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0004\Desktop\"/>
    </mc:Choice>
  </mc:AlternateContent>
  <xr:revisionPtr revIDLastSave="0" documentId="13_ncr:1_{759608ED-D410-49C7-A405-AB8F06715AD5}" xr6:coauthVersionLast="36" xr6:coauthVersionMax="47" xr10:uidLastSave="{00000000-0000-0000-0000-000000000000}"/>
  <bookViews>
    <workbookView xWindow="-105" yWindow="-105" windowWidth="19425" windowHeight="10305" tabRatio="1000" xr2:uid="{00000000-000D-0000-FFFF-FFFF00000000}"/>
  </bookViews>
  <sheets>
    <sheet name="目次" sheetId="27" r:id="rId1"/>
    <sheet name="推計方法" sheetId="20" r:id="rId2"/>
    <sheet name="1観光消費時系列" sheetId="16" r:id="rId3"/>
    <sheet name="2項目別時系列" sheetId="13" r:id="rId4"/>
    <sheet name="３観光消費増減率" sheetId="17" r:id="rId5"/>
    <sheet name="4観光消費構成比" sheetId="18" r:id="rId6"/>
    <sheet name="5観光GDP時系列" sheetId="26" r:id="rId7"/>
    <sheet name="6項目別観光GDP" sheetId="24" r:id="rId8"/>
    <sheet name="7地域観光消費" sheetId="21" r:id="rId9"/>
    <sheet name="8観光雇用1" sheetId="31" r:id="rId10"/>
    <sheet name="8_2観光雇用2" sheetId="30" r:id="rId11"/>
    <sheet name="8_3観光雇用3" sheetId="29" r:id="rId12"/>
    <sheet name="項目別時系列" sheetId="28" r:id="rId13"/>
    <sheet name="神戸市" sheetId="12" r:id="rId14"/>
    <sheet name="阪神南" sheetId="11" r:id="rId15"/>
    <sheet name="阪神北" sheetId="10" r:id="rId16"/>
    <sheet name="東播磨" sheetId="9" r:id="rId17"/>
    <sheet name="北播磨" sheetId="8" r:id="rId18"/>
    <sheet name="中播磨" sheetId="7" r:id="rId19"/>
    <sheet name="西播磨" sheetId="6" r:id="rId20"/>
    <sheet name="但馬" sheetId="5" r:id="rId21"/>
    <sheet name="丹波" sheetId="1" r:id="rId22"/>
    <sheet name="淡路" sheetId="2" r:id="rId23"/>
    <sheet name="宿泊者数" sheetId="19" r:id="rId24"/>
    <sheet name="地域観光消費2" sheetId="22" r:id="rId25"/>
    <sheet name="付加価値率" sheetId="25" r:id="rId26"/>
    <sheet name="市町別入込数" sheetId="4" r:id="rId27"/>
    <sheet name="市町入込数2" sheetId="14" r:id="rId28"/>
    <sheet name="交通費単価" sheetId="15" r:id="rId29"/>
  </sheets>
  <calcPr calcId="191029"/>
</workbook>
</file>

<file path=xl/calcChain.xml><?xml version="1.0" encoding="utf-8"?>
<calcChain xmlns="http://schemas.openxmlformats.org/spreadsheetml/2006/main">
  <c r="J1" i="24" l="1"/>
  <c r="K1" i="26"/>
  <c r="J1" i="18"/>
  <c r="I1" i="17"/>
  <c r="J1" i="13"/>
  <c r="P45" i="14" l="1"/>
  <c r="AC45" i="14"/>
  <c r="O101" i="12" l="1"/>
  <c r="O99" i="12"/>
  <c r="O9" i="10" l="1"/>
  <c r="C117" i="12" l="1"/>
  <c r="D117" i="12"/>
  <c r="E117" i="12"/>
  <c r="F117" i="12"/>
  <c r="G117" i="12"/>
  <c r="H117" i="12"/>
  <c r="I117" i="12"/>
  <c r="J117" i="12"/>
  <c r="K117" i="12"/>
  <c r="L117" i="12"/>
  <c r="M117" i="12"/>
  <c r="N117" i="12"/>
  <c r="C121" i="12"/>
  <c r="D121" i="12"/>
  <c r="E121" i="12"/>
  <c r="F121" i="12"/>
  <c r="G121" i="12"/>
  <c r="H121" i="12"/>
  <c r="I121" i="12"/>
  <c r="J121" i="12"/>
  <c r="K121" i="12"/>
  <c r="L121" i="12"/>
  <c r="M121" i="12"/>
  <c r="N121" i="12"/>
  <c r="C122" i="12"/>
  <c r="D122" i="12"/>
  <c r="E122" i="12"/>
  <c r="F122" i="12"/>
  <c r="G122" i="12"/>
  <c r="H122" i="12"/>
  <c r="I122" i="12"/>
  <c r="J122" i="12"/>
  <c r="K122" i="12"/>
  <c r="L122" i="12"/>
  <c r="M122" i="12"/>
  <c r="N122" i="12"/>
  <c r="AP45" i="4" l="1"/>
  <c r="AN45" i="4"/>
  <c r="O118" i="2" l="1"/>
  <c r="O119" i="2"/>
  <c r="O120" i="2"/>
  <c r="O121" i="2"/>
  <c r="O122" i="2"/>
  <c r="O123" i="2"/>
  <c r="O117" i="2"/>
  <c r="N103" i="11" l="1"/>
  <c r="C124" i="19"/>
  <c r="O103" i="10"/>
  <c r="H9" i="13" l="1"/>
  <c r="D10" i="13"/>
  <c r="L10" i="13"/>
  <c r="D11" i="13"/>
  <c r="E11" i="13"/>
  <c r="F11" i="13"/>
  <c r="G11" i="13"/>
  <c r="H11" i="13"/>
  <c r="I11" i="13"/>
  <c r="J11" i="13"/>
  <c r="K11" i="13"/>
  <c r="L11" i="13"/>
  <c r="M11" i="13"/>
  <c r="N11" i="13"/>
  <c r="C11" i="13"/>
  <c r="D9" i="13"/>
  <c r="E9" i="13"/>
  <c r="F9" i="13"/>
  <c r="G9" i="13"/>
  <c r="I9" i="13"/>
  <c r="J9" i="13"/>
  <c r="K9" i="13"/>
  <c r="L9" i="13"/>
  <c r="M9" i="13"/>
  <c r="N9" i="13"/>
  <c r="H10" i="13"/>
  <c r="I10" i="13"/>
  <c r="J10" i="13"/>
  <c r="K10" i="13"/>
  <c r="M10" i="13"/>
  <c r="N10" i="13"/>
  <c r="C10" i="13"/>
  <c r="G10" i="13" l="1"/>
  <c r="C9" i="13"/>
  <c r="F10" i="13"/>
  <c r="E10" i="13"/>
  <c r="D96" i="21"/>
  <c r="C187" i="13" s="1"/>
  <c r="E96" i="21"/>
  <c r="D187" i="13" s="1"/>
  <c r="F96" i="21"/>
  <c r="E187" i="13" s="1"/>
  <c r="G96" i="21"/>
  <c r="F187" i="13" s="1"/>
  <c r="H96" i="21"/>
  <c r="G187" i="13" s="1"/>
  <c r="I96" i="21"/>
  <c r="H187" i="13" s="1"/>
  <c r="J96" i="21"/>
  <c r="I187" i="13" s="1"/>
  <c r="K96" i="21"/>
  <c r="J187" i="13" s="1"/>
  <c r="L96" i="21"/>
  <c r="K187" i="13" s="1"/>
  <c r="M96" i="21"/>
  <c r="L187" i="13" s="1"/>
  <c r="N96" i="21"/>
  <c r="M187" i="13" s="1"/>
  <c r="O96" i="21"/>
  <c r="N187" i="13" s="1"/>
  <c r="P96" i="21"/>
  <c r="O187" i="13" s="1"/>
  <c r="E11" i="25" l="1"/>
  <c r="F11" i="25"/>
  <c r="G11" i="25"/>
  <c r="H11" i="25"/>
  <c r="I11" i="25"/>
  <c r="J11" i="25"/>
  <c r="K11" i="25"/>
  <c r="L11" i="25"/>
  <c r="M11" i="25"/>
  <c r="N11" i="25"/>
  <c r="O11" i="25"/>
  <c r="P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O115" i="11" l="1"/>
  <c r="O116" i="11"/>
  <c r="O106" i="11"/>
  <c r="O107" i="11"/>
  <c r="O97" i="11"/>
  <c r="O98" i="11"/>
  <c r="O133" i="10"/>
  <c r="O134" i="10"/>
  <c r="O124" i="10"/>
  <c r="O125" i="10"/>
  <c r="O115" i="10"/>
  <c r="O116" i="10"/>
  <c r="O106" i="10"/>
  <c r="O107" i="10"/>
  <c r="O97" i="10"/>
  <c r="O98" i="10"/>
  <c r="O133" i="9"/>
  <c r="O134" i="9"/>
  <c r="O124" i="9"/>
  <c r="O125" i="9"/>
  <c r="O115" i="9"/>
  <c r="O116" i="9"/>
  <c r="O106" i="9"/>
  <c r="O107" i="9"/>
  <c r="O97" i="9"/>
  <c r="O98" i="9"/>
  <c r="O142" i="8"/>
  <c r="O143" i="8"/>
  <c r="O133" i="8"/>
  <c r="O134" i="8"/>
  <c r="O124" i="8"/>
  <c r="O125" i="8"/>
  <c r="O115" i="8"/>
  <c r="O116" i="8"/>
  <c r="O106" i="8"/>
  <c r="O107" i="8"/>
  <c r="O97" i="8"/>
  <c r="O98" i="8"/>
  <c r="O124" i="7"/>
  <c r="O125" i="7"/>
  <c r="O115" i="7"/>
  <c r="O116" i="7"/>
  <c r="O106" i="7"/>
  <c r="O107" i="7"/>
  <c r="O97" i="7"/>
  <c r="O98" i="7"/>
  <c r="O151" i="6"/>
  <c r="O152" i="6"/>
  <c r="O142" i="6"/>
  <c r="O143" i="6"/>
  <c r="O133" i="6"/>
  <c r="O134" i="6"/>
  <c r="O124" i="6"/>
  <c r="O125" i="6"/>
  <c r="O115" i="6"/>
  <c r="O116" i="6"/>
  <c r="O106" i="6"/>
  <c r="O107" i="6"/>
  <c r="O97" i="6"/>
  <c r="O98" i="6"/>
  <c r="O133" i="5"/>
  <c r="O134" i="5"/>
  <c r="O124" i="5"/>
  <c r="O125" i="5"/>
  <c r="O115" i="5"/>
  <c r="O116" i="5"/>
  <c r="O106" i="5"/>
  <c r="O107" i="5"/>
  <c r="O97" i="5"/>
  <c r="O98" i="5"/>
  <c r="O107" i="1"/>
  <c r="O108" i="1"/>
  <c r="O98" i="1"/>
  <c r="O99" i="1"/>
  <c r="O115" i="2"/>
  <c r="O116" i="2"/>
  <c r="O106" i="2"/>
  <c r="O107" i="2"/>
  <c r="O97" i="2"/>
  <c r="O98" i="2"/>
  <c r="O118" i="11" l="1"/>
  <c r="O119" i="11"/>
  <c r="O120" i="11"/>
  <c r="O121" i="11"/>
  <c r="O122" i="11"/>
  <c r="O123" i="11"/>
  <c r="O117" i="11"/>
  <c r="O109" i="11"/>
  <c r="O110" i="11"/>
  <c r="O111" i="11"/>
  <c r="O112" i="11"/>
  <c r="O113" i="11"/>
  <c r="O114" i="11"/>
  <c r="O108" i="11"/>
  <c r="O100" i="11"/>
  <c r="O101" i="11"/>
  <c r="O102" i="11"/>
  <c r="O103" i="11"/>
  <c r="O104" i="11"/>
  <c r="O105" i="11"/>
  <c r="O99" i="11"/>
  <c r="O136" i="10"/>
  <c r="O137" i="10"/>
  <c r="O138" i="10"/>
  <c r="O139" i="10"/>
  <c r="O140" i="10"/>
  <c r="O141" i="10"/>
  <c r="O135" i="10"/>
  <c r="O128" i="10"/>
  <c r="O130" i="10"/>
  <c r="O131" i="10"/>
  <c r="O132" i="10"/>
  <c r="O118" i="10"/>
  <c r="O119" i="10"/>
  <c r="O120" i="10"/>
  <c r="O121" i="10"/>
  <c r="O122" i="10"/>
  <c r="O123" i="10"/>
  <c r="O117" i="10"/>
  <c r="O109" i="10"/>
  <c r="O110" i="10"/>
  <c r="O111" i="10"/>
  <c r="O112" i="10"/>
  <c r="O113" i="10"/>
  <c r="O114" i="10"/>
  <c r="O108" i="10"/>
  <c r="O100" i="10"/>
  <c r="O101" i="10"/>
  <c r="O102" i="10"/>
  <c r="O104" i="10"/>
  <c r="O105" i="10"/>
  <c r="O99" i="10"/>
  <c r="O136" i="9"/>
  <c r="O137" i="9"/>
  <c r="O138" i="9"/>
  <c r="O139" i="9"/>
  <c r="O140" i="9"/>
  <c r="O141" i="9"/>
  <c r="O135" i="9"/>
  <c r="O127" i="9"/>
  <c r="O128" i="9"/>
  <c r="O129" i="9"/>
  <c r="O130" i="9"/>
  <c r="O131" i="9"/>
  <c r="O132" i="9"/>
  <c r="O126" i="9"/>
  <c r="O118" i="9"/>
  <c r="O119" i="9"/>
  <c r="O120" i="9"/>
  <c r="O121" i="9"/>
  <c r="O122" i="9"/>
  <c r="O123" i="9"/>
  <c r="O117" i="9"/>
  <c r="O109" i="9"/>
  <c r="O110" i="9"/>
  <c r="O111" i="9"/>
  <c r="O112" i="9"/>
  <c r="O113" i="9"/>
  <c r="O114" i="9"/>
  <c r="O108" i="9"/>
  <c r="O100" i="9"/>
  <c r="O101" i="9"/>
  <c r="O102" i="9"/>
  <c r="O103" i="9"/>
  <c r="O104" i="9"/>
  <c r="O105" i="9"/>
  <c r="O99" i="9"/>
  <c r="O145" i="8"/>
  <c r="O146" i="8"/>
  <c r="O147" i="8"/>
  <c r="O148" i="8"/>
  <c r="O149" i="8"/>
  <c r="O150" i="8"/>
  <c r="O144" i="8"/>
  <c r="O136" i="8"/>
  <c r="O137" i="8"/>
  <c r="O138" i="8"/>
  <c r="O139" i="8"/>
  <c r="O140" i="8"/>
  <c r="O141" i="8"/>
  <c r="O135" i="8"/>
  <c r="O127" i="8"/>
  <c r="O128" i="8"/>
  <c r="O129" i="8"/>
  <c r="O130" i="8"/>
  <c r="O131" i="8"/>
  <c r="O132" i="8"/>
  <c r="O126" i="8"/>
  <c r="O118" i="8"/>
  <c r="O119" i="8"/>
  <c r="O120" i="8"/>
  <c r="O121" i="8"/>
  <c r="O122" i="8"/>
  <c r="O123" i="8"/>
  <c r="O117" i="8"/>
  <c r="O109" i="8"/>
  <c r="O110" i="8"/>
  <c r="O111" i="8"/>
  <c r="O112" i="8"/>
  <c r="O113" i="8"/>
  <c r="O114" i="8"/>
  <c r="O108" i="8"/>
  <c r="O100" i="8"/>
  <c r="O101" i="8"/>
  <c r="O102" i="8"/>
  <c r="O103" i="8"/>
  <c r="O104" i="8"/>
  <c r="O105" i="8"/>
  <c r="O99" i="8"/>
  <c r="O127" i="7"/>
  <c r="O128" i="7"/>
  <c r="O129" i="7"/>
  <c r="O130" i="7"/>
  <c r="O131" i="7"/>
  <c r="O132" i="7"/>
  <c r="O126" i="7"/>
  <c r="O118" i="7"/>
  <c r="O119" i="7"/>
  <c r="O120" i="7"/>
  <c r="O121" i="7"/>
  <c r="O122" i="7"/>
  <c r="O123" i="7"/>
  <c r="O117" i="7"/>
  <c r="O109" i="7"/>
  <c r="O110" i="7"/>
  <c r="O111" i="7"/>
  <c r="O112" i="7"/>
  <c r="O113" i="7"/>
  <c r="O114" i="7"/>
  <c r="O108" i="7"/>
  <c r="O100" i="7"/>
  <c r="O101" i="7"/>
  <c r="O102" i="7"/>
  <c r="O103" i="7"/>
  <c r="O104" i="7"/>
  <c r="O105" i="7"/>
  <c r="O99" i="7"/>
  <c r="O154" i="6"/>
  <c r="O155" i="6"/>
  <c r="O156" i="6"/>
  <c r="O157" i="6"/>
  <c r="O158" i="6"/>
  <c r="O159" i="6"/>
  <c r="O153" i="6"/>
  <c r="O145" i="6"/>
  <c r="O146" i="6"/>
  <c r="O147" i="6"/>
  <c r="O148" i="6"/>
  <c r="O149" i="6"/>
  <c r="O150" i="6"/>
  <c r="O144" i="6"/>
  <c r="O136" i="6"/>
  <c r="O137" i="6"/>
  <c r="O138" i="6"/>
  <c r="O139" i="6"/>
  <c r="O140" i="6"/>
  <c r="O141" i="6"/>
  <c r="O135" i="6"/>
  <c r="O127" i="6"/>
  <c r="O128" i="6"/>
  <c r="O129" i="6"/>
  <c r="O130" i="6"/>
  <c r="O131" i="6"/>
  <c r="O132" i="6"/>
  <c r="O126" i="6"/>
  <c r="O118" i="6"/>
  <c r="O119" i="6"/>
  <c r="O120" i="6"/>
  <c r="O121" i="6"/>
  <c r="O122" i="6"/>
  <c r="O123" i="6"/>
  <c r="O117" i="6"/>
  <c r="O109" i="6"/>
  <c r="O110" i="6"/>
  <c r="O111" i="6"/>
  <c r="O112" i="6"/>
  <c r="O113" i="6"/>
  <c r="O114" i="6"/>
  <c r="O108" i="6"/>
  <c r="O100" i="6"/>
  <c r="O101" i="6"/>
  <c r="O102" i="6"/>
  <c r="O103" i="6"/>
  <c r="O104" i="6"/>
  <c r="O105" i="6"/>
  <c r="O99" i="6"/>
  <c r="O136" i="5"/>
  <c r="O137" i="5"/>
  <c r="O138" i="5"/>
  <c r="O139" i="5"/>
  <c r="O140" i="5"/>
  <c r="O141" i="5"/>
  <c r="O135" i="5"/>
  <c r="O127" i="5"/>
  <c r="O128" i="5"/>
  <c r="O129" i="5"/>
  <c r="O130" i="5"/>
  <c r="O131" i="5"/>
  <c r="O132" i="5"/>
  <c r="O126" i="5"/>
  <c r="O118" i="5"/>
  <c r="O119" i="5"/>
  <c r="O120" i="5"/>
  <c r="O121" i="5"/>
  <c r="O122" i="5"/>
  <c r="O123" i="5"/>
  <c r="O117" i="5"/>
  <c r="O109" i="5"/>
  <c r="O110" i="5"/>
  <c r="O111" i="5"/>
  <c r="O112" i="5"/>
  <c r="O113" i="5"/>
  <c r="O114" i="5"/>
  <c r="O108" i="5"/>
  <c r="O100" i="5"/>
  <c r="O101" i="5"/>
  <c r="O102" i="5"/>
  <c r="O103" i="5"/>
  <c r="O104" i="5"/>
  <c r="O105" i="5"/>
  <c r="O99" i="5"/>
  <c r="O110" i="1"/>
  <c r="O111" i="1"/>
  <c r="O112" i="1"/>
  <c r="O113" i="1"/>
  <c r="O114" i="1"/>
  <c r="O115" i="1"/>
  <c r="O109" i="1"/>
  <c r="O101" i="1"/>
  <c r="O102" i="1"/>
  <c r="O103" i="1"/>
  <c r="O104" i="1"/>
  <c r="O105" i="1"/>
  <c r="O106" i="1"/>
  <c r="O100" i="1"/>
  <c r="O109" i="2"/>
  <c r="O110" i="2"/>
  <c r="O111" i="2"/>
  <c r="O112" i="2"/>
  <c r="O113" i="2"/>
  <c r="O114" i="2"/>
  <c r="O108" i="2"/>
  <c r="O100" i="2"/>
  <c r="O101" i="2"/>
  <c r="O102" i="2"/>
  <c r="O103" i="2"/>
  <c r="O104" i="2"/>
  <c r="O105" i="2"/>
  <c r="O99" i="2"/>
  <c r="C142" i="19"/>
  <c r="D142" i="19"/>
  <c r="E142" i="19"/>
  <c r="F142" i="19"/>
  <c r="G142" i="19"/>
  <c r="H142" i="19"/>
  <c r="I142" i="19"/>
  <c r="O126" i="10" s="1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C143" i="19"/>
  <c r="D143" i="19"/>
  <c r="E143" i="19"/>
  <c r="F143" i="19"/>
  <c r="G143" i="19"/>
  <c r="H143" i="19"/>
  <c r="I143" i="19"/>
  <c r="O127" i="10" s="1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Q144" i="19"/>
  <c r="C145" i="19"/>
  <c r="D145" i="19"/>
  <c r="E145" i="19"/>
  <c r="F145" i="19"/>
  <c r="G145" i="19"/>
  <c r="H145" i="19"/>
  <c r="I145" i="19"/>
  <c r="O129" i="10" s="1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Q147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Q148" i="19"/>
  <c r="C149" i="19"/>
  <c r="D149" i="19"/>
  <c r="E149" i="19"/>
  <c r="F149" i="19"/>
  <c r="G149" i="19"/>
  <c r="H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B143" i="19"/>
  <c r="B144" i="19"/>
  <c r="B145" i="19"/>
  <c r="B146" i="19"/>
  <c r="B147" i="19"/>
  <c r="B148" i="19"/>
  <c r="B149" i="19"/>
  <c r="B142" i="19"/>
  <c r="J117" i="2"/>
  <c r="J118" i="2"/>
  <c r="J119" i="2"/>
  <c r="J120" i="2"/>
  <c r="J121" i="2"/>
  <c r="J122" i="2"/>
  <c r="J123" i="2"/>
  <c r="K117" i="2"/>
  <c r="L117" i="2"/>
  <c r="M117" i="2"/>
  <c r="N117" i="2"/>
  <c r="K118" i="2"/>
  <c r="L118" i="2"/>
  <c r="M118" i="2"/>
  <c r="N118" i="2"/>
  <c r="K119" i="2"/>
  <c r="L119" i="2"/>
  <c r="M119" i="2"/>
  <c r="N119" i="2"/>
  <c r="K120" i="2"/>
  <c r="L120" i="2"/>
  <c r="M120" i="2"/>
  <c r="N120" i="2"/>
  <c r="K121" i="2"/>
  <c r="L121" i="2"/>
  <c r="M121" i="2"/>
  <c r="N121" i="2"/>
  <c r="K122" i="2"/>
  <c r="L122" i="2"/>
  <c r="M122" i="2"/>
  <c r="N122" i="2"/>
  <c r="K123" i="2"/>
  <c r="L123" i="2"/>
  <c r="M123" i="2"/>
  <c r="N123" i="2"/>
  <c r="O162" i="2" l="1"/>
  <c r="O161" i="2"/>
  <c r="O146" i="1"/>
  <c r="O145" i="1"/>
  <c r="O196" i="5"/>
  <c r="O195" i="5"/>
  <c r="O231" i="6"/>
  <c r="O230" i="6"/>
  <c r="O179" i="7"/>
  <c r="O178" i="7"/>
  <c r="O213" i="8"/>
  <c r="O212" i="8"/>
  <c r="O196" i="9"/>
  <c r="O195" i="9"/>
  <c r="O197" i="10"/>
  <c r="O196" i="10"/>
  <c r="O162" i="11"/>
  <c r="O161" i="11"/>
  <c r="AY22" i="15" l="1"/>
  <c r="AY20" i="15"/>
  <c r="BB11" i="15"/>
  <c r="BB10" i="15"/>
  <c r="BB9" i="15"/>
  <c r="BB8" i="15"/>
  <c r="BB6" i="15"/>
  <c r="BB5" i="15"/>
  <c r="BB4" i="15"/>
  <c r="P4" i="22" l="1"/>
  <c r="P5" i="22"/>
  <c r="O5" i="13" s="1"/>
  <c r="P6" i="22"/>
  <c r="O6" i="13" s="1"/>
  <c r="P10" i="22"/>
  <c r="P14" i="22"/>
  <c r="O92" i="11" s="1"/>
  <c r="O83" i="11" s="1"/>
  <c r="O168" i="11" s="1"/>
  <c r="P18" i="22"/>
  <c r="O92" i="10" s="1"/>
  <c r="O83" i="10" s="1"/>
  <c r="O203" i="10" s="1"/>
  <c r="P22" i="22"/>
  <c r="O92" i="9" s="1"/>
  <c r="O83" i="9" s="1"/>
  <c r="O82" i="9" s="1"/>
  <c r="O81" i="9" s="1"/>
  <c r="P26" i="22"/>
  <c r="O92" i="8" s="1"/>
  <c r="O83" i="8" s="1"/>
  <c r="O82" i="8" s="1"/>
  <c r="O81" i="8" s="1"/>
  <c r="P30" i="22"/>
  <c r="O92" i="7" s="1"/>
  <c r="P34" i="22"/>
  <c r="O92" i="6" s="1"/>
  <c r="O83" i="6" s="1"/>
  <c r="O82" i="6" s="1"/>
  <c r="O81" i="6" s="1"/>
  <c r="P38" i="22"/>
  <c r="O92" i="5" s="1"/>
  <c r="O83" i="5" s="1"/>
  <c r="O82" i="5" s="1"/>
  <c r="O81" i="5" s="1"/>
  <c r="P42" i="22"/>
  <c r="O93" i="1" s="1"/>
  <c r="O83" i="1" s="1"/>
  <c r="O152" i="1" s="1"/>
  <c r="P46" i="22"/>
  <c r="O92" i="2" s="1"/>
  <c r="O83" i="2" s="1"/>
  <c r="O168" i="2" s="1"/>
  <c r="O163" i="2"/>
  <c r="O164" i="2"/>
  <c r="O127" i="2"/>
  <c r="O132" i="2"/>
  <c r="O148" i="1"/>
  <c r="O147" i="1"/>
  <c r="O198" i="5"/>
  <c r="O197" i="5"/>
  <c r="O232" i="6"/>
  <c r="O233" i="6"/>
  <c r="O181" i="7"/>
  <c r="O180" i="7"/>
  <c r="O214" i="8"/>
  <c r="O215" i="8"/>
  <c r="O197" i="9"/>
  <c r="O199" i="9" s="1"/>
  <c r="O198" i="9"/>
  <c r="O198" i="10"/>
  <c r="O199" i="10"/>
  <c r="O163" i="11"/>
  <c r="O164" i="11"/>
  <c r="P7" i="22" l="1"/>
  <c r="O7" i="13" s="1"/>
  <c r="O117" i="1"/>
  <c r="O121" i="1"/>
  <c r="O133" i="2"/>
  <c r="O151" i="9"/>
  <c r="O147" i="9"/>
  <c r="O148" i="9"/>
  <c r="O143" i="9"/>
  <c r="O123" i="1"/>
  <c r="O119" i="1"/>
  <c r="O125" i="1"/>
  <c r="O129" i="2"/>
  <c r="O140" i="7"/>
  <c r="O136" i="7"/>
  <c r="O122" i="1"/>
  <c r="O125" i="2"/>
  <c r="O131" i="2"/>
  <c r="O128" i="2"/>
  <c r="O149" i="9"/>
  <c r="O156" i="8"/>
  <c r="O131" i="11"/>
  <c r="O127" i="11"/>
  <c r="O160" i="8"/>
  <c r="O157" i="8"/>
  <c r="O152" i="8"/>
  <c r="O151" i="5"/>
  <c r="O147" i="5"/>
  <c r="O148" i="5"/>
  <c r="O143" i="5"/>
  <c r="O149" i="5"/>
  <c r="O145" i="5"/>
  <c r="O130" i="2"/>
  <c r="O125" i="11"/>
  <c r="O134" i="7"/>
  <c r="O169" i="6"/>
  <c r="O165" i="6"/>
  <c r="O168" i="6"/>
  <c r="O164" i="6"/>
  <c r="O145" i="9"/>
  <c r="O148" i="10"/>
  <c r="O139" i="7"/>
  <c r="O133" i="11"/>
  <c r="O158" i="8"/>
  <c r="O159" i="8"/>
  <c r="O161" i="6"/>
  <c r="O150" i="5"/>
  <c r="O132" i="11"/>
  <c r="O128" i="11"/>
  <c r="O124" i="1"/>
  <c r="O120" i="1"/>
  <c r="O129" i="11"/>
  <c r="O146" i="9"/>
  <c r="O155" i="8"/>
  <c r="O166" i="6"/>
  <c r="O163" i="6"/>
  <c r="O146" i="5"/>
  <c r="O142" i="7"/>
  <c r="O138" i="7"/>
  <c r="O141" i="7"/>
  <c r="O137" i="7"/>
  <c r="O150" i="9"/>
  <c r="O154" i="8"/>
  <c r="O167" i="6"/>
  <c r="O130" i="11"/>
  <c r="O149" i="1"/>
  <c r="O150" i="1" s="1"/>
  <c r="O156" i="1" s="1"/>
  <c r="O202" i="5"/>
  <c r="O4" i="13"/>
  <c r="O199" i="5"/>
  <c r="O202" i="9"/>
  <c r="O200" i="9" s="1"/>
  <c r="O206" i="9" s="1"/>
  <c r="O83" i="7"/>
  <c r="O185" i="7" s="1"/>
  <c r="O219" i="8"/>
  <c r="O237" i="6"/>
  <c r="O165" i="2"/>
  <c r="O166" i="2" s="1"/>
  <c r="O178" i="2" s="1"/>
  <c r="O82" i="2"/>
  <c r="O81" i="2" s="1"/>
  <c r="O82" i="1"/>
  <c r="O81" i="1" s="1"/>
  <c r="O234" i="6"/>
  <c r="O182" i="7"/>
  <c r="O216" i="8"/>
  <c r="O151" i="10"/>
  <c r="O143" i="10"/>
  <c r="O149" i="10"/>
  <c r="O145" i="10"/>
  <c r="O150" i="10"/>
  <c r="O146" i="10"/>
  <c r="O147" i="10"/>
  <c r="O200" i="10"/>
  <c r="O201" i="10" s="1"/>
  <c r="O211" i="10" s="1"/>
  <c r="O82" i="10"/>
  <c r="O81" i="10" s="1"/>
  <c r="O165" i="11"/>
  <c r="O166" i="11" s="1"/>
  <c r="O175" i="11" s="1"/>
  <c r="O82" i="11"/>
  <c r="O81" i="11" s="1"/>
  <c r="AP59" i="4"/>
  <c r="AN59" i="4"/>
  <c r="AP58" i="4"/>
  <c r="AN58" i="4"/>
  <c r="AP57" i="4"/>
  <c r="AN57" i="4"/>
  <c r="AP56" i="4"/>
  <c r="AN56" i="4"/>
  <c r="AP55" i="4"/>
  <c r="AN55" i="4"/>
  <c r="AP54" i="4"/>
  <c r="AN54" i="4"/>
  <c r="AP53" i="4"/>
  <c r="AN53" i="4"/>
  <c r="AP52" i="4"/>
  <c r="AN52" i="4"/>
  <c r="AP51" i="4"/>
  <c r="AO51" i="4"/>
  <c r="AN51" i="4"/>
  <c r="AP50" i="4"/>
  <c r="AN50" i="4"/>
  <c r="AN60" i="4" s="1"/>
  <c r="AO44" i="4"/>
  <c r="AO43" i="4"/>
  <c r="AO42" i="4"/>
  <c r="AO59" i="4" s="1"/>
  <c r="AO41" i="4"/>
  <c r="AO40" i="4"/>
  <c r="AO58" i="4" s="1"/>
  <c r="AO39" i="4"/>
  <c r="AO38" i="4"/>
  <c r="AO37" i="4"/>
  <c r="AO36" i="4"/>
  <c r="AO57" i="4" s="1"/>
  <c r="AO35" i="4"/>
  <c r="AO34" i="4"/>
  <c r="AO33" i="4"/>
  <c r="AO32" i="4"/>
  <c r="AO31" i="4"/>
  <c r="AO30" i="4"/>
  <c r="AO29" i="4"/>
  <c r="AO28" i="4"/>
  <c r="AO56" i="4" s="1"/>
  <c r="AO27" i="4"/>
  <c r="AO26" i="4"/>
  <c r="AO25" i="4"/>
  <c r="AO24" i="4"/>
  <c r="AO55" i="4" s="1"/>
  <c r="AO23" i="4"/>
  <c r="AO22" i="4"/>
  <c r="AO21" i="4"/>
  <c r="AO20" i="4"/>
  <c r="AO54" i="4" s="1"/>
  <c r="AO19" i="4"/>
  <c r="AO18" i="4"/>
  <c r="AO17" i="4"/>
  <c r="AO16" i="4"/>
  <c r="AO15" i="4"/>
  <c r="AO14" i="4"/>
  <c r="AO13" i="4"/>
  <c r="AO53" i="4" s="1"/>
  <c r="AO12" i="4"/>
  <c r="AO10" i="4"/>
  <c r="AO9" i="4"/>
  <c r="AO8" i="4"/>
  <c r="AO52" i="4" s="1"/>
  <c r="AO7" i="4"/>
  <c r="AO6" i="4"/>
  <c r="AO5" i="4"/>
  <c r="AO4" i="4"/>
  <c r="AO45" i="4" s="1"/>
  <c r="AN157" i="19"/>
  <c r="AL157" i="19"/>
  <c r="AG157" i="19"/>
  <c r="Z157" i="19"/>
  <c r="V157" i="19"/>
  <c r="P157" i="19"/>
  <c r="K157" i="19"/>
  <c r="F157" i="19"/>
  <c r="C157" i="19"/>
  <c r="B157" i="19"/>
  <c r="AN156" i="19"/>
  <c r="AL156" i="19"/>
  <c r="AG156" i="19"/>
  <c r="Z156" i="19"/>
  <c r="V156" i="19"/>
  <c r="P156" i="19"/>
  <c r="K156" i="19"/>
  <c r="F156" i="19"/>
  <c r="C156" i="19"/>
  <c r="B156" i="19"/>
  <c r="AN155" i="19"/>
  <c r="AL155" i="19"/>
  <c r="AG155" i="19"/>
  <c r="Z155" i="19"/>
  <c r="V155" i="19"/>
  <c r="P155" i="19"/>
  <c r="K155" i="19"/>
  <c r="F155" i="19"/>
  <c r="C155" i="19"/>
  <c r="B155" i="19"/>
  <c r="AN154" i="19"/>
  <c r="AL154" i="19"/>
  <c r="AG154" i="19"/>
  <c r="Z154" i="19"/>
  <c r="V154" i="19"/>
  <c r="P154" i="19"/>
  <c r="K154" i="19"/>
  <c r="F154" i="19"/>
  <c r="C154" i="19"/>
  <c r="B154" i="19"/>
  <c r="AN153" i="19"/>
  <c r="AL153" i="19"/>
  <c r="AG153" i="19"/>
  <c r="Z153" i="19"/>
  <c r="V153" i="19"/>
  <c r="P153" i="19"/>
  <c r="K153" i="19"/>
  <c r="F153" i="19"/>
  <c r="C153" i="19"/>
  <c r="B153" i="19"/>
  <c r="AN152" i="19"/>
  <c r="AL152" i="19"/>
  <c r="AG152" i="19"/>
  <c r="Z152" i="19"/>
  <c r="V152" i="19"/>
  <c r="P152" i="19"/>
  <c r="K152" i="19"/>
  <c r="F152" i="19"/>
  <c r="C152" i="19"/>
  <c r="B152" i="19"/>
  <c r="AN151" i="19"/>
  <c r="AL151" i="19"/>
  <c r="AG151" i="19"/>
  <c r="AG158" i="19" s="1"/>
  <c r="Z151" i="19"/>
  <c r="V151" i="19"/>
  <c r="P151" i="19"/>
  <c r="K151" i="19"/>
  <c r="K158" i="19" s="1"/>
  <c r="F151" i="19"/>
  <c r="C151" i="19"/>
  <c r="B151" i="19"/>
  <c r="AP141" i="19"/>
  <c r="AO141" i="19"/>
  <c r="AN141" i="19"/>
  <c r="AM141" i="19"/>
  <c r="AL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I149" i="19" s="1"/>
  <c r="H141" i="19"/>
  <c r="G141" i="19"/>
  <c r="F141" i="19"/>
  <c r="E141" i="19"/>
  <c r="C141" i="19"/>
  <c r="B141" i="19"/>
  <c r="AQ140" i="19"/>
  <c r="AQ139" i="19"/>
  <c r="AQ138" i="19"/>
  <c r="AQ146" i="19" s="1"/>
  <c r="AQ137" i="19"/>
  <c r="AQ145" i="19" s="1"/>
  <c r="AQ136" i="19"/>
  <c r="AQ135" i="19"/>
  <c r="AQ143" i="19" s="1"/>
  <c r="AQ134" i="19"/>
  <c r="AQ142" i="19" s="1"/>
  <c r="AP60" i="4" l="1"/>
  <c r="O174" i="13"/>
  <c r="O199" i="13" s="1"/>
  <c r="O200" i="5"/>
  <c r="O201" i="5" s="1"/>
  <c r="O207" i="5" s="1"/>
  <c r="O235" i="6"/>
  <c r="O244" i="6" s="1"/>
  <c r="O217" i="8"/>
  <c r="O226" i="8" s="1"/>
  <c r="O201" i="9"/>
  <c r="O167" i="2"/>
  <c r="O167" i="11"/>
  <c r="O82" i="7"/>
  <c r="O81" i="7" s="1"/>
  <c r="O202" i="10"/>
  <c r="O183" i="7"/>
  <c r="O189" i="7" s="1"/>
  <c r="O151" i="1"/>
  <c r="B158" i="19"/>
  <c r="P158" i="19"/>
  <c r="F158" i="19"/>
  <c r="AL158" i="19"/>
  <c r="Z158" i="19"/>
  <c r="AQ141" i="19"/>
  <c r="AQ149" i="19" s="1"/>
  <c r="C158" i="19"/>
  <c r="V158" i="19"/>
  <c r="AN158" i="19"/>
  <c r="AO50" i="4"/>
  <c r="AO60" i="4" s="1"/>
  <c r="O218" i="8" l="1"/>
  <c r="O236" i="6"/>
  <c r="O247" i="6"/>
  <c r="O256" i="6"/>
  <c r="O250" i="6"/>
  <c r="O259" i="6"/>
  <c r="O241" i="6"/>
  <c r="O253" i="6"/>
  <c r="O184" i="7"/>
  <c r="O160" i="1"/>
  <c r="O157" i="1"/>
  <c r="O210" i="5"/>
  <c r="O216" i="5"/>
  <c r="O213" i="5"/>
  <c r="O219" i="5"/>
  <c r="O173" i="11"/>
  <c r="O179" i="11"/>
  <c r="O176" i="11"/>
  <c r="O176" i="2"/>
  <c r="O173" i="2"/>
  <c r="O179" i="2"/>
  <c r="O209" i="10"/>
  <c r="O215" i="10"/>
  <c r="O221" i="10"/>
  <c r="O212" i="10"/>
  <c r="O218" i="10"/>
  <c r="O227" i="8"/>
  <c r="O233" i="8"/>
  <c r="O224" i="8"/>
  <c r="O239" i="8"/>
  <c r="O230" i="8"/>
  <c r="O236" i="8"/>
  <c r="O207" i="9"/>
  <c r="O213" i="9"/>
  <c r="O219" i="9"/>
  <c r="O216" i="9"/>
  <c r="O210" i="9"/>
  <c r="AA45" i="14"/>
  <c r="AB45" i="14"/>
  <c r="Y5" i="14"/>
  <c r="Z5" i="14"/>
  <c r="AA5" i="14"/>
  <c r="AB5" i="14"/>
  <c r="Y6" i="14"/>
  <c r="Z6" i="14"/>
  <c r="AA6" i="14"/>
  <c r="AB6" i="14"/>
  <c r="Y7" i="14"/>
  <c r="Z7" i="14"/>
  <c r="AA7" i="14"/>
  <c r="AB7" i="14"/>
  <c r="Y8" i="14"/>
  <c r="Z8" i="14"/>
  <c r="AA8" i="14"/>
  <c r="AB8" i="14"/>
  <c r="Y9" i="14"/>
  <c r="Z9" i="14"/>
  <c r="AA9" i="14"/>
  <c r="AB9" i="14"/>
  <c r="Y10" i="14"/>
  <c r="Z10" i="14"/>
  <c r="AA10" i="14"/>
  <c r="AB10" i="14"/>
  <c r="Y11" i="14"/>
  <c r="Z11" i="14"/>
  <c r="AA11" i="14"/>
  <c r="AB11" i="14"/>
  <c r="Y12" i="14"/>
  <c r="Z12" i="14"/>
  <c r="AA12" i="14"/>
  <c r="AB12" i="14"/>
  <c r="Y13" i="14"/>
  <c r="Z13" i="14"/>
  <c r="AA13" i="14"/>
  <c r="AB13" i="14"/>
  <c r="Y14" i="14"/>
  <c r="Z14" i="14"/>
  <c r="AA14" i="14"/>
  <c r="AB14" i="14"/>
  <c r="Y15" i="14"/>
  <c r="Z15" i="14"/>
  <c r="AA15" i="14"/>
  <c r="AB15" i="14"/>
  <c r="Y16" i="14"/>
  <c r="Z16" i="14"/>
  <c r="AA16" i="14"/>
  <c r="AB16" i="14"/>
  <c r="Y17" i="14"/>
  <c r="Z17" i="14"/>
  <c r="AA17" i="14"/>
  <c r="AB17" i="14"/>
  <c r="Y18" i="14"/>
  <c r="Z18" i="14"/>
  <c r="AA18" i="14"/>
  <c r="AB18" i="14"/>
  <c r="Y19" i="14"/>
  <c r="Z19" i="14"/>
  <c r="AA19" i="14"/>
  <c r="AB19" i="14"/>
  <c r="Y20" i="14"/>
  <c r="Z20" i="14"/>
  <c r="AA20" i="14"/>
  <c r="AB20" i="14"/>
  <c r="Y21" i="14"/>
  <c r="Z21" i="14"/>
  <c r="AA21" i="14"/>
  <c r="AB21" i="14"/>
  <c r="Y22" i="14"/>
  <c r="Z22" i="14"/>
  <c r="AA22" i="14"/>
  <c r="AB22" i="14"/>
  <c r="Y23" i="14"/>
  <c r="Z23" i="14"/>
  <c r="AA23" i="14"/>
  <c r="AB23" i="14"/>
  <c r="Y24" i="14"/>
  <c r="Z24" i="14"/>
  <c r="AA24" i="14"/>
  <c r="AB24" i="14"/>
  <c r="Y25" i="14"/>
  <c r="Z25" i="14"/>
  <c r="AA25" i="14"/>
  <c r="AB25" i="14"/>
  <c r="Y26" i="14"/>
  <c r="Z26" i="14"/>
  <c r="AA26" i="14"/>
  <c r="AB26" i="14"/>
  <c r="Y27" i="14"/>
  <c r="Z27" i="14"/>
  <c r="AA27" i="14"/>
  <c r="AB27" i="14"/>
  <c r="Y28" i="14"/>
  <c r="Z28" i="14"/>
  <c r="AA28" i="14"/>
  <c r="AB28" i="14"/>
  <c r="Y29" i="14"/>
  <c r="Z29" i="14"/>
  <c r="AA29" i="14"/>
  <c r="AB29" i="14"/>
  <c r="Y30" i="14"/>
  <c r="Z30" i="14"/>
  <c r="AA30" i="14"/>
  <c r="AB30" i="14"/>
  <c r="Y31" i="14"/>
  <c r="Z31" i="14"/>
  <c r="AA31" i="14"/>
  <c r="AB31" i="14"/>
  <c r="Y32" i="14"/>
  <c r="Z32" i="14"/>
  <c r="AA32" i="14"/>
  <c r="AB32" i="14"/>
  <c r="Y33" i="14"/>
  <c r="Z33" i="14"/>
  <c r="AA33" i="14"/>
  <c r="AB33" i="14"/>
  <c r="Y34" i="14"/>
  <c r="Z34" i="14"/>
  <c r="AA34" i="14"/>
  <c r="AB34" i="14"/>
  <c r="Y35" i="14"/>
  <c r="Z35" i="14"/>
  <c r="AA35" i="14"/>
  <c r="AB35" i="14"/>
  <c r="Y36" i="14"/>
  <c r="Z36" i="14"/>
  <c r="AA36" i="14"/>
  <c r="AB36" i="14"/>
  <c r="Y37" i="14"/>
  <c r="Z37" i="14"/>
  <c r="AA37" i="14"/>
  <c r="AB37" i="14"/>
  <c r="Y38" i="14"/>
  <c r="Z38" i="14"/>
  <c r="AA38" i="14"/>
  <c r="AB38" i="14"/>
  <c r="Y39" i="14"/>
  <c r="Z39" i="14"/>
  <c r="AA39" i="14"/>
  <c r="AB39" i="14"/>
  <c r="Y40" i="14"/>
  <c r="Z40" i="14"/>
  <c r="AA40" i="14"/>
  <c r="AB40" i="14"/>
  <c r="Y41" i="14"/>
  <c r="Z41" i="14"/>
  <c r="AA41" i="14"/>
  <c r="AB41" i="14"/>
  <c r="Y42" i="14"/>
  <c r="Z42" i="14"/>
  <c r="AA42" i="14"/>
  <c r="AB42" i="14"/>
  <c r="Y43" i="14"/>
  <c r="Z43" i="14"/>
  <c r="AA43" i="14"/>
  <c r="AB43" i="14"/>
  <c r="Y44" i="14"/>
  <c r="Z44" i="14"/>
  <c r="AA44" i="14"/>
  <c r="AB44" i="14"/>
  <c r="AB4" i="14"/>
  <c r="AA4" i="14"/>
  <c r="Z4" i="14"/>
  <c r="Y4" i="14"/>
  <c r="M5" i="14"/>
  <c r="N5" i="14"/>
  <c r="O5" i="14"/>
  <c r="M6" i="14"/>
  <c r="N6" i="14"/>
  <c r="O6" i="14"/>
  <c r="M7" i="14"/>
  <c r="N7" i="14"/>
  <c r="O7" i="14"/>
  <c r="M8" i="14"/>
  <c r="N8" i="14"/>
  <c r="O8" i="14"/>
  <c r="M9" i="14"/>
  <c r="N9" i="14"/>
  <c r="O9" i="14"/>
  <c r="M10" i="14"/>
  <c r="N10" i="14"/>
  <c r="O10" i="14"/>
  <c r="M11" i="14"/>
  <c r="N11" i="14"/>
  <c r="O11" i="14"/>
  <c r="M12" i="14"/>
  <c r="N12" i="14"/>
  <c r="O12" i="14"/>
  <c r="M13" i="14"/>
  <c r="N13" i="14"/>
  <c r="O13" i="14"/>
  <c r="M14" i="14"/>
  <c r="N14" i="14"/>
  <c r="O14" i="14"/>
  <c r="M15" i="14"/>
  <c r="N15" i="14"/>
  <c r="O15" i="14"/>
  <c r="M16" i="14"/>
  <c r="N16" i="14"/>
  <c r="O16" i="14"/>
  <c r="M17" i="14"/>
  <c r="N17" i="14"/>
  <c r="O17" i="14"/>
  <c r="M18" i="14"/>
  <c r="N18" i="14"/>
  <c r="O18" i="14"/>
  <c r="M19" i="14"/>
  <c r="N19" i="14"/>
  <c r="O19" i="14"/>
  <c r="M20" i="14"/>
  <c r="N20" i="14"/>
  <c r="O20" i="14"/>
  <c r="M21" i="14"/>
  <c r="N21" i="14"/>
  <c r="O21" i="14"/>
  <c r="M22" i="14"/>
  <c r="N22" i="14"/>
  <c r="O22" i="14"/>
  <c r="M23" i="14"/>
  <c r="N23" i="14"/>
  <c r="O23" i="14"/>
  <c r="M24" i="14"/>
  <c r="N24" i="14"/>
  <c r="O24" i="14"/>
  <c r="M25" i="14"/>
  <c r="N25" i="14"/>
  <c r="O25" i="14"/>
  <c r="M26" i="14"/>
  <c r="N26" i="14"/>
  <c r="O26" i="14"/>
  <c r="M27" i="14"/>
  <c r="N27" i="14"/>
  <c r="O27" i="14"/>
  <c r="M28" i="14"/>
  <c r="N28" i="14"/>
  <c r="O28" i="14"/>
  <c r="M29" i="14"/>
  <c r="N29" i="14"/>
  <c r="O29" i="14"/>
  <c r="M30" i="14"/>
  <c r="N30" i="14"/>
  <c r="O30" i="14"/>
  <c r="M31" i="14"/>
  <c r="N31" i="14"/>
  <c r="O31" i="14"/>
  <c r="M32" i="14"/>
  <c r="N32" i="14"/>
  <c r="O32" i="14"/>
  <c r="M33" i="14"/>
  <c r="N33" i="14"/>
  <c r="O33" i="14"/>
  <c r="M34" i="14"/>
  <c r="N34" i="14"/>
  <c r="O34" i="14"/>
  <c r="M35" i="14"/>
  <c r="N35" i="14"/>
  <c r="O35" i="14"/>
  <c r="M36" i="14"/>
  <c r="N36" i="14"/>
  <c r="O36" i="14"/>
  <c r="M37" i="14"/>
  <c r="N37" i="14"/>
  <c r="O37" i="14"/>
  <c r="M38" i="14"/>
  <c r="N38" i="14"/>
  <c r="O38" i="14"/>
  <c r="M39" i="14"/>
  <c r="N39" i="14"/>
  <c r="O39" i="14"/>
  <c r="M40" i="14"/>
  <c r="N40" i="14"/>
  <c r="O40" i="14"/>
  <c r="M41" i="14"/>
  <c r="N41" i="14"/>
  <c r="O41" i="14"/>
  <c r="M42" i="14"/>
  <c r="N42" i="14"/>
  <c r="O42" i="14"/>
  <c r="M43" i="14"/>
  <c r="N43" i="14"/>
  <c r="O43" i="14"/>
  <c r="M44" i="14"/>
  <c r="N44" i="14"/>
  <c r="O44" i="14"/>
  <c r="O4" i="14"/>
  <c r="N4" i="14"/>
  <c r="M4" i="14"/>
  <c r="O288" i="6" l="1"/>
  <c r="O245" i="6"/>
  <c r="O243" i="6" s="1"/>
  <c r="O110" i="13" s="1"/>
  <c r="O110" i="24" s="1"/>
  <c r="O257" i="6"/>
  <c r="O255" i="6" s="1"/>
  <c r="O126" i="13" s="1"/>
  <c r="O126" i="24" s="1"/>
  <c r="O254" i="6"/>
  <c r="O252" i="6" s="1"/>
  <c r="O122" i="13" s="1"/>
  <c r="O122" i="24" s="1"/>
  <c r="O248" i="6"/>
  <c r="O246" i="6" s="1"/>
  <c r="O114" i="13" s="1"/>
  <c r="O114" i="24" s="1"/>
  <c r="O242" i="6"/>
  <c r="O251" i="6"/>
  <c r="O249" i="6" s="1"/>
  <c r="O118" i="13" s="1"/>
  <c r="O118" i="24" s="1"/>
  <c r="O260" i="6"/>
  <c r="O258" i="6" s="1"/>
  <c r="O130" i="13" s="1"/>
  <c r="O130" i="24" s="1"/>
  <c r="O245" i="5"/>
  <c r="O178" i="1"/>
  <c r="O268" i="8"/>
  <c r="O193" i="7"/>
  <c r="O199" i="7"/>
  <c r="O190" i="7"/>
  <c r="O196" i="7"/>
  <c r="O245" i="9"/>
  <c r="O247" i="10"/>
  <c r="O199" i="2"/>
  <c r="O199" i="11"/>
  <c r="N146" i="1"/>
  <c r="B120" i="19"/>
  <c r="C120" i="19"/>
  <c r="N99" i="11" s="1"/>
  <c r="D120" i="19"/>
  <c r="N108" i="11" s="1"/>
  <c r="E120" i="19"/>
  <c r="N117" i="11" s="1"/>
  <c r="F120" i="19"/>
  <c r="N99" i="10" s="1"/>
  <c r="G120" i="19"/>
  <c r="N108" i="10" s="1"/>
  <c r="H120" i="19"/>
  <c r="N117" i="10" s="1"/>
  <c r="I120" i="19"/>
  <c r="J120" i="19"/>
  <c r="N135" i="10" s="1"/>
  <c r="K120" i="19"/>
  <c r="N99" i="9" s="1"/>
  <c r="L120" i="19"/>
  <c r="N108" i="9" s="1"/>
  <c r="M120" i="19"/>
  <c r="N117" i="9" s="1"/>
  <c r="N120" i="19"/>
  <c r="N126" i="9" s="1"/>
  <c r="O120" i="19"/>
  <c r="N135" i="9" s="1"/>
  <c r="P120" i="19"/>
  <c r="N99" i="8" s="1"/>
  <c r="Q120" i="19"/>
  <c r="N108" i="8" s="1"/>
  <c r="R120" i="19"/>
  <c r="N117" i="8" s="1"/>
  <c r="S120" i="19"/>
  <c r="N126" i="8" s="1"/>
  <c r="T120" i="19"/>
  <c r="N135" i="8" s="1"/>
  <c r="U120" i="19"/>
  <c r="N144" i="8" s="1"/>
  <c r="V120" i="19"/>
  <c r="W120" i="19"/>
  <c r="N108" i="7" s="1"/>
  <c r="X120" i="19"/>
  <c r="N117" i="7" s="1"/>
  <c r="Y120" i="19"/>
  <c r="N126" i="7" s="1"/>
  <c r="Z120" i="19"/>
  <c r="N99" i="6" s="1"/>
  <c r="AA120" i="19"/>
  <c r="N108" i="6" s="1"/>
  <c r="AB120" i="19"/>
  <c r="AC120" i="19"/>
  <c r="N126" i="6" s="1"/>
  <c r="AD120" i="19"/>
  <c r="N135" i="6" s="1"/>
  <c r="AE120" i="19"/>
  <c r="N144" i="6" s="1"/>
  <c r="AF120" i="19"/>
  <c r="N153" i="6" s="1"/>
  <c r="AG120" i="19"/>
  <c r="N99" i="5" s="1"/>
  <c r="AH120" i="19"/>
  <c r="N108" i="5" s="1"/>
  <c r="AI120" i="19"/>
  <c r="N117" i="5" s="1"/>
  <c r="AJ120" i="19"/>
  <c r="N126" i="5" s="1"/>
  <c r="AK120" i="19"/>
  <c r="N135" i="5" s="1"/>
  <c r="AL120" i="19"/>
  <c r="N100" i="1" s="1"/>
  <c r="AM120" i="19"/>
  <c r="N109" i="1" s="1"/>
  <c r="AN120" i="19"/>
  <c r="N99" i="2" s="1"/>
  <c r="B121" i="19"/>
  <c r="C121" i="19"/>
  <c r="N100" i="11" s="1"/>
  <c r="D121" i="19"/>
  <c r="N109" i="11" s="1"/>
  <c r="E121" i="19"/>
  <c r="N118" i="11" s="1"/>
  <c r="F121" i="19"/>
  <c r="N100" i="10" s="1"/>
  <c r="G121" i="19"/>
  <c r="N109" i="10" s="1"/>
  <c r="H121" i="19"/>
  <c r="N118" i="10" s="1"/>
  <c r="I121" i="19"/>
  <c r="N127" i="10" s="1"/>
  <c r="J121" i="19"/>
  <c r="N136" i="10" s="1"/>
  <c r="K121" i="19"/>
  <c r="N100" i="9" s="1"/>
  <c r="L121" i="19"/>
  <c r="N109" i="9" s="1"/>
  <c r="M121" i="19"/>
  <c r="N118" i="9" s="1"/>
  <c r="N121" i="19"/>
  <c r="N127" i="9" s="1"/>
  <c r="O121" i="19"/>
  <c r="P121" i="19"/>
  <c r="N100" i="8" s="1"/>
  <c r="Q121" i="19"/>
  <c r="N109" i="8" s="1"/>
  <c r="R121" i="19"/>
  <c r="S121" i="19"/>
  <c r="N127" i="8" s="1"/>
  <c r="T121" i="19"/>
  <c r="N136" i="8" s="1"/>
  <c r="U121" i="19"/>
  <c r="N145" i="8" s="1"/>
  <c r="V121" i="19"/>
  <c r="N100" i="7" s="1"/>
  <c r="W121" i="19"/>
  <c r="N109" i="7" s="1"/>
  <c r="X121" i="19"/>
  <c r="N118" i="7" s="1"/>
  <c r="Y121" i="19"/>
  <c r="N127" i="7" s="1"/>
  <c r="Z121" i="19"/>
  <c r="AA121" i="19"/>
  <c r="N109" i="6" s="1"/>
  <c r="AB121" i="19"/>
  <c r="N118" i="6" s="1"/>
  <c r="AC121" i="19"/>
  <c r="N127" i="6" s="1"/>
  <c r="AD121" i="19"/>
  <c r="N136" i="6" s="1"/>
  <c r="AE121" i="19"/>
  <c r="N145" i="6" s="1"/>
  <c r="AF121" i="19"/>
  <c r="N154" i="6" s="1"/>
  <c r="AG121" i="19"/>
  <c r="N100" i="5" s="1"/>
  <c r="AH121" i="19"/>
  <c r="N109" i="5" s="1"/>
  <c r="AI121" i="19"/>
  <c r="N118" i="5" s="1"/>
  <c r="AJ121" i="19"/>
  <c r="N127" i="5" s="1"/>
  <c r="AK121" i="19"/>
  <c r="N136" i="5" s="1"/>
  <c r="AL121" i="19"/>
  <c r="N101" i="1" s="1"/>
  <c r="AM121" i="19"/>
  <c r="N110" i="1" s="1"/>
  <c r="AN121" i="19"/>
  <c r="N100" i="2" s="1"/>
  <c r="B122" i="19"/>
  <c r="C122" i="19"/>
  <c r="N101" i="11" s="1"/>
  <c r="D122" i="19"/>
  <c r="N110" i="11" s="1"/>
  <c r="E122" i="19"/>
  <c r="N119" i="11" s="1"/>
  <c r="F122" i="19"/>
  <c r="N101" i="10" s="1"/>
  <c r="G122" i="19"/>
  <c r="N110" i="10" s="1"/>
  <c r="H122" i="19"/>
  <c r="N119" i="10" s="1"/>
  <c r="I122" i="19"/>
  <c r="N128" i="10" s="1"/>
  <c r="J122" i="19"/>
  <c r="N137" i="10" s="1"/>
  <c r="K122" i="19"/>
  <c r="N101" i="9" s="1"/>
  <c r="L122" i="19"/>
  <c r="N110" i="9" s="1"/>
  <c r="M122" i="19"/>
  <c r="N119" i="9" s="1"/>
  <c r="N122" i="19"/>
  <c r="N128" i="9" s="1"/>
  <c r="O122" i="19"/>
  <c r="N137" i="9" s="1"/>
  <c r="P122" i="19"/>
  <c r="N101" i="8" s="1"/>
  <c r="Q122" i="19"/>
  <c r="N110" i="8" s="1"/>
  <c r="R122" i="19"/>
  <c r="N119" i="8" s="1"/>
  <c r="S122" i="19"/>
  <c r="N128" i="8" s="1"/>
  <c r="T122" i="19"/>
  <c r="N137" i="8" s="1"/>
  <c r="U122" i="19"/>
  <c r="N146" i="8" s="1"/>
  <c r="V122" i="19"/>
  <c r="N101" i="7" s="1"/>
  <c r="W122" i="19"/>
  <c r="N110" i="7" s="1"/>
  <c r="X122" i="19"/>
  <c r="N119" i="7" s="1"/>
  <c r="Y122" i="19"/>
  <c r="N128" i="7" s="1"/>
  <c r="Z122" i="19"/>
  <c r="N101" i="6" s="1"/>
  <c r="AA122" i="19"/>
  <c r="N110" i="6" s="1"/>
  <c r="AB122" i="19"/>
  <c r="N119" i="6" s="1"/>
  <c r="AC122" i="19"/>
  <c r="N128" i="6" s="1"/>
  <c r="AD122" i="19"/>
  <c r="N137" i="6" s="1"/>
  <c r="AE122" i="19"/>
  <c r="N146" i="6" s="1"/>
  <c r="AF122" i="19"/>
  <c r="N155" i="6" s="1"/>
  <c r="AG122" i="19"/>
  <c r="N101" i="5" s="1"/>
  <c r="AH122" i="19"/>
  <c r="N110" i="5" s="1"/>
  <c r="AI122" i="19"/>
  <c r="N119" i="5" s="1"/>
  <c r="AJ122" i="19"/>
  <c r="N128" i="5" s="1"/>
  <c r="AK122" i="19"/>
  <c r="N137" i="5" s="1"/>
  <c r="AL122" i="19"/>
  <c r="N102" i="1" s="1"/>
  <c r="AM122" i="19"/>
  <c r="N111" i="1" s="1"/>
  <c r="AN122" i="19"/>
  <c r="N101" i="2" s="1"/>
  <c r="B123" i="19"/>
  <c r="C123" i="19"/>
  <c r="N102" i="11" s="1"/>
  <c r="D123" i="19"/>
  <c r="E123" i="19"/>
  <c r="N120" i="11" s="1"/>
  <c r="F123" i="19"/>
  <c r="N102" i="10" s="1"/>
  <c r="G123" i="19"/>
  <c r="N111" i="10" s="1"/>
  <c r="H123" i="19"/>
  <c r="N120" i="10" s="1"/>
  <c r="I123" i="19"/>
  <c r="N129" i="10" s="1"/>
  <c r="J123" i="19"/>
  <c r="N138" i="10" s="1"/>
  <c r="K123" i="19"/>
  <c r="N102" i="9" s="1"/>
  <c r="L123" i="19"/>
  <c r="N111" i="9" s="1"/>
  <c r="M123" i="19"/>
  <c r="N120" i="9" s="1"/>
  <c r="N123" i="19"/>
  <c r="N129" i="9" s="1"/>
  <c r="O123" i="19"/>
  <c r="N138" i="9" s="1"/>
  <c r="P123" i="19"/>
  <c r="N102" i="8" s="1"/>
  <c r="Q123" i="19"/>
  <c r="N111" i="8" s="1"/>
  <c r="R123" i="19"/>
  <c r="N120" i="8" s="1"/>
  <c r="S123" i="19"/>
  <c r="N129" i="8" s="1"/>
  <c r="T123" i="19"/>
  <c r="N138" i="8" s="1"/>
  <c r="U123" i="19"/>
  <c r="N147" i="8" s="1"/>
  <c r="V123" i="19"/>
  <c r="N102" i="7" s="1"/>
  <c r="W123" i="19"/>
  <c r="N111" i="7" s="1"/>
  <c r="X123" i="19"/>
  <c r="N120" i="7" s="1"/>
  <c r="Y123" i="19"/>
  <c r="N129" i="7" s="1"/>
  <c r="Z123" i="19"/>
  <c r="N102" i="6" s="1"/>
  <c r="AA123" i="19"/>
  <c r="N111" i="6" s="1"/>
  <c r="AB123" i="19"/>
  <c r="N120" i="6" s="1"/>
  <c r="AC123" i="19"/>
  <c r="N129" i="6" s="1"/>
  <c r="AD123" i="19"/>
  <c r="N138" i="6" s="1"/>
  <c r="AE123" i="19"/>
  <c r="N147" i="6" s="1"/>
  <c r="AF123" i="19"/>
  <c r="N156" i="6" s="1"/>
  <c r="AG123" i="19"/>
  <c r="N102" i="5" s="1"/>
  <c r="AH123" i="19"/>
  <c r="N111" i="5" s="1"/>
  <c r="AI123" i="19"/>
  <c r="N120" i="5" s="1"/>
  <c r="AJ123" i="19"/>
  <c r="AK123" i="19"/>
  <c r="N138" i="5" s="1"/>
  <c r="AL123" i="19"/>
  <c r="N103" i="1" s="1"/>
  <c r="AM123" i="19"/>
  <c r="N112" i="1" s="1"/>
  <c r="AN123" i="19"/>
  <c r="N102" i="2" s="1"/>
  <c r="B124" i="19"/>
  <c r="D124" i="19"/>
  <c r="N112" i="11" s="1"/>
  <c r="E124" i="19"/>
  <c r="N121" i="11" s="1"/>
  <c r="F124" i="19"/>
  <c r="N103" i="10" s="1"/>
  <c r="G124" i="19"/>
  <c r="N112" i="10" s="1"/>
  <c r="H124" i="19"/>
  <c r="N121" i="10" s="1"/>
  <c r="I124" i="19"/>
  <c r="N130" i="10" s="1"/>
  <c r="J124" i="19"/>
  <c r="N139" i="10" s="1"/>
  <c r="K124" i="19"/>
  <c r="N103" i="9" s="1"/>
  <c r="L124" i="19"/>
  <c r="N112" i="9" s="1"/>
  <c r="M124" i="19"/>
  <c r="N124" i="19"/>
  <c r="N130" i="9" s="1"/>
  <c r="O124" i="19"/>
  <c r="N139" i="9" s="1"/>
  <c r="P124" i="19"/>
  <c r="N103" i="8" s="1"/>
  <c r="Q124" i="19"/>
  <c r="N112" i="8" s="1"/>
  <c r="R124" i="19"/>
  <c r="N121" i="8" s="1"/>
  <c r="S124" i="19"/>
  <c r="T124" i="19"/>
  <c r="N139" i="8" s="1"/>
  <c r="U124" i="19"/>
  <c r="N148" i="8" s="1"/>
  <c r="V124" i="19"/>
  <c r="N103" i="7" s="1"/>
  <c r="W124" i="19"/>
  <c r="N112" i="7" s="1"/>
  <c r="X124" i="19"/>
  <c r="N121" i="7" s="1"/>
  <c r="Y124" i="19"/>
  <c r="N130" i="7" s="1"/>
  <c r="Z124" i="19"/>
  <c r="N103" i="6" s="1"/>
  <c r="AA124" i="19"/>
  <c r="N112" i="6" s="1"/>
  <c r="AB124" i="19"/>
  <c r="N121" i="6" s="1"/>
  <c r="AC124" i="19"/>
  <c r="N130" i="6" s="1"/>
  <c r="AD124" i="19"/>
  <c r="N139" i="6" s="1"/>
  <c r="AE124" i="19"/>
  <c r="N148" i="6" s="1"/>
  <c r="AF124" i="19"/>
  <c r="N157" i="6" s="1"/>
  <c r="AG124" i="19"/>
  <c r="N103" i="5" s="1"/>
  <c r="AH124" i="19"/>
  <c r="N112" i="5" s="1"/>
  <c r="AI124" i="19"/>
  <c r="N121" i="5" s="1"/>
  <c r="AJ124" i="19"/>
  <c r="N130" i="5" s="1"/>
  <c r="AK124" i="19"/>
  <c r="N139" i="5" s="1"/>
  <c r="AL124" i="19"/>
  <c r="N104" i="1" s="1"/>
  <c r="AM124" i="19"/>
  <c r="N113" i="1" s="1"/>
  <c r="AN124" i="19"/>
  <c r="N103" i="2" s="1"/>
  <c r="B125" i="19"/>
  <c r="C125" i="19"/>
  <c r="N104" i="11" s="1"/>
  <c r="D125" i="19"/>
  <c r="N113" i="11" s="1"/>
  <c r="E125" i="19"/>
  <c r="N122" i="11" s="1"/>
  <c r="F125" i="19"/>
  <c r="N104" i="10" s="1"/>
  <c r="G125" i="19"/>
  <c r="N113" i="10" s="1"/>
  <c r="H125" i="19"/>
  <c r="N122" i="10" s="1"/>
  <c r="I125" i="19"/>
  <c r="N131" i="10" s="1"/>
  <c r="J125" i="19"/>
  <c r="N140" i="10" s="1"/>
  <c r="K125" i="19"/>
  <c r="N104" i="9" s="1"/>
  <c r="L125" i="19"/>
  <c r="N113" i="9" s="1"/>
  <c r="M125" i="19"/>
  <c r="N122" i="9" s="1"/>
  <c r="N125" i="19"/>
  <c r="N131" i="9" s="1"/>
  <c r="O125" i="19"/>
  <c r="N140" i="9" s="1"/>
  <c r="P125" i="19"/>
  <c r="N104" i="8" s="1"/>
  <c r="Q125" i="19"/>
  <c r="N113" i="8" s="1"/>
  <c r="R125" i="19"/>
  <c r="N122" i="8" s="1"/>
  <c r="S125" i="19"/>
  <c r="N131" i="8" s="1"/>
  <c r="T125" i="19"/>
  <c r="N140" i="8" s="1"/>
  <c r="U125" i="19"/>
  <c r="N149" i="8" s="1"/>
  <c r="V125" i="19"/>
  <c r="N104" i="7" s="1"/>
  <c r="W125" i="19"/>
  <c r="N113" i="7" s="1"/>
  <c r="X125" i="19"/>
  <c r="N122" i="7" s="1"/>
  <c r="Y125" i="19"/>
  <c r="N131" i="7" s="1"/>
  <c r="Z125" i="19"/>
  <c r="N104" i="6" s="1"/>
  <c r="AA125" i="19"/>
  <c r="N113" i="6" s="1"/>
  <c r="AB125" i="19"/>
  <c r="N122" i="6" s="1"/>
  <c r="AC125" i="19"/>
  <c r="N131" i="6" s="1"/>
  <c r="AD125" i="19"/>
  <c r="N140" i="6" s="1"/>
  <c r="AE125" i="19"/>
  <c r="N149" i="6" s="1"/>
  <c r="AF125" i="19"/>
  <c r="N158" i="6" s="1"/>
  <c r="AG125" i="19"/>
  <c r="N104" i="5" s="1"/>
  <c r="AH125" i="19"/>
  <c r="N113" i="5" s="1"/>
  <c r="AI125" i="19"/>
  <c r="N122" i="5" s="1"/>
  <c r="AJ125" i="19"/>
  <c r="N131" i="5" s="1"/>
  <c r="AK125" i="19"/>
  <c r="N140" i="5" s="1"/>
  <c r="AL125" i="19"/>
  <c r="N105" i="1" s="1"/>
  <c r="AM125" i="19"/>
  <c r="N114" i="1" s="1"/>
  <c r="AN125" i="19"/>
  <c r="N104" i="2" s="1"/>
  <c r="B126" i="19"/>
  <c r="C126" i="19"/>
  <c r="N105" i="11" s="1"/>
  <c r="D126" i="19"/>
  <c r="N114" i="11" s="1"/>
  <c r="E126" i="19"/>
  <c r="N123" i="11" s="1"/>
  <c r="F126" i="19"/>
  <c r="N105" i="10" s="1"/>
  <c r="G126" i="19"/>
  <c r="N114" i="10" s="1"/>
  <c r="H126" i="19"/>
  <c r="N123" i="10" s="1"/>
  <c r="I126" i="19"/>
  <c r="N132" i="10" s="1"/>
  <c r="J126" i="19"/>
  <c r="N141" i="10" s="1"/>
  <c r="K126" i="19"/>
  <c r="N105" i="9" s="1"/>
  <c r="L126" i="19"/>
  <c r="N114" i="9" s="1"/>
  <c r="M126" i="19"/>
  <c r="N123" i="9" s="1"/>
  <c r="N126" i="19"/>
  <c r="N132" i="9" s="1"/>
  <c r="O126" i="19"/>
  <c r="N141" i="9" s="1"/>
  <c r="P126" i="19"/>
  <c r="N105" i="8" s="1"/>
  <c r="Q126" i="19"/>
  <c r="N114" i="8" s="1"/>
  <c r="R126" i="19"/>
  <c r="N123" i="8" s="1"/>
  <c r="S126" i="19"/>
  <c r="N132" i="8" s="1"/>
  <c r="T126" i="19"/>
  <c r="N141" i="8" s="1"/>
  <c r="U126" i="19"/>
  <c r="N150" i="8" s="1"/>
  <c r="V126" i="19"/>
  <c r="N105" i="7" s="1"/>
  <c r="W126" i="19"/>
  <c r="N114" i="7" s="1"/>
  <c r="X126" i="19"/>
  <c r="N123" i="7" s="1"/>
  <c r="Y126" i="19"/>
  <c r="N132" i="7" s="1"/>
  <c r="Z126" i="19"/>
  <c r="N105" i="6" s="1"/>
  <c r="AA126" i="19"/>
  <c r="N114" i="6" s="1"/>
  <c r="AB126" i="19"/>
  <c r="N123" i="6" s="1"/>
  <c r="AC126" i="19"/>
  <c r="N132" i="6" s="1"/>
  <c r="AD126" i="19"/>
  <c r="N141" i="6" s="1"/>
  <c r="AE126" i="19"/>
  <c r="N150" i="6" s="1"/>
  <c r="AF126" i="19"/>
  <c r="N159" i="6" s="1"/>
  <c r="AG126" i="19"/>
  <c r="N105" i="5" s="1"/>
  <c r="AH126" i="19"/>
  <c r="N114" i="5" s="1"/>
  <c r="AI126" i="19"/>
  <c r="N123" i="5" s="1"/>
  <c r="AJ126" i="19"/>
  <c r="N132" i="5" s="1"/>
  <c r="AK126" i="19"/>
  <c r="N141" i="5" s="1"/>
  <c r="AL126" i="19"/>
  <c r="N106" i="1" s="1"/>
  <c r="AM126" i="19"/>
  <c r="N115" i="1" s="1"/>
  <c r="AN126" i="19"/>
  <c r="N105" i="2" s="1"/>
  <c r="AO120" i="19"/>
  <c r="N108" i="2" s="1"/>
  <c r="AO121" i="19"/>
  <c r="N109" i="2" s="1"/>
  <c r="AO122" i="19"/>
  <c r="N110" i="2" s="1"/>
  <c r="AO123" i="19"/>
  <c r="N111" i="2" s="1"/>
  <c r="AO124" i="19"/>
  <c r="N112" i="2" s="1"/>
  <c r="AO125" i="19"/>
  <c r="N113" i="2" s="1"/>
  <c r="AO126" i="19"/>
  <c r="N114" i="2" s="1"/>
  <c r="AP121" i="19"/>
  <c r="AP122" i="19"/>
  <c r="AP123" i="19"/>
  <c r="AP124" i="19"/>
  <c r="AP125" i="19"/>
  <c r="AP126" i="19"/>
  <c r="AP120" i="19"/>
  <c r="O292" i="6" l="1"/>
  <c r="O240" i="6"/>
  <c r="O222" i="7"/>
  <c r="E127" i="19"/>
  <c r="AB127" i="19"/>
  <c r="S127" i="19"/>
  <c r="Y127" i="19"/>
  <c r="AK127" i="19"/>
  <c r="T127" i="19"/>
  <c r="X127" i="19"/>
  <c r="N130" i="8"/>
  <c r="C127" i="19"/>
  <c r="AC127" i="19"/>
  <c r="U127" i="19"/>
  <c r="M127" i="19"/>
  <c r="AJ127" i="19"/>
  <c r="L127" i="19"/>
  <c r="D127" i="19"/>
  <c r="AI127" i="19"/>
  <c r="AA127" i="19"/>
  <c r="K127" i="19"/>
  <c r="AH127" i="19"/>
  <c r="Z127" i="19"/>
  <c r="R127" i="19"/>
  <c r="J127" i="19"/>
  <c r="B127" i="19"/>
  <c r="AG127" i="19"/>
  <c r="Q127" i="19"/>
  <c r="I127" i="19"/>
  <c r="N129" i="5"/>
  <c r="N100" i="6"/>
  <c r="N117" i="6"/>
  <c r="F127" i="19"/>
  <c r="AE127" i="19"/>
  <c r="N126" i="10"/>
  <c r="AO127" i="19"/>
  <c r="N121" i="9"/>
  <c r="N111" i="11"/>
  <c r="AF127" i="19"/>
  <c r="P127" i="19"/>
  <c r="H127" i="19"/>
  <c r="AM127" i="19"/>
  <c r="W127" i="19"/>
  <c r="O127" i="19"/>
  <c r="G127" i="19"/>
  <c r="AL127" i="19"/>
  <c r="AD127" i="19"/>
  <c r="V127" i="19"/>
  <c r="N127" i="19"/>
  <c r="N99" i="7"/>
  <c r="N118" i="8"/>
  <c r="N136" i="9"/>
  <c r="AP127" i="19"/>
  <c r="N162" i="2"/>
  <c r="N196" i="5"/>
  <c r="N231" i="6"/>
  <c r="N179" i="7"/>
  <c r="N213" i="8"/>
  <c r="N196" i="9"/>
  <c r="N197" i="10"/>
  <c r="N162" i="11"/>
  <c r="O261" i="6" l="1"/>
  <c r="O106" i="13"/>
  <c r="O106" i="24" s="1"/>
  <c r="O34" i="22"/>
  <c r="O46" i="22"/>
  <c r="N92" i="2" l="1"/>
  <c r="N83" i="2" s="1"/>
  <c r="N97" i="2"/>
  <c r="N98" i="2"/>
  <c r="N106" i="2"/>
  <c r="N107" i="2"/>
  <c r="N115" i="2"/>
  <c r="N116" i="2"/>
  <c r="N164" i="2"/>
  <c r="N98" i="1"/>
  <c r="N99" i="1"/>
  <c r="N107" i="1"/>
  <c r="N108" i="1"/>
  <c r="N148" i="1"/>
  <c r="N97" i="5"/>
  <c r="N98" i="5"/>
  <c r="N106" i="5"/>
  <c r="N107" i="5"/>
  <c r="N115" i="5"/>
  <c r="N116" i="5"/>
  <c r="N124" i="5"/>
  <c r="N125" i="5"/>
  <c r="N133" i="5"/>
  <c r="N134" i="5"/>
  <c r="N198" i="5"/>
  <c r="N92" i="6"/>
  <c r="N83" i="6" s="1"/>
  <c r="N97" i="6"/>
  <c r="N98" i="6"/>
  <c r="N106" i="6"/>
  <c r="N107" i="6"/>
  <c r="N115" i="6"/>
  <c r="N116" i="6"/>
  <c r="N124" i="6"/>
  <c r="N125" i="6"/>
  <c r="N133" i="6"/>
  <c r="N134" i="6"/>
  <c r="N142" i="6"/>
  <c r="N143" i="6"/>
  <c r="N151" i="6"/>
  <c r="N152" i="6"/>
  <c r="N233" i="6"/>
  <c r="N97" i="7"/>
  <c r="N98" i="7"/>
  <c r="N106" i="7"/>
  <c r="N107" i="7"/>
  <c r="N115" i="7"/>
  <c r="N116" i="7"/>
  <c r="N124" i="7"/>
  <c r="N125" i="7"/>
  <c r="N181" i="7"/>
  <c r="N97" i="8"/>
  <c r="N98" i="8"/>
  <c r="N106" i="8"/>
  <c r="N107" i="8"/>
  <c r="N115" i="8"/>
  <c r="N116" i="8"/>
  <c r="N124" i="8"/>
  <c r="N125" i="8"/>
  <c r="N133" i="8"/>
  <c r="N134" i="8"/>
  <c r="N142" i="8"/>
  <c r="N143" i="8"/>
  <c r="N215" i="8"/>
  <c r="N97" i="9"/>
  <c r="N98" i="9"/>
  <c r="N106" i="9"/>
  <c r="N107" i="9"/>
  <c r="N115" i="9"/>
  <c r="N116" i="9"/>
  <c r="N124" i="9"/>
  <c r="N125" i="9"/>
  <c r="N133" i="9"/>
  <c r="N134" i="9"/>
  <c r="N198" i="9"/>
  <c r="N97" i="10"/>
  <c r="N98" i="10"/>
  <c r="N106" i="10"/>
  <c r="N107" i="10"/>
  <c r="N115" i="10"/>
  <c r="N116" i="10"/>
  <c r="N124" i="10"/>
  <c r="N125" i="10"/>
  <c r="N133" i="10"/>
  <c r="N134" i="10"/>
  <c r="N199" i="10"/>
  <c r="N97" i="11"/>
  <c r="N98" i="11"/>
  <c r="N106" i="11"/>
  <c r="N107" i="11"/>
  <c r="N115" i="11"/>
  <c r="N116" i="11"/>
  <c r="N164" i="11"/>
  <c r="N82" i="2" l="1"/>
  <c r="N81" i="2" s="1"/>
  <c r="N123" i="1"/>
  <c r="N122" i="1"/>
  <c r="N125" i="1"/>
  <c r="N116" i="1"/>
  <c r="N117" i="1"/>
  <c r="N124" i="2"/>
  <c r="N124" i="1"/>
  <c r="N121" i="1"/>
  <c r="N119" i="1"/>
  <c r="N148" i="9"/>
  <c r="N128" i="11"/>
  <c r="N132" i="11"/>
  <c r="N136" i="7"/>
  <c r="N120" i="1"/>
  <c r="N148" i="5"/>
  <c r="N164" i="6"/>
  <c r="N160" i="6"/>
  <c r="N168" i="6"/>
  <c r="N140" i="7"/>
  <c r="N152" i="8"/>
  <c r="N160" i="8"/>
  <c r="N156" i="8"/>
  <c r="N148" i="10"/>
  <c r="N133" i="11"/>
  <c r="N129" i="11"/>
  <c r="N124" i="11"/>
  <c r="N130" i="11"/>
  <c r="N125" i="11"/>
  <c r="N125" i="2"/>
  <c r="N131" i="11"/>
  <c r="N127" i="11"/>
  <c r="N151" i="10"/>
  <c r="N147" i="10"/>
  <c r="N142" i="10"/>
  <c r="N143" i="10"/>
  <c r="N149" i="10"/>
  <c r="N145" i="10"/>
  <c r="N150" i="10"/>
  <c r="N146" i="10"/>
  <c r="N151" i="9"/>
  <c r="N147" i="9"/>
  <c r="N142" i="9"/>
  <c r="N143" i="9"/>
  <c r="N149" i="9"/>
  <c r="N145" i="9"/>
  <c r="N150" i="9"/>
  <c r="N146" i="9"/>
  <c r="N151" i="8"/>
  <c r="N157" i="8"/>
  <c r="N158" i="8"/>
  <c r="N154" i="8"/>
  <c r="N159" i="8"/>
  <c r="N155" i="8"/>
  <c r="N142" i="7"/>
  <c r="N138" i="7"/>
  <c r="N133" i="7"/>
  <c r="N139" i="7"/>
  <c r="N134" i="7"/>
  <c r="N141" i="7"/>
  <c r="N137" i="7"/>
  <c r="N169" i="6"/>
  <c r="N165" i="6"/>
  <c r="N166" i="6"/>
  <c r="N161" i="6"/>
  <c r="N162" i="6" s="1"/>
  <c r="N167" i="6"/>
  <c r="N163" i="6"/>
  <c r="N151" i="5"/>
  <c r="N147" i="5"/>
  <c r="N142" i="5"/>
  <c r="N143" i="5"/>
  <c r="N149" i="5"/>
  <c r="N145" i="5"/>
  <c r="N150" i="5"/>
  <c r="N146" i="5"/>
  <c r="N168" i="2"/>
  <c r="N82" i="6"/>
  <c r="N237" i="6"/>
  <c r="AU20" i="15"/>
  <c r="AX11" i="15"/>
  <c r="AX10" i="15"/>
  <c r="AX9" i="15"/>
  <c r="AX8" i="15"/>
  <c r="AX6" i="15"/>
  <c r="AX5" i="15"/>
  <c r="AX4" i="15"/>
  <c r="N118" i="1" l="1"/>
  <c r="N153" i="8"/>
  <c r="N126" i="11"/>
  <c r="N126" i="2"/>
  <c r="N135" i="7"/>
  <c r="N144" i="10"/>
  <c r="N144" i="9"/>
  <c r="N144" i="5"/>
  <c r="N81" i="6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B118" i="19"/>
  <c r="AQ117" i="19"/>
  <c r="AQ116" i="19"/>
  <c r="AQ115" i="19"/>
  <c r="AQ114" i="19"/>
  <c r="AQ113" i="19"/>
  <c r="AQ112" i="19"/>
  <c r="AQ111" i="19"/>
  <c r="AQ118" i="19" l="1"/>
  <c r="AN127" i="19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" i="4"/>
  <c r="BB45" i="4" l="1"/>
  <c r="AK59" i="4"/>
  <c r="AK57" i="4"/>
  <c r="AK55" i="4"/>
  <c r="AK53" i="4"/>
  <c r="AK51" i="4"/>
  <c r="AM59" i="4"/>
  <c r="AL59" i="4"/>
  <c r="AM58" i="4"/>
  <c r="AL58" i="4"/>
  <c r="AK58" i="4"/>
  <c r="AM57" i="4"/>
  <c r="AL57" i="4"/>
  <c r="AM56" i="4"/>
  <c r="AL56" i="4"/>
  <c r="AK56" i="4"/>
  <c r="AM55" i="4"/>
  <c r="AL55" i="4"/>
  <c r="AM54" i="4"/>
  <c r="BB54" i="4" s="1"/>
  <c r="AL54" i="4"/>
  <c r="AK54" i="4"/>
  <c r="AM53" i="4"/>
  <c r="BB53" i="4" s="1"/>
  <c r="AL53" i="4"/>
  <c r="AM52" i="4"/>
  <c r="AL52" i="4"/>
  <c r="AK52" i="4"/>
  <c r="AM51" i="4"/>
  <c r="AL51" i="4"/>
  <c r="AM50" i="4"/>
  <c r="AL50" i="4"/>
  <c r="AK50" i="4"/>
  <c r="BB51" i="4" l="1"/>
  <c r="BB57" i="4"/>
  <c r="BB52" i="4"/>
  <c r="BB59" i="4"/>
  <c r="BB55" i="4"/>
  <c r="BB58" i="4"/>
  <c r="BB56" i="4"/>
  <c r="BB50" i="4"/>
  <c r="AM60" i="4"/>
  <c r="BB60" i="4" s="1"/>
  <c r="AK60" i="4"/>
  <c r="AL60" i="4"/>
  <c r="DW11" i="29"/>
  <c r="DV11" i="29"/>
  <c r="DT11" i="29"/>
  <c r="DS11" i="29"/>
  <c r="DR11" i="29"/>
  <c r="DP11" i="29"/>
  <c r="DO11" i="29"/>
  <c r="DN11" i="29"/>
  <c r="DL11" i="29"/>
  <c r="DK11" i="29"/>
  <c r="DJ11" i="29"/>
  <c r="DH11" i="29"/>
  <c r="DG11" i="29"/>
  <c r="DF11" i="29"/>
  <c r="DD11" i="29"/>
  <c r="DC11" i="29"/>
  <c r="DB11" i="29"/>
  <c r="CZ11" i="29"/>
  <c r="CY11" i="29"/>
  <c r="CX11" i="29"/>
  <c r="CV11" i="29"/>
  <c r="CU11" i="29"/>
  <c r="CT11" i="29"/>
  <c r="CR11" i="29"/>
  <c r="CQ11" i="29"/>
  <c r="CP11" i="29"/>
  <c r="CN11" i="29"/>
  <c r="CM11" i="29"/>
  <c r="CL11" i="29"/>
  <c r="CJ11" i="29"/>
  <c r="CI11" i="29"/>
  <c r="CH11" i="29"/>
  <c r="CF11" i="29"/>
  <c r="CE11" i="29"/>
  <c r="CD11" i="29"/>
  <c r="CB11" i="29"/>
  <c r="CA11" i="29"/>
  <c r="BZ11" i="29"/>
  <c r="BX11" i="29"/>
  <c r="BW11" i="29"/>
  <c r="BV11" i="29"/>
  <c r="BT11" i="29"/>
  <c r="BS11" i="29"/>
  <c r="BR11" i="29"/>
  <c r="BP11" i="29"/>
  <c r="BO11" i="29"/>
  <c r="BN11" i="29"/>
  <c r="BL11" i="29"/>
  <c r="BK11" i="29"/>
  <c r="BJ11" i="29"/>
  <c r="BH11" i="29"/>
  <c r="BG11" i="29"/>
  <c r="BF11" i="29"/>
  <c r="BD11" i="29"/>
  <c r="BC11" i="29"/>
  <c r="BB11" i="29"/>
  <c r="AZ11" i="29"/>
  <c r="AY11" i="29"/>
  <c r="AX11" i="29"/>
  <c r="AV11" i="29"/>
  <c r="AU11" i="29"/>
  <c r="AT11" i="29"/>
  <c r="AR11" i="29"/>
  <c r="AQ11" i="29"/>
  <c r="AP11" i="29"/>
  <c r="AN11" i="29"/>
  <c r="AM11" i="29"/>
  <c r="AL11" i="29"/>
  <c r="AJ11" i="29"/>
  <c r="AI11" i="29"/>
  <c r="AH11" i="29"/>
  <c r="AF11" i="29"/>
  <c r="AE11" i="29"/>
  <c r="AD11" i="29"/>
  <c r="AB11" i="29"/>
  <c r="AA11" i="29"/>
  <c r="Z11" i="29"/>
  <c r="X11" i="29"/>
  <c r="W11" i="29"/>
  <c r="V11" i="29"/>
  <c r="T11" i="29"/>
  <c r="S11" i="29"/>
  <c r="R11" i="29"/>
  <c r="P11" i="29"/>
  <c r="O11" i="29"/>
  <c r="N11" i="29"/>
  <c r="L11" i="29"/>
  <c r="K11" i="29"/>
  <c r="J11" i="29"/>
  <c r="H11" i="29"/>
  <c r="G11" i="29"/>
  <c r="F11" i="29"/>
  <c r="D11" i="29"/>
  <c r="C11" i="29"/>
  <c r="B11" i="29"/>
  <c r="DW5" i="29"/>
  <c r="DV5" i="29"/>
  <c r="DU5" i="29"/>
  <c r="DT5" i="29"/>
  <c r="DS5" i="29"/>
  <c r="DR5" i="29"/>
  <c r="DQ5" i="29"/>
  <c r="DP5" i="29"/>
  <c r="DO5" i="29"/>
  <c r="DN5" i="29"/>
  <c r="DM5" i="29"/>
  <c r="DL5" i="29"/>
  <c r="DK5" i="29"/>
  <c r="DJ5" i="29"/>
  <c r="DI5" i="29"/>
  <c r="DH5" i="29"/>
  <c r="DG5" i="29"/>
  <c r="DF5" i="29"/>
  <c r="DE5" i="29"/>
  <c r="DD5" i="29"/>
  <c r="DC5" i="29"/>
  <c r="DB5" i="29"/>
  <c r="DA5" i="29"/>
  <c r="CZ5" i="29"/>
  <c r="CY5" i="29"/>
  <c r="CX5" i="29"/>
  <c r="CW5" i="29"/>
  <c r="CV5" i="29"/>
  <c r="CU5" i="29"/>
  <c r="CT5" i="29"/>
  <c r="CS5" i="29"/>
  <c r="CR5" i="29"/>
  <c r="CQ5" i="29"/>
  <c r="CP5" i="29"/>
  <c r="CO5" i="29"/>
  <c r="CN5" i="29"/>
  <c r="CM5" i="29"/>
  <c r="CL5" i="29"/>
  <c r="CK5" i="29"/>
  <c r="CJ5" i="29"/>
  <c r="CI5" i="29"/>
  <c r="CH5" i="29"/>
  <c r="CG5" i="29"/>
  <c r="CF5" i="29"/>
  <c r="CE5" i="29"/>
  <c r="CD5" i="29"/>
  <c r="CC5" i="29"/>
  <c r="CB5" i="29"/>
  <c r="CA5" i="29"/>
  <c r="BZ5" i="29"/>
  <c r="BY5" i="29"/>
  <c r="BX5" i="29"/>
  <c r="BW5" i="29"/>
  <c r="BV5" i="29"/>
  <c r="BU5" i="29"/>
  <c r="BT5" i="29"/>
  <c r="BS5" i="29"/>
  <c r="BR5" i="29"/>
  <c r="BQ5" i="29"/>
  <c r="BP5" i="29"/>
  <c r="BO5" i="29"/>
  <c r="BN5" i="29"/>
  <c r="BM5" i="29"/>
  <c r="BL5" i="29"/>
  <c r="BK5" i="29"/>
  <c r="BJ5" i="29"/>
  <c r="BI5" i="29"/>
  <c r="BH5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DW4" i="29"/>
  <c r="DV4" i="29"/>
  <c r="DU4" i="29"/>
  <c r="DT4" i="29"/>
  <c r="DS4" i="29"/>
  <c r="DR4" i="29"/>
  <c r="DQ4" i="29"/>
  <c r="DP4" i="29"/>
  <c r="DO4" i="29"/>
  <c r="DN4" i="29"/>
  <c r="DM4" i="29"/>
  <c r="DL4" i="29"/>
  <c r="DK4" i="29"/>
  <c r="DJ4" i="29"/>
  <c r="DI4" i="29"/>
  <c r="DH4" i="29"/>
  <c r="DG4" i="29"/>
  <c r="DF4" i="29"/>
  <c r="DE4" i="29"/>
  <c r="DD4" i="29"/>
  <c r="DC4" i="29"/>
  <c r="DB4" i="29"/>
  <c r="DA4" i="29"/>
  <c r="CZ4" i="29"/>
  <c r="CY4" i="29"/>
  <c r="CX4" i="29"/>
  <c r="CW4" i="29"/>
  <c r="CV4" i="29"/>
  <c r="CU4" i="29"/>
  <c r="CT4" i="29"/>
  <c r="CS4" i="29"/>
  <c r="CR4" i="29"/>
  <c r="CQ4" i="29"/>
  <c r="CP4" i="29"/>
  <c r="CO4" i="29"/>
  <c r="CN4" i="29"/>
  <c r="CM4" i="29"/>
  <c r="CL4" i="29"/>
  <c r="CK4" i="29"/>
  <c r="CJ4" i="29"/>
  <c r="CI4" i="29"/>
  <c r="CH4" i="29"/>
  <c r="CG4" i="29"/>
  <c r="CF4" i="29"/>
  <c r="CE4" i="29"/>
  <c r="CD4" i="29"/>
  <c r="CC4" i="29"/>
  <c r="CB4" i="29"/>
  <c r="CA4" i="29"/>
  <c r="BZ4" i="29"/>
  <c r="BY4" i="29"/>
  <c r="BX4" i="29"/>
  <c r="BW4" i="29"/>
  <c r="BV4" i="29"/>
  <c r="BU4" i="29"/>
  <c r="BT4" i="29"/>
  <c r="BS4" i="29"/>
  <c r="BR4" i="29"/>
  <c r="BQ4" i="29"/>
  <c r="BP4" i="29"/>
  <c r="BO4" i="29"/>
  <c r="BN4" i="29"/>
  <c r="BM4" i="29"/>
  <c r="BL4" i="29"/>
  <c r="BK4" i="29"/>
  <c r="BJ4" i="29"/>
  <c r="BI4" i="29"/>
  <c r="BH4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DW9" i="29"/>
  <c r="DV9" i="29"/>
  <c r="DU9" i="29"/>
  <c r="DT9" i="29"/>
  <c r="DS9" i="29"/>
  <c r="DR9" i="29"/>
  <c r="DQ9" i="29"/>
  <c r="DP9" i="29"/>
  <c r="DO9" i="29"/>
  <c r="DN9" i="29"/>
  <c r="DM9" i="29"/>
  <c r="DL9" i="29"/>
  <c r="DK9" i="29"/>
  <c r="DJ9" i="29"/>
  <c r="DI9" i="29"/>
  <c r="DH9" i="29"/>
  <c r="DG9" i="29"/>
  <c r="DF9" i="29"/>
  <c r="DE9" i="29"/>
  <c r="DD9" i="29"/>
  <c r="DC9" i="29"/>
  <c r="DB9" i="29"/>
  <c r="DA9" i="29"/>
  <c r="CZ9" i="29"/>
  <c r="CY9" i="29"/>
  <c r="CX9" i="29"/>
  <c r="CW9" i="29"/>
  <c r="CV9" i="29"/>
  <c r="CU9" i="29"/>
  <c r="CT9" i="29"/>
  <c r="CS9" i="29"/>
  <c r="CR9" i="29"/>
  <c r="CQ9" i="29"/>
  <c r="CP9" i="29"/>
  <c r="CO9" i="29"/>
  <c r="CN9" i="29"/>
  <c r="CM9" i="29"/>
  <c r="CL9" i="29"/>
  <c r="CK9" i="29"/>
  <c r="CJ9" i="29"/>
  <c r="CI9" i="29"/>
  <c r="CH9" i="29"/>
  <c r="CG9" i="29"/>
  <c r="CF9" i="29"/>
  <c r="CE9" i="29"/>
  <c r="CD9" i="29"/>
  <c r="CC9" i="29"/>
  <c r="CB9" i="29"/>
  <c r="CA9" i="29"/>
  <c r="BZ9" i="29"/>
  <c r="BY9" i="29"/>
  <c r="BX9" i="29"/>
  <c r="BW9" i="29"/>
  <c r="BV9" i="29"/>
  <c r="BU9" i="29"/>
  <c r="BT9" i="29"/>
  <c r="BS9" i="29"/>
  <c r="BR9" i="29"/>
  <c r="BQ9" i="29"/>
  <c r="BP9" i="29"/>
  <c r="BO9" i="29"/>
  <c r="BN9" i="29"/>
  <c r="BM9" i="29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DW8" i="29"/>
  <c r="DV8" i="29"/>
  <c r="DU8" i="29"/>
  <c r="DT8" i="29"/>
  <c r="DS8" i="29"/>
  <c r="DR8" i="29"/>
  <c r="DQ8" i="29"/>
  <c r="DP8" i="29"/>
  <c r="DO8" i="29"/>
  <c r="DN8" i="29"/>
  <c r="DM8" i="29"/>
  <c r="DL8" i="29"/>
  <c r="DK8" i="29"/>
  <c r="DJ8" i="29"/>
  <c r="DI8" i="29"/>
  <c r="DH8" i="29"/>
  <c r="DG8" i="29"/>
  <c r="DF8" i="29"/>
  <c r="DE8" i="29"/>
  <c r="DD8" i="29"/>
  <c r="DC8" i="29"/>
  <c r="DB8" i="29"/>
  <c r="DA8" i="29"/>
  <c r="CZ8" i="29"/>
  <c r="CY8" i="29"/>
  <c r="CX8" i="29"/>
  <c r="CW8" i="29"/>
  <c r="CV8" i="29"/>
  <c r="CU8" i="29"/>
  <c r="CT8" i="29"/>
  <c r="CS8" i="29"/>
  <c r="CR8" i="29"/>
  <c r="CQ8" i="29"/>
  <c r="CP8" i="29"/>
  <c r="CO8" i="29"/>
  <c r="CN8" i="29"/>
  <c r="CM8" i="29"/>
  <c r="CL8" i="29"/>
  <c r="CK8" i="29"/>
  <c r="CJ8" i="29"/>
  <c r="CI8" i="29"/>
  <c r="CH8" i="29"/>
  <c r="CG8" i="29"/>
  <c r="CF8" i="29"/>
  <c r="CE8" i="29"/>
  <c r="CD8" i="29"/>
  <c r="CC8" i="29"/>
  <c r="CB8" i="29"/>
  <c r="CA8" i="29"/>
  <c r="BZ8" i="29"/>
  <c r="BY8" i="29"/>
  <c r="BX8" i="29"/>
  <c r="BW8" i="29"/>
  <c r="BV8" i="29"/>
  <c r="BU8" i="29"/>
  <c r="BT8" i="29"/>
  <c r="BS8" i="29"/>
  <c r="BR8" i="29"/>
  <c r="BQ8" i="29"/>
  <c r="BP8" i="29"/>
  <c r="BO8" i="29"/>
  <c r="BN8" i="29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DW7" i="29"/>
  <c r="DV7" i="29"/>
  <c r="DU7" i="29"/>
  <c r="DT7" i="29"/>
  <c r="DS7" i="29"/>
  <c r="DR7" i="29"/>
  <c r="DQ7" i="29"/>
  <c r="DP7" i="29"/>
  <c r="DO7" i="29"/>
  <c r="DN7" i="29"/>
  <c r="DM7" i="29"/>
  <c r="DL7" i="29"/>
  <c r="DK7" i="29"/>
  <c r="DJ7" i="29"/>
  <c r="DI7" i="29"/>
  <c r="DH7" i="29"/>
  <c r="DG7" i="29"/>
  <c r="DF7" i="29"/>
  <c r="DE7" i="29"/>
  <c r="DD7" i="29"/>
  <c r="DC7" i="29"/>
  <c r="DB7" i="29"/>
  <c r="DA7" i="29"/>
  <c r="CZ7" i="29"/>
  <c r="CY7" i="29"/>
  <c r="CX7" i="29"/>
  <c r="CW7" i="29"/>
  <c r="CV7" i="29"/>
  <c r="CU7" i="29"/>
  <c r="CT7" i="29"/>
  <c r="CS7" i="29"/>
  <c r="CR7" i="29"/>
  <c r="CQ7" i="29"/>
  <c r="CP7" i="29"/>
  <c r="CO7" i="29"/>
  <c r="CN7" i="29"/>
  <c r="CM7" i="29"/>
  <c r="CL7" i="29"/>
  <c r="CK7" i="29"/>
  <c r="CJ7" i="29"/>
  <c r="CI7" i="29"/>
  <c r="CH7" i="29"/>
  <c r="CG7" i="29"/>
  <c r="CF7" i="29"/>
  <c r="CE7" i="29"/>
  <c r="CD7" i="29"/>
  <c r="CC7" i="29"/>
  <c r="CB7" i="29"/>
  <c r="CA7" i="29"/>
  <c r="BZ7" i="29"/>
  <c r="BY7" i="29"/>
  <c r="BX7" i="29"/>
  <c r="BW7" i="29"/>
  <c r="BV7" i="29"/>
  <c r="BU7" i="29"/>
  <c r="BT7" i="29"/>
  <c r="BS7" i="29"/>
  <c r="BR7" i="29"/>
  <c r="BQ7" i="29"/>
  <c r="BP7" i="29"/>
  <c r="BO7" i="29"/>
  <c r="BN7" i="29"/>
  <c r="BM7" i="29"/>
  <c r="BL7" i="29"/>
  <c r="BK7" i="29"/>
  <c r="BJ7" i="29"/>
  <c r="BI7" i="29"/>
  <c r="BH7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DW6" i="29"/>
  <c r="DV6" i="29"/>
  <c r="DU6" i="29"/>
  <c r="DT6" i="29"/>
  <c r="DS6" i="29"/>
  <c r="DR6" i="29"/>
  <c r="DQ6" i="29"/>
  <c r="DP6" i="29"/>
  <c r="DO6" i="29"/>
  <c r="DN6" i="29"/>
  <c r="DM6" i="29"/>
  <c r="DL6" i="29"/>
  <c r="DK6" i="29"/>
  <c r="DJ6" i="29"/>
  <c r="DI6" i="29"/>
  <c r="DH6" i="29"/>
  <c r="DG6" i="29"/>
  <c r="DF6" i="29"/>
  <c r="DE6" i="29"/>
  <c r="DD6" i="29"/>
  <c r="DC6" i="29"/>
  <c r="DB6" i="29"/>
  <c r="DA6" i="29"/>
  <c r="CZ6" i="29"/>
  <c r="CY6" i="29"/>
  <c r="CX6" i="29"/>
  <c r="CW6" i="29"/>
  <c r="CV6" i="29"/>
  <c r="CU6" i="29"/>
  <c r="CT6" i="29"/>
  <c r="CS6" i="29"/>
  <c r="CR6" i="29"/>
  <c r="CQ6" i="29"/>
  <c r="CP6" i="29"/>
  <c r="CO6" i="29"/>
  <c r="CN6" i="29"/>
  <c r="CM6" i="29"/>
  <c r="CL6" i="29"/>
  <c r="CK6" i="29"/>
  <c r="CJ6" i="29"/>
  <c r="CI6" i="29"/>
  <c r="CH6" i="29"/>
  <c r="CG6" i="29"/>
  <c r="CF6" i="29"/>
  <c r="CE6" i="29"/>
  <c r="CD6" i="29"/>
  <c r="CC6" i="29"/>
  <c r="CB6" i="29"/>
  <c r="CA6" i="29"/>
  <c r="BZ6" i="29"/>
  <c r="BY6" i="29"/>
  <c r="BX6" i="29"/>
  <c r="BW6" i="29"/>
  <c r="BV6" i="29"/>
  <c r="BU6" i="29"/>
  <c r="BT6" i="29"/>
  <c r="BS6" i="29"/>
  <c r="BR6" i="29"/>
  <c r="BQ6" i="29"/>
  <c r="BP6" i="29"/>
  <c r="BO6" i="29"/>
  <c r="BN6" i="29"/>
  <c r="BM6" i="29"/>
  <c r="BL6" i="29"/>
  <c r="BK6" i="29"/>
  <c r="BJ6" i="29"/>
  <c r="BI6" i="29"/>
  <c r="BH6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6" i="29"/>
  <c r="M398" i="30"/>
  <c r="L398" i="30"/>
  <c r="K398" i="30"/>
  <c r="J398" i="30"/>
  <c r="G398" i="30"/>
  <c r="E398" i="30"/>
  <c r="D398" i="30"/>
  <c r="M396" i="30"/>
  <c r="M393" i="30"/>
  <c r="L393" i="30"/>
  <c r="K393" i="30"/>
  <c r="J393" i="30"/>
  <c r="J399" i="30" s="1"/>
  <c r="G393" i="30"/>
  <c r="E393" i="30"/>
  <c r="D393" i="30"/>
  <c r="I392" i="30"/>
  <c r="H392" i="30" s="1"/>
  <c r="F392" i="30" s="1"/>
  <c r="C392" i="30" s="1"/>
  <c r="I391" i="30"/>
  <c r="H391" i="30" s="1"/>
  <c r="F391" i="30" s="1"/>
  <c r="C391" i="30" s="1"/>
  <c r="I390" i="30"/>
  <c r="H390" i="30" s="1"/>
  <c r="F390" i="30" s="1"/>
  <c r="C390" i="30" s="1"/>
  <c r="I389" i="30"/>
  <c r="H389" i="30" s="1"/>
  <c r="F389" i="30" s="1"/>
  <c r="C389" i="30" s="1"/>
  <c r="I388" i="30"/>
  <c r="H388" i="30" s="1"/>
  <c r="F388" i="30" s="1"/>
  <c r="C388" i="30" s="1"/>
  <c r="I387" i="30"/>
  <c r="H387" i="30" s="1"/>
  <c r="F387" i="30" s="1"/>
  <c r="C387" i="30" s="1"/>
  <c r="I386" i="30"/>
  <c r="H386" i="30" s="1"/>
  <c r="F386" i="30" s="1"/>
  <c r="C386" i="30" s="1"/>
  <c r="I385" i="30"/>
  <c r="H385" i="30" s="1"/>
  <c r="F385" i="30" s="1"/>
  <c r="C385" i="30" s="1"/>
  <c r="I384" i="30"/>
  <c r="H384" i="30" s="1"/>
  <c r="F384" i="30" s="1"/>
  <c r="C384" i="30" s="1"/>
  <c r="I383" i="30"/>
  <c r="H383" i="30" s="1"/>
  <c r="F383" i="30" s="1"/>
  <c r="C383" i="30" s="1"/>
  <c r="I382" i="30"/>
  <c r="H382" i="30" s="1"/>
  <c r="F382" i="30" s="1"/>
  <c r="C382" i="30" s="1"/>
  <c r="I381" i="30"/>
  <c r="H381" i="30" s="1"/>
  <c r="F381" i="30" s="1"/>
  <c r="C381" i="30" s="1"/>
  <c r="I380" i="30"/>
  <c r="H380" i="30" s="1"/>
  <c r="F380" i="30" s="1"/>
  <c r="C380" i="30" s="1"/>
  <c r="I379" i="30"/>
  <c r="H379" i="30" s="1"/>
  <c r="F379" i="30" s="1"/>
  <c r="C379" i="30" s="1"/>
  <c r="I378" i="30"/>
  <c r="H378" i="30" s="1"/>
  <c r="F378" i="30" s="1"/>
  <c r="C378" i="30" s="1"/>
  <c r="I377" i="30"/>
  <c r="H377" i="30" s="1"/>
  <c r="F377" i="30" s="1"/>
  <c r="C377" i="30" s="1"/>
  <c r="I376" i="30"/>
  <c r="H376" i="30" s="1"/>
  <c r="F376" i="30" s="1"/>
  <c r="C376" i="30" s="1"/>
  <c r="I375" i="30"/>
  <c r="H375" i="30" s="1"/>
  <c r="F375" i="30" s="1"/>
  <c r="C375" i="30" s="1"/>
  <c r="I374" i="30"/>
  <c r="H374" i="30" s="1"/>
  <c r="F374" i="30" s="1"/>
  <c r="C374" i="30" s="1"/>
  <c r="I373" i="30"/>
  <c r="H373" i="30" s="1"/>
  <c r="F373" i="30" s="1"/>
  <c r="C373" i="30" s="1"/>
  <c r="I372" i="30"/>
  <c r="H372" i="30" s="1"/>
  <c r="F372" i="30" s="1"/>
  <c r="C372" i="30" s="1"/>
  <c r="I371" i="30"/>
  <c r="H371" i="30" s="1"/>
  <c r="F371" i="30" s="1"/>
  <c r="C371" i="30" s="1"/>
  <c r="I370" i="30"/>
  <c r="H370" i="30" s="1"/>
  <c r="F370" i="30" s="1"/>
  <c r="C370" i="30" s="1"/>
  <c r="I369" i="30"/>
  <c r="H369" i="30" s="1"/>
  <c r="F369" i="30" s="1"/>
  <c r="C369" i="30" s="1"/>
  <c r="I368" i="30"/>
  <c r="H368" i="30" s="1"/>
  <c r="F368" i="30" s="1"/>
  <c r="C368" i="30" s="1"/>
  <c r="I367" i="30"/>
  <c r="H367" i="30" s="1"/>
  <c r="F367" i="30" s="1"/>
  <c r="C367" i="30" s="1"/>
  <c r="I366" i="30"/>
  <c r="H366" i="30" s="1"/>
  <c r="F366" i="30" s="1"/>
  <c r="C366" i="30" s="1"/>
  <c r="I365" i="30"/>
  <c r="H365" i="30" s="1"/>
  <c r="F365" i="30" s="1"/>
  <c r="C365" i="30" s="1"/>
  <c r="I364" i="30"/>
  <c r="H364" i="30" s="1"/>
  <c r="F364" i="30" s="1"/>
  <c r="C364" i="30" s="1"/>
  <c r="I363" i="30"/>
  <c r="H363" i="30" s="1"/>
  <c r="F363" i="30" s="1"/>
  <c r="C363" i="30" s="1"/>
  <c r="I362" i="30"/>
  <c r="H362" i="30" s="1"/>
  <c r="F362" i="30" s="1"/>
  <c r="C362" i="30" s="1"/>
  <c r="I361" i="30"/>
  <c r="H361" i="30" s="1"/>
  <c r="F361" i="30" s="1"/>
  <c r="C361" i="30" s="1"/>
  <c r="I360" i="30"/>
  <c r="H360" i="30" s="1"/>
  <c r="F360" i="30" s="1"/>
  <c r="C360" i="30" s="1"/>
  <c r="I359" i="30"/>
  <c r="H359" i="30" s="1"/>
  <c r="F359" i="30" s="1"/>
  <c r="C359" i="30" s="1"/>
  <c r="I358" i="30"/>
  <c r="H358" i="30" s="1"/>
  <c r="F358" i="30" s="1"/>
  <c r="C358" i="30" s="1"/>
  <c r="I357" i="30"/>
  <c r="H357" i="30" s="1"/>
  <c r="F357" i="30" s="1"/>
  <c r="C357" i="30" s="1"/>
  <c r="I356" i="30"/>
  <c r="H356" i="30" s="1"/>
  <c r="F356" i="30" s="1"/>
  <c r="C356" i="30" s="1"/>
  <c r="I355" i="30"/>
  <c r="H355" i="30" s="1"/>
  <c r="F355" i="30" s="1"/>
  <c r="C355" i="30" s="1"/>
  <c r="I354" i="30"/>
  <c r="H354" i="30" s="1"/>
  <c r="F354" i="30" s="1"/>
  <c r="C354" i="30" s="1"/>
  <c r="I353" i="30"/>
  <c r="H353" i="30" s="1"/>
  <c r="F353" i="30" s="1"/>
  <c r="C353" i="30" s="1"/>
  <c r="I352" i="30"/>
  <c r="H352" i="30" s="1"/>
  <c r="F352" i="30" s="1"/>
  <c r="C352" i="30" s="1"/>
  <c r="I351" i="30"/>
  <c r="H351" i="30" s="1"/>
  <c r="F351" i="30" s="1"/>
  <c r="C351" i="30" s="1"/>
  <c r="I350" i="30"/>
  <c r="H350" i="30" s="1"/>
  <c r="F350" i="30" s="1"/>
  <c r="C350" i="30" s="1"/>
  <c r="I349" i="30"/>
  <c r="H349" i="30" s="1"/>
  <c r="F349" i="30" s="1"/>
  <c r="C349" i="30" s="1"/>
  <c r="I348" i="30"/>
  <c r="H348" i="30" s="1"/>
  <c r="F348" i="30" s="1"/>
  <c r="C348" i="30" s="1"/>
  <c r="I347" i="30"/>
  <c r="H347" i="30" s="1"/>
  <c r="F347" i="30" s="1"/>
  <c r="C347" i="30" s="1"/>
  <c r="I346" i="30"/>
  <c r="H346" i="30" s="1"/>
  <c r="F346" i="30" s="1"/>
  <c r="C346" i="30" s="1"/>
  <c r="I345" i="30"/>
  <c r="H345" i="30" s="1"/>
  <c r="F345" i="30" s="1"/>
  <c r="C345" i="30" s="1"/>
  <c r="I344" i="30"/>
  <c r="H344" i="30" s="1"/>
  <c r="F344" i="30" s="1"/>
  <c r="C344" i="30" s="1"/>
  <c r="I343" i="30"/>
  <c r="H343" i="30" s="1"/>
  <c r="F343" i="30" s="1"/>
  <c r="C343" i="30" s="1"/>
  <c r="I342" i="30"/>
  <c r="H342" i="30" s="1"/>
  <c r="F342" i="30" s="1"/>
  <c r="C342" i="30" s="1"/>
  <c r="I341" i="30"/>
  <c r="H341" i="30" s="1"/>
  <c r="F341" i="30" s="1"/>
  <c r="C341" i="30" s="1"/>
  <c r="I340" i="30"/>
  <c r="H340" i="30" s="1"/>
  <c r="F340" i="30" s="1"/>
  <c r="C340" i="30" s="1"/>
  <c r="I339" i="30"/>
  <c r="H339" i="30" s="1"/>
  <c r="F339" i="30" s="1"/>
  <c r="C339" i="30" s="1"/>
  <c r="I338" i="30"/>
  <c r="H338" i="30" s="1"/>
  <c r="F338" i="30" s="1"/>
  <c r="C338" i="30" s="1"/>
  <c r="I337" i="30"/>
  <c r="H337" i="30" s="1"/>
  <c r="F337" i="30" s="1"/>
  <c r="C337" i="30" s="1"/>
  <c r="I336" i="30"/>
  <c r="H336" i="30" s="1"/>
  <c r="F336" i="30" s="1"/>
  <c r="C336" i="30" s="1"/>
  <c r="I335" i="30"/>
  <c r="H335" i="30" s="1"/>
  <c r="F335" i="30" s="1"/>
  <c r="C335" i="30" s="1"/>
  <c r="I334" i="30"/>
  <c r="H334" i="30" s="1"/>
  <c r="F334" i="30" s="1"/>
  <c r="C334" i="30" s="1"/>
  <c r="I333" i="30"/>
  <c r="H333" i="30" s="1"/>
  <c r="F333" i="30" s="1"/>
  <c r="C333" i="30" s="1"/>
  <c r="I332" i="30"/>
  <c r="H332" i="30" s="1"/>
  <c r="F332" i="30" s="1"/>
  <c r="C332" i="30" s="1"/>
  <c r="I331" i="30"/>
  <c r="H331" i="30" s="1"/>
  <c r="F331" i="30" s="1"/>
  <c r="C331" i="30" s="1"/>
  <c r="I330" i="30"/>
  <c r="H330" i="30" s="1"/>
  <c r="F330" i="30" s="1"/>
  <c r="C330" i="30" s="1"/>
  <c r="I329" i="30"/>
  <c r="H329" i="30" s="1"/>
  <c r="F329" i="30" s="1"/>
  <c r="C329" i="30" s="1"/>
  <c r="I328" i="30"/>
  <c r="H328" i="30" s="1"/>
  <c r="F328" i="30" s="1"/>
  <c r="C328" i="30" s="1"/>
  <c r="I327" i="30"/>
  <c r="H327" i="30" s="1"/>
  <c r="F327" i="30" s="1"/>
  <c r="C327" i="30" s="1"/>
  <c r="I326" i="30"/>
  <c r="H326" i="30" s="1"/>
  <c r="F326" i="30" s="1"/>
  <c r="C326" i="30" s="1"/>
  <c r="I325" i="30"/>
  <c r="H325" i="30" s="1"/>
  <c r="F325" i="30" s="1"/>
  <c r="C325" i="30" s="1"/>
  <c r="I324" i="30"/>
  <c r="H324" i="30" s="1"/>
  <c r="F324" i="30" s="1"/>
  <c r="C324" i="30" s="1"/>
  <c r="I323" i="30"/>
  <c r="H323" i="30" s="1"/>
  <c r="F323" i="30" s="1"/>
  <c r="C323" i="30" s="1"/>
  <c r="I322" i="30"/>
  <c r="H322" i="30" s="1"/>
  <c r="F322" i="30" s="1"/>
  <c r="C322" i="30" s="1"/>
  <c r="I321" i="30"/>
  <c r="H321" i="30" s="1"/>
  <c r="F321" i="30" s="1"/>
  <c r="C321" i="30" s="1"/>
  <c r="I320" i="30"/>
  <c r="H320" i="30" s="1"/>
  <c r="F320" i="30" s="1"/>
  <c r="C320" i="30" s="1"/>
  <c r="I319" i="30"/>
  <c r="H319" i="30" s="1"/>
  <c r="F319" i="30" s="1"/>
  <c r="C319" i="30" s="1"/>
  <c r="I318" i="30"/>
  <c r="H318" i="30" s="1"/>
  <c r="F318" i="30" s="1"/>
  <c r="C318" i="30" s="1"/>
  <c r="I317" i="30"/>
  <c r="H317" i="30" s="1"/>
  <c r="F317" i="30" s="1"/>
  <c r="C317" i="30" s="1"/>
  <c r="I316" i="30"/>
  <c r="I315" i="30"/>
  <c r="H315" i="30" s="1"/>
  <c r="F315" i="30" s="1"/>
  <c r="C315" i="30" s="1"/>
  <c r="I314" i="30"/>
  <c r="H314" i="30" s="1"/>
  <c r="F314" i="30" s="1"/>
  <c r="C314" i="30" s="1"/>
  <c r="I313" i="30"/>
  <c r="H313" i="30" s="1"/>
  <c r="F313" i="30" s="1"/>
  <c r="C313" i="30" s="1"/>
  <c r="I312" i="30"/>
  <c r="H312" i="30" s="1"/>
  <c r="F312" i="30" s="1"/>
  <c r="C312" i="30" s="1"/>
  <c r="I311" i="30"/>
  <c r="H311" i="30" s="1"/>
  <c r="F311" i="30" s="1"/>
  <c r="C311" i="30" s="1"/>
  <c r="I310" i="30"/>
  <c r="H310" i="30" s="1"/>
  <c r="F310" i="30" s="1"/>
  <c r="C310" i="30" s="1"/>
  <c r="I309" i="30"/>
  <c r="H309" i="30" s="1"/>
  <c r="F309" i="30" s="1"/>
  <c r="C309" i="30" s="1"/>
  <c r="I308" i="30"/>
  <c r="H308" i="30" s="1"/>
  <c r="F308" i="30" s="1"/>
  <c r="C308" i="30" s="1"/>
  <c r="I307" i="30"/>
  <c r="H307" i="30" s="1"/>
  <c r="F307" i="30" s="1"/>
  <c r="C307" i="30" s="1"/>
  <c r="I306" i="30"/>
  <c r="H306" i="30" s="1"/>
  <c r="F306" i="30" s="1"/>
  <c r="C306" i="30" s="1"/>
  <c r="I305" i="30"/>
  <c r="H305" i="30" s="1"/>
  <c r="F305" i="30" s="1"/>
  <c r="C305" i="30" s="1"/>
  <c r="I304" i="30"/>
  <c r="H304" i="30" s="1"/>
  <c r="F304" i="30" s="1"/>
  <c r="C304" i="30" s="1"/>
  <c r="I303" i="30"/>
  <c r="H303" i="30" s="1"/>
  <c r="F303" i="30" s="1"/>
  <c r="C303" i="30" s="1"/>
  <c r="I302" i="30"/>
  <c r="H302" i="30" s="1"/>
  <c r="F302" i="30" s="1"/>
  <c r="C302" i="30" s="1"/>
  <c r="I301" i="30"/>
  <c r="H301" i="30" s="1"/>
  <c r="F301" i="30" s="1"/>
  <c r="C301" i="30" s="1"/>
  <c r="I300" i="30"/>
  <c r="H300" i="30" s="1"/>
  <c r="F300" i="30" s="1"/>
  <c r="C300" i="30" s="1"/>
  <c r="I299" i="30"/>
  <c r="H299" i="30" s="1"/>
  <c r="F299" i="30" s="1"/>
  <c r="C299" i="30" s="1"/>
  <c r="I298" i="30"/>
  <c r="H298" i="30" s="1"/>
  <c r="F298" i="30" s="1"/>
  <c r="C298" i="30" s="1"/>
  <c r="I297" i="30"/>
  <c r="H297" i="30" s="1"/>
  <c r="F297" i="30" s="1"/>
  <c r="C297" i="30" s="1"/>
  <c r="I296" i="30"/>
  <c r="H296" i="30" s="1"/>
  <c r="F296" i="30" s="1"/>
  <c r="C296" i="30" s="1"/>
  <c r="I295" i="30"/>
  <c r="H295" i="30" s="1"/>
  <c r="F295" i="30" s="1"/>
  <c r="C295" i="30" s="1"/>
  <c r="I294" i="30"/>
  <c r="H294" i="30" s="1"/>
  <c r="F294" i="30" s="1"/>
  <c r="C294" i="30" s="1"/>
  <c r="I293" i="30"/>
  <c r="H293" i="30" s="1"/>
  <c r="F293" i="30" s="1"/>
  <c r="C293" i="30" s="1"/>
  <c r="I292" i="30"/>
  <c r="H292" i="30" s="1"/>
  <c r="F292" i="30" s="1"/>
  <c r="C292" i="30" s="1"/>
  <c r="I291" i="30"/>
  <c r="H291" i="30" s="1"/>
  <c r="F291" i="30" s="1"/>
  <c r="C291" i="30" s="1"/>
  <c r="I290" i="30"/>
  <c r="H290" i="30" s="1"/>
  <c r="F290" i="30" s="1"/>
  <c r="C290" i="30" s="1"/>
  <c r="I289" i="30"/>
  <c r="H289" i="30" s="1"/>
  <c r="F289" i="30" s="1"/>
  <c r="C289" i="30" s="1"/>
  <c r="I288" i="30"/>
  <c r="H288" i="30" s="1"/>
  <c r="F288" i="30" s="1"/>
  <c r="C288" i="30" s="1"/>
  <c r="I287" i="30"/>
  <c r="H287" i="30" s="1"/>
  <c r="F287" i="30" s="1"/>
  <c r="C287" i="30" s="1"/>
  <c r="I286" i="30"/>
  <c r="H286" i="30" s="1"/>
  <c r="F286" i="30" s="1"/>
  <c r="C286" i="30" s="1"/>
  <c r="I285" i="30"/>
  <c r="H285" i="30" s="1"/>
  <c r="F285" i="30" s="1"/>
  <c r="C285" i="30" s="1"/>
  <c r="I284" i="30"/>
  <c r="H284" i="30" s="1"/>
  <c r="F284" i="30" s="1"/>
  <c r="C284" i="30" s="1"/>
  <c r="I283" i="30"/>
  <c r="H283" i="30" s="1"/>
  <c r="F283" i="30" s="1"/>
  <c r="C283" i="30" s="1"/>
  <c r="I282" i="30"/>
  <c r="H282" i="30" s="1"/>
  <c r="F282" i="30" s="1"/>
  <c r="C282" i="30" s="1"/>
  <c r="I281" i="30"/>
  <c r="H281" i="30" s="1"/>
  <c r="F281" i="30" s="1"/>
  <c r="C281" i="30" s="1"/>
  <c r="I280" i="30"/>
  <c r="H280" i="30" s="1"/>
  <c r="F280" i="30" s="1"/>
  <c r="C280" i="30" s="1"/>
  <c r="I279" i="30"/>
  <c r="H279" i="30" s="1"/>
  <c r="F279" i="30" s="1"/>
  <c r="C279" i="30" s="1"/>
  <c r="I278" i="30"/>
  <c r="H278" i="30" s="1"/>
  <c r="F278" i="30" s="1"/>
  <c r="C278" i="30" s="1"/>
  <c r="I277" i="30"/>
  <c r="H277" i="30" s="1"/>
  <c r="F277" i="30" s="1"/>
  <c r="C277" i="30" s="1"/>
  <c r="I276" i="30"/>
  <c r="H276" i="30" s="1"/>
  <c r="F276" i="30" s="1"/>
  <c r="C276" i="30" s="1"/>
  <c r="I275" i="30"/>
  <c r="H275" i="30" s="1"/>
  <c r="F275" i="30" s="1"/>
  <c r="C275" i="30" s="1"/>
  <c r="I274" i="30"/>
  <c r="H274" i="30" s="1"/>
  <c r="F274" i="30" s="1"/>
  <c r="C274" i="30" s="1"/>
  <c r="I273" i="30"/>
  <c r="H273" i="30" s="1"/>
  <c r="F273" i="30" s="1"/>
  <c r="C273" i="30" s="1"/>
  <c r="I272" i="30"/>
  <c r="H272" i="30" s="1"/>
  <c r="F272" i="30" s="1"/>
  <c r="C272" i="30" s="1"/>
  <c r="I271" i="30"/>
  <c r="H271" i="30" s="1"/>
  <c r="F271" i="30" s="1"/>
  <c r="C271" i="30" s="1"/>
  <c r="I270" i="30"/>
  <c r="H270" i="30" s="1"/>
  <c r="F270" i="30" s="1"/>
  <c r="C270" i="30" s="1"/>
  <c r="I269" i="30"/>
  <c r="H269" i="30" s="1"/>
  <c r="F269" i="30" s="1"/>
  <c r="C269" i="30" s="1"/>
  <c r="I268" i="30"/>
  <c r="H268" i="30" s="1"/>
  <c r="F268" i="30" s="1"/>
  <c r="C268" i="30" s="1"/>
  <c r="I267" i="30"/>
  <c r="H267" i="30" s="1"/>
  <c r="F267" i="30" s="1"/>
  <c r="C267" i="30" s="1"/>
  <c r="I266" i="30"/>
  <c r="H266" i="30" s="1"/>
  <c r="F266" i="30" s="1"/>
  <c r="C266" i="30" s="1"/>
  <c r="I265" i="30"/>
  <c r="H265" i="30" s="1"/>
  <c r="F265" i="30" s="1"/>
  <c r="C265" i="30" s="1"/>
  <c r="I264" i="30"/>
  <c r="H264" i="30" s="1"/>
  <c r="F264" i="30" s="1"/>
  <c r="C264" i="30" s="1"/>
  <c r="I263" i="30"/>
  <c r="H263" i="30" s="1"/>
  <c r="F263" i="30" s="1"/>
  <c r="C263" i="30" s="1"/>
  <c r="I262" i="30"/>
  <c r="H262" i="30" s="1"/>
  <c r="F262" i="30" s="1"/>
  <c r="C262" i="30" s="1"/>
  <c r="I261" i="30"/>
  <c r="H261" i="30" s="1"/>
  <c r="F261" i="30" s="1"/>
  <c r="C261" i="30" s="1"/>
  <c r="I260" i="30"/>
  <c r="H260" i="30" s="1"/>
  <c r="F260" i="30" s="1"/>
  <c r="C260" i="30" s="1"/>
  <c r="I259" i="30"/>
  <c r="H259" i="30" s="1"/>
  <c r="F259" i="30" s="1"/>
  <c r="C259" i="30" s="1"/>
  <c r="I258" i="30"/>
  <c r="H258" i="30" s="1"/>
  <c r="F258" i="30" s="1"/>
  <c r="C258" i="30" s="1"/>
  <c r="I257" i="30"/>
  <c r="H257" i="30" s="1"/>
  <c r="F257" i="30" s="1"/>
  <c r="C257" i="30" s="1"/>
  <c r="I256" i="30"/>
  <c r="H256" i="30" s="1"/>
  <c r="F256" i="30" s="1"/>
  <c r="C256" i="30" s="1"/>
  <c r="I255" i="30"/>
  <c r="H255" i="30" s="1"/>
  <c r="F255" i="30" s="1"/>
  <c r="C255" i="30" s="1"/>
  <c r="I254" i="30"/>
  <c r="H254" i="30" s="1"/>
  <c r="F254" i="30" s="1"/>
  <c r="C254" i="30" s="1"/>
  <c r="I253" i="30"/>
  <c r="H253" i="30" s="1"/>
  <c r="F253" i="30" s="1"/>
  <c r="C253" i="30" s="1"/>
  <c r="I252" i="30"/>
  <c r="H252" i="30" s="1"/>
  <c r="F252" i="30" s="1"/>
  <c r="C252" i="30" s="1"/>
  <c r="I251" i="30"/>
  <c r="H251" i="30" s="1"/>
  <c r="F251" i="30" s="1"/>
  <c r="C251" i="30" s="1"/>
  <c r="I250" i="30"/>
  <c r="H250" i="30" s="1"/>
  <c r="F250" i="30" s="1"/>
  <c r="C250" i="30" s="1"/>
  <c r="I249" i="30"/>
  <c r="H249" i="30" s="1"/>
  <c r="F249" i="30" s="1"/>
  <c r="C249" i="30" s="1"/>
  <c r="I248" i="30"/>
  <c r="H248" i="30" s="1"/>
  <c r="F248" i="30" s="1"/>
  <c r="C248" i="30" s="1"/>
  <c r="I247" i="30"/>
  <c r="H247" i="30" s="1"/>
  <c r="F247" i="30" s="1"/>
  <c r="C247" i="30" s="1"/>
  <c r="I246" i="30"/>
  <c r="H246" i="30" s="1"/>
  <c r="F246" i="30" s="1"/>
  <c r="C246" i="30" s="1"/>
  <c r="I245" i="30"/>
  <c r="H245" i="30" s="1"/>
  <c r="F245" i="30" s="1"/>
  <c r="C245" i="30" s="1"/>
  <c r="I244" i="30"/>
  <c r="H244" i="30" s="1"/>
  <c r="F244" i="30" s="1"/>
  <c r="C244" i="30" s="1"/>
  <c r="I243" i="30"/>
  <c r="H243" i="30" s="1"/>
  <c r="F243" i="30" s="1"/>
  <c r="C243" i="30" s="1"/>
  <c r="I242" i="30"/>
  <c r="H242" i="30" s="1"/>
  <c r="F242" i="30" s="1"/>
  <c r="C242" i="30" s="1"/>
  <c r="I241" i="30"/>
  <c r="H241" i="30" s="1"/>
  <c r="F241" i="30" s="1"/>
  <c r="C241" i="30" s="1"/>
  <c r="I240" i="30"/>
  <c r="H240" i="30" s="1"/>
  <c r="F240" i="30" s="1"/>
  <c r="C240" i="30" s="1"/>
  <c r="I239" i="30"/>
  <c r="H239" i="30" s="1"/>
  <c r="F239" i="30" s="1"/>
  <c r="C239" i="30" s="1"/>
  <c r="I238" i="30"/>
  <c r="H238" i="30" s="1"/>
  <c r="F238" i="30" s="1"/>
  <c r="C238" i="30" s="1"/>
  <c r="I237" i="30"/>
  <c r="H237" i="30" s="1"/>
  <c r="F237" i="30" s="1"/>
  <c r="C237" i="30" s="1"/>
  <c r="I236" i="30"/>
  <c r="H236" i="30" s="1"/>
  <c r="F236" i="30" s="1"/>
  <c r="C236" i="30" s="1"/>
  <c r="I235" i="30"/>
  <c r="H235" i="30" s="1"/>
  <c r="F235" i="30" s="1"/>
  <c r="C235" i="30" s="1"/>
  <c r="I234" i="30"/>
  <c r="H234" i="30" s="1"/>
  <c r="F234" i="30" s="1"/>
  <c r="C234" i="30" s="1"/>
  <c r="I233" i="30"/>
  <c r="H233" i="30" s="1"/>
  <c r="F233" i="30" s="1"/>
  <c r="C233" i="30" s="1"/>
  <c r="I232" i="30"/>
  <c r="H232" i="30" s="1"/>
  <c r="F232" i="30" s="1"/>
  <c r="C232" i="30" s="1"/>
  <c r="I231" i="30"/>
  <c r="H231" i="30" s="1"/>
  <c r="F231" i="30" s="1"/>
  <c r="C231" i="30" s="1"/>
  <c r="I230" i="30"/>
  <c r="H230" i="30" s="1"/>
  <c r="F230" i="30" s="1"/>
  <c r="C230" i="30" s="1"/>
  <c r="I229" i="30"/>
  <c r="H229" i="30" s="1"/>
  <c r="F229" i="30" s="1"/>
  <c r="C229" i="30" s="1"/>
  <c r="I228" i="30"/>
  <c r="H228" i="30" s="1"/>
  <c r="F228" i="30" s="1"/>
  <c r="C228" i="30" s="1"/>
  <c r="I227" i="30"/>
  <c r="H227" i="30" s="1"/>
  <c r="F227" i="30" s="1"/>
  <c r="C227" i="30" s="1"/>
  <c r="I226" i="30"/>
  <c r="H226" i="30" s="1"/>
  <c r="F226" i="30" s="1"/>
  <c r="C226" i="30" s="1"/>
  <c r="I225" i="30"/>
  <c r="H225" i="30" s="1"/>
  <c r="F225" i="30" s="1"/>
  <c r="C225" i="30" s="1"/>
  <c r="I224" i="30"/>
  <c r="H224" i="30" s="1"/>
  <c r="F224" i="30" s="1"/>
  <c r="C224" i="30" s="1"/>
  <c r="I223" i="30"/>
  <c r="H223" i="30" s="1"/>
  <c r="F223" i="30" s="1"/>
  <c r="C223" i="30" s="1"/>
  <c r="I222" i="30"/>
  <c r="H222" i="30" s="1"/>
  <c r="F222" i="30" s="1"/>
  <c r="C222" i="30" s="1"/>
  <c r="I221" i="30"/>
  <c r="H221" i="30" s="1"/>
  <c r="F221" i="30" s="1"/>
  <c r="C221" i="30" s="1"/>
  <c r="I220" i="30"/>
  <c r="H220" i="30" s="1"/>
  <c r="F220" i="30" s="1"/>
  <c r="C220" i="30" s="1"/>
  <c r="I219" i="30"/>
  <c r="H219" i="30" s="1"/>
  <c r="F219" i="30" s="1"/>
  <c r="C219" i="30" s="1"/>
  <c r="I218" i="30"/>
  <c r="H218" i="30" s="1"/>
  <c r="F218" i="30" s="1"/>
  <c r="C218" i="30" s="1"/>
  <c r="I217" i="30"/>
  <c r="H217" i="30" s="1"/>
  <c r="F217" i="30" s="1"/>
  <c r="C217" i="30" s="1"/>
  <c r="I216" i="30"/>
  <c r="H216" i="30" s="1"/>
  <c r="F216" i="30" s="1"/>
  <c r="C216" i="30" s="1"/>
  <c r="I215" i="30"/>
  <c r="H215" i="30" s="1"/>
  <c r="F215" i="30" s="1"/>
  <c r="C215" i="30" s="1"/>
  <c r="I214" i="30"/>
  <c r="H214" i="30" s="1"/>
  <c r="F214" i="30" s="1"/>
  <c r="C214" i="30" s="1"/>
  <c r="I213" i="30"/>
  <c r="H213" i="30" s="1"/>
  <c r="F213" i="30" s="1"/>
  <c r="C213" i="30" s="1"/>
  <c r="I212" i="30"/>
  <c r="H212" i="30" s="1"/>
  <c r="F212" i="30" s="1"/>
  <c r="C212" i="30" s="1"/>
  <c r="I211" i="30"/>
  <c r="H211" i="30" s="1"/>
  <c r="F211" i="30" s="1"/>
  <c r="C211" i="30" s="1"/>
  <c r="I210" i="30"/>
  <c r="H210" i="30" s="1"/>
  <c r="F210" i="30" s="1"/>
  <c r="C210" i="30" s="1"/>
  <c r="I209" i="30"/>
  <c r="H209" i="30" s="1"/>
  <c r="F209" i="30" s="1"/>
  <c r="C209" i="30" s="1"/>
  <c r="I208" i="30"/>
  <c r="H208" i="30" s="1"/>
  <c r="F208" i="30" s="1"/>
  <c r="C208" i="30" s="1"/>
  <c r="I207" i="30"/>
  <c r="H207" i="30" s="1"/>
  <c r="F207" i="30" s="1"/>
  <c r="C207" i="30" s="1"/>
  <c r="I206" i="30"/>
  <c r="H206" i="30" s="1"/>
  <c r="F206" i="30" s="1"/>
  <c r="C206" i="30" s="1"/>
  <c r="I205" i="30"/>
  <c r="H205" i="30" s="1"/>
  <c r="F205" i="30" s="1"/>
  <c r="C205" i="30" s="1"/>
  <c r="I204" i="30"/>
  <c r="H204" i="30" s="1"/>
  <c r="F204" i="30" s="1"/>
  <c r="C204" i="30" s="1"/>
  <c r="I203" i="30"/>
  <c r="H203" i="30" s="1"/>
  <c r="F203" i="30" s="1"/>
  <c r="C203" i="30" s="1"/>
  <c r="I202" i="30"/>
  <c r="H202" i="30" s="1"/>
  <c r="F202" i="30" s="1"/>
  <c r="C202" i="30" s="1"/>
  <c r="I201" i="30"/>
  <c r="H201" i="30" s="1"/>
  <c r="F201" i="30" s="1"/>
  <c r="C201" i="30" s="1"/>
  <c r="I200" i="30"/>
  <c r="H200" i="30" s="1"/>
  <c r="F200" i="30" s="1"/>
  <c r="C200" i="30"/>
  <c r="I199" i="30"/>
  <c r="H199" i="30" s="1"/>
  <c r="F199" i="30" s="1"/>
  <c r="C199" i="30" s="1"/>
  <c r="I198" i="30"/>
  <c r="H198" i="30" s="1"/>
  <c r="F198" i="30" s="1"/>
  <c r="C198" i="30"/>
  <c r="I197" i="30"/>
  <c r="H197" i="30" s="1"/>
  <c r="F197" i="30" s="1"/>
  <c r="C197" i="30" s="1"/>
  <c r="I196" i="30"/>
  <c r="H196" i="30" s="1"/>
  <c r="F196" i="30" s="1"/>
  <c r="C196" i="30" s="1"/>
  <c r="I195" i="30"/>
  <c r="H195" i="30" s="1"/>
  <c r="F195" i="30" s="1"/>
  <c r="C195" i="30" s="1"/>
  <c r="I194" i="30"/>
  <c r="H194" i="30" s="1"/>
  <c r="F194" i="30" s="1"/>
  <c r="C194" i="30" s="1"/>
  <c r="I193" i="30"/>
  <c r="H193" i="30" s="1"/>
  <c r="F193" i="30" s="1"/>
  <c r="C193" i="30" s="1"/>
  <c r="I192" i="30"/>
  <c r="H192" i="30" s="1"/>
  <c r="F192" i="30" s="1"/>
  <c r="C192" i="30" s="1"/>
  <c r="I191" i="30"/>
  <c r="H191" i="30" s="1"/>
  <c r="F191" i="30" s="1"/>
  <c r="C191" i="30" s="1"/>
  <c r="I190" i="30"/>
  <c r="H190" i="30" s="1"/>
  <c r="F190" i="30" s="1"/>
  <c r="C190" i="30" s="1"/>
  <c r="I189" i="30"/>
  <c r="H189" i="30" s="1"/>
  <c r="F189" i="30" s="1"/>
  <c r="C189" i="30" s="1"/>
  <c r="I188" i="30"/>
  <c r="H188" i="30" s="1"/>
  <c r="F188" i="30" s="1"/>
  <c r="C188" i="30" s="1"/>
  <c r="I187" i="30"/>
  <c r="H187" i="30" s="1"/>
  <c r="F187" i="30" s="1"/>
  <c r="C187" i="30" s="1"/>
  <c r="I186" i="30"/>
  <c r="H186" i="30" s="1"/>
  <c r="F186" i="30" s="1"/>
  <c r="C186" i="30" s="1"/>
  <c r="I185" i="30"/>
  <c r="H185" i="30" s="1"/>
  <c r="F185" i="30" s="1"/>
  <c r="C185" i="30" s="1"/>
  <c r="I184" i="30"/>
  <c r="H184" i="30" s="1"/>
  <c r="F184" i="30" s="1"/>
  <c r="C184" i="30" s="1"/>
  <c r="I183" i="30"/>
  <c r="H183" i="30" s="1"/>
  <c r="F183" i="30" s="1"/>
  <c r="C183" i="30" s="1"/>
  <c r="I182" i="30"/>
  <c r="H182" i="30" s="1"/>
  <c r="F182" i="30" s="1"/>
  <c r="C182" i="30"/>
  <c r="I181" i="30"/>
  <c r="H181" i="30" s="1"/>
  <c r="F181" i="30" s="1"/>
  <c r="C181" i="30" s="1"/>
  <c r="I180" i="30"/>
  <c r="H180" i="30" s="1"/>
  <c r="F180" i="30" s="1"/>
  <c r="C180" i="30" s="1"/>
  <c r="I179" i="30"/>
  <c r="H179" i="30" s="1"/>
  <c r="F179" i="30" s="1"/>
  <c r="C179" i="30" s="1"/>
  <c r="I178" i="30"/>
  <c r="H178" i="30" s="1"/>
  <c r="F178" i="30" s="1"/>
  <c r="C178" i="30" s="1"/>
  <c r="I177" i="30"/>
  <c r="H177" i="30" s="1"/>
  <c r="F177" i="30" s="1"/>
  <c r="C177" i="30" s="1"/>
  <c r="I176" i="30"/>
  <c r="H176" i="30" s="1"/>
  <c r="F176" i="30" s="1"/>
  <c r="C176" i="30" s="1"/>
  <c r="I175" i="30"/>
  <c r="H175" i="30" s="1"/>
  <c r="F175" i="30" s="1"/>
  <c r="C175" i="30" s="1"/>
  <c r="I174" i="30"/>
  <c r="H174" i="30" s="1"/>
  <c r="F174" i="30" s="1"/>
  <c r="C174" i="30" s="1"/>
  <c r="I173" i="30"/>
  <c r="H173" i="30" s="1"/>
  <c r="F173" i="30" s="1"/>
  <c r="C173" i="30" s="1"/>
  <c r="I172" i="30"/>
  <c r="H172" i="30" s="1"/>
  <c r="F172" i="30" s="1"/>
  <c r="C172" i="30" s="1"/>
  <c r="I171" i="30"/>
  <c r="H171" i="30" s="1"/>
  <c r="F171" i="30" s="1"/>
  <c r="C171" i="30" s="1"/>
  <c r="I170" i="30"/>
  <c r="H170" i="30" s="1"/>
  <c r="F170" i="30" s="1"/>
  <c r="C170" i="30" s="1"/>
  <c r="I169" i="30"/>
  <c r="H169" i="30" s="1"/>
  <c r="F169" i="30" s="1"/>
  <c r="C169" i="30" s="1"/>
  <c r="I168" i="30"/>
  <c r="H168" i="30" s="1"/>
  <c r="F168" i="30" s="1"/>
  <c r="C168" i="30" s="1"/>
  <c r="I167" i="30"/>
  <c r="H167" i="30" s="1"/>
  <c r="F167" i="30" s="1"/>
  <c r="C167" i="30" s="1"/>
  <c r="I166" i="30"/>
  <c r="H166" i="30" s="1"/>
  <c r="F166" i="30" s="1"/>
  <c r="C166" i="30"/>
  <c r="I165" i="30"/>
  <c r="H165" i="30" s="1"/>
  <c r="F165" i="30" s="1"/>
  <c r="C165" i="30" s="1"/>
  <c r="I164" i="30"/>
  <c r="H164" i="30" s="1"/>
  <c r="F164" i="30" s="1"/>
  <c r="C164" i="30" s="1"/>
  <c r="I163" i="30"/>
  <c r="H163" i="30" s="1"/>
  <c r="F163" i="30" s="1"/>
  <c r="C163" i="30" s="1"/>
  <c r="I162" i="30"/>
  <c r="H162" i="30" s="1"/>
  <c r="F162" i="30" s="1"/>
  <c r="C162" i="30" s="1"/>
  <c r="I161" i="30"/>
  <c r="H161" i="30" s="1"/>
  <c r="F161" i="30" s="1"/>
  <c r="C161" i="30" s="1"/>
  <c r="I160" i="30"/>
  <c r="H160" i="30" s="1"/>
  <c r="F160" i="30" s="1"/>
  <c r="C160" i="30" s="1"/>
  <c r="I159" i="30"/>
  <c r="H159" i="30" s="1"/>
  <c r="F159" i="30" s="1"/>
  <c r="C159" i="30" s="1"/>
  <c r="I158" i="30"/>
  <c r="H158" i="30" s="1"/>
  <c r="F158" i="30" s="1"/>
  <c r="C158" i="30" s="1"/>
  <c r="I157" i="30"/>
  <c r="H157" i="30" s="1"/>
  <c r="F157" i="30" s="1"/>
  <c r="C157" i="30" s="1"/>
  <c r="I156" i="30"/>
  <c r="H156" i="30" s="1"/>
  <c r="F156" i="30" s="1"/>
  <c r="C156" i="30" s="1"/>
  <c r="I155" i="30"/>
  <c r="H155" i="30" s="1"/>
  <c r="F155" i="30" s="1"/>
  <c r="C155" i="30" s="1"/>
  <c r="I154" i="30"/>
  <c r="H154" i="30" s="1"/>
  <c r="F154" i="30" s="1"/>
  <c r="C154" i="30" s="1"/>
  <c r="I153" i="30"/>
  <c r="H153" i="30" s="1"/>
  <c r="F153" i="30" s="1"/>
  <c r="C153" i="30" s="1"/>
  <c r="I152" i="30"/>
  <c r="H152" i="30" s="1"/>
  <c r="F152" i="30" s="1"/>
  <c r="C152" i="30" s="1"/>
  <c r="I151" i="30"/>
  <c r="H151" i="30" s="1"/>
  <c r="F151" i="30" s="1"/>
  <c r="C151" i="30" s="1"/>
  <c r="I150" i="30"/>
  <c r="H150" i="30" s="1"/>
  <c r="F150" i="30" s="1"/>
  <c r="C150" i="30" s="1"/>
  <c r="I149" i="30"/>
  <c r="H149" i="30" s="1"/>
  <c r="F149" i="30" s="1"/>
  <c r="C149" i="30" s="1"/>
  <c r="I148" i="30"/>
  <c r="H148" i="30" s="1"/>
  <c r="F148" i="30" s="1"/>
  <c r="C148" i="30" s="1"/>
  <c r="I147" i="30"/>
  <c r="H147" i="30" s="1"/>
  <c r="F147" i="30" s="1"/>
  <c r="C147" i="30" s="1"/>
  <c r="I146" i="30"/>
  <c r="H146" i="30" s="1"/>
  <c r="F146" i="30" s="1"/>
  <c r="C146" i="30" s="1"/>
  <c r="I145" i="30"/>
  <c r="H145" i="30" s="1"/>
  <c r="F145" i="30" s="1"/>
  <c r="C145" i="30" s="1"/>
  <c r="I144" i="30"/>
  <c r="H144" i="30" s="1"/>
  <c r="F144" i="30" s="1"/>
  <c r="C144" i="30" s="1"/>
  <c r="I143" i="30"/>
  <c r="H143" i="30" s="1"/>
  <c r="F143" i="30" s="1"/>
  <c r="C143" i="30" s="1"/>
  <c r="I142" i="30"/>
  <c r="H142" i="30" s="1"/>
  <c r="F142" i="30"/>
  <c r="C142" i="30" s="1"/>
  <c r="I141" i="30"/>
  <c r="H141" i="30" s="1"/>
  <c r="F141" i="30" s="1"/>
  <c r="C141" i="30" s="1"/>
  <c r="I140" i="30"/>
  <c r="H140" i="30" s="1"/>
  <c r="F140" i="30" s="1"/>
  <c r="C140" i="30" s="1"/>
  <c r="I139" i="30"/>
  <c r="H139" i="30" s="1"/>
  <c r="F139" i="30" s="1"/>
  <c r="C139" i="30" s="1"/>
  <c r="I138" i="30"/>
  <c r="H138" i="30" s="1"/>
  <c r="F138" i="30" s="1"/>
  <c r="C138" i="30" s="1"/>
  <c r="I137" i="30"/>
  <c r="H137" i="30" s="1"/>
  <c r="F137" i="30" s="1"/>
  <c r="C137" i="30" s="1"/>
  <c r="I136" i="30"/>
  <c r="H136" i="30" s="1"/>
  <c r="F136" i="30" s="1"/>
  <c r="C136" i="30" s="1"/>
  <c r="I135" i="30"/>
  <c r="H135" i="30" s="1"/>
  <c r="F135" i="30" s="1"/>
  <c r="C135" i="30" s="1"/>
  <c r="I134" i="30"/>
  <c r="H134" i="30" s="1"/>
  <c r="F134" i="30" s="1"/>
  <c r="C134" i="30" s="1"/>
  <c r="I133" i="30"/>
  <c r="H133" i="30" s="1"/>
  <c r="F133" i="30" s="1"/>
  <c r="C133" i="30" s="1"/>
  <c r="I132" i="30"/>
  <c r="H132" i="30" s="1"/>
  <c r="F132" i="30" s="1"/>
  <c r="C132" i="30" s="1"/>
  <c r="I131" i="30"/>
  <c r="H131" i="30" s="1"/>
  <c r="F131" i="30" s="1"/>
  <c r="C131" i="30" s="1"/>
  <c r="I130" i="30"/>
  <c r="H130" i="30" s="1"/>
  <c r="F130" i="30" s="1"/>
  <c r="C130" i="30" s="1"/>
  <c r="I129" i="30"/>
  <c r="H129" i="30" s="1"/>
  <c r="F129" i="30" s="1"/>
  <c r="C129" i="30" s="1"/>
  <c r="I128" i="30"/>
  <c r="H128" i="30" s="1"/>
  <c r="F128" i="30" s="1"/>
  <c r="C128" i="30" s="1"/>
  <c r="I127" i="30"/>
  <c r="H127" i="30" s="1"/>
  <c r="F127" i="30" s="1"/>
  <c r="C127" i="30" s="1"/>
  <c r="I126" i="30"/>
  <c r="H126" i="30" s="1"/>
  <c r="F126" i="30" s="1"/>
  <c r="C126" i="30" s="1"/>
  <c r="I125" i="30"/>
  <c r="H125" i="30" s="1"/>
  <c r="F125" i="30" s="1"/>
  <c r="C125" i="30" s="1"/>
  <c r="I124" i="30"/>
  <c r="H124" i="30" s="1"/>
  <c r="F124" i="30" s="1"/>
  <c r="C124" i="30" s="1"/>
  <c r="I123" i="30"/>
  <c r="H123" i="30" s="1"/>
  <c r="F123" i="30" s="1"/>
  <c r="C123" i="30" s="1"/>
  <c r="I122" i="30"/>
  <c r="H122" i="30" s="1"/>
  <c r="F122" i="30" s="1"/>
  <c r="C122" i="30" s="1"/>
  <c r="I121" i="30"/>
  <c r="H121" i="30" s="1"/>
  <c r="F121" i="30" s="1"/>
  <c r="C121" i="30" s="1"/>
  <c r="I120" i="30"/>
  <c r="H120" i="30" s="1"/>
  <c r="F120" i="30" s="1"/>
  <c r="C120" i="30" s="1"/>
  <c r="I119" i="30"/>
  <c r="H119" i="30" s="1"/>
  <c r="F119" i="30" s="1"/>
  <c r="C119" i="30" s="1"/>
  <c r="I118" i="30"/>
  <c r="H118" i="30" s="1"/>
  <c r="F118" i="30" s="1"/>
  <c r="C118" i="30" s="1"/>
  <c r="I117" i="30"/>
  <c r="H117" i="30" s="1"/>
  <c r="F117" i="30" s="1"/>
  <c r="C117" i="30" s="1"/>
  <c r="I116" i="30"/>
  <c r="H116" i="30" s="1"/>
  <c r="F116" i="30" s="1"/>
  <c r="C116" i="30" s="1"/>
  <c r="I115" i="30"/>
  <c r="H115" i="30" s="1"/>
  <c r="F115" i="30" s="1"/>
  <c r="C115" i="30" s="1"/>
  <c r="I114" i="30"/>
  <c r="H114" i="30" s="1"/>
  <c r="F114" i="30" s="1"/>
  <c r="C114" i="30" s="1"/>
  <c r="I113" i="30"/>
  <c r="H113" i="30" s="1"/>
  <c r="F113" i="30" s="1"/>
  <c r="C113" i="30" s="1"/>
  <c r="I112" i="30"/>
  <c r="H112" i="30" s="1"/>
  <c r="F112" i="30" s="1"/>
  <c r="C112" i="30" s="1"/>
  <c r="I111" i="30"/>
  <c r="H111" i="30" s="1"/>
  <c r="F111" i="30" s="1"/>
  <c r="C111" i="30" s="1"/>
  <c r="I110" i="30"/>
  <c r="H110" i="30" s="1"/>
  <c r="F110" i="30" s="1"/>
  <c r="C110" i="30" s="1"/>
  <c r="I109" i="30"/>
  <c r="H109" i="30" s="1"/>
  <c r="F109" i="30" s="1"/>
  <c r="C109" i="30" s="1"/>
  <c r="I108" i="30"/>
  <c r="H108" i="30" s="1"/>
  <c r="F108" i="30" s="1"/>
  <c r="C108" i="30" s="1"/>
  <c r="I107" i="30"/>
  <c r="H107" i="30" s="1"/>
  <c r="F107" i="30" s="1"/>
  <c r="C107" i="30" s="1"/>
  <c r="I106" i="30"/>
  <c r="H106" i="30" s="1"/>
  <c r="F106" i="30" s="1"/>
  <c r="C106" i="30" s="1"/>
  <c r="I105" i="30"/>
  <c r="H105" i="30" s="1"/>
  <c r="F105" i="30" s="1"/>
  <c r="C105" i="30" s="1"/>
  <c r="I104" i="30"/>
  <c r="H104" i="30" s="1"/>
  <c r="F104" i="30" s="1"/>
  <c r="C104" i="30" s="1"/>
  <c r="I103" i="30"/>
  <c r="H103" i="30" s="1"/>
  <c r="F103" i="30" s="1"/>
  <c r="C103" i="30" s="1"/>
  <c r="I102" i="30"/>
  <c r="H102" i="30" s="1"/>
  <c r="F102" i="30" s="1"/>
  <c r="C102" i="30" s="1"/>
  <c r="I101" i="30"/>
  <c r="H101" i="30" s="1"/>
  <c r="F101" i="30" s="1"/>
  <c r="C101" i="30" s="1"/>
  <c r="I100" i="30"/>
  <c r="H100" i="30" s="1"/>
  <c r="F100" i="30" s="1"/>
  <c r="C100" i="30" s="1"/>
  <c r="I99" i="30"/>
  <c r="H99" i="30" s="1"/>
  <c r="F99" i="30" s="1"/>
  <c r="C99" i="30" s="1"/>
  <c r="I98" i="30"/>
  <c r="H98" i="30" s="1"/>
  <c r="F98" i="30" s="1"/>
  <c r="C98" i="30" s="1"/>
  <c r="I97" i="30"/>
  <c r="H97" i="30" s="1"/>
  <c r="F97" i="30" s="1"/>
  <c r="C97" i="30" s="1"/>
  <c r="I96" i="30"/>
  <c r="H96" i="30" s="1"/>
  <c r="F96" i="30" s="1"/>
  <c r="C96" i="30" s="1"/>
  <c r="I95" i="30"/>
  <c r="H95" i="30" s="1"/>
  <c r="F95" i="30" s="1"/>
  <c r="C95" i="30" s="1"/>
  <c r="I94" i="30"/>
  <c r="H94" i="30" s="1"/>
  <c r="F94" i="30" s="1"/>
  <c r="C94" i="30" s="1"/>
  <c r="I93" i="30"/>
  <c r="H93" i="30" s="1"/>
  <c r="F93" i="30" s="1"/>
  <c r="C93" i="30" s="1"/>
  <c r="I92" i="30"/>
  <c r="H92" i="30" s="1"/>
  <c r="F92" i="30" s="1"/>
  <c r="C92" i="30" s="1"/>
  <c r="I91" i="30"/>
  <c r="H91" i="30" s="1"/>
  <c r="F91" i="30" s="1"/>
  <c r="C91" i="30" s="1"/>
  <c r="I90" i="30"/>
  <c r="H90" i="30" s="1"/>
  <c r="F90" i="30" s="1"/>
  <c r="C90" i="30" s="1"/>
  <c r="I89" i="30"/>
  <c r="H89" i="30" s="1"/>
  <c r="F89" i="30" s="1"/>
  <c r="C89" i="30" s="1"/>
  <c r="I88" i="30"/>
  <c r="H88" i="30" s="1"/>
  <c r="F88" i="30" s="1"/>
  <c r="C88" i="30" s="1"/>
  <c r="I87" i="30"/>
  <c r="H87" i="30" s="1"/>
  <c r="F87" i="30" s="1"/>
  <c r="C87" i="30" s="1"/>
  <c r="I86" i="30"/>
  <c r="H86" i="30" s="1"/>
  <c r="F86" i="30" s="1"/>
  <c r="C86" i="30" s="1"/>
  <c r="I85" i="30"/>
  <c r="H85" i="30" s="1"/>
  <c r="F85" i="30" s="1"/>
  <c r="C85" i="30" s="1"/>
  <c r="I84" i="30"/>
  <c r="H84" i="30" s="1"/>
  <c r="F84" i="30" s="1"/>
  <c r="C84" i="30" s="1"/>
  <c r="I83" i="30"/>
  <c r="H83" i="30" s="1"/>
  <c r="F83" i="30" s="1"/>
  <c r="C83" i="30" s="1"/>
  <c r="I82" i="30"/>
  <c r="H82" i="30" s="1"/>
  <c r="F82" i="30" s="1"/>
  <c r="C82" i="30" s="1"/>
  <c r="I81" i="30"/>
  <c r="H81" i="30" s="1"/>
  <c r="F81" i="30" s="1"/>
  <c r="C81" i="30" s="1"/>
  <c r="I80" i="30"/>
  <c r="H80" i="30" s="1"/>
  <c r="F80" i="30" s="1"/>
  <c r="C80" i="30" s="1"/>
  <c r="I79" i="30"/>
  <c r="H79" i="30" s="1"/>
  <c r="F79" i="30" s="1"/>
  <c r="C79" i="30" s="1"/>
  <c r="I78" i="30"/>
  <c r="H78" i="30" s="1"/>
  <c r="F78" i="30" s="1"/>
  <c r="C78" i="30"/>
  <c r="I77" i="30"/>
  <c r="H77" i="30" s="1"/>
  <c r="F77" i="30" s="1"/>
  <c r="C77" i="30" s="1"/>
  <c r="I76" i="30"/>
  <c r="H76" i="30" s="1"/>
  <c r="F76" i="30" s="1"/>
  <c r="C76" i="30" s="1"/>
  <c r="I75" i="30"/>
  <c r="H75" i="30" s="1"/>
  <c r="F75" i="30" s="1"/>
  <c r="C75" i="30" s="1"/>
  <c r="I74" i="30"/>
  <c r="H74" i="30" s="1"/>
  <c r="F74" i="30" s="1"/>
  <c r="C74" i="30" s="1"/>
  <c r="I73" i="30"/>
  <c r="H73" i="30" s="1"/>
  <c r="F73" i="30" s="1"/>
  <c r="C73" i="30" s="1"/>
  <c r="I72" i="30"/>
  <c r="H72" i="30" s="1"/>
  <c r="F72" i="30" s="1"/>
  <c r="C72" i="30" s="1"/>
  <c r="I71" i="30"/>
  <c r="H71" i="30" s="1"/>
  <c r="F71" i="30" s="1"/>
  <c r="C71" i="30" s="1"/>
  <c r="I70" i="30"/>
  <c r="H70" i="30" s="1"/>
  <c r="F70" i="30" s="1"/>
  <c r="C70" i="30" s="1"/>
  <c r="I69" i="30"/>
  <c r="H69" i="30" s="1"/>
  <c r="F69" i="30" s="1"/>
  <c r="C69" i="30" s="1"/>
  <c r="I68" i="30"/>
  <c r="H68" i="30" s="1"/>
  <c r="F68" i="30" s="1"/>
  <c r="C68" i="30" s="1"/>
  <c r="I67" i="30"/>
  <c r="H67" i="30" s="1"/>
  <c r="F67" i="30" s="1"/>
  <c r="C67" i="30" s="1"/>
  <c r="I66" i="30"/>
  <c r="H66" i="30" s="1"/>
  <c r="F66" i="30" s="1"/>
  <c r="C66" i="30" s="1"/>
  <c r="I65" i="30"/>
  <c r="H65" i="30" s="1"/>
  <c r="F65" i="30" s="1"/>
  <c r="C65" i="30" s="1"/>
  <c r="I64" i="30"/>
  <c r="H64" i="30" s="1"/>
  <c r="F64" i="30" s="1"/>
  <c r="C64" i="30" s="1"/>
  <c r="I63" i="30"/>
  <c r="H63" i="30" s="1"/>
  <c r="F63" i="30" s="1"/>
  <c r="C63" i="30" s="1"/>
  <c r="I62" i="30"/>
  <c r="H62" i="30" s="1"/>
  <c r="F62" i="30" s="1"/>
  <c r="C62" i="30" s="1"/>
  <c r="I61" i="30"/>
  <c r="H61" i="30" s="1"/>
  <c r="F61" i="30" s="1"/>
  <c r="C61" i="30" s="1"/>
  <c r="I60" i="30"/>
  <c r="H60" i="30" s="1"/>
  <c r="F60" i="30" s="1"/>
  <c r="C60" i="30" s="1"/>
  <c r="I59" i="30"/>
  <c r="H59" i="30" s="1"/>
  <c r="F59" i="30" s="1"/>
  <c r="C59" i="30" s="1"/>
  <c r="I58" i="30"/>
  <c r="H58" i="30" s="1"/>
  <c r="F58" i="30" s="1"/>
  <c r="C58" i="30" s="1"/>
  <c r="I57" i="30"/>
  <c r="H57" i="30" s="1"/>
  <c r="F57" i="30" s="1"/>
  <c r="C57" i="30" s="1"/>
  <c r="I56" i="30"/>
  <c r="H56" i="30" s="1"/>
  <c r="F56" i="30" s="1"/>
  <c r="C56" i="30" s="1"/>
  <c r="I55" i="30"/>
  <c r="H55" i="30" s="1"/>
  <c r="F55" i="30" s="1"/>
  <c r="C55" i="30" s="1"/>
  <c r="I54" i="30"/>
  <c r="H54" i="30" s="1"/>
  <c r="F54" i="30" s="1"/>
  <c r="C54" i="30" s="1"/>
  <c r="I53" i="30"/>
  <c r="H53" i="30" s="1"/>
  <c r="F53" i="30" s="1"/>
  <c r="C53" i="30" s="1"/>
  <c r="I52" i="30"/>
  <c r="H52" i="30" s="1"/>
  <c r="F52" i="30" s="1"/>
  <c r="C52" i="30" s="1"/>
  <c r="I51" i="30"/>
  <c r="H51" i="30" s="1"/>
  <c r="F51" i="30" s="1"/>
  <c r="C51" i="30" s="1"/>
  <c r="I50" i="30"/>
  <c r="H50" i="30" s="1"/>
  <c r="F50" i="30" s="1"/>
  <c r="C50" i="30" s="1"/>
  <c r="I49" i="30"/>
  <c r="H49" i="30" s="1"/>
  <c r="F49" i="30" s="1"/>
  <c r="C49" i="30" s="1"/>
  <c r="I48" i="30"/>
  <c r="H48" i="30" s="1"/>
  <c r="F48" i="30" s="1"/>
  <c r="C48" i="30" s="1"/>
  <c r="I47" i="30"/>
  <c r="H47" i="30"/>
  <c r="F47" i="30" s="1"/>
  <c r="C47" i="30" s="1"/>
  <c r="I46" i="30"/>
  <c r="H46" i="30" s="1"/>
  <c r="F46" i="30" s="1"/>
  <c r="C46" i="30" s="1"/>
  <c r="I45" i="30"/>
  <c r="H45" i="30" s="1"/>
  <c r="F45" i="30" s="1"/>
  <c r="C45" i="30" s="1"/>
  <c r="I44" i="30"/>
  <c r="H44" i="30" s="1"/>
  <c r="F44" i="30" s="1"/>
  <c r="C44" i="30" s="1"/>
  <c r="I43" i="30"/>
  <c r="H43" i="30"/>
  <c r="F43" i="30" s="1"/>
  <c r="C43" i="30" s="1"/>
  <c r="I42" i="30"/>
  <c r="H42" i="30" s="1"/>
  <c r="F42" i="30" s="1"/>
  <c r="C42" i="30" s="1"/>
  <c r="I41" i="30"/>
  <c r="H41" i="30" s="1"/>
  <c r="F41" i="30" s="1"/>
  <c r="C41" i="30" s="1"/>
  <c r="I40" i="30"/>
  <c r="H40" i="30" s="1"/>
  <c r="F40" i="30" s="1"/>
  <c r="C40" i="30" s="1"/>
  <c r="I39" i="30"/>
  <c r="H39" i="30" s="1"/>
  <c r="F39" i="30" s="1"/>
  <c r="C39" i="30" s="1"/>
  <c r="I38" i="30"/>
  <c r="H38" i="30" s="1"/>
  <c r="F38" i="30" s="1"/>
  <c r="C38" i="30" s="1"/>
  <c r="I37" i="30"/>
  <c r="H37" i="30" s="1"/>
  <c r="F37" i="30" s="1"/>
  <c r="C37" i="30" s="1"/>
  <c r="I36" i="30"/>
  <c r="H36" i="30" s="1"/>
  <c r="F36" i="30" s="1"/>
  <c r="C36" i="30" s="1"/>
  <c r="I35" i="30"/>
  <c r="H35" i="30" s="1"/>
  <c r="F35" i="30" s="1"/>
  <c r="C35" i="30" s="1"/>
  <c r="I34" i="30"/>
  <c r="H34" i="30" s="1"/>
  <c r="F34" i="30" s="1"/>
  <c r="C34" i="30" s="1"/>
  <c r="I33" i="30"/>
  <c r="H33" i="30" s="1"/>
  <c r="F33" i="30" s="1"/>
  <c r="C33" i="30" s="1"/>
  <c r="I32" i="30"/>
  <c r="H32" i="30" s="1"/>
  <c r="F32" i="30" s="1"/>
  <c r="C32" i="30" s="1"/>
  <c r="I31" i="30"/>
  <c r="H31" i="30" s="1"/>
  <c r="F31" i="30" s="1"/>
  <c r="C31" i="30" s="1"/>
  <c r="I30" i="30"/>
  <c r="H30" i="30" s="1"/>
  <c r="F30" i="30" s="1"/>
  <c r="C30" i="30" s="1"/>
  <c r="I29" i="30"/>
  <c r="H29" i="30" s="1"/>
  <c r="F29" i="30" s="1"/>
  <c r="C29" i="30" s="1"/>
  <c r="I28" i="30"/>
  <c r="H28" i="30" s="1"/>
  <c r="F28" i="30" s="1"/>
  <c r="C28" i="30" s="1"/>
  <c r="I27" i="30"/>
  <c r="H27" i="30" s="1"/>
  <c r="F27" i="30" s="1"/>
  <c r="C27" i="30" s="1"/>
  <c r="I26" i="30"/>
  <c r="H26" i="30" s="1"/>
  <c r="F26" i="30" s="1"/>
  <c r="C26" i="30" s="1"/>
  <c r="I25" i="30"/>
  <c r="H25" i="30" s="1"/>
  <c r="F25" i="30" s="1"/>
  <c r="C25" i="30" s="1"/>
  <c r="I24" i="30"/>
  <c r="H24" i="30" s="1"/>
  <c r="F24" i="30" s="1"/>
  <c r="C24" i="30" s="1"/>
  <c r="I23" i="30"/>
  <c r="H23" i="30" s="1"/>
  <c r="F23" i="30" s="1"/>
  <c r="C23" i="30" s="1"/>
  <c r="I22" i="30"/>
  <c r="H22" i="30" s="1"/>
  <c r="F22" i="30" s="1"/>
  <c r="C22" i="30" s="1"/>
  <c r="I21" i="30"/>
  <c r="H21" i="30" s="1"/>
  <c r="F21" i="30" s="1"/>
  <c r="C21" i="30" s="1"/>
  <c r="I20" i="30"/>
  <c r="H20" i="30" s="1"/>
  <c r="F20" i="30" s="1"/>
  <c r="C20" i="30" s="1"/>
  <c r="I19" i="30"/>
  <c r="H19" i="30" s="1"/>
  <c r="F19" i="30" s="1"/>
  <c r="C19" i="30" s="1"/>
  <c r="I18" i="30"/>
  <c r="H18" i="30" s="1"/>
  <c r="F18" i="30" s="1"/>
  <c r="C18" i="30" s="1"/>
  <c r="I17" i="30"/>
  <c r="H17" i="30" s="1"/>
  <c r="F17" i="30" s="1"/>
  <c r="C17" i="30" s="1"/>
  <c r="I16" i="30"/>
  <c r="H16" i="30" s="1"/>
  <c r="F16" i="30" s="1"/>
  <c r="C16" i="30" s="1"/>
  <c r="I15" i="30"/>
  <c r="H15" i="30" s="1"/>
  <c r="F15" i="30" s="1"/>
  <c r="C15" i="30" s="1"/>
  <c r="I14" i="30"/>
  <c r="H14" i="30" s="1"/>
  <c r="F14" i="30" s="1"/>
  <c r="C14" i="30" s="1"/>
  <c r="I13" i="30"/>
  <c r="H13" i="30" s="1"/>
  <c r="F13" i="30" s="1"/>
  <c r="C13" i="30" s="1"/>
  <c r="I12" i="30"/>
  <c r="H12" i="30" s="1"/>
  <c r="F12" i="30" s="1"/>
  <c r="C12" i="30" s="1"/>
  <c r="I11" i="30"/>
  <c r="H11" i="30" s="1"/>
  <c r="F11" i="30" s="1"/>
  <c r="C11" i="30" s="1"/>
  <c r="I10" i="30"/>
  <c r="H10" i="30"/>
  <c r="F10" i="30" s="1"/>
  <c r="C10" i="30" s="1"/>
  <c r="I9" i="30"/>
  <c r="H9" i="30" s="1"/>
  <c r="F9" i="30" s="1"/>
  <c r="C9" i="30" s="1"/>
  <c r="I8" i="30"/>
  <c r="H8" i="30" s="1"/>
  <c r="F8" i="30" s="1"/>
  <c r="C8" i="30" s="1"/>
  <c r="I7" i="30"/>
  <c r="H7" i="30" s="1"/>
  <c r="F7" i="30" s="1"/>
  <c r="C7" i="30" s="1"/>
  <c r="I6" i="30"/>
  <c r="H6" i="30" s="1"/>
  <c r="L16" i="31"/>
  <c r="G16" i="31"/>
  <c r="R16" i="31"/>
  <c r="Q16" i="31"/>
  <c r="P16" i="31"/>
  <c r="L15" i="31"/>
  <c r="R15" i="31"/>
  <c r="Q15" i="31"/>
  <c r="P15" i="31"/>
  <c r="L14" i="31"/>
  <c r="R14" i="31"/>
  <c r="Q14" i="31"/>
  <c r="P14" i="31"/>
  <c r="L13" i="31"/>
  <c r="R13" i="31"/>
  <c r="Q13" i="31"/>
  <c r="P13" i="31"/>
  <c r="L12" i="31"/>
  <c r="R12" i="31"/>
  <c r="Q12" i="31"/>
  <c r="P12" i="31"/>
  <c r="L11" i="31"/>
  <c r="G11" i="31"/>
  <c r="R11" i="31"/>
  <c r="Q11" i="31"/>
  <c r="P11" i="31"/>
  <c r="L10" i="31"/>
  <c r="R10" i="31"/>
  <c r="Q10" i="31"/>
  <c r="P10" i="31"/>
  <c r="L9" i="31"/>
  <c r="R9" i="31"/>
  <c r="Q9" i="31"/>
  <c r="P9" i="31"/>
  <c r="L8" i="31"/>
  <c r="R8" i="31"/>
  <c r="Q8" i="31"/>
  <c r="P8" i="31"/>
  <c r="L7" i="31"/>
  <c r="H7" i="31"/>
  <c r="L6" i="31"/>
  <c r="F5" i="31"/>
  <c r="F4" i="31" s="1"/>
  <c r="H6" i="31"/>
  <c r="R6" i="31"/>
  <c r="Q6" i="31"/>
  <c r="P6" i="31"/>
  <c r="K5" i="31"/>
  <c r="E5" i="31"/>
  <c r="E4" i="31" s="1"/>
  <c r="E17" i="31" s="1"/>
  <c r="D5" i="31"/>
  <c r="D4" i="31" s="1"/>
  <c r="R5" i="31"/>
  <c r="Q5" i="31"/>
  <c r="P5" i="31"/>
  <c r="L4" i="31"/>
  <c r="C4" i="31"/>
  <c r="C17" i="31" s="1"/>
  <c r="R4" i="31"/>
  <c r="Q4" i="31"/>
  <c r="P4" i="31"/>
  <c r="L399" i="30" l="1"/>
  <c r="P17" i="31"/>
  <c r="D399" i="30"/>
  <c r="G399" i="30"/>
  <c r="L5" i="31"/>
  <c r="K399" i="30"/>
  <c r="E399" i="30"/>
  <c r="M399" i="30"/>
  <c r="M397" i="30"/>
  <c r="Q17" i="31"/>
  <c r="R17" i="31"/>
  <c r="DH10" i="29"/>
  <c r="DH12" i="29" s="1"/>
  <c r="C10" i="29"/>
  <c r="C12" i="29" s="1"/>
  <c r="S10" i="29"/>
  <c r="S12" i="29" s="1"/>
  <c r="AI10" i="29"/>
  <c r="AI12" i="29" s="1"/>
  <c r="AI14" i="29" s="1"/>
  <c r="AY10" i="29"/>
  <c r="AY12" i="29" s="1"/>
  <c r="BO10" i="29"/>
  <c r="BO12" i="29" s="1"/>
  <c r="CE10" i="29"/>
  <c r="CE12" i="29" s="1"/>
  <c r="CE14" i="29" s="1"/>
  <c r="G10" i="29"/>
  <c r="G12" i="29" s="1"/>
  <c r="K10" i="29"/>
  <c r="K12" i="29" s="1"/>
  <c r="K14" i="29" s="1"/>
  <c r="O10" i="29"/>
  <c r="O12" i="29" s="1"/>
  <c r="W10" i="29"/>
  <c r="W12" i="29" s="1"/>
  <c r="W14" i="29" s="1"/>
  <c r="AA10" i="29"/>
  <c r="AA12" i="29" s="1"/>
  <c r="AE10" i="29"/>
  <c r="AE12" i="29" s="1"/>
  <c r="AM10" i="29"/>
  <c r="AM12" i="29" s="1"/>
  <c r="AQ10" i="29"/>
  <c r="AQ12" i="29" s="1"/>
  <c r="AU10" i="29"/>
  <c r="AU12" i="29" s="1"/>
  <c r="AU14" i="29" s="1"/>
  <c r="BC10" i="29"/>
  <c r="BC12" i="29" s="1"/>
  <c r="BG10" i="29"/>
  <c r="BG12" i="29" s="1"/>
  <c r="BG14" i="29" s="1"/>
  <c r="BK10" i="29"/>
  <c r="BK12" i="29" s="1"/>
  <c r="BS10" i="29"/>
  <c r="BS12" i="29" s="1"/>
  <c r="BS14" i="29" s="1"/>
  <c r="BW10" i="29"/>
  <c r="BW12" i="29" s="1"/>
  <c r="CA10" i="29"/>
  <c r="CA12" i="29" s="1"/>
  <c r="CI10" i="29"/>
  <c r="CI12" i="29" s="1"/>
  <c r="CM10" i="29"/>
  <c r="CM12" i="29" s="1"/>
  <c r="CQ10" i="29"/>
  <c r="CQ12" i="29" s="1"/>
  <c r="CQ14" i="29" s="1"/>
  <c r="CU10" i="29"/>
  <c r="CU12" i="29" s="1"/>
  <c r="CY10" i="29"/>
  <c r="CY12" i="29" s="1"/>
  <c r="DC10" i="29"/>
  <c r="DC12" i="29" s="1"/>
  <c r="DC14" i="29" s="1"/>
  <c r="DG10" i="29"/>
  <c r="DG12" i="29" s="1"/>
  <c r="DK10" i="29"/>
  <c r="DK12" i="29" s="1"/>
  <c r="DO10" i="29"/>
  <c r="DO12" i="29" s="1"/>
  <c r="DO14" i="29" s="1"/>
  <c r="DS10" i="29"/>
  <c r="DS12" i="29" s="1"/>
  <c r="DW10" i="29"/>
  <c r="DW12" i="29" s="1"/>
  <c r="D10" i="29"/>
  <c r="D12" i="29" s="1"/>
  <c r="H10" i="29"/>
  <c r="H12" i="29" s="1"/>
  <c r="H14" i="29" s="1"/>
  <c r="L10" i="29"/>
  <c r="L12" i="29" s="1"/>
  <c r="P10" i="29"/>
  <c r="P12" i="29" s="1"/>
  <c r="T10" i="29"/>
  <c r="T12" i="29" s="1"/>
  <c r="T14" i="29" s="1"/>
  <c r="X10" i="29"/>
  <c r="AB10" i="29"/>
  <c r="AB12" i="29" s="1"/>
  <c r="AF10" i="29"/>
  <c r="AF12" i="29" s="1"/>
  <c r="AF14" i="29" s="1"/>
  <c r="AJ10" i="29"/>
  <c r="AJ12" i="29" s="1"/>
  <c r="AN10" i="29"/>
  <c r="AN12" i="29" s="1"/>
  <c r="AR10" i="29"/>
  <c r="AR12" i="29" s="1"/>
  <c r="AR14" i="29" s="1"/>
  <c r="AV10" i="29"/>
  <c r="AV12" i="29" s="1"/>
  <c r="AZ10" i="29"/>
  <c r="AZ12" i="29" s="1"/>
  <c r="BD10" i="29"/>
  <c r="BH10" i="29"/>
  <c r="BH12" i="29" s="1"/>
  <c r="BL10" i="29"/>
  <c r="BP10" i="29"/>
  <c r="BP12" i="29" s="1"/>
  <c r="BP14" i="29" s="1"/>
  <c r="BT10" i="29"/>
  <c r="BT12" i="29" s="1"/>
  <c r="BX10" i="29"/>
  <c r="BX12" i="29" s="1"/>
  <c r="CB10" i="29"/>
  <c r="CB12" i="29" s="1"/>
  <c r="CB14" i="29" s="1"/>
  <c r="CF10" i="29"/>
  <c r="CF12" i="29" s="1"/>
  <c r="CJ10" i="29"/>
  <c r="CN10" i="29"/>
  <c r="CN12" i="29" s="1"/>
  <c r="CN14" i="29" s="1"/>
  <c r="CR10" i="29"/>
  <c r="CV10" i="29"/>
  <c r="CV12" i="29" s="1"/>
  <c r="CZ10" i="29"/>
  <c r="CZ12" i="29" s="1"/>
  <c r="CZ14" i="29" s="1"/>
  <c r="DD10" i="29"/>
  <c r="DD12" i="29" s="1"/>
  <c r="DL10" i="29"/>
  <c r="DL12" i="29" s="1"/>
  <c r="DL14" i="29" s="1"/>
  <c r="DP10" i="29"/>
  <c r="DP12" i="29" s="1"/>
  <c r="DT10" i="29"/>
  <c r="E10" i="29"/>
  <c r="I10" i="29"/>
  <c r="M10" i="29"/>
  <c r="Q10" i="29"/>
  <c r="U10" i="29"/>
  <c r="Y10" i="29"/>
  <c r="AC10" i="29"/>
  <c r="AG10" i="29"/>
  <c r="AK10" i="29"/>
  <c r="AO10" i="29"/>
  <c r="AS10" i="29"/>
  <c r="AW10" i="29"/>
  <c r="BA10" i="29"/>
  <c r="BE10" i="29"/>
  <c r="BI10" i="29"/>
  <c r="BM10" i="29"/>
  <c r="BQ10" i="29"/>
  <c r="BU10" i="29"/>
  <c r="BY10" i="29"/>
  <c r="CC10" i="29"/>
  <c r="CG10" i="29"/>
  <c r="CK10" i="29"/>
  <c r="CO10" i="29"/>
  <c r="CS10" i="29"/>
  <c r="CW10" i="29"/>
  <c r="DA10" i="29"/>
  <c r="DE10" i="29"/>
  <c r="DI10" i="29"/>
  <c r="DM10" i="29"/>
  <c r="DQ10" i="29"/>
  <c r="DU10" i="29"/>
  <c r="E11" i="29"/>
  <c r="I11" i="29"/>
  <c r="M11" i="29"/>
  <c r="Q11" i="29"/>
  <c r="U11" i="29"/>
  <c r="Y11" i="29"/>
  <c r="AC11" i="29"/>
  <c r="AG11" i="29"/>
  <c r="AG12" i="29" s="1"/>
  <c r="AK11" i="29"/>
  <c r="AO11" i="29"/>
  <c r="AS11" i="29"/>
  <c r="AW11" i="29"/>
  <c r="BA11" i="29"/>
  <c r="BE11" i="29"/>
  <c r="BI11" i="29"/>
  <c r="BM11" i="29"/>
  <c r="BM12" i="29" s="1"/>
  <c r="BM14" i="29" s="1"/>
  <c r="BQ11" i="29"/>
  <c r="BU11" i="29"/>
  <c r="BY11" i="29"/>
  <c r="CC11" i="29"/>
  <c r="CG11" i="29"/>
  <c r="CK11" i="29"/>
  <c r="CO11" i="29"/>
  <c r="CS11" i="29"/>
  <c r="CS12" i="29" s="1"/>
  <c r="CW11" i="29"/>
  <c r="DA11" i="29"/>
  <c r="DE11" i="29"/>
  <c r="DI11" i="29"/>
  <c r="DM11" i="29"/>
  <c r="DQ11" i="29"/>
  <c r="DU11" i="29"/>
  <c r="X12" i="29"/>
  <c r="BD12" i="29"/>
  <c r="BD14" i="29" s="1"/>
  <c r="BL12" i="29"/>
  <c r="CJ12" i="29"/>
  <c r="CR12" i="29"/>
  <c r="DT12" i="29"/>
  <c r="B10" i="29"/>
  <c r="B12" i="29" s="1"/>
  <c r="B14" i="29" s="1"/>
  <c r="F10" i="29"/>
  <c r="F12" i="29" s="1"/>
  <c r="J10" i="29"/>
  <c r="J12" i="29" s="1"/>
  <c r="N10" i="29"/>
  <c r="N12" i="29" s="1"/>
  <c r="N14" i="29" s="1"/>
  <c r="R10" i="29"/>
  <c r="R12" i="29" s="1"/>
  <c r="V10" i="29"/>
  <c r="V12" i="29" s="1"/>
  <c r="Z10" i="29"/>
  <c r="Z12" i="29" s="1"/>
  <c r="Z14" i="29" s="1"/>
  <c r="AD10" i="29"/>
  <c r="AD12" i="29" s="1"/>
  <c r="AH10" i="29"/>
  <c r="AH12" i="29" s="1"/>
  <c r="AL10" i="29"/>
  <c r="AL12" i="29" s="1"/>
  <c r="AL14" i="29" s="1"/>
  <c r="AP10" i="29"/>
  <c r="AP12" i="29" s="1"/>
  <c r="AT10" i="29"/>
  <c r="AT12" i="29" s="1"/>
  <c r="AX10" i="29"/>
  <c r="AX12" i="29" s="1"/>
  <c r="AX14" i="29" s="1"/>
  <c r="BB10" i="29"/>
  <c r="BB12" i="29" s="1"/>
  <c r="BF10" i="29"/>
  <c r="BF12" i="29" s="1"/>
  <c r="BJ10" i="29"/>
  <c r="BJ12" i="29" s="1"/>
  <c r="BJ14" i="29" s="1"/>
  <c r="BN10" i="29"/>
  <c r="BN12" i="29" s="1"/>
  <c r="BR10" i="29"/>
  <c r="BR12" i="29" s="1"/>
  <c r="BV10" i="29"/>
  <c r="BV12" i="29" s="1"/>
  <c r="BV14" i="29" s="1"/>
  <c r="BZ10" i="29"/>
  <c r="BZ12" i="29" s="1"/>
  <c r="CD10" i="29"/>
  <c r="CD12" i="29" s="1"/>
  <c r="CH10" i="29"/>
  <c r="CH12" i="29" s="1"/>
  <c r="CH14" i="29" s="1"/>
  <c r="CL10" i="29"/>
  <c r="CL12" i="29" s="1"/>
  <c r="CP10" i="29"/>
  <c r="CP12" i="29" s="1"/>
  <c r="CT10" i="29"/>
  <c r="CT12" i="29" s="1"/>
  <c r="CT14" i="29" s="1"/>
  <c r="CX10" i="29"/>
  <c r="CX12" i="29" s="1"/>
  <c r="DB10" i="29"/>
  <c r="DB12" i="29" s="1"/>
  <c r="DF10" i="29"/>
  <c r="DF12" i="29" s="1"/>
  <c r="DF14" i="29" s="1"/>
  <c r="DJ10" i="29"/>
  <c r="DJ12" i="29" s="1"/>
  <c r="DN10" i="29"/>
  <c r="DN12" i="29" s="1"/>
  <c r="DR10" i="29"/>
  <c r="DR12" i="29" s="1"/>
  <c r="DR14" i="29" s="1"/>
  <c r="DV10" i="29"/>
  <c r="DV12" i="29" s="1"/>
  <c r="H316" i="30"/>
  <c r="I398" i="30"/>
  <c r="H393" i="30"/>
  <c r="I393" i="30"/>
  <c r="F6" i="30"/>
  <c r="F17" i="31"/>
  <c r="F15" i="31"/>
  <c r="G4" i="31"/>
  <c r="G8" i="31"/>
  <c r="G10" i="31"/>
  <c r="G12" i="31"/>
  <c r="G13" i="31"/>
  <c r="H4" i="31"/>
  <c r="H5" i="31"/>
  <c r="G6" i="31"/>
  <c r="H8" i="31"/>
  <c r="H9" i="31"/>
  <c r="H10" i="31"/>
  <c r="H11" i="31"/>
  <c r="H12" i="31"/>
  <c r="H13" i="31"/>
  <c r="H14" i="31"/>
  <c r="D15" i="31"/>
  <c r="H16" i="31"/>
  <c r="D17" i="31"/>
  <c r="G5" i="31"/>
  <c r="G9" i="31"/>
  <c r="G14" i="31"/>
  <c r="G7" i="31"/>
  <c r="E15" i="31"/>
  <c r="C15" i="31"/>
  <c r="DA12" i="29" l="1"/>
  <c r="BU12" i="29"/>
  <c r="AO12" i="29"/>
  <c r="AO14" i="29" s="1"/>
  <c r="I12" i="29"/>
  <c r="DI12" i="29"/>
  <c r="DI14" i="29" s="1"/>
  <c r="CC12" i="29"/>
  <c r="AW12" i="29"/>
  <c r="DM12" i="29"/>
  <c r="CG12" i="29"/>
  <c r="BA12" i="29"/>
  <c r="BA14" i="29" s="1"/>
  <c r="U12" i="29"/>
  <c r="DU12" i="29"/>
  <c r="DU14" i="29" s="1"/>
  <c r="CO12" i="29"/>
  <c r="DQ12" i="29"/>
  <c r="CK12" i="29"/>
  <c r="CK14" i="29" s="1"/>
  <c r="BE12" i="29"/>
  <c r="Y12" i="29"/>
  <c r="Q12" i="29"/>
  <c r="Q14" i="29" s="1"/>
  <c r="DE12" i="29"/>
  <c r="BY12" i="29"/>
  <c r="BY14" i="29" s="1"/>
  <c r="AS12" i="29"/>
  <c r="CW12" i="29"/>
  <c r="CW14" i="29" s="1"/>
  <c r="BQ12" i="29"/>
  <c r="AK12" i="29"/>
  <c r="E12" i="29"/>
  <c r="E14" i="29" s="1"/>
  <c r="BI12" i="29"/>
  <c r="AC12" i="29"/>
  <c r="AC14" i="29" s="1"/>
  <c r="M12" i="29"/>
  <c r="I399" i="30"/>
  <c r="C6" i="30"/>
  <c r="H398" i="30"/>
  <c r="H399" i="30" s="1"/>
  <c r="F316" i="30"/>
  <c r="F393" i="30" s="1"/>
  <c r="H15" i="31"/>
  <c r="G15" i="31"/>
  <c r="C393" i="30" l="1"/>
  <c r="F398" i="30"/>
  <c r="F399" i="30" s="1"/>
  <c r="C316" i="30"/>
  <c r="C398" i="30" s="1"/>
  <c r="C399" i="30" l="1"/>
  <c r="M109" i="2" l="1"/>
  <c r="M110" i="2"/>
  <c r="M111" i="2"/>
  <c r="M112" i="2"/>
  <c r="M113" i="2"/>
  <c r="M114" i="2"/>
  <c r="M108" i="2"/>
  <c r="M100" i="2"/>
  <c r="M101" i="2"/>
  <c r="M102" i="2"/>
  <c r="M103" i="2"/>
  <c r="M104" i="2"/>
  <c r="M105" i="2"/>
  <c r="M99" i="2"/>
  <c r="M110" i="1"/>
  <c r="M111" i="1"/>
  <c r="M112" i="1"/>
  <c r="M113" i="1"/>
  <c r="M114" i="1"/>
  <c r="M115" i="1"/>
  <c r="M109" i="1"/>
  <c r="M101" i="1"/>
  <c r="M102" i="1"/>
  <c r="M103" i="1"/>
  <c r="M104" i="1"/>
  <c r="M105" i="1"/>
  <c r="M106" i="1"/>
  <c r="M100" i="1"/>
  <c r="M136" i="5"/>
  <c r="M137" i="5"/>
  <c r="M138" i="5"/>
  <c r="M139" i="5"/>
  <c r="M140" i="5"/>
  <c r="M141" i="5"/>
  <c r="M135" i="5"/>
  <c r="M127" i="5"/>
  <c r="M128" i="5"/>
  <c r="M129" i="5"/>
  <c r="M130" i="5"/>
  <c r="M131" i="5"/>
  <c r="M132" i="5"/>
  <c r="M126" i="5"/>
  <c r="M118" i="5"/>
  <c r="M119" i="5"/>
  <c r="M120" i="5"/>
  <c r="M121" i="5"/>
  <c r="M122" i="5"/>
  <c r="M123" i="5"/>
  <c r="M117" i="5"/>
  <c r="M109" i="5"/>
  <c r="M110" i="5"/>
  <c r="M111" i="5"/>
  <c r="M112" i="5"/>
  <c r="M113" i="5"/>
  <c r="M114" i="5"/>
  <c r="M108" i="5"/>
  <c r="M100" i="5"/>
  <c r="M101" i="5"/>
  <c r="M102" i="5"/>
  <c r="M103" i="5"/>
  <c r="M104" i="5"/>
  <c r="M105" i="5"/>
  <c r="M99" i="5"/>
  <c r="M154" i="6"/>
  <c r="M155" i="6"/>
  <c r="M156" i="6"/>
  <c r="M157" i="6"/>
  <c r="M158" i="6"/>
  <c r="M159" i="6"/>
  <c r="M153" i="6"/>
  <c r="M145" i="6"/>
  <c r="M146" i="6"/>
  <c r="M147" i="6"/>
  <c r="M148" i="6"/>
  <c r="M149" i="6"/>
  <c r="M150" i="6"/>
  <c r="M144" i="6"/>
  <c r="M136" i="6"/>
  <c r="M137" i="6"/>
  <c r="M138" i="6"/>
  <c r="M139" i="6"/>
  <c r="M140" i="6"/>
  <c r="M141" i="6"/>
  <c r="M135" i="6"/>
  <c r="M127" i="6"/>
  <c r="M128" i="6"/>
  <c r="M129" i="6"/>
  <c r="M130" i="6"/>
  <c r="M131" i="6"/>
  <c r="M132" i="6"/>
  <c r="M126" i="6"/>
  <c r="M118" i="6"/>
  <c r="M119" i="6"/>
  <c r="M120" i="6"/>
  <c r="M121" i="6"/>
  <c r="M122" i="6"/>
  <c r="M123" i="6"/>
  <c r="M117" i="6"/>
  <c r="M109" i="6"/>
  <c r="M110" i="6"/>
  <c r="M111" i="6"/>
  <c r="M112" i="6"/>
  <c r="M113" i="6"/>
  <c r="M114" i="6"/>
  <c r="M108" i="6"/>
  <c r="M100" i="6"/>
  <c r="M101" i="6"/>
  <c r="M102" i="6"/>
  <c r="M103" i="6"/>
  <c r="M104" i="6"/>
  <c r="M105" i="6"/>
  <c r="M99" i="6"/>
  <c r="M127" i="7"/>
  <c r="M128" i="7"/>
  <c r="M129" i="7"/>
  <c r="M130" i="7"/>
  <c r="M131" i="7"/>
  <c r="M132" i="7"/>
  <c r="M126" i="7"/>
  <c r="M118" i="7"/>
  <c r="M119" i="7"/>
  <c r="M120" i="7"/>
  <c r="M121" i="7"/>
  <c r="M122" i="7"/>
  <c r="M123" i="7"/>
  <c r="M117" i="7"/>
  <c r="M109" i="7"/>
  <c r="M110" i="7"/>
  <c r="M111" i="7"/>
  <c r="M112" i="7"/>
  <c r="M113" i="7"/>
  <c r="M114" i="7"/>
  <c r="M108" i="7"/>
  <c r="M100" i="7"/>
  <c r="M101" i="7"/>
  <c r="M102" i="7"/>
  <c r="M103" i="7"/>
  <c r="M104" i="7"/>
  <c r="M105" i="7"/>
  <c r="M99" i="7"/>
  <c r="M145" i="8"/>
  <c r="M146" i="8"/>
  <c r="M147" i="8"/>
  <c r="M148" i="8"/>
  <c r="M149" i="8"/>
  <c r="M150" i="8"/>
  <c r="M144" i="8"/>
  <c r="M136" i="8"/>
  <c r="M137" i="8"/>
  <c r="M138" i="8"/>
  <c r="M139" i="8"/>
  <c r="M140" i="8"/>
  <c r="M141" i="8"/>
  <c r="M135" i="8"/>
  <c r="M127" i="8"/>
  <c r="M128" i="8"/>
  <c r="M129" i="8"/>
  <c r="M130" i="8"/>
  <c r="M131" i="8"/>
  <c r="M132" i="8"/>
  <c r="M126" i="8"/>
  <c r="M118" i="8"/>
  <c r="M119" i="8"/>
  <c r="M120" i="8"/>
  <c r="M121" i="8"/>
  <c r="M122" i="8"/>
  <c r="M123" i="8"/>
  <c r="M117" i="8"/>
  <c r="M109" i="8"/>
  <c r="M110" i="8"/>
  <c r="M111" i="8"/>
  <c r="M112" i="8"/>
  <c r="M113" i="8"/>
  <c r="M114" i="8"/>
  <c r="M108" i="8"/>
  <c r="M100" i="8"/>
  <c r="M101" i="8"/>
  <c r="M102" i="8"/>
  <c r="M103" i="8"/>
  <c r="M104" i="8"/>
  <c r="M105" i="8"/>
  <c r="M99" i="8"/>
  <c r="M136" i="9"/>
  <c r="M137" i="9"/>
  <c r="M138" i="9"/>
  <c r="M139" i="9"/>
  <c r="M140" i="9"/>
  <c r="M141" i="9"/>
  <c r="M135" i="9"/>
  <c r="M127" i="9"/>
  <c r="M128" i="9"/>
  <c r="M129" i="9"/>
  <c r="M130" i="9"/>
  <c r="M131" i="9"/>
  <c r="M132" i="9"/>
  <c r="M126" i="9"/>
  <c r="M118" i="9"/>
  <c r="M119" i="9"/>
  <c r="M120" i="9"/>
  <c r="M121" i="9"/>
  <c r="M122" i="9"/>
  <c r="M123" i="9"/>
  <c r="M117" i="9"/>
  <c r="M109" i="9"/>
  <c r="M110" i="9"/>
  <c r="M111" i="9"/>
  <c r="M112" i="9"/>
  <c r="M113" i="9"/>
  <c r="M114" i="9"/>
  <c r="M108" i="9"/>
  <c r="M100" i="9"/>
  <c r="M101" i="9"/>
  <c r="M102" i="9"/>
  <c r="M103" i="9"/>
  <c r="M104" i="9"/>
  <c r="M105" i="9"/>
  <c r="M99" i="9"/>
  <c r="M136" i="10"/>
  <c r="M137" i="10"/>
  <c r="M138" i="10"/>
  <c r="M139" i="10"/>
  <c r="M140" i="10"/>
  <c r="M141" i="10"/>
  <c r="M135" i="10"/>
  <c r="M127" i="10"/>
  <c r="M128" i="10"/>
  <c r="M129" i="10"/>
  <c r="M130" i="10"/>
  <c r="M131" i="10"/>
  <c r="M132" i="10"/>
  <c r="M126" i="10"/>
  <c r="M118" i="10"/>
  <c r="M119" i="10"/>
  <c r="M120" i="10"/>
  <c r="M121" i="10"/>
  <c r="M122" i="10"/>
  <c r="M123" i="10"/>
  <c r="M117" i="10"/>
  <c r="M109" i="10"/>
  <c r="M110" i="10"/>
  <c r="M111" i="10"/>
  <c r="M112" i="10"/>
  <c r="M113" i="10"/>
  <c r="M114" i="10"/>
  <c r="M108" i="10"/>
  <c r="M100" i="10"/>
  <c r="M101" i="10"/>
  <c r="M102" i="10"/>
  <c r="M103" i="10"/>
  <c r="M104" i="10"/>
  <c r="M105" i="10"/>
  <c r="M99" i="10"/>
  <c r="M118" i="11"/>
  <c r="M119" i="11"/>
  <c r="M120" i="11"/>
  <c r="M121" i="11"/>
  <c r="M122" i="11"/>
  <c r="M123" i="11"/>
  <c r="M117" i="11"/>
  <c r="M109" i="11"/>
  <c r="M110" i="11"/>
  <c r="M111" i="11"/>
  <c r="M112" i="11"/>
  <c r="M113" i="11"/>
  <c r="M114" i="11"/>
  <c r="M108" i="11"/>
  <c r="M100" i="11"/>
  <c r="M101" i="11"/>
  <c r="M102" i="11"/>
  <c r="M103" i="11"/>
  <c r="M104" i="11"/>
  <c r="M105" i="11"/>
  <c r="M99" i="11"/>
  <c r="AS33" i="15"/>
  <c r="AO33" i="15"/>
  <c r="AK33" i="15"/>
  <c r="AG33" i="15"/>
  <c r="AC33" i="15"/>
  <c r="Y33" i="15"/>
  <c r="U33" i="15"/>
  <c r="Q33" i="15"/>
  <c r="M33" i="15"/>
  <c r="J33" i="15"/>
  <c r="G33" i="15"/>
  <c r="AS32" i="15"/>
  <c r="AO32" i="15"/>
  <c r="AK32" i="15"/>
  <c r="AG32" i="15"/>
  <c r="AC32" i="15"/>
  <c r="Y32" i="15"/>
  <c r="U32" i="15"/>
  <c r="Q32" i="15"/>
  <c r="M32" i="15"/>
  <c r="J32" i="15"/>
  <c r="G32" i="15"/>
  <c r="AS31" i="15"/>
  <c r="AO31" i="15"/>
  <c r="AK31" i="15"/>
  <c r="AG31" i="15"/>
  <c r="AC31" i="15"/>
  <c r="Y31" i="15"/>
  <c r="U31" i="15"/>
  <c r="Q31" i="15"/>
  <c r="M31" i="15"/>
  <c r="J31" i="15"/>
  <c r="G31" i="15"/>
  <c r="AS30" i="15"/>
  <c r="AO30" i="15"/>
  <c r="AK30" i="15"/>
  <c r="AG30" i="15"/>
  <c r="AC30" i="15"/>
  <c r="Y30" i="15"/>
  <c r="U30" i="15"/>
  <c r="Q30" i="15"/>
  <c r="M30" i="15"/>
  <c r="J30" i="15"/>
  <c r="G30" i="15"/>
  <c r="AS29" i="15"/>
  <c r="AO29" i="15"/>
  <c r="AK29" i="15"/>
  <c r="AG29" i="15"/>
  <c r="AC29" i="15"/>
  <c r="Y29" i="15"/>
  <c r="U29" i="15"/>
  <c r="Q29" i="15"/>
  <c r="M29" i="15"/>
  <c r="J29" i="15"/>
  <c r="G29" i="15"/>
  <c r="AS28" i="15"/>
  <c r="AO28" i="15"/>
  <c r="AK28" i="15"/>
  <c r="AG28" i="15"/>
  <c r="AC28" i="15"/>
  <c r="Y28" i="15"/>
  <c r="U28" i="15"/>
  <c r="Q28" i="15"/>
  <c r="M28" i="15"/>
  <c r="J28" i="15"/>
  <c r="G28" i="15"/>
  <c r="AS27" i="15"/>
  <c r="AO27" i="15"/>
  <c r="AK27" i="15"/>
  <c r="AG27" i="15"/>
  <c r="AC27" i="15"/>
  <c r="Y27" i="15"/>
  <c r="U27" i="15"/>
  <c r="Q27" i="15"/>
  <c r="M27" i="15"/>
  <c r="J27" i="15"/>
  <c r="G27" i="15"/>
  <c r="W24" i="15"/>
  <c r="AA22" i="15" s="1"/>
  <c r="S24" i="15"/>
  <c r="O24" i="15"/>
  <c r="K24" i="15"/>
  <c r="H23" i="15"/>
  <c r="E23" i="15"/>
  <c r="H22" i="15"/>
  <c r="H24" i="15" s="1"/>
  <c r="E22" i="15"/>
  <c r="E24" i="15" s="1"/>
  <c r="AQ20" i="15"/>
  <c r="AM20" i="15"/>
  <c r="AI20" i="15"/>
  <c r="AE20" i="15"/>
  <c r="AA20" i="15"/>
  <c r="W20" i="15"/>
  <c r="S20" i="15"/>
  <c r="O20" i="15"/>
  <c r="K20" i="15"/>
  <c r="C20" i="15"/>
  <c r="E19" i="15"/>
  <c r="H20" i="15"/>
  <c r="O15" i="15"/>
  <c r="K15" i="15"/>
  <c r="O14" i="15"/>
  <c r="K14" i="15"/>
  <c r="O13" i="15"/>
  <c r="K13" i="15"/>
  <c r="O12" i="15"/>
  <c r="R11" i="15" s="1"/>
  <c r="K12" i="15"/>
  <c r="AT11" i="15"/>
  <c r="AP11" i="15"/>
  <c r="AL11" i="15"/>
  <c r="AH11" i="15"/>
  <c r="AD11" i="15"/>
  <c r="Z11" i="15"/>
  <c r="V11" i="15"/>
  <c r="O11" i="15"/>
  <c r="K11" i="15"/>
  <c r="AT10" i="15"/>
  <c r="AP10" i="15"/>
  <c r="AL10" i="15"/>
  <c r="AH10" i="15"/>
  <c r="AD10" i="15"/>
  <c r="Z10" i="15"/>
  <c r="V10" i="15"/>
  <c r="O10" i="15"/>
  <c r="R10" i="15" s="1"/>
  <c r="K10" i="15"/>
  <c r="AT9" i="15"/>
  <c r="AP9" i="15"/>
  <c r="AL9" i="15"/>
  <c r="AH9" i="15"/>
  <c r="AD9" i="15"/>
  <c r="Z9" i="15"/>
  <c r="V9" i="15"/>
  <c r="O9" i="15"/>
  <c r="R9" i="15" s="1"/>
  <c r="K9" i="15"/>
  <c r="AT8" i="15"/>
  <c r="AP8" i="15"/>
  <c r="AL8" i="15"/>
  <c r="AH8" i="15"/>
  <c r="AD8" i="15"/>
  <c r="Z8" i="15"/>
  <c r="V8" i="15"/>
  <c r="O8" i="15"/>
  <c r="R8" i="15" s="1"/>
  <c r="K8" i="15"/>
  <c r="O7" i="15"/>
  <c r="K7" i="15"/>
  <c r="AT6" i="15"/>
  <c r="AP6" i="15"/>
  <c r="AL6" i="15"/>
  <c r="AH6" i="15"/>
  <c r="AD6" i="15"/>
  <c r="Z6" i="15"/>
  <c r="V6" i="15"/>
  <c r="O6" i="15"/>
  <c r="K6" i="15"/>
  <c r="AT5" i="15"/>
  <c r="AP5" i="15"/>
  <c r="AL5" i="15"/>
  <c r="AH5" i="15"/>
  <c r="AD5" i="15"/>
  <c r="Z5" i="15"/>
  <c r="V5" i="15"/>
  <c r="O5" i="15"/>
  <c r="R5" i="15" s="1"/>
  <c r="K5" i="15"/>
  <c r="AT4" i="15"/>
  <c r="AP4" i="15"/>
  <c r="AL4" i="15"/>
  <c r="AH4" i="15"/>
  <c r="AD4" i="15"/>
  <c r="Z4" i="15"/>
  <c r="V4" i="15"/>
  <c r="O4" i="15"/>
  <c r="R4" i="15" s="1"/>
  <c r="K4" i="15"/>
  <c r="AN103" i="19"/>
  <c r="AL103" i="19"/>
  <c r="AG103" i="19"/>
  <c r="Z103" i="19"/>
  <c r="V103" i="19"/>
  <c r="P103" i="19"/>
  <c r="K103" i="19"/>
  <c r="F103" i="19"/>
  <c r="C103" i="19"/>
  <c r="AN102" i="19"/>
  <c r="AL102" i="19"/>
  <c r="AG102" i="19"/>
  <c r="Z102" i="19"/>
  <c r="V102" i="19"/>
  <c r="P102" i="19"/>
  <c r="K102" i="19"/>
  <c r="F102" i="19"/>
  <c r="C102" i="19"/>
  <c r="AN101" i="19"/>
  <c r="AL101" i="19"/>
  <c r="AG101" i="19"/>
  <c r="Z101" i="19"/>
  <c r="V101" i="19"/>
  <c r="P101" i="19"/>
  <c r="K101" i="19"/>
  <c r="F101" i="19"/>
  <c r="C101" i="19"/>
  <c r="AN100" i="19"/>
  <c r="AL100" i="19"/>
  <c r="AG100" i="19"/>
  <c r="Z100" i="19"/>
  <c r="V100" i="19"/>
  <c r="P100" i="19"/>
  <c r="K100" i="19"/>
  <c r="F100" i="19"/>
  <c r="C100" i="19"/>
  <c r="AN99" i="19"/>
  <c r="AL99" i="19"/>
  <c r="AG99" i="19"/>
  <c r="Z99" i="19"/>
  <c r="V99" i="19"/>
  <c r="P99" i="19"/>
  <c r="K99" i="19"/>
  <c r="F99" i="19"/>
  <c r="C99" i="19"/>
  <c r="AN98" i="19"/>
  <c r="AL98" i="19"/>
  <c r="AG98" i="19"/>
  <c r="Z98" i="19"/>
  <c r="V98" i="19"/>
  <c r="P98" i="19"/>
  <c r="K98" i="19"/>
  <c r="F98" i="19"/>
  <c r="C98" i="19"/>
  <c r="AN97" i="19"/>
  <c r="AL97" i="19"/>
  <c r="AG97" i="19"/>
  <c r="Z97" i="19"/>
  <c r="V97" i="19"/>
  <c r="P97" i="19"/>
  <c r="K97" i="19"/>
  <c r="F97" i="19"/>
  <c r="C97" i="19"/>
  <c r="AN75" i="19"/>
  <c r="AN76" i="19"/>
  <c r="AN77" i="19"/>
  <c r="AN78" i="19"/>
  <c r="AN79" i="19"/>
  <c r="AN80" i="19"/>
  <c r="AN74" i="19"/>
  <c r="AL75" i="19"/>
  <c r="AL76" i="19"/>
  <c r="AL77" i="19"/>
  <c r="AL78" i="19"/>
  <c r="AL79" i="19"/>
  <c r="AL80" i="19"/>
  <c r="AL74" i="19"/>
  <c r="AG75" i="19"/>
  <c r="AG76" i="19"/>
  <c r="AG77" i="19"/>
  <c r="AG78" i="19"/>
  <c r="AG79" i="19"/>
  <c r="AG80" i="19"/>
  <c r="AG74" i="19"/>
  <c r="Z75" i="19"/>
  <c r="Z76" i="19"/>
  <c r="Z77" i="19"/>
  <c r="Z78" i="19"/>
  <c r="Z79" i="19"/>
  <c r="Z80" i="19"/>
  <c r="Z74" i="19"/>
  <c r="V75" i="19"/>
  <c r="V76" i="19"/>
  <c r="V77" i="19"/>
  <c r="V78" i="19"/>
  <c r="V79" i="19"/>
  <c r="V80" i="19"/>
  <c r="V74" i="19"/>
  <c r="P75" i="19"/>
  <c r="P76" i="19"/>
  <c r="P77" i="19"/>
  <c r="P78" i="19"/>
  <c r="P79" i="19"/>
  <c r="P80" i="19"/>
  <c r="P74" i="19"/>
  <c r="K75" i="19"/>
  <c r="K76" i="19"/>
  <c r="K77" i="19"/>
  <c r="K78" i="19"/>
  <c r="K79" i="19"/>
  <c r="K80" i="19"/>
  <c r="K74" i="19"/>
  <c r="F75" i="19"/>
  <c r="F76" i="19"/>
  <c r="F77" i="19"/>
  <c r="F78" i="19"/>
  <c r="F79" i="19"/>
  <c r="F80" i="19"/>
  <c r="F74" i="19"/>
  <c r="C75" i="19"/>
  <c r="C76" i="19"/>
  <c r="C77" i="19"/>
  <c r="C78" i="19"/>
  <c r="C79" i="19"/>
  <c r="C80" i="19"/>
  <c r="C74" i="19"/>
  <c r="M97" i="11"/>
  <c r="M98" i="11"/>
  <c r="M106" i="11"/>
  <c r="M107" i="11"/>
  <c r="M115" i="11"/>
  <c r="M116" i="11"/>
  <c r="N34" i="22"/>
  <c r="M92" i="6" s="1"/>
  <c r="M83" i="6" s="1"/>
  <c r="M237" i="6" s="1"/>
  <c r="N46" i="22"/>
  <c r="M92" i="2" s="1"/>
  <c r="M83" i="2" s="1"/>
  <c r="M97" i="2"/>
  <c r="M98" i="2"/>
  <c r="M106" i="2"/>
  <c r="M107" i="2"/>
  <c r="M115" i="2"/>
  <c r="M116" i="2"/>
  <c r="M98" i="1"/>
  <c r="M99" i="1"/>
  <c r="M107" i="1"/>
  <c r="M108" i="1"/>
  <c r="M97" i="5"/>
  <c r="M98" i="5"/>
  <c r="M106" i="5"/>
  <c r="M107" i="5"/>
  <c r="M115" i="5"/>
  <c r="M116" i="5"/>
  <c r="M124" i="5"/>
  <c r="M125" i="5"/>
  <c r="M133" i="5"/>
  <c r="M134" i="5"/>
  <c r="M97" i="6"/>
  <c r="M98" i="6"/>
  <c r="M106" i="6"/>
  <c r="M107" i="6"/>
  <c r="M115" i="6"/>
  <c r="M116" i="6"/>
  <c r="M124" i="6"/>
  <c r="M125" i="6"/>
  <c r="M133" i="6"/>
  <c r="M134" i="6"/>
  <c r="M142" i="6"/>
  <c r="M143" i="6"/>
  <c r="M151" i="6"/>
  <c r="M152" i="6"/>
  <c r="M97" i="7"/>
  <c r="M98" i="7"/>
  <c r="M106" i="7"/>
  <c r="M107" i="7"/>
  <c r="M115" i="7"/>
  <c r="M116" i="7"/>
  <c r="M124" i="7"/>
  <c r="M125" i="7"/>
  <c r="M97" i="8"/>
  <c r="M98" i="8"/>
  <c r="M106" i="8"/>
  <c r="M107" i="8"/>
  <c r="M115" i="8"/>
  <c r="M116" i="8"/>
  <c r="M124" i="8"/>
  <c r="M125" i="8"/>
  <c r="M133" i="8"/>
  <c r="M134" i="8"/>
  <c r="M142" i="8"/>
  <c r="M143" i="8"/>
  <c r="M97" i="9"/>
  <c r="M98" i="9"/>
  <c r="M106" i="9"/>
  <c r="M107" i="9"/>
  <c r="M115" i="9"/>
  <c r="M116" i="9"/>
  <c r="M124" i="9"/>
  <c r="M125" i="9"/>
  <c r="M133" i="9"/>
  <c r="M134" i="9"/>
  <c r="M97" i="10"/>
  <c r="M98" i="10"/>
  <c r="M106" i="10"/>
  <c r="M107" i="10"/>
  <c r="M115" i="10"/>
  <c r="M116" i="10"/>
  <c r="M124" i="10"/>
  <c r="M125" i="10"/>
  <c r="M133" i="10"/>
  <c r="M134" i="10"/>
  <c r="M125" i="1" l="1"/>
  <c r="M121" i="1"/>
  <c r="R6" i="15"/>
  <c r="M131" i="11"/>
  <c r="M129" i="11"/>
  <c r="M136" i="7"/>
  <c r="AL104" i="19"/>
  <c r="AG104" i="19"/>
  <c r="M127" i="11"/>
  <c r="M133" i="11"/>
  <c r="M132" i="11"/>
  <c r="M148" i="10"/>
  <c r="M156" i="8"/>
  <c r="M140" i="7"/>
  <c r="M168" i="6"/>
  <c r="M145" i="5"/>
  <c r="M122" i="1"/>
  <c r="C104" i="19"/>
  <c r="AN104" i="19"/>
  <c r="Z104" i="19"/>
  <c r="J34" i="15"/>
  <c r="J35" i="15" s="1"/>
  <c r="AS34" i="15"/>
  <c r="AS35" i="15" s="1"/>
  <c r="K104" i="19"/>
  <c r="M148" i="9"/>
  <c r="M164" i="6"/>
  <c r="M149" i="5"/>
  <c r="M148" i="5"/>
  <c r="P104" i="19"/>
  <c r="U34" i="15"/>
  <c r="U35" i="15" s="1"/>
  <c r="V104" i="19"/>
  <c r="F104" i="19"/>
  <c r="M117" i="1"/>
  <c r="M152" i="8"/>
  <c r="M116" i="1"/>
  <c r="M160" i="6"/>
  <c r="M160" i="8"/>
  <c r="M143" i="5"/>
  <c r="M125" i="2"/>
  <c r="M125" i="11"/>
  <c r="M134" i="7"/>
  <c r="M124" i="2"/>
  <c r="AK34" i="15"/>
  <c r="AK35" i="15" s="1"/>
  <c r="Y34" i="15"/>
  <c r="Y35" i="15" s="1"/>
  <c r="AE22" i="15"/>
  <c r="AA23" i="15"/>
  <c r="M34" i="15"/>
  <c r="M35" i="15" s="1"/>
  <c r="AO34" i="15"/>
  <c r="AO35" i="15" s="1"/>
  <c r="G34" i="15"/>
  <c r="G35" i="15" s="1"/>
  <c r="Q34" i="15"/>
  <c r="Q35" i="15" s="1"/>
  <c r="AC34" i="15"/>
  <c r="AC35" i="15" s="1"/>
  <c r="AG34" i="15"/>
  <c r="AG35" i="15" s="1"/>
  <c r="M151" i="10"/>
  <c r="M147" i="10"/>
  <c r="M142" i="10"/>
  <c r="M143" i="10"/>
  <c r="M149" i="10"/>
  <c r="M145" i="10"/>
  <c r="M150" i="10"/>
  <c r="M146" i="10"/>
  <c r="M128" i="11"/>
  <c r="M146" i="5"/>
  <c r="M151" i="9"/>
  <c r="M147" i="9"/>
  <c r="M143" i="9"/>
  <c r="M145" i="9"/>
  <c r="M150" i="9"/>
  <c r="M146" i="9"/>
  <c r="M142" i="7"/>
  <c r="M138" i="7"/>
  <c r="M133" i="7"/>
  <c r="M139" i="7"/>
  <c r="M141" i="7"/>
  <c r="M137" i="7"/>
  <c r="M169" i="6"/>
  <c r="M165" i="6"/>
  <c r="M166" i="6"/>
  <c r="M161" i="6"/>
  <c r="M167" i="6"/>
  <c r="M163" i="6"/>
  <c r="M124" i="11"/>
  <c r="M130" i="11"/>
  <c r="M150" i="5"/>
  <c r="M142" i="9"/>
  <c r="M149" i="9"/>
  <c r="M151" i="8"/>
  <c r="M157" i="8"/>
  <c r="M158" i="8"/>
  <c r="M154" i="8"/>
  <c r="M159" i="8"/>
  <c r="M155" i="8"/>
  <c r="M151" i="5"/>
  <c r="M147" i="5"/>
  <c r="M142" i="5"/>
  <c r="M123" i="1"/>
  <c r="M119" i="1"/>
  <c r="M124" i="1"/>
  <c r="M120" i="1"/>
  <c r="M82" i="6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AQ94" i="19"/>
  <c r="AQ93" i="19"/>
  <c r="AQ92" i="19"/>
  <c r="N131" i="2" s="1"/>
  <c r="AQ91" i="19"/>
  <c r="N130" i="2" s="1"/>
  <c r="AQ90" i="19"/>
  <c r="AQ89" i="19"/>
  <c r="AQ88" i="19"/>
  <c r="AJ59" i="4"/>
  <c r="AI59" i="4"/>
  <c r="AG59" i="4"/>
  <c r="AF59" i="4"/>
  <c r="AE59" i="4"/>
  <c r="AD59" i="4"/>
  <c r="AB59" i="4"/>
  <c r="AA59" i="4"/>
  <c r="AX59" i="4" s="1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J58" i="4"/>
  <c r="AI58" i="4"/>
  <c r="AG58" i="4"/>
  <c r="AF58" i="4"/>
  <c r="AE58" i="4"/>
  <c r="AD58" i="4"/>
  <c r="AB58" i="4"/>
  <c r="AA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AJ57" i="4"/>
  <c r="AI57" i="4"/>
  <c r="AG57" i="4"/>
  <c r="AF57" i="4"/>
  <c r="AE57" i="4"/>
  <c r="AD57" i="4"/>
  <c r="AB57" i="4"/>
  <c r="AA57" i="4"/>
  <c r="AX57" i="4" s="1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AJ56" i="4"/>
  <c r="AI56" i="4"/>
  <c r="AG56" i="4"/>
  <c r="AF56" i="4"/>
  <c r="AE56" i="4"/>
  <c r="AD56" i="4"/>
  <c r="AB56" i="4"/>
  <c r="AA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AS56" i="4" s="1"/>
  <c r="K56" i="4"/>
  <c r="J56" i="4"/>
  <c r="I56" i="4"/>
  <c r="H56" i="4"/>
  <c r="G56" i="4"/>
  <c r="F56" i="4"/>
  <c r="E56" i="4"/>
  <c r="D56" i="4"/>
  <c r="AJ55" i="4"/>
  <c r="AI55" i="4"/>
  <c r="AG55" i="4"/>
  <c r="AF55" i="4"/>
  <c r="AE55" i="4"/>
  <c r="AD55" i="4"/>
  <c r="AB55" i="4"/>
  <c r="AA55" i="4"/>
  <c r="AX55" i="4" s="1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AJ54" i="4"/>
  <c r="AI54" i="4"/>
  <c r="AG54" i="4"/>
  <c r="AF54" i="4"/>
  <c r="AE54" i="4"/>
  <c r="AD54" i="4"/>
  <c r="AY54" i="4" s="1"/>
  <c r="AB54" i="4"/>
  <c r="AA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AJ53" i="4"/>
  <c r="AI53" i="4"/>
  <c r="AG53" i="4"/>
  <c r="AZ53" i="4" s="1"/>
  <c r="AF53" i="4"/>
  <c r="AE53" i="4"/>
  <c r="AD53" i="4"/>
  <c r="AB53" i="4"/>
  <c r="AA53" i="4"/>
  <c r="AX53" i="4" s="1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J52" i="4"/>
  <c r="AI52" i="4"/>
  <c r="AG52" i="4"/>
  <c r="AF52" i="4"/>
  <c r="AE52" i="4"/>
  <c r="AD52" i="4"/>
  <c r="AB52" i="4"/>
  <c r="AA52" i="4"/>
  <c r="Y52" i="4"/>
  <c r="X52" i="4"/>
  <c r="AW52" i="4" s="1"/>
  <c r="W52" i="4"/>
  <c r="V52" i="4"/>
  <c r="U52" i="4"/>
  <c r="T52" i="4"/>
  <c r="S52" i="4"/>
  <c r="R52" i="4"/>
  <c r="Q52" i="4"/>
  <c r="P52" i="4"/>
  <c r="O52" i="4"/>
  <c r="N52" i="4"/>
  <c r="M52" i="4"/>
  <c r="L52" i="4"/>
  <c r="AS52" i="4" s="1"/>
  <c r="K52" i="4"/>
  <c r="J52" i="4"/>
  <c r="I52" i="4"/>
  <c r="H52" i="4"/>
  <c r="G52" i="4"/>
  <c r="F52" i="4"/>
  <c r="E52" i="4"/>
  <c r="D52" i="4"/>
  <c r="AJ51" i="4"/>
  <c r="AI51" i="4"/>
  <c r="AG51" i="4"/>
  <c r="AF51" i="4"/>
  <c r="AE51" i="4"/>
  <c r="AD51" i="4"/>
  <c r="AB51" i="4"/>
  <c r="AA51" i="4"/>
  <c r="AX51" i="4" s="1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AJ50" i="4"/>
  <c r="AI50" i="4"/>
  <c r="AG50" i="4"/>
  <c r="AF50" i="4"/>
  <c r="AE50" i="4"/>
  <c r="AD50" i="4"/>
  <c r="AB50" i="4"/>
  <c r="AA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AW45" i="4"/>
  <c r="AV45" i="4"/>
  <c r="AU45" i="4"/>
  <c r="AT45" i="4"/>
  <c r="AS45" i="4"/>
  <c r="AR45" i="4"/>
  <c r="AQ45" i="4"/>
  <c r="AG45" i="4"/>
  <c r="AF45" i="4"/>
  <c r="AE45" i="4"/>
  <c r="AD45" i="4"/>
  <c r="Y45" i="14" s="1"/>
  <c r="AB45" i="4"/>
  <c r="AA45" i="4"/>
  <c r="AX45" i="4" s="1"/>
  <c r="Y45" i="4"/>
  <c r="BA44" i="4"/>
  <c r="AZ44" i="4"/>
  <c r="AY44" i="4"/>
  <c r="AX44" i="4"/>
  <c r="AW44" i="4"/>
  <c r="AV44" i="4"/>
  <c r="AU44" i="4"/>
  <c r="AT44" i="4"/>
  <c r="AS44" i="4"/>
  <c r="AR44" i="4"/>
  <c r="AQ44" i="4"/>
  <c r="AC44" i="4"/>
  <c r="L44" i="14" s="1"/>
  <c r="Z44" i="4"/>
  <c r="AZ43" i="4"/>
  <c r="AY43" i="4"/>
  <c r="AX43" i="4"/>
  <c r="AW43" i="4"/>
  <c r="AV43" i="4"/>
  <c r="AU43" i="4"/>
  <c r="AT43" i="4"/>
  <c r="AS43" i="4"/>
  <c r="AR43" i="4"/>
  <c r="AQ43" i="4"/>
  <c r="BA43" i="4"/>
  <c r="AC43" i="4"/>
  <c r="L43" i="14" s="1"/>
  <c r="Z43" i="4"/>
  <c r="BA42" i="4"/>
  <c r="AZ42" i="4"/>
  <c r="AY42" i="4"/>
  <c r="AX42" i="4"/>
  <c r="AW42" i="4"/>
  <c r="AV42" i="4"/>
  <c r="AU42" i="4"/>
  <c r="AT42" i="4"/>
  <c r="AS42" i="4"/>
  <c r="AR42" i="4"/>
  <c r="AQ42" i="4"/>
  <c r="AH59" i="4"/>
  <c r="AC42" i="4"/>
  <c r="L42" i="14" s="1"/>
  <c r="Z42" i="4"/>
  <c r="AZ41" i="4"/>
  <c r="AY41" i="4"/>
  <c r="AX41" i="4"/>
  <c r="AW41" i="4"/>
  <c r="AV41" i="4"/>
  <c r="AU41" i="4"/>
  <c r="AT41" i="4"/>
  <c r="AS41" i="4"/>
  <c r="AR41" i="4"/>
  <c r="AQ41" i="4"/>
  <c r="BA41" i="4"/>
  <c r="AC41" i="4"/>
  <c r="L41" i="14" s="1"/>
  <c r="Z41" i="4"/>
  <c r="BA40" i="4"/>
  <c r="AZ40" i="4"/>
  <c r="AY40" i="4"/>
  <c r="AX40" i="4"/>
  <c r="AW40" i="4"/>
  <c r="AV40" i="4"/>
  <c r="AU40" i="4"/>
  <c r="AT40" i="4"/>
  <c r="AS40" i="4"/>
  <c r="AR40" i="4"/>
  <c r="AQ40" i="4"/>
  <c r="AH58" i="4"/>
  <c r="AC40" i="4"/>
  <c r="Z40" i="4"/>
  <c r="AZ39" i="4"/>
  <c r="AY39" i="4"/>
  <c r="AX39" i="4"/>
  <c r="AW39" i="4"/>
  <c r="AV39" i="4"/>
  <c r="AU39" i="4"/>
  <c r="AT39" i="4"/>
  <c r="AS39" i="4"/>
  <c r="AR39" i="4"/>
  <c r="AQ39" i="4"/>
  <c r="BA39" i="4"/>
  <c r="AC39" i="4"/>
  <c r="L39" i="14" s="1"/>
  <c r="Z39" i="4"/>
  <c r="BA38" i="4"/>
  <c r="AZ38" i="4"/>
  <c r="AY38" i="4"/>
  <c r="AX38" i="4"/>
  <c r="AW38" i="4"/>
  <c r="AV38" i="4"/>
  <c r="AU38" i="4"/>
  <c r="AT38" i="4"/>
  <c r="AS38" i="4"/>
  <c r="AR38" i="4"/>
  <c r="AQ38" i="4"/>
  <c r="AC38" i="4"/>
  <c r="L38" i="14" s="1"/>
  <c r="Z38" i="4"/>
  <c r="AZ37" i="4"/>
  <c r="AY37" i="4"/>
  <c r="AX37" i="4"/>
  <c r="AW37" i="4"/>
  <c r="AV37" i="4"/>
  <c r="AU37" i="4"/>
  <c r="AT37" i="4"/>
  <c r="AS37" i="4"/>
  <c r="AR37" i="4"/>
  <c r="AQ37" i="4"/>
  <c r="BA37" i="4"/>
  <c r="AC37" i="4"/>
  <c r="L37" i="14" s="1"/>
  <c r="Z37" i="4"/>
  <c r="BA36" i="4"/>
  <c r="AZ36" i="4"/>
  <c r="AY36" i="4"/>
  <c r="AX36" i="4"/>
  <c r="AW36" i="4"/>
  <c r="AV36" i="4"/>
  <c r="AU36" i="4"/>
  <c r="AT36" i="4"/>
  <c r="AS36" i="4"/>
  <c r="AR36" i="4"/>
  <c r="AQ36" i="4"/>
  <c r="AC36" i="4"/>
  <c r="L36" i="14" s="1"/>
  <c r="Z36" i="4"/>
  <c r="AZ35" i="4"/>
  <c r="AY35" i="4"/>
  <c r="AX35" i="4"/>
  <c r="AW35" i="4"/>
  <c r="AV35" i="4"/>
  <c r="AU35" i="4"/>
  <c r="AT35" i="4"/>
  <c r="AS35" i="4"/>
  <c r="AR35" i="4"/>
  <c r="AQ35" i="4"/>
  <c r="AH57" i="4"/>
  <c r="AC35" i="4"/>
  <c r="L35" i="14" s="1"/>
  <c r="Z35" i="4"/>
  <c r="BA34" i="4"/>
  <c r="AZ34" i="4"/>
  <c r="AY34" i="4"/>
  <c r="AX34" i="4"/>
  <c r="AW34" i="4"/>
  <c r="AV34" i="4"/>
  <c r="AU34" i="4"/>
  <c r="AT34" i="4"/>
  <c r="AS34" i="4"/>
  <c r="AR34" i="4"/>
  <c r="AQ34" i="4"/>
  <c r="AC34" i="4"/>
  <c r="L34" i="14" s="1"/>
  <c r="Z34" i="4"/>
  <c r="AZ33" i="4"/>
  <c r="AY33" i="4"/>
  <c r="AX33" i="4"/>
  <c r="AW33" i="4"/>
  <c r="AV33" i="4"/>
  <c r="AU33" i="4"/>
  <c r="AT33" i="4"/>
  <c r="AS33" i="4"/>
  <c r="AR33" i="4"/>
  <c r="AQ33" i="4"/>
  <c r="BA33" i="4"/>
  <c r="AC33" i="4"/>
  <c r="L33" i="14" s="1"/>
  <c r="Z33" i="4"/>
  <c r="BA32" i="4"/>
  <c r="AZ32" i="4"/>
  <c r="AY32" i="4"/>
  <c r="AX32" i="4"/>
  <c r="AW32" i="4"/>
  <c r="AV32" i="4"/>
  <c r="AU32" i="4"/>
  <c r="AT32" i="4"/>
  <c r="AS32" i="4"/>
  <c r="AR32" i="4"/>
  <c r="AQ32" i="4"/>
  <c r="AC32" i="4"/>
  <c r="L32" i="14" s="1"/>
  <c r="Z32" i="4"/>
  <c r="AZ31" i="4"/>
  <c r="AY31" i="4"/>
  <c r="AX31" i="4"/>
  <c r="AW31" i="4"/>
  <c r="AV31" i="4"/>
  <c r="AU31" i="4"/>
  <c r="AT31" i="4"/>
  <c r="AS31" i="4"/>
  <c r="AR31" i="4"/>
  <c r="AQ31" i="4"/>
  <c r="BA31" i="4"/>
  <c r="AC31" i="4"/>
  <c r="L31" i="14" s="1"/>
  <c r="Z31" i="4"/>
  <c r="BA30" i="4"/>
  <c r="AZ30" i="4"/>
  <c r="AY30" i="4"/>
  <c r="AX30" i="4"/>
  <c r="AW30" i="4"/>
  <c r="AV30" i="4"/>
  <c r="AU30" i="4"/>
  <c r="AT30" i="4"/>
  <c r="AS30" i="4"/>
  <c r="AR30" i="4"/>
  <c r="AQ30" i="4"/>
  <c r="AC30" i="4"/>
  <c r="L30" i="14" s="1"/>
  <c r="Z30" i="4"/>
  <c r="AZ29" i="4"/>
  <c r="AY29" i="4"/>
  <c r="AX29" i="4"/>
  <c r="AW29" i="4"/>
  <c r="AV29" i="4"/>
  <c r="AU29" i="4"/>
  <c r="AT29" i="4"/>
  <c r="AS29" i="4"/>
  <c r="AR29" i="4"/>
  <c r="AQ29" i="4"/>
  <c r="BA29" i="4"/>
  <c r="AC29" i="4"/>
  <c r="L29" i="14" s="1"/>
  <c r="Z29" i="4"/>
  <c r="BA28" i="4"/>
  <c r="AZ28" i="4"/>
  <c r="AY28" i="4"/>
  <c r="AX28" i="4"/>
  <c r="AW28" i="4"/>
  <c r="AV28" i="4"/>
  <c r="AU28" i="4"/>
  <c r="AT28" i="4"/>
  <c r="AS28" i="4"/>
  <c r="AR28" i="4"/>
  <c r="AQ28" i="4"/>
  <c r="AH56" i="4"/>
  <c r="AC28" i="4"/>
  <c r="L28" i="14" s="1"/>
  <c r="Z28" i="4"/>
  <c r="AZ27" i="4"/>
  <c r="AY27" i="4"/>
  <c r="AX27" i="4"/>
  <c r="AW27" i="4"/>
  <c r="AV27" i="4"/>
  <c r="AU27" i="4"/>
  <c r="AT27" i="4"/>
  <c r="AS27" i="4"/>
  <c r="AR27" i="4"/>
  <c r="AQ27" i="4"/>
  <c r="BA27" i="4"/>
  <c r="AC27" i="4"/>
  <c r="L27" i="14" s="1"/>
  <c r="Z27" i="4"/>
  <c r="BA26" i="4"/>
  <c r="AZ26" i="4"/>
  <c r="AY26" i="4"/>
  <c r="AX26" i="4"/>
  <c r="AW26" i="4"/>
  <c r="AV26" i="4"/>
  <c r="AU26" i="4"/>
  <c r="AT26" i="4"/>
  <c r="AS26" i="4"/>
  <c r="AR26" i="4"/>
  <c r="AQ26" i="4"/>
  <c r="AC26" i="4"/>
  <c r="L26" i="14" s="1"/>
  <c r="Z26" i="4"/>
  <c r="AZ25" i="4"/>
  <c r="AY25" i="4"/>
  <c r="AX25" i="4"/>
  <c r="AW25" i="4"/>
  <c r="AV25" i="4"/>
  <c r="AU25" i="4"/>
  <c r="AT25" i="4"/>
  <c r="AS25" i="4"/>
  <c r="AR25" i="4"/>
  <c r="AQ25" i="4"/>
  <c r="BA25" i="4"/>
  <c r="AC25" i="4"/>
  <c r="L25" i="14" s="1"/>
  <c r="Z25" i="4"/>
  <c r="BA24" i="4"/>
  <c r="AZ24" i="4"/>
  <c r="AY24" i="4"/>
  <c r="AX24" i="4"/>
  <c r="AW24" i="4"/>
  <c r="AV24" i="4"/>
  <c r="AU24" i="4"/>
  <c r="AT24" i="4"/>
  <c r="AS24" i="4"/>
  <c r="AR24" i="4"/>
  <c r="AQ24" i="4"/>
  <c r="AH55" i="4"/>
  <c r="AC24" i="4"/>
  <c r="L24" i="14" s="1"/>
  <c r="Z24" i="4"/>
  <c r="AZ23" i="4"/>
  <c r="AY23" i="4"/>
  <c r="AX23" i="4"/>
  <c r="AW23" i="4"/>
  <c r="AV23" i="4"/>
  <c r="AU23" i="4"/>
  <c r="AT23" i="4"/>
  <c r="AS23" i="4"/>
  <c r="AR23" i="4"/>
  <c r="AQ23" i="4"/>
  <c r="BA23" i="4"/>
  <c r="AC23" i="4"/>
  <c r="L23" i="14" s="1"/>
  <c r="Z23" i="4"/>
  <c r="BA22" i="4"/>
  <c r="AZ22" i="4"/>
  <c r="AY22" i="4"/>
  <c r="AX22" i="4"/>
  <c r="AW22" i="4"/>
  <c r="AV22" i="4"/>
  <c r="AU22" i="4"/>
  <c r="AT22" i="4"/>
  <c r="AS22" i="4"/>
  <c r="AR22" i="4"/>
  <c r="AQ22" i="4"/>
  <c r="AC22" i="4"/>
  <c r="L22" i="14" s="1"/>
  <c r="Z22" i="4"/>
  <c r="AZ21" i="4"/>
  <c r="AY21" i="4"/>
  <c r="AX21" i="4"/>
  <c r="AW21" i="4"/>
  <c r="AV21" i="4"/>
  <c r="AU21" i="4"/>
  <c r="AT21" i="4"/>
  <c r="AS21" i="4"/>
  <c r="AR21" i="4"/>
  <c r="AQ21" i="4"/>
  <c r="BA21" i="4"/>
  <c r="AC21" i="4"/>
  <c r="L21" i="14" s="1"/>
  <c r="Z21" i="4"/>
  <c r="BA20" i="4"/>
  <c r="AZ20" i="4"/>
  <c r="AY20" i="4"/>
  <c r="AX20" i="4"/>
  <c r="AW20" i="4"/>
  <c r="AV20" i="4"/>
  <c r="AU20" i="4"/>
  <c r="AT20" i="4"/>
  <c r="AS20" i="4"/>
  <c r="AR20" i="4"/>
  <c r="AQ20" i="4"/>
  <c r="AC20" i="4"/>
  <c r="L20" i="14" s="1"/>
  <c r="Z20" i="4"/>
  <c r="AZ19" i="4"/>
  <c r="AY19" i="4"/>
  <c r="AX19" i="4"/>
  <c r="AW19" i="4"/>
  <c r="AV19" i="4"/>
  <c r="AU19" i="4"/>
  <c r="AT19" i="4"/>
  <c r="AS19" i="4"/>
  <c r="AR19" i="4"/>
  <c r="AQ19" i="4"/>
  <c r="BA19" i="4"/>
  <c r="AC19" i="4"/>
  <c r="L19" i="14" s="1"/>
  <c r="Z19" i="4"/>
  <c r="BA18" i="4"/>
  <c r="AZ18" i="4"/>
  <c r="AY18" i="4"/>
  <c r="AX18" i="4"/>
  <c r="AW18" i="4"/>
  <c r="AV18" i="4"/>
  <c r="AU18" i="4"/>
  <c r="AT18" i="4"/>
  <c r="AS18" i="4"/>
  <c r="AR18" i="4"/>
  <c r="AQ18" i="4"/>
  <c r="AH54" i="4"/>
  <c r="AC18" i="4"/>
  <c r="L18" i="14" s="1"/>
  <c r="Z18" i="4"/>
  <c r="AZ17" i="4"/>
  <c r="AY17" i="4"/>
  <c r="AX17" i="4"/>
  <c r="AW17" i="4"/>
  <c r="AV17" i="4"/>
  <c r="AU17" i="4"/>
  <c r="AT17" i="4"/>
  <c r="AS17" i="4"/>
  <c r="AR17" i="4"/>
  <c r="AQ17" i="4"/>
  <c r="BA17" i="4"/>
  <c r="AC17" i="4"/>
  <c r="L17" i="14" s="1"/>
  <c r="Z17" i="4"/>
  <c r="BA16" i="4"/>
  <c r="AZ16" i="4"/>
  <c r="AY16" i="4"/>
  <c r="AX16" i="4"/>
  <c r="AW16" i="4"/>
  <c r="AV16" i="4"/>
  <c r="AU16" i="4"/>
  <c r="AT16" i="4"/>
  <c r="AS16" i="4"/>
  <c r="AR16" i="4"/>
  <c r="AQ16" i="4"/>
  <c r="AC16" i="4"/>
  <c r="L16" i="14" s="1"/>
  <c r="Z16" i="4"/>
  <c r="AZ15" i="4"/>
  <c r="AY15" i="4"/>
  <c r="AX15" i="4"/>
  <c r="AW15" i="4"/>
  <c r="AV15" i="4"/>
  <c r="AU15" i="4"/>
  <c r="AT15" i="4"/>
  <c r="AS15" i="4"/>
  <c r="AR15" i="4"/>
  <c r="AQ15" i="4"/>
  <c r="BA15" i="4"/>
  <c r="AC15" i="4"/>
  <c r="L15" i="14" s="1"/>
  <c r="Z15" i="4"/>
  <c r="BA14" i="4"/>
  <c r="AZ14" i="4"/>
  <c r="AY14" i="4"/>
  <c r="AX14" i="4"/>
  <c r="AW14" i="4"/>
  <c r="AV14" i="4"/>
  <c r="AU14" i="4"/>
  <c r="AT14" i="4"/>
  <c r="AS14" i="4"/>
  <c r="AR14" i="4"/>
  <c r="AQ14" i="4"/>
  <c r="AC14" i="4"/>
  <c r="L14" i="14" s="1"/>
  <c r="Z14" i="4"/>
  <c r="AZ13" i="4"/>
  <c r="AY13" i="4"/>
  <c r="AX13" i="4"/>
  <c r="AW13" i="4"/>
  <c r="AV13" i="4"/>
  <c r="AU13" i="4"/>
  <c r="AT13" i="4"/>
  <c r="AS13" i="4"/>
  <c r="AR13" i="4"/>
  <c r="AQ13" i="4"/>
  <c r="AH53" i="4"/>
  <c r="AC13" i="4"/>
  <c r="L13" i="14" s="1"/>
  <c r="Z13" i="4"/>
  <c r="BA12" i="4"/>
  <c r="AZ12" i="4"/>
  <c r="AY12" i="4"/>
  <c r="AX12" i="4"/>
  <c r="AW12" i="4"/>
  <c r="AV12" i="4"/>
  <c r="AU12" i="4"/>
  <c r="AT12" i="4"/>
  <c r="AS12" i="4"/>
  <c r="AR12" i="4"/>
  <c r="AQ12" i="4"/>
  <c r="AC12" i="4"/>
  <c r="L12" i="14" s="1"/>
  <c r="Z12" i="4"/>
  <c r="AZ11" i="4"/>
  <c r="AY11" i="4"/>
  <c r="AX11" i="4"/>
  <c r="AW11" i="4"/>
  <c r="AV11" i="4"/>
  <c r="AU11" i="4"/>
  <c r="AT11" i="4"/>
  <c r="AS11" i="4"/>
  <c r="AR11" i="4"/>
  <c r="AQ11" i="4"/>
  <c r="BA11" i="4"/>
  <c r="AC11" i="4"/>
  <c r="L11" i="14" s="1"/>
  <c r="Z11" i="4"/>
  <c r="BA10" i="4"/>
  <c r="AZ10" i="4"/>
  <c r="AY10" i="4"/>
  <c r="AX10" i="4"/>
  <c r="AW10" i="4"/>
  <c r="AV10" i="4"/>
  <c r="AU10" i="4"/>
  <c r="AT10" i="4"/>
  <c r="AS10" i="4"/>
  <c r="AR10" i="4"/>
  <c r="AQ10" i="4"/>
  <c r="AC10" i="4"/>
  <c r="L10" i="14" s="1"/>
  <c r="Z10" i="4"/>
  <c r="AZ9" i="4"/>
  <c r="AY9" i="4"/>
  <c r="AX9" i="4"/>
  <c r="AW9" i="4"/>
  <c r="AV9" i="4"/>
  <c r="AU9" i="4"/>
  <c r="AT9" i="4"/>
  <c r="AS9" i="4"/>
  <c r="AR9" i="4"/>
  <c r="AQ9" i="4"/>
  <c r="BA9" i="4"/>
  <c r="AC9" i="4"/>
  <c r="L9" i="14" s="1"/>
  <c r="Z9" i="4"/>
  <c r="BA8" i="4"/>
  <c r="AZ8" i="4"/>
  <c r="AY8" i="4"/>
  <c r="AX8" i="4"/>
  <c r="AW8" i="4"/>
  <c r="AV8" i="4"/>
  <c r="AU8" i="4"/>
  <c r="AT8" i="4"/>
  <c r="AS8" i="4"/>
  <c r="AR8" i="4"/>
  <c r="AQ8" i="4"/>
  <c r="AH52" i="4"/>
  <c r="AC8" i="4"/>
  <c r="L8" i="14" s="1"/>
  <c r="Z8" i="4"/>
  <c r="AZ7" i="4"/>
  <c r="AY7" i="4"/>
  <c r="AX7" i="4"/>
  <c r="AW7" i="4"/>
  <c r="AV7" i="4"/>
  <c r="AU7" i="4"/>
  <c r="AT7" i="4"/>
  <c r="AS7" i="4"/>
  <c r="AR7" i="4"/>
  <c r="AQ7" i="4"/>
  <c r="BA7" i="4"/>
  <c r="AC7" i="4"/>
  <c r="L7" i="14" s="1"/>
  <c r="Z7" i="4"/>
  <c r="BA6" i="4"/>
  <c r="AZ6" i="4"/>
  <c r="AY6" i="4"/>
  <c r="AX6" i="4"/>
  <c r="AW6" i="4"/>
  <c r="AV6" i="4"/>
  <c r="AU6" i="4"/>
  <c r="AT6" i="4"/>
  <c r="AS6" i="4"/>
  <c r="AR6" i="4"/>
  <c r="AQ6" i="4"/>
  <c r="AC6" i="4"/>
  <c r="L6" i="14" s="1"/>
  <c r="Z6" i="4"/>
  <c r="AZ5" i="4"/>
  <c r="AY5" i="4"/>
  <c r="AX5" i="4"/>
  <c r="AW5" i="4"/>
  <c r="AV5" i="4"/>
  <c r="AU5" i="4"/>
  <c r="AT5" i="4"/>
  <c r="AS5" i="4"/>
  <c r="AR5" i="4"/>
  <c r="AQ5" i="4"/>
  <c r="AH51" i="4"/>
  <c r="AC5" i="4"/>
  <c r="L5" i="14" s="1"/>
  <c r="Z5" i="4"/>
  <c r="BA4" i="4"/>
  <c r="AZ4" i="4"/>
  <c r="AY4" i="4"/>
  <c r="AX4" i="4"/>
  <c r="AW4" i="4"/>
  <c r="AV4" i="4"/>
  <c r="AU4" i="4"/>
  <c r="AT4" i="4"/>
  <c r="AS4" i="4"/>
  <c r="AR4" i="4"/>
  <c r="AQ4" i="4"/>
  <c r="AH50" i="4"/>
  <c r="AC4" i="4"/>
  <c r="L4" i="14" s="1"/>
  <c r="Z4" i="4"/>
  <c r="Z50" i="4" s="1"/>
  <c r="AT51" i="4" l="1"/>
  <c r="AT55" i="4"/>
  <c r="AZ55" i="4"/>
  <c r="AT59" i="4"/>
  <c r="AZ59" i="4"/>
  <c r="M153" i="8"/>
  <c r="AW55" i="4"/>
  <c r="AS57" i="4"/>
  <c r="AS51" i="4"/>
  <c r="AW53" i="4"/>
  <c r="AX54" i="4"/>
  <c r="AW57" i="4"/>
  <c r="AX58" i="4"/>
  <c r="AS59" i="4"/>
  <c r="AY59" i="4"/>
  <c r="Z58" i="4"/>
  <c r="AT52" i="4"/>
  <c r="AZ52" i="4"/>
  <c r="AT56" i="4"/>
  <c r="AZ56" i="4"/>
  <c r="AC58" i="4"/>
  <c r="L40" i="14"/>
  <c r="AZ45" i="4"/>
  <c r="Z45" i="14"/>
  <c r="AS58" i="4"/>
  <c r="E60" i="4"/>
  <c r="M60" i="4"/>
  <c r="AE60" i="4"/>
  <c r="AX52" i="4"/>
  <c r="AY53" i="4"/>
  <c r="AX56" i="4"/>
  <c r="AY57" i="4"/>
  <c r="AT54" i="4"/>
  <c r="AZ54" i="4"/>
  <c r="AY52" i="4"/>
  <c r="F60" i="4"/>
  <c r="N60" i="4"/>
  <c r="V60" i="4"/>
  <c r="AF60" i="4"/>
  <c r="AZ51" i="4"/>
  <c r="AY56" i="4"/>
  <c r="G60" i="4"/>
  <c r="O60" i="4"/>
  <c r="AT60" i="4" s="1"/>
  <c r="W60" i="4"/>
  <c r="AZ50" i="4"/>
  <c r="AW51" i="4"/>
  <c r="AS55" i="4"/>
  <c r="AY55" i="4"/>
  <c r="AT58" i="4"/>
  <c r="AZ58" i="4"/>
  <c r="AW59" i="4"/>
  <c r="AC51" i="4"/>
  <c r="H60" i="4"/>
  <c r="P60" i="4"/>
  <c r="AW50" i="4"/>
  <c r="AI60" i="4"/>
  <c r="AS54" i="4"/>
  <c r="AT57" i="4"/>
  <c r="AZ57" i="4"/>
  <c r="AW58" i="4"/>
  <c r="Q60" i="4"/>
  <c r="Y60" i="4"/>
  <c r="AS53" i="4"/>
  <c r="J60" i="4"/>
  <c r="R60" i="4"/>
  <c r="AA60" i="4"/>
  <c r="AX50" i="4"/>
  <c r="AW56" i="4"/>
  <c r="K60" i="4"/>
  <c r="S60" i="4"/>
  <c r="AB60" i="4"/>
  <c r="AY51" i="4"/>
  <c r="AS50" i="4"/>
  <c r="AT53" i="4"/>
  <c r="AY58" i="4"/>
  <c r="D60" i="4"/>
  <c r="AQ60" i="4" s="1"/>
  <c r="AD60" i="4"/>
  <c r="AY60" i="4" s="1"/>
  <c r="N127" i="2"/>
  <c r="Z56" i="4"/>
  <c r="Z59" i="4"/>
  <c r="AV50" i="4"/>
  <c r="AV51" i="4"/>
  <c r="AV52" i="4"/>
  <c r="AV53" i="4"/>
  <c r="AV54" i="4"/>
  <c r="AV55" i="4"/>
  <c r="AV56" i="4"/>
  <c r="AV57" i="4"/>
  <c r="AV58" i="4"/>
  <c r="AV59" i="4"/>
  <c r="N128" i="2"/>
  <c r="Z52" i="4"/>
  <c r="AC59" i="4"/>
  <c r="N129" i="2"/>
  <c r="Z51" i="4"/>
  <c r="AC52" i="4"/>
  <c r="Z53" i="4"/>
  <c r="Z55" i="4"/>
  <c r="AW54" i="4"/>
  <c r="AC53" i="4"/>
  <c r="Z54" i="4"/>
  <c r="AC55" i="4"/>
  <c r="Z57" i="4"/>
  <c r="AR50" i="4"/>
  <c r="AR51" i="4"/>
  <c r="AR52" i="4"/>
  <c r="AR53" i="4"/>
  <c r="AR54" i="4"/>
  <c r="AR55" i="4"/>
  <c r="AR56" i="4"/>
  <c r="AR57" i="4"/>
  <c r="AR58" i="4"/>
  <c r="AR59" i="4"/>
  <c r="N132" i="2"/>
  <c r="T60" i="4"/>
  <c r="AC54" i="4"/>
  <c r="AT50" i="4"/>
  <c r="N133" i="2"/>
  <c r="M81" i="6"/>
  <c r="M118" i="1"/>
  <c r="M126" i="2"/>
  <c r="M135" i="7"/>
  <c r="M162" i="6"/>
  <c r="M144" i="5"/>
  <c r="M144" i="9"/>
  <c r="M144" i="10"/>
  <c r="M126" i="11"/>
  <c r="AE23" i="15"/>
  <c r="AI22" i="15"/>
  <c r="AQ95" i="19"/>
  <c r="AC57" i="4"/>
  <c r="BA50" i="4"/>
  <c r="BA51" i="4"/>
  <c r="BA52" i="4"/>
  <c r="BA53" i="4"/>
  <c r="BA54" i="4"/>
  <c r="BA55" i="4"/>
  <c r="BA56" i="4"/>
  <c r="BA57" i="4"/>
  <c r="BA58" i="4"/>
  <c r="BA59" i="4"/>
  <c r="X60" i="4"/>
  <c r="AW60" i="4" s="1"/>
  <c r="AC50" i="4"/>
  <c r="AC45" i="4"/>
  <c r="AC56" i="4"/>
  <c r="AY45" i="4"/>
  <c r="AQ51" i="4"/>
  <c r="AU51" i="4"/>
  <c r="AQ52" i="4"/>
  <c r="AU52" i="4"/>
  <c r="AQ53" i="4"/>
  <c r="AU53" i="4"/>
  <c r="AQ54" i="4"/>
  <c r="AU54" i="4"/>
  <c r="AQ55" i="4"/>
  <c r="AU55" i="4"/>
  <c r="AQ56" i="4"/>
  <c r="AU56" i="4"/>
  <c r="AQ57" i="4"/>
  <c r="AU57" i="4"/>
  <c r="AQ58" i="4"/>
  <c r="AU58" i="4"/>
  <c r="AQ59" i="4"/>
  <c r="AU59" i="4"/>
  <c r="L60" i="4"/>
  <c r="AH60" i="4"/>
  <c r="AJ60" i="4"/>
  <c r="AQ50" i="4"/>
  <c r="AU50" i="4"/>
  <c r="AY50" i="4"/>
  <c r="I60" i="4"/>
  <c r="AR60" i="4" s="1"/>
  <c r="U60" i="4"/>
  <c r="AG60" i="4"/>
  <c r="AZ60" i="4" s="1"/>
  <c r="BA5" i="4"/>
  <c r="BA13" i="4"/>
  <c r="BA35" i="4"/>
  <c r="Z45" i="4"/>
  <c r="BA45" i="4"/>
  <c r="Z60" i="4" l="1"/>
  <c r="AU60" i="4"/>
  <c r="AV60" i="4"/>
  <c r="AX60" i="4"/>
  <c r="AS60" i="4"/>
  <c r="M82" i="2"/>
  <c r="M81" i="2" s="1"/>
  <c r="M168" i="2"/>
  <c r="AI23" i="15"/>
  <c r="AM22" i="15"/>
  <c r="BA60" i="4"/>
  <c r="AC60" i="4"/>
  <c r="AQ22" i="15" l="1"/>
  <c r="AU22" i="15" s="1"/>
  <c r="AM23" i="15"/>
  <c r="N178" i="7" l="1"/>
  <c r="N180" i="7" s="1"/>
  <c r="N195" i="9"/>
  <c r="N197" i="9" s="1"/>
  <c r="N161" i="2"/>
  <c r="N163" i="2" s="1"/>
  <c r="N161" i="11"/>
  <c r="N145" i="1"/>
  <c r="N147" i="1" s="1"/>
  <c r="N149" i="1" s="1"/>
  <c r="N212" i="8"/>
  <c r="N214" i="8" s="1"/>
  <c r="N195" i="5"/>
  <c r="N197" i="5" s="1"/>
  <c r="N230" i="6"/>
  <c r="N232" i="6" s="1"/>
  <c r="N196" i="10"/>
  <c r="N198" i="10" s="1"/>
  <c r="AQ23" i="15"/>
  <c r="M161" i="2"/>
  <c r="M163" i="2" s="1"/>
  <c r="M178" i="7"/>
  <c r="M180" i="7" s="1"/>
  <c r="M161" i="11"/>
  <c r="M145" i="1"/>
  <c r="M147" i="1" s="1"/>
  <c r="M212" i="8"/>
  <c r="M214" i="8" s="1"/>
  <c r="M195" i="5"/>
  <c r="M197" i="5" s="1"/>
  <c r="M195" i="9"/>
  <c r="M197" i="9" s="1"/>
  <c r="M230" i="6"/>
  <c r="M232" i="6" s="1"/>
  <c r="M196" i="10"/>
  <c r="M198" i="10" s="1"/>
  <c r="J118" i="11"/>
  <c r="K118" i="11"/>
  <c r="L118" i="11"/>
  <c r="J119" i="11"/>
  <c r="K119" i="11"/>
  <c r="L119" i="11"/>
  <c r="J120" i="11"/>
  <c r="K120" i="11"/>
  <c r="L120" i="11"/>
  <c r="J121" i="11"/>
  <c r="K121" i="11"/>
  <c r="L121" i="11"/>
  <c r="J122" i="11"/>
  <c r="K122" i="11"/>
  <c r="L122" i="11"/>
  <c r="J123" i="11"/>
  <c r="K123" i="11"/>
  <c r="L123" i="11"/>
  <c r="L117" i="11"/>
  <c r="K117" i="11"/>
  <c r="J109" i="11"/>
  <c r="K109" i="11"/>
  <c r="L109" i="11"/>
  <c r="J110" i="11"/>
  <c r="K110" i="11"/>
  <c r="L110" i="11"/>
  <c r="J111" i="11"/>
  <c r="K111" i="11"/>
  <c r="L111" i="11"/>
  <c r="J112" i="11"/>
  <c r="K112" i="11"/>
  <c r="L112" i="11"/>
  <c r="J113" i="11"/>
  <c r="K113" i="11"/>
  <c r="L113" i="11"/>
  <c r="J114" i="11"/>
  <c r="K114" i="11"/>
  <c r="L114" i="11"/>
  <c r="L108" i="11"/>
  <c r="K108" i="11"/>
  <c r="J100" i="11"/>
  <c r="K100" i="11"/>
  <c r="L100" i="11"/>
  <c r="J101" i="11"/>
  <c r="K101" i="11"/>
  <c r="L101" i="11"/>
  <c r="J102" i="11"/>
  <c r="K102" i="11"/>
  <c r="L102" i="11"/>
  <c r="J103" i="11"/>
  <c r="K103" i="11"/>
  <c r="L103" i="11"/>
  <c r="J104" i="11"/>
  <c r="K104" i="11"/>
  <c r="L104" i="11"/>
  <c r="J105" i="11"/>
  <c r="K105" i="11"/>
  <c r="L105" i="11"/>
  <c r="L99" i="11"/>
  <c r="K99" i="11"/>
  <c r="N199" i="5" l="1"/>
  <c r="N216" i="8"/>
  <c r="N165" i="2"/>
  <c r="N166" i="2" s="1"/>
  <c r="N178" i="2" s="1"/>
  <c r="N199" i="9"/>
  <c r="N163" i="11"/>
  <c r="N200" i="10"/>
  <c r="N182" i="7"/>
  <c r="N234" i="6"/>
  <c r="N235" i="6" s="1"/>
  <c r="N244" i="6" s="1"/>
  <c r="M163" i="11"/>
  <c r="M162" i="2"/>
  <c r="M164" i="2" s="1"/>
  <c r="M165" i="2" s="1"/>
  <c r="M166" i="2" s="1"/>
  <c r="M178" i="2" s="1"/>
  <c r="M179" i="7"/>
  <c r="M181" i="7" s="1"/>
  <c r="M182" i="7" s="1"/>
  <c r="M162" i="11"/>
  <c r="M197" i="10"/>
  <c r="M199" i="10" s="1"/>
  <c r="M200" i="10" s="1"/>
  <c r="M146" i="1"/>
  <c r="M148" i="1" s="1"/>
  <c r="M149" i="1" s="1"/>
  <c r="M213" i="8"/>
  <c r="M215" i="8" s="1"/>
  <c r="M216" i="8" s="1"/>
  <c r="M196" i="5"/>
  <c r="M198" i="5" s="1"/>
  <c r="M199" i="5" s="1"/>
  <c r="M196" i="9"/>
  <c r="M198" i="9" s="1"/>
  <c r="M199" i="9" s="1"/>
  <c r="M231" i="6"/>
  <c r="M233" i="6" s="1"/>
  <c r="M234" i="6" s="1"/>
  <c r="M235" i="6" s="1"/>
  <c r="M244" i="6" s="1"/>
  <c r="D154" i="8"/>
  <c r="D155" i="8"/>
  <c r="D156" i="8"/>
  <c r="D157" i="8"/>
  <c r="D158" i="8"/>
  <c r="D159" i="8"/>
  <c r="D160" i="8"/>
  <c r="K127" i="11"/>
  <c r="L127" i="11"/>
  <c r="J128" i="11"/>
  <c r="K128" i="11"/>
  <c r="L128" i="11"/>
  <c r="J129" i="11"/>
  <c r="K129" i="11"/>
  <c r="L129" i="11"/>
  <c r="J130" i="11"/>
  <c r="K130" i="11"/>
  <c r="L130" i="11"/>
  <c r="J131" i="11"/>
  <c r="K131" i="11"/>
  <c r="L131" i="11"/>
  <c r="J132" i="11"/>
  <c r="K132" i="11"/>
  <c r="L132" i="11"/>
  <c r="J133" i="11"/>
  <c r="K133" i="11"/>
  <c r="L133" i="11"/>
  <c r="N167" i="2" l="1"/>
  <c r="N175" i="2"/>
  <c r="N172" i="2"/>
  <c r="N250" i="6"/>
  <c r="N256" i="6"/>
  <c r="N247" i="6"/>
  <c r="N259" i="6"/>
  <c r="N236" i="6"/>
  <c r="N253" i="6"/>
  <c r="N241" i="6"/>
  <c r="N165" i="11"/>
  <c r="M253" i="6"/>
  <c r="M259" i="6"/>
  <c r="M236" i="6"/>
  <c r="M256" i="6"/>
  <c r="M250" i="6"/>
  <c r="M247" i="6"/>
  <c r="M241" i="6"/>
  <c r="M175" i="2"/>
  <c r="M167" i="2"/>
  <c r="M172" i="2"/>
  <c r="M164" i="11"/>
  <c r="M165" i="11" s="1"/>
  <c r="D161" i="8"/>
  <c r="L134" i="11"/>
  <c r="K134" i="11"/>
  <c r="N248" i="6" l="1"/>
  <c r="N246" i="6" s="1"/>
  <c r="N114" i="13" s="1"/>
  <c r="P114" i="13" s="1"/>
  <c r="N251" i="6"/>
  <c r="N249" i="6" s="1"/>
  <c r="N118" i="13" s="1"/>
  <c r="P118" i="13" s="1"/>
  <c r="N260" i="6"/>
  <c r="N258" i="6" s="1"/>
  <c r="N130" i="13" s="1"/>
  <c r="P130" i="13" s="1"/>
  <c r="N254" i="6"/>
  <c r="N252" i="6" s="1"/>
  <c r="N122" i="13" s="1"/>
  <c r="P122" i="13" s="1"/>
  <c r="N245" i="6"/>
  <c r="N243" i="6" s="1"/>
  <c r="N110" i="13" s="1"/>
  <c r="P110" i="13" s="1"/>
  <c r="N257" i="6"/>
  <c r="N255" i="6" s="1"/>
  <c r="N126" i="13" s="1"/>
  <c r="P126" i="13" s="1"/>
  <c r="N242" i="6"/>
  <c r="N240" i="6" s="1"/>
  <c r="N195" i="2"/>
  <c r="N173" i="2"/>
  <c r="N179" i="2"/>
  <c r="N177" i="2" s="1"/>
  <c r="N170" i="13" s="1"/>
  <c r="N176" i="2"/>
  <c r="N174" i="2" s="1"/>
  <c r="N166" i="13" s="1"/>
  <c r="N288" i="6"/>
  <c r="M195" i="2"/>
  <c r="M173" i="2"/>
  <c r="M176" i="2"/>
  <c r="M174" i="2" s="1"/>
  <c r="M166" i="13" s="1"/>
  <c r="M179" i="2"/>
  <c r="M177" i="2" s="1"/>
  <c r="M170" i="13" s="1"/>
  <c r="M260" i="6"/>
  <c r="M258" i="6" s="1"/>
  <c r="M130" i="13" s="1"/>
  <c r="M245" i="6"/>
  <c r="M243" i="6" s="1"/>
  <c r="M110" i="13" s="1"/>
  <c r="M251" i="6"/>
  <c r="M249" i="6" s="1"/>
  <c r="M118" i="13" s="1"/>
  <c r="M242" i="6"/>
  <c r="M240" i="6" s="1"/>
  <c r="M257" i="6"/>
  <c r="M255" i="6" s="1"/>
  <c r="M126" i="13" s="1"/>
  <c r="M254" i="6"/>
  <c r="M252" i="6" s="1"/>
  <c r="M122" i="13" s="1"/>
  <c r="M248" i="6"/>
  <c r="M246" i="6" s="1"/>
  <c r="M114" i="13" s="1"/>
  <c r="M288" i="6"/>
  <c r="K161" i="11"/>
  <c r="K163" i="11" s="1"/>
  <c r="L161" i="11"/>
  <c r="L163" i="11" s="1"/>
  <c r="K162" i="11"/>
  <c r="K164" i="11" s="1"/>
  <c r="L162" i="11"/>
  <c r="L164" i="11" s="1"/>
  <c r="K97" i="11"/>
  <c r="L97" i="11"/>
  <c r="K98" i="11"/>
  <c r="L98" i="11"/>
  <c r="K106" i="11"/>
  <c r="L106" i="11"/>
  <c r="K107" i="11"/>
  <c r="L107" i="11"/>
  <c r="K115" i="11"/>
  <c r="L115" i="11"/>
  <c r="K116" i="11"/>
  <c r="L116" i="11"/>
  <c r="N114" i="24" l="1"/>
  <c r="P114" i="24" s="1"/>
  <c r="N110" i="24"/>
  <c r="P110" i="24" s="1"/>
  <c r="N122" i="24"/>
  <c r="P122" i="24" s="1"/>
  <c r="N126" i="24"/>
  <c r="P126" i="24" s="1"/>
  <c r="N292" i="6"/>
  <c r="N118" i="24"/>
  <c r="P118" i="24" s="1"/>
  <c r="N166" i="24"/>
  <c r="N261" i="6"/>
  <c r="N106" i="13"/>
  <c r="P106" i="13" s="1"/>
  <c r="N170" i="24"/>
  <c r="N171" i="2"/>
  <c r="N199" i="2"/>
  <c r="N130" i="24"/>
  <c r="P130" i="24" s="1"/>
  <c r="M199" i="2"/>
  <c r="M106" i="13"/>
  <c r="M261" i="6"/>
  <c r="M126" i="24"/>
  <c r="M114" i="24"/>
  <c r="M122" i="24"/>
  <c r="M292" i="6"/>
  <c r="M171" i="2"/>
  <c r="M166" i="24"/>
  <c r="M110" i="24"/>
  <c r="M118" i="24"/>
  <c r="M130" i="24"/>
  <c r="M170" i="24"/>
  <c r="L124" i="11"/>
  <c r="K124" i="11"/>
  <c r="L125" i="11"/>
  <c r="K125" i="11"/>
  <c r="K165" i="11"/>
  <c r="L165" i="11"/>
  <c r="N162" i="13" l="1"/>
  <c r="N180" i="2"/>
  <c r="N106" i="24"/>
  <c r="P106" i="24" s="1"/>
  <c r="L126" i="11"/>
  <c r="M162" i="13"/>
  <c r="M180" i="2"/>
  <c r="M106" i="24"/>
  <c r="K126" i="11"/>
  <c r="N162" i="24" l="1"/>
  <c r="M162" i="24"/>
  <c r="L124" i="9"/>
  <c r="L125" i="9"/>
  <c r="L115" i="9"/>
  <c r="L116" i="9"/>
  <c r="L106" i="9"/>
  <c r="L107" i="9"/>
  <c r="L97" i="9"/>
  <c r="L98" i="9"/>
  <c r="G1" i="22" l="1"/>
  <c r="L115" i="2" l="1"/>
  <c r="L116" i="2"/>
  <c r="L106" i="2"/>
  <c r="L107" i="2"/>
  <c r="L97" i="2"/>
  <c r="L98" i="2"/>
  <c r="L107" i="1"/>
  <c r="L108" i="1"/>
  <c r="L98" i="1"/>
  <c r="L99" i="1"/>
  <c r="L133" i="5"/>
  <c r="L134" i="5"/>
  <c r="L124" i="5"/>
  <c r="L125" i="5"/>
  <c r="L115" i="5"/>
  <c r="L116" i="5"/>
  <c r="L106" i="5"/>
  <c r="L107" i="5"/>
  <c r="L97" i="5"/>
  <c r="L98" i="5"/>
  <c r="L151" i="6"/>
  <c r="L152" i="6"/>
  <c r="L142" i="6"/>
  <c r="L143" i="6"/>
  <c r="L133" i="6"/>
  <c r="L134" i="6"/>
  <c r="L124" i="6"/>
  <c r="L125" i="6"/>
  <c r="L115" i="6"/>
  <c r="L116" i="6"/>
  <c r="L106" i="6"/>
  <c r="L107" i="6"/>
  <c r="L97" i="6"/>
  <c r="L98" i="6"/>
  <c r="L124" i="7"/>
  <c r="L125" i="7"/>
  <c r="L115" i="7"/>
  <c r="L116" i="7"/>
  <c r="L106" i="7"/>
  <c r="L107" i="7"/>
  <c r="L97" i="7"/>
  <c r="L98" i="7"/>
  <c r="L142" i="8"/>
  <c r="L143" i="8"/>
  <c r="L133" i="8"/>
  <c r="L134" i="8"/>
  <c r="L124" i="8"/>
  <c r="L125" i="8"/>
  <c r="L115" i="8"/>
  <c r="L116" i="8"/>
  <c r="L106" i="8"/>
  <c r="L107" i="8"/>
  <c r="L97" i="8"/>
  <c r="L98" i="8"/>
  <c r="L133" i="9"/>
  <c r="L134" i="9"/>
  <c r="L133" i="10"/>
  <c r="L134" i="10"/>
  <c r="L124" i="10"/>
  <c r="L125" i="10"/>
  <c r="L115" i="10"/>
  <c r="L116" i="10"/>
  <c r="L106" i="10"/>
  <c r="L107" i="10"/>
  <c r="L97" i="10"/>
  <c r="L98" i="10"/>
  <c r="M45" i="14"/>
  <c r="L45" i="14"/>
  <c r="L162" i="2" l="1"/>
  <c r="L161" i="2"/>
  <c r="L146" i="1"/>
  <c r="L145" i="1"/>
  <c r="L196" i="5"/>
  <c r="L195" i="5"/>
  <c r="L231" i="6"/>
  <c r="L230" i="6"/>
  <c r="L179" i="7"/>
  <c r="L178" i="7"/>
  <c r="L213" i="8"/>
  <c r="L212" i="8"/>
  <c r="L196" i="9"/>
  <c r="L195" i="9"/>
  <c r="L197" i="10"/>
  <c r="L196" i="10"/>
  <c r="L163" i="2" l="1"/>
  <c r="L164" i="2"/>
  <c r="L109" i="2"/>
  <c r="L110" i="2"/>
  <c r="L111" i="2"/>
  <c r="L112" i="2"/>
  <c r="L113" i="2"/>
  <c r="L114" i="2"/>
  <c r="L108" i="2"/>
  <c r="L100" i="2"/>
  <c r="L101" i="2"/>
  <c r="L102" i="2"/>
  <c r="L103" i="2"/>
  <c r="L104" i="2"/>
  <c r="L105" i="2"/>
  <c r="L99" i="2"/>
  <c r="L125" i="2"/>
  <c r="L148" i="1"/>
  <c r="L147" i="1"/>
  <c r="L110" i="1"/>
  <c r="L111" i="1"/>
  <c r="L112" i="1"/>
  <c r="L113" i="1"/>
  <c r="L114" i="1"/>
  <c r="L115" i="1"/>
  <c r="L109" i="1"/>
  <c r="L101" i="1"/>
  <c r="L102" i="1"/>
  <c r="L103" i="1"/>
  <c r="L104" i="1"/>
  <c r="L105" i="1"/>
  <c r="L106" i="1"/>
  <c r="L100" i="1"/>
  <c r="L117" i="1"/>
  <c r="L136" i="5"/>
  <c r="L137" i="5"/>
  <c r="L138" i="5"/>
  <c r="L139" i="5"/>
  <c r="L140" i="5"/>
  <c r="L141" i="5"/>
  <c r="K100" i="1"/>
  <c r="K101" i="1"/>
  <c r="K102" i="1"/>
  <c r="K103" i="1"/>
  <c r="K104" i="1"/>
  <c r="K105" i="1"/>
  <c r="K106" i="1"/>
  <c r="L135" i="5"/>
  <c r="L127" i="5"/>
  <c r="L128" i="5"/>
  <c r="L129" i="5"/>
  <c r="L130" i="5"/>
  <c r="L131" i="5"/>
  <c r="L132" i="5"/>
  <c r="L126" i="5"/>
  <c r="L118" i="5"/>
  <c r="L119" i="5"/>
  <c r="L120" i="5"/>
  <c r="L121" i="5"/>
  <c r="L122" i="5"/>
  <c r="L123" i="5"/>
  <c r="L117" i="5"/>
  <c r="L109" i="5"/>
  <c r="L110" i="5"/>
  <c r="L111" i="5"/>
  <c r="L112" i="5"/>
  <c r="L113" i="5"/>
  <c r="L114" i="5"/>
  <c r="L108" i="5"/>
  <c r="L100" i="5"/>
  <c r="L101" i="5"/>
  <c r="L102" i="5"/>
  <c r="L103" i="5"/>
  <c r="L104" i="5"/>
  <c r="L105" i="5"/>
  <c r="L99" i="5"/>
  <c r="L154" i="6"/>
  <c r="L155" i="6"/>
  <c r="L156" i="6"/>
  <c r="L157" i="6"/>
  <c r="L158" i="6"/>
  <c r="L159" i="6"/>
  <c r="L153" i="6"/>
  <c r="L145" i="6"/>
  <c r="L146" i="6"/>
  <c r="L147" i="6"/>
  <c r="L148" i="6"/>
  <c r="L149" i="6"/>
  <c r="L150" i="6"/>
  <c r="L144" i="6"/>
  <c r="L136" i="6"/>
  <c r="L137" i="6"/>
  <c r="L138" i="6"/>
  <c r="L139" i="6"/>
  <c r="L140" i="6"/>
  <c r="L141" i="6"/>
  <c r="L135" i="6"/>
  <c r="L127" i="6"/>
  <c r="L128" i="6"/>
  <c r="L129" i="6"/>
  <c r="L130" i="6"/>
  <c r="L131" i="6"/>
  <c r="L132" i="6"/>
  <c r="L126" i="6"/>
  <c r="L118" i="6"/>
  <c r="L119" i="6"/>
  <c r="L120" i="6"/>
  <c r="L121" i="6"/>
  <c r="L122" i="6"/>
  <c r="L123" i="6"/>
  <c r="L117" i="6"/>
  <c r="L109" i="6"/>
  <c r="L110" i="6"/>
  <c r="L111" i="6"/>
  <c r="L112" i="6"/>
  <c r="L113" i="6"/>
  <c r="L114" i="6"/>
  <c r="L108" i="6"/>
  <c r="L100" i="6"/>
  <c r="L101" i="6"/>
  <c r="L102" i="6"/>
  <c r="L103" i="6"/>
  <c r="L104" i="6"/>
  <c r="L105" i="6"/>
  <c r="L99" i="6"/>
  <c r="L127" i="7"/>
  <c r="L128" i="7"/>
  <c r="L129" i="7"/>
  <c r="L130" i="7"/>
  <c r="L131" i="7"/>
  <c r="L132" i="7"/>
  <c r="L126" i="7"/>
  <c r="L118" i="7"/>
  <c r="L119" i="7"/>
  <c r="L120" i="7"/>
  <c r="L121" i="7"/>
  <c r="L122" i="7"/>
  <c r="L123" i="7"/>
  <c r="L117" i="7"/>
  <c r="L109" i="7"/>
  <c r="L110" i="7"/>
  <c r="L111" i="7"/>
  <c r="L112" i="7"/>
  <c r="L113" i="7"/>
  <c r="L114" i="7"/>
  <c r="L108" i="7"/>
  <c r="L100" i="7"/>
  <c r="L101" i="7"/>
  <c r="L102" i="7"/>
  <c r="L103" i="7"/>
  <c r="L104" i="7"/>
  <c r="L105" i="7"/>
  <c r="L99" i="7"/>
  <c r="L122" i="1" l="1"/>
  <c r="L130" i="2"/>
  <c r="L133" i="2"/>
  <c r="L128" i="2"/>
  <c r="L125" i="1"/>
  <c r="L121" i="1"/>
  <c r="L124" i="1"/>
  <c r="L120" i="1"/>
  <c r="L132" i="2"/>
  <c r="L129" i="2"/>
  <c r="L123" i="1"/>
  <c r="L165" i="2"/>
  <c r="L131" i="2"/>
  <c r="L127" i="2"/>
  <c r="L149" i="1"/>
  <c r="L119" i="1"/>
  <c r="L145" i="8"/>
  <c r="L146" i="8"/>
  <c r="L147" i="8"/>
  <c r="L148" i="8"/>
  <c r="L149" i="8"/>
  <c r="L150" i="8"/>
  <c r="L144" i="8"/>
  <c r="L136" i="8"/>
  <c r="L137" i="8"/>
  <c r="L138" i="8"/>
  <c r="L139" i="8"/>
  <c r="L140" i="8"/>
  <c r="L141" i="8"/>
  <c r="L135" i="8"/>
  <c r="L127" i="8"/>
  <c r="L128" i="8"/>
  <c r="L129" i="8"/>
  <c r="L130" i="8"/>
  <c r="L131" i="8"/>
  <c r="L132" i="8"/>
  <c r="L126" i="8"/>
  <c r="L118" i="8"/>
  <c r="L119" i="8"/>
  <c r="L120" i="8"/>
  <c r="L121" i="8"/>
  <c r="L122" i="8"/>
  <c r="L123" i="8"/>
  <c r="L117" i="8"/>
  <c r="L109" i="8"/>
  <c r="L110" i="8"/>
  <c r="L111" i="8"/>
  <c r="L112" i="8"/>
  <c r="L113" i="8"/>
  <c r="L114" i="8"/>
  <c r="L108" i="8"/>
  <c r="L100" i="8"/>
  <c r="L101" i="8"/>
  <c r="L102" i="8"/>
  <c r="L103" i="8"/>
  <c r="L104" i="8"/>
  <c r="L105" i="8"/>
  <c r="L99" i="8"/>
  <c r="L136" i="9"/>
  <c r="L137" i="9"/>
  <c r="L138" i="9"/>
  <c r="L139" i="9"/>
  <c r="L140" i="9"/>
  <c r="L141" i="9"/>
  <c r="L135" i="9"/>
  <c r="L127" i="9"/>
  <c r="L128" i="9"/>
  <c r="L129" i="9"/>
  <c r="L130" i="9"/>
  <c r="L131" i="9"/>
  <c r="L132" i="9"/>
  <c r="L126" i="9"/>
  <c r="L118" i="9"/>
  <c r="L119" i="9"/>
  <c r="L120" i="9"/>
  <c r="L121" i="9"/>
  <c r="L122" i="9"/>
  <c r="L123" i="9"/>
  <c r="L117" i="9"/>
  <c r="L109" i="9"/>
  <c r="L110" i="9"/>
  <c r="L111" i="9"/>
  <c r="L112" i="9"/>
  <c r="L113" i="9"/>
  <c r="L114" i="9"/>
  <c r="L108" i="9"/>
  <c r="L100" i="9"/>
  <c r="L101" i="9"/>
  <c r="L102" i="9"/>
  <c r="L103" i="9"/>
  <c r="L104" i="9"/>
  <c r="L105" i="9"/>
  <c r="L99" i="9"/>
  <c r="L136" i="10"/>
  <c r="L137" i="10"/>
  <c r="L138" i="10"/>
  <c r="L139" i="10"/>
  <c r="L140" i="10"/>
  <c r="L141" i="10"/>
  <c r="L135" i="10"/>
  <c r="L127" i="10"/>
  <c r="L128" i="10"/>
  <c r="L129" i="10"/>
  <c r="L130" i="10"/>
  <c r="L131" i="10"/>
  <c r="L132" i="10"/>
  <c r="L126" i="10"/>
  <c r="L118" i="10"/>
  <c r="L119" i="10"/>
  <c r="L120" i="10"/>
  <c r="L121" i="10"/>
  <c r="L122" i="10"/>
  <c r="L123" i="10"/>
  <c r="L117" i="10"/>
  <c r="L109" i="10"/>
  <c r="L110" i="10"/>
  <c r="L111" i="10"/>
  <c r="L112" i="10"/>
  <c r="L113" i="10"/>
  <c r="L114" i="10"/>
  <c r="L108" i="10"/>
  <c r="L100" i="10"/>
  <c r="L101" i="10"/>
  <c r="L102" i="10"/>
  <c r="L103" i="10"/>
  <c r="L104" i="10"/>
  <c r="L105" i="10"/>
  <c r="L99" i="10"/>
  <c r="L197" i="5" l="1"/>
  <c r="L198" i="5"/>
  <c r="L148" i="5"/>
  <c r="L232" i="6"/>
  <c r="L233" i="6"/>
  <c r="L168" i="6"/>
  <c r="L180" i="7"/>
  <c r="L181" i="7"/>
  <c r="L140" i="7"/>
  <c r="L136" i="7"/>
  <c r="L214" i="8"/>
  <c r="L215" i="8"/>
  <c r="L154" i="8"/>
  <c r="L158" i="8"/>
  <c r="L197" i="9"/>
  <c r="L198" i="9"/>
  <c r="L198" i="10"/>
  <c r="L199" i="10"/>
  <c r="M34" i="22"/>
  <c r="L92" i="6" s="1"/>
  <c r="L83" i="6" s="1"/>
  <c r="L237" i="6" s="1"/>
  <c r="M46" i="22"/>
  <c r="L92" i="2" s="1"/>
  <c r="L83" i="2" s="1"/>
  <c r="L234" i="6" l="1"/>
  <c r="L235" i="6" s="1"/>
  <c r="L244" i="6" s="1"/>
  <c r="L199" i="9"/>
  <c r="L182" i="7"/>
  <c r="L148" i="10"/>
  <c r="L151" i="10"/>
  <c r="L147" i="10"/>
  <c r="L143" i="10"/>
  <c r="L149" i="10"/>
  <c r="L145" i="10"/>
  <c r="L150" i="10"/>
  <c r="L146" i="10"/>
  <c r="L157" i="8"/>
  <c r="L152" i="8"/>
  <c r="L159" i="8"/>
  <c r="L155" i="8"/>
  <c r="L160" i="8"/>
  <c r="L156" i="8"/>
  <c r="L164" i="6"/>
  <c r="L148" i="9"/>
  <c r="L151" i="9"/>
  <c r="L147" i="9"/>
  <c r="L143" i="9"/>
  <c r="L150" i="9"/>
  <c r="L146" i="9"/>
  <c r="L142" i="7"/>
  <c r="L138" i="7"/>
  <c r="L139" i="7"/>
  <c r="L134" i="7"/>
  <c r="L141" i="7"/>
  <c r="L137" i="7"/>
  <c r="L149" i="9"/>
  <c r="L145" i="9"/>
  <c r="L169" i="6"/>
  <c r="L165" i="6"/>
  <c r="L166" i="6"/>
  <c r="L161" i="6"/>
  <c r="L167" i="6"/>
  <c r="L163" i="6"/>
  <c r="L151" i="5"/>
  <c r="L147" i="5"/>
  <c r="L143" i="5"/>
  <c r="L149" i="5"/>
  <c r="L145" i="5"/>
  <c r="L150" i="5"/>
  <c r="L146" i="5"/>
  <c r="L199" i="5"/>
  <c r="L82" i="6"/>
  <c r="L216" i="8"/>
  <c r="L200" i="10"/>
  <c r="L236" i="6" l="1"/>
  <c r="L242" i="6" s="1"/>
  <c r="L82" i="2"/>
  <c r="L81" i="2" s="1"/>
  <c r="L168" i="2"/>
  <c r="L166" i="2" s="1"/>
  <c r="L178" i="2" s="1"/>
  <c r="L81" i="6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AQ71" i="19"/>
  <c r="AQ70" i="19"/>
  <c r="AQ69" i="19"/>
  <c r="M131" i="2" s="1"/>
  <c r="AQ68" i="19"/>
  <c r="AQ67" i="19"/>
  <c r="AQ66" i="19"/>
  <c r="AQ65" i="19"/>
  <c r="L245" i="6" l="1"/>
  <c r="L167" i="2"/>
  <c r="L173" i="2" s="1"/>
  <c r="L254" i="6"/>
  <c r="L260" i="6"/>
  <c r="L248" i="6"/>
  <c r="L251" i="6"/>
  <c r="L257" i="6"/>
  <c r="M129" i="2"/>
  <c r="M133" i="2"/>
  <c r="M130" i="2"/>
  <c r="M127" i="2"/>
  <c r="M128" i="2"/>
  <c r="M132" i="2"/>
  <c r="P81" i="19"/>
  <c r="AL81" i="19"/>
  <c r="C81" i="19"/>
  <c r="V81" i="19"/>
  <c r="AN81" i="19"/>
  <c r="K81" i="19"/>
  <c r="AG81" i="19"/>
  <c r="F81" i="19"/>
  <c r="Z81" i="19"/>
  <c r="AQ72" i="19"/>
  <c r="L176" i="2" l="1"/>
  <c r="L179" i="2"/>
  <c r="L292" i="6"/>
  <c r="L199" i="2" l="1"/>
  <c r="K115" i="2"/>
  <c r="K116" i="2"/>
  <c r="K106" i="2"/>
  <c r="K107" i="2"/>
  <c r="K97" i="2"/>
  <c r="K98" i="2"/>
  <c r="K107" i="1"/>
  <c r="K108" i="1"/>
  <c r="K98" i="1"/>
  <c r="K99" i="1"/>
  <c r="K133" i="5"/>
  <c r="K134" i="5"/>
  <c r="K124" i="5"/>
  <c r="K125" i="5"/>
  <c r="K115" i="5"/>
  <c r="K116" i="5"/>
  <c r="K106" i="5"/>
  <c r="K107" i="5"/>
  <c r="K97" i="5"/>
  <c r="K98" i="5"/>
  <c r="K151" i="6"/>
  <c r="K152" i="6"/>
  <c r="K142" i="6"/>
  <c r="K143" i="6"/>
  <c r="K133" i="6"/>
  <c r="K134" i="6"/>
  <c r="K124" i="6"/>
  <c r="K125" i="6"/>
  <c r="K115" i="6"/>
  <c r="K116" i="6"/>
  <c r="K106" i="6"/>
  <c r="K107" i="6"/>
  <c r="K97" i="6"/>
  <c r="K98" i="6"/>
  <c r="K124" i="7"/>
  <c r="K125" i="7"/>
  <c r="K115" i="7"/>
  <c r="K116" i="7"/>
  <c r="K106" i="7"/>
  <c r="K107" i="7"/>
  <c r="K97" i="7"/>
  <c r="K98" i="7"/>
  <c r="K142" i="8"/>
  <c r="K143" i="8"/>
  <c r="K133" i="8"/>
  <c r="K134" i="8"/>
  <c r="K124" i="8"/>
  <c r="K125" i="8"/>
  <c r="K115" i="8"/>
  <c r="K116" i="8"/>
  <c r="K106" i="8"/>
  <c r="K107" i="8"/>
  <c r="K97" i="8"/>
  <c r="K98" i="8"/>
  <c r="K133" i="9"/>
  <c r="K134" i="9"/>
  <c r="K124" i="9"/>
  <c r="K125" i="9"/>
  <c r="K115" i="9"/>
  <c r="K116" i="9"/>
  <c r="K106" i="9"/>
  <c r="K107" i="9"/>
  <c r="K97" i="9"/>
  <c r="K98" i="9"/>
  <c r="K133" i="10"/>
  <c r="K134" i="10"/>
  <c r="K124" i="10"/>
  <c r="K125" i="10"/>
  <c r="K115" i="10"/>
  <c r="K116" i="10"/>
  <c r="K106" i="10"/>
  <c r="K107" i="10"/>
  <c r="K97" i="10"/>
  <c r="K98" i="10"/>
  <c r="K109" i="2" l="1"/>
  <c r="K110" i="2"/>
  <c r="K111" i="2"/>
  <c r="K112" i="2"/>
  <c r="K113" i="2"/>
  <c r="K114" i="2"/>
  <c r="K108" i="2"/>
  <c r="K100" i="2"/>
  <c r="K101" i="2"/>
  <c r="K102" i="2"/>
  <c r="K103" i="2"/>
  <c r="K104" i="2"/>
  <c r="K105" i="2"/>
  <c r="K99" i="2"/>
  <c r="K110" i="1"/>
  <c r="K111" i="1"/>
  <c r="K112" i="1"/>
  <c r="K113" i="1"/>
  <c r="K114" i="1"/>
  <c r="K115" i="1"/>
  <c r="K109" i="1"/>
  <c r="K136" i="5"/>
  <c r="K137" i="5"/>
  <c r="K138" i="5"/>
  <c r="K139" i="5"/>
  <c r="K140" i="5"/>
  <c r="K141" i="5"/>
  <c r="K135" i="5"/>
  <c r="K127" i="5"/>
  <c r="K128" i="5"/>
  <c r="K129" i="5"/>
  <c r="K130" i="5"/>
  <c r="K131" i="5"/>
  <c r="K132" i="5"/>
  <c r="K126" i="5"/>
  <c r="K118" i="5"/>
  <c r="K119" i="5"/>
  <c r="K120" i="5"/>
  <c r="K121" i="5"/>
  <c r="K122" i="5"/>
  <c r="K123" i="5"/>
  <c r="K117" i="5"/>
  <c r="K109" i="5"/>
  <c r="K110" i="5"/>
  <c r="K111" i="5"/>
  <c r="K112" i="5"/>
  <c r="K113" i="5"/>
  <c r="K114" i="5"/>
  <c r="K108" i="5"/>
  <c r="K100" i="5"/>
  <c r="K101" i="5"/>
  <c r="K102" i="5"/>
  <c r="K103" i="5"/>
  <c r="K104" i="5"/>
  <c r="K105" i="5"/>
  <c r="K99" i="5"/>
  <c r="K154" i="6"/>
  <c r="K155" i="6"/>
  <c r="K156" i="6"/>
  <c r="K157" i="6"/>
  <c r="K158" i="6"/>
  <c r="K159" i="6"/>
  <c r="K153" i="6"/>
  <c r="K145" i="6"/>
  <c r="K146" i="6"/>
  <c r="K147" i="6"/>
  <c r="K148" i="6"/>
  <c r="K149" i="6"/>
  <c r="K150" i="6"/>
  <c r="K144" i="6"/>
  <c r="K136" i="6"/>
  <c r="K137" i="6"/>
  <c r="K138" i="6"/>
  <c r="K139" i="6"/>
  <c r="K140" i="6"/>
  <c r="K141" i="6"/>
  <c r="K135" i="6"/>
  <c r="K127" i="6"/>
  <c r="K128" i="6"/>
  <c r="K129" i="6"/>
  <c r="K130" i="6"/>
  <c r="K131" i="6"/>
  <c r="K132" i="6"/>
  <c r="K126" i="6"/>
  <c r="K118" i="6"/>
  <c r="K119" i="6"/>
  <c r="K120" i="6"/>
  <c r="K121" i="6"/>
  <c r="K122" i="6"/>
  <c r="K123" i="6"/>
  <c r="K117" i="6"/>
  <c r="K109" i="6"/>
  <c r="K110" i="6"/>
  <c r="K111" i="6"/>
  <c r="K112" i="6"/>
  <c r="K113" i="6"/>
  <c r="K114" i="6"/>
  <c r="K108" i="6"/>
  <c r="K100" i="6"/>
  <c r="K101" i="6"/>
  <c r="K102" i="6"/>
  <c r="K103" i="6"/>
  <c r="K104" i="6"/>
  <c r="K105" i="6"/>
  <c r="K99" i="6"/>
  <c r="K127" i="7"/>
  <c r="K128" i="7"/>
  <c r="K129" i="7"/>
  <c r="K130" i="7"/>
  <c r="K131" i="7"/>
  <c r="K132" i="7"/>
  <c r="K126" i="7"/>
  <c r="K118" i="7"/>
  <c r="K119" i="7"/>
  <c r="K120" i="7"/>
  <c r="K121" i="7"/>
  <c r="K122" i="7"/>
  <c r="K123" i="7"/>
  <c r="K117" i="7"/>
  <c r="K109" i="7"/>
  <c r="K110" i="7"/>
  <c r="K111" i="7"/>
  <c r="K112" i="7"/>
  <c r="K113" i="7"/>
  <c r="K114" i="7"/>
  <c r="K108" i="7"/>
  <c r="K100" i="7"/>
  <c r="K101" i="7"/>
  <c r="K102" i="7"/>
  <c r="K103" i="7"/>
  <c r="K104" i="7"/>
  <c r="K105" i="7"/>
  <c r="K99" i="7"/>
  <c r="K145" i="8"/>
  <c r="K146" i="8"/>
  <c r="K147" i="8"/>
  <c r="K148" i="8"/>
  <c r="K149" i="8"/>
  <c r="K150" i="8"/>
  <c r="K144" i="8"/>
  <c r="K136" i="8"/>
  <c r="K137" i="8"/>
  <c r="K138" i="8"/>
  <c r="K139" i="8"/>
  <c r="K140" i="8"/>
  <c r="K141" i="8"/>
  <c r="K135" i="8"/>
  <c r="K127" i="8"/>
  <c r="K128" i="8"/>
  <c r="K129" i="8"/>
  <c r="K130" i="8"/>
  <c r="K131" i="8"/>
  <c r="K132" i="8"/>
  <c r="K126" i="8"/>
  <c r="K118" i="8"/>
  <c r="K119" i="8"/>
  <c r="K120" i="8"/>
  <c r="K121" i="8"/>
  <c r="K122" i="8"/>
  <c r="K123" i="8"/>
  <c r="K117" i="8"/>
  <c r="K109" i="8"/>
  <c r="K110" i="8"/>
  <c r="K111" i="8"/>
  <c r="K112" i="8"/>
  <c r="K113" i="8"/>
  <c r="K114" i="8"/>
  <c r="K108" i="8"/>
  <c r="K100" i="8"/>
  <c r="K101" i="8"/>
  <c r="K102" i="8"/>
  <c r="K103" i="8"/>
  <c r="K104" i="8"/>
  <c r="K105" i="8"/>
  <c r="K99" i="8"/>
  <c r="K136" i="9"/>
  <c r="K137" i="9"/>
  <c r="K138" i="9"/>
  <c r="K139" i="9"/>
  <c r="K140" i="9"/>
  <c r="K141" i="9"/>
  <c r="K135" i="9"/>
  <c r="K127" i="9"/>
  <c r="K128" i="9"/>
  <c r="K129" i="9"/>
  <c r="K130" i="9"/>
  <c r="K131" i="9"/>
  <c r="K132" i="9"/>
  <c r="K126" i="9"/>
  <c r="K118" i="9"/>
  <c r="K119" i="9"/>
  <c r="K120" i="9"/>
  <c r="K121" i="9"/>
  <c r="K122" i="9"/>
  <c r="K123" i="9"/>
  <c r="K117" i="9"/>
  <c r="K109" i="9"/>
  <c r="K110" i="9"/>
  <c r="K111" i="9"/>
  <c r="K112" i="9"/>
  <c r="K113" i="9"/>
  <c r="K114" i="9"/>
  <c r="K108" i="9"/>
  <c r="K100" i="9"/>
  <c r="K101" i="9"/>
  <c r="K102" i="9"/>
  <c r="K103" i="9"/>
  <c r="K104" i="9"/>
  <c r="K105" i="9"/>
  <c r="K99" i="9"/>
  <c r="K136" i="10"/>
  <c r="K137" i="10"/>
  <c r="K138" i="10"/>
  <c r="K139" i="10"/>
  <c r="K140" i="10"/>
  <c r="K141" i="10"/>
  <c r="K135" i="10"/>
  <c r="K127" i="10"/>
  <c r="K128" i="10"/>
  <c r="K129" i="10"/>
  <c r="K130" i="10"/>
  <c r="K131" i="10"/>
  <c r="K132" i="10"/>
  <c r="K126" i="10"/>
  <c r="K118" i="10"/>
  <c r="K119" i="10"/>
  <c r="K120" i="10"/>
  <c r="K121" i="10"/>
  <c r="K122" i="10"/>
  <c r="K123" i="10"/>
  <c r="K117" i="10"/>
  <c r="K109" i="10"/>
  <c r="K110" i="10"/>
  <c r="K111" i="10"/>
  <c r="K112" i="10"/>
  <c r="K113" i="10"/>
  <c r="K114" i="10"/>
  <c r="K108" i="10"/>
  <c r="K100" i="10"/>
  <c r="K101" i="10"/>
  <c r="K102" i="10"/>
  <c r="K103" i="10"/>
  <c r="K104" i="10"/>
  <c r="K105" i="10"/>
  <c r="K99" i="10"/>
  <c r="K145" i="10" l="1"/>
  <c r="K148" i="10"/>
  <c r="K150" i="10"/>
  <c r="K146" i="10"/>
  <c r="K151" i="10"/>
  <c r="K147" i="10"/>
  <c r="K149" i="10"/>
  <c r="K121" i="1" l="1"/>
  <c r="K117" i="1"/>
  <c r="K123" i="1"/>
  <c r="K119" i="1"/>
  <c r="K125" i="1"/>
  <c r="K147" i="5"/>
  <c r="K136" i="7"/>
  <c r="K138" i="7"/>
  <c r="K140" i="7"/>
  <c r="K157" i="8"/>
  <c r="K151" i="9"/>
  <c r="K143" i="10" l="1"/>
  <c r="K151" i="5"/>
  <c r="K145" i="9"/>
  <c r="K122" i="1"/>
  <c r="K159" i="8"/>
  <c r="K155" i="8"/>
  <c r="K147" i="9"/>
  <c r="K154" i="8"/>
  <c r="K158" i="8"/>
  <c r="K163" i="6"/>
  <c r="K124" i="1"/>
  <c r="K120" i="1"/>
  <c r="K143" i="9"/>
  <c r="K143" i="5"/>
  <c r="K167" i="6"/>
  <c r="K152" i="8"/>
  <c r="K148" i="9"/>
  <c r="K149" i="9"/>
  <c r="K160" i="8"/>
  <c r="K156" i="8"/>
  <c r="K142" i="7"/>
  <c r="K139" i="7"/>
  <c r="K134" i="7"/>
  <c r="K169" i="6"/>
  <c r="K165" i="6"/>
  <c r="K150" i="9"/>
  <c r="K146" i="9"/>
  <c r="K141" i="7"/>
  <c r="K137" i="7"/>
  <c r="K168" i="6"/>
  <c r="K164" i="6"/>
  <c r="K133" i="2"/>
  <c r="K125" i="2"/>
  <c r="K166" i="6"/>
  <c r="K161" i="6"/>
  <c r="K149" i="5"/>
  <c r="K145" i="5"/>
  <c r="K131" i="2"/>
  <c r="K150" i="5"/>
  <c r="K146" i="5"/>
  <c r="K148" i="5"/>
  <c r="AQ19" i="19"/>
  <c r="K127" i="2" s="1"/>
  <c r="AQ20" i="19"/>
  <c r="K128" i="2" s="1"/>
  <c r="AQ21" i="19"/>
  <c r="K129" i="2" s="1"/>
  <c r="AQ22" i="19"/>
  <c r="K130" i="2" s="1"/>
  <c r="AQ23" i="19"/>
  <c r="AQ24" i="19"/>
  <c r="K132" i="2" s="1"/>
  <c r="AQ25" i="19"/>
  <c r="B26" i="19"/>
  <c r="B35" i="19" s="1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B28" i="19"/>
  <c r="C28" i="19"/>
  <c r="F28" i="19"/>
  <c r="K28" i="19"/>
  <c r="P28" i="19"/>
  <c r="V28" i="19"/>
  <c r="Z28" i="19"/>
  <c r="AG28" i="19"/>
  <c r="AL28" i="19"/>
  <c r="AN28" i="19"/>
  <c r="B29" i="19"/>
  <c r="C29" i="19"/>
  <c r="F29" i="19"/>
  <c r="K29" i="19"/>
  <c r="P29" i="19"/>
  <c r="V29" i="19"/>
  <c r="Z29" i="19"/>
  <c r="AG29" i="19"/>
  <c r="AL29" i="19"/>
  <c r="AN29" i="19"/>
  <c r="B30" i="19"/>
  <c r="C30" i="19"/>
  <c r="F30" i="19"/>
  <c r="K30" i="19"/>
  <c r="P30" i="19"/>
  <c r="V30" i="19"/>
  <c r="Z30" i="19"/>
  <c r="AG30" i="19"/>
  <c r="AL30" i="19"/>
  <c r="AN30" i="19"/>
  <c r="B31" i="19"/>
  <c r="C31" i="19"/>
  <c r="F31" i="19"/>
  <c r="K31" i="19"/>
  <c r="P31" i="19"/>
  <c r="V31" i="19"/>
  <c r="Z31" i="19"/>
  <c r="AG31" i="19"/>
  <c r="AL31" i="19"/>
  <c r="AN31" i="19"/>
  <c r="B32" i="19"/>
  <c r="C32" i="19"/>
  <c r="F32" i="19"/>
  <c r="K32" i="19"/>
  <c r="P32" i="19"/>
  <c r="V32" i="19"/>
  <c r="Z32" i="19"/>
  <c r="AG32" i="19"/>
  <c r="AL32" i="19"/>
  <c r="AN32" i="19"/>
  <c r="B33" i="19"/>
  <c r="C33" i="19"/>
  <c r="F33" i="19"/>
  <c r="K33" i="19"/>
  <c r="P33" i="19"/>
  <c r="V33" i="19"/>
  <c r="Z33" i="19"/>
  <c r="AG33" i="19"/>
  <c r="AL33" i="19"/>
  <c r="AN33" i="19"/>
  <c r="B34" i="19"/>
  <c r="C34" i="19"/>
  <c r="F34" i="19"/>
  <c r="K34" i="19"/>
  <c r="P34" i="19"/>
  <c r="V34" i="19"/>
  <c r="Z34" i="19"/>
  <c r="AG34" i="19"/>
  <c r="AL34" i="19"/>
  <c r="AN34" i="19"/>
  <c r="AG35" i="19" l="1"/>
  <c r="V35" i="19"/>
  <c r="K35" i="19"/>
  <c r="AN35" i="19"/>
  <c r="C35" i="19"/>
  <c r="AQ26" i="19"/>
  <c r="AL35" i="19"/>
  <c r="Z35" i="19"/>
  <c r="F35" i="19"/>
  <c r="P35" i="19"/>
  <c r="L34" i="22" l="1"/>
  <c r="K92" i="6" s="1"/>
  <c r="K83" i="6" s="1"/>
  <c r="L46" i="22"/>
  <c r="K92" i="2" s="1"/>
  <c r="K83" i="2" s="1"/>
  <c r="K82" i="6" l="1"/>
  <c r="K237" i="6"/>
  <c r="D12" i="25"/>
  <c r="D13" i="25"/>
  <c r="D14" i="25"/>
  <c r="D15" i="25"/>
  <c r="D16" i="25"/>
  <c r="D11" i="25"/>
  <c r="K81" i="6" l="1"/>
  <c r="K82" i="2" l="1"/>
  <c r="K81" i="2" s="1"/>
  <c r="K168" i="2"/>
  <c r="K34" i="22"/>
  <c r="K46" i="22"/>
  <c r="J92" i="6" l="1"/>
  <c r="J83" i="6" s="1"/>
  <c r="J237" i="6" s="1"/>
  <c r="J117" i="11"/>
  <c r="J108" i="11"/>
  <c r="J99" i="11"/>
  <c r="J136" i="10"/>
  <c r="J137" i="10"/>
  <c r="J138" i="10"/>
  <c r="J139" i="10"/>
  <c r="J140" i="10"/>
  <c r="J141" i="10"/>
  <c r="J135" i="10"/>
  <c r="J127" i="10"/>
  <c r="J128" i="10"/>
  <c r="J129" i="10"/>
  <c r="J130" i="10"/>
  <c r="J131" i="10"/>
  <c r="J132" i="10"/>
  <c r="J126" i="10"/>
  <c r="J118" i="10"/>
  <c r="J119" i="10"/>
  <c r="J120" i="10"/>
  <c r="J121" i="10"/>
  <c r="J122" i="10"/>
  <c r="J123" i="10"/>
  <c r="J117" i="10"/>
  <c r="J109" i="10"/>
  <c r="J110" i="10"/>
  <c r="J111" i="10"/>
  <c r="J112" i="10"/>
  <c r="J113" i="10"/>
  <c r="J114" i="10"/>
  <c r="J108" i="10"/>
  <c r="J100" i="10"/>
  <c r="J101" i="10"/>
  <c r="J102" i="10"/>
  <c r="J103" i="10"/>
  <c r="J104" i="10"/>
  <c r="J105" i="10"/>
  <c r="J99" i="10"/>
  <c r="J136" i="9"/>
  <c r="J137" i="9"/>
  <c r="J138" i="9"/>
  <c r="J139" i="9"/>
  <c r="J140" i="9"/>
  <c r="J141" i="9"/>
  <c r="J135" i="9"/>
  <c r="J127" i="9"/>
  <c r="J128" i="9"/>
  <c r="J129" i="9"/>
  <c r="J130" i="9"/>
  <c r="J131" i="9"/>
  <c r="J132" i="9"/>
  <c r="J126" i="9"/>
  <c r="J118" i="9"/>
  <c r="J119" i="9"/>
  <c r="J120" i="9"/>
  <c r="J121" i="9"/>
  <c r="J122" i="9"/>
  <c r="J123" i="9"/>
  <c r="J117" i="9"/>
  <c r="J109" i="9"/>
  <c r="J110" i="9"/>
  <c r="J111" i="9"/>
  <c r="J112" i="9"/>
  <c r="J113" i="9"/>
  <c r="J114" i="9"/>
  <c r="J108" i="9"/>
  <c r="J100" i="9"/>
  <c r="J101" i="9"/>
  <c r="J102" i="9"/>
  <c r="J103" i="9"/>
  <c r="J104" i="9"/>
  <c r="J105" i="9"/>
  <c r="J99" i="9"/>
  <c r="J145" i="8"/>
  <c r="J146" i="8"/>
  <c r="J147" i="8"/>
  <c r="J148" i="8"/>
  <c r="J149" i="8"/>
  <c r="J150" i="8"/>
  <c r="J144" i="8"/>
  <c r="J136" i="8"/>
  <c r="J137" i="8"/>
  <c r="J138" i="8"/>
  <c r="J139" i="8"/>
  <c r="J140" i="8"/>
  <c r="J141" i="8"/>
  <c r="J135" i="8"/>
  <c r="J127" i="8"/>
  <c r="J128" i="8"/>
  <c r="J129" i="8"/>
  <c r="J130" i="8"/>
  <c r="J131" i="8"/>
  <c r="J132" i="8"/>
  <c r="J126" i="8"/>
  <c r="J118" i="8"/>
  <c r="J119" i="8"/>
  <c r="J120" i="8"/>
  <c r="J121" i="8"/>
  <c r="J122" i="8"/>
  <c r="J123" i="8"/>
  <c r="J117" i="8"/>
  <c r="J109" i="8"/>
  <c r="J110" i="8"/>
  <c r="J111" i="8"/>
  <c r="J112" i="8"/>
  <c r="J113" i="8"/>
  <c r="J114" i="8"/>
  <c r="J108" i="8"/>
  <c r="J100" i="8"/>
  <c r="J101" i="8"/>
  <c r="J102" i="8"/>
  <c r="J103" i="8"/>
  <c r="J104" i="8"/>
  <c r="J105" i="8"/>
  <c r="J99" i="8"/>
  <c r="J127" i="11" l="1"/>
  <c r="J134" i="11" s="1"/>
  <c r="J160" i="8"/>
  <c r="J156" i="8"/>
  <c r="J158" i="8"/>
  <c r="J154" i="8"/>
  <c r="J157" i="8"/>
  <c r="J150" i="9"/>
  <c r="J146" i="9"/>
  <c r="J149" i="10"/>
  <c r="J159" i="8"/>
  <c r="J155" i="8"/>
  <c r="J145" i="9"/>
  <c r="J148" i="9"/>
  <c r="J151" i="10"/>
  <c r="J147" i="10"/>
  <c r="J151" i="9"/>
  <c r="J149" i="9"/>
  <c r="J147" i="9"/>
  <c r="J145" i="10"/>
  <c r="J150" i="10"/>
  <c r="J148" i="10"/>
  <c r="J146" i="10"/>
  <c r="J82" i="6"/>
  <c r="J127" i="7"/>
  <c r="J128" i="7"/>
  <c r="J129" i="7"/>
  <c r="J130" i="7"/>
  <c r="J131" i="7"/>
  <c r="J132" i="7"/>
  <c r="J126" i="7"/>
  <c r="J118" i="7"/>
  <c r="J119" i="7"/>
  <c r="J120" i="7"/>
  <c r="J121" i="7"/>
  <c r="J122" i="7"/>
  <c r="J123" i="7"/>
  <c r="J117" i="7"/>
  <c r="J109" i="7"/>
  <c r="J110" i="7"/>
  <c r="J111" i="7"/>
  <c r="J112" i="7"/>
  <c r="J113" i="7"/>
  <c r="J114" i="7"/>
  <c r="J108" i="7"/>
  <c r="J100" i="7"/>
  <c r="J101" i="7"/>
  <c r="J102" i="7"/>
  <c r="J103" i="7"/>
  <c r="J104" i="7"/>
  <c r="J105" i="7"/>
  <c r="J99" i="7"/>
  <c r="J154" i="6"/>
  <c r="J155" i="6"/>
  <c r="J156" i="6"/>
  <c r="J157" i="6"/>
  <c r="J158" i="6"/>
  <c r="J159" i="6"/>
  <c r="J153" i="6"/>
  <c r="J145" i="6"/>
  <c r="J146" i="6"/>
  <c r="J147" i="6"/>
  <c r="J148" i="6"/>
  <c r="J149" i="6"/>
  <c r="J150" i="6"/>
  <c r="J144" i="6"/>
  <c r="J136" i="6"/>
  <c r="J137" i="6"/>
  <c r="J138" i="6"/>
  <c r="J139" i="6"/>
  <c r="J140" i="6"/>
  <c r="J141" i="6"/>
  <c r="J135" i="6"/>
  <c r="J127" i="6"/>
  <c r="J128" i="6"/>
  <c r="J129" i="6"/>
  <c r="J130" i="6"/>
  <c r="J131" i="6"/>
  <c r="J132" i="6"/>
  <c r="J126" i="6"/>
  <c r="J118" i="6"/>
  <c r="J119" i="6"/>
  <c r="J120" i="6"/>
  <c r="J121" i="6"/>
  <c r="J122" i="6"/>
  <c r="J123" i="6"/>
  <c r="J117" i="6"/>
  <c r="J109" i="6"/>
  <c r="J110" i="6"/>
  <c r="J111" i="6"/>
  <c r="J112" i="6"/>
  <c r="J113" i="6"/>
  <c r="J114" i="6"/>
  <c r="J108" i="6"/>
  <c r="J100" i="6"/>
  <c r="J101" i="6"/>
  <c r="J102" i="6"/>
  <c r="J103" i="6"/>
  <c r="J104" i="6"/>
  <c r="J105" i="6"/>
  <c r="J99" i="6"/>
  <c r="J136" i="5"/>
  <c r="J137" i="5"/>
  <c r="J138" i="5"/>
  <c r="J139" i="5"/>
  <c r="J140" i="5"/>
  <c r="J141" i="5"/>
  <c r="J135" i="5"/>
  <c r="J127" i="5"/>
  <c r="J128" i="5"/>
  <c r="J129" i="5"/>
  <c r="J130" i="5"/>
  <c r="J131" i="5"/>
  <c r="J132" i="5"/>
  <c r="J126" i="5"/>
  <c r="J118" i="5"/>
  <c r="J119" i="5"/>
  <c r="J120" i="5"/>
  <c r="J121" i="5"/>
  <c r="J122" i="5"/>
  <c r="J123" i="5"/>
  <c r="J117" i="5"/>
  <c r="J109" i="5"/>
  <c r="J110" i="5"/>
  <c r="J111" i="5"/>
  <c r="J112" i="5"/>
  <c r="J113" i="5"/>
  <c r="J114" i="5"/>
  <c r="J108" i="5"/>
  <c r="J100" i="5"/>
  <c r="J101" i="5"/>
  <c r="J102" i="5"/>
  <c r="J103" i="5"/>
  <c r="J104" i="5"/>
  <c r="J105" i="5"/>
  <c r="J99" i="5"/>
  <c r="J110" i="1"/>
  <c r="J111" i="1"/>
  <c r="J112" i="1"/>
  <c r="J113" i="1"/>
  <c r="J114" i="1"/>
  <c r="J115" i="1"/>
  <c r="J109" i="1"/>
  <c r="J101" i="1"/>
  <c r="J102" i="1"/>
  <c r="J103" i="1"/>
  <c r="J104" i="1"/>
  <c r="J105" i="1"/>
  <c r="J106" i="1"/>
  <c r="J100" i="1"/>
  <c r="J109" i="2"/>
  <c r="J110" i="2"/>
  <c r="J111" i="2"/>
  <c r="J112" i="2"/>
  <c r="J113" i="2"/>
  <c r="J114" i="2"/>
  <c r="J108" i="2"/>
  <c r="J100" i="2"/>
  <c r="J101" i="2"/>
  <c r="J102" i="2"/>
  <c r="J103" i="2"/>
  <c r="J104" i="2"/>
  <c r="J105" i="2"/>
  <c r="J99" i="2"/>
  <c r="J92" i="2"/>
  <c r="J83" i="2" s="1"/>
  <c r="J82" i="2" l="1"/>
  <c r="J81" i="2" s="1"/>
  <c r="J129" i="2"/>
  <c r="J133" i="2"/>
  <c r="J127" i="2"/>
  <c r="J131" i="2"/>
  <c r="J130" i="2"/>
  <c r="J123" i="1"/>
  <c r="J151" i="5"/>
  <c r="J147" i="5"/>
  <c r="J168" i="6"/>
  <c r="J164" i="6"/>
  <c r="J142" i="7"/>
  <c r="J138" i="7"/>
  <c r="J132" i="2"/>
  <c r="J128" i="2"/>
  <c r="J125" i="1"/>
  <c r="J121" i="1"/>
  <c r="J149" i="5"/>
  <c r="J163" i="6"/>
  <c r="J166" i="6"/>
  <c r="J140" i="7"/>
  <c r="J119" i="1"/>
  <c r="J124" i="1"/>
  <c r="J122" i="1"/>
  <c r="J120" i="1"/>
  <c r="J145" i="5"/>
  <c r="J150" i="5"/>
  <c r="J148" i="5"/>
  <c r="J146" i="5"/>
  <c r="J169" i="6"/>
  <c r="J167" i="6"/>
  <c r="J165" i="6"/>
  <c r="J136" i="7"/>
  <c r="J141" i="7"/>
  <c r="J139" i="7"/>
  <c r="J137" i="7"/>
  <c r="J81" i="6"/>
  <c r="J168" i="2"/>
  <c r="X5" i="14" l="1"/>
  <c r="J98" i="11" s="1"/>
  <c r="X6" i="14"/>
  <c r="J107" i="11" s="1"/>
  <c r="X7" i="14"/>
  <c r="J116" i="11" s="1"/>
  <c r="X8" i="14"/>
  <c r="J98" i="10" s="1"/>
  <c r="X9" i="14"/>
  <c r="J107" i="10" s="1"/>
  <c r="X10" i="14"/>
  <c r="J116" i="10" s="1"/>
  <c r="X11" i="14"/>
  <c r="J125" i="10" s="1"/>
  <c r="X12" i="14"/>
  <c r="J134" i="10" s="1"/>
  <c r="X13" i="14"/>
  <c r="J98" i="9" s="1"/>
  <c r="X14" i="14"/>
  <c r="J107" i="9" s="1"/>
  <c r="X15" i="14"/>
  <c r="J116" i="9" s="1"/>
  <c r="X16" i="14"/>
  <c r="J125" i="9" s="1"/>
  <c r="X17" i="14"/>
  <c r="J134" i="9" s="1"/>
  <c r="X18" i="14"/>
  <c r="J98" i="8" s="1"/>
  <c r="X19" i="14"/>
  <c r="J107" i="8" s="1"/>
  <c r="X20" i="14"/>
  <c r="J116" i="8" s="1"/>
  <c r="X21" i="14"/>
  <c r="J125" i="8" s="1"/>
  <c r="X22" i="14"/>
  <c r="J134" i="8" s="1"/>
  <c r="X23" i="14"/>
  <c r="J143" i="8" s="1"/>
  <c r="X24" i="14"/>
  <c r="J98" i="7" s="1"/>
  <c r="X25" i="14"/>
  <c r="J107" i="7" s="1"/>
  <c r="X26" i="14"/>
  <c r="J116" i="7" s="1"/>
  <c r="X27" i="14"/>
  <c r="J125" i="7" s="1"/>
  <c r="X28" i="14"/>
  <c r="J98" i="6" s="1"/>
  <c r="X29" i="14"/>
  <c r="X30" i="14"/>
  <c r="J116" i="6" s="1"/>
  <c r="X31" i="14"/>
  <c r="J125" i="6" s="1"/>
  <c r="X32" i="14"/>
  <c r="J134" i="6" s="1"/>
  <c r="X33" i="14"/>
  <c r="J143" i="6" s="1"/>
  <c r="X34" i="14"/>
  <c r="J152" i="6" s="1"/>
  <c r="X35" i="14"/>
  <c r="J98" i="5" s="1"/>
  <c r="X36" i="14"/>
  <c r="J107" i="5" s="1"/>
  <c r="X37" i="14"/>
  <c r="J116" i="5" s="1"/>
  <c r="X38" i="14"/>
  <c r="J125" i="5" s="1"/>
  <c r="X39" i="14"/>
  <c r="J134" i="5" s="1"/>
  <c r="X40" i="14"/>
  <c r="J99" i="1" s="1"/>
  <c r="X41" i="14"/>
  <c r="J108" i="1" s="1"/>
  <c r="X42" i="14"/>
  <c r="J98" i="2" s="1"/>
  <c r="X43" i="14"/>
  <c r="J107" i="2" s="1"/>
  <c r="X44" i="14"/>
  <c r="J116" i="2" s="1"/>
  <c r="X4" i="14"/>
  <c r="J125" i="11" l="1"/>
  <c r="J125" i="2"/>
  <c r="J117" i="1"/>
  <c r="J134" i="7"/>
  <c r="J152" i="8"/>
  <c r="J143" i="10"/>
  <c r="J143" i="5"/>
  <c r="J107" i="6"/>
  <c r="J143" i="9"/>
  <c r="K43" i="14"/>
  <c r="J106" i="2" s="1"/>
  <c r="K39" i="14"/>
  <c r="J133" i="5" s="1"/>
  <c r="K37" i="14"/>
  <c r="J115" i="5" s="1"/>
  <c r="K36" i="14"/>
  <c r="J106" i="5" s="1"/>
  <c r="K31" i="14"/>
  <c r="J124" i="6" s="1"/>
  <c r="K21" i="14"/>
  <c r="J124" i="8" s="1"/>
  <c r="K44" i="14"/>
  <c r="J115" i="2" s="1"/>
  <c r="K42" i="14"/>
  <c r="J97" i="2" s="1"/>
  <c r="K41" i="14"/>
  <c r="J107" i="1" s="1"/>
  <c r="K40" i="14"/>
  <c r="J98" i="1" s="1"/>
  <c r="K38" i="14"/>
  <c r="J124" i="5" s="1"/>
  <c r="K35" i="14"/>
  <c r="J97" i="5" s="1"/>
  <c r="K34" i="14"/>
  <c r="J151" i="6" s="1"/>
  <c r="K33" i="14"/>
  <c r="J142" i="6" s="1"/>
  <c r="K32" i="14"/>
  <c r="J133" i="6" s="1"/>
  <c r="K30" i="14"/>
  <c r="J115" i="6" s="1"/>
  <c r="K29" i="14"/>
  <c r="J106" i="6" s="1"/>
  <c r="K28" i="14"/>
  <c r="J97" i="6" s="1"/>
  <c r="K27" i="14"/>
  <c r="J124" i="7" s="1"/>
  <c r="K26" i="14"/>
  <c r="J115" i="7" s="1"/>
  <c r="K25" i="14"/>
  <c r="J106" i="7" s="1"/>
  <c r="K24" i="14"/>
  <c r="J97" i="7" s="1"/>
  <c r="K23" i="14"/>
  <c r="J142" i="8" s="1"/>
  <c r="K22" i="14"/>
  <c r="J133" i="8" s="1"/>
  <c r="K20" i="14"/>
  <c r="J115" i="8" s="1"/>
  <c r="K19" i="14"/>
  <c r="J106" i="8" s="1"/>
  <c r="K18" i="14"/>
  <c r="J97" i="8" s="1"/>
  <c r="K17" i="14"/>
  <c r="J133" i="9" s="1"/>
  <c r="K16" i="14"/>
  <c r="J124" i="9" s="1"/>
  <c r="K15" i="14"/>
  <c r="J115" i="9" s="1"/>
  <c r="K14" i="14"/>
  <c r="J106" i="9" s="1"/>
  <c r="K13" i="14"/>
  <c r="J97" i="9" s="1"/>
  <c r="K12" i="14"/>
  <c r="J133" i="10" s="1"/>
  <c r="K11" i="14"/>
  <c r="J124" i="10" s="1"/>
  <c r="K10" i="14"/>
  <c r="J115" i="10" s="1"/>
  <c r="K9" i="14"/>
  <c r="J106" i="10" s="1"/>
  <c r="K8" i="14"/>
  <c r="J97" i="10" s="1"/>
  <c r="K7" i="14"/>
  <c r="J115" i="11" s="1"/>
  <c r="K6" i="14"/>
  <c r="J106" i="11" s="1"/>
  <c r="K5" i="14"/>
  <c r="J97" i="11" s="1"/>
  <c r="K4" i="14"/>
  <c r="J124" i="11" l="1"/>
  <c r="J126" i="11" s="1"/>
  <c r="J142" i="10"/>
  <c r="J144" i="10" s="1"/>
  <c r="J124" i="2"/>
  <c r="J126" i="2" s="1"/>
  <c r="J151" i="8"/>
  <c r="J153" i="8" s="1"/>
  <c r="J133" i="7"/>
  <c r="J135" i="7" s="1"/>
  <c r="J116" i="1"/>
  <c r="J118" i="1" s="1"/>
  <c r="J160" i="6"/>
  <c r="J142" i="9"/>
  <c r="J144" i="9" s="1"/>
  <c r="J142" i="5"/>
  <c r="J161" i="6"/>
  <c r="K45" i="14"/>
  <c r="X45" i="14"/>
  <c r="J144" i="5" l="1"/>
  <c r="J162" i="6"/>
  <c r="K196" i="10" l="1"/>
  <c r="K198" i="10" s="1"/>
  <c r="K212" i="8"/>
  <c r="K214" i="8" s="1"/>
  <c r="K230" i="6"/>
  <c r="K232" i="6" s="1"/>
  <c r="K195" i="9"/>
  <c r="K197" i="9" s="1"/>
  <c r="K178" i="7"/>
  <c r="K180" i="7" s="1"/>
  <c r="K161" i="2"/>
  <c r="K163" i="2" s="1"/>
  <c r="K195" i="5"/>
  <c r="K197" i="5" s="1"/>
  <c r="K145" i="1"/>
  <c r="K147" i="1" s="1"/>
  <c r="J230" i="6"/>
  <c r="J232" i="6" s="1"/>
  <c r="J196" i="10"/>
  <c r="J198" i="10" s="1"/>
  <c r="J161" i="2"/>
  <c r="J163" i="2" s="1"/>
  <c r="J178" i="7"/>
  <c r="J180" i="7" s="1"/>
  <c r="J145" i="1"/>
  <c r="J147" i="1" s="1"/>
  <c r="J212" i="8"/>
  <c r="J214" i="8" s="1"/>
  <c r="J195" i="5"/>
  <c r="J197" i="5" s="1"/>
  <c r="J195" i="9"/>
  <c r="J197" i="9" s="1"/>
  <c r="J161" i="11"/>
  <c r="K146" i="1" l="1"/>
  <c r="K148" i="1" s="1"/>
  <c r="K149" i="1" s="1"/>
  <c r="K196" i="9"/>
  <c r="K198" i="9" s="1"/>
  <c r="K199" i="9" s="1"/>
  <c r="K179" i="7"/>
  <c r="K181" i="7" s="1"/>
  <c r="K182" i="7" s="1"/>
  <c r="K162" i="2"/>
  <c r="K164" i="2" s="1"/>
  <c r="K165" i="2" s="1"/>
  <c r="K166" i="2" s="1"/>
  <c r="K178" i="2" s="1"/>
  <c r="K196" i="5"/>
  <c r="K198" i="5" s="1"/>
  <c r="K199" i="5" s="1"/>
  <c r="K197" i="10"/>
  <c r="K199" i="10" s="1"/>
  <c r="K200" i="10" s="1"/>
  <c r="K213" i="8"/>
  <c r="K215" i="8" s="1"/>
  <c r="K216" i="8" s="1"/>
  <c r="K231" i="6"/>
  <c r="K233" i="6" s="1"/>
  <c r="K234" i="6" s="1"/>
  <c r="K235" i="6" s="1"/>
  <c r="K244" i="6" s="1"/>
  <c r="J163" i="11"/>
  <c r="J213" i="8"/>
  <c r="J215" i="8" s="1"/>
  <c r="J216" i="8" s="1"/>
  <c r="J162" i="2"/>
  <c r="J164" i="2" s="1"/>
  <c r="J165" i="2" s="1"/>
  <c r="J166" i="2" s="1"/>
  <c r="J178" i="2" s="1"/>
  <c r="J162" i="11"/>
  <c r="J179" i="7"/>
  <c r="J181" i="7" s="1"/>
  <c r="J182" i="7" s="1"/>
  <c r="J197" i="10"/>
  <c r="J199" i="10" s="1"/>
  <c r="J200" i="10" s="1"/>
  <c r="J231" i="6"/>
  <c r="J233" i="6" s="1"/>
  <c r="J234" i="6" s="1"/>
  <c r="J235" i="6" s="1"/>
  <c r="J244" i="6" s="1"/>
  <c r="J146" i="1"/>
  <c r="J148" i="1" s="1"/>
  <c r="J149" i="1" s="1"/>
  <c r="J196" i="9"/>
  <c r="J198" i="9" s="1"/>
  <c r="J199" i="9" s="1"/>
  <c r="J196" i="5"/>
  <c r="J198" i="5" s="1"/>
  <c r="J199" i="5" s="1"/>
  <c r="E46" i="22"/>
  <c r="D92" i="2" s="1"/>
  <c r="D83" i="2" s="1"/>
  <c r="F46" i="22"/>
  <c r="E92" i="2" s="1"/>
  <c r="E83" i="2" s="1"/>
  <c r="G46" i="22"/>
  <c r="F92" i="2" s="1"/>
  <c r="F83" i="2" s="1"/>
  <c r="H46" i="22"/>
  <c r="G92" i="2" s="1"/>
  <c r="G83" i="2" s="1"/>
  <c r="I46" i="22"/>
  <c r="H92" i="2" s="1"/>
  <c r="H83" i="2" s="1"/>
  <c r="J46" i="22"/>
  <c r="I92" i="2" s="1"/>
  <c r="I83" i="2" s="1"/>
  <c r="D46" i="22"/>
  <c r="C92" i="2" s="1"/>
  <c r="C83" i="2" s="1"/>
  <c r="E34" i="22"/>
  <c r="D92" i="6" s="1"/>
  <c r="D83" i="6" s="1"/>
  <c r="D237" i="6" s="1"/>
  <c r="F34" i="22"/>
  <c r="G34" i="22"/>
  <c r="H34" i="22"/>
  <c r="G92" i="6" s="1"/>
  <c r="G83" i="6" s="1"/>
  <c r="G237" i="6" s="1"/>
  <c r="I34" i="22"/>
  <c r="H92" i="6" s="1"/>
  <c r="H83" i="6" s="1"/>
  <c r="H237" i="6" s="1"/>
  <c r="J34" i="22"/>
  <c r="D34" i="22"/>
  <c r="C92" i="6" s="1"/>
  <c r="C83" i="6" s="1"/>
  <c r="C237" i="6" s="1"/>
  <c r="K167" i="2" l="1"/>
  <c r="K179" i="2" s="1"/>
  <c r="K236" i="6"/>
  <c r="K248" i="6" s="1"/>
  <c r="J172" i="2"/>
  <c r="J175" i="2"/>
  <c r="J167" i="2"/>
  <c r="J164" i="11"/>
  <c r="J165" i="11" s="1"/>
  <c r="J236" i="6"/>
  <c r="J247" i="6"/>
  <c r="J253" i="6"/>
  <c r="J256" i="6"/>
  <c r="J241" i="6"/>
  <c r="J250" i="6"/>
  <c r="J259" i="6"/>
  <c r="F92" i="6"/>
  <c r="F83" i="6" s="1"/>
  <c r="I92" i="6"/>
  <c r="I83" i="6" s="1"/>
  <c r="I237" i="6" s="1"/>
  <c r="E92" i="6"/>
  <c r="E83" i="6" s="1"/>
  <c r="E82" i="6" s="1"/>
  <c r="G82" i="6"/>
  <c r="C82" i="6"/>
  <c r="K173" i="2" l="1"/>
  <c r="K176" i="2"/>
  <c r="K257" i="6"/>
  <c r="K251" i="6"/>
  <c r="K245" i="6"/>
  <c r="K254" i="6"/>
  <c r="K242" i="6"/>
  <c r="K260" i="6"/>
  <c r="J195" i="2"/>
  <c r="J254" i="6"/>
  <c r="J252" i="6" s="1"/>
  <c r="J122" i="13" s="1"/>
  <c r="J248" i="6"/>
  <c r="J246" i="6" s="1"/>
  <c r="J114" i="13" s="1"/>
  <c r="J245" i="6"/>
  <c r="J242" i="6"/>
  <c r="J251" i="6"/>
  <c r="J249" i="6" s="1"/>
  <c r="J118" i="13" s="1"/>
  <c r="J257" i="6"/>
  <c r="J255" i="6" s="1"/>
  <c r="J126" i="13" s="1"/>
  <c r="J260" i="6"/>
  <c r="J258" i="6" s="1"/>
  <c r="J130" i="13" s="1"/>
  <c r="J288" i="6"/>
  <c r="J176" i="2"/>
  <c r="J174" i="2" s="1"/>
  <c r="J166" i="13" s="1"/>
  <c r="J179" i="2"/>
  <c r="J177" i="2" s="1"/>
  <c r="J170" i="13" s="1"/>
  <c r="J173" i="2"/>
  <c r="I82" i="6"/>
  <c r="E237" i="6"/>
  <c r="F237" i="6"/>
  <c r="F82" i="6"/>
  <c r="C81" i="6"/>
  <c r="G81" i="6"/>
  <c r="D82" i="6"/>
  <c r="H82" i="6"/>
  <c r="E81" i="6"/>
  <c r="K199" i="2" l="1"/>
  <c r="K292" i="6"/>
  <c r="J243" i="6"/>
  <c r="J110" i="13" s="1"/>
  <c r="J292" i="6"/>
  <c r="I81" i="6"/>
  <c r="J166" i="24"/>
  <c r="J126" i="24"/>
  <c r="J114" i="24"/>
  <c r="J240" i="6"/>
  <c r="J118" i="24"/>
  <c r="J122" i="24"/>
  <c r="J171" i="2"/>
  <c r="J199" i="2"/>
  <c r="J170" i="24"/>
  <c r="J130" i="24"/>
  <c r="F81" i="6"/>
  <c r="D81" i="6"/>
  <c r="H81" i="6"/>
  <c r="J110" i="24" l="1"/>
  <c r="J162" i="13"/>
  <c r="J180" i="2"/>
  <c r="J106" i="13"/>
  <c r="J261" i="6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AQ11" i="19"/>
  <c r="AQ10" i="19"/>
  <c r="AQ9" i="19"/>
  <c r="AQ8" i="19"/>
  <c r="AQ7" i="19"/>
  <c r="AQ6" i="19"/>
  <c r="AQ5" i="19"/>
  <c r="J106" i="24" l="1"/>
  <c r="J162" i="24"/>
  <c r="AQ12" i="19"/>
  <c r="E161" i="2"/>
  <c r="E163" i="2" s="1"/>
  <c r="F161" i="2"/>
  <c r="F163" i="2" s="1"/>
  <c r="G161" i="2"/>
  <c r="G163" i="2" s="1"/>
  <c r="H161" i="2"/>
  <c r="H163" i="2" s="1"/>
  <c r="E162" i="2"/>
  <c r="E164" i="2" s="1"/>
  <c r="G162" i="2"/>
  <c r="G164" i="2" s="1"/>
  <c r="H162" i="2"/>
  <c r="H164" i="2" s="1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H165" i="2" l="1"/>
  <c r="G165" i="2"/>
  <c r="E165" i="2"/>
  <c r="H82" i="2" l="1"/>
  <c r="H81" i="2" s="1"/>
  <c r="H168" i="2"/>
  <c r="H166" i="2" s="1"/>
  <c r="H178" i="2" s="1"/>
  <c r="F82" i="2"/>
  <c r="F81" i="2" s="1"/>
  <c r="F168" i="2"/>
  <c r="C82" i="2"/>
  <c r="C81" i="2" s="1"/>
  <c r="C168" i="2"/>
  <c r="R24" i="14"/>
  <c r="S24" i="14"/>
  <c r="T24" i="14"/>
  <c r="Q24" i="14"/>
  <c r="H167" i="2" l="1"/>
  <c r="D82" i="2"/>
  <c r="D81" i="2" s="1"/>
  <c r="D168" i="2"/>
  <c r="E82" i="2"/>
  <c r="E81" i="2" s="1"/>
  <c r="E168" i="2"/>
  <c r="I82" i="2"/>
  <c r="I81" i="2" s="1"/>
  <c r="I168" i="2"/>
  <c r="F105" i="7"/>
  <c r="F102" i="7"/>
  <c r="F100" i="7"/>
  <c r="F99" i="7"/>
  <c r="Q106" i="7"/>
  <c r="D102" i="7" s="1"/>
  <c r="R106" i="7"/>
  <c r="E105" i="7" s="1"/>
  <c r="P106" i="7"/>
  <c r="C102" i="7" s="1"/>
  <c r="H96" i="7"/>
  <c r="G96" i="7"/>
  <c r="S98" i="7"/>
  <c r="E166" i="2" l="1"/>
  <c r="E178" i="2" s="1"/>
  <c r="F96" i="7"/>
  <c r="D105" i="7"/>
  <c r="D100" i="7"/>
  <c r="E100" i="7"/>
  <c r="E102" i="7"/>
  <c r="C105" i="7"/>
  <c r="C100" i="7"/>
  <c r="E167" i="2" l="1"/>
  <c r="G82" i="2"/>
  <c r="G81" i="2" s="1"/>
  <c r="G168" i="2"/>
  <c r="D99" i="7"/>
  <c r="E99" i="7"/>
  <c r="C99" i="7"/>
  <c r="E96" i="7" l="1"/>
  <c r="D96" i="7"/>
  <c r="G166" i="2"/>
  <c r="G178" i="2" s="1"/>
  <c r="C96" i="7"/>
  <c r="G167" i="2" l="1"/>
  <c r="D145" i="5" l="1"/>
  <c r="E145" i="5"/>
  <c r="F145" i="5"/>
  <c r="G145" i="5"/>
  <c r="H145" i="5"/>
  <c r="I145" i="5"/>
  <c r="D146" i="5"/>
  <c r="E146" i="5"/>
  <c r="F146" i="5"/>
  <c r="G146" i="5"/>
  <c r="H146" i="5"/>
  <c r="I146" i="5"/>
  <c r="D147" i="5"/>
  <c r="E147" i="5"/>
  <c r="F147" i="5"/>
  <c r="G147" i="5"/>
  <c r="H147" i="5"/>
  <c r="I147" i="5"/>
  <c r="D148" i="5"/>
  <c r="E148" i="5"/>
  <c r="F148" i="5"/>
  <c r="G148" i="5"/>
  <c r="H148" i="5"/>
  <c r="I148" i="5"/>
  <c r="D149" i="5"/>
  <c r="E149" i="5"/>
  <c r="F149" i="5"/>
  <c r="G149" i="5"/>
  <c r="H149" i="5"/>
  <c r="I149" i="5"/>
  <c r="D150" i="5"/>
  <c r="E150" i="5"/>
  <c r="F150" i="5"/>
  <c r="G150" i="5"/>
  <c r="H150" i="5"/>
  <c r="I150" i="5"/>
  <c r="D151" i="5"/>
  <c r="E151" i="5"/>
  <c r="F151" i="5"/>
  <c r="G151" i="5"/>
  <c r="H151" i="5"/>
  <c r="I151" i="5"/>
  <c r="C146" i="5"/>
  <c r="C147" i="5"/>
  <c r="C148" i="5"/>
  <c r="C149" i="5"/>
  <c r="C150" i="5"/>
  <c r="C151" i="5"/>
  <c r="C145" i="5"/>
  <c r="E162" i="11" l="1"/>
  <c r="F162" i="11"/>
  <c r="G162" i="11"/>
  <c r="H162" i="11"/>
  <c r="H161" i="11"/>
  <c r="G161" i="11"/>
  <c r="F161" i="11"/>
  <c r="E161" i="11"/>
  <c r="E197" i="10"/>
  <c r="E199" i="10" s="1"/>
  <c r="F197" i="10"/>
  <c r="F199" i="10" s="1"/>
  <c r="G197" i="10"/>
  <c r="G199" i="10" s="1"/>
  <c r="H197" i="10"/>
  <c r="H199" i="10" s="1"/>
  <c r="H196" i="10"/>
  <c r="H198" i="10" s="1"/>
  <c r="G196" i="10"/>
  <c r="G198" i="10" s="1"/>
  <c r="F196" i="10"/>
  <c r="F198" i="10" s="1"/>
  <c r="E196" i="10"/>
  <c r="E198" i="10" s="1"/>
  <c r="E196" i="9"/>
  <c r="E198" i="9" s="1"/>
  <c r="F196" i="9"/>
  <c r="F198" i="9" s="1"/>
  <c r="G196" i="9"/>
  <c r="G198" i="9" s="1"/>
  <c r="H196" i="9"/>
  <c r="H198" i="9" s="1"/>
  <c r="H195" i="9"/>
  <c r="H197" i="9" s="1"/>
  <c r="G195" i="9"/>
  <c r="G197" i="9" s="1"/>
  <c r="F195" i="9"/>
  <c r="F197" i="9" s="1"/>
  <c r="E195" i="9"/>
  <c r="E197" i="9" s="1"/>
  <c r="E213" i="8"/>
  <c r="E215" i="8" s="1"/>
  <c r="F213" i="8"/>
  <c r="F215" i="8" s="1"/>
  <c r="G213" i="8"/>
  <c r="G215" i="8" s="1"/>
  <c r="H213" i="8"/>
  <c r="H215" i="8" s="1"/>
  <c r="H212" i="8"/>
  <c r="H214" i="8" s="1"/>
  <c r="G212" i="8"/>
  <c r="G214" i="8" s="1"/>
  <c r="F212" i="8"/>
  <c r="F214" i="8" s="1"/>
  <c r="E212" i="8"/>
  <c r="E214" i="8" s="1"/>
  <c r="E179" i="7"/>
  <c r="E181" i="7" s="1"/>
  <c r="F179" i="7"/>
  <c r="F181" i="7" s="1"/>
  <c r="G179" i="7"/>
  <c r="G181" i="7" s="1"/>
  <c r="H179" i="7"/>
  <c r="H181" i="7" s="1"/>
  <c r="H178" i="7"/>
  <c r="H180" i="7" s="1"/>
  <c r="G178" i="7"/>
  <c r="G180" i="7" s="1"/>
  <c r="F178" i="7"/>
  <c r="F180" i="7" s="1"/>
  <c r="E178" i="7"/>
  <c r="E180" i="7" s="1"/>
  <c r="E231" i="6"/>
  <c r="E233" i="6" s="1"/>
  <c r="F231" i="6"/>
  <c r="F233" i="6" s="1"/>
  <c r="G231" i="6"/>
  <c r="G233" i="6" s="1"/>
  <c r="H231" i="6"/>
  <c r="H233" i="6" s="1"/>
  <c r="H230" i="6"/>
  <c r="H232" i="6" s="1"/>
  <c r="G230" i="6"/>
  <c r="G232" i="6" s="1"/>
  <c r="F230" i="6"/>
  <c r="F232" i="6" s="1"/>
  <c r="E230" i="6"/>
  <c r="E232" i="6" s="1"/>
  <c r="E196" i="5"/>
  <c r="E198" i="5" s="1"/>
  <c r="F196" i="5"/>
  <c r="F198" i="5" s="1"/>
  <c r="G196" i="5"/>
  <c r="G198" i="5" s="1"/>
  <c r="H196" i="5"/>
  <c r="H198" i="5" s="1"/>
  <c r="H195" i="5"/>
  <c r="H197" i="5" s="1"/>
  <c r="G195" i="5"/>
  <c r="G197" i="5" s="1"/>
  <c r="F195" i="5"/>
  <c r="F197" i="5" s="1"/>
  <c r="E195" i="5"/>
  <c r="E197" i="5" s="1"/>
  <c r="E146" i="1"/>
  <c r="E148" i="1" s="1"/>
  <c r="F146" i="1"/>
  <c r="F148" i="1" s="1"/>
  <c r="G146" i="1"/>
  <c r="G148" i="1" s="1"/>
  <c r="H146" i="1"/>
  <c r="H148" i="1" s="1"/>
  <c r="H145" i="1"/>
  <c r="H147" i="1" s="1"/>
  <c r="G145" i="1"/>
  <c r="G147" i="1" s="1"/>
  <c r="F145" i="1"/>
  <c r="F147" i="1" s="1"/>
  <c r="E145" i="1"/>
  <c r="E147" i="1" s="1"/>
  <c r="D162" i="11"/>
  <c r="C197" i="10"/>
  <c r="C199" i="10" s="1"/>
  <c r="D161" i="11"/>
  <c r="F163" i="11" l="1"/>
  <c r="H163" i="11"/>
  <c r="G164" i="11"/>
  <c r="E164" i="11"/>
  <c r="D163" i="11"/>
  <c r="D164" i="11"/>
  <c r="E163" i="11"/>
  <c r="G163" i="11"/>
  <c r="H164" i="11"/>
  <c r="F164" i="11"/>
  <c r="I161" i="2"/>
  <c r="I163" i="2" s="1"/>
  <c r="C161" i="2"/>
  <c r="C163" i="2" s="1"/>
  <c r="I145" i="1"/>
  <c r="I147" i="1" s="1"/>
  <c r="C195" i="5"/>
  <c r="C197" i="5" s="1"/>
  <c r="D196" i="5"/>
  <c r="D198" i="5" s="1"/>
  <c r="I230" i="6"/>
  <c r="I232" i="6" s="1"/>
  <c r="C178" i="7"/>
  <c r="C180" i="7" s="1"/>
  <c r="D179" i="7"/>
  <c r="D181" i="7" s="1"/>
  <c r="I212" i="8"/>
  <c r="I214" i="8" s="1"/>
  <c r="C195" i="9"/>
  <c r="C197" i="9" s="1"/>
  <c r="D196" i="9"/>
  <c r="D198" i="9" s="1"/>
  <c r="I196" i="10"/>
  <c r="I198" i="10" s="1"/>
  <c r="C161" i="11"/>
  <c r="C162" i="2"/>
  <c r="C164" i="2" s="1"/>
  <c r="D195" i="5"/>
  <c r="D197" i="5" s="1"/>
  <c r="C196" i="5"/>
  <c r="C198" i="5" s="1"/>
  <c r="D178" i="7"/>
  <c r="D180" i="7" s="1"/>
  <c r="C179" i="7"/>
  <c r="C181" i="7" s="1"/>
  <c r="D195" i="9"/>
  <c r="D197" i="9" s="1"/>
  <c r="C196" i="9"/>
  <c r="C198" i="9" s="1"/>
  <c r="C162" i="11"/>
  <c r="F162" i="2"/>
  <c r="F164" i="2" s="1"/>
  <c r="F165" i="2" s="1"/>
  <c r="F166" i="2" s="1"/>
  <c r="F178" i="2" s="1"/>
  <c r="D162" i="2"/>
  <c r="D164" i="2" s="1"/>
  <c r="C145" i="1"/>
  <c r="C147" i="1" s="1"/>
  <c r="D146" i="1"/>
  <c r="D148" i="1" s="1"/>
  <c r="I195" i="5"/>
  <c r="I197" i="5" s="1"/>
  <c r="C230" i="6"/>
  <c r="C232" i="6" s="1"/>
  <c r="D231" i="6"/>
  <c r="D233" i="6" s="1"/>
  <c r="I178" i="7"/>
  <c r="I180" i="7" s="1"/>
  <c r="C212" i="8"/>
  <c r="C214" i="8" s="1"/>
  <c r="D213" i="8"/>
  <c r="D215" i="8" s="1"/>
  <c r="I195" i="9"/>
  <c r="I197" i="9" s="1"/>
  <c r="C196" i="10"/>
  <c r="C198" i="10" s="1"/>
  <c r="C200" i="10" s="1"/>
  <c r="D197" i="10"/>
  <c r="D199" i="10" s="1"/>
  <c r="I161" i="11"/>
  <c r="D161" i="2"/>
  <c r="D163" i="2" s="1"/>
  <c r="D145" i="1"/>
  <c r="D147" i="1" s="1"/>
  <c r="C146" i="1"/>
  <c r="C148" i="1" s="1"/>
  <c r="D230" i="6"/>
  <c r="D232" i="6" s="1"/>
  <c r="C231" i="6"/>
  <c r="C233" i="6" s="1"/>
  <c r="D212" i="8"/>
  <c r="D214" i="8" s="1"/>
  <c r="C213" i="8"/>
  <c r="C215" i="8" s="1"/>
  <c r="D196" i="10"/>
  <c r="D198" i="10" s="1"/>
  <c r="F234" i="6"/>
  <c r="F235" i="6" s="1"/>
  <c r="F244" i="6" s="1"/>
  <c r="F199" i="9"/>
  <c r="H199" i="9"/>
  <c r="G199" i="9"/>
  <c r="E199" i="9"/>
  <c r="F200" i="10"/>
  <c r="H200" i="10"/>
  <c r="G200" i="10"/>
  <c r="E200" i="10"/>
  <c r="F216" i="8"/>
  <c r="H216" i="8"/>
  <c r="G216" i="8"/>
  <c r="E216" i="8"/>
  <c r="F182" i="7"/>
  <c r="H182" i="7"/>
  <c r="G182" i="7"/>
  <c r="E182" i="7"/>
  <c r="H234" i="6"/>
  <c r="H235" i="6" s="1"/>
  <c r="H244" i="6" s="1"/>
  <c r="G234" i="6"/>
  <c r="G235" i="6" s="1"/>
  <c r="G244" i="6" s="1"/>
  <c r="E234" i="6"/>
  <c r="E235" i="6" s="1"/>
  <c r="E244" i="6" s="1"/>
  <c r="F199" i="5"/>
  <c r="H199" i="5"/>
  <c r="G199" i="5"/>
  <c r="E199" i="5"/>
  <c r="F149" i="1"/>
  <c r="H149" i="1"/>
  <c r="G149" i="1"/>
  <c r="E149" i="1"/>
  <c r="F167" i="2" l="1"/>
  <c r="E236" i="6"/>
  <c r="H236" i="6"/>
  <c r="F236" i="6"/>
  <c r="C199" i="5"/>
  <c r="G236" i="6"/>
  <c r="E165" i="11"/>
  <c r="F165" i="11"/>
  <c r="G165" i="11"/>
  <c r="D165" i="11"/>
  <c r="H165" i="11"/>
  <c r="D199" i="5"/>
  <c r="I163" i="11"/>
  <c r="C164" i="11"/>
  <c r="C163" i="11"/>
  <c r="C199" i="9"/>
  <c r="C165" i="2"/>
  <c r="C166" i="2" s="1"/>
  <c r="C167" i="2" s="1"/>
  <c r="C234" i="6"/>
  <c r="C235" i="6" s="1"/>
  <c r="C244" i="6" s="1"/>
  <c r="D149" i="1"/>
  <c r="C149" i="1"/>
  <c r="D200" i="10"/>
  <c r="C216" i="8"/>
  <c r="D234" i="6"/>
  <c r="D235" i="6" s="1"/>
  <c r="D244" i="6" s="1"/>
  <c r="D182" i="7"/>
  <c r="C182" i="7"/>
  <c r="D216" i="8"/>
  <c r="D199" i="9"/>
  <c r="D165" i="2"/>
  <c r="D166" i="2" s="1"/>
  <c r="D178" i="2" s="1"/>
  <c r="I162" i="2"/>
  <c r="I164" i="2" s="1"/>
  <c r="I165" i="2" s="1"/>
  <c r="I166" i="2" s="1"/>
  <c r="I178" i="2" s="1"/>
  <c r="I162" i="11"/>
  <c r="I196" i="9"/>
  <c r="I198" i="9" s="1"/>
  <c r="I199" i="9" s="1"/>
  <c r="I179" i="7"/>
  <c r="I181" i="7" s="1"/>
  <c r="I182" i="7" s="1"/>
  <c r="I196" i="5"/>
  <c r="I198" i="5" s="1"/>
  <c r="I199" i="5" s="1"/>
  <c r="I197" i="10"/>
  <c r="I199" i="10" s="1"/>
  <c r="I200" i="10" s="1"/>
  <c r="I213" i="8"/>
  <c r="I215" i="8" s="1"/>
  <c r="I216" i="8" s="1"/>
  <c r="I231" i="6"/>
  <c r="I233" i="6" s="1"/>
  <c r="I234" i="6" s="1"/>
  <c r="I235" i="6" s="1"/>
  <c r="I244" i="6" s="1"/>
  <c r="I146" i="1"/>
  <c r="I148" i="1" s="1"/>
  <c r="I149" i="1" s="1"/>
  <c r="D127" i="11"/>
  <c r="E127" i="11"/>
  <c r="F127" i="11"/>
  <c r="G127" i="11"/>
  <c r="H127" i="11"/>
  <c r="I127" i="11"/>
  <c r="D128" i="11"/>
  <c r="E128" i="11"/>
  <c r="F128" i="11"/>
  <c r="G128" i="11"/>
  <c r="H128" i="11"/>
  <c r="I128" i="11"/>
  <c r="D129" i="11"/>
  <c r="E129" i="11"/>
  <c r="F129" i="11"/>
  <c r="G129" i="11"/>
  <c r="H129" i="11"/>
  <c r="I129" i="11"/>
  <c r="D130" i="11"/>
  <c r="E130" i="11"/>
  <c r="F130" i="11"/>
  <c r="G130" i="11"/>
  <c r="H130" i="11"/>
  <c r="I130" i="11"/>
  <c r="D131" i="11"/>
  <c r="E131" i="11"/>
  <c r="F131" i="11"/>
  <c r="G131" i="11"/>
  <c r="H131" i="11"/>
  <c r="I131" i="11"/>
  <c r="D132" i="11"/>
  <c r="E132" i="11"/>
  <c r="F132" i="11"/>
  <c r="G132" i="11"/>
  <c r="H132" i="11"/>
  <c r="I132" i="11"/>
  <c r="D133" i="11"/>
  <c r="E133" i="11"/>
  <c r="F133" i="11"/>
  <c r="G133" i="11"/>
  <c r="H133" i="11"/>
  <c r="I133" i="11"/>
  <c r="C127" i="11"/>
  <c r="C128" i="11"/>
  <c r="C129" i="11"/>
  <c r="C130" i="11"/>
  <c r="C131" i="11"/>
  <c r="C132" i="11"/>
  <c r="C133" i="11"/>
  <c r="D145" i="10"/>
  <c r="E145" i="10"/>
  <c r="F145" i="10"/>
  <c r="G145" i="10"/>
  <c r="H145" i="10"/>
  <c r="I145" i="10"/>
  <c r="D146" i="10"/>
  <c r="E146" i="10"/>
  <c r="F146" i="10"/>
  <c r="G146" i="10"/>
  <c r="H146" i="10"/>
  <c r="I146" i="10"/>
  <c r="D147" i="10"/>
  <c r="E147" i="10"/>
  <c r="F147" i="10"/>
  <c r="G147" i="10"/>
  <c r="H147" i="10"/>
  <c r="I147" i="10"/>
  <c r="D148" i="10"/>
  <c r="E148" i="10"/>
  <c r="F148" i="10"/>
  <c r="G148" i="10"/>
  <c r="H148" i="10"/>
  <c r="I148" i="10"/>
  <c r="D149" i="10"/>
  <c r="E149" i="10"/>
  <c r="F149" i="10"/>
  <c r="G149" i="10"/>
  <c r="H149" i="10"/>
  <c r="I149" i="10"/>
  <c r="D150" i="10"/>
  <c r="E150" i="10"/>
  <c r="F150" i="10"/>
  <c r="G150" i="10"/>
  <c r="H150" i="10"/>
  <c r="I150" i="10"/>
  <c r="D151" i="10"/>
  <c r="E151" i="10"/>
  <c r="F151" i="10"/>
  <c r="G151" i="10"/>
  <c r="H151" i="10"/>
  <c r="I151" i="10"/>
  <c r="C145" i="10"/>
  <c r="C146" i="10"/>
  <c r="C147" i="10"/>
  <c r="C148" i="10"/>
  <c r="C149" i="10"/>
  <c r="C150" i="10"/>
  <c r="C151" i="10"/>
  <c r="D145" i="9"/>
  <c r="E145" i="9"/>
  <c r="F145" i="9"/>
  <c r="G145" i="9"/>
  <c r="H145" i="9"/>
  <c r="I145" i="9"/>
  <c r="D146" i="9"/>
  <c r="E146" i="9"/>
  <c r="F146" i="9"/>
  <c r="G146" i="9"/>
  <c r="H146" i="9"/>
  <c r="I146" i="9"/>
  <c r="D147" i="9"/>
  <c r="E147" i="9"/>
  <c r="F147" i="9"/>
  <c r="G147" i="9"/>
  <c r="H147" i="9"/>
  <c r="I147" i="9"/>
  <c r="D148" i="9"/>
  <c r="E148" i="9"/>
  <c r="F148" i="9"/>
  <c r="G148" i="9"/>
  <c r="H148" i="9"/>
  <c r="I148" i="9"/>
  <c r="D149" i="9"/>
  <c r="E149" i="9"/>
  <c r="F149" i="9"/>
  <c r="G149" i="9"/>
  <c r="H149" i="9"/>
  <c r="I149" i="9"/>
  <c r="D150" i="9"/>
  <c r="E150" i="9"/>
  <c r="F150" i="9"/>
  <c r="G150" i="9"/>
  <c r="H150" i="9"/>
  <c r="I150" i="9"/>
  <c r="D151" i="9"/>
  <c r="E151" i="9"/>
  <c r="F151" i="9"/>
  <c r="G151" i="9"/>
  <c r="H151" i="9"/>
  <c r="I151" i="9"/>
  <c r="C145" i="9"/>
  <c r="C146" i="9"/>
  <c r="C147" i="9"/>
  <c r="C148" i="9"/>
  <c r="C149" i="9"/>
  <c r="C150" i="9"/>
  <c r="C151" i="9"/>
  <c r="E154" i="8"/>
  <c r="F154" i="8"/>
  <c r="G154" i="8"/>
  <c r="H154" i="8"/>
  <c r="I154" i="8"/>
  <c r="E155" i="8"/>
  <c r="F155" i="8"/>
  <c r="G155" i="8"/>
  <c r="H155" i="8"/>
  <c r="I155" i="8"/>
  <c r="E156" i="8"/>
  <c r="F156" i="8"/>
  <c r="G156" i="8"/>
  <c r="H156" i="8"/>
  <c r="I156" i="8"/>
  <c r="E157" i="8"/>
  <c r="F157" i="8"/>
  <c r="G157" i="8"/>
  <c r="H157" i="8"/>
  <c r="I157" i="8"/>
  <c r="E158" i="8"/>
  <c r="F158" i="8"/>
  <c r="G158" i="8"/>
  <c r="H158" i="8"/>
  <c r="I158" i="8"/>
  <c r="E159" i="8"/>
  <c r="F159" i="8"/>
  <c r="G159" i="8"/>
  <c r="H159" i="8"/>
  <c r="I159" i="8"/>
  <c r="E160" i="8"/>
  <c r="F160" i="8"/>
  <c r="G160" i="8"/>
  <c r="H160" i="8"/>
  <c r="I160" i="8"/>
  <c r="C154" i="8"/>
  <c r="C155" i="8"/>
  <c r="C156" i="8"/>
  <c r="C157" i="8"/>
  <c r="C158" i="8"/>
  <c r="C159" i="8"/>
  <c r="C160" i="8"/>
  <c r="D136" i="7"/>
  <c r="E136" i="7"/>
  <c r="F136" i="7"/>
  <c r="G136" i="7"/>
  <c r="H136" i="7"/>
  <c r="I136" i="7"/>
  <c r="D137" i="7"/>
  <c r="E137" i="7"/>
  <c r="F137" i="7"/>
  <c r="G137" i="7"/>
  <c r="H137" i="7"/>
  <c r="I137" i="7"/>
  <c r="D138" i="7"/>
  <c r="E138" i="7"/>
  <c r="F138" i="7"/>
  <c r="G138" i="7"/>
  <c r="H138" i="7"/>
  <c r="I138" i="7"/>
  <c r="D139" i="7"/>
  <c r="E139" i="7"/>
  <c r="F139" i="7"/>
  <c r="G139" i="7"/>
  <c r="H139" i="7"/>
  <c r="I139" i="7"/>
  <c r="D140" i="7"/>
  <c r="E140" i="7"/>
  <c r="F140" i="7"/>
  <c r="G140" i="7"/>
  <c r="H140" i="7"/>
  <c r="I140" i="7"/>
  <c r="D141" i="7"/>
  <c r="E141" i="7"/>
  <c r="F141" i="7"/>
  <c r="G141" i="7"/>
  <c r="H141" i="7"/>
  <c r="I141" i="7"/>
  <c r="D142" i="7"/>
  <c r="E142" i="7"/>
  <c r="F142" i="7"/>
  <c r="G142" i="7"/>
  <c r="H142" i="7"/>
  <c r="I142" i="7"/>
  <c r="C136" i="7"/>
  <c r="C137" i="7"/>
  <c r="C138" i="7"/>
  <c r="C139" i="7"/>
  <c r="C140" i="7"/>
  <c r="C141" i="7"/>
  <c r="C142" i="7"/>
  <c r="D163" i="6"/>
  <c r="E163" i="6"/>
  <c r="F163" i="6"/>
  <c r="G163" i="6"/>
  <c r="H163" i="6"/>
  <c r="I163" i="6"/>
  <c r="D164" i="6"/>
  <c r="E164" i="6"/>
  <c r="F164" i="6"/>
  <c r="G164" i="6"/>
  <c r="H164" i="6"/>
  <c r="I164" i="6"/>
  <c r="D165" i="6"/>
  <c r="E165" i="6"/>
  <c r="F165" i="6"/>
  <c r="G165" i="6"/>
  <c r="H165" i="6"/>
  <c r="I165" i="6"/>
  <c r="D166" i="6"/>
  <c r="E166" i="6"/>
  <c r="F166" i="6"/>
  <c r="G166" i="6"/>
  <c r="H166" i="6"/>
  <c r="I166" i="6"/>
  <c r="D167" i="6"/>
  <c r="E167" i="6"/>
  <c r="F167" i="6"/>
  <c r="G167" i="6"/>
  <c r="H167" i="6"/>
  <c r="I167" i="6"/>
  <c r="D168" i="6"/>
  <c r="E168" i="6"/>
  <c r="F168" i="6"/>
  <c r="G168" i="6"/>
  <c r="H168" i="6"/>
  <c r="I168" i="6"/>
  <c r="D169" i="6"/>
  <c r="E169" i="6"/>
  <c r="F169" i="6"/>
  <c r="G169" i="6"/>
  <c r="H169" i="6"/>
  <c r="I169" i="6"/>
  <c r="C163" i="6"/>
  <c r="C164" i="6"/>
  <c r="C165" i="6"/>
  <c r="C166" i="6"/>
  <c r="C167" i="6"/>
  <c r="C168" i="6"/>
  <c r="C169" i="6"/>
  <c r="D119" i="1"/>
  <c r="E119" i="1"/>
  <c r="F119" i="1"/>
  <c r="G119" i="1"/>
  <c r="H119" i="1"/>
  <c r="I119" i="1"/>
  <c r="D120" i="1"/>
  <c r="E120" i="1"/>
  <c r="F120" i="1"/>
  <c r="G120" i="1"/>
  <c r="H120" i="1"/>
  <c r="I120" i="1"/>
  <c r="D121" i="1"/>
  <c r="E121" i="1"/>
  <c r="F121" i="1"/>
  <c r="G121" i="1"/>
  <c r="H121" i="1"/>
  <c r="I121" i="1"/>
  <c r="D122" i="1"/>
  <c r="E122" i="1"/>
  <c r="F122" i="1"/>
  <c r="G122" i="1"/>
  <c r="H122" i="1"/>
  <c r="I122" i="1"/>
  <c r="D123" i="1"/>
  <c r="E123" i="1"/>
  <c r="F123" i="1"/>
  <c r="G123" i="1"/>
  <c r="H123" i="1"/>
  <c r="I123" i="1"/>
  <c r="D124" i="1"/>
  <c r="E124" i="1"/>
  <c r="F124" i="1"/>
  <c r="G124" i="1"/>
  <c r="H124" i="1"/>
  <c r="I124" i="1"/>
  <c r="D125" i="1"/>
  <c r="E125" i="1"/>
  <c r="F125" i="1"/>
  <c r="G125" i="1"/>
  <c r="H125" i="1"/>
  <c r="I125" i="1"/>
  <c r="C119" i="1"/>
  <c r="C120" i="1"/>
  <c r="C121" i="1"/>
  <c r="C122" i="1"/>
  <c r="C123" i="1"/>
  <c r="C124" i="1"/>
  <c r="C125" i="1"/>
  <c r="C127" i="2"/>
  <c r="C128" i="2"/>
  <c r="C129" i="2"/>
  <c r="C130" i="2"/>
  <c r="C131" i="2"/>
  <c r="C132" i="2"/>
  <c r="C133" i="2"/>
  <c r="I167" i="2" l="1"/>
  <c r="C161" i="8"/>
  <c r="D167" i="2"/>
  <c r="I236" i="6"/>
  <c r="D236" i="6"/>
  <c r="C236" i="6"/>
  <c r="C165" i="11"/>
  <c r="I164" i="11"/>
  <c r="I165" i="11" s="1"/>
  <c r="D148" i="7"/>
  <c r="E148" i="7"/>
  <c r="C148" i="7"/>
  <c r="D4" i="14" l="1"/>
  <c r="Q4" i="14"/>
  <c r="E4" i="14"/>
  <c r="R4" i="14"/>
  <c r="F4" i="14"/>
  <c r="S4" i="14"/>
  <c r="G4" i="14"/>
  <c r="T4" i="14"/>
  <c r="H4" i="14"/>
  <c r="U4" i="14"/>
  <c r="I4" i="14"/>
  <c r="V4" i="14"/>
  <c r="J4" i="14"/>
  <c r="W4" i="14"/>
  <c r="D5" i="14"/>
  <c r="C97" i="11" s="1"/>
  <c r="Q5" i="14"/>
  <c r="E5" i="14"/>
  <c r="D97" i="11" s="1"/>
  <c r="R5" i="14"/>
  <c r="D98" i="11" s="1"/>
  <c r="F5" i="14"/>
  <c r="E97" i="11" s="1"/>
  <c r="S5" i="14"/>
  <c r="E98" i="11" s="1"/>
  <c r="G5" i="14"/>
  <c r="F97" i="11" s="1"/>
  <c r="T5" i="14"/>
  <c r="F98" i="11" s="1"/>
  <c r="H5" i="14"/>
  <c r="G97" i="11" s="1"/>
  <c r="U5" i="14"/>
  <c r="G98" i="11" s="1"/>
  <c r="I5" i="14"/>
  <c r="H97" i="11" s="1"/>
  <c r="V5" i="14"/>
  <c r="H98" i="11" s="1"/>
  <c r="J5" i="14"/>
  <c r="I97" i="11" s="1"/>
  <c r="W5" i="14"/>
  <c r="I98" i="11" s="1"/>
  <c r="D6" i="14"/>
  <c r="C106" i="11" s="1"/>
  <c r="Q6" i="14"/>
  <c r="E6" i="14"/>
  <c r="D106" i="11" s="1"/>
  <c r="R6" i="14"/>
  <c r="D107" i="11" s="1"/>
  <c r="F6" i="14"/>
  <c r="E106" i="11" s="1"/>
  <c r="S6" i="14"/>
  <c r="E107" i="11" s="1"/>
  <c r="G6" i="14"/>
  <c r="F106" i="11" s="1"/>
  <c r="T6" i="14"/>
  <c r="F107" i="11" s="1"/>
  <c r="H6" i="14"/>
  <c r="G106" i="11" s="1"/>
  <c r="U6" i="14"/>
  <c r="G107" i="11" s="1"/>
  <c r="I6" i="14"/>
  <c r="H106" i="11" s="1"/>
  <c r="V6" i="14"/>
  <c r="H107" i="11" s="1"/>
  <c r="J6" i="14"/>
  <c r="I106" i="11" s="1"/>
  <c r="W6" i="14"/>
  <c r="I107" i="11" s="1"/>
  <c r="D7" i="14"/>
  <c r="C115" i="11" s="1"/>
  <c r="Q7" i="14"/>
  <c r="E7" i="14"/>
  <c r="D115" i="11" s="1"/>
  <c r="R7" i="14"/>
  <c r="D116" i="11" s="1"/>
  <c r="F7" i="14"/>
  <c r="E115" i="11" s="1"/>
  <c r="S7" i="14"/>
  <c r="E116" i="11" s="1"/>
  <c r="G7" i="14"/>
  <c r="F115" i="11" s="1"/>
  <c r="T7" i="14"/>
  <c r="F116" i="11" s="1"/>
  <c r="H7" i="14"/>
  <c r="G115" i="11" s="1"/>
  <c r="U7" i="14"/>
  <c r="G116" i="11" s="1"/>
  <c r="I7" i="14"/>
  <c r="H115" i="11" s="1"/>
  <c r="V7" i="14"/>
  <c r="H116" i="11" s="1"/>
  <c r="J7" i="14"/>
  <c r="I115" i="11" s="1"/>
  <c r="W7" i="14"/>
  <c r="I116" i="11" s="1"/>
  <c r="D8" i="14"/>
  <c r="C97" i="10" s="1"/>
  <c r="Q8" i="14"/>
  <c r="E8" i="14"/>
  <c r="D97" i="10" s="1"/>
  <c r="R8" i="14"/>
  <c r="D98" i="10" s="1"/>
  <c r="F8" i="14"/>
  <c r="E97" i="10" s="1"/>
  <c r="S8" i="14"/>
  <c r="E98" i="10" s="1"/>
  <c r="G8" i="14"/>
  <c r="F97" i="10" s="1"/>
  <c r="T8" i="14"/>
  <c r="F98" i="10" s="1"/>
  <c r="H8" i="14"/>
  <c r="G97" i="10" s="1"/>
  <c r="U8" i="14"/>
  <c r="G98" i="10" s="1"/>
  <c r="I8" i="14"/>
  <c r="H97" i="10" s="1"/>
  <c r="V8" i="14"/>
  <c r="H98" i="10" s="1"/>
  <c r="J8" i="14"/>
  <c r="I97" i="10" s="1"/>
  <c r="W8" i="14"/>
  <c r="I98" i="10" s="1"/>
  <c r="D9" i="14"/>
  <c r="C106" i="10" s="1"/>
  <c r="Q9" i="14"/>
  <c r="E9" i="14"/>
  <c r="D106" i="10" s="1"/>
  <c r="R9" i="14"/>
  <c r="D107" i="10" s="1"/>
  <c r="F9" i="14"/>
  <c r="E106" i="10" s="1"/>
  <c r="S9" i="14"/>
  <c r="E107" i="10" s="1"/>
  <c r="G9" i="14"/>
  <c r="F106" i="10" s="1"/>
  <c r="T9" i="14"/>
  <c r="F107" i="10" s="1"/>
  <c r="H9" i="14"/>
  <c r="G106" i="10" s="1"/>
  <c r="U9" i="14"/>
  <c r="G107" i="10" s="1"/>
  <c r="I9" i="14"/>
  <c r="H106" i="10" s="1"/>
  <c r="V9" i="14"/>
  <c r="H107" i="10" s="1"/>
  <c r="J9" i="14"/>
  <c r="I106" i="10" s="1"/>
  <c r="W9" i="14"/>
  <c r="I107" i="10" s="1"/>
  <c r="D10" i="14"/>
  <c r="C115" i="10" s="1"/>
  <c r="Q10" i="14"/>
  <c r="E10" i="14"/>
  <c r="D115" i="10" s="1"/>
  <c r="R10" i="14"/>
  <c r="D116" i="10" s="1"/>
  <c r="F10" i="14"/>
  <c r="E115" i="10" s="1"/>
  <c r="S10" i="14"/>
  <c r="E116" i="10" s="1"/>
  <c r="G10" i="14"/>
  <c r="F115" i="10" s="1"/>
  <c r="T10" i="14"/>
  <c r="F116" i="10" s="1"/>
  <c r="H10" i="14"/>
  <c r="G115" i="10" s="1"/>
  <c r="U10" i="14"/>
  <c r="G116" i="10" s="1"/>
  <c r="I10" i="14"/>
  <c r="H115" i="10" s="1"/>
  <c r="V10" i="14"/>
  <c r="H116" i="10" s="1"/>
  <c r="J10" i="14"/>
  <c r="I115" i="10" s="1"/>
  <c r="W10" i="14"/>
  <c r="I116" i="10" s="1"/>
  <c r="D11" i="14"/>
  <c r="C124" i="10" s="1"/>
  <c r="Q11" i="14"/>
  <c r="E11" i="14"/>
  <c r="D124" i="10" s="1"/>
  <c r="R11" i="14"/>
  <c r="D125" i="10" s="1"/>
  <c r="F11" i="14"/>
  <c r="E124" i="10" s="1"/>
  <c r="S11" i="14"/>
  <c r="E125" i="10" s="1"/>
  <c r="G11" i="14"/>
  <c r="F124" i="10" s="1"/>
  <c r="T11" i="14"/>
  <c r="F125" i="10" s="1"/>
  <c r="H11" i="14"/>
  <c r="G124" i="10" s="1"/>
  <c r="U11" i="14"/>
  <c r="G125" i="10" s="1"/>
  <c r="I11" i="14"/>
  <c r="H124" i="10" s="1"/>
  <c r="V11" i="14"/>
  <c r="H125" i="10" s="1"/>
  <c r="J11" i="14"/>
  <c r="I124" i="10" s="1"/>
  <c r="W11" i="14"/>
  <c r="I125" i="10" s="1"/>
  <c r="D12" i="14"/>
  <c r="C133" i="10" s="1"/>
  <c r="Q12" i="14"/>
  <c r="E12" i="14"/>
  <c r="D133" i="10" s="1"/>
  <c r="R12" i="14"/>
  <c r="D134" i="10" s="1"/>
  <c r="F12" i="14"/>
  <c r="E133" i="10" s="1"/>
  <c r="S12" i="14"/>
  <c r="E134" i="10" s="1"/>
  <c r="G12" i="14"/>
  <c r="F133" i="10" s="1"/>
  <c r="T12" i="14"/>
  <c r="F134" i="10" s="1"/>
  <c r="H12" i="14"/>
  <c r="G133" i="10" s="1"/>
  <c r="U12" i="14"/>
  <c r="G134" i="10" s="1"/>
  <c r="I12" i="14"/>
  <c r="H133" i="10" s="1"/>
  <c r="V12" i="14"/>
  <c r="H134" i="10" s="1"/>
  <c r="J12" i="14"/>
  <c r="I133" i="10" s="1"/>
  <c r="W12" i="14"/>
  <c r="I134" i="10" s="1"/>
  <c r="D13" i="14"/>
  <c r="C97" i="9" s="1"/>
  <c r="Q13" i="14"/>
  <c r="E13" i="14"/>
  <c r="D97" i="9" s="1"/>
  <c r="R13" i="14"/>
  <c r="D98" i="9" s="1"/>
  <c r="F13" i="14"/>
  <c r="E97" i="9" s="1"/>
  <c r="S13" i="14"/>
  <c r="E98" i="9" s="1"/>
  <c r="G13" i="14"/>
  <c r="F97" i="9" s="1"/>
  <c r="T13" i="14"/>
  <c r="F98" i="9" s="1"/>
  <c r="H13" i="14"/>
  <c r="G97" i="9" s="1"/>
  <c r="U13" i="14"/>
  <c r="G98" i="9" s="1"/>
  <c r="I13" i="14"/>
  <c r="H97" i="9" s="1"/>
  <c r="V13" i="14"/>
  <c r="H98" i="9" s="1"/>
  <c r="J13" i="14"/>
  <c r="I97" i="9" s="1"/>
  <c r="W13" i="14"/>
  <c r="I98" i="9" s="1"/>
  <c r="D14" i="14"/>
  <c r="C106" i="9" s="1"/>
  <c r="Q14" i="14"/>
  <c r="E14" i="14"/>
  <c r="D106" i="9" s="1"/>
  <c r="R14" i="14"/>
  <c r="D107" i="9" s="1"/>
  <c r="F14" i="14"/>
  <c r="E106" i="9" s="1"/>
  <c r="S14" i="14"/>
  <c r="E107" i="9" s="1"/>
  <c r="G14" i="14"/>
  <c r="F106" i="9" s="1"/>
  <c r="T14" i="14"/>
  <c r="F107" i="9" s="1"/>
  <c r="H14" i="14"/>
  <c r="G106" i="9" s="1"/>
  <c r="U14" i="14"/>
  <c r="G107" i="9" s="1"/>
  <c r="I14" i="14"/>
  <c r="H106" i="9" s="1"/>
  <c r="V14" i="14"/>
  <c r="H107" i="9" s="1"/>
  <c r="J14" i="14"/>
  <c r="I106" i="9" s="1"/>
  <c r="W14" i="14"/>
  <c r="I107" i="9" s="1"/>
  <c r="D15" i="14"/>
  <c r="C115" i="9" s="1"/>
  <c r="Q15" i="14"/>
  <c r="E15" i="14"/>
  <c r="D115" i="9" s="1"/>
  <c r="R15" i="14"/>
  <c r="D116" i="9" s="1"/>
  <c r="F15" i="14"/>
  <c r="E115" i="9" s="1"/>
  <c r="S15" i="14"/>
  <c r="E116" i="9" s="1"/>
  <c r="G15" i="14"/>
  <c r="F115" i="9" s="1"/>
  <c r="T15" i="14"/>
  <c r="F116" i="9" s="1"/>
  <c r="H15" i="14"/>
  <c r="G115" i="9" s="1"/>
  <c r="U15" i="14"/>
  <c r="G116" i="9" s="1"/>
  <c r="I15" i="14"/>
  <c r="H115" i="9" s="1"/>
  <c r="V15" i="14"/>
  <c r="H116" i="9" s="1"/>
  <c r="J15" i="14"/>
  <c r="I115" i="9" s="1"/>
  <c r="W15" i="14"/>
  <c r="I116" i="9" s="1"/>
  <c r="D16" i="14"/>
  <c r="C124" i="9" s="1"/>
  <c r="Q16" i="14"/>
  <c r="E16" i="14"/>
  <c r="D124" i="9" s="1"/>
  <c r="R16" i="14"/>
  <c r="D125" i="9" s="1"/>
  <c r="F16" i="14"/>
  <c r="E124" i="9" s="1"/>
  <c r="S16" i="14"/>
  <c r="E125" i="9" s="1"/>
  <c r="G16" i="14"/>
  <c r="F124" i="9" s="1"/>
  <c r="T16" i="14"/>
  <c r="F125" i="9" s="1"/>
  <c r="H16" i="14"/>
  <c r="G124" i="9" s="1"/>
  <c r="U16" i="14"/>
  <c r="G125" i="9" s="1"/>
  <c r="I16" i="14"/>
  <c r="H124" i="9" s="1"/>
  <c r="V16" i="14"/>
  <c r="H125" i="9" s="1"/>
  <c r="J16" i="14"/>
  <c r="I124" i="9" s="1"/>
  <c r="W16" i="14"/>
  <c r="I125" i="9" s="1"/>
  <c r="D17" i="14"/>
  <c r="C133" i="9" s="1"/>
  <c r="Q17" i="14"/>
  <c r="E17" i="14"/>
  <c r="D133" i="9" s="1"/>
  <c r="R17" i="14"/>
  <c r="D134" i="9" s="1"/>
  <c r="F17" i="14"/>
  <c r="E133" i="9" s="1"/>
  <c r="S17" i="14"/>
  <c r="E134" i="9" s="1"/>
  <c r="G17" i="14"/>
  <c r="F133" i="9" s="1"/>
  <c r="T17" i="14"/>
  <c r="F134" i="9" s="1"/>
  <c r="H17" i="14"/>
  <c r="G133" i="9" s="1"/>
  <c r="U17" i="14"/>
  <c r="G134" i="9" s="1"/>
  <c r="I17" i="14"/>
  <c r="H133" i="9" s="1"/>
  <c r="V17" i="14"/>
  <c r="H134" i="9" s="1"/>
  <c r="J17" i="14"/>
  <c r="I133" i="9" s="1"/>
  <c r="W17" i="14"/>
  <c r="I134" i="9" s="1"/>
  <c r="D18" i="14"/>
  <c r="C97" i="8" s="1"/>
  <c r="Q18" i="14"/>
  <c r="E18" i="14"/>
  <c r="D97" i="8" s="1"/>
  <c r="R18" i="14"/>
  <c r="D98" i="8" s="1"/>
  <c r="F18" i="14"/>
  <c r="E97" i="8" s="1"/>
  <c r="S18" i="14"/>
  <c r="E98" i="8" s="1"/>
  <c r="G18" i="14"/>
  <c r="F97" i="8" s="1"/>
  <c r="T18" i="14"/>
  <c r="F98" i="8" s="1"/>
  <c r="H18" i="14"/>
  <c r="G97" i="8" s="1"/>
  <c r="U18" i="14"/>
  <c r="G98" i="8" s="1"/>
  <c r="I18" i="14"/>
  <c r="H97" i="8" s="1"/>
  <c r="V18" i="14"/>
  <c r="H98" i="8" s="1"/>
  <c r="J18" i="14"/>
  <c r="I97" i="8" s="1"/>
  <c r="W18" i="14"/>
  <c r="I98" i="8" s="1"/>
  <c r="D19" i="14"/>
  <c r="C106" i="8" s="1"/>
  <c r="Q19" i="14"/>
  <c r="E19" i="14"/>
  <c r="D106" i="8" s="1"/>
  <c r="R19" i="14"/>
  <c r="D107" i="8" s="1"/>
  <c r="F19" i="14"/>
  <c r="E106" i="8" s="1"/>
  <c r="S19" i="14"/>
  <c r="E107" i="8" s="1"/>
  <c r="G19" i="14"/>
  <c r="F106" i="8" s="1"/>
  <c r="T19" i="14"/>
  <c r="F107" i="8" s="1"/>
  <c r="H19" i="14"/>
  <c r="G106" i="8" s="1"/>
  <c r="U19" i="14"/>
  <c r="G107" i="8" s="1"/>
  <c r="I19" i="14"/>
  <c r="H106" i="8" s="1"/>
  <c r="V19" i="14"/>
  <c r="H107" i="8" s="1"/>
  <c r="J19" i="14"/>
  <c r="I106" i="8" s="1"/>
  <c r="W19" i="14"/>
  <c r="I107" i="8" s="1"/>
  <c r="D20" i="14"/>
  <c r="C115" i="8" s="1"/>
  <c r="Q20" i="14"/>
  <c r="E20" i="14"/>
  <c r="D115" i="8" s="1"/>
  <c r="R20" i="14"/>
  <c r="D116" i="8" s="1"/>
  <c r="F20" i="14"/>
  <c r="E115" i="8" s="1"/>
  <c r="S20" i="14"/>
  <c r="E116" i="8" s="1"/>
  <c r="G20" i="14"/>
  <c r="F115" i="8" s="1"/>
  <c r="T20" i="14"/>
  <c r="F116" i="8" s="1"/>
  <c r="H20" i="14"/>
  <c r="G115" i="8" s="1"/>
  <c r="U20" i="14"/>
  <c r="G116" i="8" s="1"/>
  <c r="I20" i="14"/>
  <c r="H115" i="8" s="1"/>
  <c r="V20" i="14"/>
  <c r="H116" i="8" s="1"/>
  <c r="J20" i="14"/>
  <c r="I115" i="8" s="1"/>
  <c r="W20" i="14"/>
  <c r="I116" i="8" s="1"/>
  <c r="D21" i="14"/>
  <c r="C124" i="8" s="1"/>
  <c r="Q21" i="14"/>
  <c r="E21" i="14"/>
  <c r="D124" i="8" s="1"/>
  <c r="R21" i="14"/>
  <c r="D125" i="8" s="1"/>
  <c r="F21" i="14"/>
  <c r="E124" i="8" s="1"/>
  <c r="S21" i="14"/>
  <c r="E125" i="8" s="1"/>
  <c r="G21" i="14"/>
  <c r="F124" i="8" s="1"/>
  <c r="T21" i="14"/>
  <c r="F125" i="8" s="1"/>
  <c r="H21" i="14"/>
  <c r="G124" i="8" s="1"/>
  <c r="U21" i="14"/>
  <c r="G125" i="8" s="1"/>
  <c r="I21" i="14"/>
  <c r="H124" i="8" s="1"/>
  <c r="V21" i="14"/>
  <c r="H125" i="8" s="1"/>
  <c r="J21" i="14"/>
  <c r="I124" i="8" s="1"/>
  <c r="W21" i="14"/>
  <c r="I125" i="8" s="1"/>
  <c r="D22" i="14"/>
  <c r="C133" i="8" s="1"/>
  <c r="Q22" i="14"/>
  <c r="E22" i="14"/>
  <c r="D133" i="8" s="1"/>
  <c r="R22" i="14"/>
  <c r="D134" i="8" s="1"/>
  <c r="F22" i="14"/>
  <c r="E133" i="8" s="1"/>
  <c r="S22" i="14"/>
  <c r="E134" i="8" s="1"/>
  <c r="G22" i="14"/>
  <c r="F133" i="8" s="1"/>
  <c r="T22" i="14"/>
  <c r="F134" i="8" s="1"/>
  <c r="H22" i="14"/>
  <c r="G133" i="8" s="1"/>
  <c r="U22" i="14"/>
  <c r="G134" i="8" s="1"/>
  <c r="I22" i="14"/>
  <c r="H133" i="8" s="1"/>
  <c r="V22" i="14"/>
  <c r="H134" i="8" s="1"/>
  <c r="J22" i="14"/>
  <c r="I133" i="8" s="1"/>
  <c r="W22" i="14"/>
  <c r="I134" i="8" s="1"/>
  <c r="D23" i="14"/>
  <c r="C142" i="8" s="1"/>
  <c r="Q23" i="14"/>
  <c r="E23" i="14"/>
  <c r="D142" i="8" s="1"/>
  <c r="R23" i="14"/>
  <c r="D143" i="8" s="1"/>
  <c r="F23" i="14"/>
  <c r="E142" i="8" s="1"/>
  <c r="S23" i="14"/>
  <c r="E143" i="8" s="1"/>
  <c r="G23" i="14"/>
  <c r="F142" i="8" s="1"/>
  <c r="T23" i="14"/>
  <c r="F143" i="8" s="1"/>
  <c r="H23" i="14"/>
  <c r="G142" i="8" s="1"/>
  <c r="U23" i="14"/>
  <c r="G143" i="8" s="1"/>
  <c r="I23" i="14"/>
  <c r="H142" i="8" s="1"/>
  <c r="V23" i="14"/>
  <c r="H143" i="8" s="1"/>
  <c r="J23" i="14"/>
  <c r="I142" i="8" s="1"/>
  <c r="W23" i="14"/>
  <c r="I143" i="8" s="1"/>
  <c r="D24" i="14"/>
  <c r="C97" i="7" s="1"/>
  <c r="C98" i="7"/>
  <c r="E24" i="14"/>
  <c r="D97" i="7" s="1"/>
  <c r="D98" i="7"/>
  <c r="F24" i="14"/>
  <c r="E97" i="7" s="1"/>
  <c r="E98" i="7"/>
  <c r="G24" i="14"/>
  <c r="F97" i="7" s="1"/>
  <c r="F98" i="7"/>
  <c r="H24" i="14"/>
  <c r="G97" i="7" s="1"/>
  <c r="U24" i="14"/>
  <c r="G98" i="7" s="1"/>
  <c r="I24" i="14"/>
  <c r="H97" i="7" s="1"/>
  <c r="V24" i="14"/>
  <c r="H98" i="7" s="1"/>
  <c r="J24" i="14"/>
  <c r="I97" i="7" s="1"/>
  <c r="W24" i="14"/>
  <c r="I98" i="7" s="1"/>
  <c r="D25" i="14"/>
  <c r="C106" i="7" s="1"/>
  <c r="Q25" i="14"/>
  <c r="E25" i="14"/>
  <c r="D106" i="7" s="1"/>
  <c r="R25" i="14"/>
  <c r="D107" i="7" s="1"/>
  <c r="F25" i="14"/>
  <c r="E106" i="7" s="1"/>
  <c r="S25" i="14"/>
  <c r="E107" i="7" s="1"/>
  <c r="G25" i="14"/>
  <c r="F106" i="7" s="1"/>
  <c r="T25" i="14"/>
  <c r="F107" i="7" s="1"/>
  <c r="H25" i="14"/>
  <c r="G106" i="7" s="1"/>
  <c r="U25" i="14"/>
  <c r="G107" i="7" s="1"/>
  <c r="I25" i="14"/>
  <c r="H106" i="7" s="1"/>
  <c r="V25" i="14"/>
  <c r="H107" i="7" s="1"/>
  <c r="J25" i="14"/>
  <c r="I106" i="7" s="1"/>
  <c r="W25" i="14"/>
  <c r="I107" i="7" s="1"/>
  <c r="D26" i="14"/>
  <c r="C115" i="7" s="1"/>
  <c r="Q26" i="14"/>
  <c r="E26" i="14"/>
  <c r="D115" i="7" s="1"/>
  <c r="R26" i="14"/>
  <c r="D116" i="7" s="1"/>
  <c r="F26" i="14"/>
  <c r="E115" i="7" s="1"/>
  <c r="S26" i="14"/>
  <c r="E116" i="7" s="1"/>
  <c r="G26" i="14"/>
  <c r="F115" i="7" s="1"/>
  <c r="T26" i="14"/>
  <c r="F116" i="7" s="1"/>
  <c r="H26" i="14"/>
  <c r="G115" i="7" s="1"/>
  <c r="U26" i="14"/>
  <c r="G116" i="7" s="1"/>
  <c r="I26" i="14"/>
  <c r="H115" i="7" s="1"/>
  <c r="V26" i="14"/>
  <c r="H116" i="7" s="1"/>
  <c r="J26" i="14"/>
  <c r="I115" i="7" s="1"/>
  <c r="W26" i="14"/>
  <c r="I116" i="7" s="1"/>
  <c r="D27" i="14"/>
  <c r="C124" i="7" s="1"/>
  <c r="Q27" i="14"/>
  <c r="E27" i="14"/>
  <c r="D124" i="7" s="1"/>
  <c r="R27" i="14"/>
  <c r="D125" i="7" s="1"/>
  <c r="F27" i="14"/>
  <c r="E124" i="7" s="1"/>
  <c r="S27" i="14"/>
  <c r="E125" i="7" s="1"/>
  <c r="G27" i="14"/>
  <c r="F124" i="7" s="1"/>
  <c r="T27" i="14"/>
  <c r="F125" i="7" s="1"/>
  <c r="H27" i="14"/>
  <c r="G124" i="7" s="1"/>
  <c r="U27" i="14"/>
  <c r="G125" i="7" s="1"/>
  <c r="I27" i="14"/>
  <c r="H124" i="7" s="1"/>
  <c r="V27" i="14"/>
  <c r="H125" i="7" s="1"/>
  <c r="J27" i="14"/>
  <c r="I124" i="7" s="1"/>
  <c r="W27" i="14"/>
  <c r="I125" i="7" s="1"/>
  <c r="D28" i="14"/>
  <c r="C97" i="6" s="1"/>
  <c r="Q28" i="14"/>
  <c r="E28" i="14"/>
  <c r="D97" i="6" s="1"/>
  <c r="R28" i="14"/>
  <c r="D98" i="6" s="1"/>
  <c r="F28" i="14"/>
  <c r="E97" i="6" s="1"/>
  <c r="S28" i="14"/>
  <c r="E98" i="6" s="1"/>
  <c r="G28" i="14"/>
  <c r="F97" i="6" s="1"/>
  <c r="T28" i="14"/>
  <c r="F98" i="6" s="1"/>
  <c r="H28" i="14"/>
  <c r="G97" i="6" s="1"/>
  <c r="U28" i="14"/>
  <c r="G98" i="6" s="1"/>
  <c r="I28" i="14"/>
  <c r="H97" i="6" s="1"/>
  <c r="V28" i="14"/>
  <c r="H98" i="6" s="1"/>
  <c r="J28" i="14"/>
  <c r="I97" i="6" s="1"/>
  <c r="W28" i="14"/>
  <c r="I98" i="6" s="1"/>
  <c r="D29" i="14"/>
  <c r="Q29" i="14"/>
  <c r="E29" i="14"/>
  <c r="R29" i="14"/>
  <c r="F29" i="14"/>
  <c r="S29" i="14"/>
  <c r="G29" i="14"/>
  <c r="T29" i="14"/>
  <c r="H29" i="14"/>
  <c r="U29" i="14"/>
  <c r="I29" i="14"/>
  <c r="V29" i="14"/>
  <c r="J29" i="14"/>
  <c r="W29" i="14"/>
  <c r="D30" i="14"/>
  <c r="C115" i="6" s="1"/>
  <c r="Q30" i="14"/>
  <c r="E30" i="14"/>
  <c r="D115" i="6" s="1"/>
  <c r="R30" i="14"/>
  <c r="D116" i="6" s="1"/>
  <c r="F30" i="14"/>
  <c r="E115" i="6" s="1"/>
  <c r="S30" i="14"/>
  <c r="E116" i="6" s="1"/>
  <c r="G30" i="14"/>
  <c r="F115" i="6" s="1"/>
  <c r="T30" i="14"/>
  <c r="F116" i="6" s="1"/>
  <c r="H30" i="14"/>
  <c r="G115" i="6" s="1"/>
  <c r="U30" i="14"/>
  <c r="G116" i="6" s="1"/>
  <c r="I30" i="14"/>
  <c r="H115" i="6" s="1"/>
  <c r="V30" i="14"/>
  <c r="H116" i="6" s="1"/>
  <c r="J30" i="14"/>
  <c r="I115" i="6" s="1"/>
  <c r="W30" i="14"/>
  <c r="I116" i="6" s="1"/>
  <c r="D31" i="14"/>
  <c r="C124" i="6" s="1"/>
  <c r="Q31" i="14"/>
  <c r="E31" i="14"/>
  <c r="D124" i="6" s="1"/>
  <c r="R31" i="14"/>
  <c r="D125" i="6" s="1"/>
  <c r="F31" i="14"/>
  <c r="E124" i="6" s="1"/>
  <c r="S31" i="14"/>
  <c r="E125" i="6" s="1"/>
  <c r="G31" i="14"/>
  <c r="F124" i="6" s="1"/>
  <c r="T31" i="14"/>
  <c r="F125" i="6" s="1"/>
  <c r="H31" i="14"/>
  <c r="G124" i="6" s="1"/>
  <c r="U31" i="14"/>
  <c r="G125" i="6" s="1"/>
  <c r="I31" i="14"/>
  <c r="H124" i="6" s="1"/>
  <c r="V31" i="14"/>
  <c r="H125" i="6" s="1"/>
  <c r="J31" i="14"/>
  <c r="I124" i="6" s="1"/>
  <c r="W31" i="14"/>
  <c r="I125" i="6" s="1"/>
  <c r="D32" i="14"/>
  <c r="C133" i="6" s="1"/>
  <c r="Q32" i="14"/>
  <c r="E32" i="14"/>
  <c r="D133" i="6" s="1"/>
  <c r="R32" i="14"/>
  <c r="D134" i="6" s="1"/>
  <c r="F32" i="14"/>
  <c r="E133" i="6" s="1"/>
  <c r="S32" i="14"/>
  <c r="E134" i="6" s="1"/>
  <c r="G32" i="14"/>
  <c r="F133" i="6" s="1"/>
  <c r="T32" i="14"/>
  <c r="F134" i="6" s="1"/>
  <c r="H32" i="14"/>
  <c r="G133" i="6" s="1"/>
  <c r="U32" i="14"/>
  <c r="G134" i="6" s="1"/>
  <c r="I32" i="14"/>
  <c r="H133" i="6" s="1"/>
  <c r="V32" i="14"/>
  <c r="H134" i="6" s="1"/>
  <c r="J32" i="14"/>
  <c r="I133" i="6" s="1"/>
  <c r="W32" i="14"/>
  <c r="I134" i="6" s="1"/>
  <c r="D33" i="14"/>
  <c r="C142" i="6" s="1"/>
  <c r="Q33" i="14"/>
  <c r="E33" i="14"/>
  <c r="D142" i="6" s="1"/>
  <c r="R33" i="14"/>
  <c r="D143" i="6" s="1"/>
  <c r="F33" i="14"/>
  <c r="E142" i="6" s="1"/>
  <c r="S33" i="14"/>
  <c r="E143" i="6" s="1"/>
  <c r="G33" i="14"/>
  <c r="F142" i="6" s="1"/>
  <c r="T33" i="14"/>
  <c r="F143" i="6" s="1"/>
  <c r="H33" i="14"/>
  <c r="G142" i="6" s="1"/>
  <c r="U33" i="14"/>
  <c r="G143" i="6" s="1"/>
  <c r="I33" i="14"/>
  <c r="H142" i="6" s="1"/>
  <c r="V33" i="14"/>
  <c r="H143" i="6" s="1"/>
  <c r="J33" i="14"/>
  <c r="I142" i="6" s="1"/>
  <c r="W33" i="14"/>
  <c r="I143" i="6" s="1"/>
  <c r="D34" i="14"/>
  <c r="C151" i="6" s="1"/>
  <c r="Q34" i="14"/>
  <c r="E34" i="14"/>
  <c r="D151" i="6" s="1"/>
  <c r="R34" i="14"/>
  <c r="D152" i="6" s="1"/>
  <c r="F34" i="14"/>
  <c r="E151" i="6" s="1"/>
  <c r="S34" i="14"/>
  <c r="E152" i="6" s="1"/>
  <c r="G34" i="14"/>
  <c r="F151" i="6" s="1"/>
  <c r="T34" i="14"/>
  <c r="F152" i="6" s="1"/>
  <c r="H34" i="14"/>
  <c r="G151" i="6" s="1"/>
  <c r="U34" i="14"/>
  <c r="G152" i="6" s="1"/>
  <c r="I34" i="14"/>
  <c r="H151" i="6" s="1"/>
  <c r="V34" i="14"/>
  <c r="H152" i="6" s="1"/>
  <c r="J34" i="14"/>
  <c r="I151" i="6" s="1"/>
  <c r="W34" i="14"/>
  <c r="I152" i="6" s="1"/>
  <c r="D35" i="14"/>
  <c r="C97" i="5" s="1"/>
  <c r="Q35" i="14"/>
  <c r="E35" i="14"/>
  <c r="D97" i="5" s="1"/>
  <c r="R35" i="14"/>
  <c r="D98" i="5" s="1"/>
  <c r="F35" i="14"/>
  <c r="E97" i="5" s="1"/>
  <c r="S35" i="14"/>
  <c r="E98" i="5" s="1"/>
  <c r="G35" i="14"/>
  <c r="F97" i="5" s="1"/>
  <c r="T35" i="14"/>
  <c r="F98" i="5" s="1"/>
  <c r="H35" i="14"/>
  <c r="G97" i="5" s="1"/>
  <c r="U35" i="14"/>
  <c r="G98" i="5" s="1"/>
  <c r="I35" i="14"/>
  <c r="H97" i="5" s="1"/>
  <c r="V35" i="14"/>
  <c r="H98" i="5" s="1"/>
  <c r="J35" i="14"/>
  <c r="I97" i="5" s="1"/>
  <c r="W35" i="14"/>
  <c r="I98" i="5" s="1"/>
  <c r="D36" i="14"/>
  <c r="C106" i="5" s="1"/>
  <c r="Q36" i="14"/>
  <c r="E36" i="14"/>
  <c r="D106" i="5" s="1"/>
  <c r="R36" i="14"/>
  <c r="D107" i="5" s="1"/>
  <c r="F36" i="14"/>
  <c r="E106" i="5" s="1"/>
  <c r="S36" i="14"/>
  <c r="E107" i="5" s="1"/>
  <c r="G36" i="14"/>
  <c r="F106" i="5" s="1"/>
  <c r="T36" i="14"/>
  <c r="F107" i="5" s="1"/>
  <c r="H36" i="14"/>
  <c r="G106" i="5" s="1"/>
  <c r="U36" i="14"/>
  <c r="G107" i="5" s="1"/>
  <c r="I36" i="14"/>
  <c r="H106" i="5" s="1"/>
  <c r="V36" i="14"/>
  <c r="H107" i="5" s="1"/>
  <c r="J36" i="14"/>
  <c r="I106" i="5" s="1"/>
  <c r="W36" i="14"/>
  <c r="I107" i="5" s="1"/>
  <c r="D37" i="14"/>
  <c r="C115" i="5" s="1"/>
  <c r="Q37" i="14"/>
  <c r="E37" i="14"/>
  <c r="D115" i="5" s="1"/>
  <c r="R37" i="14"/>
  <c r="D116" i="5" s="1"/>
  <c r="F37" i="14"/>
  <c r="E115" i="5" s="1"/>
  <c r="S37" i="14"/>
  <c r="E116" i="5" s="1"/>
  <c r="G37" i="14"/>
  <c r="F115" i="5" s="1"/>
  <c r="T37" i="14"/>
  <c r="F116" i="5" s="1"/>
  <c r="H37" i="14"/>
  <c r="G115" i="5" s="1"/>
  <c r="U37" i="14"/>
  <c r="G116" i="5" s="1"/>
  <c r="I37" i="14"/>
  <c r="H115" i="5" s="1"/>
  <c r="V37" i="14"/>
  <c r="H116" i="5" s="1"/>
  <c r="J37" i="14"/>
  <c r="I115" i="5" s="1"/>
  <c r="W37" i="14"/>
  <c r="I116" i="5" s="1"/>
  <c r="D38" i="14"/>
  <c r="C124" i="5" s="1"/>
  <c r="Q38" i="14"/>
  <c r="E38" i="14"/>
  <c r="D124" i="5" s="1"/>
  <c r="R38" i="14"/>
  <c r="D125" i="5" s="1"/>
  <c r="F38" i="14"/>
  <c r="E124" i="5" s="1"/>
  <c r="S38" i="14"/>
  <c r="E125" i="5" s="1"/>
  <c r="G38" i="14"/>
  <c r="F124" i="5" s="1"/>
  <c r="T38" i="14"/>
  <c r="F125" i="5" s="1"/>
  <c r="H38" i="14"/>
  <c r="G124" i="5" s="1"/>
  <c r="U38" i="14"/>
  <c r="G125" i="5" s="1"/>
  <c r="I38" i="14"/>
  <c r="H124" i="5" s="1"/>
  <c r="V38" i="14"/>
  <c r="H125" i="5" s="1"/>
  <c r="J38" i="14"/>
  <c r="I124" i="5" s="1"/>
  <c r="W38" i="14"/>
  <c r="I125" i="5" s="1"/>
  <c r="D39" i="14"/>
  <c r="C133" i="5" s="1"/>
  <c r="Q39" i="14"/>
  <c r="E39" i="14"/>
  <c r="D133" i="5" s="1"/>
  <c r="R39" i="14"/>
  <c r="D134" i="5" s="1"/>
  <c r="F39" i="14"/>
  <c r="E133" i="5" s="1"/>
  <c r="S39" i="14"/>
  <c r="E134" i="5" s="1"/>
  <c r="G39" i="14"/>
  <c r="F133" i="5" s="1"/>
  <c r="T39" i="14"/>
  <c r="F134" i="5" s="1"/>
  <c r="H39" i="14"/>
  <c r="G133" i="5" s="1"/>
  <c r="U39" i="14"/>
  <c r="G134" i="5" s="1"/>
  <c r="I39" i="14"/>
  <c r="H133" i="5" s="1"/>
  <c r="V39" i="14"/>
  <c r="H134" i="5" s="1"/>
  <c r="J39" i="14"/>
  <c r="I133" i="5" s="1"/>
  <c r="W39" i="14"/>
  <c r="I134" i="5" s="1"/>
  <c r="D40" i="14"/>
  <c r="C98" i="1" s="1"/>
  <c r="Q40" i="14"/>
  <c r="E40" i="14"/>
  <c r="D98" i="1" s="1"/>
  <c r="R40" i="14"/>
  <c r="D99" i="1" s="1"/>
  <c r="F40" i="14"/>
  <c r="E98" i="1" s="1"/>
  <c r="S40" i="14"/>
  <c r="E99" i="1" s="1"/>
  <c r="G40" i="14"/>
  <c r="F98" i="1" s="1"/>
  <c r="T40" i="14"/>
  <c r="F99" i="1" s="1"/>
  <c r="H40" i="14"/>
  <c r="G98" i="1" s="1"/>
  <c r="U40" i="14"/>
  <c r="G99" i="1" s="1"/>
  <c r="I40" i="14"/>
  <c r="H98" i="1" s="1"/>
  <c r="V40" i="14"/>
  <c r="H99" i="1" s="1"/>
  <c r="J40" i="14"/>
  <c r="I98" i="1" s="1"/>
  <c r="W40" i="14"/>
  <c r="I99" i="1" s="1"/>
  <c r="D41" i="14"/>
  <c r="C107" i="1" s="1"/>
  <c r="Q41" i="14"/>
  <c r="E41" i="14"/>
  <c r="D107" i="1" s="1"/>
  <c r="R41" i="14"/>
  <c r="D108" i="1" s="1"/>
  <c r="F41" i="14"/>
  <c r="E107" i="1" s="1"/>
  <c r="S41" i="14"/>
  <c r="E108" i="1" s="1"/>
  <c r="G41" i="14"/>
  <c r="F107" i="1" s="1"/>
  <c r="T41" i="14"/>
  <c r="F108" i="1" s="1"/>
  <c r="H41" i="14"/>
  <c r="G107" i="1" s="1"/>
  <c r="U41" i="14"/>
  <c r="G108" i="1" s="1"/>
  <c r="I41" i="14"/>
  <c r="H107" i="1" s="1"/>
  <c r="V41" i="14"/>
  <c r="H108" i="1" s="1"/>
  <c r="J41" i="14"/>
  <c r="I107" i="1" s="1"/>
  <c r="W41" i="14"/>
  <c r="I108" i="1" s="1"/>
  <c r="D42" i="14"/>
  <c r="C97" i="2" s="1"/>
  <c r="Q42" i="14"/>
  <c r="E42" i="14"/>
  <c r="D97" i="2" s="1"/>
  <c r="R42" i="14"/>
  <c r="D98" i="2" s="1"/>
  <c r="F42" i="14"/>
  <c r="E97" i="2" s="1"/>
  <c r="S42" i="14"/>
  <c r="E98" i="2" s="1"/>
  <c r="G42" i="14"/>
  <c r="F97" i="2" s="1"/>
  <c r="T42" i="14"/>
  <c r="F98" i="2" s="1"/>
  <c r="H42" i="14"/>
  <c r="G97" i="2" s="1"/>
  <c r="U42" i="14"/>
  <c r="G98" i="2" s="1"/>
  <c r="I42" i="14"/>
  <c r="H97" i="2" s="1"/>
  <c r="V42" i="14"/>
  <c r="H98" i="2" s="1"/>
  <c r="J42" i="14"/>
  <c r="I97" i="2" s="1"/>
  <c r="W42" i="14"/>
  <c r="I98" i="2" s="1"/>
  <c r="D43" i="14"/>
  <c r="C106" i="2" s="1"/>
  <c r="Q43" i="14"/>
  <c r="E43" i="14"/>
  <c r="D106" i="2" s="1"/>
  <c r="R43" i="14"/>
  <c r="D107" i="2" s="1"/>
  <c r="F43" i="14"/>
  <c r="E106" i="2" s="1"/>
  <c r="S43" i="14"/>
  <c r="E107" i="2" s="1"/>
  <c r="G43" i="14"/>
  <c r="F106" i="2" s="1"/>
  <c r="T43" i="14"/>
  <c r="F107" i="2" s="1"/>
  <c r="H43" i="14"/>
  <c r="G106" i="2" s="1"/>
  <c r="U43" i="14"/>
  <c r="G107" i="2" s="1"/>
  <c r="I43" i="14"/>
  <c r="H106" i="2" s="1"/>
  <c r="V43" i="14"/>
  <c r="H107" i="2" s="1"/>
  <c r="J43" i="14"/>
  <c r="I106" i="2" s="1"/>
  <c r="W43" i="14"/>
  <c r="I107" i="2" s="1"/>
  <c r="D44" i="14"/>
  <c r="C115" i="2" s="1"/>
  <c r="Q44" i="14"/>
  <c r="E44" i="14"/>
  <c r="D115" i="2" s="1"/>
  <c r="R44" i="14"/>
  <c r="D116" i="2" s="1"/>
  <c r="F44" i="14"/>
  <c r="E115" i="2" s="1"/>
  <c r="S44" i="14"/>
  <c r="E116" i="2" s="1"/>
  <c r="G44" i="14"/>
  <c r="F115" i="2" s="1"/>
  <c r="T44" i="14"/>
  <c r="F116" i="2" s="1"/>
  <c r="H44" i="14"/>
  <c r="G115" i="2" s="1"/>
  <c r="U44" i="14"/>
  <c r="G116" i="2" s="1"/>
  <c r="I44" i="14"/>
  <c r="H115" i="2" s="1"/>
  <c r="V44" i="14"/>
  <c r="H116" i="2" s="1"/>
  <c r="J44" i="14"/>
  <c r="I115" i="2" s="1"/>
  <c r="W44" i="14"/>
  <c r="I116" i="2" s="1"/>
  <c r="D45" i="14"/>
  <c r="Q45" i="14"/>
  <c r="E45" i="14"/>
  <c r="R45" i="14"/>
  <c r="F45" i="14"/>
  <c r="S45" i="14"/>
  <c r="G45" i="14"/>
  <c r="T45" i="14"/>
  <c r="H45" i="14"/>
  <c r="U45" i="14"/>
  <c r="I45" i="14"/>
  <c r="V45" i="14"/>
  <c r="J45" i="14"/>
  <c r="W45" i="14"/>
  <c r="O116" i="1" l="1"/>
  <c r="O118" i="1" s="1"/>
  <c r="O142" i="5"/>
  <c r="O144" i="5" s="1"/>
  <c r="O133" i="7"/>
  <c r="O142" i="9"/>
  <c r="O144" i="9" s="1"/>
  <c r="O124" i="11"/>
  <c r="O126" i="11" s="1"/>
  <c r="O124" i="2"/>
  <c r="O126" i="2" s="1"/>
  <c r="O215" i="5"/>
  <c r="O214" i="5" s="1"/>
  <c r="O146" i="13" s="1"/>
  <c r="O209" i="5"/>
  <c r="O208" i="5" s="1"/>
  <c r="O138" i="13" s="1"/>
  <c r="O160" i="6"/>
  <c r="O162" i="6" s="1"/>
  <c r="O151" i="8"/>
  <c r="O153" i="8" s="1"/>
  <c r="O209" i="9"/>
  <c r="O208" i="9" s="1"/>
  <c r="O50" i="13" s="1"/>
  <c r="O142" i="10"/>
  <c r="O144" i="10" s="1"/>
  <c r="O174" i="11"/>
  <c r="O18" i="13" s="1"/>
  <c r="D152" i="8"/>
  <c r="D151" i="8"/>
  <c r="L116" i="1"/>
  <c r="L142" i="5"/>
  <c r="L133" i="7"/>
  <c r="L142" i="9"/>
  <c r="L124" i="2"/>
  <c r="L160" i="6"/>
  <c r="L151" i="8"/>
  <c r="L142" i="10"/>
  <c r="C107" i="2"/>
  <c r="C108" i="1"/>
  <c r="C116" i="2"/>
  <c r="C98" i="2"/>
  <c r="C99" i="1"/>
  <c r="C125" i="5"/>
  <c r="C107" i="5"/>
  <c r="C152" i="6"/>
  <c r="C134" i="6"/>
  <c r="C116" i="6"/>
  <c r="C98" i="6"/>
  <c r="C116" i="7"/>
  <c r="C134" i="8"/>
  <c r="C116" i="8"/>
  <c r="C98" i="8"/>
  <c r="C125" i="9"/>
  <c r="C107" i="9"/>
  <c r="C134" i="10"/>
  <c r="C116" i="10"/>
  <c r="C98" i="10"/>
  <c r="K142" i="10"/>
  <c r="C107" i="11"/>
  <c r="C134" i="5"/>
  <c r="C116" i="5"/>
  <c r="C98" i="5"/>
  <c r="C143" i="6"/>
  <c r="C125" i="6"/>
  <c r="C125" i="7"/>
  <c r="C107" i="7"/>
  <c r="C143" i="8"/>
  <c r="C125" i="8"/>
  <c r="C107" i="8"/>
  <c r="C134" i="9"/>
  <c r="C116" i="9"/>
  <c r="C98" i="9"/>
  <c r="C125" i="10"/>
  <c r="C107" i="10"/>
  <c r="C116" i="11"/>
  <c r="C98" i="11"/>
  <c r="I106" i="6"/>
  <c r="H106" i="6"/>
  <c r="G106" i="6"/>
  <c r="F106" i="6"/>
  <c r="E106" i="6"/>
  <c r="D106" i="6"/>
  <c r="C106" i="6"/>
  <c r="I107" i="6"/>
  <c r="I161" i="6" s="1"/>
  <c r="H107" i="6"/>
  <c r="H161" i="6" s="1"/>
  <c r="G107" i="6"/>
  <c r="G161" i="6" s="1"/>
  <c r="G260" i="6" s="1"/>
  <c r="F107" i="6"/>
  <c r="F161" i="6" s="1"/>
  <c r="E107" i="6"/>
  <c r="E161" i="6" s="1"/>
  <c r="D107" i="6"/>
  <c r="D161" i="6" s="1"/>
  <c r="C107" i="6"/>
  <c r="H125" i="2"/>
  <c r="F125" i="2"/>
  <c r="D125" i="2"/>
  <c r="H124" i="2"/>
  <c r="F124" i="2"/>
  <c r="D124" i="2"/>
  <c r="I125" i="2"/>
  <c r="G125" i="2"/>
  <c r="E125" i="2"/>
  <c r="I124" i="2"/>
  <c r="G124" i="2"/>
  <c r="E124" i="2"/>
  <c r="F117" i="1"/>
  <c r="G134" i="7"/>
  <c r="F134" i="7"/>
  <c r="G133" i="7"/>
  <c r="F133" i="7"/>
  <c r="G125" i="11"/>
  <c r="F125" i="11"/>
  <c r="G124" i="11"/>
  <c r="F124" i="11"/>
  <c r="F116" i="1"/>
  <c r="I142" i="5"/>
  <c r="H142" i="5"/>
  <c r="G142" i="5"/>
  <c r="F142" i="5"/>
  <c r="E142" i="5"/>
  <c r="D142" i="5"/>
  <c r="C142" i="5"/>
  <c r="G151" i="8"/>
  <c r="F151" i="8"/>
  <c r="G142" i="9"/>
  <c r="F142" i="9"/>
  <c r="G142" i="10"/>
  <c r="F142" i="10"/>
  <c r="G117" i="1"/>
  <c r="I143" i="5"/>
  <c r="H143" i="5"/>
  <c r="G143" i="5"/>
  <c r="F143" i="5"/>
  <c r="E143" i="5"/>
  <c r="D143" i="5"/>
  <c r="G152" i="8"/>
  <c r="F152" i="8"/>
  <c r="G143" i="9"/>
  <c r="F143" i="9"/>
  <c r="G143" i="10"/>
  <c r="F143" i="10"/>
  <c r="G116" i="1"/>
  <c r="H124" i="11"/>
  <c r="H125" i="11"/>
  <c r="D125" i="11"/>
  <c r="E125" i="11"/>
  <c r="E124" i="11"/>
  <c r="D124" i="11"/>
  <c r="E116" i="1"/>
  <c r="I117" i="1"/>
  <c r="D117" i="1"/>
  <c r="D116" i="1"/>
  <c r="I134" i="7"/>
  <c r="I152" i="8"/>
  <c r="I143" i="9"/>
  <c r="I143" i="10"/>
  <c r="I125" i="11"/>
  <c r="I133" i="7"/>
  <c r="I151" i="8"/>
  <c r="I142" i="9"/>
  <c r="I142" i="10"/>
  <c r="I124" i="11"/>
  <c r="I116" i="1"/>
  <c r="H117" i="1"/>
  <c r="H134" i="7"/>
  <c r="H152" i="8"/>
  <c r="H143" i="9"/>
  <c r="H143" i="10"/>
  <c r="H116" i="1"/>
  <c r="H133" i="7"/>
  <c r="H151" i="8"/>
  <c r="H142" i="9"/>
  <c r="H142" i="10"/>
  <c r="E117" i="1"/>
  <c r="E134" i="7"/>
  <c r="E152" i="8"/>
  <c r="E143" i="9"/>
  <c r="E143" i="10"/>
  <c r="E142" i="10"/>
  <c r="E133" i="7"/>
  <c r="E151" i="8"/>
  <c r="E142" i="9"/>
  <c r="D134" i="7"/>
  <c r="D143" i="9"/>
  <c r="D143" i="10"/>
  <c r="D133" i="7"/>
  <c r="D142" i="9"/>
  <c r="D142" i="10"/>
  <c r="C124" i="2"/>
  <c r="C116" i="1"/>
  <c r="C133" i="7"/>
  <c r="C151" i="8"/>
  <c r="C142" i="9"/>
  <c r="C142" i="10"/>
  <c r="C124" i="11"/>
  <c r="O18" i="24" l="1"/>
  <c r="O138" i="24"/>
  <c r="O146" i="24"/>
  <c r="O50" i="24"/>
  <c r="O172" i="11"/>
  <c r="O171" i="11" s="1"/>
  <c r="O178" i="11"/>
  <c r="O177" i="11" s="1"/>
  <c r="O22" i="13" s="1"/>
  <c r="O214" i="10"/>
  <c r="O213" i="10" s="1"/>
  <c r="O34" i="13" s="1"/>
  <c r="O208" i="10"/>
  <c r="O207" i="10" s="1"/>
  <c r="O215" i="9"/>
  <c r="O214" i="9" s="1"/>
  <c r="O58" i="13" s="1"/>
  <c r="O212" i="9"/>
  <c r="O211" i="9" s="1"/>
  <c r="O54" i="13" s="1"/>
  <c r="O195" i="7"/>
  <c r="O194" i="7" s="1"/>
  <c r="O98" i="13" s="1"/>
  <c r="O198" i="7"/>
  <c r="O197" i="7" s="1"/>
  <c r="O102" i="13" s="1"/>
  <c r="O220" i="10"/>
  <c r="O219" i="10" s="1"/>
  <c r="O42" i="13" s="1"/>
  <c r="O155" i="1"/>
  <c r="O210" i="10"/>
  <c r="O30" i="13" s="1"/>
  <c r="O192" i="7"/>
  <c r="O191" i="7" s="1"/>
  <c r="O94" i="13" s="1"/>
  <c r="O212" i="5"/>
  <c r="O211" i="5" s="1"/>
  <c r="O142" i="13" s="1"/>
  <c r="O159" i="1"/>
  <c r="O158" i="1" s="1"/>
  <c r="O158" i="13" s="1"/>
  <c r="O223" i="8"/>
  <c r="O229" i="8"/>
  <c r="O228" i="8" s="1"/>
  <c r="O74" i="13" s="1"/>
  <c r="O177" i="2"/>
  <c r="O170" i="13" s="1"/>
  <c r="O218" i="9"/>
  <c r="O217" i="9" s="1"/>
  <c r="O62" i="13" s="1"/>
  <c r="O232" i="8"/>
  <c r="O231" i="8" s="1"/>
  <c r="O78" i="13" s="1"/>
  <c r="O206" i="5"/>
  <c r="O172" i="2"/>
  <c r="O217" i="10"/>
  <c r="O216" i="10" s="1"/>
  <c r="O38" i="13" s="1"/>
  <c r="O135" i="7"/>
  <c r="O218" i="5"/>
  <c r="O217" i="5" s="1"/>
  <c r="O150" i="13" s="1"/>
  <c r="O235" i="8"/>
  <c r="O234" i="8" s="1"/>
  <c r="O82" i="13" s="1"/>
  <c r="O225" i="8"/>
  <c r="O70" i="13" s="1"/>
  <c r="O238" i="8"/>
  <c r="O237" i="8" s="1"/>
  <c r="O86" i="13" s="1"/>
  <c r="O175" i="2"/>
  <c r="O174" i="2" s="1"/>
  <c r="O166" i="13" s="1"/>
  <c r="C134" i="7"/>
  <c r="C160" i="6"/>
  <c r="L177" i="2"/>
  <c r="L170" i="13" s="1"/>
  <c r="L126" i="2"/>
  <c r="H160" i="6"/>
  <c r="L118" i="1"/>
  <c r="L144" i="10"/>
  <c r="L153" i="8"/>
  <c r="F160" i="6"/>
  <c r="D153" i="8"/>
  <c r="L144" i="9"/>
  <c r="K144" i="10"/>
  <c r="E160" i="6"/>
  <c r="I160" i="6"/>
  <c r="I247" i="6" s="1"/>
  <c r="L162" i="6"/>
  <c r="G160" i="6"/>
  <c r="G259" i="6" s="1"/>
  <c r="G258" i="6" s="1"/>
  <c r="G130" i="13" s="1"/>
  <c r="G130" i="24" s="1"/>
  <c r="D160" i="6"/>
  <c r="L144" i="5"/>
  <c r="L241" i="6"/>
  <c r="L247" i="6"/>
  <c r="L246" i="6" s="1"/>
  <c r="L114" i="13" s="1"/>
  <c r="L259" i="6"/>
  <c r="L258" i="6" s="1"/>
  <c r="L130" i="13" s="1"/>
  <c r="L172" i="2"/>
  <c r="L256" i="6"/>
  <c r="L255" i="6" s="1"/>
  <c r="L126" i="13" s="1"/>
  <c r="L175" i="2"/>
  <c r="L174" i="2" s="1"/>
  <c r="L166" i="13" s="1"/>
  <c r="L253" i="6"/>
  <c r="L252" i="6" s="1"/>
  <c r="L122" i="13" s="1"/>
  <c r="L250" i="6"/>
  <c r="L249" i="6" s="1"/>
  <c r="L118" i="13" s="1"/>
  <c r="L135" i="7"/>
  <c r="C125" i="2"/>
  <c r="I135" i="7"/>
  <c r="C117" i="1"/>
  <c r="C152" i="8"/>
  <c r="C143" i="5"/>
  <c r="C143" i="9"/>
  <c r="C161" i="6"/>
  <c r="C125" i="11"/>
  <c r="C143" i="10"/>
  <c r="K124" i="2"/>
  <c r="K142" i="5"/>
  <c r="K144" i="5" s="1"/>
  <c r="K151" i="8"/>
  <c r="K160" i="6"/>
  <c r="K116" i="1"/>
  <c r="K142" i="9"/>
  <c r="K133" i="7"/>
  <c r="F162" i="6"/>
  <c r="G173" i="2"/>
  <c r="E126" i="2"/>
  <c r="G242" i="6"/>
  <c r="G245" i="6"/>
  <c r="G248" i="6"/>
  <c r="G251" i="6"/>
  <c r="G254" i="6"/>
  <c r="G257" i="6"/>
  <c r="G241" i="6"/>
  <c r="G126" i="11"/>
  <c r="H126" i="11"/>
  <c r="C135" i="7"/>
  <c r="F241" i="6"/>
  <c r="F118" i="1"/>
  <c r="H126" i="2"/>
  <c r="G179" i="2"/>
  <c r="F135" i="7"/>
  <c r="G126" i="2"/>
  <c r="F126" i="11"/>
  <c r="F242" i="6"/>
  <c r="F245" i="6"/>
  <c r="F248" i="6"/>
  <c r="F251" i="6"/>
  <c r="F254" i="6"/>
  <c r="F257" i="6"/>
  <c r="F260" i="6"/>
  <c r="I126" i="2"/>
  <c r="D126" i="2"/>
  <c r="G135" i="7"/>
  <c r="F126" i="2"/>
  <c r="G250" i="6"/>
  <c r="G247" i="6"/>
  <c r="C259" i="6"/>
  <c r="C256" i="6"/>
  <c r="C253" i="6"/>
  <c r="C250" i="6"/>
  <c r="C247" i="6"/>
  <c r="C241" i="6"/>
  <c r="D259" i="6"/>
  <c r="D256" i="6"/>
  <c r="D253" i="6"/>
  <c r="D250" i="6"/>
  <c r="D247" i="6"/>
  <c r="D241" i="6"/>
  <c r="E172" i="2"/>
  <c r="E175" i="2"/>
  <c r="E259" i="6"/>
  <c r="E256" i="6"/>
  <c r="E253" i="6"/>
  <c r="E250" i="6"/>
  <c r="E247" i="6"/>
  <c r="E241" i="6"/>
  <c r="E173" i="2"/>
  <c r="E179" i="2"/>
  <c r="E176" i="2"/>
  <c r="H144" i="9"/>
  <c r="H118" i="1"/>
  <c r="I144" i="10"/>
  <c r="I153" i="8"/>
  <c r="I175" i="2"/>
  <c r="I172" i="2"/>
  <c r="I260" i="6"/>
  <c r="I257" i="6"/>
  <c r="I254" i="6"/>
  <c r="I251" i="6"/>
  <c r="I248" i="6"/>
  <c r="I245" i="6"/>
  <c r="I242" i="6"/>
  <c r="D118" i="1"/>
  <c r="H260" i="6"/>
  <c r="H257" i="6"/>
  <c r="H254" i="6"/>
  <c r="H251" i="6"/>
  <c r="H248" i="6"/>
  <c r="H245" i="6"/>
  <c r="H242" i="6"/>
  <c r="F173" i="2"/>
  <c r="F179" i="2"/>
  <c r="F176" i="2"/>
  <c r="G118" i="1"/>
  <c r="C172" i="2"/>
  <c r="C178" i="2"/>
  <c r="C175" i="2"/>
  <c r="D135" i="7"/>
  <c r="D175" i="2"/>
  <c r="D172" i="2"/>
  <c r="D173" i="2"/>
  <c r="D179" i="2"/>
  <c r="D176" i="2"/>
  <c r="H144" i="10"/>
  <c r="H153" i="8"/>
  <c r="H259" i="6"/>
  <c r="H256" i="6"/>
  <c r="H253" i="6"/>
  <c r="H250" i="6"/>
  <c r="H247" i="6"/>
  <c r="H241" i="6"/>
  <c r="H175" i="2"/>
  <c r="H172" i="2"/>
  <c r="H179" i="2"/>
  <c r="H176" i="2"/>
  <c r="H173" i="2"/>
  <c r="I250" i="6"/>
  <c r="I126" i="11"/>
  <c r="I144" i="9"/>
  <c r="I179" i="2"/>
  <c r="I176" i="2"/>
  <c r="I173" i="2"/>
  <c r="D260" i="6"/>
  <c r="D257" i="6"/>
  <c r="D254" i="6"/>
  <c r="D251" i="6"/>
  <c r="D248" i="6"/>
  <c r="D245" i="6"/>
  <c r="D242" i="6"/>
  <c r="E260" i="6"/>
  <c r="E257" i="6"/>
  <c r="E254" i="6"/>
  <c r="E251" i="6"/>
  <c r="E248" i="6"/>
  <c r="E245" i="6"/>
  <c r="E242" i="6"/>
  <c r="E126" i="11"/>
  <c r="D126" i="11"/>
  <c r="G172" i="2"/>
  <c r="G175" i="2"/>
  <c r="G176" i="2"/>
  <c r="F144" i="10"/>
  <c r="F144" i="9"/>
  <c r="F153" i="8"/>
  <c r="E144" i="5"/>
  <c r="G144" i="5"/>
  <c r="F172" i="2"/>
  <c r="F175" i="2"/>
  <c r="G162" i="6"/>
  <c r="G144" i="10"/>
  <c r="G144" i="9"/>
  <c r="G153" i="8"/>
  <c r="F247" i="6"/>
  <c r="F250" i="6"/>
  <c r="F253" i="6"/>
  <c r="G253" i="6"/>
  <c r="F256" i="6"/>
  <c r="G256" i="6"/>
  <c r="F259" i="6"/>
  <c r="D144" i="5"/>
  <c r="F144" i="5"/>
  <c r="H144" i="5"/>
  <c r="I144" i="5"/>
  <c r="H135" i="7"/>
  <c r="E153" i="8"/>
  <c r="E144" i="10"/>
  <c r="D144" i="9"/>
  <c r="E162" i="6"/>
  <c r="D162" i="6"/>
  <c r="H162" i="6"/>
  <c r="I118" i="1"/>
  <c r="E118" i="1"/>
  <c r="E144" i="9"/>
  <c r="E135" i="7"/>
  <c r="D144" i="10"/>
  <c r="O195" i="11" l="1"/>
  <c r="O70" i="24"/>
  <c r="O150" i="24"/>
  <c r="O34" i="24"/>
  <c r="O94" i="24"/>
  <c r="O74" i="24"/>
  <c r="O54" i="24"/>
  <c r="O86" i="24"/>
  <c r="O98" i="24"/>
  <c r="O30" i="24"/>
  <c r="O22" i="24"/>
  <c r="O158" i="24"/>
  <c r="O62" i="24"/>
  <c r="O142" i="24"/>
  <c r="O166" i="24"/>
  <c r="P166" i="24" s="1"/>
  <c r="P166" i="13"/>
  <c r="O102" i="24"/>
  <c r="O170" i="24"/>
  <c r="P170" i="24" s="1"/>
  <c r="P170" i="13"/>
  <c r="O58" i="24"/>
  <c r="O42" i="24"/>
  <c r="O38" i="24"/>
  <c r="O78" i="24"/>
  <c r="O82" i="24"/>
  <c r="O243" i="10"/>
  <c r="O180" i="11"/>
  <c r="O14" i="13"/>
  <c r="O264" i="8"/>
  <c r="O222" i="8"/>
  <c r="O241" i="9"/>
  <c r="O205" i="9"/>
  <c r="O174" i="1"/>
  <c r="O26" i="13"/>
  <c r="O222" i="10"/>
  <c r="O241" i="5"/>
  <c r="O205" i="5"/>
  <c r="O218" i="7"/>
  <c r="O188" i="7"/>
  <c r="O195" i="2"/>
  <c r="O171" i="2"/>
  <c r="O154" i="13"/>
  <c r="O161" i="1"/>
  <c r="G243" i="6"/>
  <c r="G110" i="13" s="1"/>
  <c r="I243" i="6"/>
  <c r="I110" i="13" s="1"/>
  <c r="I110" i="24" s="1"/>
  <c r="I253" i="6"/>
  <c r="I252" i="6" s="1"/>
  <c r="I122" i="13" s="1"/>
  <c r="I122" i="24" s="1"/>
  <c r="I256" i="6"/>
  <c r="I255" i="6" s="1"/>
  <c r="I126" i="13" s="1"/>
  <c r="I126" i="24" s="1"/>
  <c r="I259" i="6"/>
  <c r="I258" i="6" s="1"/>
  <c r="I130" i="13" s="1"/>
  <c r="I130" i="24" s="1"/>
  <c r="I162" i="6"/>
  <c r="I241" i="6"/>
  <c r="I240" i="6" s="1"/>
  <c r="F243" i="6"/>
  <c r="F110" i="13" s="1"/>
  <c r="F110" i="24" s="1"/>
  <c r="D288" i="6"/>
  <c r="K177" i="2"/>
  <c r="K170" i="13" s="1"/>
  <c r="C162" i="6"/>
  <c r="C254" i="6"/>
  <c r="C252" i="6" s="1"/>
  <c r="C122" i="13" s="1"/>
  <c r="K118" i="1"/>
  <c r="K126" i="2"/>
  <c r="C242" i="6"/>
  <c r="C240" i="6" s="1"/>
  <c r="C144" i="9"/>
  <c r="G255" i="6"/>
  <c r="G126" i="13" s="1"/>
  <c r="G126" i="24" s="1"/>
  <c r="C126" i="2"/>
  <c r="C176" i="2"/>
  <c r="C174" i="2" s="1"/>
  <c r="C166" i="13" s="1"/>
  <c r="K144" i="9"/>
  <c r="L243" i="6"/>
  <c r="L110" i="13" s="1"/>
  <c r="L195" i="2"/>
  <c r="L171" i="2"/>
  <c r="C179" i="2"/>
  <c r="C177" i="2" s="1"/>
  <c r="C170" i="13" s="1"/>
  <c r="C144" i="5"/>
  <c r="L166" i="24"/>
  <c r="L130" i="24"/>
  <c r="C173" i="2"/>
  <c r="L170" i="24"/>
  <c r="L114" i="24"/>
  <c r="L118" i="24"/>
  <c r="L122" i="24"/>
  <c r="L126" i="24"/>
  <c r="L288" i="6"/>
  <c r="L240" i="6"/>
  <c r="C118" i="1"/>
  <c r="C126" i="11"/>
  <c r="C153" i="8"/>
  <c r="C245" i="6"/>
  <c r="C257" i="6"/>
  <c r="C255" i="6" s="1"/>
  <c r="C126" i="13" s="1"/>
  <c r="C248" i="6"/>
  <c r="C246" i="6" s="1"/>
  <c r="C114" i="13" s="1"/>
  <c r="C260" i="6"/>
  <c r="C258" i="6" s="1"/>
  <c r="C130" i="13" s="1"/>
  <c r="F246" i="6"/>
  <c r="F114" i="13" s="1"/>
  <c r="F114" i="24" s="1"/>
  <c r="C251" i="6"/>
  <c r="C249" i="6" s="1"/>
  <c r="C118" i="13" s="1"/>
  <c r="C144" i="10"/>
  <c r="K259" i="6"/>
  <c r="K258" i="6" s="1"/>
  <c r="K130" i="13" s="1"/>
  <c r="K250" i="6"/>
  <c r="K249" i="6" s="1"/>
  <c r="K118" i="13" s="1"/>
  <c r="K241" i="6"/>
  <c r="K240" i="6" s="1"/>
  <c r="K256" i="6"/>
  <c r="K255" i="6" s="1"/>
  <c r="K126" i="13" s="1"/>
  <c r="K253" i="6"/>
  <c r="K252" i="6" s="1"/>
  <c r="K122" i="13" s="1"/>
  <c r="K153" i="8"/>
  <c r="H252" i="6"/>
  <c r="H122" i="13" s="1"/>
  <c r="H122" i="24" s="1"/>
  <c r="G249" i="6"/>
  <c r="G118" i="13" s="1"/>
  <c r="G118" i="24" s="1"/>
  <c r="K175" i="2"/>
  <c r="K174" i="2" s="1"/>
  <c r="K166" i="13" s="1"/>
  <c r="K172" i="2"/>
  <c r="K135" i="7"/>
  <c r="K162" i="6"/>
  <c r="K247" i="6"/>
  <c r="K246" i="6" s="1"/>
  <c r="K114" i="13" s="1"/>
  <c r="F255" i="6"/>
  <c r="F126" i="13" s="1"/>
  <c r="F126" i="24" s="1"/>
  <c r="I292" i="6"/>
  <c r="E288" i="6"/>
  <c r="D292" i="6"/>
  <c r="H292" i="6"/>
  <c r="C288" i="6"/>
  <c r="E292" i="6"/>
  <c r="I199" i="2"/>
  <c r="H195" i="2"/>
  <c r="H240" i="6"/>
  <c r="H288" i="6"/>
  <c r="D195" i="2"/>
  <c r="F240" i="6"/>
  <c r="F292" i="6"/>
  <c r="G292" i="6"/>
  <c r="I195" i="2"/>
  <c r="F171" i="2"/>
  <c r="F195" i="2"/>
  <c r="C195" i="2"/>
  <c r="E195" i="2"/>
  <c r="G171" i="2"/>
  <c r="G195" i="2"/>
  <c r="H199" i="2"/>
  <c r="D199" i="2"/>
  <c r="F199" i="2"/>
  <c r="E199" i="2"/>
  <c r="G199" i="2"/>
  <c r="G240" i="6"/>
  <c r="F258" i="6"/>
  <c r="F130" i="13" s="1"/>
  <c r="G252" i="6"/>
  <c r="G122" i="13" s="1"/>
  <c r="G122" i="24" s="1"/>
  <c r="F174" i="2"/>
  <c r="F166" i="13" s="1"/>
  <c r="F166" i="24" s="1"/>
  <c r="G177" i="2"/>
  <c r="G170" i="13" s="1"/>
  <c r="G170" i="24" s="1"/>
  <c r="G246" i="6"/>
  <c r="G114" i="13" s="1"/>
  <c r="F252" i="6"/>
  <c r="F122" i="13" s="1"/>
  <c r="F249" i="6"/>
  <c r="F118" i="13" s="1"/>
  <c r="F118" i="24" s="1"/>
  <c r="F177" i="2"/>
  <c r="F170" i="13" s="1"/>
  <c r="F170" i="24" s="1"/>
  <c r="H246" i="6"/>
  <c r="H114" i="13" s="1"/>
  <c r="H114" i="24" s="1"/>
  <c r="H258" i="6"/>
  <c r="H130" i="13" s="1"/>
  <c r="H130" i="24" s="1"/>
  <c r="H243" i="6"/>
  <c r="H110" i="13" s="1"/>
  <c r="H110" i="24" s="1"/>
  <c r="H249" i="6"/>
  <c r="H118" i="13" s="1"/>
  <c r="H118" i="24" s="1"/>
  <c r="H255" i="6"/>
  <c r="H126" i="13" s="1"/>
  <c r="H126" i="24" s="1"/>
  <c r="H174" i="2"/>
  <c r="H166" i="13" s="1"/>
  <c r="H166" i="24" s="1"/>
  <c r="D174" i="2"/>
  <c r="D166" i="13" s="1"/>
  <c r="D166" i="24" s="1"/>
  <c r="I246" i="6"/>
  <c r="I114" i="13" s="1"/>
  <c r="I114" i="24" s="1"/>
  <c r="I171" i="2"/>
  <c r="I177" i="2"/>
  <c r="I170" i="13" s="1"/>
  <c r="I170" i="24" s="1"/>
  <c r="E240" i="6"/>
  <c r="E246" i="6"/>
  <c r="E114" i="13" s="1"/>
  <c r="E114" i="24" s="1"/>
  <c r="E252" i="6"/>
  <c r="E122" i="13" s="1"/>
  <c r="E122" i="24" s="1"/>
  <c r="E258" i="6"/>
  <c r="E130" i="13" s="1"/>
  <c r="E130" i="24" s="1"/>
  <c r="E177" i="2"/>
  <c r="E170" i="13" s="1"/>
  <c r="E170" i="24" s="1"/>
  <c r="D249" i="6"/>
  <c r="D118" i="13" s="1"/>
  <c r="D118" i="24" s="1"/>
  <c r="D255" i="6"/>
  <c r="D126" i="13" s="1"/>
  <c r="D126" i="24" s="1"/>
  <c r="G174" i="2"/>
  <c r="G166" i="13" s="1"/>
  <c r="G166" i="24" s="1"/>
  <c r="H171" i="2"/>
  <c r="H177" i="2"/>
  <c r="H170" i="13" s="1"/>
  <c r="H170" i="24" s="1"/>
  <c r="D171" i="2"/>
  <c r="D177" i="2"/>
  <c r="D170" i="13" s="1"/>
  <c r="D170" i="24" s="1"/>
  <c r="I249" i="6"/>
  <c r="I118" i="13" s="1"/>
  <c r="I118" i="24" s="1"/>
  <c r="I174" i="2"/>
  <c r="I166" i="13" s="1"/>
  <c r="I166" i="24" s="1"/>
  <c r="E243" i="6"/>
  <c r="E110" i="13" s="1"/>
  <c r="E110" i="24" s="1"/>
  <c r="E249" i="6"/>
  <c r="E118" i="13" s="1"/>
  <c r="E118" i="24" s="1"/>
  <c r="E255" i="6"/>
  <c r="E126" i="13" s="1"/>
  <c r="E174" i="2"/>
  <c r="E166" i="13" s="1"/>
  <c r="E166" i="24" s="1"/>
  <c r="E171" i="2"/>
  <c r="D240" i="6"/>
  <c r="D246" i="6"/>
  <c r="D114" i="13" s="1"/>
  <c r="D114" i="24" s="1"/>
  <c r="D252" i="6"/>
  <c r="D122" i="13" s="1"/>
  <c r="D122" i="24" s="1"/>
  <c r="D258" i="6"/>
  <c r="D130" i="13" s="1"/>
  <c r="O154" i="24" l="1"/>
  <c r="O26" i="24"/>
  <c r="O14" i="24"/>
  <c r="O162" i="13"/>
  <c r="O180" i="2"/>
  <c r="O46" i="13"/>
  <c r="O220" i="9"/>
  <c r="O220" i="5"/>
  <c r="O134" i="13"/>
  <c r="O90" i="13"/>
  <c r="O200" i="7"/>
  <c r="O66" i="13"/>
  <c r="O240" i="8"/>
  <c r="F288" i="6"/>
  <c r="G288" i="6"/>
  <c r="C199" i="2"/>
  <c r="D243" i="6"/>
  <c r="D110" i="13" s="1"/>
  <c r="D110" i="24" s="1"/>
  <c r="I288" i="6"/>
  <c r="C171" i="2"/>
  <c r="C162" i="13" s="1"/>
  <c r="C162" i="24" s="1"/>
  <c r="E162" i="13"/>
  <c r="E180" i="2"/>
  <c r="D162" i="13"/>
  <c r="D162" i="24" s="1"/>
  <c r="D180" i="2"/>
  <c r="L162" i="13"/>
  <c r="L180" i="2"/>
  <c r="H162" i="13"/>
  <c r="H162" i="24" s="1"/>
  <c r="H180" i="2"/>
  <c r="I162" i="13"/>
  <c r="I162" i="24" s="1"/>
  <c r="I180" i="2"/>
  <c r="G162" i="13"/>
  <c r="G162" i="24" s="1"/>
  <c r="G180" i="2"/>
  <c r="F162" i="13"/>
  <c r="F162" i="24" s="1"/>
  <c r="F180" i="2"/>
  <c r="C106" i="13"/>
  <c r="C106" i="24" s="1"/>
  <c r="E106" i="13"/>
  <c r="E106" i="24" s="1"/>
  <c r="E261" i="6"/>
  <c r="G106" i="13"/>
  <c r="G261" i="6"/>
  <c r="F106" i="13"/>
  <c r="F106" i="24" s="1"/>
  <c r="F261" i="6"/>
  <c r="I106" i="13"/>
  <c r="I106" i="24" s="1"/>
  <c r="I261" i="6"/>
  <c r="K106" i="13"/>
  <c r="K106" i="24" s="1"/>
  <c r="L106" i="13"/>
  <c r="L261" i="6"/>
  <c r="D106" i="13"/>
  <c r="D106" i="24" s="1"/>
  <c r="H106" i="13"/>
  <c r="H106" i="24" s="1"/>
  <c r="H261" i="6"/>
  <c r="L110" i="24"/>
  <c r="K130" i="24"/>
  <c r="K126" i="24"/>
  <c r="K114" i="24"/>
  <c r="K166" i="24"/>
  <c r="K122" i="24"/>
  <c r="K170" i="24"/>
  <c r="K118" i="24"/>
  <c r="C243" i="6"/>
  <c r="C110" i="13" s="1"/>
  <c r="C110" i="24" s="1"/>
  <c r="C292" i="6"/>
  <c r="K243" i="6"/>
  <c r="K110" i="13" s="1"/>
  <c r="K288" i="6"/>
  <c r="K171" i="2"/>
  <c r="K195" i="2"/>
  <c r="C118" i="24"/>
  <c r="D130" i="24"/>
  <c r="C130" i="24"/>
  <c r="C114" i="24"/>
  <c r="C166" i="24"/>
  <c r="C126" i="24"/>
  <c r="E126" i="24"/>
  <c r="C170" i="24"/>
  <c r="C122" i="24"/>
  <c r="F122" i="24"/>
  <c r="G114" i="24"/>
  <c r="G110" i="24"/>
  <c r="F130" i="24"/>
  <c r="O134" i="24" l="1"/>
  <c r="O162" i="24"/>
  <c r="P162" i="24" s="1"/>
  <c r="P162" i="13"/>
  <c r="O66" i="24"/>
  <c r="O46" i="24"/>
  <c r="O90" i="24"/>
  <c r="D261" i="6"/>
  <c r="C180" i="2"/>
  <c r="G106" i="24"/>
  <c r="L106" i="24"/>
  <c r="E162" i="24"/>
  <c r="L162" i="24"/>
  <c r="K162" i="13"/>
  <c r="K180" i="2"/>
  <c r="C261" i="6"/>
  <c r="K261" i="6"/>
  <c r="K110" i="24"/>
  <c r="K162" i="24" l="1"/>
  <c r="D6" i="22" l="1"/>
  <c r="C6" i="13" s="1"/>
  <c r="E6" i="22"/>
  <c r="D6" i="13" s="1"/>
  <c r="F6" i="22"/>
  <c r="E6" i="13" s="1"/>
  <c r="G6" i="22"/>
  <c r="F6" i="13" s="1"/>
  <c r="H6" i="22"/>
  <c r="G6" i="13" s="1"/>
  <c r="I6" i="22"/>
  <c r="H6" i="13" s="1"/>
  <c r="J6" i="22"/>
  <c r="I6" i="13" s="1"/>
  <c r="K6" i="22"/>
  <c r="J6" i="13" s="1"/>
  <c r="L6" i="22"/>
  <c r="K6" i="13" s="1"/>
  <c r="M6" i="22"/>
  <c r="L6" i="13" s="1"/>
  <c r="N6" i="22"/>
  <c r="M6" i="13" s="1"/>
  <c r="O6" i="22"/>
  <c r="N6" i="13" s="1"/>
  <c r="P6" i="13" s="1"/>
  <c r="J5" i="22" l="1"/>
  <c r="I5" i="13" s="1"/>
  <c r="K5" i="22"/>
  <c r="J5" i="13" s="1"/>
  <c r="I5" i="22"/>
  <c r="H5" i="13" s="1"/>
  <c r="H5" i="22"/>
  <c r="G5" i="13" s="1"/>
  <c r="O5" i="22"/>
  <c r="N5" i="13" s="1"/>
  <c r="P5" i="13" s="1"/>
  <c r="G5" i="22"/>
  <c r="F5" i="13" s="1"/>
  <c r="N5" i="22"/>
  <c r="M5" i="13" s="1"/>
  <c r="F5" i="22"/>
  <c r="E5" i="13" s="1"/>
  <c r="M5" i="22"/>
  <c r="L5" i="13" s="1"/>
  <c r="E5" i="22"/>
  <c r="D5" i="13" s="1"/>
  <c r="L5" i="22"/>
  <c r="K5" i="13" s="1"/>
  <c r="D5" i="22"/>
  <c r="C5" i="13" s="1"/>
  <c r="O4" i="22" l="1"/>
  <c r="N4" i="13" l="1"/>
  <c r="O7" i="22"/>
  <c r="N7" i="13" s="1"/>
  <c r="P7" i="13" s="1"/>
  <c r="N174" i="13" l="1"/>
  <c r="N199" i="13" s="1"/>
  <c r="P4" i="13"/>
  <c r="O14" i="22"/>
  <c r="N92" i="11" s="1"/>
  <c r="N83" i="11" s="1"/>
  <c r="K4" i="22"/>
  <c r="J4" i="22"/>
  <c r="E4" i="22"/>
  <c r="I4" i="22"/>
  <c r="H4" i="22"/>
  <c r="G4" i="22"/>
  <c r="L4" i="22"/>
  <c r="D4" i="22"/>
  <c r="F4" i="22"/>
  <c r="E4" i="13" l="1"/>
  <c r="E174" i="13" s="1"/>
  <c r="F7" i="22"/>
  <c r="E7" i="13" s="1"/>
  <c r="L7" i="22"/>
  <c r="K7" i="13" s="1"/>
  <c r="K4" i="13"/>
  <c r="K174" i="13" s="1"/>
  <c r="D4" i="13"/>
  <c r="D174" i="13" s="1"/>
  <c r="E7" i="22"/>
  <c r="D7" i="13" s="1"/>
  <c r="I4" i="13"/>
  <c r="I174" i="13" s="1"/>
  <c r="J7" i="22"/>
  <c r="I7" i="13" s="1"/>
  <c r="K7" i="22"/>
  <c r="J7" i="13" s="1"/>
  <c r="J4" i="13"/>
  <c r="J174" i="13" s="1"/>
  <c r="N82" i="11"/>
  <c r="N81" i="11" s="1"/>
  <c r="N168" i="11"/>
  <c r="N4" i="22"/>
  <c r="O18" i="22"/>
  <c r="N92" i="10" s="1"/>
  <c r="N83" i="10" s="1"/>
  <c r="F4" i="13"/>
  <c r="F174" i="13" s="1"/>
  <c r="G7" i="22"/>
  <c r="F7" i="13" s="1"/>
  <c r="D7" i="22"/>
  <c r="C7" i="13" s="1"/>
  <c r="C4" i="13"/>
  <c r="C174" i="13" s="1"/>
  <c r="G4" i="13"/>
  <c r="G174" i="13" s="1"/>
  <c r="H7" i="22"/>
  <c r="G7" i="13" s="1"/>
  <c r="H4" i="13"/>
  <c r="H174" i="13" s="1"/>
  <c r="I7" i="22"/>
  <c r="H7" i="13" s="1"/>
  <c r="O22" i="22"/>
  <c r="N92" i="9" s="1"/>
  <c r="N83" i="9" s="1"/>
  <c r="D199" i="13" l="1"/>
  <c r="E199" i="13"/>
  <c r="K199" i="13"/>
  <c r="C199" i="13"/>
  <c r="I199" i="13"/>
  <c r="J199" i="13"/>
  <c r="M4" i="22"/>
  <c r="N82" i="9"/>
  <c r="N81" i="9" s="1"/>
  <c r="N202" i="9"/>
  <c r="N82" i="10"/>
  <c r="N81" i="10" s="1"/>
  <c r="N203" i="10"/>
  <c r="M4" i="13"/>
  <c r="N7" i="22"/>
  <c r="M7" i="13" s="1"/>
  <c r="N166" i="11"/>
  <c r="N175" i="11" s="1"/>
  <c r="H199" i="13"/>
  <c r="G199" i="13"/>
  <c r="F199" i="13"/>
  <c r="N167" i="11" l="1"/>
  <c r="N173" i="11" s="1"/>
  <c r="N201" i="10"/>
  <c r="N211" i="10" s="1"/>
  <c r="N178" i="11"/>
  <c r="N172" i="11"/>
  <c r="N200" i="9"/>
  <c r="N206" i="9" s="1"/>
  <c r="M174" i="13"/>
  <c r="L4" i="13"/>
  <c r="L174" i="13" s="1"/>
  <c r="M7" i="22"/>
  <c r="L7" i="13" s="1"/>
  <c r="N201" i="9" l="1"/>
  <c r="N216" i="9" s="1"/>
  <c r="N176" i="11"/>
  <c r="N174" i="11" s="1"/>
  <c r="N18" i="13" s="1"/>
  <c r="P18" i="13" s="1"/>
  <c r="N179" i="11"/>
  <c r="N177" i="11" s="1"/>
  <c r="N22" i="13" s="1"/>
  <c r="E22" i="22"/>
  <c r="D92" i="9" s="1"/>
  <c r="D83" i="9" s="1"/>
  <c r="E18" i="22"/>
  <c r="D92" i="10" s="1"/>
  <c r="D83" i="10" s="1"/>
  <c r="D18" i="22"/>
  <c r="C92" i="10" s="1"/>
  <c r="C83" i="10" s="1"/>
  <c r="L199" i="13"/>
  <c r="P174" i="13"/>
  <c r="M199" i="13"/>
  <c r="E14" i="22"/>
  <c r="D92" i="11" s="1"/>
  <c r="D83" i="11" s="1"/>
  <c r="D14" i="22"/>
  <c r="C92" i="11" s="1"/>
  <c r="C83" i="11" s="1"/>
  <c r="D22" i="22"/>
  <c r="C92" i="9" s="1"/>
  <c r="C83" i="9" s="1"/>
  <c r="N215" i="9"/>
  <c r="N212" i="9"/>
  <c r="N209" i="9"/>
  <c r="N218" i="9"/>
  <c r="N195" i="11"/>
  <c r="N171" i="11"/>
  <c r="N208" i="10"/>
  <c r="N220" i="10"/>
  <c r="N214" i="10"/>
  <c r="N217" i="10"/>
  <c r="N202" i="10"/>
  <c r="N219" i="9" l="1"/>
  <c r="N217" i="9" s="1"/>
  <c r="N62" i="13" s="1"/>
  <c r="N210" i="9"/>
  <c r="N207" i="9"/>
  <c r="N205" i="9" s="1"/>
  <c r="N22" i="24"/>
  <c r="P22" i="24" s="1"/>
  <c r="P22" i="13"/>
  <c r="N213" i="9"/>
  <c r="N211" i="9" s="1"/>
  <c r="N54" i="13" s="1"/>
  <c r="P54" i="13" s="1"/>
  <c r="N199" i="11"/>
  <c r="D202" i="9"/>
  <c r="D200" i="9" s="1"/>
  <c r="D206" i="9" s="1"/>
  <c r="D82" i="9"/>
  <c r="D81" i="9" s="1"/>
  <c r="N208" i="9"/>
  <c r="N50" i="13" s="1"/>
  <c r="C202" i="9"/>
  <c r="C82" i="9"/>
  <c r="C81" i="9" s="1"/>
  <c r="N243" i="10"/>
  <c r="N14" i="13"/>
  <c r="P14" i="13" s="1"/>
  <c r="N180" i="11"/>
  <c r="N241" i="9"/>
  <c r="D203" i="10"/>
  <c r="D82" i="10"/>
  <c r="D81" i="10" s="1"/>
  <c r="D168" i="11"/>
  <c r="D82" i="11"/>
  <c r="D81" i="11" s="1"/>
  <c r="N18" i="24"/>
  <c r="P18" i="24" s="1"/>
  <c r="E10" i="22"/>
  <c r="N214" i="9"/>
  <c r="N58" i="13" s="1"/>
  <c r="P58" i="13" s="1"/>
  <c r="D10" i="22"/>
  <c r="N218" i="10"/>
  <c r="N216" i="10" s="1"/>
  <c r="N38" i="13" s="1"/>
  <c r="P38" i="13" s="1"/>
  <c r="N212" i="10"/>
  <c r="N210" i="10" s="1"/>
  <c r="N30" i="13" s="1"/>
  <c r="P30" i="13" s="1"/>
  <c r="N221" i="10"/>
  <c r="N219" i="10" s="1"/>
  <c r="N42" i="13" s="1"/>
  <c r="P42" i="13" s="1"/>
  <c r="N209" i="10"/>
  <c r="N215" i="10"/>
  <c r="N213" i="10" s="1"/>
  <c r="N34" i="13" s="1"/>
  <c r="P34" i="13" s="1"/>
  <c r="C168" i="11"/>
  <c r="C82" i="11"/>
  <c r="C81" i="11" s="1"/>
  <c r="C203" i="10"/>
  <c r="C82" i="10"/>
  <c r="C81" i="10" s="1"/>
  <c r="O42" i="22"/>
  <c r="N93" i="1" s="1"/>
  <c r="N83" i="1" s="1"/>
  <c r="N245" i="9" l="1"/>
  <c r="N50" i="24"/>
  <c r="P50" i="24" s="1"/>
  <c r="P50" i="13"/>
  <c r="N62" i="24"/>
  <c r="P62" i="24" s="1"/>
  <c r="P62" i="13"/>
  <c r="D201" i="9"/>
  <c r="D219" i="9" s="1"/>
  <c r="F18" i="22"/>
  <c r="E92" i="10" s="1"/>
  <c r="E83" i="10" s="1"/>
  <c r="N247" i="10"/>
  <c r="N152" i="1"/>
  <c r="N82" i="1"/>
  <c r="N81" i="1" s="1"/>
  <c r="N14" i="24"/>
  <c r="P14" i="24" s="1"/>
  <c r="N58" i="24"/>
  <c r="P58" i="24" s="1"/>
  <c r="C200" i="9"/>
  <c r="N34" i="24"/>
  <c r="P34" i="24" s="1"/>
  <c r="N207" i="10"/>
  <c r="C201" i="10"/>
  <c r="C211" i="10" s="1"/>
  <c r="N38" i="24"/>
  <c r="P38" i="24" s="1"/>
  <c r="N42" i="24"/>
  <c r="P42" i="24" s="1"/>
  <c r="N30" i="24"/>
  <c r="P30" i="24" s="1"/>
  <c r="D215" i="9"/>
  <c r="D212" i="9"/>
  <c r="D209" i="9"/>
  <c r="D218" i="9"/>
  <c r="N220" i="9"/>
  <c r="N46" i="13"/>
  <c r="P46" i="13" s="1"/>
  <c r="D10" i="24"/>
  <c r="D166" i="11"/>
  <c r="D175" i="11" s="1"/>
  <c r="C166" i="11"/>
  <c r="C175" i="11" s="1"/>
  <c r="C10" i="24"/>
  <c r="N54" i="24"/>
  <c r="P54" i="24" s="1"/>
  <c r="D201" i="10"/>
  <c r="D211" i="10" s="1"/>
  <c r="G14" i="22"/>
  <c r="F92" i="11" s="1"/>
  <c r="F83" i="11" s="1"/>
  <c r="D42" i="22"/>
  <c r="C93" i="1" s="1"/>
  <c r="C83" i="1" s="1"/>
  <c r="D167" i="11" l="1"/>
  <c r="D179" i="11" s="1"/>
  <c r="D210" i="9"/>
  <c r="D208" i="9" s="1"/>
  <c r="D50" i="13" s="1"/>
  <c r="D50" i="24" s="1"/>
  <c r="D213" i="9"/>
  <c r="D211" i="9" s="1"/>
  <c r="D54" i="13" s="1"/>
  <c r="D54" i="24" s="1"/>
  <c r="D216" i="9"/>
  <c r="D214" i="9" s="1"/>
  <c r="D58" i="13" s="1"/>
  <c r="D58" i="24" s="1"/>
  <c r="D207" i="9"/>
  <c r="D205" i="9" s="1"/>
  <c r="C202" i="10"/>
  <c r="C218" i="10" s="1"/>
  <c r="D202" i="10"/>
  <c r="D221" i="10" s="1"/>
  <c r="O26" i="22"/>
  <c r="N92" i="8" s="1"/>
  <c r="N83" i="8" s="1"/>
  <c r="N82" i="8" s="1"/>
  <c r="N81" i="8" s="1"/>
  <c r="F22" i="22"/>
  <c r="E92" i="9" s="1"/>
  <c r="E83" i="9" s="1"/>
  <c r="E82" i="10"/>
  <c r="E81" i="10" s="1"/>
  <c r="E203" i="10"/>
  <c r="D217" i="9"/>
  <c r="D62" i="13" s="1"/>
  <c r="D62" i="24" s="1"/>
  <c r="C178" i="11"/>
  <c r="C172" i="11"/>
  <c r="N46" i="24"/>
  <c r="P46" i="24" s="1"/>
  <c r="C208" i="10"/>
  <c r="C220" i="10"/>
  <c r="C217" i="10"/>
  <c r="C214" i="10"/>
  <c r="F168" i="11"/>
  <c r="F82" i="11"/>
  <c r="F81" i="11" s="1"/>
  <c r="C152" i="1"/>
  <c r="C150" i="1" s="1"/>
  <c r="C82" i="1"/>
  <c r="C81" i="1" s="1"/>
  <c r="D26" i="22"/>
  <c r="C92" i="8" s="1"/>
  <c r="C83" i="8" s="1"/>
  <c r="D241" i="9"/>
  <c r="N26" i="13"/>
  <c r="P26" i="13" s="1"/>
  <c r="N222" i="10"/>
  <c r="D178" i="11"/>
  <c r="D172" i="11"/>
  <c r="N150" i="1"/>
  <c r="N156" i="1" s="1"/>
  <c r="F14" i="22"/>
  <c r="E92" i="11" s="1"/>
  <c r="E83" i="11" s="1"/>
  <c r="D220" i="10"/>
  <c r="D217" i="10"/>
  <c r="D214" i="10"/>
  <c r="D208" i="10"/>
  <c r="C206" i="9"/>
  <c r="C218" i="9"/>
  <c r="C215" i="9"/>
  <c r="C212" i="9"/>
  <c r="C209" i="9"/>
  <c r="C167" i="11"/>
  <c r="C201" i="9"/>
  <c r="D176" i="11" l="1"/>
  <c r="N151" i="1"/>
  <c r="N160" i="1" s="1"/>
  <c r="D173" i="11"/>
  <c r="D177" i="11"/>
  <c r="D22" i="13" s="1"/>
  <c r="D22" i="24" s="1"/>
  <c r="C215" i="10"/>
  <c r="C213" i="10" s="1"/>
  <c r="C34" i="13" s="1"/>
  <c r="C34" i="24" s="1"/>
  <c r="D245" i="9"/>
  <c r="N219" i="8"/>
  <c r="N217" i="8" s="1"/>
  <c r="N226" i="8" s="1"/>
  <c r="C221" i="10"/>
  <c r="C219" i="10" s="1"/>
  <c r="C42" i="13" s="1"/>
  <c r="C42" i="24" s="1"/>
  <c r="C209" i="10"/>
  <c r="C207" i="10" s="1"/>
  <c r="C212" i="10"/>
  <c r="C210" i="10" s="1"/>
  <c r="C30" i="13" s="1"/>
  <c r="C30" i="24" s="1"/>
  <c r="D218" i="10"/>
  <c r="D216" i="10" s="1"/>
  <c r="D38" i="13" s="1"/>
  <c r="D209" i="10"/>
  <c r="D207" i="10" s="1"/>
  <c r="D219" i="10"/>
  <c r="D42" i="13" s="1"/>
  <c r="D42" i="24" s="1"/>
  <c r="D174" i="11"/>
  <c r="D18" i="13" s="1"/>
  <c r="D18" i="24" s="1"/>
  <c r="D212" i="10"/>
  <c r="D210" i="10" s="1"/>
  <c r="D30" i="13" s="1"/>
  <c r="D30" i="24" s="1"/>
  <c r="D215" i="10"/>
  <c r="D213" i="10" s="1"/>
  <c r="D34" i="13" s="1"/>
  <c r="D34" i="24" s="1"/>
  <c r="C195" i="11"/>
  <c r="G18" i="22"/>
  <c r="F92" i="10" s="1"/>
  <c r="F83" i="10" s="1"/>
  <c r="G22" i="22"/>
  <c r="F92" i="9" s="1"/>
  <c r="F83" i="9" s="1"/>
  <c r="E82" i="9"/>
  <c r="E81" i="9" s="1"/>
  <c r="E202" i="9"/>
  <c r="E200" i="9" s="1"/>
  <c r="E206" i="9" s="1"/>
  <c r="E201" i="10"/>
  <c r="E211" i="10" s="1"/>
  <c r="D195" i="11"/>
  <c r="D171" i="11"/>
  <c r="N26" i="24"/>
  <c r="P26" i="24" s="1"/>
  <c r="F166" i="11"/>
  <c r="F175" i="11" s="1"/>
  <c r="C243" i="10"/>
  <c r="C173" i="11"/>
  <c r="C179" i="11"/>
  <c r="C177" i="11" s="1"/>
  <c r="C22" i="13" s="1"/>
  <c r="C22" i="24" s="1"/>
  <c r="C176" i="11"/>
  <c r="C174" i="11" s="1"/>
  <c r="C18" i="13" s="1"/>
  <c r="C18" i="24" s="1"/>
  <c r="N159" i="1"/>
  <c r="C216" i="10"/>
  <c r="C38" i="13" s="1"/>
  <c r="C38" i="24" s="1"/>
  <c r="C151" i="1"/>
  <c r="C156" i="1"/>
  <c r="C159" i="1"/>
  <c r="F10" i="22"/>
  <c r="C241" i="9"/>
  <c r="E168" i="11"/>
  <c r="E82" i="11"/>
  <c r="E81" i="11" s="1"/>
  <c r="D243" i="10"/>
  <c r="D46" i="13"/>
  <c r="D46" i="24" s="1"/>
  <c r="D220" i="9"/>
  <c r="C219" i="9"/>
  <c r="C217" i="9" s="1"/>
  <c r="C62" i="13" s="1"/>
  <c r="C62" i="24" s="1"/>
  <c r="C213" i="9"/>
  <c r="C211" i="9" s="1"/>
  <c r="C54" i="13" s="1"/>
  <c r="C54" i="24" s="1"/>
  <c r="C216" i="9"/>
  <c r="C214" i="9" s="1"/>
  <c r="C58" i="13" s="1"/>
  <c r="C58" i="24" s="1"/>
  <c r="C207" i="9"/>
  <c r="C205" i="9" s="1"/>
  <c r="C210" i="9"/>
  <c r="C208" i="9" s="1"/>
  <c r="C50" i="13" s="1"/>
  <c r="C50" i="24" s="1"/>
  <c r="C219" i="8"/>
  <c r="C82" i="8"/>
  <c r="C81" i="8" s="1"/>
  <c r="I18" i="22"/>
  <c r="H92" i="10" s="1"/>
  <c r="H83" i="10" s="1"/>
  <c r="N157" i="1" l="1"/>
  <c r="D199" i="11"/>
  <c r="D247" i="10"/>
  <c r="C247" i="10"/>
  <c r="D38" i="24"/>
  <c r="F167" i="11"/>
  <c r="F176" i="11" s="1"/>
  <c r="E202" i="10"/>
  <c r="E215" i="10" s="1"/>
  <c r="H18" i="22"/>
  <c r="G92" i="10" s="1"/>
  <c r="G83" i="10" s="1"/>
  <c r="F202" i="9"/>
  <c r="F200" i="9" s="1"/>
  <c r="F206" i="9" s="1"/>
  <c r="F82" i="9"/>
  <c r="F81" i="9" s="1"/>
  <c r="H203" i="10"/>
  <c r="H82" i="10"/>
  <c r="H81" i="10" s="1"/>
  <c r="H22" i="22"/>
  <c r="G92" i="9" s="1"/>
  <c r="G83" i="9" s="1"/>
  <c r="E208" i="10"/>
  <c r="E220" i="10"/>
  <c r="E217" i="10"/>
  <c r="E214" i="10"/>
  <c r="F203" i="10"/>
  <c r="F201" i="10" s="1"/>
  <c r="F211" i="10" s="1"/>
  <c r="F82" i="10"/>
  <c r="F81" i="10" s="1"/>
  <c r="E201" i="9"/>
  <c r="E218" i="9"/>
  <c r="E215" i="9"/>
  <c r="E212" i="9"/>
  <c r="E209" i="9"/>
  <c r="C46" i="13"/>
  <c r="C46" i="24" s="1"/>
  <c r="C220" i="9"/>
  <c r="E166" i="11"/>
  <c r="N9" i="24"/>
  <c r="N158" i="1"/>
  <c r="N158" i="13" s="1"/>
  <c r="P158" i="13" s="1"/>
  <c r="D14" i="13"/>
  <c r="D14" i="24" s="1"/>
  <c r="D180" i="11"/>
  <c r="N178" i="1"/>
  <c r="G10" i="22"/>
  <c r="C217" i="8"/>
  <c r="D26" i="13"/>
  <c r="D26" i="24" s="1"/>
  <c r="D222" i="10"/>
  <c r="C222" i="10"/>
  <c r="C26" i="13"/>
  <c r="C26" i="24" s="1"/>
  <c r="N232" i="8"/>
  <c r="N229" i="8"/>
  <c r="N238" i="8"/>
  <c r="N235" i="8"/>
  <c r="N223" i="8"/>
  <c r="F172" i="11"/>
  <c r="F178" i="11"/>
  <c r="H14" i="22"/>
  <c r="G92" i="11" s="1"/>
  <c r="G83" i="11" s="1"/>
  <c r="N218" i="8"/>
  <c r="C245" i="9"/>
  <c r="C174" i="1"/>
  <c r="E10" i="24"/>
  <c r="C157" i="1"/>
  <c r="C160" i="1"/>
  <c r="C158" i="1" s="1"/>
  <c r="C158" i="13" s="1"/>
  <c r="C158" i="24" s="1"/>
  <c r="C171" i="11"/>
  <c r="C199" i="11"/>
  <c r="N174" i="1"/>
  <c r="N155" i="1"/>
  <c r="J14" i="22"/>
  <c r="I92" i="11" s="1"/>
  <c r="I83" i="11" s="1"/>
  <c r="E42" i="22"/>
  <c r="D93" i="1" s="1"/>
  <c r="D83" i="1" s="1"/>
  <c r="D30" i="22"/>
  <c r="C92" i="7" s="1"/>
  <c r="C83" i="7" s="1"/>
  <c r="E167" i="11" l="1"/>
  <c r="E173" i="11" s="1"/>
  <c r="E175" i="11"/>
  <c r="F173" i="11"/>
  <c r="E221" i="10"/>
  <c r="E219" i="10" s="1"/>
  <c r="E42" i="13" s="1"/>
  <c r="E218" i="10"/>
  <c r="E216" i="10" s="1"/>
  <c r="E38" i="13" s="1"/>
  <c r="E209" i="10"/>
  <c r="E207" i="10" s="1"/>
  <c r="E212" i="10"/>
  <c r="E210" i="10" s="1"/>
  <c r="E30" i="13" s="1"/>
  <c r="E30" i="24" s="1"/>
  <c r="E213" i="10"/>
  <c r="E34" i="13" s="1"/>
  <c r="E34" i="24" s="1"/>
  <c r="F179" i="11"/>
  <c r="F177" i="11" s="1"/>
  <c r="F22" i="13" s="1"/>
  <c r="F22" i="24" s="1"/>
  <c r="F174" i="11"/>
  <c r="F18" i="13" s="1"/>
  <c r="F18" i="24" s="1"/>
  <c r="H201" i="10"/>
  <c r="H211" i="10" s="1"/>
  <c r="G203" i="10"/>
  <c r="G201" i="10" s="1"/>
  <c r="G211" i="10" s="1"/>
  <c r="G82" i="10"/>
  <c r="G81" i="10" s="1"/>
  <c r="C178" i="1"/>
  <c r="E219" i="9"/>
  <c r="E217" i="9" s="1"/>
  <c r="E62" i="13" s="1"/>
  <c r="E62" i="24" s="1"/>
  <c r="E210" i="9"/>
  <c r="E208" i="9" s="1"/>
  <c r="E50" i="13" s="1"/>
  <c r="E50" i="24" s="1"/>
  <c r="E207" i="9"/>
  <c r="E216" i="9"/>
  <c r="E214" i="9" s="1"/>
  <c r="E58" i="13" s="1"/>
  <c r="E58" i="24" s="1"/>
  <c r="E213" i="9"/>
  <c r="E211" i="9" s="1"/>
  <c r="E54" i="13" s="1"/>
  <c r="E54" i="24" s="1"/>
  <c r="I22" i="22"/>
  <c r="H92" i="9" s="1"/>
  <c r="H83" i="9" s="1"/>
  <c r="F201" i="9"/>
  <c r="F209" i="9"/>
  <c r="F212" i="9"/>
  <c r="F215" i="9"/>
  <c r="F218" i="9"/>
  <c r="E243" i="10"/>
  <c r="E241" i="9"/>
  <c r="G82" i="9"/>
  <c r="G81" i="9" s="1"/>
  <c r="G202" i="9"/>
  <c r="F202" i="10"/>
  <c r="F214" i="10"/>
  <c r="F217" i="10"/>
  <c r="F208" i="10"/>
  <c r="F220" i="10"/>
  <c r="D152" i="1"/>
  <c r="D150" i="1" s="1"/>
  <c r="D156" i="1" s="1"/>
  <c r="D82" i="1"/>
  <c r="D81" i="1" s="1"/>
  <c r="N161" i="1"/>
  <c r="N154" i="13"/>
  <c r="P154" i="13" s="1"/>
  <c r="C14" i="13"/>
  <c r="C14" i="24" s="1"/>
  <c r="C180" i="11"/>
  <c r="E176" i="11"/>
  <c r="H10" i="22"/>
  <c r="C185" i="7"/>
  <c r="C82" i="7"/>
  <c r="C81" i="7" s="1"/>
  <c r="G168" i="11"/>
  <c r="G82" i="11"/>
  <c r="G81" i="11" s="1"/>
  <c r="C226" i="8"/>
  <c r="C232" i="8"/>
  <c r="C238" i="8"/>
  <c r="C223" i="8"/>
  <c r="C229" i="8"/>
  <c r="C235" i="8"/>
  <c r="C9" i="24"/>
  <c r="E26" i="22"/>
  <c r="D92" i="8" s="1"/>
  <c r="D83" i="8" s="1"/>
  <c r="I168" i="11"/>
  <c r="I82" i="11"/>
  <c r="I81" i="11" s="1"/>
  <c r="C155" i="1"/>
  <c r="C218" i="8"/>
  <c r="I14" i="22"/>
  <c r="H92" i="11" s="1"/>
  <c r="H83" i="11" s="1"/>
  <c r="F171" i="11"/>
  <c r="F195" i="11"/>
  <c r="N264" i="8"/>
  <c r="F10" i="24"/>
  <c r="N227" i="8"/>
  <c r="N225" i="8" s="1"/>
  <c r="N70" i="13" s="1"/>
  <c r="P70" i="13" s="1"/>
  <c r="N224" i="8"/>
  <c r="N230" i="8"/>
  <c r="N228" i="8" s="1"/>
  <c r="N74" i="13" s="1"/>
  <c r="P74" i="13" s="1"/>
  <c r="N239" i="8"/>
  <c r="N237" i="8" s="1"/>
  <c r="N86" i="13" s="1"/>
  <c r="P86" i="13" s="1"/>
  <c r="N236" i="8"/>
  <c r="N234" i="8" s="1"/>
  <c r="N82" i="13" s="1"/>
  <c r="P82" i="13" s="1"/>
  <c r="N233" i="8"/>
  <c r="N231" i="8" s="1"/>
  <c r="N78" i="13" s="1"/>
  <c r="P78" i="13" s="1"/>
  <c r="N158" i="24"/>
  <c r="P158" i="24" s="1"/>
  <c r="E178" i="11"/>
  <c r="E172" i="11"/>
  <c r="D38" i="22"/>
  <c r="E179" i="11" l="1"/>
  <c r="E177" i="11" s="1"/>
  <c r="E22" i="13" s="1"/>
  <c r="E22" i="24" s="1"/>
  <c r="E174" i="11"/>
  <c r="E18" i="13" s="1"/>
  <c r="E18" i="24" s="1"/>
  <c r="E42" i="24"/>
  <c r="E38" i="24"/>
  <c r="E247" i="10"/>
  <c r="F199" i="11"/>
  <c r="H202" i="10"/>
  <c r="H221" i="10" s="1"/>
  <c r="F241" i="9"/>
  <c r="E245" i="9"/>
  <c r="G202" i="10"/>
  <c r="G214" i="10"/>
  <c r="G217" i="10"/>
  <c r="G208" i="10"/>
  <c r="G220" i="10"/>
  <c r="J22" i="22"/>
  <c r="I92" i="9" s="1"/>
  <c r="I83" i="9" s="1"/>
  <c r="F243" i="10"/>
  <c r="G200" i="9"/>
  <c r="G206" i="9" s="1"/>
  <c r="E26" i="13"/>
  <c r="E26" i="24" s="1"/>
  <c r="E222" i="10"/>
  <c r="F207" i="9"/>
  <c r="F213" i="9"/>
  <c r="F211" i="9" s="1"/>
  <c r="F54" i="13" s="1"/>
  <c r="F54" i="24" s="1"/>
  <c r="F219" i="9"/>
  <c r="F217" i="9" s="1"/>
  <c r="F62" i="13" s="1"/>
  <c r="F62" i="24" s="1"/>
  <c r="F210" i="9"/>
  <c r="F208" i="9" s="1"/>
  <c r="F50" i="13" s="1"/>
  <c r="F50" i="24" s="1"/>
  <c r="F216" i="9"/>
  <c r="F214" i="9" s="1"/>
  <c r="F58" i="13" s="1"/>
  <c r="F58" i="24" s="1"/>
  <c r="E205" i="9"/>
  <c r="H214" i="10"/>
  <c r="H208" i="10"/>
  <c r="H220" i="10"/>
  <c r="H217" i="10"/>
  <c r="J18" i="22"/>
  <c r="I92" i="10" s="1"/>
  <c r="I83" i="10" s="1"/>
  <c r="F221" i="10"/>
  <c r="F219" i="10" s="1"/>
  <c r="F42" i="13" s="1"/>
  <c r="F215" i="10"/>
  <c r="F213" i="10" s="1"/>
  <c r="F34" i="13" s="1"/>
  <c r="F34" i="24" s="1"/>
  <c r="F212" i="10"/>
  <c r="F210" i="10" s="1"/>
  <c r="F30" i="13" s="1"/>
  <c r="F30" i="24" s="1"/>
  <c r="F209" i="10"/>
  <c r="F218" i="10"/>
  <c r="F216" i="10" s="1"/>
  <c r="F38" i="13" s="1"/>
  <c r="H202" i="9"/>
  <c r="H82" i="9"/>
  <c r="H81" i="9" s="1"/>
  <c r="F42" i="22"/>
  <c r="E93" i="1" s="1"/>
  <c r="E83" i="1" s="1"/>
  <c r="N222" i="8"/>
  <c r="N268" i="8"/>
  <c r="C230" i="8"/>
  <c r="C228" i="8" s="1"/>
  <c r="C74" i="13" s="1"/>
  <c r="C74" i="24" s="1"/>
  <c r="C236" i="8"/>
  <c r="C234" i="8" s="1"/>
  <c r="C82" i="13" s="1"/>
  <c r="C233" i="8"/>
  <c r="C231" i="8" s="1"/>
  <c r="C78" i="13" s="1"/>
  <c r="C224" i="8"/>
  <c r="C222" i="8" s="1"/>
  <c r="C239" i="8"/>
  <c r="C237" i="8" s="1"/>
  <c r="C86" i="13" s="1"/>
  <c r="C86" i="24" s="1"/>
  <c r="C227" i="8"/>
  <c r="C225" i="8" s="1"/>
  <c r="C70" i="13" s="1"/>
  <c r="C70" i="24" s="1"/>
  <c r="C154" i="13"/>
  <c r="C154" i="24" s="1"/>
  <c r="C161" i="1"/>
  <c r="I166" i="11"/>
  <c r="I175" i="11" s="1"/>
  <c r="G166" i="11"/>
  <c r="G175" i="11" s="1"/>
  <c r="C92" i="5"/>
  <c r="N70" i="24"/>
  <c r="P70" i="24" s="1"/>
  <c r="N154" i="24"/>
  <c r="P154" i="24" s="1"/>
  <c r="D151" i="1"/>
  <c r="D159" i="1"/>
  <c r="G10" i="24"/>
  <c r="I10" i="22"/>
  <c r="E195" i="11"/>
  <c r="E171" i="11"/>
  <c r="D219" i="8"/>
  <c r="D82" i="8"/>
  <c r="D81" i="8" s="1"/>
  <c r="G26" i="22"/>
  <c r="F92" i="8" s="1"/>
  <c r="F83" i="8" s="1"/>
  <c r="F26" i="22"/>
  <c r="E92" i="8" s="1"/>
  <c r="E83" i="8" s="1"/>
  <c r="N78" i="24"/>
  <c r="P78" i="24" s="1"/>
  <c r="N82" i="24"/>
  <c r="P82" i="24" s="1"/>
  <c r="F14" i="13"/>
  <c r="F180" i="11"/>
  <c r="C264" i="8"/>
  <c r="E199" i="11"/>
  <c r="H168" i="11"/>
  <c r="H82" i="11"/>
  <c r="H81" i="11" s="1"/>
  <c r="C183" i="7"/>
  <c r="C189" i="7" s="1"/>
  <c r="N86" i="24"/>
  <c r="P86" i="24" s="1"/>
  <c r="N74" i="24"/>
  <c r="P74" i="24" s="1"/>
  <c r="L14" i="22"/>
  <c r="K92" i="11" s="1"/>
  <c r="K83" i="11" s="1"/>
  <c r="K14" i="22"/>
  <c r="J92" i="11" s="1"/>
  <c r="J83" i="11" s="1"/>
  <c r="K18" i="22"/>
  <c r="J92" i="10" s="1"/>
  <c r="J83" i="10" s="1"/>
  <c r="K22" i="22"/>
  <c r="J92" i="9" s="1"/>
  <c r="J83" i="9" s="1"/>
  <c r="C184" i="7" l="1"/>
  <c r="C190" i="7" s="1"/>
  <c r="H212" i="10"/>
  <c r="H210" i="10" s="1"/>
  <c r="H30" i="13" s="1"/>
  <c r="H30" i="24" s="1"/>
  <c r="H215" i="10"/>
  <c r="H218" i="10"/>
  <c r="H216" i="10" s="1"/>
  <c r="H38" i="13" s="1"/>
  <c r="H219" i="10"/>
  <c r="H42" i="13" s="1"/>
  <c r="H42" i="24" s="1"/>
  <c r="H209" i="10"/>
  <c r="H207" i="10" s="1"/>
  <c r="G201" i="9"/>
  <c r="G216" i="9" s="1"/>
  <c r="F42" i="24"/>
  <c r="F38" i="24"/>
  <c r="F247" i="10"/>
  <c r="G221" i="10"/>
  <c r="G219" i="10" s="1"/>
  <c r="G42" i="13" s="1"/>
  <c r="G218" i="10"/>
  <c r="G216" i="10" s="1"/>
  <c r="G38" i="13" s="1"/>
  <c r="G215" i="10"/>
  <c r="G213" i="10" s="1"/>
  <c r="G34" i="13" s="1"/>
  <c r="G34" i="24" s="1"/>
  <c r="G212" i="10"/>
  <c r="G210" i="10" s="1"/>
  <c r="G30" i="13" s="1"/>
  <c r="G30" i="24" s="1"/>
  <c r="G209" i="10"/>
  <c r="G207" i="10" s="1"/>
  <c r="H243" i="10"/>
  <c r="I202" i="9"/>
  <c r="I200" i="9" s="1"/>
  <c r="I206" i="9" s="1"/>
  <c r="I82" i="9"/>
  <c r="I81" i="9" s="1"/>
  <c r="F245" i="9"/>
  <c r="F205" i="9"/>
  <c r="E46" i="13"/>
  <c r="E46" i="24" s="1"/>
  <c r="E220" i="9"/>
  <c r="I203" i="10"/>
  <c r="I82" i="10"/>
  <c r="I81" i="10" s="1"/>
  <c r="H200" i="9"/>
  <c r="H206" i="9" s="1"/>
  <c r="G243" i="10"/>
  <c r="H213" i="10"/>
  <c r="H34" i="13" s="1"/>
  <c r="H34" i="24" s="1"/>
  <c r="J82" i="9"/>
  <c r="J81" i="9" s="1"/>
  <c r="J202" i="9"/>
  <c r="J200" i="9" s="1"/>
  <c r="J206" i="9" s="1"/>
  <c r="H26" i="22"/>
  <c r="G92" i="8" s="1"/>
  <c r="G83" i="8" s="1"/>
  <c r="G219" i="8" s="1"/>
  <c r="G218" i="9"/>
  <c r="G209" i="9"/>
  <c r="G212" i="9"/>
  <c r="G215" i="9"/>
  <c r="J203" i="10"/>
  <c r="J82" i="10"/>
  <c r="J81" i="10" s="1"/>
  <c r="F207" i="10"/>
  <c r="C268" i="8"/>
  <c r="E219" i="8"/>
  <c r="E82" i="8"/>
  <c r="E81" i="8" s="1"/>
  <c r="D217" i="8"/>
  <c r="E180" i="11"/>
  <c r="E14" i="13"/>
  <c r="E14" i="24" s="1"/>
  <c r="H10" i="24"/>
  <c r="D174" i="1"/>
  <c r="C83" i="5"/>
  <c r="I178" i="11"/>
  <c r="I172" i="11"/>
  <c r="D9" i="24"/>
  <c r="I167" i="11"/>
  <c r="J82" i="11"/>
  <c r="J81" i="11" s="1"/>
  <c r="J168" i="11"/>
  <c r="D157" i="1"/>
  <c r="D160" i="1"/>
  <c r="D158" i="1" s="1"/>
  <c r="D158" i="13" s="1"/>
  <c r="D158" i="24" s="1"/>
  <c r="C78" i="24"/>
  <c r="C82" i="24"/>
  <c r="N66" i="13"/>
  <c r="P66" i="13" s="1"/>
  <c r="N240" i="8"/>
  <c r="J10" i="22"/>
  <c r="H42" i="22"/>
  <c r="G93" i="1" s="1"/>
  <c r="G83" i="1" s="1"/>
  <c r="C198" i="7"/>
  <c r="C195" i="7"/>
  <c r="C192" i="7"/>
  <c r="G172" i="11"/>
  <c r="G178" i="11"/>
  <c r="K82" i="11"/>
  <c r="K81" i="11" s="1"/>
  <c r="K168" i="11"/>
  <c r="F14" i="24"/>
  <c r="G167" i="11"/>
  <c r="E152" i="1"/>
  <c r="E150" i="1" s="1"/>
  <c r="E156" i="1" s="1"/>
  <c r="E82" i="1"/>
  <c r="E81" i="1" s="1"/>
  <c r="G42" i="22"/>
  <c r="F93" i="1" s="1"/>
  <c r="F83" i="1" s="1"/>
  <c r="H166" i="11"/>
  <c r="H175" i="11" s="1"/>
  <c r="C66" i="13"/>
  <c r="C240" i="8"/>
  <c r="F219" i="8"/>
  <c r="F82" i="8"/>
  <c r="F81" i="8" s="1"/>
  <c r="E38" i="22"/>
  <c r="J42" i="22"/>
  <c r="I93" i="1" s="1"/>
  <c r="I83" i="1" s="1"/>
  <c r="I42" i="22"/>
  <c r="H93" i="1" s="1"/>
  <c r="H83" i="1" s="1"/>
  <c r="K10" i="22"/>
  <c r="C199" i="7" l="1"/>
  <c r="C193" i="7"/>
  <c r="C191" i="7" s="1"/>
  <c r="C94" i="13" s="1"/>
  <c r="C94" i="24" s="1"/>
  <c r="C196" i="7"/>
  <c r="C194" i="7" s="1"/>
  <c r="C98" i="13" s="1"/>
  <c r="C98" i="24" s="1"/>
  <c r="D218" i="8"/>
  <c r="D239" i="8" s="1"/>
  <c r="D226" i="8"/>
  <c r="G82" i="8"/>
  <c r="G81" i="8" s="1"/>
  <c r="H247" i="10"/>
  <c r="H38" i="24"/>
  <c r="G210" i="9"/>
  <c r="G208" i="9" s="1"/>
  <c r="G50" i="13" s="1"/>
  <c r="G50" i="24" s="1"/>
  <c r="G207" i="9"/>
  <c r="G213" i="9"/>
  <c r="G211" i="9" s="1"/>
  <c r="G54" i="13" s="1"/>
  <c r="G54" i="24" s="1"/>
  <c r="G219" i="9"/>
  <c r="G217" i="9" s="1"/>
  <c r="G62" i="13" s="1"/>
  <c r="G62" i="24" s="1"/>
  <c r="H167" i="11"/>
  <c r="H173" i="11" s="1"/>
  <c r="H201" i="9"/>
  <c r="H207" i="9" s="1"/>
  <c r="D178" i="1"/>
  <c r="F26" i="13"/>
  <c r="F26" i="24" s="1"/>
  <c r="F222" i="10"/>
  <c r="G247" i="10"/>
  <c r="L18" i="22"/>
  <c r="K92" i="10" s="1"/>
  <c r="K83" i="10" s="1"/>
  <c r="I26" i="22"/>
  <c r="H92" i="8" s="1"/>
  <c r="H83" i="8" s="1"/>
  <c r="H82" i="8" s="1"/>
  <c r="H81" i="8" s="1"/>
  <c r="J201" i="10"/>
  <c r="J211" i="10" s="1"/>
  <c r="I201" i="9"/>
  <c r="I218" i="9"/>
  <c r="I215" i="9"/>
  <c r="I212" i="9"/>
  <c r="I209" i="9"/>
  <c r="G222" i="10"/>
  <c r="G26" i="13"/>
  <c r="G26" i="24" s="1"/>
  <c r="F46" i="13"/>
  <c r="F46" i="24" s="1"/>
  <c r="F220" i="9"/>
  <c r="H26" i="13"/>
  <c r="H26" i="24" s="1"/>
  <c r="H222" i="10"/>
  <c r="L22" i="22"/>
  <c r="K92" i="9" s="1"/>
  <c r="K83" i="9" s="1"/>
  <c r="I201" i="10"/>
  <c r="I211" i="10" s="1"/>
  <c r="H212" i="9"/>
  <c r="H209" i="9"/>
  <c r="H218" i="9"/>
  <c r="H215" i="9"/>
  <c r="G42" i="24"/>
  <c r="G38" i="24"/>
  <c r="G214" i="9"/>
  <c r="G58" i="13" s="1"/>
  <c r="G58" i="24" s="1"/>
  <c r="G241" i="9"/>
  <c r="J201" i="9"/>
  <c r="J209" i="9"/>
  <c r="J215" i="9"/>
  <c r="J212" i="9"/>
  <c r="J218" i="9"/>
  <c r="I152" i="1"/>
  <c r="I82" i="1"/>
  <c r="I81" i="1" s="1"/>
  <c r="D92" i="5"/>
  <c r="F217" i="8"/>
  <c r="F226" i="8" s="1"/>
  <c r="F82" i="1"/>
  <c r="F81" i="1" s="1"/>
  <c r="F152" i="1"/>
  <c r="E151" i="1"/>
  <c r="E159" i="1"/>
  <c r="D155" i="1"/>
  <c r="E217" i="8"/>
  <c r="E226" i="8" s="1"/>
  <c r="J10" i="24"/>
  <c r="G152" i="1"/>
  <c r="G82" i="1"/>
  <c r="G81" i="1" s="1"/>
  <c r="G176" i="11"/>
  <c r="G174" i="11" s="1"/>
  <c r="G18" i="13" s="1"/>
  <c r="G18" i="24" s="1"/>
  <c r="G173" i="11"/>
  <c r="G171" i="11" s="1"/>
  <c r="G179" i="11"/>
  <c r="G177" i="11" s="1"/>
  <c r="G22" i="13" s="1"/>
  <c r="G22" i="24" s="1"/>
  <c r="G195" i="11"/>
  <c r="D238" i="8"/>
  <c r="D235" i="8"/>
  <c r="D232" i="8"/>
  <c r="D229" i="8"/>
  <c r="D223" i="8"/>
  <c r="H152" i="1"/>
  <c r="H82" i="1"/>
  <c r="H81" i="1" s="1"/>
  <c r="C197" i="7"/>
  <c r="C102" i="13" s="1"/>
  <c r="C102" i="24" s="1"/>
  <c r="I179" i="11"/>
  <c r="I177" i="11" s="1"/>
  <c r="I22" i="13" s="1"/>
  <c r="I22" i="24" s="1"/>
  <c r="I176" i="11"/>
  <c r="I174" i="11" s="1"/>
  <c r="I18" i="13" s="1"/>
  <c r="I18" i="24" s="1"/>
  <c r="I173" i="11"/>
  <c r="I171" i="11" s="1"/>
  <c r="C202" i="5"/>
  <c r="C200" i="5" s="1"/>
  <c r="C82" i="5"/>
  <c r="C81" i="5" s="1"/>
  <c r="G217" i="8"/>
  <c r="G226" i="8" s="1"/>
  <c r="C188" i="7"/>
  <c r="C218" i="7"/>
  <c r="J166" i="11"/>
  <c r="J175" i="11" s="1"/>
  <c r="H178" i="11"/>
  <c r="H172" i="11"/>
  <c r="K166" i="11"/>
  <c r="K175" i="11" s="1"/>
  <c r="I195" i="11"/>
  <c r="E30" i="22"/>
  <c r="D92" i="7" s="1"/>
  <c r="D83" i="7" s="1"/>
  <c r="C66" i="24"/>
  <c r="N66" i="24"/>
  <c r="P66" i="24" s="1"/>
  <c r="I10" i="24"/>
  <c r="L42" i="22"/>
  <c r="K93" i="1" s="1"/>
  <c r="K83" i="1" s="1"/>
  <c r="M22" i="22"/>
  <c r="L92" i="9" s="1"/>
  <c r="L83" i="9" s="1"/>
  <c r="M14" i="22"/>
  <c r="L92" i="11" s="1"/>
  <c r="L83" i="11" s="1"/>
  <c r="C222" i="7" l="1"/>
  <c r="H219" i="8"/>
  <c r="D236" i="8"/>
  <c r="D234" i="8" s="1"/>
  <c r="D82" i="13" s="1"/>
  <c r="D224" i="8"/>
  <c r="D222" i="8" s="1"/>
  <c r="D230" i="8"/>
  <c r="D228" i="8" s="1"/>
  <c r="D74" i="13" s="1"/>
  <c r="D74" i="24" s="1"/>
  <c r="D233" i="8"/>
  <c r="D231" i="8" s="1"/>
  <c r="D78" i="13" s="1"/>
  <c r="D227" i="8"/>
  <c r="D225" i="8" s="1"/>
  <c r="D70" i="13" s="1"/>
  <c r="D70" i="24" s="1"/>
  <c r="H213" i="9"/>
  <c r="H211" i="9" s="1"/>
  <c r="H54" i="13" s="1"/>
  <c r="H54" i="24" s="1"/>
  <c r="H176" i="11"/>
  <c r="H174" i="11" s="1"/>
  <c r="H18" i="13" s="1"/>
  <c r="H18" i="24" s="1"/>
  <c r="H210" i="9"/>
  <c r="H208" i="9" s="1"/>
  <c r="H50" i="13" s="1"/>
  <c r="H50" i="24" s="1"/>
  <c r="H216" i="9"/>
  <c r="H214" i="9" s="1"/>
  <c r="H58" i="13" s="1"/>
  <c r="H58" i="24" s="1"/>
  <c r="H219" i="9"/>
  <c r="G245" i="9"/>
  <c r="D237" i="8"/>
  <c r="D86" i="13" s="1"/>
  <c r="D86" i="24" s="1"/>
  <c r="H179" i="11"/>
  <c r="H177" i="11" s="1"/>
  <c r="H22" i="13" s="1"/>
  <c r="H22" i="24" s="1"/>
  <c r="G205" i="9"/>
  <c r="G46" i="13" s="1"/>
  <c r="G46" i="24" s="1"/>
  <c r="G218" i="8"/>
  <c r="G230" i="8" s="1"/>
  <c r="E218" i="8"/>
  <c r="E233" i="8" s="1"/>
  <c r="F218" i="8"/>
  <c r="F233" i="8" s="1"/>
  <c r="I202" i="10"/>
  <c r="I212" i="10" s="1"/>
  <c r="K167" i="11"/>
  <c r="K176" i="11" s="1"/>
  <c r="M18" i="22"/>
  <c r="L92" i="10" s="1"/>
  <c r="L83" i="10" s="1"/>
  <c r="I199" i="11"/>
  <c r="K202" i="9"/>
  <c r="K82" i="9"/>
  <c r="K81" i="9" s="1"/>
  <c r="J220" i="10"/>
  <c r="J208" i="10"/>
  <c r="J214" i="10"/>
  <c r="J217" i="10"/>
  <c r="L202" i="9"/>
  <c r="L200" i="9" s="1"/>
  <c r="L206" i="9" s="1"/>
  <c r="L82" i="9"/>
  <c r="L81" i="9" s="1"/>
  <c r="J202" i="10"/>
  <c r="I241" i="9"/>
  <c r="J26" i="22"/>
  <c r="I92" i="8" s="1"/>
  <c r="I83" i="8" s="1"/>
  <c r="I219" i="8" s="1"/>
  <c r="J219" i="9"/>
  <c r="J217" i="9" s="1"/>
  <c r="J62" i="13" s="1"/>
  <c r="J62" i="24" s="1"/>
  <c r="J216" i="9"/>
  <c r="J214" i="9" s="1"/>
  <c r="J58" i="13" s="1"/>
  <c r="J58" i="24" s="1"/>
  <c r="J213" i="9"/>
  <c r="J211" i="9" s="1"/>
  <c r="J54" i="13" s="1"/>
  <c r="J54" i="24" s="1"/>
  <c r="J210" i="9"/>
  <c r="J208" i="9" s="1"/>
  <c r="J50" i="13" s="1"/>
  <c r="J50" i="24" s="1"/>
  <c r="J207" i="9"/>
  <c r="J205" i="9" s="1"/>
  <c r="H241" i="9"/>
  <c r="H205" i="9"/>
  <c r="I220" i="10"/>
  <c r="I217" i="10"/>
  <c r="I214" i="10"/>
  <c r="I208" i="10"/>
  <c r="I219" i="9"/>
  <c r="I217" i="9" s="1"/>
  <c r="I62" i="13" s="1"/>
  <c r="I62" i="24" s="1"/>
  <c r="I216" i="9"/>
  <c r="I214" i="9" s="1"/>
  <c r="I58" i="13" s="1"/>
  <c r="I58" i="24" s="1"/>
  <c r="I213" i="9"/>
  <c r="I211" i="9" s="1"/>
  <c r="I54" i="13" s="1"/>
  <c r="I54" i="24" s="1"/>
  <c r="I210" i="9"/>
  <c r="I208" i="9" s="1"/>
  <c r="I50" i="13" s="1"/>
  <c r="I50" i="24" s="1"/>
  <c r="I207" i="9"/>
  <c r="I205" i="9" s="1"/>
  <c r="K82" i="10"/>
  <c r="K81" i="10" s="1"/>
  <c r="K203" i="10"/>
  <c r="K201" i="10" s="1"/>
  <c r="K211" i="10" s="1"/>
  <c r="L26" i="22"/>
  <c r="K92" i="8" s="1"/>
  <c r="K83" i="8" s="1"/>
  <c r="K82" i="8" s="1"/>
  <c r="K81" i="8" s="1"/>
  <c r="K26" i="22"/>
  <c r="J92" i="8" s="1"/>
  <c r="J83" i="8" s="1"/>
  <c r="J219" i="8" s="1"/>
  <c r="J241" i="9"/>
  <c r="K152" i="1"/>
  <c r="K82" i="1"/>
  <c r="K81" i="1" s="1"/>
  <c r="L10" i="22"/>
  <c r="J172" i="11"/>
  <c r="J178" i="11"/>
  <c r="H150" i="1"/>
  <c r="H156" i="1" s="1"/>
  <c r="C11" i="24"/>
  <c r="C8" i="13"/>
  <c r="E9" i="24"/>
  <c r="D264" i="8"/>
  <c r="G14" i="13"/>
  <c r="G14" i="24" s="1"/>
  <c r="G180" i="11"/>
  <c r="F150" i="1"/>
  <c r="F156" i="1" s="1"/>
  <c r="K42" i="22"/>
  <c r="J93" i="1" s="1"/>
  <c r="J83" i="1" s="1"/>
  <c r="D83" i="5"/>
  <c r="L168" i="11"/>
  <c r="L82" i="11"/>
  <c r="L81" i="11" s="1"/>
  <c r="F30" i="22"/>
  <c r="E92" i="7" s="1"/>
  <c r="E83" i="7" s="1"/>
  <c r="I14" i="13"/>
  <c r="I14" i="24" s="1"/>
  <c r="I180" i="11"/>
  <c r="H195" i="11"/>
  <c r="H171" i="11"/>
  <c r="C90" i="13"/>
  <c r="C90" i="24" s="1"/>
  <c r="C200" i="7"/>
  <c r="H9" i="24"/>
  <c r="G238" i="8"/>
  <c r="G235" i="8"/>
  <c r="G229" i="8"/>
  <c r="G232" i="8"/>
  <c r="G223" i="8"/>
  <c r="G150" i="1"/>
  <c r="G156" i="1" s="1"/>
  <c r="F238" i="8"/>
  <c r="F235" i="8"/>
  <c r="F232" i="8"/>
  <c r="F229" i="8"/>
  <c r="F223" i="8"/>
  <c r="G30" i="22"/>
  <c r="F92" i="7" s="1"/>
  <c r="F83" i="7" s="1"/>
  <c r="K172" i="11"/>
  <c r="K178" i="11"/>
  <c r="C201" i="5"/>
  <c r="C207" i="5" s="1"/>
  <c r="C218" i="5"/>
  <c r="C206" i="5"/>
  <c r="C215" i="5"/>
  <c r="C212" i="5"/>
  <c r="C209" i="5"/>
  <c r="H217" i="8"/>
  <c r="H226" i="8" s="1"/>
  <c r="E174" i="1"/>
  <c r="E229" i="8"/>
  <c r="E232" i="8"/>
  <c r="E223" i="8"/>
  <c r="E238" i="8"/>
  <c r="E235" i="8"/>
  <c r="I150" i="1"/>
  <c r="I156" i="1" s="1"/>
  <c r="D185" i="7"/>
  <c r="D82" i="7"/>
  <c r="D81" i="7" s="1"/>
  <c r="J167" i="11"/>
  <c r="G199" i="11"/>
  <c r="D154" i="13"/>
  <c r="D154" i="24" s="1"/>
  <c r="D161" i="1"/>
  <c r="E157" i="1"/>
  <c r="E155" i="1" s="1"/>
  <c r="E160" i="1"/>
  <c r="E158" i="1" s="1"/>
  <c r="E158" i="13" s="1"/>
  <c r="E158" i="24" s="1"/>
  <c r="F38" i="22"/>
  <c r="G38" i="22"/>
  <c r="H30" i="22"/>
  <c r="G92" i="7" s="1"/>
  <c r="G83" i="7" s="1"/>
  <c r="M42" i="22"/>
  <c r="L93" i="1" s="1"/>
  <c r="L83" i="1" s="1"/>
  <c r="M10" i="22"/>
  <c r="D82" i="24" l="1"/>
  <c r="D78" i="24"/>
  <c r="G224" i="8"/>
  <c r="D268" i="8"/>
  <c r="G233" i="8"/>
  <c r="G227" i="8"/>
  <c r="G239" i="8"/>
  <c r="G236" i="8"/>
  <c r="G234" i="8" s="1"/>
  <c r="G82" i="13" s="1"/>
  <c r="G82" i="24" s="1"/>
  <c r="F236" i="8"/>
  <c r="F234" i="8" s="1"/>
  <c r="F82" i="13" s="1"/>
  <c r="H199" i="11"/>
  <c r="I221" i="10"/>
  <c r="I219" i="10" s="1"/>
  <c r="I42" i="13" s="1"/>
  <c r="I215" i="10"/>
  <c r="I213" i="10" s="1"/>
  <c r="I34" i="13" s="1"/>
  <c r="I34" i="24" s="1"/>
  <c r="I218" i="10"/>
  <c r="G151" i="1"/>
  <c r="G160" i="1" s="1"/>
  <c r="I151" i="1"/>
  <c r="I160" i="1" s="1"/>
  <c r="F151" i="1"/>
  <c r="F160" i="1" s="1"/>
  <c r="J82" i="8"/>
  <c r="J81" i="8" s="1"/>
  <c r="H245" i="9"/>
  <c r="E236" i="8"/>
  <c r="E234" i="8" s="1"/>
  <c r="E82" i="13" s="1"/>
  <c r="I209" i="10"/>
  <c r="I207" i="10" s="1"/>
  <c r="I82" i="8"/>
  <c r="I81" i="8" s="1"/>
  <c r="G220" i="9"/>
  <c r="E239" i="8"/>
  <c r="E237" i="8" s="1"/>
  <c r="E86" i="13" s="1"/>
  <c r="E86" i="24" s="1"/>
  <c r="K179" i="11"/>
  <c r="K177" i="11" s="1"/>
  <c r="K22" i="13" s="1"/>
  <c r="K22" i="24" s="1"/>
  <c r="K173" i="11"/>
  <c r="K171" i="11" s="1"/>
  <c r="E224" i="8"/>
  <c r="E222" i="8" s="1"/>
  <c r="F230" i="8"/>
  <c r="F228" i="8" s="1"/>
  <c r="F74" i="13" s="1"/>
  <c r="F74" i="24" s="1"/>
  <c r="H217" i="9"/>
  <c r="H62" i="13" s="1"/>
  <c r="H62" i="24" s="1"/>
  <c r="K219" i="8"/>
  <c r="K217" i="8" s="1"/>
  <c r="K226" i="8" s="1"/>
  <c r="F224" i="8"/>
  <c r="F227" i="8"/>
  <c r="F239" i="8"/>
  <c r="F237" i="8" s="1"/>
  <c r="F86" i="13" s="1"/>
  <c r="F86" i="24" s="1"/>
  <c r="K174" i="11"/>
  <c r="K18" i="13" s="1"/>
  <c r="K18" i="24" s="1"/>
  <c r="E227" i="8"/>
  <c r="E225" i="8" s="1"/>
  <c r="E70" i="13" s="1"/>
  <c r="E70" i="24" s="1"/>
  <c r="G228" i="8"/>
  <c r="G74" i="13" s="1"/>
  <c r="G74" i="24" s="1"/>
  <c r="E230" i="8"/>
  <c r="E228" i="8" s="1"/>
  <c r="E74" i="13" s="1"/>
  <c r="E74" i="24" s="1"/>
  <c r="H218" i="8"/>
  <c r="H224" i="8" s="1"/>
  <c r="I46" i="13"/>
  <c r="I46" i="24" s="1"/>
  <c r="I220" i="9"/>
  <c r="K202" i="10"/>
  <c r="K214" i="10"/>
  <c r="K220" i="10"/>
  <c r="K217" i="10"/>
  <c r="K208" i="10"/>
  <c r="I243" i="10"/>
  <c r="N22" i="22"/>
  <c r="M92" i="9" s="1"/>
  <c r="M83" i="9" s="1"/>
  <c r="J243" i="10"/>
  <c r="I245" i="9"/>
  <c r="J215" i="10"/>
  <c r="J213" i="10" s="1"/>
  <c r="J34" i="13" s="1"/>
  <c r="J34" i="24" s="1"/>
  <c r="J221" i="10"/>
  <c r="J219" i="10" s="1"/>
  <c r="J42" i="13" s="1"/>
  <c r="J212" i="10"/>
  <c r="J210" i="10" s="1"/>
  <c r="J30" i="13" s="1"/>
  <c r="J30" i="24" s="1"/>
  <c r="J209" i="10"/>
  <c r="J218" i="10"/>
  <c r="J216" i="10" s="1"/>
  <c r="J38" i="13" s="1"/>
  <c r="L82" i="10"/>
  <c r="L81" i="10" s="1"/>
  <c r="L203" i="10"/>
  <c r="L201" i="10" s="1"/>
  <c r="L211" i="10" s="1"/>
  <c r="I210" i="10"/>
  <c r="I30" i="13" s="1"/>
  <c r="I30" i="24" s="1"/>
  <c r="H46" i="13"/>
  <c r="H46" i="24" s="1"/>
  <c r="N18" i="22"/>
  <c r="M92" i="10" s="1"/>
  <c r="M83" i="10" s="1"/>
  <c r="L201" i="9"/>
  <c r="L215" i="9"/>
  <c r="L218" i="9"/>
  <c r="L209" i="9"/>
  <c r="L212" i="9"/>
  <c r="I216" i="10"/>
  <c r="I38" i="13" s="1"/>
  <c r="J46" i="13"/>
  <c r="J46" i="24" s="1"/>
  <c r="J220" i="9"/>
  <c r="J245" i="9"/>
  <c r="K200" i="9"/>
  <c r="K206" i="9" s="1"/>
  <c r="G231" i="8"/>
  <c r="G78" i="13" s="1"/>
  <c r="E231" i="8"/>
  <c r="E78" i="13" s="1"/>
  <c r="E154" i="13"/>
  <c r="E154" i="24" s="1"/>
  <c r="E161" i="1"/>
  <c r="M26" i="22"/>
  <c r="L92" i="8" s="1"/>
  <c r="L83" i="8" s="1"/>
  <c r="F92" i="5"/>
  <c r="C241" i="5"/>
  <c r="H14" i="13"/>
  <c r="H14" i="24" s="1"/>
  <c r="H180" i="11"/>
  <c r="E92" i="5"/>
  <c r="I9" i="24"/>
  <c r="L166" i="11"/>
  <c r="K9" i="24"/>
  <c r="G185" i="7"/>
  <c r="G82" i="7"/>
  <c r="G81" i="7" s="1"/>
  <c r="N14" i="22"/>
  <c r="M92" i="11" s="1"/>
  <c r="M83" i="11" s="1"/>
  <c r="C210" i="5"/>
  <c r="C208" i="5" s="1"/>
  <c r="C138" i="13" s="1"/>
  <c r="C213" i="5"/>
  <c r="C211" i="5" s="1"/>
  <c r="C142" i="13" s="1"/>
  <c r="C216" i="5"/>
  <c r="C214" i="5" s="1"/>
  <c r="C146" i="13" s="1"/>
  <c r="C205" i="5"/>
  <c r="C219" i="5"/>
  <c r="C217" i="5" s="1"/>
  <c r="C150" i="13" s="1"/>
  <c r="F185" i="7"/>
  <c r="F82" i="7"/>
  <c r="F81" i="7" s="1"/>
  <c r="G225" i="8"/>
  <c r="G70" i="13" s="1"/>
  <c r="G70" i="24" s="1"/>
  <c r="K150" i="1"/>
  <c r="K156" i="1" s="1"/>
  <c r="L152" i="1"/>
  <c r="L82" i="1"/>
  <c r="L81" i="1" s="1"/>
  <c r="E264" i="8"/>
  <c r="K195" i="11"/>
  <c r="G222" i="8"/>
  <c r="G264" i="8"/>
  <c r="G9" i="24"/>
  <c r="I159" i="1"/>
  <c r="J217" i="8"/>
  <c r="J226" i="8" s="1"/>
  <c r="D82" i="5"/>
  <c r="D81" i="5" s="1"/>
  <c r="D202" i="5"/>
  <c r="D200" i="5" s="1"/>
  <c r="J82" i="1"/>
  <c r="J81" i="1" s="1"/>
  <c r="J152" i="1"/>
  <c r="F159" i="1"/>
  <c r="D240" i="8"/>
  <c r="D66" i="13"/>
  <c r="C175" i="13"/>
  <c r="C16" i="16"/>
  <c r="H159" i="1"/>
  <c r="F231" i="8"/>
  <c r="F78" i="13" s="1"/>
  <c r="I217" i="8"/>
  <c r="I226" i="8" s="1"/>
  <c r="C8" i="24"/>
  <c r="C16" i="26" s="1"/>
  <c r="C5" i="26" s="1"/>
  <c r="H151" i="1"/>
  <c r="D183" i="7"/>
  <c r="D189" i="7" s="1"/>
  <c r="L10" i="24"/>
  <c r="E178" i="1"/>
  <c r="J179" i="11"/>
  <c r="J177" i="11" s="1"/>
  <c r="J22" i="13" s="1"/>
  <c r="J22" i="24" s="1"/>
  <c r="J176" i="11"/>
  <c r="J174" i="11" s="1"/>
  <c r="J18" i="13" s="1"/>
  <c r="J18" i="24" s="1"/>
  <c r="J173" i="11"/>
  <c r="J171" i="11" s="1"/>
  <c r="H223" i="8"/>
  <c r="H238" i="8"/>
  <c r="H235" i="8"/>
  <c r="H229" i="8"/>
  <c r="H232" i="8"/>
  <c r="G159" i="1"/>
  <c r="F9" i="24"/>
  <c r="G237" i="8"/>
  <c r="G86" i="13" s="1"/>
  <c r="G86" i="24" s="1"/>
  <c r="K10" i="24"/>
  <c r="F264" i="8"/>
  <c r="E185" i="7"/>
  <c r="E82" i="7"/>
  <c r="E81" i="7" s="1"/>
  <c r="J195" i="11"/>
  <c r="F225" i="8"/>
  <c r="F70" i="13" s="1"/>
  <c r="F70" i="24" s="1"/>
  <c r="I30" i="22"/>
  <c r="H92" i="7" s="1"/>
  <c r="H83" i="7" s="1"/>
  <c r="H38" i="22"/>
  <c r="G268" i="8" l="1"/>
  <c r="H233" i="8"/>
  <c r="L167" i="11"/>
  <c r="L173" i="11" s="1"/>
  <c r="L175" i="11"/>
  <c r="F157" i="1"/>
  <c r="I157" i="1"/>
  <c r="I178" i="1" s="1"/>
  <c r="H236" i="8"/>
  <c r="G157" i="1"/>
  <c r="G155" i="1" s="1"/>
  <c r="H220" i="9"/>
  <c r="K199" i="11"/>
  <c r="I158" i="1"/>
  <c r="I158" i="13" s="1"/>
  <c r="I158" i="24" s="1"/>
  <c r="K151" i="1"/>
  <c r="K160" i="1" s="1"/>
  <c r="I247" i="10"/>
  <c r="F268" i="8"/>
  <c r="F222" i="8"/>
  <c r="F240" i="8" s="1"/>
  <c r="E268" i="8"/>
  <c r="G158" i="1"/>
  <c r="G158" i="13" s="1"/>
  <c r="G158" i="24" s="1"/>
  <c r="G78" i="24"/>
  <c r="H230" i="8"/>
  <c r="H228" i="8" s="1"/>
  <c r="H74" i="13" s="1"/>
  <c r="H74" i="24" s="1"/>
  <c r="H227" i="8"/>
  <c r="H225" i="8" s="1"/>
  <c r="H70" i="13" s="1"/>
  <c r="H70" i="24" s="1"/>
  <c r="H239" i="8"/>
  <c r="H237" i="8" s="1"/>
  <c r="H86" i="13" s="1"/>
  <c r="H86" i="24" s="1"/>
  <c r="I218" i="8"/>
  <c r="I239" i="8" s="1"/>
  <c r="K218" i="8"/>
  <c r="K233" i="8" s="1"/>
  <c r="J199" i="11"/>
  <c r="K201" i="9"/>
  <c r="K219" i="9" s="1"/>
  <c r="J247" i="10"/>
  <c r="J38" i="24"/>
  <c r="J42" i="24"/>
  <c r="J207" i="10"/>
  <c r="N26" i="22"/>
  <c r="M92" i="8" s="1"/>
  <c r="M83" i="8" s="1"/>
  <c r="M219" i="8" s="1"/>
  <c r="L241" i="9"/>
  <c r="M82" i="10"/>
  <c r="M81" i="10" s="1"/>
  <c r="M203" i="10"/>
  <c r="M201" i="10" s="1"/>
  <c r="M211" i="10" s="1"/>
  <c r="I38" i="24"/>
  <c r="I42" i="24"/>
  <c r="M202" i="9"/>
  <c r="M82" i="9"/>
  <c r="M81" i="9" s="1"/>
  <c r="I26" i="13"/>
  <c r="I26" i="24" s="1"/>
  <c r="I222" i="10"/>
  <c r="K209" i="10"/>
  <c r="K207" i="10" s="1"/>
  <c r="K221" i="10"/>
  <c r="K219" i="10" s="1"/>
  <c r="K42" i="13" s="1"/>
  <c r="K212" i="10"/>
  <c r="K210" i="10" s="1"/>
  <c r="K30" i="13" s="1"/>
  <c r="K30" i="24" s="1"/>
  <c r="K215" i="10"/>
  <c r="K213" i="10" s="1"/>
  <c r="K34" i="13" s="1"/>
  <c r="K34" i="24" s="1"/>
  <c r="K218" i="10"/>
  <c r="K216" i="10" s="1"/>
  <c r="K38" i="13" s="1"/>
  <c r="F158" i="1"/>
  <c r="F158" i="13" s="1"/>
  <c r="F158" i="24" s="1"/>
  <c r="K212" i="9"/>
  <c r="K209" i="9"/>
  <c r="K215" i="9"/>
  <c r="K218" i="9"/>
  <c r="L219" i="9"/>
  <c r="L217" i="9" s="1"/>
  <c r="L62" i="13" s="1"/>
  <c r="L62" i="24" s="1"/>
  <c r="L210" i="9"/>
  <c r="L208" i="9" s="1"/>
  <c r="L50" i="13" s="1"/>
  <c r="L50" i="24" s="1"/>
  <c r="L207" i="9"/>
  <c r="L216" i="9"/>
  <c r="L214" i="9" s="1"/>
  <c r="L58" i="13" s="1"/>
  <c r="L58" i="24" s="1"/>
  <c r="L213" i="9"/>
  <c r="L211" i="9" s="1"/>
  <c r="L54" i="13" s="1"/>
  <c r="L54" i="24" s="1"/>
  <c r="L202" i="10"/>
  <c r="L208" i="10"/>
  <c r="L220" i="10"/>
  <c r="L217" i="10"/>
  <c r="L214" i="10"/>
  <c r="K243" i="10"/>
  <c r="L176" i="11"/>
  <c r="C134" i="13"/>
  <c r="C220" i="5"/>
  <c r="C146" i="24"/>
  <c r="H185" i="7"/>
  <c r="H82" i="7"/>
  <c r="H81" i="7" s="1"/>
  <c r="J14" i="13"/>
  <c r="J14" i="24" s="1"/>
  <c r="J180" i="11"/>
  <c r="F178" i="1"/>
  <c r="E66" i="13"/>
  <c r="E240" i="8"/>
  <c r="D198" i="7"/>
  <c r="D195" i="7"/>
  <c r="D192" i="7"/>
  <c r="I174" i="1"/>
  <c r="C142" i="24"/>
  <c r="F66" i="13"/>
  <c r="F66" i="24" s="1"/>
  <c r="G174" i="1"/>
  <c r="D184" i="7"/>
  <c r="H160" i="1"/>
  <c r="H158" i="1" s="1"/>
  <c r="H158" i="13" s="1"/>
  <c r="H158" i="24" s="1"/>
  <c r="H157" i="1"/>
  <c r="H155" i="1" s="1"/>
  <c r="I235" i="8"/>
  <c r="I232" i="8"/>
  <c r="I229" i="8"/>
  <c r="I223" i="8"/>
  <c r="I238" i="8"/>
  <c r="C5" i="16"/>
  <c r="G66" i="13"/>
  <c r="G66" i="24" s="1"/>
  <c r="G240" i="8"/>
  <c r="F183" i="7"/>
  <c r="F189" i="7" s="1"/>
  <c r="F83" i="5"/>
  <c r="G92" i="5"/>
  <c r="H174" i="1"/>
  <c r="D201" i="5"/>
  <c r="D207" i="5" s="1"/>
  <c r="D218" i="5"/>
  <c r="D206" i="5"/>
  <c r="D215" i="5"/>
  <c r="D212" i="5"/>
  <c r="D209" i="5"/>
  <c r="H231" i="8"/>
  <c r="H78" i="13" s="1"/>
  <c r="K159" i="1"/>
  <c r="E83" i="5"/>
  <c r="C71" i="16"/>
  <c r="L219" i="8"/>
  <c r="L82" i="8"/>
  <c r="L81" i="8" s="1"/>
  <c r="E183" i="7"/>
  <c r="E189" i="7" s="1"/>
  <c r="F155" i="1"/>
  <c r="F174" i="1"/>
  <c r="H234" i="8"/>
  <c r="H82" i="13" s="1"/>
  <c r="L150" i="1"/>
  <c r="L156" i="1" s="1"/>
  <c r="M82" i="11"/>
  <c r="M81" i="11" s="1"/>
  <c r="M168" i="11"/>
  <c r="G183" i="7"/>
  <c r="G189" i="7" s="1"/>
  <c r="N42" i="22"/>
  <c r="M93" i="1" s="1"/>
  <c r="M83" i="1" s="1"/>
  <c r="H264" i="8"/>
  <c r="H222" i="8"/>
  <c r="E82" i="24"/>
  <c r="E78" i="24"/>
  <c r="J150" i="1"/>
  <c r="J156" i="1" s="1"/>
  <c r="M9" i="24"/>
  <c r="J223" i="8"/>
  <c r="J232" i="8"/>
  <c r="J235" i="8"/>
  <c r="J238" i="8"/>
  <c r="J229" i="8"/>
  <c r="C150" i="24"/>
  <c r="L172" i="11"/>
  <c r="L178" i="11"/>
  <c r="F78" i="24"/>
  <c r="F82" i="24"/>
  <c r="K235" i="8"/>
  <c r="K229" i="8"/>
  <c r="K232" i="8"/>
  <c r="K238" i="8"/>
  <c r="K223" i="8"/>
  <c r="D66" i="24"/>
  <c r="J218" i="8"/>
  <c r="C138" i="24"/>
  <c r="K14" i="13"/>
  <c r="K180" i="11"/>
  <c r="C245" i="5"/>
  <c r="K30" i="22"/>
  <c r="J92" i="7" s="1"/>
  <c r="J83" i="7" s="1"/>
  <c r="K38" i="22"/>
  <c r="I38" i="22"/>
  <c r="J30" i="22"/>
  <c r="I92" i="7" s="1"/>
  <c r="I83" i="7" s="1"/>
  <c r="L30" i="22"/>
  <c r="K92" i="7" s="1"/>
  <c r="K83" i="7" s="1"/>
  <c r="O10" i="22"/>
  <c r="N10" i="22"/>
  <c r="L179" i="11" l="1"/>
  <c r="I155" i="1"/>
  <c r="G178" i="1"/>
  <c r="K210" i="9"/>
  <c r="K208" i="9" s="1"/>
  <c r="K50" i="13" s="1"/>
  <c r="K50" i="24" s="1"/>
  <c r="K157" i="1"/>
  <c r="K155" i="1" s="1"/>
  <c r="M82" i="8"/>
  <c r="M81" i="8" s="1"/>
  <c r="K236" i="8"/>
  <c r="K234" i="8" s="1"/>
  <c r="K82" i="13" s="1"/>
  <c r="K82" i="24" s="1"/>
  <c r="K239" i="8"/>
  <c r="K237" i="8" s="1"/>
  <c r="K86" i="13" s="1"/>
  <c r="K86" i="24" s="1"/>
  <c r="E184" i="7"/>
  <c r="E190" i="7" s="1"/>
  <c r="I227" i="8"/>
  <c r="I225" i="8" s="1"/>
  <c r="I70" i="13" s="1"/>
  <c r="I70" i="24" s="1"/>
  <c r="K230" i="8"/>
  <c r="K228" i="8" s="1"/>
  <c r="K74" i="13" s="1"/>
  <c r="K74" i="24" s="1"/>
  <c r="J151" i="1"/>
  <c r="J160" i="1" s="1"/>
  <c r="L151" i="1"/>
  <c r="L160" i="1" s="1"/>
  <c r="K213" i="9"/>
  <c r="K211" i="9" s="1"/>
  <c r="K54" i="13" s="1"/>
  <c r="K54" i="24" s="1"/>
  <c r="K216" i="9"/>
  <c r="K214" i="9" s="1"/>
  <c r="K58" i="13" s="1"/>
  <c r="K58" i="24" s="1"/>
  <c r="K207" i="9"/>
  <c r="K205" i="9" s="1"/>
  <c r="F184" i="7"/>
  <c r="F199" i="7" s="1"/>
  <c r="L177" i="11"/>
  <c r="L22" i="13" s="1"/>
  <c r="L22" i="24" s="1"/>
  <c r="K227" i="8"/>
  <c r="K225" i="8" s="1"/>
  <c r="K70" i="13" s="1"/>
  <c r="K70" i="24" s="1"/>
  <c r="G184" i="7"/>
  <c r="G193" i="7" s="1"/>
  <c r="I233" i="8"/>
  <c r="I231" i="8" s="1"/>
  <c r="I78" i="13" s="1"/>
  <c r="I224" i="8"/>
  <c r="I222" i="8" s="1"/>
  <c r="I236" i="8"/>
  <c r="I234" i="8" s="1"/>
  <c r="I82" i="13" s="1"/>
  <c r="I230" i="8"/>
  <c r="I228" i="8" s="1"/>
  <c r="I74" i="13" s="1"/>
  <c r="I74" i="24" s="1"/>
  <c r="L174" i="11"/>
  <c r="L18" i="13" s="1"/>
  <c r="L18" i="24" s="1"/>
  <c r="H268" i="8"/>
  <c r="K231" i="8"/>
  <c r="K78" i="13" s="1"/>
  <c r="K224" i="8"/>
  <c r="K222" i="8" s="1"/>
  <c r="I237" i="8"/>
  <c r="I86" i="13" s="1"/>
  <c r="I86" i="24" s="1"/>
  <c r="K42" i="24"/>
  <c r="K38" i="24"/>
  <c r="L245" i="9"/>
  <c r="M202" i="10"/>
  <c r="M208" i="10"/>
  <c r="M214" i="10"/>
  <c r="M220" i="10"/>
  <c r="M217" i="10"/>
  <c r="K247" i="10"/>
  <c r="L205" i="9"/>
  <c r="L243" i="10"/>
  <c r="K26" i="13"/>
  <c r="K26" i="24" s="1"/>
  <c r="K222" i="10"/>
  <c r="L218" i="10"/>
  <c r="L216" i="10" s="1"/>
  <c r="L38" i="13" s="1"/>
  <c r="L221" i="10"/>
  <c r="L219" i="10" s="1"/>
  <c r="L42" i="13" s="1"/>
  <c r="L209" i="10"/>
  <c r="L207" i="10" s="1"/>
  <c r="L215" i="10"/>
  <c r="L213" i="10" s="1"/>
  <c r="L34" i="13" s="1"/>
  <c r="L34" i="24" s="1"/>
  <c r="L212" i="10"/>
  <c r="L210" i="10" s="1"/>
  <c r="L30" i="13" s="1"/>
  <c r="L30" i="24" s="1"/>
  <c r="M200" i="9"/>
  <c r="M206" i="9" s="1"/>
  <c r="J26" i="13"/>
  <c r="J26" i="24" s="1"/>
  <c r="J222" i="10"/>
  <c r="K241" i="9"/>
  <c r="K217" i="9"/>
  <c r="K62" i="13" s="1"/>
  <c r="K62" i="24" s="1"/>
  <c r="J185" i="7"/>
  <c r="J82" i="7"/>
  <c r="J81" i="7" s="1"/>
  <c r="I185" i="7"/>
  <c r="I82" i="7"/>
  <c r="I81" i="7" s="1"/>
  <c r="L171" i="11"/>
  <c r="L195" i="11"/>
  <c r="M166" i="11"/>
  <c r="L159" i="1"/>
  <c r="F154" i="13"/>
  <c r="F161" i="1"/>
  <c r="D241" i="5"/>
  <c r="F11" i="24"/>
  <c r="F8" i="13"/>
  <c r="M217" i="8"/>
  <c r="M226" i="8" s="1"/>
  <c r="L9" i="24"/>
  <c r="G83" i="5"/>
  <c r="F202" i="5"/>
  <c r="F200" i="5" s="1"/>
  <c r="F82" i="5"/>
  <c r="F81" i="5" s="1"/>
  <c r="H92" i="5"/>
  <c r="C75" i="16"/>
  <c r="J233" i="8"/>
  <c r="J231" i="8" s="1"/>
  <c r="J78" i="13" s="1"/>
  <c r="J236" i="8"/>
  <c r="J234" i="8" s="1"/>
  <c r="J82" i="13" s="1"/>
  <c r="J227" i="8"/>
  <c r="J225" i="8" s="1"/>
  <c r="J70" i="13" s="1"/>
  <c r="J70" i="24" s="1"/>
  <c r="J230" i="8"/>
  <c r="J228" i="8" s="1"/>
  <c r="J74" i="13" s="1"/>
  <c r="J74" i="24" s="1"/>
  <c r="J224" i="8"/>
  <c r="J222" i="8" s="1"/>
  <c r="J239" i="8"/>
  <c r="J237" i="8" s="1"/>
  <c r="J86" i="13" s="1"/>
  <c r="J86" i="24" s="1"/>
  <c r="J159" i="1"/>
  <c r="E198" i="7"/>
  <c r="E192" i="7"/>
  <c r="E195" i="7"/>
  <c r="D210" i="5"/>
  <c r="D208" i="5" s="1"/>
  <c r="D138" i="13" s="1"/>
  <c r="D219" i="5"/>
  <c r="D217" i="5" s="1"/>
  <c r="D150" i="13" s="1"/>
  <c r="D216" i="5"/>
  <c r="D214" i="5" s="1"/>
  <c r="D146" i="13" s="1"/>
  <c r="D213" i="5"/>
  <c r="D211" i="5" s="1"/>
  <c r="D142" i="13" s="1"/>
  <c r="H178" i="1"/>
  <c r="K14" i="24"/>
  <c r="D11" i="24"/>
  <c r="D8" i="13"/>
  <c r="J92" i="5"/>
  <c r="K264" i="8"/>
  <c r="M152" i="1"/>
  <c r="M82" i="1"/>
  <c r="M81" i="1" s="1"/>
  <c r="L217" i="8"/>
  <c r="L226" i="8" s="1"/>
  <c r="E82" i="5"/>
  <c r="E81" i="5" s="1"/>
  <c r="E202" i="5"/>
  <c r="E200" i="5" s="1"/>
  <c r="K174" i="1"/>
  <c r="D193" i="7"/>
  <c r="D191" i="7" s="1"/>
  <c r="D94" i="13" s="1"/>
  <c r="D94" i="24" s="1"/>
  <c r="D199" i="7"/>
  <c r="D197" i="7" s="1"/>
  <c r="D102" i="13" s="1"/>
  <c r="D102" i="24" s="1"/>
  <c r="D190" i="7"/>
  <c r="D188" i="7" s="1"/>
  <c r="D196" i="7"/>
  <c r="D194" i="7" s="1"/>
  <c r="D98" i="13" s="1"/>
  <c r="D98" i="24" s="1"/>
  <c r="K82" i="7"/>
  <c r="K81" i="7" s="1"/>
  <c r="K185" i="7"/>
  <c r="J264" i="8"/>
  <c r="H82" i="24"/>
  <c r="H78" i="24"/>
  <c r="K158" i="1"/>
  <c r="K158" i="13" s="1"/>
  <c r="K158" i="24" s="1"/>
  <c r="H154" i="13"/>
  <c r="H154" i="24" s="1"/>
  <c r="H161" i="1"/>
  <c r="I264" i="8"/>
  <c r="I154" i="13"/>
  <c r="I154" i="24" s="1"/>
  <c r="I161" i="1"/>
  <c r="E66" i="24"/>
  <c r="H183" i="7"/>
  <c r="H66" i="13"/>
  <c r="H240" i="8"/>
  <c r="G195" i="7"/>
  <c r="G198" i="7"/>
  <c r="G192" i="7"/>
  <c r="F195" i="7"/>
  <c r="F192" i="7"/>
  <c r="F198" i="7"/>
  <c r="G161" i="1"/>
  <c r="G154" i="13"/>
  <c r="G154" i="24" s="1"/>
  <c r="D218" i="7"/>
  <c r="C134" i="24"/>
  <c r="L199" i="11"/>
  <c r="J38" i="22"/>
  <c r="L38" i="22"/>
  <c r="K178" i="1" l="1"/>
  <c r="M167" i="11"/>
  <c r="M175" i="11"/>
  <c r="F190" i="7"/>
  <c r="F188" i="7" s="1"/>
  <c r="F193" i="7"/>
  <c r="F191" i="7" s="1"/>
  <c r="F94" i="13" s="1"/>
  <c r="F94" i="24" s="1"/>
  <c r="F196" i="7"/>
  <c r="F194" i="7" s="1"/>
  <c r="F98" i="13" s="1"/>
  <c r="F98" i="24" s="1"/>
  <c r="E199" i="7"/>
  <c r="E197" i="7" s="1"/>
  <c r="E102" i="13" s="1"/>
  <c r="E102" i="24" s="1"/>
  <c r="E193" i="7"/>
  <c r="E191" i="7" s="1"/>
  <c r="E94" i="13" s="1"/>
  <c r="E94" i="24" s="1"/>
  <c r="K245" i="9"/>
  <c r="E196" i="7"/>
  <c r="E194" i="7" s="1"/>
  <c r="E98" i="13" s="1"/>
  <c r="E98" i="24" s="1"/>
  <c r="G190" i="7"/>
  <c r="G188" i="7" s="1"/>
  <c r="G199" i="7"/>
  <c r="G197" i="7" s="1"/>
  <c r="G102" i="13" s="1"/>
  <c r="G102" i="24" s="1"/>
  <c r="G196" i="7"/>
  <c r="G194" i="7" s="1"/>
  <c r="G98" i="13" s="1"/>
  <c r="G98" i="24" s="1"/>
  <c r="L157" i="1"/>
  <c r="L155" i="1" s="1"/>
  <c r="J157" i="1"/>
  <c r="J178" i="1" s="1"/>
  <c r="H184" i="7"/>
  <c r="H193" i="7" s="1"/>
  <c r="H189" i="7"/>
  <c r="J158" i="1"/>
  <c r="J158" i="13" s="1"/>
  <c r="J158" i="24" s="1"/>
  <c r="K268" i="8"/>
  <c r="I78" i="24"/>
  <c r="I82" i="24"/>
  <c r="I268" i="8"/>
  <c r="F197" i="7"/>
  <c r="F102" i="13" s="1"/>
  <c r="F102" i="24" s="1"/>
  <c r="L158" i="1"/>
  <c r="L158" i="13" s="1"/>
  <c r="L158" i="24" s="1"/>
  <c r="K78" i="24"/>
  <c r="G191" i="7"/>
  <c r="G94" i="13" s="1"/>
  <c r="G94" i="24" s="1"/>
  <c r="L218" i="8"/>
  <c r="L227" i="8" s="1"/>
  <c r="L225" i="8" s="1"/>
  <c r="L70" i="13" s="1"/>
  <c r="L70" i="24" s="1"/>
  <c r="L26" i="13"/>
  <c r="L26" i="24" s="1"/>
  <c r="L222" i="10"/>
  <c r="L38" i="24"/>
  <c r="L42" i="24"/>
  <c r="M212" i="9"/>
  <c r="M218" i="9"/>
  <c r="M209" i="9"/>
  <c r="M215" i="9"/>
  <c r="M243" i="10"/>
  <c r="M212" i="10"/>
  <c r="M210" i="10" s="1"/>
  <c r="M30" i="13" s="1"/>
  <c r="M218" i="10"/>
  <c r="M216" i="10" s="1"/>
  <c r="M38" i="13" s="1"/>
  <c r="M215" i="10"/>
  <c r="M213" i="10" s="1"/>
  <c r="M34" i="13" s="1"/>
  <c r="M221" i="10"/>
  <c r="M219" i="10" s="1"/>
  <c r="M42" i="13" s="1"/>
  <c r="M209" i="10"/>
  <c r="L46" i="13"/>
  <c r="L46" i="24" s="1"/>
  <c r="L220" i="9"/>
  <c r="K46" i="13"/>
  <c r="K46" i="24" s="1"/>
  <c r="K220" i="9"/>
  <c r="L247" i="10"/>
  <c r="M201" i="9"/>
  <c r="D146" i="24"/>
  <c r="C6" i="24"/>
  <c r="G218" i="7"/>
  <c r="H66" i="24"/>
  <c r="J268" i="8"/>
  <c r="F201" i="5"/>
  <c r="F207" i="5" s="1"/>
  <c r="F218" i="5"/>
  <c r="F212" i="5"/>
  <c r="F209" i="5"/>
  <c r="F206" i="5"/>
  <c r="F215" i="5"/>
  <c r="F8" i="24"/>
  <c r="F16" i="26" s="1"/>
  <c r="F5" i="26" s="1"/>
  <c r="I92" i="5"/>
  <c r="K66" i="13"/>
  <c r="K66" i="24" s="1"/>
  <c r="K240" i="8"/>
  <c r="M232" i="8"/>
  <c r="M229" i="8"/>
  <c r="M235" i="8"/>
  <c r="M223" i="8"/>
  <c r="M238" i="8"/>
  <c r="L14" i="13"/>
  <c r="L14" i="24" s="1"/>
  <c r="L180" i="11"/>
  <c r="K92" i="5"/>
  <c r="E201" i="5"/>
  <c r="E207" i="5" s="1"/>
  <c r="E209" i="5"/>
  <c r="E206" i="5"/>
  <c r="E218" i="5"/>
  <c r="E215" i="5"/>
  <c r="E212" i="5"/>
  <c r="K183" i="7"/>
  <c r="K189" i="7" s="1"/>
  <c r="M10" i="24"/>
  <c r="L235" i="8"/>
  <c r="L232" i="8"/>
  <c r="L223" i="8"/>
  <c r="L229" i="8"/>
  <c r="L238" i="8"/>
  <c r="J83" i="5"/>
  <c r="H83" i="5"/>
  <c r="G202" i="5"/>
  <c r="G200" i="5" s="1"/>
  <c r="G82" i="5"/>
  <c r="G81" i="5" s="1"/>
  <c r="M218" i="8"/>
  <c r="F154" i="24"/>
  <c r="D150" i="24"/>
  <c r="J82" i="24"/>
  <c r="J78" i="24"/>
  <c r="J183" i="7"/>
  <c r="J189" i="7" s="1"/>
  <c r="D71" i="16"/>
  <c r="D200" i="7"/>
  <c r="D90" i="13"/>
  <c r="D90" i="24" s="1"/>
  <c r="H192" i="7"/>
  <c r="H198" i="7"/>
  <c r="H195" i="7"/>
  <c r="K154" i="13"/>
  <c r="K154" i="24" s="1"/>
  <c r="K161" i="1"/>
  <c r="J9" i="24"/>
  <c r="D245" i="5"/>
  <c r="L174" i="1"/>
  <c r="D175" i="13"/>
  <c r="D16" i="16"/>
  <c r="E11" i="24"/>
  <c r="E8" i="13"/>
  <c r="D205" i="5"/>
  <c r="M173" i="11"/>
  <c r="M176" i="11"/>
  <c r="M179" i="11"/>
  <c r="F218" i="7"/>
  <c r="I66" i="13"/>
  <c r="I66" i="24" s="1"/>
  <c r="I240" i="8"/>
  <c r="J66" i="13"/>
  <c r="J66" i="24" s="1"/>
  <c r="J240" i="8"/>
  <c r="D222" i="7"/>
  <c r="D8" i="24"/>
  <c r="D16" i="26" s="1"/>
  <c r="D5" i="26" s="1"/>
  <c r="E188" i="7"/>
  <c r="E218" i="7"/>
  <c r="J174" i="1"/>
  <c r="M172" i="11"/>
  <c r="M178" i="11"/>
  <c r="I183" i="7"/>
  <c r="I189" i="7" s="1"/>
  <c r="D142" i="24"/>
  <c r="D138" i="24"/>
  <c r="N10" i="24"/>
  <c r="M150" i="1"/>
  <c r="M156" i="1" s="1"/>
  <c r="F175" i="13"/>
  <c r="F16" i="16"/>
  <c r="M38" i="22"/>
  <c r="H199" i="7" l="1"/>
  <c r="F222" i="7"/>
  <c r="L178" i="1"/>
  <c r="E222" i="7"/>
  <c r="J155" i="1"/>
  <c r="J154" i="13" s="1"/>
  <c r="G222" i="7"/>
  <c r="H196" i="7"/>
  <c r="H194" i="7" s="1"/>
  <c r="H98" i="13" s="1"/>
  <c r="H98" i="24" s="1"/>
  <c r="H190" i="7"/>
  <c r="H188" i="7" s="1"/>
  <c r="L230" i="8"/>
  <c r="L228" i="8" s="1"/>
  <c r="L74" i="13" s="1"/>
  <c r="L74" i="24" s="1"/>
  <c r="L239" i="8"/>
  <c r="L237" i="8" s="1"/>
  <c r="L86" i="13" s="1"/>
  <c r="L86" i="24" s="1"/>
  <c r="L233" i="8"/>
  <c r="L231" i="8" s="1"/>
  <c r="L78" i="13" s="1"/>
  <c r="M151" i="1"/>
  <c r="M160" i="1" s="1"/>
  <c r="J184" i="7"/>
  <c r="J196" i="7" s="1"/>
  <c r="L224" i="8"/>
  <c r="H191" i="7"/>
  <c r="H94" i="13" s="1"/>
  <c r="H94" i="24" s="1"/>
  <c r="L236" i="8"/>
  <c r="L234" i="8" s="1"/>
  <c r="L82" i="13" s="1"/>
  <c r="L82" i="24" s="1"/>
  <c r="D75" i="16"/>
  <c r="H197" i="7"/>
  <c r="H102" i="13" s="1"/>
  <c r="H102" i="24" s="1"/>
  <c r="I184" i="7"/>
  <c r="I196" i="7" s="1"/>
  <c r="M247" i="10"/>
  <c r="M199" i="11"/>
  <c r="M30" i="24"/>
  <c r="M213" i="9"/>
  <c r="M211" i="9" s="1"/>
  <c r="M54" i="13" s="1"/>
  <c r="M219" i="9"/>
  <c r="M217" i="9" s="1"/>
  <c r="M62" i="13" s="1"/>
  <c r="M207" i="9"/>
  <c r="M205" i="9" s="1"/>
  <c r="M210" i="9"/>
  <c r="M208" i="9" s="1"/>
  <c r="M50" i="13" s="1"/>
  <c r="M216" i="9"/>
  <c r="M214" i="9" s="1"/>
  <c r="M58" i="13" s="1"/>
  <c r="M207" i="10"/>
  <c r="M34" i="24"/>
  <c r="M241" i="9"/>
  <c r="M38" i="24"/>
  <c r="M42" i="24"/>
  <c r="G201" i="5"/>
  <c r="G207" i="5" s="1"/>
  <c r="G215" i="5"/>
  <c r="G212" i="5"/>
  <c r="G209" i="5"/>
  <c r="G206" i="5"/>
  <c r="G218" i="5"/>
  <c r="K195" i="7"/>
  <c r="K198" i="7"/>
  <c r="K192" i="7"/>
  <c r="F5" i="16"/>
  <c r="M159" i="1"/>
  <c r="E175" i="13"/>
  <c r="E16" i="16"/>
  <c r="L154" i="13"/>
  <c r="L154" i="24" s="1"/>
  <c r="L161" i="1"/>
  <c r="H218" i="7"/>
  <c r="E8" i="24"/>
  <c r="E16" i="26" s="1"/>
  <c r="E5" i="26" s="1"/>
  <c r="D5" i="16"/>
  <c r="C16" i="17"/>
  <c r="E241" i="5"/>
  <c r="M264" i="8"/>
  <c r="F241" i="5"/>
  <c r="L92" i="5"/>
  <c r="I192" i="7"/>
  <c r="I198" i="7"/>
  <c r="I195" i="7"/>
  <c r="N30" i="22"/>
  <c r="M92" i="7" s="1"/>
  <c r="M83" i="7" s="1"/>
  <c r="M177" i="11"/>
  <c r="M22" i="13" s="1"/>
  <c r="L264" i="8"/>
  <c r="E213" i="5"/>
  <c r="E211" i="5" s="1"/>
  <c r="E142" i="13" s="1"/>
  <c r="E210" i="5"/>
  <c r="E208" i="5" s="1"/>
  <c r="E138" i="13" s="1"/>
  <c r="E219" i="5"/>
  <c r="E217" i="5" s="1"/>
  <c r="E150" i="13" s="1"/>
  <c r="E216" i="5"/>
  <c r="E214" i="5" s="1"/>
  <c r="E146" i="13" s="1"/>
  <c r="M30" i="22"/>
  <c r="L92" i="7" s="1"/>
  <c r="L83" i="7" s="1"/>
  <c r="E90" i="13"/>
  <c r="E90" i="24" s="1"/>
  <c r="E200" i="7"/>
  <c r="M174" i="11"/>
  <c r="M18" i="13" s="1"/>
  <c r="J198" i="7"/>
  <c r="J195" i="7"/>
  <c r="J192" i="7"/>
  <c r="M224" i="8"/>
  <c r="M227" i="8"/>
  <c r="M225" i="8" s="1"/>
  <c r="M70" i="13" s="1"/>
  <c r="M233" i="8"/>
  <c r="M231" i="8" s="1"/>
  <c r="M78" i="13" s="1"/>
  <c r="M239" i="8"/>
  <c r="M237" i="8" s="1"/>
  <c r="M86" i="13" s="1"/>
  <c r="M236" i="8"/>
  <c r="M234" i="8" s="1"/>
  <c r="M82" i="13" s="1"/>
  <c r="M230" i="8"/>
  <c r="M228" i="8" s="1"/>
  <c r="M74" i="13" s="1"/>
  <c r="H202" i="5"/>
  <c r="H200" i="5" s="1"/>
  <c r="H82" i="5"/>
  <c r="H81" i="5" s="1"/>
  <c r="G200" i="7"/>
  <c r="G90" i="13"/>
  <c r="G90" i="24" s="1"/>
  <c r="M195" i="11"/>
  <c r="M171" i="11"/>
  <c r="G11" i="24"/>
  <c r="G8" i="13"/>
  <c r="J202" i="5"/>
  <c r="J82" i="5"/>
  <c r="J81" i="5" s="1"/>
  <c r="K83" i="5"/>
  <c r="I83" i="5"/>
  <c r="F216" i="5"/>
  <c r="F214" i="5" s="1"/>
  <c r="F146" i="13" s="1"/>
  <c r="F210" i="5"/>
  <c r="F208" i="5" s="1"/>
  <c r="F138" i="13" s="1"/>
  <c r="F213" i="5"/>
  <c r="F211" i="5" s="1"/>
  <c r="F142" i="13" s="1"/>
  <c r="F219" i="5"/>
  <c r="F217" i="5" s="1"/>
  <c r="F150" i="13" s="1"/>
  <c r="N38" i="22"/>
  <c r="F90" i="13"/>
  <c r="F90" i="24" s="1"/>
  <c r="F200" i="7"/>
  <c r="D134" i="13"/>
  <c r="D220" i="5"/>
  <c r="K184" i="7"/>
  <c r="O38" i="22"/>
  <c r="M157" i="1" l="1"/>
  <c r="J161" i="1"/>
  <c r="H222" i="7"/>
  <c r="F71" i="16"/>
  <c r="J190" i="7"/>
  <c r="J188" i="7" s="1"/>
  <c r="J199" i="7"/>
  <c r="J197" i="7" s="1"/>
  <c r="J102" i="13" s="1"/>
  <c r="J102" i="24" s="1"/>
  <c r="J193" i="7"/>
  <c r="L268" i="8"/>
  <c r="L222" i="8"/>
  <c r="L66" i="13" s="1"/>
  <c r="L66" i="24" s="1"/>
  <c r="L78" i="24"/>
  <c r="I190" i="7"/>
  <c r="I188" i="7" s="1"/>
  <c r="I199" i="7"/>
  <c r="I193" i="7"/>
  <c r="I191" i="7" s="1"/>
  <c r="I94" i="13" s="1"/>
  <c r="I94" i="24" s="1"/>
  <c r="I194" i="7"/>
  <c r="I98" i="13" s="1"/>
  <c r="I98" i="24" s="1"/>
  <c r="M245" i="9"/>
  <c r="M178" i="1"/>
  <c r="E71" i="16"/>
  <c r="M50" i="24"/>
  <c r="M62" i="24"/>
  <c r="M54" i="24"/>
  <c r="M46" i="13"/>
  <c r="M220" i="9"/>
  <c r="E245" i="5"/>
  <c r="M26" i="13"/>
  <c r="M222" i="10"/>
  <c r="M58" i="24"/>
  <c r="E150" i="24"/>
  <c r="E138" i="24"/>
  <c r="F142" i="24"/>
  <c r="F138" i="24"/>
  <c r="F146" i="24"/>
  <c r="E146" i="24"/>
  <c r="N92" i="5"/>
  <c r="E142" i="24"/>
  <c r="J200" i="5"/>
  <c r="J201" i="5" s="1"/>
  <c r="J207" i="5" s="1"/>
  <c r="M82" i="24"/>
  <c r="M78" i="24"/>
  <c r="M18" i="24"/>
  <c r="C5" i="17"/>
  <c r="H90" i="13"/>
  <c r="H90" i="24" s="1"/>
  <c r="H200" i="7"/>
  <c r="G241" i="5"/>
  <c r="H11" i="24"/>
  <c r="H8" i="13"/>
  <c r="K202" i="5"/>
  <c r="K200" i="5" s="1"/>
  <c r="K82" i="5"/>
  <c r="K81" i="5" s="1"/>
  <c r="H201" i="5"/>
  <c r="H207" i="5" s="1"/>
  <c r="H218" i="5"/>
  <c r="H215" i="5"/>
  <c r="H212" i="5"/>
  <c r="H209" i="5"/>
  <c r="H206" i="5"/>
  <c r="M86" i="24"/>
  <c r="J218" i="7"/>
  <c r="M22" i="24"/>
  <c r="M82" i="7"/>
  <c r="M81" i="7" s="1"/>
  <c r="M185" i="7"/>
  <c r="E205" i="5"/>
  <c r="E5" i="16"/>
  <c r="E5" i="17" s="1"/>
  <c r="D16" i="17"/>
  <c r="D134" i="24"/>
  <c r="M92" i="5"/>
  <c r="M174" i="1"/>
  <c r="M155" i="1"/>
  <c r="F245" i="5"/>
  <c r="G175" i="13"/>
  <c r="G16" i="16"/>
  <c r="M70" i="24"/>
  <c r="L82" i="7"/>
  <c r="L81" i="7" s="1"/>
  <c r="L185" i="7"/>
  <c r="I218" i="7"/>
  <c r="M158" i="1"/>
  <c r="M158" i="13" s="1"/>
  <c r="O30" i="22"/>
  <c r="N92" i="7" s="1"/>
  <c r="N83" i="7" s="1"/>
  <c r="G8" i="24"/>
  <c r="G16" i="26" s="1"/>
  <c r="G5" i="26" s="1"/>
  <c r="M268" i="8"/>
  <c r="E16" i="17"/>
  <c r="G219" i="5"/>
  <c r="G217" i="5" s="1"/>
  <c r="G150" i="13" s="1"/>
  <c r="G216" i="5"/>
  <c r="G214" i="5" s="1"/>
  <c r="G146" i="13" s="1"/>
  <c r="G210" i="5"/>
  <c r="G208" i="5" s="1"/>
  <c r="G138" i="13" s="1"/>
  <c r="G213" i="5"/>
  <c r="G211" i="5" s="1"/>
  <c r="G142" i="13" s="1"/>
  <c r="F205" i="5"/>
  <c r="M222" i="8"/>
  <c r="J154" i="24"/>
  <c r="K218" i="7"/>
  <c r="J191" i="7"/>
  <c r="J94" i="13" s="1"/>
  <c r="J94" i="24" s="1"/>
  <c r="M14" i="13"/>
  <c r="M180" i="11"/>
  <c r="K193" i="7"/>
  <c r="K191" i="7" s="1"/>
  <c r="K94" i="13" s="1"/>
  <c r="K94" i="24" s="1"/>
  <c r="K190" i="7"/>
  <c r="K199" i="7"/>
  <c r="K197" i="7" s="1"/>
  <c r="K102" i="13" s="1"/>
  <c r="K102" i="24" s="1"/>
  <c r="K196" i="7"/>
  <c r="K194" i="7" s="1"/>
  <c r="K98" i="13" s="1"/>
  <c r="K98" i="24" s="1"/>
  <c r="F150" i="24"/>
  <c r="I202" i="5"/>
  <c r="I200" i="5" s="1"/>
  <c r="I82" i="5"/>
  <c r="I81" i="5" s="1"/>
  <c r="M74" i="24"/>
  <c r="L83" i="5"/>
  <c r="J194" i="7"/>
  <c r="J98" i="13" s="1"/>
  <c r="J98" i="24" s="1"/>
  <c r="J222" i="7" l="1"/>
  <c r="L240" i="8"/>
  <c r="I222" i="7"/>
  <c r="I197" i="7"/>
  <c r="I102" i="13" s="1"/>
  <c r="I102" i="24" s="1"/>
  <c r="M26" i="24"/>
  <c r="K222" i="7"/>
  <c r="M46" i="24"/>
  <c r="E75" i="16"/>
  <c r="G142" i="24"/>
  <c r="G138" i="24"/>
  <c r="G146" i="24"/>
  <c r="M14" i="24"/>
  <c r="I90" i="13"/>
  <c r="I90" i="24" s="1"/>
  <c r="M83" i="5"/>
  <c r="K201" i="5"/>
  <c r="K207" i="5" s="1"/>
  <c r="K218" i="5"/>
  <c r="K206" i="5"/>
  <c r="K209" i="5"/>
  <c r="K215" i="5"/>
  <c r="K212" i="5"/>
  <c r="M66" i="13"/>
  <c r="M240" i="8"/>
  <c r="M158" i="24"/>
  <c r="H175" i="13"/>
  <c r="H16" i="16"/>
  <c r="J216" i="5"/>
  <c r="J219" i="5"/>
  <c r="J213" i="5"/>
  <c r="J210" i="5"/>
  <c r="K188" i="7"/>
  <c r="F220" i="5"/>
  <c r="F134" i="13"/>
  <c r="G245" i="5"/>
  <c r="D6" i="24"/>
  <c r="D5" i="17"/>
  <c r="H210" i="5"/>
  <c r="H208" i="5" s="1"/>
  <c r="H138" i="13" s="1"/>
  <c r="H205" i="5"/>
  <c r="H216" i="5"/>
  <c r="H214" i="5" s="1"/>
  <c r="H146" i="13" s="1"/>
  <c r="H213" i="5"/>
  <c r="H211" i="5" s="1"/>
  <c r="H142" i="13" s="1"/>
  <c r="H219" i="5"/>
  <c r="H217" i="5" s="1"/>
  <c r="H150" i="13" s="1"/>
  <c r="H8" i="24"/>
  <c r="H16" i="26" s="1"/>
  <c r="H5" i="26" s="1"/>
  <c r="J209" i="5"/>
  <c r="J206" i="5"/>
  <c r="J215" i="5"/>
  <c r="J218" i="5"/>
  <c r="J212" i="5"/>
  <c r="G150" i="24"/>
  <c r="I11" i="24"/>
  <c r="I8" i="13"/>
  <c r="L183" i="7"/>
  <c r="L189" i="7" s="1"/>
  <c r="M154" i="13"/>
  <c r="M161" i="1"/>
  <c r="E134" i="13"/>
  <c r="E220" i="5"/>
  <c r="M183" i="7"/>
  <c r="M189" i="7" s="1"/>
  <c r="J90" i="13"/>
  <c r="J90" i="24" s="1"/>
  <c r="J200" i="7"/>
  <c r="I201" i="5"/>
  <c r="I207" i="5" s="1"/>
  <c r="I218" i="5"/>
  <c r="I215" i="5"/>
  <c r="I212" i="5"/>
  <c r="I209" i="5"/>
  <c r="I206" i="5"/>
  <c r="N185" i="7"/>
  <c r="N82" i="7"/>
  <c r="N81" i="7" s="1"/>
  <c r="G71" i="16"/>
  <c r="J11" i="24"/>
  <c r="J8" i="24" s="1"/>
  <c r="J16" i="26" s="1"/>
  <c r="J5" i="26" s="1"/>
  <c r="J8" i="13"/>
  <c r="H241" i="5"/>
  <c r="G205" i="5"/>
  <c r="K11" i="24"/>
  <c r="K8" i="13"/>
  <c r="N83" i="5"/>
  <c r="L202" i="5"/>
  <c r="L200" i="5" s="1"/>
  <c r="L82" i="5"/>
  <c r="L81" i="5" s="1"/>
  <c r="G5" i="16"/>
  <c r="F16" i="17"/>
  <c r="F75" i="16"/>
  <c r="I200" i="7" l="1"/>
  <c r="M184" i="7"/>
  <c r="M199" i="7" s="1"/>
  <c r="L184" i="7"/>
  <c r="L193" i="7" s="1"/>
  <c r="H245" i="5"/>
  <c r="H146" i="24"/>
  <c r="H142" i="24"/>
  <c r="H134" i="13"/>
  <c r="H220" i="5"/>
  <c r="N183" i="7"/>
  <c r="N189" i="7" s="1"/>
  <c r="I241" i="5"/>
  <c r="M154" i="24"/>
  <c r="J241" i="5"/>
  <c r="J205" i="5"/>
  <c r="J208" i="5"/>
  <c r="J138" i="13" s="1"/>
  <c r="M82" i="5"/>
  <c r="M81" i="5" s="1"/>
  <c r="M202" i="5"/>
  <c r="K175" i="13"/>
  <c r="K16" i="16"/>
  <c r="H71" i="16"/>
  <c r="F134" i="24"/>
  <c r="J211" i="5"/>
  <c r="J142" i="13" s="1"/>
  <c r="L201" i="5"/>
  <c r="L207" i="5" s="1"/>
  <c r="L215" i="5"/>
  <c r="L218" i="5"/>
  <c r="L209" i="5"/>
  <c r="L212" i="5"/>
  <c r="L206" i="5"/>
  <c r="K8" i="24"/>
  <c r="K16" i="26" s="1"/>
  <c r="K5" i="26" s="1"/>
  <c r="L192" i="7"/>
  <c r="L198" i="7"/>
  <c r="L195" i="7"/>
  <c r="G75" i="16"/>
  <c r="J217" i="5"/>
  <c r="J150" i="13" s="1"/>
  <c r="K241" i="5"/>
  <c r="J214" i="5"/>
  <c r="J146" i="13" s="1"/>
  <c r="H5" i="16"/>
  <c r="G16" i="17"/>
  <c r="H138" i="24"/>
  <c r="G134" i="13"/>
  <c r="G220" i="5"/>
  <c r="I175" i="13"/>
  <c r="I16" i="16"/>
  <c r="H150" i="24"/>
  <c r="J245" i="5"/>
  <c r="K213" i="5"/>
  <c r="K211" i="5" s="1"/>
  <c r="K142" i="13" s="1"/>
  <c r="K210" i="5"/>
  <c r="K208" i="5" s="1"/>
  <c r="K138" i="13" s="1"/>
  <c r="K219" i="5"/>
  <c r="K217" i="5" s="1"/>
  <c r="K150" i="13" s="1"/>
  <c r="K216" i="5"/>
  <c r="K214" i="5" s="1"/>
  <c r="K146" i="13" s="1"/>
  <c r="I219" i="5"/>
  <c r="I217" i="5" s="1"/>
  <c r="I150" i="13" s="1"/>
  <c r="I213" i="5"/>
  <c r="I211" i="5" s="1"/>
  <c r="I142" i="13" s="1"/>
  <c r="I210" i="5"/>
  <c r="I208" i="5" s="1"/>
  <c r="I138" i="13" s="1"/>
  <c r="I216" i="5"/>
  <c r="I214" i="5" s="1"/>
  <c r="I146" i="13" s="1"/>
  <c r="I8" i="24"/>
  <c r="I16" i="26" s="1"/>
  <c r="I5" i="26" s="1"/>
  <c r="F5" i="17"/>
  <c r="N82" i="5"/>
  <c r="N81" i="5" s="1"/>
  <c r="N202" i="5"/>
  <c r="J175" i="13"/>
  <c r="J16" i="16"/>
  <c r="M195" i="7"/>
  <c r="M192" i="7"/>
  <c r="M198" i="7"/>
  <c r="E134" i="24"/>
  <c r="M66" i="24"/>
  <c r="H75" i="16"/>
  <c r="K200" i="7"/>
  <c r="K90" i="13"/>
  <c r="K90" i="24" s="1"/>
  <c r="L190" i="7" l="1"/>
  <c r="M193" i="7"/>
  <c r="M191" i="7" s="1"/>
  <c r="M94" i="13" s="1"/>
  <c r="M94" i="24" s="1"/>
  <c r="M196" i="7"/>
  <c r="M194" i="7" s="1"/>
  <c r="M98" i="13" s="1"/>
  <c r="M98" i="24" s="1"/>
  <c r="M190" i="7"/>
  <c r="L199" i="7"/>
  <c r="L197" i="7" s="1"/>
  <c r="L102" i="13" s="1"/>
  <c r="L102" i="24" s="1"/>
  <c r="L196" i="7"/>
  <c r="L194" i="7" s="1"/>
  <c r="L98" i="13" s="1"/>
  <c r="L98" i="24" s="1"/>
  <c r="L191" i="7"/>
  <c r="L94" i="13" s="1"/>
  <c r="L94" i="24" s="1"/>
  <c r="I142" i="24"/>
  <c r="K146" i="24"/>
  <c r="K150" i="24"/>
  <c r="K138" i="24"/>
  <c r="I138" i="24"/>
  <c r="J138" i="24"/>
  <c r="I146" i="24"/>
  <c r="I150" i="24"/>
  <c r="K245" i="5"/>
  <c r="G134" i="24"/>
  <c r="J146" i="24"/>
  <c r="J142" i="24"/>
  <c r="M11" i="24"/>
  <c r="M8" i="13"/>
  <c r="N198" i="7"/>
  <c r="N192" i="7"/>
  <c r="N195" i="7"/>
  <c r="L219" i="5"/>
  <c r="L217" i="5" s="1"/>
  <c r="L150" i="13" s="1"/>
  <c r="L213" i="5"/>
  <c r="L211" i="5" s="1"/>
  <c r="L142" i="13" s="1"/>
  <c r="L210" i="5"/>
  <c r="L208" i="5" s="1"/>
  <c r="L138" i="13" s="1"/>
  <c r="L216" i="5"/>
  <c r="L214" i="5" s="1"/>
  <c r="L146" i="13" s="1"/>
  <c r="I245" i="5"/>
  <c r="J150" i="24"/>
  <c r="L188" i="7"/>
  <c r="L218" i="7"/>
  <c r="I71" i="16"/>
  <c r="N184" i="7"/>
  <c r="M218" i="7"/>
  <c r="M188" i="7"/>
  <c r="G5" i="17"/>
  <c r="K71" i="16"/>
  <c r="L241" i="5"/>
  <c r="J134" i="13"/>
  <c r="J220" i="5"/>
  <c r="I205" i="5"/>
  <c r="E6" i="24"/>
  <c r="K205" i="5"/>
  <c r="J71" i="16"/>
  <c r="H134" i="24"/>
  <c r="N200" i="5"/>
  <c r="N201" i="5" s="1"/>
  <c r="N207" i="5" s="1"/>
  <c r="F6" i="24"/>
  <c r="M200" i="5"/>
  <c r="M201" i="5" s="1"/>
  <c r="M207" i="5" s="1"/>
  <c r="K142" i="24"/>
  <c r="J75" i="16"/>
  <c r="I16" i="17"/>
  <c r="I5" i="16"/>
  <c r="H16" i="17"/>
  <c r="K5" i="16"/>
  <c r="J16" i="17"/>
  <c r="J5" i="16"/>
  <c r="L11" i="24"/>
  <c r="L8" i="13"/>
  <c r="M197" i="7"/>
  <c r="M102" i="13" s="1"/>
  <c r="M102" i="24" s="1"/>
  <c r="M222" i="7" l="1"/>
  <c r="L222" i="7"/>
  <c r="L245" i="5"/>
  <c r="L205" i="5"/>
  <c r="L134" i="13" s="1"/>
  <c r="N219" i="5"/>
  <c r="N210" i="5"/>
  <c r="N216" i="5"/>
  <c r="N213" i="5"/>
  <c r="M210" i="5"/>
  <c r="M213" i="5"/>
  <c r="M216" i="5"/>
  <c r="M219" i="5"/>
  <c r="K75" i="16"/>
  <c r="L138" i="24"/>
  <c r="H6" i="24"/>
  <c r="J134" i="24"/>
  <c r="J5" i="17"/>
  <c r="N209" i="5"/>
  <c r="N218" i="5"/>
  <c r="N206" i="5"/>
  <c r="N212" i="5"/>
  <c r="N215" i="5"/>
  <c r="N11" i="24"/>
  <c r="N8" i="13"/>
  <c r="L146" i="24"/>
  <c r="M206" i="5"/>
  <c r="M209" i="5"/>
  <c r="M215" i="5"/>
  <c r="M218" i="5"/>
  <c r="M212" i="5"/>
  <c r="K134" i="13"/>
  <c r="K220" i="5"/>
  <c r="M175" i="13"/>
  <c r="M16" i="16"/>
  <c r="G6" i="24"/>
  <c r="I5" i="17"/>
  <c r="H5" i="17"/>
  <c r="I134" i="13"/>
  <c r="I220" i="5"/>
  <c r="N218" i="7"/>
  <c r="M8" i="24"/>
  <c r="L16" i="16"/>
  <c r="L175" i="13"/>
  <c r="L150" i="24"/>
  <c r="L142" i="24"/>
  <c r="L8" i="24"/>
  <c r="L16" i="26" s="1"/>
  <c r="L5" i="26" s="1"/>
  <c r="L71" i="16"/>
  <c r="M90" i="13"/>
  <c r="M90" i="24" s="1"/>
  <c r="M200" i="7"/>
  <c r="N199" i="7"/>
  <c r="N197" i="7" s="1"/>
  <c r="N102" i="13" s="1"/>
  <c r="P102" i="13" s="1"/>
  <c r="N193" i="7"/>
  <c r="N191" i="7" s="1"/>
  <c r="N94" i="13" s="1"/>
  <c r="P94" i="13" s="1"/>
  <c r="N190" i="7"/>
  <c r="N196" i="7"/>
  <c r="N194" i="7" s="1"/>
  <c r="N98" i="13" s="1"/>
  <c r="P98" i="13" s="1"/>
  <c r="L90" i="13"/>
  <c r="L90" i="24" s="1"/>
  <c r="L200" i="7"/>
  <c r="I75" i="16"/>
  <c r="L75" i="16" l="1"/>
  <c r="L220" i="5"/>
  <c r="M245" i="5"/>
  <c r="N245" i="5"/>
  <c r="N102" i="24"/>
  <c r="P102" i="24" s="1"/>
  <c r="N8" i="24"/>
  <c r="M208" i="5"/>
  <c r="M138" i="13" s="1"/>
  <c r="N217" i="5"/>
  <c r="N150" i="13" s="1"/>
  <c r="P150" i="13" s="1"/>
  <c r="I134" i="24"/>
  <c r="M241" i="5"/>
  <c r="M205" i="5"/>
  <c r="L134" i="24"/>
  <c r="L5" i="16"/>
  <c r="K16" i="17"/>
  <c r="N241" i="5"/>
  <c r="N205" i="5"/>
  <c r="M16" i="26"/>
  <c r="M5" i="16"/>
  <c r="L16" i="17"/>
  <c r="J6" i="24"/>
  <c r="N98" i="24"/>
  <c r="P98" i="24" s="1"/>
  <c r="M217" i="5"/>
  <c r="M150" i="13" s="1"/>
  <c r="N211" i="5"/>
  <c r="N142" i="13" s="1"/>
  <c r="P142" i="13" s="1"/>
  <c r="N188" i="7"/>
  <c r="N222" i="7"/>
  <c r="M214" i="5"/>
  <c r="M146" i="13" s="1"/>
  <c r="N214" i="5"/>
  <c r="N146" i="13" s="1"/>
  <c r="P146" i="13" s="1"/>
  <c r="N94" i="24"/>
  <c r="P94" i="24" s="1"/>
  <c r="K134" i="24"/>
  <c r="N16" i="16"/>
  <c r="N175" i="13"/>
  <c r="M211" i="5"/>
  <c r="M142" i="13" s="1"/>
  <c r="N208" i="5"/>
  <c r="N138" i="13" s="1"/>
  <c r="P138" i="13" s="1"/>
  <c r="N16" i="26" l="1"/>
  <c r="N71" i="16"/>
  <c r="L6" i="24"/>
  <c r="M75" i="16"/>
  <c r="P175" i="13"/>
  <c r="M5" i="26"/>
  <c r="N150" i="24"/>
  <c r="P150" i="24" s="1"/>
  <c r="N5" i="16"/>
  <c r="M5" i="17" s="1"/>
  <c r="N142" i="24"/>
  <c r="P142" i="24" s="1"/>
  <c r="L5" i="17"/>
  <c r="K5" i="17"/>
  <c r="M138" i="24"/>
  <c r="M146" i="24"/>
  <c r="N75" i="16"/>
  <c r="M150" i="24"/>
  <c r="M16" i="17"/>
  <c r="I6" i="24"/>
  <c r="N138" i="24"/>
  <c r="P138" i="24" s="1"/>
  <c r="N200" i="7"/>
  <c r="N90" i="13"/>
  <c r="P90" i="13" s="1"/>
  <c r="M220" i="5"/>
  <c r="M134" i="13"/>
  <c r="M142" i="24"/>
  <c r="N146" i="24"/>
  <c r="P146" i="24" s="1"/>
  <c r="M71" i="16"/>
  <c r="N5" i="26"/>
  <c r="N134" i="13"/>
  <c r="P134" i="13" s="1"/>
  <c r="N220" i="5"/>
  <c r="K6" i="24"/>
  <c r="N134" i="24" l="1"/>
  <c r="P134" i="24" s="1"/>
  <c r="N90" i="24"/>
  <c r="P90" i="24" s="1"/>
  <c r="M134" i="24"/>
  <c r="N6" i="24" l="1"/>
  <c r="M6" i="24"/>
  <c r="F41" i="22" l="1"/>
  <c r="E92" i="1" s="1"/>
  <c r="G41" i="22"/>
  <c r="F92" i="1" s="1"/>
  <c r="G33" i="22"/>
  <c r="F91" i="6" s="1"/>
  <c r="H37" i="22"/>
  <c r="G91" i="5" s="1"/>
  <c r="I21" i="22"/>
  <c r="H91" i="9" s="1"/>
  <c r="K21" i="22"/>
  <c r="J91" i="9" s="1"/>
  <c r="E21" i="22"/>
  <c r="D91" i="9" s="1"/>
  <c r="F37" i="22"/>
  <c r="E91" i="5" s="1"/>
  <c r="I33" i="22"/>
  <c r="H91" i="6" s="1"/>
  <c r="I45" i="22"/>
  <c r="H91" i="2" s="1"/>
  <c r="N29" i="22"/>
  <c r="M91" i="7" s="1"/>
  <c r="P21" i="22"/>
  <c r="O91" i="9" s="1"/>
  <c r="L45" i="22"/>
  <c r="K91" i="2" s="1"/>
  <c r="M37" i="22"/>
  <c r="L91" i="5" s="1"/>
  <c r="J21" i="22"/>
  <c r="I91" i="9" s="1"/>
  <c r="M25" i="22"/>
  <c r="L91" i="8" s="1"/>
  <c r="L78" i="8" s="1"/>
  <c r="N25" i="22"/>
  <c r="M91" i="8" s="1"/>
  <c r="O29" i="22"/>
  <c r="N91" i="7" s="1"/>
  <c r="N78" i="7" s="1"/>
  <c r="F33" i="22" l="1"/>
  <c r="E91" i="6" s="1"/>
  <c r="K41" i="22"/>
  <c r="J92" i="1" s="1"/>
  <c r="D21" i="22"/>
  <c r="C91" i="9" s="1"/>
  <c r="K25" i="22"/>
  <c r="J91" i="8" s="1"/>
  <c r="J78" i="8" s="1"/>
  <c r="K78" i="2"/>
  <c r="O45" i="22"/>
  <c r="N91" i="2" s="1"/>
  <c r="I78" i="9"/>
  <c r="L37" i="22"/>
  <c r="K91" i="5" s="1"/>
  <c r="M78" i="7"/>
  <c r="H78" i="6"/>
  <c r="L76" i="8"/>
  <c r="L73" i="8"/>
  <c r="L72" i="8"/>
  <c r="L77" i="8"/>
  <c r="L74" i="8"/>
  <c r="L75" i="8"/>
  <c r="L78" i="5"/>
  <c r="P45" i="22"/>
  <c r="O91" i="2" s="1"/>
  <c r="N73" i="7"/>
  <c r="N76" i="7"/>
  <c r="N74" i="7"/>
  <c r="N77" i="7"/>
  <c r="N75" i="7"/>
  <c r="N72" i="7"/>
  <c r="M33" i="22"/>
  <c r="L91" i="6" s="1"/>
  <c r="O78" i="9"/>
  <c r="H78" i="2"/>
  <c r="E78" i="6"/>
  <c r="M78" i="8"/>
  <c r="O33" i="22"/>
  <c r="N91" i="6" s="1"/>
  <c r="F25" i="22"/>
  <c r="E91" i="8" s="1"/>
  <c r="J78" i="9"/>
  <c r="G78" i="5"/>
  <c r="E37" i="22"/>
  <c r="D91" i="5" s="1"/>
  <c r="E78" i="5"/>
  <c r="M17" i="22"/>
  <c r="L91" i="10" s="1"/>
  <c r="J37" i="22"/>
  <c r="I91" i="5" s="1"/>
  <c r="P37" i="22"/>
  <c r="O91" i="5" s="1"/>
  <c r="L29" i="22"/>
  <c r="K91" i="7" s="1"/>
  <c r="I29" i="22"/>
  <c r="H91" i="7" s="1"/>
  <c r="F29" i="22"/>
  <c r="E91" i="7" s="1"/>
  <c r="H25" i="22"/>
  <c r="G91" i="8" s="1"/>
  <c r="F78" i="6"/>
  <c r="O25" i="22"/>
  <c r="N91" i="8" s="1"/>
  <c r="K37" i="22"/>
  <c r="J91" i="5" s="1"/>
  <c r="H21" i="22"/>
  <c r="G91" i="9" s="1"/>
  <c r="F45" i="22"/>
  <c r="E91" i="2" s="1"/>
  <c r="D78" i="9"/>
  <c r="H78" i="9"/>
  <c r="G21" i="22"/>
  <c r="F91" i="9" s="1"/>
  <c r="C78" i="9"/>
  <c r="J78" i="1"/>
  <c r="G17" i="22"/>
  <c r="F91" i="10" s="1"/>
  <c r="O21" i="22"/>
  <c r="N91" i="9" s="1"/>
  <c r="L17" i="22"/>
  <c r="K91" i="10" s="1"/>
  <c r="O17" i="22"/>
  <c r="N91" i="10" s="1"/>
  <c r="K29" i="22"/>
  <c r="J91" i="7" s="1"/>
  <c r="H17" i="22"/>
  <c r="G91" i="10" s="1"/>
  <c r="I25" i="22"/>
  <c r="H91" i="8" s="1"/>
  <c r="D29" i="22"/>
  <c r="C91" i="7" s="1"/>
  <c r="G29" i="22"/>
  <c r="F91" i="7" s="1"/>
  <c r="D17" i="22"/>
  <c r="C91" i="10" s="1"/>
  <c r="F78" i="1"/>
  <c r="D25" i="22"/>
  <c r="C91" i="8" s="1"/>
  <c r="E78" i="1"/>
  <c r="J13" i="22"/>
  <c r="I91" i="11" s="1"/>
  <c r="O13" i="22"/>
  <c r="N91" i="11" s="1"/>
  <c r="N21" i="22"/>
  <c r="M91" i="9" s="1"/>
  <c r="H33" i="22"/>
  <c r="G91" i="6" s="1"/>
  <c r="K13" i="22"/>
  <c r="J91" i="11" s="1"/>
  <c r="H13" i="22"/>
  <c r="G91" i="11" s="1"/>
  <c r="P13" i="22"/>
  <c r="O91" i="11" s="1"/>
  <c r="G13" i="22"/>
  <c r="F91" i="11" s="1"/>
  <c r="M13" i="22"/>
  <c r="L91" i="11" s="1"/>
  <c r="D33" i="22"/>
  <c r="C91" i="6" s="1"/>
  <c r="G37" i="22"/>
  <c r="F91" i="5" s="1"/>
  <c r="F13" i="22"/>
  <c r="E91" i="11" s="1"/>
  <c r="E13" i="22"/>
  <c r="D91" i="11" s="1"/>
  <c r="D13" i="22"/>
  <c r="C91" i="11" s="1"/>
  <c r="I13" i="22"/>
  <c r="H91" i="11" s="1"/>
  <c r="N13" i="22"/>
  <c r="M91" i="11" s="1"/>
  <c r="N17" i="22"/>
  <c r="M91" i="10" s="1"/>
  <c r="N33" i="22"/>
  <c r="M91" i="6" s="1"/>
  <c r="H45" i="22"/>
  <c r="G91" i="2" s="1"/>
  <c r="N37" i="22"/>
  <c r="M91" i="5" s="1"/>
  <c r="M45" i="22"/>
  <c r="L91" i="2" s="1"/>
  <c r="L25" i="22"/>
  <c r="K91" i="8" s="1"/>
  <c r="N41" i="22"/>
  <c r="M92" i="1" s="1"/>
  <c r="G25" i="22"/>
  <c r="F91" i="8" s="1"/>
  <c r="I41" i="22"/>
  <c r="H92" i="1" s="1"/>
  <c r="J41" i="22"/>
  <c r="I92" i="1" s="1"/>
  <c r="J33" i="22"/>
  <c r="I91" i="6" s="1"/>
  <c r="K45" i="22"/>
  <c r="J91" i="2" s="1"/>
  <c r="E41" i="22"/>
  <c r="D92" i="1" s="1"/>
  <c r="I37" i="22"/>
  <c r="H91" i="5" s="1"/>
  <c r="G45" i="22"/>
  <c r="F91" i="2" s="1"/>
  <c r="P25" i="22"/>
  <c r="O91" i="8" s="1"/>
  <c r="I17" i="22"/>
  <c r="H91" i="10" s="1"/>
  <c r="H41" i="22"/>
  <c r="G92" i="1" s="1"/>
  <c r="E17" i="22"/>
  <c r="D91" i="10" s="1"/>
  <c r="P17" i="22"/>
  <c r="O91" i="10" s="1"/>
  <c r="P29" i="22"/>
  <c r="O91" i="7" s="1"/>
  <c r="E25" i="22"/>
  <c r="D91" i="8" s="1"/>
  <c r="N71" i="7" l="1"/>
  <c r="F17" i="22"/>
  <c r="E91" i="10" s="1"/>
  <c r="P41" i="22"/>
  <c r="O92" i="1" s="1"/>
  <c r="K17" i="22"/>
  <c r="J91" i="10" s="1"/>
  <c r="H29" i="22"/>
  <c r="G91" i="7" s="1"/>
  <c r="G78" i="7" s="1"/>
  <c r="G78" i="1"/>
  <c r="H78" i="11"/>
  <c r="M78" i="5"/>
  <c r="G78" i="2"/>
  <c r="M78" i="6"/>
  <c r="G78" i="11"/>
  <c r="I78" i="6"/>
  <c r="F78" i="8"/>
  <c r="H78" i="10"/>
  <c r="H78" i="5"/>
  <c r="O78" i="7"/>
  <c r="F78" i="5"/>
  <c r="F78" i="11"/>
  <c r="O78" i="1"/>
  <c r="C78" i="7"/>
  <c r="G78" i="10"/>
  <c r="O9" i="22"/>
  <c r="J77" i="1"/>
  <c r="J73" i="1"/>
  <c r="J75" i="1"/>
  <c r="J74" i="1"/>
  <c r="J72" i="1"/>
  <c r="J76" i="1"/>
  <c r="C78" i="6"/>
  <c r="H78" i="1"/>
  <c r="G78" i="8"/>
  <c r="E78" i="7"/>
  <c r="I78" i="11"/>
  <c r="L78" i="11"/>
  <c r="M75" i="8"/>
  <c r="M76" i="8"/>
  <c r="M74" i="8"/>
  <c r="M72" i="8"/>
  <c r="M77" i="8"/>
  <c r="M73" i="8"/>
  <c r="N162" i="7"/>
  <c r="N170" i="7"/>
  <c r="N146" i="7"/>
  <c r="N154" i="7"/>
  <c r="N165" i="7"/>
  <c r="N173" i="7"/>
  <c r="N149" i="7"/>
  <c r="N157" i="7"/>
  <c r="E78" i="11"/>
  <c r="L205" i="8"/>
  <c r="L181" i="8"/>
  <c r="L197" i="8"/>
  <c r="L165" i="8"/>
  <c r="L189" i="8"/>
  <c r="L173" i="8"/>
  <c r="L9" i="22"/>
  <c r="I75" i="9"/>
  <c r="I74" i="9"/>
  <c r="I76" i="9"/>
  <c r="I77" i="9"/>
  <c r="I72" i="9"/>
  <c r="I73" i="9"/>
  <c r="K78" i="8"/>
  <c r="K9" i="22"/>
  <c r="J78" i="10"/>
  <c r="N78" i="9"/>
  <c r="D78" i="1"/>
  <c r="J78" i="2"/>
  <c r="I78" i="1"/>
  <c r="M78" i="11"/>
  <c r="J78" i="11"/>
  <c r="G78" i="6"/>
  <c r="D9" i="22"/>
  <c r="E75" i="1"/>
  <c r="E76" i="1"/>
  <c r="E74" i="1"/>
  <c r="E72" i="1"/>
  <c r="E77" i="1"/>
  <c r="E73" i="1"/>
  <c r="C78" i="8"/>
  <c r="F75" i="1"/>
  <c r="F77" i="1"/>
  <c r="F76" i="1"/>
  <c r="F72" i="1"/>
  <c r="F73" i="1"/>
  <c r="F74" i="1"/>
  <c r="C78" i="10"/>
  <c r="E33" i="22"/>
  <c r="D91" i="6" s="1"/>
  <c r="M29" i="22"/>
  <c r="L91" i="7" s="1"/>
  <c r="J78" i="7"/>
  <c r="N9" i="22"/>
  <c r="C74" i="9"/>
  <c r="C76" i="9"/>
  <c r="C72" i="9"/>
  <c r="C77" i="9"/>
  <c r="C73" i="9"/>
  <c r="C75" i="9"/>
  <c r="H73" i="9"/>
  <c r="H76" i="9"/>
  <c r="H77" i="9"/>
  <c r="H75" i="9"/>
  <c r="H72" i="9"/>
  <c r="H74" i="9"/>
  <c r="L41" i="22"/>
  <c r="K92" i="1" s="1"/>
  <c r="N78" i="8"/>
  <c r="F72" i="6"/>
  <c r="F75" i="6"/>
  <c r="F76" i="6"/>
  <c r="F73" i="6"/>
  <c r="F77" i="6"/>
  <c r="F74" i="6"/>
  <c r="I78" i="5"/>
  <c r="E75" i="5"/>
  <c r="E76" i="5"/>
  <c r="E74" i="5"/>
  <c r="E77" i="5"/>
  <c r="E73" i="5"/>
  <c r="E72" i="5"/>
  <c r="G76" i="5"/>
  <c r="G75" i="5"/>
  <c r="G73" i="5"/>
  <c r="G72" i="5"/>
  <c r="G74" i="5"/>
  <c r="G77" i="5"/>
  <c r="K33" i="22"/>
  <c r="J91" i="6" s="1"/>
  <c r="L21" i="22"/>
  <c r="K91" i="9" s="1"/>
  <c r="J75" i="8"/>
  <c r="J74" i="8"/>
  <c r="J73" i="8"/>
  <c r="J76" i="8"/>
  <c r="J77" i="8"/>
  <c r="J72" i="8"/>
  <c r="H72" i="2"/>
  <c r="H75" i="2"/>
  <c r="H76" i="2"/>
  <c r="H73" i="2"/>
  <c r="H77" i="2"/>
  <c r="H74" i="2"/>
  <c r="J25" i="22"/>
  <c r="I91" i="8" s="1"/>
  <c r="N147" i="7"/>
  <c r="N171" i="7"/>
  <c r="N163" i="7"/>
  <c r="N155" i="7"/>
  <c r="L76" i="5"/>
  <c r="L75" i="5"/>
  <c r="L77" i="5"/>
  <c r="L72" i="5"/>
  <c r="L73" i="5"/>
  <c r="L74" i="5"/>
  <c r="M73" i="7"/>
  <c r="M75" i="7"/>
  <c r="M76" i="7"/>
  <c r="M72" i="7"/>
  <c r="M74" i="7"/>
  <c r="M77" i="7"/>
  <c r="L71" i="8"/>
  <c r="D78" i="8"/>
  <c r="C78" i="11"/>
  <c r="E9" i="22"/>
  <c r="E78" i="10"/>
  <c r="O78" i="10"/>
  <c r="D78" i="10"/>
  <c r="M78" i="10"/>
  <c r="D78" i="11"/>
  <c r="M78" i="9"/>
  <c r="N78" i="11"/>
  <c r="F9" i="22"/>
  <c r="O108" i="12"/>
  <c r="H9" i="22"/>
  <c r="M9" i="22"/>
  <c r="N78" i="10"/>
  <c r="F78" i="10"/>
  <c r="I9" i="22"/>
  <c r="G78" i="9"/>
  <c r="J78" i="5"/>
  <c r="J45" i="22"/>
  <c r="I91" i="2" s="1"/>
  <c r="F21" i="22"/>
  <c r="E91" i="9" s="1"/>
  <c r="N45" i="22"/>
  <c r="M91" i="2" s="1"/>
  <c r="K78" i="7"/>
  <c r="O78" i="5"/>
  <c r="L78" i="10"/>
  <c r="J75" i="9"/>
  <c r="J73" i="9"/>
  <c r="J72" i="9"/>
  <c r="J76" i="9"/>
  <c r="J74" i="9"/>
  <c r="J77" i="9"/>
  <c r="E77" i="6"/>
  <c r="E75" i="6"/>
  <c r="E72" i="6"/>
  <c r="E76" i="6"/>
  <c r="E74" i="6"/>
  <c r="E73" i="6"/>
  <c r="L78" i="6"/>
  <c r="O78" i="2"/>
  <c r="L183" i="8"/>
  <c r="L191" i="8"/>
  <c r="L207" i="8"/>
  <c r="L175" i="8"/>
  <c r="L199" i="8"/>
  <c r="L167" i="8"/>
  <c r="N78" i="2"/>
  <c r="K74" i="2"/>
  <c r="K75" i="2"/>
  <c r="K76" i="2"/>
  <c r="K77" i="2"/>
  <c r="K72" i="2"/>
  <c r="K73" i="2"/>
  <c r="O78" i="8"/>
  <c r="F78" i="2"/>
  <c r="M78" i="1"/>
  <c r="L78" i="2"/>
  <c r="O78" i="11"/>
  <c r="D41" i="22"/>
  <c r="C92" i="1" s="1"/>
  <c r="D37" i="22"/>
  <c r="C91" i="5" s="1"/>
  <c r="F78" i="7"/>
  <c r="E29" i="22"/>
  <c r="D91" i="7" s="1"/>
  <c r="O41" i="22"/>
  <c r="N92" i="1" s="1"/>
  <c r="H78" i="8"/>
  <c r="K78" i="10"/>
  <c r="M21" i="22"/>
  <c r="L91" i="9" s="1"/>
  <c r="D45" i="22"/>
  <c r="C91" i="2" s="1"/>
  <c r="F78" i="9"/>
  <c r="D76" i="9"/>
  <c r="D72" i="9"/>
  <c r="D73" i="9"/>
  <c r="D74" i="9"/>
  <c r="D75" i="9"/>
  <c r="D77" i="9"/>
  <c r="E78" i="2"/>
  <c r="J9" i="22"/>
  <c r="O37" i="22"/>
  <c r="N91" i="5" s="1"/>
  <c r="G9" i="22"/>
  <c r="H78" i="7"/>
  <c r="P33" i="22"/>
  <c r="O91" i="6" s="1"/>
  <c r="D78" i="5"/>
  <c r="J29" i="22"/>
  <c r="I91" i="7" s="1"/>
  <c r="E45" i="22"/>
  <c r="D91" i="2" s="1"/>
  <c r="M41" i="22"/>
  <c r="L92" i="1" s="1"/>
  <c r="E78" i="8"/>
  <c r="N78" i="6"/>
  <c r="L33" i="22"/>
  <c r="K91" i="6" s="1"/>
  <c r="O72" i="9"/>
  <c r="O75" i="9"/>
  <c r="O73" i="9"/>
  <c r="O76" i="9"/>
  <c r="O77" i="9"/>
  <c r="O74" i="9"/>
  <c r="O166" i="9" s="1"/>
  <c r="N168" i="7"/>
  <c r="N152" i="7"/>
  <c r="N176" i="7"/>
  <c r="N160" i="7"/>
  <c r="J17" i="22"/>
  <c r="I91" i="10" s="1"/>
  <c r="L210" i="8"/>
  <c r="L178" i="8"/>
  <c r="L170" i="8"/>
  <c r="L194" i="8"/>
  <c r="L202" i="8"/>
  <c r="L186" i="8"/>
  <c r="H73" i="6"/>
  <c r="H72" i="6"/>
  <c r="H76" i="6"/>
  <c r="H74" i="6"/>
  <c r="H75" i="6"/>
  <c r="H77" i="6"/>
  <c r="L13" i="22"/>
  <c r="K91" i="11" s="1"/>
  <c r="K78" i="5"/>
  <c r="O118" i="12" l="1"/>
  <c r="O9" i="13"/>
  <c r="P9" i="22"/>
  <c r="J71" i="8"/>
  <c r="J180" i="8" s="1"/>
  <c r="J71" i="1"/>
  <c r="I71" i="9"/>
  <c r="I171" i="9" s="1"/>
  <c r="O71" i="9"/>
  <c r="O171" i="9" s="1"/>
  <c r="H71" i="9"/>
  <c r="H171" i="9" s="1"/>
  <c r="E71" i="1"/>
  <c r="C71" i="9"/>
  <c r="C179" i="9" s="1"/>
  <c r="D71" i="9"/>
  <c r="D155" i="9" s="1"/>
  <c r="J71" i="9"/>
  <c r="J171" i="9" s="1"/>
  <c r="H71" i="2"/>
  <c r="M71" i="8"/>
  <c r="M188" i="8" s="1"/>
  <c r="H137" i="2"/>
  <c r="H153" i="2"/>
  <c r="H145" i="2"/>
  <c r="M196" i="8"/>
  <c r="C155" i="9"/>
  <c r="C171" i="9"/>
  <c r="C187" i="9"/>
  <c r="H104" i="21"/>
  <c r="G195" i="13" s="1"/>
  <c r="H36" i="22"/>
  <c r="H39" i="22" s="1"/>
  <c r="G93" i="5" s="1"/>
  <c r="J137" i="1"/>
  <c r="J129" i="1"/>
  <c r="I163" i="9"/>
  <c r="I187" i="9"/>
  <c r="O163" i="9"/>
  <c r="E137" i="1"/>
  <c r="E129" i="1"/>
  <c r="E76" i="11"/>
  <c r="E73" i="11"/>
  <c r="E72" i="11"/>
  <c r="E77" i="11"/>
  <c r="E74" i="11"/>
  <c r="E75" i="11"/>
  <c r="N169" i="7"/>
  <c r="N101" i="13" s="1"/>
  <c r="M178" i="8"/>
  <c r="M186" i="8"/>
  <c r="M170" i="8"/>
  <c r="M194" i="8"/>
  <c r="M210" i="8"/>
  <c r="M202" i="8"/>
  <c r="C75" i="6"/>
  <c r="C74" i="6"/>
  <c r="C72" i="6"/>
  <c r="C76" i="6"/>
  <c r="C77" i="6"/>
  <c r="C73" i="6"/>
  <c r="J138" i="1"/>
  <c r="J130" i="1"/>
  <c r="J135" i="1"/>
  <c r="J143" i="1"/>
  <c r="F76" i="8"/>
  <c r="F72" i="8"/>
  <c r="F77" i="8"/>
  <c r="F75" i="8"/>
  <c r="F73" i="8"/>
  <c r="F74" i="8"/>
  <c r="G75" i="11"/>
  <c r="G76" i="11"/>
  <c r="G77" i="11"/>
  <c r="G72" i="11"/>
  <c r="G74" i="11"/>
  <c r="G73" i="11"/>
  <c r="G73" i="2"/>
  <c r="G75" i="2"/>
  <c r="G77" i="2"/>
  <c r="G76" i="2"/>
  <c r="G72" i="2"/>
  <c r="G74" i="2"/>
  <c r="H76" i="11"/>
  <c r="H75" i="11"/>
  <c r="H77" i="11"/>
  <c r="H73" i="11"/>
  <c r="H72" i="11"/>
  <c r="H74" i="11"/>
  <c r="H228" i="6"/>
  <c r="H188" i="6"/>
  <c r="H180" i="6"/>
  <c r="H196" i="6"/>
  <c r="H212" i="6"/>
  <c r="H220" i="6"/>
  <c r="H204" i="6"/>
  <c r="I78" i="7"/>
  <c r="D78" i="7"/>
  <c r="F98" i="21"/>
  <c r="E189" i="13" s="1"/>
  <c r="F12" i="22"/>
  <c r="F15" i="22" s="1"/>
  <c r="E93" i="11" s="1"/>
  <c r="L76" i="6"/>
  <c r="L77" i="6"/>
  <c r="L73" i="6"/>
  <c r="L74" i="6"/>
  <c r="L75" i="6"/>
  <c r="L72" i="6"/>
  <c r="K73" i="7"/>
  <c r="K77" i="7"/>
  <c r="K75" i="7"/>
  <c r="K74" i="7"/>
  <c r="K72" i="7"/>
  <c r="K76" i="7"/>
  <c r="G76" i="9"/>
  <c r="G73" i="9"/>
  <c r="G74" i="9"/>
  <c r="G75" i="9"/>
  <c r="G77" i="9"/>
  <c r="G72" i="9"/>
  <c r="G188" i="5"/>
  <c r="G164" i="5"/>
  <c r="G180" i="5"/>
  <c r="G156" i="5"/>
  <c r="G172" i="5"/>
  <c r="F196" i="6"/>
  <c r="F212" i="6"/>
  <c r="F220" i="6"/>
  <c r="F204" i="6"/>
  <c r="F188" i="6"/>
  <c r="F228" i="6"/>
  <c r="F180" i="6"/>
  <c r="F130" i="1"/>
  <c r="F138" i="1"/>
  <c r="M76" i="11"/>
  <c r="M77" i="11"/>
  <c r="M72" i="11"/>
  <c r="M73" i="11"/>
  <c r="M74" i="11"/>
  <c r="M75" i="11"/>
  <c r="M149" i="11" s="1"/>
  <c r="H208" i="6"/>
  <c r="H200" i="6"/>
  <c r="H192" i="6"/>
  <c r="H216" i="6"/>
  <c r="H176" i="6"/>
  <c r="H184" i="6"/>
  <c r="H224" i="6"/>
  <c r="N78" i="5"/>
  <c r="D174" i="9"/>
  <c r="D182" i="9"/>
  <c r="D166" i="9"/>
  <c r="D190" i="9"/>
  <c r="D158" i="9"/>
  <c r="F76" i="9"/>
  <c r="F72" i="9"/>
  <c r="F74" i="9"/>
  <c r="F75" i="9"/>
  <c r="F77" i="9"/>
  <c r="F73" i="9"/>
  <c r="L78" i="9"/>
  <c r="H75" i="8"/>
  <c r="H77" i="8"/>
  <c r="H73" i="8"/>
  <c r="H72" i="8"/>
  <c r="H76" i="8"/>
  <c r="H74" i="8"/>
  <c r="L75" i="2"/>
  <c r="L74" i="2"/>
  <c r="L76" i="2"/>
  <c r="L73" i="2"/>
  <c r="L77" i="2"/>
  <c r="L72" i="2"/>
  <c r="O73" i="8"/>
  <c r="O77" i="8"/>
  <c r="O75" i="8"/>
  <c r="O74" i="8"/>
  <c r="O76" i="8"/>
  <c r="O72" i="8"/>
  <c r="K154" i="2"/>
  <c r="K138" i="2"/>
  <c r="K146" i="2"/>
  <c r="K148" i="2"/>
  <c r="K140" i="2"/>
  <c r="K156" i="2"/>
  <c r="E187" i="6"/>
  <c r="E227" i="6"/>
  <c r="E211" i="6"/>
  <c r="E179" i="6"/>
  <c r="E203" i="6"/>
  <c r="E219" i="6"/>
  <c r="E195" i="6"/>
  <c r="J188" i="9"/>
  <c r="J164" i="9"/>
  <c r="J180" i="9"/>
  <c r="J172" i="9"/>
  <c r="J156" i="9"/>
  <c r="I78" i="2"/>
  <c r="M75" i="9"/>
  <c r="M77" i="9"/>
  <c r="M73" i="9"/>
  <c r="M74" i="9"/>
  <c r="M166" i="9" s="1"/>
  <c r="M76" i="9"/>
  <c r="M72" i="9"/>
  <c r="M73" i="10"/>
  <c r="M74" i="10"/>
  <c r="M72" i="10"/>
  <c r="M75" i="10"/>
  <c r="M76" i="10"/>
  <c r="M77" i="10"/>
  <c r="O77" i="10"/>
  <c r="O74" i="10"/>
  <c r="O72" i="10"/>
  <c r="O75" i="10"/>
  <c r="O73" i="10"/>
  <c r="O76" i="10"/>
  <c r="L172" i="8"/>
  <c r="L171" i="8" s="1"/>
  <c r="L69" i="13" s="1"/>
  <c r="L196" i="8"/>
  <c r="L195" i="8" s="1"/>
  <c r="L81" i="13" s="1"/>
  <c r="L180" i="8"/>
  <c r="L179" i="8" s="1"/>
  <c r="L73" i="13" s="1"/>
  <c r="L164" i="8"/>
  <c r="L163" i="8" s="1"/>
  <c r="L188" i="8"/>
  <c r="L187" i="8" s="1"/>
  <c r="L77" i="13" s="1"/>
  <c r="L204" i="8"/>
  <c r="L203" i="8" s="1"/>
  <c r="L85" i="13" s="1"/>
  <c r="M173" i="7"/>
  <c r="M165" i="7"/>
  <c r="M157" i="7"/>
  <c r="M149" i="7"/>
  <c r="L172" i="5"/>
  <c r="L188" i="5"/>
  <c r="L164" i="5"/>
  <c r="L156" i="5"/>
  <c r="L180" i="5"/>
  <c r="I78" i="8"/>
  <c r="H155" i="2"/>
  <c r="H147" i="2"/>
  <c r="H139" i="2"/>
  <c r="G71" i="5"/>
  <c r="G181" i="5"/>
  <c r="G173" i="5"/>
  <c r="G189" i="5"/>
  <c r="G157" i="5"/>
  <c r="G165" i="5"/>
  <c r="E156" i="5"/>
  <c r="E172" i="5"/>
  <c r="E188" i="5"/>
  <c r="E164" i="5"/>
  <c r="E180" i="5"/>
  <c r="F176" i="6"/>
  <c r="F216" i="6"/>
  <c r="F224" i="6"/>
  <c r="F208" i="6"/>
  <c r="F200" i="6"/>
  <c r="F184" i="6"/>
  <c r="F192" i="6"/>
  <c r="N74" i="8"/>
  <c r="N73" i="8"/>
  <c r="N76" i="8"/>
  <c r="N72" i="8"/>
  <c r="N75" i="8"/>
  <c r="N77" i="8"/>
  <c r="H158" i="9"/>
  <c r="H174" i="9"/>
  <c r="H190" i="9"/>
  <c r="H182" i="9"/>
  <c r="H166" i="9"/>
  <c r="G98" i="21"/>
  <c r="F189" i="13" s="1"/>
  <c r="G12" i="22"/>
  <c r="G15" i="22" s="1"/>
  <c r="F93" i="11" s="1"/>
  <c r="F71" i="1"/>
  <c r="F142" i="1"/>
  <c r="F134" i="1"/>
  <c r="C73" i="8"/>
  <c r="C76" i="8"/>
  <c r="C72" i="8"/>
  <c r="C75" i="8"/>
  <c r="C77" i="8"/>
  <c r="C74" i="8"/>
  <c r="E140" i="1"/>
  <c r="E132" i="1"/>
  <c r="I75" i="1"/>
  <c r="I76" i="1"/>
  <c r="I72" i="1"/>
  <c r="I73" i="1"/>
  <c r="I77" i="1"/>
  <c r="I74" i="1"/>
  <c r="N77" i="9"/>
  <c r="N74" i="9"/>
  <c r="N166" i="9" s="1"/>
  <c r="N72" i="9"/>
  <c r="N76" i="9"/>
  <c r="N73" i="9"/>
  <c r="N75" i="9"/>
  <c r="J104" i="21"/>
  <c r="I195" i="13" s="1"/>
  <c r="J36" i="22"/>
  <c r="J39" i="22" s="1"/>
  <c r="I93" i="5" s="1"/>
  <c r="K76" i="8"/>
  <c r="K74" i="8"/>
  <c r="K75" i="8"/>
  <c r="K72" i="8"/>
  <c r="K77" i="8"/>
  <c r="K73" i="8"/>
  <c r="N161" i="7"/>
  <c r="N97" i="13" s="1"/>
  <c r="M165" i="8"/>
  <c r="M181" i="8"/>
  <c r="M173" i="8"/>
  <c r="M197" i="8"/>
  <c r="M205" i="8"/>
  <c r="M189" i="8"/>
  <c r="L73" i="11"/>
  <c r="L76" i="11"/>
  <c r="L77" i="11"/>
  <c r="L75" i="11"/>
  <c r="L149" i="11" s="1"/>
  <c r="L74" i="11"/>
  <c r="L72" i="11"/>
  <c r="E75" i="7"/>
  <c r="E74" i="7"/>
  <c r="E72" i="7"/>
  <c r="E77" i="7"/>
  <c r="E73" i="7"/>
  <c r="E76" i="7"/>
  <c r="J140" i="1"/>
  <c r="J132" i="1"/>
  <c r="C75" i="7"/>
  <c r="C74" i="7"/>
  <c r="C76" i="7"/>
  <c r="C72" i="7"/>
  <c r="C73" i="7"/>
  <c r="C77" i="7"/>
  <c r="F77" i="11"/>
  <c r="F73" i="11"/>
  <c r="F76" i="11"/>
  <c r="F75" i="11"/>
  <c r="F72" i="11"/>
  <c r="F74" i="11"/>
  <c r="O73" i="7"/>
  <c r="O76" i="7"/>
  <c r="O74" i="7"/>
  <c r="O72" i="7"/>
  <c r="O77" i="7"/>
  <c r="O75" i="7"/>
  <c r="H73" i="5"/>
  <c r="H76" i="5"/>
  <c r="H77" i="5"/>
  <c r="H72" i="5"/>
  <c r="H75" i="5"/>
  <c r="H74" i="5"/>
  <c r="J98" i="21"/>
  <c r="I189" i="13" s="1"/>
  <c r="J12" i="22"/>
  <c r="J15" i="22" s="1"/>
  <c r="I93" i="11" s="1"/>
  <c r="H183" i="6"/>
  <c r="H215" i="6"/>
  <c r="H191" i="6"/>
  <c r="H223" i="6"/>
  <c r="H175" i="6"/>
  <c r="H207" i="6"/>
  <c r="H199" i="6"/>
  <c r="I78" i="10"/>
  <c r="E76" i="8"/>
  <c r="E73" i="8"/>
  <c r="E75" i="8"/>
  <c r="E74" i="8"/>
  <c r="E72" i="8"/>
  <c r="E77" i="8"/>
  <c r="G104" i="21"/>
  <c r="F195" i="13" s="1"/>
  <c r="G36" i="22"/>
  <c r="G39" i="22" s="1"/>
  <c r="F93" i="5" s="1"/>
  <c r="E225" i="6"/>
  <c r="E177" i="6"/>
  <c r="E185" i="6"/>
  <c r="E201" i="6"/>
  <c r="E193" i="6"/>
  <c r="E217" i="6"/>
  <c r="E209" i="6"/>
  <c r="F72" i="10"/>
  <c r="F73" i="10"/>
  <c r="F75" i="10"/>
  <c r="F76" i="10"/>
  <c r="F74" i="10"/>
  <c r="F77" i="10"/>
  <c r="E75" i="10"/>
  <c r="E77" i="10"/>
  <c r="E72" i="10"/>
  <c r="E76" i="10"/>
  <c r="E73" i="10"/>
  <c r="E74" i="10"/>
  <c r="M160" i="7"/>
  <c r="M168" i="7"/>
  <c r="M152" i="7"/>
  <c r="M176" i="7"/>
  <c r="H159" i="2"/>
  <c r="H143" i="2"/>
  <c r="H151" i="2"/>
  <c r="K78" i="9"/>
  <c r="E182" i="5"/>
  <c r="E174" i="5"/>
  <c r="E190" i="5"/>
  <c r="E166" i="5"/>
  <c r="E158" i="5"/>
  <c r="F215" i="6"/>
  <c r="F207" i="6"/>
  <c r="F199" i="6"/>
  <c r="F223" i="6"/>
  <c r="F183" i="6"/>
  <c r="F175" i="6"/>
  <c r="F191" i="6"/>
  <c r="D78" i="6"/>
  <c r="K78" i="6"/>
  <c r="D75" i="5"/>
  <c r="D74" i="5"/>
  <c r="D72" i="5"/>
  <c r="D77" i="5"/>
  <c r="D76" i="5"/>
  <c r="D73" i="5"/>
  <c r="H74" i="7"/>
  <c r="H76" i="7"/>
  <c r="H72" i="7"/>
  <c r="H77" i="7"/>
  <c r="H75" i="7"/>
  <c r="H73" i="7"/>
  <c r="K78" i="11"/>
  <c r="H193" i="6"/>
  <c r="H201" i="6"/>
  <c r="H185" i="6"/>
  <c r="H209" i="6"/>
  <c r="H225" i="6"/>
  <c r="H217" i="6"/>
  <c r="H177" i="6"/>
  <c r="N77" i="6"/>
  <c r="N72" i="6"/>
  <c r="N76" i="6"/>
  <c r="N74" i="6"/>
  <c r="N73" i="6"/>
  <c r="N75" i="6"/>
  <c r="L78" i="1"/>
  <c r="K77" i="10"/>
  <c r="K76" i="10"/>
  <c r="K72" i="10"/>
  <c r="K73" i="10"/>
  <c r="K74" i="10"/>
  <c r="K75" i="10"/>
  <c r="N78" i="1"/>
  <c r="G102" i="21"/>
  <c r="F193" i="13" s="1"/>
  <c r="G28" i="22"/>
  <c r="G31" i="22" s="1"/>
  <c r="F93" i="7" s="1"/>
  <c r="F76" i="2"/>
  <c r="F75" i="2"/>
  <c r="F74" i="2"/>
  <c r="F77" i="2"/>
  <c r="F72" i="2"/>
  <c r="F73" i="2"/>
  <c r="K143" i="2"/>
  <c r="K159" i="2"/>
  <c r="K151" i="2"/>
  <c r="N77" i="2"/>
  <c r="N75" i="2"/>
  <c r="N72" i="2"/>
  <c r="N76" i="2"/>
  <c r="N74" i="2"/>
  <c r="N73" i="2"/>
  <c r="O77" i="2"/>
  <c r="O74" i="2"/>
  <c r="O76" i="2"/>
  <c r="O72" i="2"/>
  <c r="O75" i="2"/>
  <c r="O73" i="2"/>
  <c r="E71" i="6"/>
  <c r="E223" i="6"/>
  <c r="E183" i="6"/>
  <c r="E191" i="6"/>
  <c r="E199" i="6"/>
  <c r="E215" i="6"/>
  <c r="E175" i="6"/>
  <c r="E207" i="6"/>
  <c r="O76" i="5"/>
  <c r="O74" i="5"/>
  <c r="O73" i="5"/>
  <c r="O77" i="5"/>
  <c r="O72" i="5"/>
  <c r="O75" i="5"/>
  <c r="M78" i="2"/>
  <c r="J75" i="5"/>
  <c r="J77" i="5"/>
  <c r="J74" i="5"/>
  <c r="J76" i="5"/>
  <c r="J73" i="5"/>
  <c r="J72" i="5"/>
  <c r="N75" i="10"/>
  <c r="N77" i="10"/>
  <c r="N72" i="10"/>
  <c r="N73" i="10"/>
  <c r="N76" i="10"/>
  <c r="N74" i="10"/>
  <c r="N76" i="11"/>
  <c r="N75" i="11"/>
  <c r="N149" i="11" s="1"/>
  <c r="N73" i="11"/>
  <c r="N72" i="11"/>
  <c r="N77" i="11"/>
  <c r="N74" i="11"/>
  <c r="G77" i="7"/>
  <c r="G74" i="7"/>
  <c r="G76" i="7"/>
  <c r="G72" i="7"/>
  <c r="G75" i="7"/>
  <c r="G73" i="7"/>
  <c r="H99" i="21"/>
  <c r="G190" i="13" s="1"/>
  <c r="H16" i="22"/>
  <c r="H19" i="22" s="1"/>
  <c r="G93" i="10" s="1"/>
  <c r="M147" i="7"/>
  <c r="M155" i="7"/>
  <c r="M163" i="7"/>
  <c r="M171" i="7"/>
  <c r="L71" i="5"/>
  <c r="L177" i="5"/>
  <c r="L185" i="5"/>
  <c r="L193" i="5"/>
  <c r="L169" i="5"/>
  <c r="L161" i="5"/>
  <c r="H142" i="2"/>
  <c r="H158" i="2"/>
  <c r="H150" i="2"/>
  <c r="J205" i="8"/>
  <c r="J165" i="8"/>
  <c r="J189" i="8"/>
  <c r="J197" i="8"/>
  <c r="J181" i="8"/>
  <c r="J173" i="8"/>
  <c r="J183" i="8"/>
  <c r="J207" i="8"/>
  <c r="J167" i="8"/>
  <c r="J199" i="8"/>
  <c r="J191" i="8"/>
  <c r="J175" i="8"/>
  <c r="G169" i="5"/>
  <c r="G185" i="5"/>
  <c r="G193" i="5"/>
  <c r="G177" i="5"/>
  <c r="G161" i="5"/>
  <c r="E165" i="5"/>
  <c r="E157" i="5"/>
  <c r="E181" i="5"/>
  <c r="E173" i="5"/>
  <c r="E189" i="5"/>
  <c r="F71" i="6"/>
  <c r="F195" i="6"/>
  <c r="F179" i="6"/>
  <c r="F219" i="6"/>
  <c r="F187" i="6"/>
  <c r="F203" i="6"/>
  <c r="F227" i="6"/>
  <c r="F211" i="6"/>
  <c r="H188" i="9"/>
  <c r="H180" i="9"/>
  <c r="H172" i="9"/>
  <c r="H156" i="9"/>
  <c r="H164" i="9"/>
  <c r="C157" i="9"/>
  <c r="C165" i="9"/>
  <c r="C189" i="9"/>
  <c r="C173" i="9"/>
  <c r="C181" i="9"/>
  <c r="C158" i="9"/>
  <c r="C190" i="9"/>
  <c r="C174" i="9"/>
  <c r="C166" i="9"/>
  <c r="C182" i="9"/>
  <c r="J73" i="7"/>
  <c r="J74" i="7"/>
  <c r="J72" i="7"/>
  <c r="J76" i="7"/>
  <c r="J77" i="7"/>
  <c r="J75" i="7"/>
  <c r="C74" i="10"/>
  <c r="C77" i="10"/>
  <c r="C75" i="10"/>
  <c r="C73" i="10"/>
  <c r="C76" i="10"/>
  <c r="C72" i="10"/>
  <c r="F140" i="1"/>
  <c r="F132" i="1"/>
  <c r="F135" i="1"/>
  <c r="F143" i="1"/>
  <c r="E131" i="1"/>
  <c r="E139" i="1"/>
  <c r="E142" i="1"/>
  <c r="E134" i="1"/>
  <c r="I158" i="9"/>
  <c r="I190" i="9"/>
  <c r="I182" i="9"/>
  <c r="I166" i="9"/>
  <c r="I174" i="9"/>
  <c r="N153" i="7"/>
  <c r="N93" i="13" s="1"/>
  <c r="M207" i="8"/>
  <c r="M183" i="8"/>
  <c r="M191" i="8"/>
  <c r="M175" i="8"/>
  <c r="M167" i="8"/>
  <c r="M199" i="8"/>
  <c r="H76" i="1"/>
  <c r="H72" i="1"/>
  <c r="H77" i="1"/>
  <c r="H75" i="1"/>
  <c r="H74" i="1"/>
  <c r="H73" i="1"/>
  <c r="O76" i="1"/>
  <c r="O73" i="1"/>
  <c r="O74" i="1"/>
  <c r="O77" i="1"/>
  <c r="O75" i="1"/>
  <c r="O72" i="1"/>
  <c r="I74" i="6"/>
  <c r="I76" i="6"/>
  <c r="I77" i="6"/>
  <c r="I75" i="6"/>
  <c r="I73" i="6"/>
  <c r="I72" i="6"/>
  <c r="M75" i="6"/>
  <c r="M76" i="6"/>
  <c r="M73" i="6"/>
  <c r="M72" i="6"/>
  <c r="M77" i="6"/>
  <c r="M74" i="6"/>
  <c r="M74" i="5"/>
  <c r="M77" i="5"/>
  <c r="M72" i="5"/>
  <c r="M75" i="5"/>
  <c r="M73" i="5"/>
  <c r="M76" i="5"/>
  <c r="G75" i="1"/>
  <c r="G72" i="1"/>
  <c r="G74" i="1"/>
  <c r="G73" i="1"/>
  <c r="G77" i="1"/>
  <c r="G76" i="1"/>
  <c r="K77" i="5"/>
  <c r="K76" i="5"/>
  <c r="K74" i="5"/>
  <c r="K73" i="5"/>
  <c r="K72" i="5"/>
  <c r="K75" i="5"/>
  <c r="O78" i="6"/>
  <c r="E74" i="2"/>
  <c r="E73" i="2"/>
  <c r="E75" i="2"/>
  <c r="E76" i="2"/>
  <c r="E77" i="2"/>
  <c r="E72" i="2"/>
  <c r="F76" i="7"/>
  <c r="F75" i="7"/>
  <c r="F74" i="7"/>
  <c r="F72" i="7"/>
  <c r="F73" i="7"/>
  <c r="F77" i="7"/>
  <c r="K101" i="21"/>
  <c r="J192" i="13" s="1"/>
  <c r="K24" i="22"/>
  <c r="K27" i="22" s="1"/>
  <c r="J93" i="8" s="1"/>
  <c r="E99" i="21"/>
  <c r="D190" i="13" s="1"/>
  <c r="E16" i="22"/>
  <c r="E19" i="22" s="1"/>
  <c r="D93" i="10" s="1"/>
  <c r="K155" i="2"/>
  <c r="K147" i="2"/>
  <c r="K139" i="2"/>
  <c r="E228" i="6"/>
  <c r="E180" i="6"/>
  <c r="E196" i="6"/>
  <c r="E220" i="6"/>
  <c r="E188" i="6"/>
  <c r="E204" i="6"/>
  <c r="E212" i="6"/>
  <c r="L75" i="10"/>
  <c r="L76" i="10"/>
  <c r="L77" i="10"/>
  <c r="L72" i="10"/>
  <c r="L73" i="10"/>
  <c r="L74" i="10"/>
  <c r="L173" i="5"/>
  <c r="L181" i="5"/>
  <c r="L157" i="5"/>
  <c r="L189" i="5"/>
  <c r="L165" i="5"/>
  <c r="H138" i="2"/>
  <c r="H154" i="2"/>
  <c r="H146" i="2"/>
  <c r="J78" i="6"/>
  <c r="E71" i="5"/>
  <c r="H187" i="9"/>
  <c r="H186" i="9" s="1"/>
  <c r="H61" i="13" s="1"/>
  <c r="H155" i="9"/>
  <c r="C156" i="9"/>
  <c r="C172" i="9"/>
  <c r="C164" i="9"/>
  <c r="C188" i="9"/>
  <c r="C180" i="9"/>
  <c r="L78" i="7"/>
  <c r="E138" i="1"/>
  <c r="E130" i="1"/>
  <c r="G75" i="6"/>
  <c r="G74" i="6"/>
  <c r="G77" i="6"/>
  <c r="G72" i="6"/>
  <c r="G76" i="6"/>
  <c r="G73" i="6"/>
  <c r="H71" i="6"/>
  <c r="H195" i="6"/>
  <c r="H203" i="6"/>
  <c r="H219" i="6"/>
  <c r="H179" i="6"/>
  <c r="H187" i="6"/>
  <c r="H227" i="6"/>
  <c r="H211" i="6"/>
  <c r="O172" i="9"/>
  <c r="O188" i="9"/>
  <c r="O156" i="9"/>
  <c r="O180" i="9"/>
  <c r="O164" i="9"/>
  <c r="D78" i="2"/>
  <c r="D164" i="9"/>
  <c r="D172" i="9"/>
  <c r="D188" i="9"/>
  <c r="D156" i="9"/>
  <c r="D180" i="9"/>
  <c r="C78" i="2"/>
  <c r="C78" i="5"/>
  <c r="C78" i="1"/>
  <c r="G101" i="21"/>
  <c r="F192" i="13" s="1"/>
  <c r="G24" i="22"/>
  <c r="G27" i="22" s="1"/>
  <c r="F93" i="8" s="1"/>
  <c r="G99" i="21"/>
  <c r="F190" i="13" s="1"/>
  <c r="G16" i="22"/>
  <c r="G19" i="22" s="1"/>
  <c r="F93" i="10" s="1"/>
  <c r="O73" i="11"/>
  <c r="O76" i="11"/>
  <c r="O77" i="11"/>
  <c r="O74" i="11"/>
  <c r="O72" i="11"/>
  <c r="O75" i="11"/>
  <c r="O149" i="11" s="1"/>
  <c r="M76" i="1"/>
  <c r="M72" i="1"/>
  <c r="M77" i="1"/>
  <c r="M73" i="1"/>
  <c r="M75" i="1"/>
  <c r="M74" i="1"/>
  <c r="K71" i="2"/>
  <c r="K158" i="2"/>
  <c r="K142" i="2"/>
  <c r="K150" i="2"/>
  <c r="E176" i="6"/>
  <c r="E192" i="6"/>
  <c r="E208" i="6"/>
  <c r="E184" i="6"/>
  <c r="E200" i="6"/>
  <c r="E216" i="6"/>
  <c r="E224" i="6"/>
  <c r="J190" i="9"/>
  <c r="J166" i="9"/>
  <c r="J174" i="9"/>
  <c r="J158" i="9"/>
  <c r="J182" i="9"/>
  <c r="E78" i="9"/>
  <c r="D77" i="11"/>
  <c r="D74" i="11"/>
  <c r="D73" i="11"/>
  <c r="D76" i="11"/>
  <c r="D72" i="11"/>
  <c r="D75" i="11"/>
  <c r="D75" i="10"/>
  <c r="D76" i="10"/>
  <c r="D72" i="10"/>
  <c r="D73" i="10"/>
  <c r="D74" i="10"/>
  <c r="D77" i="10"/>
  <c r="C75" i="11"/>
  <c r="C76" i="11"/>
  <c r="C73" i="11"/>
  <c r="C74" i="11"/>
  <c r="C77" i="11"/>
  <c r="C72" i="11"/>
  <c r="D75" i="8"/>
  <c r="D73" i="8"/>
  <c r="D72" i="8"/>
  <c r="D77" i="8"/>
  <c r="D76" i="8"/>
  <c r="D74" i="8"/>
  <c r="M71" i="7"/>
  <c r="L158" i="5"/>
  <c r="L182" i="5"/>
  <c r="L166" i="5"/>
  <c r="L174" i="5"/>
  <c r="L190" i="5"/>
  <c r="H156" i="2"/>
  <c r="H140" i="2"/>
  <c r="H148" i="2"/>
  <c r="J210" i="8"/>
  <c r="J194" i="8"/>
  <c r="J202" i="8"/>
  <c r="J170" i="8"/>
  <c r="J178" i="8"/>
  <c r="J186" i="8"/>
  <c r="G174" i="5"/>
  <c r="G190" i="5"/>
  <c r="G166" i="5"/>
  <c r="G158" i="5"/>
  <c r="G182" i="5"/>
  <c r="E169" i="5"/>
  <c r="E161" i="5"/>
  <c r="E185" i="5"/>
  <c r="E193" i="5"/>
  <c r="E177" i="5"/>
  <c r="I75" i="5"/>
  <c r="I72" i="5"/>
  <c r="I76" i="5"/>
  <c r="I77" i="5"/>
  <c r="I74" i="5"/>
  <c r="I73" i="5"/>
  <c r="F201" i="6"/>
  <c r="F217" i="6"/>
  <c r="F185" i="6"/>
  <c r="F225" i="6"/>
  <c r="F177" i="6"/>
  <c r="F193" i="6"/>
  <c r="F209" i="6"/>
  <c r="K78" i="1"/>
  <c r="F139" i="1"/>
  <c r="F131" i="1"/>
  <c r="E135" i="1"/>
  <c r="E143" i="1"/>
  <c r="J76" i="11"/>
  <c r="J77" i="11"/>
  <c r="J73" i="11"/>
  <c r="J74" i="11"/>
  <c r="J75" i="11"/>
  <c r="J72" i="11"/>
  <c r="J75" i="2"/>
  <c r="J74" i="2"/>
  <c r="J76" i="2"/>
  <c r="J72" i="2"/>
  <c r="J73" i="2"/>
  <c r="J77" i="2"/>
  <c r="D76" i="1"/>
  <c r="D75" i="1"/>
  <c r="D74" i="1"/>
  <c r="D73" i="1"/>
  <c r="D77" i="1"/>
  <c r="D72" i="1"/>
  <c r="J75" i="10"/>
  <c r="J72" i="10"/>
  <c r="J73" i="10"/>
  <c r="J77" i="10"/>
  <c r="J76" i="10"/>
  <c r="J74" i="10"/>
  <c r="I180" i="9"/>
  <c r="I188" i="9"/>
  <c r="I156" i="9"/>
  <c r="I172" i="9"/>
  <c r="I164" i="9"/>
  <c r="N145" i="7"/>
  <c r="I73" i="11"/>
  <c r="I76" i="11"/>
  <c r="I75" i="11"/>
  <c r="I77" i="11"/>
  <c r="I72" i="11"/>
  <c r="I74" i="11"/>
  <c r="G75" i="8"/>
  <c r="G77" i="8"/>
  <c r="G72" i="8"/>
  <c r="G73" i="8"/>
  <c r="G76" i="8"/>
  <c r="G74" i="8"/>
  <c r="J142" i="1"/>
  <c r="J134" i="1"/>
  <c r="J139" i="1"/>
  <c r="J131" i="1"/>
  <c r="G75" i="10"/>
  <c r="G77" i="10"/>
  <c r="G73" i="10"/>
  <c r="G72" i="10"/>
  <c r="G74" i="10"/>
  <c r="G76" i="10"/>
  <c r="F75" i="5"/>
  <c r="F76" i="5"/>
  <c r="F72" i="5"/>
  <c r="F74" i="5"/>
  <c r="F77" i="5"/>
  <c r="F73" i="5"/>
  <c r="H73" i="10"/>
  <c r="H74" i="10"/>
  <c r="H76" i="10"/>
  <c r="H72" i="10"/>
  <c r="H75" i="10"/>
  <c r="H77" i="10"/>
  <c r="H179" i="9" l="1"/>
  <c r="J196" i="8"/>
  <c r="J155" i="9"/>
  <c r="H163" i="9"/>
  <c r="H162" i="9" s="1"/>
  <c r="H49" i="13" s="1"/>
  <c r="J179" i="9"/>
  <c r="J188" i="8"/>
  <c r="D187" i="9"/>
  <c r="J204" i="8"/>
  <c r="J203" i="8" s="1"/>
  <c r="J85" i="13" s="1"/>
  <c r="P9" i="13"/>
  <c r="O9" i="24"/>
  <c r="P9" i="24" s="1"/>
  <c r="F71" i="5"/>
  <c r="M71" i="10"/>
  <c r="M172" i="10" s="1"/>
  <c r="H178" i="9"/>
  <c r="H57" i="13" s="1"/>
  <c r="M71" i="6"/>
  <c r="M206" i="6" s="1"/>
  <c r="I71" i="6"/>
  <c r="N71" i="11"/>
  <c r="N137" i="11" s="1"/>
  <c r="N71" i="10"/>
  <c r="N71" i="6"/>
  <c r="N174" i="6" s="1"/>
  <c r="D71" i="5"/>
  <c r="E71" i="10"/>
  <c r="E180" i="10" s="1"/>
  <c r="O71" i="7"/>
  <c r="H71" i="8"/>
  <c r="H204" i="8" s="1"/>
  <c r="F71" i="8"/>
  <c r="E71" i="11"/>
  <c r="E137" i="11" s="1"/>
  <c r="I179" i="9"/>
  <c r="I155" i="9"/>
  <c r="C163" i="9"/>
  <c r="J172" i="8"/>
  <c r="J171" i="8" s="1"/>
  <c r="J69" i="13" s="1"/>
  <c r="M172" i="8"/>
  <c r="M204" i="8"/>
  <c r="J187" i="9"/>
  <c r="J163" i="9"/>
  <c r="J164" i="8"/>
  <c r="M180" i="8"/>
  <c r="M179" i="8" s="1"/>
  <c r="M73" i="13" s="1"/>
  <c r="E71" i="7"/>
  <c r="C71" i="8"/>
  <c r="C180" i="8" s="1"/>
  <c r="M164" i="8"/>
  <c r="H170" i="9"/>
  <c r="H53" i="13" s="1"/>
  <c r="H53" i="24" s="1"/>
  <c r="F71" i="7"/>
  <c r="H71" i="1"/>
  <c r="H137" i="1" s="1"/>
  <c r="I71" i="1"/>
  <c r="I137" i="1" s="1"/>
  <c r="O71" i="8"/>
  <c r="O204" i="8" s="1"/>
  <c r="C71" i="6"/>
  <c r="D163" i="9"/>
  <c r="O155" i="9"/>
  <c r="H154" i="9"/>
  <c r="C71" i="10"/>
  <c r="G71" i="7"/>
  <c r="G170" i="7" s="1"/>
  <c r="L71" i="11"/>
  <c r="L153" i="11" s="1"/>
  <c r="G71" i="9"/>
  <c r="G171" i="9" s="1"/>
  <c r="K71" i="7"/>
  <c r="D171" i="9"/>
  <c r="D179" i="9"/>
  <c r="O187" i="9"/>
  <c r="O186" i="9" s="1"/>
  <c r="O61" i="13" s="1"/>
  <c r="F71" i="10"/>
  <c r="D71" i="11"/>
  <c r="D153" i="11" s="1"/>
  <c r="O71" i="11"/>
  <c r="L71" i="10"/>
  <c r="L180" i="10" s="1"/>
  <c r="K71" i="5"/>
  <c r="M71" i="5"/>
  <c r="M179" i="5" s="1"/>
  <c r="O71" i="1"/>
  <c r="N71" i="2"/>
  <c r="N145" i="2" s="1"/>
  <c r="F71" i="2"/>
  <c r="N71" i="9"/>
  <c r="N179" i="9" s="1"/>
  <c r="F71" i="9"/>
  <c r="F171" i="9" s="1"/>
  <c r="O179" i="9"/>
  <c r="O178" i="9" s="1"/>
  <c r="O57" i="13" s="1"/>
  <c r="H71" i="10"/>
  <c r="I71" i="5"/>
  <c r="I171" i="5" s="1"/>
  <c r="J71" i="7"/>
  <c r="J162" i="7" s="1"/>
  <c r="J71" i="5"/>
  <c r="J179" i="5" s="1"/>
  <c r="E71" i="8"/>
  <c r="J71" i="10"/>
  <c r="J164" i="10" s="1"/>
  <c r="H71" i="11"/>
  <c r="H137" i="11" s="1"/>
  <c r="D71" i="8"/>
  <c r="D188" i="8" s="1"/>
  <c r="G71" i="1"/>
  <c r="O71" i="2"/>
  <c r="O153" i="2" s="1"/>
  <c r="F71" i="11"/>
  <c r="F137" i="11" s="1"/>
  <c r="G71" i="10"/>
  <c r="G164" i="10" s="1"/>
  <c r="I71" i="11"/>
  <c r="C71" i="11"/>
  <c r="C137" i="11" s="1"/>
  <c r="G71" i="6"/>
  <c r="G222" i="6" s="1"/>
  <c r="E71" i="2"/>
  <c r="E145" i="2" s="1"/>
  <c r="O71" i="5"/>
  <c r="K71" i="10"/>
  <c r="K180" i="10" s="1"/>
  <c r="C71" i="7"/>
  <c r="C162" i="7" s="1"/>
  <c r="O71" i="10"/>
  <c r="O156" i="10" s="1"/>
  <c r="F163" i="5"/>
  <c r="F179" i="5"/>
  <c r="F187" i="5"/>
  <c r="F171" i="5"/>
  <c r="F155" i="5"/>
  <c r="I137" i="11"/>
  <c r="I145" i="11"/>
  <c r="I153" i="11"/>
  <c r="H180" i="10"/>
  <c r="H172" i="10"/>
  <c r="H156" i="10"/>
  <c r="H164" i="10"/>
  <c r="H188" i="10"/>
  <c r="I163" i="5"/>
  <c r="G137" i="1"/>
  <c r="G129" i="1"/>
  <c r="G182" i="6"/>
  <c r="G174" i="6"/>
  <c r="I190" i="6"/>
  <c r="I174" i="6"/>
  <c r="I214" i="6"/>
  <c r="I182" i="6"/>
  <c r="I206" i="6"/>
  <c r="I198" i="6"/>
  <c r="I222" i="6"/>
  <c r="J154" i="7"/>
  <c r="N164" i="10"/>
  <c r="N156" i="10"/>
  <c r="N188" i="10"/>
  <c r="N172" i="10"/>
  <c r="N180" i="10"/>
  <c r="F145" i="2"/>
  <c r="F137" i="2"/>
  <c r="F153" i="2"/>
  <c r="F153" i="11"/>
  <c r="H145" i="11"/>
  <c r="C164" i="10"/>
  <c r="C156" i="10"/>
  <c r="C188" i="10"/>
  <c r="C180" i="10"/>
  <c r="C172" i="10"/>
  <c r="O145" i="2"/>
  <c r="N198" i="6"/>
  <c r="N182" i="6"/>
  <c r="I129" i="1"/>
  <c r="F179" i="9"/>
  <c r="K154" i="7"/>
  <c r="K170" i="7"/>
  <c r="K162" i="7"/>
  <c r="K146" i="7"/>
  <c r="C174" i="6"/>
  <c r="C190" i="6"/>
  <c r="C206" i="6"/>
  <c r="C214" i="6"/>
  <c r="C182" i="6"/>
  <c r="C222" i="6"/>
  <c r="C198" i="6"/>
  <c r="G156" i="10"/>
  <c r="G172" i="10"/>
  <c r="G154" i="7"/>
  <c r="O179" i="5"/>
  <c r="O155" i="5"/>
  <c r="O163" i="5"/>
  <c r="O171" i="5"/>
  <c r="O187" i="5"/>
  <c r="E180" i="8"/>
  <c r="E196" i="8"/>
  <c r="E172" i="8"/>
  <c r="E204" i="8"/>
  <c r="E164" i="8"/>
  <c r="E188" i="8"/>
  <c r="C146" i="7"/>
  <c r="M130" i="1"/>
  <c r="M138" i="1"/>
  <c r="O138" i="11"/>
  <c r="O146" i="11"/>
  <c r="H103" i="21"/>
  <c r="G194" i="13" s="1"/>
  <c r="H32" i="22"/>
  <c r="H35" i="22" s="1"/>
  <c r="G93" i="6" s="1"/>
  <c r="C76" i="1"/>
  <c r="C72" i="1"/>
  <c r="C74" i="1"/>
  <c r="C75" i="1"/>
  <c r="C73" i="1"/>
  <c r="C77" i="1"/>
  <c r="D75" i="2"/>
  <c r="D72" i="2"/>
  <c r="D76" i="2"/>
  <c r="D73" i="2"/>
  <c r="D74" i="2"/>
  <c r="D77" i="2"/>
  <c r="L98" i="21"/>
  <c r="K189" i="13" s="1"/>
  <c r="L12" i="22"/>
  <c r="L15" i="22" s="1"/>
  <c r="K93" i="11" s="1"/>
  <c r="G199" i="6"/>
  <c r="G183" i="6"/>
  <c r="G207" i="6"/>
  <c r="G175" i="6"/>
  <c r="G215" i="6"/>
  <c r="G191" i="6"/>
  <c r="G223" i="6"/>
  <c r="F101" i="21"/>
  <c r="E192" i="13" s="1"/>
  <c r="F24" i="22"/>
  <c r="F27" i="22" s="1"/>
  <c r="E93" i="8" s="1"/>
  <c r="L73" i="7"/>
  <c r="L75" i="7"/>
  <c r="L76" i="7"/>
  <c r="L74" i="7"/>
  <c r="L72" i="7"/>
  <c r="L77" i="7"/>
  <c r="H57" i="24"/>
  <c r="E179" i="5"/>
  <c r="E178" i="5" s="1"/>
  <c r="E145" i="13" s="1"/>
  <c r="E163" i="5"/>
  <c r="E162" i="5" s="1"/>
  <c r="E137" i="13" s="1"/>
  <c r="E187" i="5"/>
  <c r="E186" i="5" s="1"/>
  <c r="E149" i="13" s="1"/>
  <c r="E171" i="5"/>
  <c r="E170" i="5" s="1"/>
  <c r="E141" i="13" s="1"/>
  <c r="E155" i="5"/>
  <c r="E154" i="5" s="1"/>
  <c r="K98" i="21"/>
  <c r="J189" i="13" s="1"/>
  <c r="K12" i="22"/>
  <c r="K15" i="22" s="1"/>
  <c r="J93" i="11" s="1"/>
  <c r="L191" i="10"/>
  <c r="L159" i="10"/>
  <c r="L183" i="10"/>
  <c r="L167" i="10"/>
  <c r="L175" i="10"/>
  <c r="L161" i="10"/>
  <c r="L177" i="10"/>
  <c r="L185" i="10"/>
  <c r="L169" i="10"/>
  <c r="L193" i="10"/>
  <c r="H102" i="21"/>
  <c r="G193" i="13" s="1"/>
  <c r="H28" i="22"/>
  <c r="H31" i="22" s="1"/>
  <c r="G93" i="7" s="1"/>
  <c r="F160" i="7"/>
  <c r="F168" i="7"/>
  <c r="F176" i="7"/>
  <c r="F152" i="7"/>
  <c r="E150" i="2"/>
  <c r="E142" i="2"/>
  <c r="E158" i="2"/>
  <c r="O76" i="6"/>
  <c r="O72" i="6"/>
  <c r="O73" i="6"/>
  <c r="O74" i="6"/>
  <c r="O77" i="6"/>
  <c r="O75" i="6"/>
  <c r="K172" i="5"/>
  <c r="K164" i="5"/>
  <c r="K156" i="5"/>
  <c r="K180" i="5"/>
  <c r="K188" i="5"/>
  <c r="K169" i="5"/>
  <c r="K185" i="5"/>
  <c r="K177" i="5"/>
  <c r="K161" i="5"/>
  <c r="K193" i="5"/>
  <c r="G131" i="1"/>
  <c r="G139" i="1"/>
  <c r="M180" i="5"/>
  <c r="M156" i="5"/>
  <c r="M172" i="5"/>
  <c r="M188" i="5"/>
  <c r="M164" i="5"/>
  <c r="M201" i="6"/>
  <c r="M217" i="6"/>
  <c r="M225" i="6"/>
  <c r="M177" i="6"/>
  <c r="M209" i="6"/>
  <c r="M185" i="6"/>
  <c r="M193" i="6"/>
  <c r="M227" i="6"/>
  <c r="M179" i="6"/>
  <c r="M195" i="6"/>
  <c r="M211" i="6"/>
  <c r="M203" i="6"/>
  <c r="M219" i="6"/>
  <c r="M187" i="6"/>
  <c r="I212" i="6"/>
  <c r="I220" i="6"/>
  <c r="I188" i="6"/>
  <c r="I180" i="6"/>
  <c r="I204" i="6"/>
  <c r="I196" i="6"/>
  <c r="I228" i="6"/>
  <c r="O138" i="1"/>
  <c r="O130" i="1"/>
  <c r="O139" i="1"/>
  <c r="O131" i="1"/>
  <c r="H139" i="1"/>
  <c r="H131" i="1"/>
  <c r="H138" i="1"/>
  <c r="H130" i="1"/>
  <c r="F103" i="21"/>
  <c r="E194" i="13" s="1"/>
  <c r="F32" i="22"/>
  <c r="F35" i="22" s="1"/>
  <c r="E93" i="6" s="1"/>
  <c r="C190" i="10"/>
  <c r="C158" i="10"/>
  <c r="C174" i="10"/>
  <c r="C166" i="10"/>
  <c r="C182" i="10"/>
  <c r="J176" i="7"/>
  <c r="J160" i="7"/>
  <c r="J152" i="7"/>
  <c r="J168" i="7"/>
  <c r="L179" i="5"/>
  <c r="L178" i="5" s="1"/>
  <c r="L145" i="13" s="1"/>
  <c r="L187" i="5"/>
  <c r="L186" i="5" s="1"/>
  <c r="L149" i="13" s="1"/>
  <c r="L171" i="5"/>
  <c r="L170" i="5" s="1"/>
  <c r="L141" i="13" s="1"/>
  <c r="L163" i="5"/>
  <c r="L162" i="5" s="1"/>
  <c r="L137" i="13" s="1"/>
  <c r="L155" i="5"/>
  <c r="L154" i="5" s="1"/>
  <c r="G155" i="7"/>
  <c r="G171" i="7"/>
  <c r="G163" i="7"/>
  <c r="G147" i="7"/>
  <c r="N140" i="11"/>
  <c r="N156" i="11"/>
  <c r="N148" i="11"/>
  <c r="N190" i="10"/>
  <c r="N182" i="10"/>
  <c r="N174" i="10"/>
  <c r="N166" i="10"/>
  <c r="N158" i="10"/>
  <c r="J182" i="5"/>
  <c r="J166" i="5"/>
  <c r="J174" i="5"/>
  <c r="J190" i="5"/>
  <c r="J158" i="5"/>
  <c r="O193" i="5"/>
  <c r="O177" i="5"/>
  <c r="O169" i="5"/>
  <c r="O185" i="5"/>
  <c r="O161" i="5"/>
  <c r="O142" i="2"/>
  <c r="O150" i="2"/>
  <c r="O158" i="2"/>
  <c r="N147" i="2"/>
  <c r="N139" i="2"/>
  <c r="N155" i="2"/>
  <c r="F151" i="2"/>
  <c r="F143" i="2"/>
  <c r="F159" i="2"/>
  <c r="J99" i="21"/>
  <c r="I190" i="13" s="1"/>
  <c r="J16" i="22"/>
  <c r="J19" i="22" s="1"/>
  <c r="I93" i="10" s="1"/>
  <c r="D106" i="21"/>
  <c r="C197" i="13" s="1"/>
  <c r="D44" i="22"/>
  <c r="D47" i="22" s="1"/>
  <c r="C93" i="2" s="1"/>
  <c r="K159" i="10"/>
  <c r="K191" i="10"/>
  <c r="K183" i="10"/>
  <c r="K175" i="10"/>
  <c r="K167" i="10"/>
  <c r="K178" i="10"/>
  <c r="K162" i="10"/>
  <c r="K170" i="10"/>
  <c r="K194" i="10"/>
  <c r="K186" i="10"/>
  <c r="N184" i="6"/>
  <c r="N208" i="6"/>
  <c r="N216" i="6"/>
  <c r="N192" i="6"/>
  <c r="N176" i="6"/>
  <c r="N224" i="6"/>
  <c r="N200" i="6"/>
  <c r="N207" i="6"/>
  <c r="N215" i="6"/>
  <c r="N223" i="6"/>
  <c r="N191" i="6"/>
  <c r="N175" i="6"/>
  <c r="N183" i="6"/>
  <c r="N199" i="6"/>
  <c r="H148" i="7"/>
  <c r="H156" i="7"/>
  <c r="H172" i="7"/>
  <c r="H164" i="7"/>
  <c r="F99" i="21"/>
  <c r="E190" i="13" s="1"/>
  <c r="F16" i="22"/>
  <c r="F19" i="22" s="1"/>
  <c r="E93" i="10" s="1"/>
  <c r="E173" i="10"/>
  <c r="E189" i="10"/>
  <c r="E181" i="10"/>
  <c r="E165" i="10"/>
  <c r="E157" i="10"/>
  <c r="F175" i="10"/>
  <c r="F191" i="10"/>
  <c r="F159" i="10"/>
  <c r="F183" i="10"/>
  <c r="F167" i="10"/>
  <c r="F181" i="10"/>
  <c r="F189" i="10"/>
  <c r="F165" i="10"/>
  <c r="F157" i="10"/>
  <c r="F173" i="10"/>
  <c r="I88" i="11"/>
  <c r="I94" i="11"/>
  <c r="H174" i="5"/>
  <c r="H166" i="5"/>
  <c r="H182" i="5"/>
  <c r="H190" i="5"/>
  <c r="H158" i="5"/>
  <c r="O168" i="7"/>
  <c r="O176" i="7"/>
  <c r="O152" i="7"/>
  <c r="O160" i="7"/>
  <c r="C156" i="7"/>
  <c r="C164" i="7"/>
  <c r="C172" i="7"/>
  <c r="E149" i="7"/>
  <c r="E157" i="7"/>
  <c r="E173" i="7"/>
  <c r="E165" i="7"/>
  <c r="L156" i="11"/>
  <c r="L148" i="11"/>
  <c r="L140" i="11"/>
  <c r="K205" i="8"/>
  <c r="K181" i="8"/>
  <c r="K173" i="8"/>
  <c r="K189" i="8"/>
  <c r="K165" i="8"/>
  <c r="K197" i="8"/>
  <c r="D105" i="21"/>
  <c r="C196" i="13" s="1"/>
  <c r="D40" i="22"/>
  <c r="D43" i="22" s="1"/>
  <c r="C94" i="1" s="1"/>
  <c r="K100" i="21"/>
  <c r="J191" i="13" s="1"/>
  <c r="K20" i="22"/>
  <c r="K23" i="22" s="1"/>
  <c r="J93" i="9" s="1"/>
  <c r="I143" i="1"/>
  <c r="I135" i="1"/>
  <c r="I105" i="21"/>
  <c r="H196" i="13" s="1"/>
  <c r="I40" i="22"/>
  <c r="I43" i="22" s="1"/>
  <c r="H94" i="1" s="1"/>
  <c r="C199" i="8"/>
  <c r="C183" i="8"/>
  <c r="C207" i="8"/>
  <c r="C175" i="8"/>
  <c r="C167" i="8"/>
  <c r="C191" i="8"/>
  <c r="F137" i="1"/>
  <c r="F136" i="1" s="1"/>
  <c r="F157" i="13" s="1"/>
  <c r="F129" i="1"/>
  <c r="F128" i="1" s="1"/>
  <c r="F88" i="11"/>
  <c r="F94" i="11"/>
  <c r="N199" i="8"/>
  <c r="N207" i="8"/>
  <c r="N191" i="8"/>
  <c r="N183" i="8"/>
  <c r="N167" i="8"/>
  <c r="N175" i="8"/>
  <c r="O109" i="12"/>
  <c r="L211" i="8"/>
  <c r="L267" i="8"/>
  <c r="L65" i="13"/>
  <c r="O182" i="10"/>
  <c r="O158" i="10"/>
  <c r="O166" i="10"/>
  <c r="O174" i="10"/>
  <c r="O190" i="10"/>
  <c r="O170" i="10"/>
  <c r="O186" i="10"/>
  <c r="O194" i="10"/>
  <c r="O178" i="10"/>
  <c r="O162" i="10"/>
  <c r="M170" i="10"/>
  <c r="M162" i="10"/>
  <c r="M178" i="10"/>
  <c r="M194" i="10"/>
  <c r="M186" i="10"/>
  <c r="M175" i="10"/>
  <c r="M167" i="10"/>
  <c r="M159" i="10"/>
  <c r="M183" i="10"/>
  <c r="M191" i="10"/>
  <c r="M188" i="9"/>
  <c r="M172" i="9"/>
  <c r="M164" i="9"/>
  <c r="M156" i="9"/>
  <c r="M180" i="9"/>
  <c r="I77" i="2"/>
  <c r="I75" i="2"/>
  <c r="I72" i="2"/>
  <c r="I76" i="2"/>
  <c r="I74" i="2"/>
  <c r="I73" i="2"/>
  <c r="O188" i="8"/>
  <c r="L154" i="2"/>
  <c r="L146" i="2"/>
  <c r="L138" i="2"/>
  <c r="L148" i="2"/>
  <c r="L140" i="2"/>
  <c r="L156" i="2"/>
  <c r="H196" i="8"/>
  <c r="M148" i="11"/>
  <c r="M156" i="11"/>
  <c r="L103" i="21"/>
  <c r="K194" i="13" s="1"/>
  <c r="L32" i="22"/>
  <c r="L35" i="22" s="1"/>
  <c r="K93" i="6" s="1"/>
  <c r="L199" i="6"/>
  <c r="L215" i="6"/>
  <c r="L191" i="6"/>
  <c r="L183" i="6"/>
  <c r="L223" i="6"/>
  <c r="L207" i="6"/>
  <c r="L175" i="6"/>
  <c r="L228" i="6"/>
  <c r="L220" i="6"/>
  <c r="L212" i="6"/>
  <c r="L180" i="6"/>
  <c r="L196" i="6"/>
  <c r="L204" i="6"/>
  <c r="L188" i="6"/>
  <c r="G140" i="2"/>
  <c r="G148" i="2"/>
  <c r="G156" i="2"/>
  <c r="G156" i="11"/>
  <c r="G148" i="11"/>
  <c r="G140" i="11"/>
  <c r="C215" i="6"/>
  <c r="C175" i="6"/>
  <c r="C183" i="6"/>
  <c r="C191" i="6"/>
  <c r="C223" i="6"/>
  <c r="C207" i="6"/>
  <c r="C199" i="6"/>
  <c r="N101" i="24"/>
  <c r="D102" i="21"/>
  <c r="C193" i="13" s="1"/>
  <c r="D28" i="22"/>
  <c r="D31" i="22" s="1"/>
  <c r="C93" i="7" s="1"/>
  <c r="D154" i="9"/>
  <c r="O170" i="9"/>
  <c r="O53" i="13" s="1"/>
  <c r="I162" i="9"/>
  <c r="I49" i="13" s="1"/>
  <c r="G88" i="5"/>
  <c r="G94" i="5"/>
  <c r="C170" i="9"/>
  <c r="C53" i="13" s="1"/>
  <c r="J187" i="8"/>
  <c r="J77" i="13" s="1"/>
  <c r="J195" i="8"/>
  <c r="J81" i="13" s="1"/>
  <c r="M195" i="8"/>
  <c r="M81" i="13" s="1"/>
  <c r="H144" i="2"/>
  <c r="H165" i="13" s="1"/>
  <c r="J154" i="9"/>
  <c r="K103" i="21"/>
  <c r="J194" i="13" s="1"/>
  <c r="K32" i="22"/>
  <c r="K35" i="22" s="1"/>
  <c r="J93" i="6" s="1"/>
  <c r="G173" i="8"/>
  <c r="G165" i="8"/>
  <c r="G189" i="8"/>
  <c r="G181" i="8"/>
  <c r="G205" i="8"/>
  <c r="G197" i="8"/>
  <c r="L105" i="21"/>
  <c r="K196" i="13" s="1"/>
  <c r="L40" i="22"/>
  <c r="L43" i="22" s="1"/>
  <c r="K94" i="1" s="1"/>
  <c r="D138" i="1"/>
  <c r="D130" i="1"/>
  <c r="J138" i="11"/>
  <c r="J154" i="11"/>
  <c r="J146" i="11"/>
  <c r="F105" i="21"/>
  <c r="E196" i="13" s="1"/>
  <c r="F40" i="22"/>
  <c r="F43" i="22" s="1"/>
  <c r="E94" i="1" s="1"/>
  <c r="H98" i="21"/>
  <c r="G189" i="13" s="1"/>
  <c r="H12" i="22"/>
  <c r="H15" i="22" s="1"/>
  <c r="G93" i="11" s="1"/>
  <c r="C156" i="11"/>
  <c r="C148" i="11"/>
  <c r="C140" i="11"/>
  <c r="D194" i="10"/>
  <c r="D186" i="10"/>
  <c r="D162" i="10"/>
  <c r="D178" i="10"/>
  <c r="D170" i="10"/>
  <c r="D137" i="11"/>
  <c r="M132" i="1"/>
  <c r="M140" i="1"/>
  <c r="H193" i="10"/>
  <c r="H169" i="10"/>
  <c r="H177" i="10"/>
  <c r="H185" i="10"/>
  <c r="H161" i="10"/>
  <c r="E104" i="21"/>
  <c r="D195" i="13" s="1"/>
  <c r="E36" i="22"/>
  <c r="E39" i="22" s="1"/>
  <c r="D93" i="5" s="1"/>
  <c r="F166" i="5"/>
  <c r="F158" i="5"/>
  <c r="F190" i="5"/>
  <c r="F174" i="5"/>
  <c r="F182" i="5"/>
  <c r="G166" i="10"/>
  <c r="G190" i="10"/>
  <c r="G158" i="10"/>
  <c r="G174" i="10"/>
  <c r="G182" i="10"/>
  <c r="G199" i="8"/>
  <c r="G175" i="8"/>
  <c r="G191" i="8"/>
  <c r="G207" i="8"/>
  <c r="G167" i="8"/>
  <c r="G183" i="8"/>
  <c r="G186" i="8"/>
  <c r="G202" i="8"/>
  <c r="G194" i="8"/>
  <c r="G210" i="8"/>
  <c r="G170" i="8"/>
  <c r="G178" i="8"/>
  <c r="J194" i="10"/>
  <c r="J186" i="10"/>
  <c r="J178" i="10"/>
  <c r="J170" i="10"/>
  <c r="J162" i="10"/>
  <c r="D135" i="1"/>
  <c r="D143" i="1"/>
  <c r="D142" i="1"/>
  <c r="D134" i="1"/>
  <c r="J138" i="2"/>
  <c r="J154" i="2"/>
  <c r="J146" i="2"/>
  <c r="I100" i="21"/>
  <c r="H191" i="13" s="1"/>
  <c r="I20" i="22"/>
  <c r="I23" i="22" s="1"/>
  <c r="H93" i="9" s="1"/>
  <c r="D99" i="21"/>
  <c r="C190" i="13" s="1"/>
  <c r="D16" i="22"/>
  <c r="D19" i="22" s="1"/>
  <c r="C93" i="10" s="1"/>
  <c r="K73" i="1"/>
  <c r="K74" i="1"/>
  <c r="K75" i="1"/>
  <c r="K72" i="1"/>
  <c r="K77" i="1"/>
  <c r="K76" i="1"/>
  <c r="I193" i="5"/>
  <c r="I177" i="5"/>
  <c r="I185" i="5"/>
  <c r="I161" i="5"/>
  <c r="I169" i="5"/>
  <c r="M146" i="7"/>
  <c r="M145" i="7" s="1"/>
  <c r="M154" i="7"/>
  <c r="M153" i="7" s="1"/>
  <c r="M93" i="13" s="1"/>
  <c r="M170" i="7"/>
  <c r="M169" i="7" s="1"/>
  <c r="M101" i="13" s="1"/>
  <c r="M162" i="7"/>
  <c r="M161" i="7" s="1"/>
  <c r="M97" i="13" s="1"/>
  <c r="D178" i="8"/>
  <c r="D194" i="8"/>
  <c r="D210" i="8"/>
  <c r="D202" i="8"/>
  <c r="D170" i="8"/>
  <c r="D186" i="8"/>
  <c r="D191" i="10"/>
  <c r="D159" i="10"/>
  <c r="D183" i="10"/>
  <c r="D167" i="10"/>
  <c r="D175" i="10"/>
  <c r="D148" i="11"/>
  <c r="D140" i="11"/>
  <c r="D156" i="11"/>
  <c r="E106" i="21"/>
  <c r="D197" i="13" s="1"/>
  <c r="E44" i="22"/>
  <c r="E47" i="22" s="1"/>
  <c r="D93" i="2" s="1"/>
  <c r="E73" i="9"/>
  <c r="E77" i="9"/>
  <c r="E75" i="9"/>
  <c r="E72" i="9"/>
  <c r="E74" i="9"/>
  <c r="E76" i="9"/>
  <c r="O140" i="11"/>
  <c r="O156" i="11"/>
  <c r="O148" i="11"/>
  <c r="J103" i="21"/>
  <c r="I194" i="13" s="1"/>
  <c r="J32" i="22"/>
  <c r="J35" i="22" s="1"/>
  <c r="I93" i="6" s="1"/>
  <c r="J106" i="21"/>
  <c r="I197" i="13" s="1"/>
  <c r="J44" i="22"/>
  <c r="J47" i="22" s="1"/>
  <c r="I93" i="2" s="1"/>
  <c r="C75" i="2"/>
  <c r="C76" i="2"/>
  <c r="C74" i="2"/>
  <c r="C77" i="2"/>
  <c r="C73" i="2"/>
  <c r="C72" i="2"/>
  <c r="J100" i="21"/>
  <c r="I191" i="13" s="1"/>
  <c r="J20" i="22"/>
  <c r="J23" i="22" s="1"/>
  <c r="I93" i="9" s="1"/>
  <c r="G180" i="6"/>
  <c r="G220" i="6"/>
  <c r="G212" i="6"/>
  <c r="G204" i="6"/>
  <c r="G196" i="6"/>
  <c r="G188" i="6"/>
  <c r="G228" i="6"/>
  <c r="J101" i="21"/>
  <c r="I192" i="13" s="1"/>
  <c r="J24" i="22"/>
  <c r="J27" i="22" s="1"/>
  <c r="I93" i="8" s="1"/>
  <c r="H49" i="24"/>
  <c r="J75" i="6"/>
  <c r="J77" i="6"/>
  <c r="J72" i="6"/>
  <c r="J74" i="6"/>
  <c r="J73" i="6"/>
  <c r="J76" i="6"/>
  <c r="L190" i="10"/>
  <c r="L158" i="10"/>
  <c r="L182" i="10"/>
  <c r="L166" i="10"/>
  <c r="L174" i="10"/>
  <c r="J88" i="8"/>
  <c r="J94" i="8"/>
  <c r="K157" i="5"/>
  <c r="K181" i="5"/>
  <c r="K189" i="5"/>
  <c r="K165" i="5"/>
  <c r="K173" i="5"/>
  <c r="G132" i="1"/>
  <c r="G140" i="1"/>
  <c r="M161" i="5"/>
  <c r="M169" i="5"/>
  <c r="M177" i="5"/>
  <c r="M185" i="5"/>
  <c r="M193" i="5"/>
  <c r="M180" i="6"/>
  <c r="M212" i="6"/>
  <c r="M204" i="6"/>
  <c r="M188" i="6"/>
  <c r="M196" i="6"/>
  <c r="M228" i="6"/>
  <c r="M220" i="6"/>
  <c r="I215" i="6"/>
  <c r="I175" i="6"/>
  <c r="I183" i="6"/>
  <c r="I199" i="6"/>
  <c r="I207" i="6"/>
  <c r="I191" i="6"/>
  <c r="I223" i="6"/>
  <c r="I211" i="6"/>
  <c r="I227" i="6"/>
  <c r="I179" i="6"/>
  <c r="I219" i="6"/>
  <c r="I203" i="6"/>
  <c r="I187" i="6"/>
  <c r="I195" i="6"/>
  <c r="K104" i="21"/>
  <c r="J195" i="13" s="1"/>
  <c r="K36" i="22"/>
  <c r="K39" i="22" s="1"/>
  <c r="J93" i="5" s="1"/>
  <c r="H132" i="1"/>
  <c r="H140" i="1"/>
  <c r="H134" i="1"/>
  <c r="H142" i="1"/>
  <c r="N93" i="24"/>
  <c r="L99" i="21"/>
  <c r="K190" i="13" s="1"/>
  <c r="L16" i="22"/>
  <c r="L19" i="22" s="1"/>
  <c r="K93" i="10" s="1"/>
  <c r="F106" i="21"/>
  <c r="E197" i="13" s="1"/>
  <c r="F44" i="22"/>
  <c r="F47" i="22" s="1"/>
  <c r="E93" i="2" s="1"/>
  <c r="N181" i="10"/>
  <c r="N189" i="10"/>
  <c r="N165" i="10"/>
  <c r="N173" i="10"/>
  <c r="N157" i="10"/>
  <c r="J188" i="5"/>
  <c r="J172" i="5"/>
  <c r="J180" i="5"/>
  <c r="J164" i="5"/>
  <c r="J156" i="5"/>
  <c r="J177" i="5"/>
  <c r="J161" i="5"/>
  <c r="J169" i="5"/>
  <c r="J193" i="5"/>
  <c r="J185" i="5"/>
  <c r="O181" i="5"/>
  <c r="O173" i="5"/>
  <c r="O189" i="5"/>
  <c r="O165" i="5"/>
  <c r="O157" i="5"/>
  <c r="O139" i="2"/>
  <c r="O147" i="2"/>
  <c r="O155" i="2"/>
  <c r="O156" i="2"/>
  <c r="O140" i="2"/>
  <c r="O148" i="2"/>
  <c r="N148" i="2"/>
  <c r="N156" i="2"/>
  <c r="N140" i="2"/>
  <c r="N151" i="2"/>
  <c r="N159" i="2"/>
  <c r="N143" i="2"/>
  <c r="F156" i="2"/>
  <c r="F148" i="2"/>
  <c r="F140" i="2"/>
  <c r="N75" i="1"/>
  <c r="N72" i="1"/>
  <c r="N76" i="1"/>
  <c r="N74" i="1"/>
  <c r="N77" i="1"/>
  <c r="N73" i="1"/>
  <c r="K190" i="10"/>
  <c r="K166" i="10"/>
  <c r="K174" i="10"/>
  <c r="K158" i="10"/>
  <c r="K182" i="10"/>
  <c r="L76" i="1"/>
  <c r="L75" i="1"/>
  <c r="L73" i="1"/>
  <c r="L77" i="1"/>
  <c r="L74" i="1"/>
  <c r="L72" i="1"/>
  <c r="N209" i="6"/>
  <c r="N193" i="6"/>
  <c r="N177" i="6"/>
  <c r="N225" i="6"/>
  <c r="N201" i="6"/>
  <c r="N217" i="6"/>
  <c r="N185" i="6"/>
  <c r="N220" i="6"/>
  <c r="N204" i="6"/>
  <c r="N188" i="6"/>
  <c r="N212" i="6"/>
  <c r="N196" i="6"/>
  <c r="N180" i="6"/>
  <c r="N228" i="6"/>
  <c r="K77" i="11"/>
  <c r="K75" i="11"/>
  <c r="K149" i="11" s="1"/>
  <c r="K76" i="11"/>
  <c r="K72" i="11"/>
  <c r="K73" i="11"/>
  <c r="K74" i="11"/>
  <c r="H165" i="7"/>
  <c r="H173" i="7"/>
  <c r="H149" i="7"/>
  <c r="H157" i="7"/>
  <c r="D161" i="5"/>
  <c r="D185" i="5"/>
  <c r="D169" i="5"/>
  <c r="D177" i="5"/>
  <c r="D193" i="5"/>
  <c r="K74" i="6"/>
  <c r="K72" i="6"/>
  <c r="K73" i="6"/>
  <c r="K77" i="6"/>
  <c r="K76" i="6"/>
  <c r="K75" i="6"/>
  <c r="I104" i="21"/>
  <c r="H195" i="13" s="1"/>
  <c r="I36" i="22"/>
  <c r="I39" i="22" s="1"/>
  <c r="H93" i="5" s="1"/>
  <c r="K73" i="9"/>
  <c r="K75" i="9"/>
  <c r="K76" i="9"/>
  <c r="K72" i="9"/>
  <c r="K77" i="9"/>
  <c r="K74" i="9"/>
  <c r="E183" i="10"/>
  <c r="E175" i="10"/>
  <c r="E167" i="10"/>
  <c r="E191" i="10"/>
  <c r="E159" i="10"/>
  <c r="E178" i="10"/>
  <c r="E194" i="10"/>
  <c r="E186" i="10"/>
  <c r="E170" i="10"/>
  <c r="E162" i="10"/>
  <c r="E102" i="21"/>
  <c r="D193" i="13" s="1"/>
  <c r="E28" i="22"/>
  <c r="E31" i="22" s="1"/>
  <c r="D93" i="7" s="1"/>
  <c r="F177" i="10"/>
  <c r="F169" i="10"/>
  <c r="F161" i="10"/>
  <c r="F193" i="10"/>
  <c r="F185" i="10"/>
  <c r="J105" i="21"/>
  <c r="I196" i="13" s="1"/>
  <c r="J40" i="22"/>
  <c r="J43" i="22" s="1"/>
  <c r="I94" i="1" s="1"/>
  <c r="E210" i="8"/>
  <c r="E194" i="8"/>
  <c r="E178" i="8"/>
  <c r="E170" i="8"/>
  <c r="E186" i="8"/>
  <c r="E202" i="8"/>
  <c r="H157" i="5"/>
  <c r="H189" i="5"/>
  <c r="H173" i="5"/>
  <c r="H181" i="5"/>
  <c r="H165" i="5"/>
  <c r="O171" i="7"/>
  <c r="O147" i="7"/>
  <c r="O163" i="7"/>
  <c r="O155" i="7"/>
  <c r="C171" i="7"/>
  <c r="C155" i="7"/>
  <c r="C163" i="7"/>
  <c r="C147" i="7"/>
  <c r="E164" i="7"/>
  <c r="E172" i="7"/>
  <c r="E156" i="7"/>
  <c r="K71" i="8"/>
  <c r="L100" i="21"/>
  <c r="K191" i="13" s="1"/>
  <c r="L20" i="22"/>
  <c r="L23" i="22" s="1"/>
  <c r="K93" i="9" s="1"/>
  <c r="I88" i="5"/>
  <c r="I94" i="5"/>
  <c r="I139" i="1"/>
  <c r="I131" i="1"/>
  <c r="C202" i="8"/>
  <c r="C170" i="8"/>
  <c r="C210" i="8"/>
  <c r="C178" i="8"/>
  <c r="C186" i="8"/>
  <c r="C194" i="8"/>
  <c r="H106" i="21"/>
  <c r="G197" i="13" s="1"/>
  <c r="H44" i="22"/>
  <c r="H47" i="22" s="1"/>
  <c r="G93" i="2" s="1"/>
  <c r="N189" i="8"/>
  <c r="N173" i="8"/>
  <c r="N165" i="8"/>
  <c r="N197" i="8"/>
  <c r="N205" i="8"/>
  <c r="N181" i="8"/>
  <c r="L73" i="24"/>
  <c r="M169" i="10"/>
  <c r="M161" i="10"/>
  <c r="M177" i="10"/>
  <c r="M185" i="10"/>
  <c r="M193" i="10"/>
  <c r="M158" i="10"/>
  <c r="M166" i="10"/>
  <c r="M182" i="10"/>
  <c r="M190" i="10"/>
  <c r="M174" i="10"/>
  <c r="O205" i="8"/>
  <c r="O181" i="8"/>
  <c r="O165" i="8"/>
  <c r="O197" i="8"/>
  <c r="O189" i="8"/>
  <c r="O173" i="8"/>
  <c r="O170" i="8"/>
  <c r="O194" i="8"/>
  <c r="O210" i="8"/>
  <c r="O202" i="8"/>
  <c r="O186" i="8"/>
  <c r="O178" i="8"/>
  <c r="L143" i="2"/>
  <c r="L159" i="2"/>
  <c r="L151" i="2"/>
  <c r="H167" i="8"/>
  <c r="H191" i="8"/>
  <c r="H183" i="8"/>
  <c r="H199" i="8"/>
  <c r="H175" i="8"/>
  <c r="H207" i="8"/>
  <c r="H194" i="8"/>
  <c r="H170" i="8"/>
  <c r="H178" i="8"/>
  <c r="H186" i="8"/>
  <c r="H210" i="8"/>
  <c r="H202" i="8"/>
  <c r="F190" i="9"/>
  <c r="F158" i="9"/>
  <c r="F182" i="9"/>
  <c r="F166" i="9"/>
  <c r="F174" i="9"/>
  <c r="N74" i="5"/>
  <c r="N77" i="5"/>
  <c r="N75" i="5"/>
  <c r="N72" i="5"/>
  <c r="N73" i="5"/>
  <c r="N76" i="5"/>
  <c r="G155" i="9"/>
  <c r="G174" i="9"/>
  <c r="G158" i="9"/>
  <c r="G182" i="9"/>
  <c r="G166" i="9"/>
  <c r="G190" i="9"/>
  <c r="K160" i="7"/>
  <c r="K176" i="7"/>
  <c r="K168" i="7"/>
  <c r="K152" i="7"/>
  <c r="L227" i="6"/>
  <c r="L187" i="6"/>
  <c r="L195" i="6"/>
  <c r="L211" i="6"/>
  <c r="L179" i="6"/>
  <c r="L203" i="6"/>
  <c r="L219" i="6"/>
  <c r="D75" i="7"/>
  <c r="D76" i="7"/>
  <c r="D77" i="7"/>
  <c r="D73" i="7"/>
  <c r="D74" i="7"/>
  <c r="D72" i="7"/>
  <c r="H148" i="11"/>
  <c r="H156" i="11"/>
  <c r="H140" i="11"/>
  <c r="G154" i="2"/>
  <c r="G138" i="2"/>
  <c r="G146" i="2"/>
  <c r="G147" i="2"/>
  <c r="G155" i="2"/>
  <c r="G139" i="2"/>
  <c r="G154" i="11"/>
  <c r="G146" i="11"/>
  <c r="G138" i="11"/>
  <c r="F204" i="8"/>
  <c r="F188" i="8"/>
  <c r="F180" i="8"/>
  <c r="F172" i="8"/>
  <c r="F196" i="8"/>
  <c r="F164" i="8"/>
  <c r="F202" i="8"/>
  <c r="F178" i="8"/>
  <c r="F194" i="8"/>
  <c r="F186" i="8"/>
  <c r="F210" i="8"/>
  <c r="F170" i="8"/>
  <c r="C200" i="6"/>
  <c r="C216" i="6"/>
  <c r="C192" i="6"/>
  <c r="C176" i="6"/>
  <c r="C224" i="6"/>
  <c r="C208" i="6"/>
  <c r="C184" i="6"/>
  <c r="C225" i="6"/>
  <c r="C209" i="6"/>
  <c r="C193" i="6"/>
  <c r="C201" i="6"/>
  <c r="C185" i="6"/>
  <c r="C177" i="6"/>
  <c r="C217" i="6"/>
  <c r="E153" i="11"/>
  <c r="E146" i="11"/>
  <c r="E138" i="11"/>
  <c r="E154" i="11"/>
  <c r="E128" i="1"/>
  <c r="D186" i="9"/>
  <c r="D61" i="13" s="1"/>
  <c r="O162" i="9"/>
  <c r="O49" i="13" s="1"/>
  <c r="I178" i="9"/>
  <c r="I57" i="13" s="1"/>
  <c r="I154" i="9"/>
  <c r="C162" i="9"/>
  <c r="C49" i="13" s="1"/>
  <c r="M100" i="21"/>
  <c r="L191" i="13" s="1"/>
  <c r="M20" i="22"/>
  <c r="M23" i="22" s="1"/>
  <c r="L93" i="9" s="1"/>
  <c r="H152" i="2"/>
  <c r="H169" i="13" s="1"/>
  <c r="J170" i="9"/>
  <c r="J53" i="13" s="1"/>
  <c r="F193" i="5"/>
  <c r="F169" i="5"/>
  <c r="F185" i="5"/>
  <c r="F161" i="5"/>
  <c r="F177" i="5"/>
  <c r="G157" i="10"/>
  <c r="G165" i="10"/>
  <c r="G173" i="10"/>
  <c r="G181" i="10"/>
  <c r="G189" i="10"/>
  <c r="G71" i="8"/>
  <c r="N221" i="7"/>
  <c r="N177" i="7"/>
  <c r="N89" i="13"/>
  <c r="J169" i="10"/>
  <c r="J185" i="10"/>
  <c r="J161" i="10"/>
  <c r="J177" i="10"/>
  <c r="J193" i="10"/>
  <c r="J155" i="2"/>
  <c r="J147" i="2"/>
  <c r="J139" i="2"/>
  <c r="D161" i="10"/>
  <c r="D185" i="10"/>
  <c r="D169" i="10"/>
  <c r="D177" i="10"/>
  <c r="D193" i="10"/>
  <c r="H186" i="10"/>
  <c r="H162" i="10"/>
  <c r="H170" i="10"/>
  <c r="H194" i="10"/>
  <c r="H178" i="10"/>
  <c r="H191" i="10"/>
  <c r="H167" i="10"/>
  <c r="H159" i="10"/>
  <c r="H175" i="10"/>
  <c r="H183" i="10"/>
  <c r="F156" i="5"/>
  <c r="F172" i="5"/>
  <c r="F188" i="5"/>
  <c r="F164" i="5"/>
  <c r="F180" i="5"/>
  <c r="G169" i="10"/>
  <c r="G177" i="10"/>
  <c r="G185" i="10"/>
  <c r="G193" i="10"/>
  <c r="G161" i="10"/>
  <c r="G162" i="10"/>
  <c r="G194" i="10"/>
  <c r="G170" i="10"/>
  <c r="G178" i="10"/>
  <c r="G186" i="10"/>
  <c r="I148" i="11"/>
  <c r="I156" i="11"/>
  <c r="I140" i="11"/>
  <c r="D101" i="21"/>
  <c r="C192" i="13" s="1"/>
  <c r="D24" i="22"/>
  <c r="D27" i="22" s="1"/>
  <c r="C93" i="8" s="1"/>
  <c r="J166" i="10"/>
  <c r="J182" i="10"/>
  <c r="J158" i="10"/>
  <c r="J174" i="10"/>
  <c r="J190" i="10"/>
  <c r="D131" i="1"/>
  <c r="D139" i="1"/>
  <c r="J71" i="2"/>
  <c r="J142" i="2"/>
  <c r="J150" i="2"/>
  <c r="J158" i="2"/>
  <c r="J148" i="11"/>
  <c r="J140" i="11"/>
  <c r="J156" i="11"/>
  <c r="I101" i="21"/>
  <c r="H192" i="13" s="1"/>
  <c r="I24" i="22"/>
  <c r="I27" i="22" s="1"/>
  <c r="H93" i="8" s="1"/>
  <c r="L102" i="21"/>
  <c r="K193" i="13" s="1"/>
  <c r="L28" i="22"/>
  <c r="L31" i="22" s="1"/>
  <c r="K93" i="7" s="1"/>
  <c r="G103" i="21"/>
  <c r="F194" i="13" s="1"/>
  <c r="G32" i="22"/>
  <c r="G35" i="22" s="1"/>
  <c r="F93" i="6" s="1"/>
  <c r="D181" i="8"/>
  <c r="D189" i="8"/>
  <c r="D165" i="8"/>
  <c r="D197" i="8"/>
  <c r="D205" i="8"/>
  <c r="D173" i="8"/>
  <c r="C146" i="11"/>
  <c r="C138" i="11"/>
  <c r="C154" i="11"/>
  <c r="D166" i="10"/>
  <c r="D182" i="10"/>
  <c r="D190" i="10"/>
  <c r="D174" i="10"/>
  <c r="D158" i="10"/>
  <c r="D146" i="11"/>
  <c r="D138" i="11"/>
  <c r="D154" i="11"/>
  <c r="K153" i="2"/>
  <c r="K152" i="2" s="1"/>
  <c r="K169" i="13" s="1"/>
  <c r="K137" i="2"/>
  <c r="K136" i="2" s="1"/>
  <c r="K145" i="2"/>
  <c r="K144" i="2" s="1"/>
  <c r="K165" i="13" s="1"/>
  <c r="M139" i="1"/>
  <c r="M131" i="1"/>
  <c r="O153" i="11"/>
  <c r="O137" i="11"/>
  <c r="O136" i="11" s="1"/>
  <c r="O145" i="11"/>
  <c r="H222" i="6"/>
  <c r="H221" i="6" s="1"/>
  <c r="H129" i="13" s="1"/>
  <c r="H190" i="6"/>
  <c r="H189" i="6" s="1"/>
  <c r="H113" i="13" s="1"/>
  <c r="H206" i="6"/>
  <c r="H205" i="6" s="1"/>
  <c r="H121" i="13" s="1"/>
  <c r="H214" i="6"/>
  <c r="H213" i="6" s="1"/>
  <c r="H125" i="13" s="1"/>
  <c r="H198" i="6"/>
  <c r="H197" i="6" s="1"/>
  <c r="H117" i="13" s="1"/>
  <c r="H182" i="6"/>
  <c r="H181" i="6" s="1"/>
  <c r="H109" i="13" s="1"/>
  <c r="H174" i="6"/>
  <c r="H173" i="6" s="1"/>
  <c r="F102" i="21"/>
  <c r="E193" i="13" s="1"/>
  <c r="F28" i="22"/>
  <c r="F31" i="22" s="1"/>
  <c r="E93" i="7" s="1"/>
  <c r="G216" i="6"/>
  <c r="G176" i="6"/>
  <c r="G224" i="6"/>
  <c r="G184" i="6"/>
  <c r="G200" i="6"/>
  <c r="G208" i="6"/>
  <c r="G192" i="6"/>
  <c r="G217" i="6"/>
  <c r="G209" i="6"/>
  <c r="G201" i="6"/>
  <c r="G225" i="6"/>
  <c r="G185" i="6"/>
  <c r="G177" i="6"/>
  <c r="G193" i="6"/>
  <c r="L181" i="10"/>
  <c r="L165" i="10"/>
  <c r="L189" i="10"/>
  <c r="L173" i="10"/>
  <c r="L157" i="10"/>
  <c r="F147" i="7"/>
  <c r="F163" i="7"/>
  <c r="F155" i="7"/>
  <c r="F171" i="7"/>
  <c r="E146" i="2"/>
  <c r="E138" i="2"/>
  <c r="E154" i="2"/>
  <c r="E139" i="2"/>
  <c r="E155" i="2"/>
  <c r="E147" i="2"/>
  <c r="K171" i="5"/>
  <c r="K179" i="5"/>
  <c r="K155" i="5"/>
  <c r="K163" i="5"/>
  <c r="K187" i="5"/>
  <c r="K166" i="5"/>
  <c r="K190" i="5"/>
  <c r="K158" i="5"/>
  <c r="K174" i="5"/>
  <c r="K182" i="5"/>
  <c r="G142" i="1"/>
  <c r="G134" i="1"/>
  <c r="G130" i="1"/>
  <c r="G138" i="1"/>
  <c r="M157" i="5"/>
  <c r="M181" i="5"/>
  <c r="M173" i="5"/>
  <c r="M189" i="5"/>
  <c r="M165" i="5"/>
  <c r="M166" i="5"/>
  <c r="M174" i="5"/>
  <c r="M182" i="5"/>
  <c r="M190" i="5"/>
  <c r="M158" i="5"/>
  <c r="M183" i="6"/>
  <c r="M191" i="6"/>
  <c r="M199" i="6"/>
  <c r="M223" i="6"/>
  <c r="M207" i="6"/>
  <c r="M175" i="6"/>
  <c r="M215" i="6"/>
  <c r="I200" i="6"/>
  <c r="I192" i="6"/>
  <c r="I184" i="6"/>
  <c r="I224" i="6"/>
  <c r="I176" i="6"/>
  <c r="I216" i="6"/>
  <c r="I208" i="6"/>
  <c r="I201" i="6"/>
  <c r="I185" i="6"/>
  <c r="I225" i="6"/>
  <c r="I177" i="6"/>
  <c r="I193" i="6"/>
  <c r="I209" i="6"/>
  <c r="I217" i="6"/>
  <c r="O143" i="1"/>
  <c r="O135" i="1"/>
  <c r="N100" i="21"/>
  <c r="M191" i="13" s="1"/>
  <c r="N20" i="22"/>
  <c r="N23" i="22" s="1"/>
  <c r="M93" i="9" s="1"/>
  <c r="L106" i="21"/>
  <c r="K197" i="13" s="1"/>
  <c r="L44" i="22"/>
  <c r="L47" i="22" s="1"/>
  <c r="K93" i="2" s="1"/>
  <c r="I99" i="21"/>
  <c r="H190" i="13" s="1"/>
  <c r="I16" i="22"/>
  <c r="I19" i="22" s="1"/>
  <c r="H93" i="10" s="1"/>
  <c r="O110" i="12"/>
  <c r="K105" i="21"/>
  <c r="J196" i="13" s="1"/>
  <c r="K40" i="22"/>
  <c r="K43" i="22" s="1"/>
  <c r="J94" i="1" s="1"/>
  <c r="C173" i="10"/>
  <c r="C181" i="10"/>
  <c r="C165" i="10"/>
  <c r="C157" i="10"/>
  <c r="C189" i="10"/>
  <c r="C162" i="10"/>
  <c r="C170" i="10"/>
  <c r="C178" i="10"/>
  <c r="C194" i="10"/>
  <c r="C186" i="10"/>
  <c r="J171" i="7"/>
  <c r="J155" i="7"/>
  <c r="J147" i="7"/>
  <c r="J163" i="7"/>
  <c r="F190" i="6"/>
  <c r="F189" i="6" s="1"/>
  <c r="F113" i="13" s="1"/>
  <c r="F198" i="6"/>
  <c r="F197" i="6" s="1"/>
  <c r="F117" i="13" s="1"/>
  <c r="F206" i="6"/>
  <c r="F205" i="6" s="1"/>
  <c r="F121" i="13" s="1"/>
  <c r="F182" i="6"/>
  <c r="F181" i="6" s="1"/>
  <c r="F109" i="13" s="1"/>
  <c r="F214" i="6"/>
  <c r="F213" i="6" s="1"/>
  <c r="F125" i="13" s="1"/>
  <c r="F222" i="6"/>
  <c r="F221" i="6" s="1"/>
  <c r="F129" i="13" s="1"/>
  <c r="F174" i="6"/>
  <c r="F173" i="6" s="1"/>
  <c r="G157" i="7"/>
  <c r="G149" i="7"/>
  <c r="G165" i="7"/>
  <c r="G173" i="7"/>
  <c r="K106" i="21"/>
  <c r="J197" i="13" s="1"/>
  <c r="K44" i="22"/>
  <c r="K47" i="22" s="1"/>
  <c r="J93" i="2" s="1"/>
  <c r="E98" i="21"/>
  <c r="D189" i="13" s="1"/>
  <c r="E12" i="22"/>
  <c r="E15" i="22" s="1"/>
  <c r="D93" i="11" s="1"/>
  <c r="N146" i="11"/>
  <c r="N138" i="11"/>
  <c r="N167" i="10"/>
  <c r="N159" i="10"/>
  <c r="N191" i="10"/>
  <c r="N175" i="10"/>
  <c r="N183" i="10"/>
  <c r="N186" i="10"/>
  <c r="N194" i="10"/>
  <c r="N170" i="10"/>
  <c r="N162" i="10"/>
  <c r="N178" i="10"/>
  <c r="J157" i="5"/>
  <c r="J165" i="5"/>
  <c r="J173" i="5"/>
  <c r="J181" i="5"/>
  <c r="J189" i="5"/>
  <c r="O182" i="5"/>
  <c r="O158" i="5"/>
  <c r="O174" i="5"/>
  <c r="O190" i="5"/>
  <c r="O166" i="5"/>
  <c r="O151" i="2"/>
  <c r="O143" i="2"/>
  <c r="O159" i="2"/>
  <c r="N158" i="2"/>
  <c r="N142" i="2"/>
  <c r="N150" i="2"/>
  <c r="F139" i="2"/>
  <c r="F155" i="2"/>
  <c r="F147" i="2"/>
  <c r="H100" i="21"/>
  <c r="G191" i="13" s="1"/>
  <c r="H20" i="22"/>
  <c r="H23" i="22" s="1"/>
  <c r="G93" i="9" s="1"/>
  <c r="K173" i="10"/>
  <c r="K189" i="10"/>
  <c r="K165" i="10"/>
  <c r="K157" i="10"/>
  <c r="K181" i="10"/>
  <c r="H160" i="7"/>
  <c r="H152" i="7"/>
  <c r="H176" i="7"/>
  <c r="H168" i="7"/>
  <c r="D163" i="5"/>
  <c r="D179" i="5"/>
  <c r="D171" i="5"/>
  <c r="D187" i="5"/>
  <c r="D155" i="5"/>
  <c r="D172" i="5"/>
  <c r="D180" i="5"/>
  <c r="D164" i="5"/>
  <c r="D188" i="5"/>
  <c r="D156" i="5"/>
  <c r="E190" i="10"/>
  <c r="E158" i="10"/>
  <c r="E174" i="10"/>
  <c r="E182" i="10"/>
  <c r="E166" i="10"/>
  <c r="F180" i="10"/>
  <c r="F188" i="10"/>
  <c r="F164" i="10"/>
  <c r="F156" i="10"/>
  <c r="F172" i="10"/>
  <c r="F88" i="5"/>
  <c r="F94" i="5"/>
  <c r="E173" i="8"/>
  <c r="E205" i="8"/>
  <c r="E189" i="8"/>
  <c r="E165" i="8"/>
  <c r="E197" i="8"/>
  <c r="E181" i="8"/>
  <c r="H156" i="5"/>
  <c r="H172" i="5"/>
  <c r="H188" i="5"/>
  <c r="H180" i="5"/>
  <c r="H164" i="5"/>
  <c r="O146" i="7"/>
  <c r="O162" i="7"/>
  <c r="O154" i="7"/>
  <c r="O170" i="7"/>
  <c r="O173" i="7"/>
  <c r="O149" i="7"/>
  <c r="O165" i="7"/>
  <c r="O157" i="7"/>
  <c r="F140" i="11"/>
  <c r="F156" i="11"/>
  <c r="F148" i="11"/>
  <c r="E152" i="7"/>
  <c r="E160" i="7"/>
  <c r="E168" i="7"/>
  <c r="E176" i="7"/>
  <c r="K167" i="8"/>
  <c r="K199" i="8"/>
  <c r="K175" i="8"/>
  <c r="K191" i="8"/>
  <c r="K207" i="8"/>
  <c r="K183" i="8"/>
  <c r="I138" i="1"/>
  <c r="I130" i="1"/>
  <c r="F100" i="21"/>
  <c r="E191" i="13" s="1"/>
  <c r="F20" i="22"/>
  <c r="F23" i="22" s="1"/>
  <c r="E93" i="9" s="1"/>
  <c r="G106" i="21"/>
  <c r="F197" i="13" s="1"/>
  <c r="G44" i="22"/>
  <c r="G47" i="22" s="1"/>
  <c r="F93" i="2" s="1"/>
  <c r="N186" i="8"/>
  <c r="N210" i="8"/>
  <c r="N170" i="8"/>
  <c r="N178" i="8"/>
  <c r="N194" i="8"/>
  <c r="N202" i="8"/>
  <c r="G163" i="5"/>
  <c r="G162" i="5" s="1"/>
  <c r="G137" i="13" s="1"/>
  <c r="G187" i="5"/>
  <c r="G186" i="5" s="1"/>
  <c r="G149" i="13" s="1"/>
  <c r="G179" i="5"/>
  <c r="G178" i="5" s="1"/>
  <c r="G145" i="13" s="1"/>
  <c r="G171" i="5"/>
  <c r="G170" i="5" s="1"/>
  <c r="G141" i="13" s="1"/>
  <c r="G155" i="5"/>
  <c r="G154" i="5" s="1"/>
  <c r="L85" i="24"/>
  <c r="L81" i="24"/>
  <c r="D104" i="21"/>
  <c r="C195" i="13" s="1"/>
  <c r="D36" i="22"/>
  <c r="D39" i="22" s="1"/>
  <c r="C93" i="5" s="1"/>
  <c r="O173" i="10"/>
  <c r="O165" i="10"/>
  <c r="O157" i="10"/>
  <c r="O181" i="10"/>
  <c r="O189" i="10"/>
  <c r="K102" i="21"/>
  <c r="J193" i="13" s="1"/>
  <c r="K28" i="22"/>
  <c r="K31" i="22" s="1"/>
  <c r="J93" i="7" s="1"/>
  <c r="E100" i="21"/>
  <c r="D191" i="13" s="1"/>
  <c r="E20" i="22"/>
  <c r="E23" i="22" s="1"/>
  <c r="D93" i="9" s="1"/>
  <c r="L147" i="2"/>
  <c r="L139" i="2"/>
  <c r="L155" i="2"/>
  <c r="J102" i="21"/>
  <c r="I193" i="13" s="1"/>
  <c r="J28" i="22"/>
  <c r="J31" i="22" s="1"/>
  <c r="I93" i="7" s="1"/>
  <c r="D98" i="21"/>
  <c r="C189" i="13" s="1"/>
  <c r="D12" i="22"/>
  <c r="D15" i="22" s="1"/>
  <c r="C93" i="11" s="1"/>
  <c r="F180" i="9"/>
  <c r="F172" i="9"/>
  <c r="F188" i="9"/>
  <c r="F156" i="9"/>
  <c r="F164" i="9"/>
  <c r="M71" i="11"/>
  <c r="G105" i="21"/>
  <c r="F196" i="13" s="1"/>
  <c r="G40" i="22"/>
  <c r="G43" i="22" s="1"/>
  <c r="F94" i="1" s="1"/>
  <c r="G164" i="9"/>
  <c r="G180" i="9"/>
  <c r="G156" i="9"/>
  <c r="G188" i="9"/>
  <c r="G172" i="9"/>
  <c r="K171" i="7"/>
  <c r="K155" i="7"/>
  <c r="K147" i="7"/>
  <c r="K163" i="7"/>
  <c r="L185" i="6"/>
  <c r="L225" i="6"/>
  <c r="L201" i="6"/>
  <c r="L209" i="6"/>
  <c r="L177" i="6"/>
  <c r="L217" i="6"/>
  <c r="L193" i="6"/>
  <c r="H146" i="11"/>
  <c r="H154" i="11"/>
  <c r="H138" i="11"/>
  <c r="G150" i="2"/>
  <c r="G142" i="2"/>
  <c r="G158" i="2"/>
  <c r="G71" i="11"/>
  <c r="F183" i="8"/>
  <c r="F167" i="8"/>
  <c r="F199" i="8"/>
  <c r="F175" i="8"/>
  <c r="F191" i="8"/>
  <c r="F207" i="8"/>
  <c r="F205" i="8"/>
  <c r="F173" i="8"/>
  <c r="F165" i="8"/>
  <c r="F189" i="8"/>
  <c r="F197" i="8"/>
  <c r="F181" i="8"/>
  <c r="C180" i="6"/>
  <c r="C196" i="6"/>
  <c r="C212" i="6"/>
  <c r="C188" i="6"/>
  <c r="C220" i="6"/>
  <c r="C204" i="6"/>
  <c r="C228" i="6"/>
  <c r="E136" i="1"/>
  <c r="E157" i="13" s="1"/>
  <c r="D162" i="9"/>
  <c r="D49" i="13" s="1"/>
  <c r="O154" i="9"/>
  <c r="I186" i="9"/>
  <c r="I61" i="13" s="1"/>
  <c r="J128" i="1"/>
  <c r="C186" i="9"/>
  <c r="C61" i="13" s="1"/>
  <c r="C154" i="9"/>
  <c r="M163" i="8"/>
  <c r="M187" i="8"/>
  <c r="M77" i="13" s="1"/>
  <c r="H136" i="2"/>
  <c r="J178" i="9"/>
  <c r="J57" i="13" s="1"/>
  <c r="H181" i="10"/>
  <c r="H189" i="10"/>
  <c r="H165" i="10"/>
  <c r="H173" i="10"/>
  <c r="H157" i="10"/>
  <c r="I182" i="5"/>
  <c r="I174" i="5"/>
  <c r="I158" i="5"/>
  <c r="I166" i="5"/>
  <c r="I190" i="5"/>
  <c r="H182" i="10"/>
  <c r="H174" i="10"/>
  <c r="H158" i="10"/>
  <c r="H190" i="10"/>
  <c r="H166" i="10"/>
  <c r="F173" i="5"/>
  <c r="F157" i="5"/>
  <c r="F165" i="5"/>
  <c r="F189" i="5"/>
  <c r="F181" i="5"/>
  <c r="G167" i="10"/>
  <c r="G191" i="10"/>
  <c r="G183" i="10"/>
  <c r="G175" i="10"/>
  <c r="G159" i="10"/>
  <c r="I138" i="11"/>
  <c r="I154" i="11"/>
  <c r="I146" i="11"/>
  <c r="E103" i="21"/>
  <c r="D194" i="13" s="1"/>
  <c r="E32" i="22"/>
  <c r="E35" i="22" s="1"/>
  <c r="D93" i="6" s="1"/>
  <c r="L104" i="21"/>
  <c r="K195" i="13" s="1"/>
  <c r="L36" i="22"/>
  <c r="L39" i="22" s="1"/>
  <c r="K93" i="5" s="1"/>
  <c r="J167" i="10"/>
  <c r="J191" i="10"/>
  <c r="J175" i="10"/>
  <c r="J159" i="10"/>
  <c r="J183" i="10"/>
  <c r="J181" i="10"/>
  <c r="J165" i="10"/>
  <c r="J189" i="10"/>
  <c r="J157" i="10"/>
  <c r="J173" i="10"/>
  <c r="D71" i="1"/>
  <c r="D132" i="1"/>
  <c r="D140" i="1"/>
  <c r="J143" i="2"/>
  <c r="J159" i="2"/>
  <c r="J151" i="2"/>
  <c r="J156" i="2"/>
  <c r="J148" i="2"/>
  <c r="J140" i="2"/>
  <c r="J71" i="11"/>
  <c r="F104" i="21"/>
  <c r="E195" i="13" s="1"/>
  <c r="F36" i="22"/>
  <c r="F39" i="22" s="1"/>
  <c r="E93" i="5" s="1"/>
  <c r="L101" i="21"/>
  <c r="K192" i="13" s="1"/>
  <c r="L24" i="22"/>
  <c r="L27" i="22" s="1"/>
  <c r="K93" i="8" s="1"/>
  <c r="I173" i="5"/>
  <c r="I181" i="5"/>
  <c r="I165" i="5"/>
  <c r="I157" i="5"/>
  <c r="I189" i="5"/>
  <c r="I156" i="5"/>
  <c r="I164" i="5"/>
  <c r="I172" i="5"/>
  <c r="I180" i="5"/>
  <c r="I188" i="5"/>
  <c r="D167" i="8"/>
  <c r="D175" i="8"/>
  <c r="D183" i="8"/>
  <c r="D199" i="8"/>
  <c r="D191" i="8"/>
  <c r="D207" i="8"/>
  <c r="D71" i="10"/>
  <c r="D189" i="10"/>
  <c r="D165" i="10"/>
  <c r="D181" i="10"/>
  <c r="D173" i="10"/>
  <c r="D157" i="10"/>
  <c r="K99" i="21"/>
  <c r="J190" i="13" s="1"/>
  <c r="K16" i="22"/>
  <c r="K19" i="22" s="1"/>
  <c r="J93" i="10" s="1"/>
  <c r="M71" i="1"/>
  <c r="M135" i="1"/>
  <c r="M143" i="1"/>
  <c r="F88" i="10"/>
  <c r="F94" i="10"/>
  <c r="F88" i="8"/>
  <c r="F94" i="8"/>
  <c r="C75" i="5"/>
  <c r="C77" i="5"/>
  <c r="C73" i="5"/>
  <c r="C72" i="5"/>
  <c r="C76" i="5"/>
  <c r="C74" i="5"/>
  <c r="I102" i="21"/>
  <c r="H193" i="13" s="1"/>
  <c r="I28" i="22"/>
  <c r="I31" i="22" s="1"/>
  <c r="H93" i="7" s="1"/>
  <c r="G219" i="6"/>
  <c r="G203" i="6"/>
  <c r="G195" i="6"/>
  <c r="G211" i="6"/>
  <c r="G187" i="6"/>
  <c r="G227" i="6"/>
  <c r="G179" i="6"/>
  <c r="H61" i="24"/>
  <c r="E101" i="21"/>
  <c r="D192" i="13" s="1"/>
  <c r="E24" i="22"/>
  <c r="E27" i="22" s="1"/>
  <c r="D93" i="8" s="1"/>
  <c r="L172" i="10"/>
  <c r="L156" i="10"/>
  <c r="L164" i="10"/>
  <c r="L162" i="10"/>
  <c r="L178" i="10"/>
  <c r="L186" i="10"/>
  <c r="L170" i="10"/>
  <c r="L194" i="10"/>
  <c r="D88" i="10"/>
  <c r="D94" i="10"/>
  <c r="F170" i="7"/>
  <c r="F162" i="7"/>
  <c r="F154" i="7"/>
  <c r="F146" i="7"/>
  <c r="F157" i="7"/>
  <c r="F149" i="7"/>
  <c r="F173" i="7"/>
  <c r="F165" i="7"/>
  <c r="E143" i="2"/>
  <c r="E159" i="2"/>
  <c r="E151" i="2"/>
  <c r="E140" i="2"/>
  <c r="E156" i="2"/>
  <c r="E148" i="2"/>
  <c r="G143" i="1"/>
  <c r="G135" i="1"/>
  <c r="M198" i="6"/>
  <c r="M190" i="6"/>
  <c r="M182" i="6"/>
  <c r="M222" i="6"/>
  <c r="M214" i="6"/>
  <c r="M216" i="6"/>
  <c r="M224" i="6"/>
  <c r="M200" i="6"/>
  <c r="M208" i="6"/>
  <c r="M192" i="6"/>
  <c r="M184" i="6"/>
  <c r="M176" i="6"/>
  <c r="O137" i="1"/>
  <c r="O129" i="1"/>
  <c r="O132" i="1"/>
  <c r="O140" i="1"/>
  <c r="H129" i="1"/>
  <c r="H135" i="1"/>
  <c r="H143" i="1"/>
  <c r="D103" i="21"/>
  <c r="C194" i="13" s="1"/>
  <c r="D32" i="22"/>
  <c r="D35" i="22" s="1"/>
  <c r="C93" i="6" s="1"/>
  <c r="I103" i="21"/>
  <c r="H194" i="13" s="1"/>
  <c r="I32" i="22"/>
  <c r="I35" i="22" s="1"/>
  <c r="H93" i="6" s="1"/>
  <c r="C193" i="10"/>
  <c r="C161" i="10"/>
  <c r="C177" i="10"/>
  <c r="C185" i="10"/>
  <c r="C169" i="10"/>
  <c r="C191" i="10"/>
  <c r="C167" i="10"/>
  <c r="C159" i="10"/>
  <c r="C175" i="10"/>
  <c r="C183" i="10"/>
  <c r="J149" i="7"/>
  <c r="J173" i="7"/>
  <c r="J165" i="7"/>
  <c r="J157" i="7"/>
  <c r="G100" i="21"/>
  <c r="F191" i="13" s="1"/>
  <c r="G20" i="22"/>
  <c r="G23" i="22" s="1"/>
  <c r="F93" i="9" s="1"/>
  <c r="G88" i="10"/>
  <c r="G94" i="10"/>
  <c r="G152" i="7"/>
  <c r="G168" i="7"/>
  <c r="G176" i="7"/>
  <c r="G160" i="7"/>
  <c r="N153" i="11"/>
  <c r="N152" i="11" s="1"/>
  <c r="N21" i="13" s="1"/>
  <c r="N185" i="10"/>
  <c r="N177" i="10"/>
  <c r="N193" i="10"/>
  <c r="N161" i="10"/>
  <c r="N169" i="10"/>
  <c r="M75" i="2"/>
  <c r="M76" i="2"/>
  <c r="M74" i="2"/>
  <c r="M72" i="2"/>
  <c r="M73" i="2"/>
  <c r="M77" i="2"/>
  <c r="O164" i="5"/>
  <c r="O188" i="5"/>
  <c r="O172" i="5"/>
  <c r="O156" i="5"/>
  <c r="O180" i="5"/>
  <c r="E182" i="6"/>
  <c r="E181" i="6" s="1"/>
  <c r="E109" i="13" s="1"/>
  <c r="E206" i="6"/>
  <c r="E205" i="6" s="1"/>
  <c r="E121" i="13" s="1"/>
  <c r="E198" i="6"/>
  <c r="E197" i="6" s="1"/>
  <c r="E117" i="13" s="1"/>
  <c r="E214" i="6"/>
  <c r="E213" i="6" s="1"/>
  <c r="E125" i="13" s="1"/>
  <c r="E190" i="6"/>
  <c r="E189" i="6" s="1"/>
  <c r="E113" i="13" s="1"/>
  <c r="E174" i="6"/>
  <c r="E173" i="6" s="1"/>
  <c r="E222" i="6"/>
  <c r="E221" i="6" s="1"/>
  <c r="E129" i="13" s="1"/>
  <c r="O154" i="2"/>
  <c r="O138" i="2"/>
  <c r="O146" i="2"/>
  <c r="N137" i="2"/>
  <c r="N153" i="2"/>
  <c r="N138" i="2"/>
  <c r="N154" i="2"/>
  <c r="N146" i="2"/>
  <c r="F146" i="2"/>
  <c r="F154" i="2"/>
  <c r="F138" i="2"/>
  <c r="F158" i="2"/>
  <c r="F142" i="2"/>
  <c r="F150" i="2"/>
  <c r="H101" i="21"/>
  <c r="G192" i="13" s="1"/>
  <c r="H24" i="22"/>
  <c r="H27" i="22" s="1"/>
  <c r="G93" i="8" s="1"/>
  <c r="F88" i="7"/>
  <c r="F94" i="7"/>
  <c r="K193" i="10"/>
  <c r="K169" i="10"/>
  <c r="K177" i="10"/>
  <c r="K161" i="10"/>
  <c r="K185" i="10"/>
  <c r="N203" i="6"/>
  <c r="N179" i="6"/>
  <c r="N227" i="6"/>
  <c r="N211" i="6"/>
  <c r="N195" i="6"/>
  <c r="N187" i="6"/>
  <c r="N219" i="6"/>
  <c r="H71" i="7"/>
  <c r="H171" i="7"/>
  <c r="H163" i="7"/>
  <c r="H155" i="7"/>
  <c r="H147" i="7"/>
  <c r="D181" i="5"/>
  <c r="D157" i="5"/>
  <c r="D165" i="5"/>
  <c r="D189" i="5"/>
  <c r="D173" i="5"/>
  <c r="D166" i="5"/>
  <c r="D174" i="5"/>
  <c r="D190" i="5"/>
  <c r="D158" i="5"/>
  <c r="D182" i="5"/>
  <c r="D74" i="6"/>
  <c r="D77" i="6"/>
  <c r="D72" i="6"/>
  <c r="D73" i="6"/>
  <c r="D75" i="6"/>
  <c r="D76" i="6"/>
  <c r="E161" i="10"/>
  <c r="E177" i="10"/>
  <c r="E185" i="10"/>
  <c r="E193" i="10"/>
  <c r="E169" i="10"/>
  <c r="F194" i="10"/>
  <c r="F178" i="10"/>
  <c r="F186" i="10"/>
  <c r="F162" i="10"/>
  <c r="F170" i="10"/>
  <c r="F166" i="10"/>
  <c r="F158" i="10"/>
  <c r="F174" i="10"/>
  <c r="F182" i="10"/>
  <c r="F190" i="10"/>
  <c r="E175" i="8"/>
  <c r="E167" i="8"/>
  <c r="E191" i="8"/>
  <c r="E207" i="8"/>
  <c r="E183" i="8"/>
  <c r="E199" i="8"/>
  <c r="I76" i="10"/>
  <c r="I77" i="10"/>
  <c r="I72" i="10"/>
  <c r="I74" i="10"/>
  <c r="I73" i="10"/>
  <c r="I75" i="10"/>
  <c r="H71" i="5"/>
  <c r="H185" i="5"/>
  <c r="H177" i="5"/>
  <c r="H169" i="5"/>
  <c r="H193" i="5"/>
  <c r="H161" i="5"/>
  <c r="F154" i="11"/>
  <c r="F146" i="11"/>
  <c r="F138" i="11"/>
  <c r="C176" i="7"/>
  <c r="C168" i="7"/>
  <c r="C152" i="7"/>
  <c r="C160" i="7"/>
  <c r="C157" i="7"/>
  <c r="C165" i="7"/>
  <c r="C149" i="7"/>
  <c r="C173" i="7"/>
  <c r="E162" i="7"/>
  <c r="E154" i="7"/>
  <c r="E146" i="7"/>
  <c r="E170" i="7"/>
  <c r="E155" i="7"/>
  <c r="E171" i="7"/>
  <c r="E163" i="7"/>
  <c r="E147" i="7"/>
  <c r="L154" i="11"/>
  <c r="L138" i="11"/>
  <c r="L146" i="11"/>
  <c r="N97" i="24"/>
  <c r="K186" i="8"/>
  <c r="K210" i="8"/>
  <c r="K170" i="8"/>
  <c r="K194" i="8"/>
  <c r="K178" i="8"/>
  <c r="K202" i="8"/>
  <c r="D100" i="21"/>
  <c r="C191" i="13" s="1"/>
  <c r="D20" i="22"/>
  <c r="D23" i="22" s="1"/>
  <c r="C93" i="9" s="1"/>
  <c r="N163" i="9"/>
  <c r="N180" i="9"/>
  <c r="N156" i="9"/>
  <c r="N164" i="9"/>
  <c r="N188" i="9"/>
  <c r="N172" i="9"/>
  <c r="I140" i="1"/>
  <c r="I132" i="1"/>
  <c r="I142" i="1"/>
  <c r="I134" i="1"/>
  <c r="I106" i="21"/>
  <c r="H197" i="13" s="1"/>
  <c r="I44" i="22"/>
  <c r="I47" i="22" s="1"/>
  <c r="H93" i="2" s="1"/>
  <c r="I98" i="21"/>
  <c r="H189" i="13" s="1"/>
  <c r="I12" i="22"/>
  <c r="I15" i="22" s="1"/>
  <c r="H93" i="11" s="1"/>
  <c r="C172" i="8"/>
  <c r="C188" i="8"/>
  <c r="C181" i="8"/>
  <c r="C173" i="8"/>
  <c r="C197" i="8"/>
  <c r="C189" i="8"/>
  <c r="C205" i="8"/>
  <c r="C165" i="8"/>
  <c r="N71" i="8"/>
  <c r="I73" i="8"/>
  <c r="I72" i="8"/>
  <c r="I77" i="8"/>
  <c r="I76" i="8"/>
  <c r="I74" i="8"/>
  <c r="I75" i="8"/>
  <c r="L77" i="24"/>
  <c r="L69" i="24"/>
  <c r="O161" i="10"/>
  <c r="O177" i="10"/>
  <c r="O169" i="10"/>
  <c r="O185" i="10"/>
  <c r="O193" i="10"/>
  <c r="O183" i="10"/>
  <c r="O159" i="10"/>
  <c r="O175" i="10"/>
  <c r="O167" i="10"/>
  <c r="O191" i="10"/>
  <c r="M156" i="10"/>
  <c r="M188" i="10"/>
  <c r="M165" i="10"/>
  <c r="M157" i="10"/>
  <c r="M181" i="10"/>
  <c r="M173" i="10"/>
  <c r="M189" i="10"/>
  <c r="E105" i="21"/>
  <c r="D196" i="13" s="1"/>
  <c r="E40" i="22"/>
  <c r="E43" i="22" s="1"/>
  <c r="D94" i="1" s="1"/>
  <c r="M71" i="9"/>
  <c r="O191" i="8"/>
  <c r="O183" i="8"/>
  <c r="O167" i="8"/>
  <c r="O175" i="8"/>
  <c r="O207" i="8"/>
  <c r="O199" i="8"/>
  <c r="L71" i="2"/>
  <c r="L158" i="2"/>
  <c r="L150" i="2"/>
  <c r="L142" i="2"/>
  <c r="H105" i="21"/>
  <c r="G196" i="13" s="1"/>
  <c r="H40" i="22"/>
  <c r="H43" i="22" s="1"/>
  <c r="G94" i="1" s="1"/>
  <c r="M106" i="21"/>
  <c r="L197" i="13" s="1"/>
  <c r="M44" i="22"/>
  <c r="M47" i="22" s="1"/>
  <c r="L93" i="2" s="1"/>
  <c r="H197" i="8"/>
  <c r="H205" i="8"/>
  <c r="H165" i="8"/>
  <c r="H189" i="8"/>
  <c r="H173" i="8"/>
  <c r="H181" i="8"/>
  <c r="L73" i="9"/>
  <c r="L74" i="9"/>
  <c r="L75" i="9"/>
  <c r="L77" i="9"/>
  <c r="L72" i="9"/>
  <c r="L76" i="9"/>
  <c r="K173" i="7"/>
  <c r="K149" i="7"/>
  <c r="K157" i="7"/>
  <c r="K165" i="7"/>
  <c r="L71" i="6"/>
  <c r="L176" i="6"/>
  <c r="L208" i="6"/>
  <c r="L184" i="6"/>
  <c r="L216" i="6"/>
  <c r="L200" i="6"/>
  <c r="L192" i="6"/>
  <c r="L224" i="6"/>
  <c r="E88" i="11"/>
  <c r="E94" i="11"/>
  <c r="I77" i="7"/>
  <c r="I75" i="7"/>
  <c r="I73" i="7"/>
  <c r="I76" i="7"/>
  <c r="I72" i="7"/>
  <c r="I74" i="7"/>
  <c r="G71" i="2"/>
  <c r="G159" i="2"/>
  <c r="G151" i="2"/>
  <c r="G143" i="2"/>
  <c r="C179" i="6"/>
  <c r="C187" i="6"/>
  <c r="C227" i="6"/>
  <c r="C219" i="6"/>
  <c r="C211" i="6"/>
  <c r="C203" i="6"/>
  <c r="C195" i="6"/>
  <c r="E140" i="11"/>
  <c r="E148" i="11"/>
  <c r="E156" i="11"/>
  <c r="M102" i="21"/>
  <c r="L193" i="13" s="1"/>
  <c r="M28" i="22"/>
  <c r="M31" i="22" s="1"/>
  <c r="L93" i="7" s="1"/>
  <c r="D170" i="9"/>
  <c r="D53" i="13" s="1"/>
  <c r="D178" i="9"/>
  <c r="D57" i="13" s="1"/>
  <c r="I170" i="9"/>
  <c r="I53" i="13" s="1"/>
  <c r="J136" i="1"/>
  <c r="J157" i="13" s="1"/>
  <c r="C178" i="9"/>
  <c r="C57" i="13" s="1"/>
  <c r="J163" i="8"/>
  <c r="J179" i="8"/>
  <c r="J73" i="13" s="1"/>
  <c r="J8" i="22"/>
  <c r="J11" i="22" s="1"/>
  <c r="J97" i="21"/>
  <c r="I188" i="13" s="1"/>
  <c r="I200" i="13" s="1"/>
  <c r="M171" i="8"/>
  <c r="M69" i="13" s="1"/>
  <c r="M203" i="8"/>
  <c r="M85" i="13" s="1"/>
  <c r="J186" i="9"/>
  <c r="J61" i="13" s="1"/>
  <c r="J162" i="9"/>
  <c r="J49" i="13" s="1"/>
  <c r="C196" i="8" l="1"/>
  <c r="N187" i="9"/>
  <c r="N145" i="11"/>
  <c r="N144" i="11" s="1"/>
  <c r="N17" i="13" s="1"/>
  <c r="P17" i="13" s="1"/>
  <c r="H194" i="9"/>
  <c r="E145" i="11"/>
  <c r="D145" i="11"/>
  <c r="M171" i="5"/>
  <c r="M170" i="5" s="1"/>
  <c r="M141" i="13" s="1"/>
  <c r="E188" i="10"/>
  <c r="E187" i="10" s="1"/>
  <c r="E41" i="13" s="1"/>
  <c r="M180" i="10"/>
  <c r="M164" i="10"/>
  <c r="C164" i="8"/>
  <c r="N155" i="9"/>
  <c r="N154" i="9" s="1"/>
  <c r="N45" i="13" s="1"/>
  <c r="N171" i="9"/>
  <c r="H244" i="9"/>
  <c r="C204" i="8"/>
  <c r="C203" i="8" s="1"/>
  <c r="C153" i="11"/>
  <c r="C152" i="11" s="1"/>
  <c r="C21" i="13" s="1"/>
  <c r="J155" i="5"/>
  <c r="K164" i="10"/>
  <c r="G146" i="7"/>
  <c r="G145" i="7" s="1"/>
  <c r="M155" i="5"/>
  <c r="M154" i="5" s="1"/>
  <c r="E164" i="10"/>
  <c r="E156" i="10"/>
  <c r="O137" i="2"/>
  <c r="O188" i="10"/>
  <c r="D204" i="8"/>
  <c r="K188" i="10"/>
  <c r="G162" i="7"/>
  <c r="E172" i="10"/>
  <c r="I179" i="5"/>
  <c r="M187" i="5"/>
  <c r="C145" i="11"/>
  <c r="I155" i="5"/>
  <c r="H172" i="8"/>
  <c r="H188" i="8"/>
  <c r="O164" i="8"/>
  <c r="O180" i="8"/>
  <c r="G188" i="10"/>
  <c r="N222" i="6"/>
  <c r="N206" i="6"/>
  <c r="N205" i="6" s="1"/>
  <c r="N121" i="13" s="1"/>
  <c r="E137" i="2"/>
  <c r="E136" i="2" s="1"/>
  <c r="O172" i="10"/>
  <c r="J163" i="5"/>
  <c r="D172" i="8"/>
  <c r="G163" i="9"/>
  <c r="G162" i="9" s="1"/>
  <c r="G49" i="13" s="1"/>
  <c r="M174" i="6"/>
  <c r="L188" i="10"/>
  <c r="H45" i="13"/>
  <c r="H45" i="24" s="1"/>
  <c r="O120" i="12"/>
  <c r="O116" i="12"/>
  <c r="O11" i="13"/>
  <c r="G179" i="9"/>
  <c r="H164" i="8"/>
  <c r="H180" i="8"/>
  <c r="O196" i="8"/>
  <c r="O172" i="8"/>
  <c r="O115" i="12"/>
  <c r="O100" i="12"/>
  <c r="O102" i="12" s="1"/>
  <c r="O104" i="12" s="1"/>
  <c r="O119" i="12"/>
  <c r="O10" i="13"/>
  <c r="O111" i="12"/>
  <c r="G180" i="10"/>
  <c r="N214" i="6"/>
  <c r="E153" i="2"/>
  <c r="E152" i="2" s="1"/>
  <c r="E169" i="13" s="1"/>
  <c r="O180" i="10"/>
  <c r="O179" i="10" s="1"/>
  <c r="O37" i="13" s="1"/>
  <c r="O164" i="10"/>
  <c r="J187" i="5"/>
  <c r="D164" i="8"/>
  <c r="D196" i="8"/>
  <c r="D195" i="8" s="1"/>
  <c r="D81" i="13" s="1"/>
  <c r="N136" i="11"/>
  <c r="O152" i="11"/>
  <c r="O21" i="13" s="1"/>
  <c r="G187" i="9"/>
  <c r="L71" i="7"/>
  <c r="L162" i="7" s="1"/>
  <c r="N190" i="6"/>
  <c r="J171" i="5"/>
  <c r="D180" i="8"/>
  <c r="D179" i="8" s="1"/>
  <c r="D73" i="13" s="1"/>
  <c r="J188" i="10"/>
  <c r="J187" i="10" s="1"/>
  <c r="J41" i="13" s="1"/>
  <c r="C179" i="8"/>
  <c r="C73" i="13" s="1"/>
  <c r="M213" i="6"/>
  <c r="M125" i="13" s="1"/>
  <c r="M125" i="24" s="1"/>
  <c r="O169" i="7"/>
  <c r="O101" i="13" s="1"/>
  <c r="O101" i="24" s="1"/>
  <c r="M155" i="10"/>
  <c r="F169" i="7"/>
  <c r="F101" i="13" s="1"/>
  <c r="J180" i="10"/>
  <c r="M187" i="10"/>
  <c r="M41" i="13" s="1"/>
  <c r="M41" i="24" s="1"/>
  <c r="C171" i="8"/>
  <c r="C69" i="13" s="1"/>
  <c r="O71" i="6"/>
  <c r="E161" i="7"/>
  <c r="E97" i="13" s="1"/>
  <c r="E97" i="24" s="1"/>
  <c r="M189" i="6"/>
  <c r="M113" i="13" s="1"/>
  <c r="M113" i="24" s="1"/>
  <c r="F161" i="7"/>
  <c r="F97" i="13" s="1"/>
  <c r="O144" i="11"/>
  <c r="O17" i="13" s="1"/>
  <c r="D71" i="7"/>
  <c r="D154" i="7" s="1"/>
  <c r="E71" i="9"/>
  <c r="E179" i="9" s="1"/>
  <c r="C154" i="7"/>
  <c r="F187" i="9"/>
  <c r="L137" i="11"/>
  <c r="H153" i="11"/>
  <c r="H152" i="11" s="1"/>
  <c r="H21" i="13" s="1"/>
  <c r="J146" i="7"/>
  <c r="G198" i="6"/>
  <c r="G206" i="6"/>
  <c r="G205" i="6" s="1"/>
  <c r="G121" i="13" s="1"/>
  <c r="C170" i="7"/>
  <c r="C169" i="7" s="1"/>
  <c r="C101" i="13" s="1"/>
  <c r="K172" i="10"/>
  <c r="M163" i="5"/>
  <c r="F155" i="9"/>
  <c r="F163" i="9"/>
  <c r="L145" i="11"/>
  <c r="F145" i="11"/>
  <c r="J170" i="7"/>
  <c r="G214" i="6"/>
  <c r="G213" i="6" s="1"/>
  <c r="G125" i="13" s="1"/>
  <c r="G190" i="6"/>
  <c r="I187" i="5"/>
  <c r="J156" i="10"/>
  <c r="J172" i="10"/>
  <c r="J171" i="10" s="1"/>
  <c r="J33" i="13" s="1"/>
  <c r="L179" i="10"/>
  <c r="L37" i="13" s="1"/>
  <c r="K186" i="5"/>
  <c r="K149" i="13" s="1"/>
  <c r="I71" i="2"/>
  <c r="I153" i="2" s="1"/>
  <c r="D71" i="2"/>
  <c r="D137" i="2" s="1"/>
  <c r="K156" i="10"/>
  <c r="I71" i="7"/>
  <c r="I170" i="7" s="1"/>
  <c r="N186" i="9"/>
  <c r="N61" i="13" s="1"/>
  <c r="N136" i="2"/>
  <c r="N161" i="13" s="1"/>
  <c r="H128" i="1"/>
  <c r="O128" i="1"/>
  <c r="K71" i="6"/>
  <c r="K214" i="6" s="1"/>
  <c r="C163" i="8"/>
  <c r="C211" i="8" s="1"/>
  <c r="E153" i="7"/>
  <c r="E93" i="13" s="1"/>
  <c r="H136" i="1"/>
  <c r="H157" i="13" s="1"/>
  <c r="G178" i="9"/>
  <c r="G57" i="13" s="1"/>
  <c r="D162" i="5"/>
  <c r="D137" i="13" s="1"/>
  <c r="C71" i="1"/>
  <c r="N162" i="9"/>
  <c r="N49" i="13" s="1"/>
  <c r="N49" i="24" s="1"/>
  <c r="K162" i="5"/>
  <c r="K137" i="13" s="1"/>
  <c r="K137" i="24" s="1"/>
  <c r="I154" i="7"/>
  <c r="I146" i="7"/>
  <c r="D145" i="2"/>
  <c r="K190" i="6"/>
  <c r="O206" i="6"/>
  <c r="O198" i="6"/>
  <c r="O182" i="6"/>
  <c r="O190" i="6"/>
  <c r="O174" i="6"/>
  <c r="O222" i="6"/>
  <c r="O214" i="6"/>
  <c r="D170" i="7"/>
  <c r="D162" i="7"/>
  <c r="C129" i="1"/>
  <c r="C137" i="1"/>
  <c r="M69" i="24"/>
  <c r="I181" i="8"/>
  <c r="I197" i="8"/>
  <c r="I205" i="8"/>
  <c r="I173" i="8"/>
  <c r="I189" i="8"/>
  <c r="I165" i="8"/>
  <c r="E125" i="24"/>
  <c r="M138" i="2"/>
  <c r="M154" i="2"/>
  <c r="M146" i="2"/>
  <c r="K8" i="22"/>
  <c r="K11" i="22" s="1"/>
  <c r="K97" i="21"/>
  <c r="J188" i="13" s="1"/>
  <c r="J200" i="13" s="1"/>
  <c r="C188" i="5"/>
  <c r="C180" i="5"/>
  <c r="C164" i="5"/>
  <c r="C156" i="5"/>
  <c r="C172" i="5"/>
  <c r="M77" i="24"/>
  <c r="F88" i="1"/>
  <c r="F95" i="1"/>
  <c r="J88" i="7"/>
  <c r="J94" i="7"/>
  <c r="G149" i="24"/>
  <c r="E88" i="9"/>
  <c r="E94" i="9"/>
  <c r="F187" i="10"/>
  <c r="F41" i="13" s="1"/>
  <c r="D154" i="5"/>
  <c r="D137" i="24"/>
  <c r="O106" i="21"/>
  <c r="N197" i="13" s="1"/>
  <c r="O44" i="22"/>
  <c r="O47" i="22" s="1"/>
  <c r="N93" i="2" s="1"/>
  <c r="D88" i="11"/>
  <c r="D94" i="11"/>
  <c r="F229" i="6"/>
  <c r="F291" i="6"/>
  <c r="F105" i="13"/>
  <c r="F121" i="24"/>
  <c r="K149" i="24"/>
  <c r="K170" i="5"/>
  <c r="K141" i="13" s="1"/>
  <c r="H229" i="6"/>
  <c r="H291" i="6"/>
  <c r="H105" i="13"/>
  <c r="H121" i="24"/>
  <c r="M104" i="21"/>
  <c r="L195" i="13" s="1"/>
  <c r="M36" i="22"/>
  <c r="M39" i="22" s="1"/>
  <c r="L93" i="5" s="1"/>
  <c r="K169" i="24"/>
  <c r="F88" i="6"/>
  <c r="F94" i="6"/>
  <c r="P101" i="21"/>
  <c r="O192" i="13" s="1"/>
  <c r="P24" i="22"/>
  <c r="P27" i="22" s="1"/>
  <c r="O93" i="8" s="1"/>
  <c r="H88" i="8"/>
  <c r="H94" i="8"/>
  <c r="J153" i="2"/>
  <c r="J152" i="2" s="1"/>
  <c r="J169" i="13" s="1"/>
  <c r="J137" i="2"/>
  <c r="J136" i="2" s="1"/>
  <c r="J145" i="2"/>
  <c r="J144" i="2" s="1"/>
  <c r="J165" i="13" s="1"/>
  <c r="C88" i="8"/>
  <c r="C94" i="8"/>
  <c r="G172" i="8"/>
  <c r="G171" i="8" s="1"/>
  <c r="G69" i="13" s="1"/>
  <c r="G196" i="8"/>
  <c r="G195" i="8" s="1"/>
  <c r="G81" i="13" s="1"/>
  <c r="G188" i="8"/>
  <c r="G187" i="8" s="1"/>
  <c r="G77" i="13" s="1"/>
  <c r="G180" i="8"/>
  <c r="G179" i="8" s="1"/>
  <c r="G73" i="13" s="1"/>
  <c r="G204" i="8"/>
  <c r="G203" i="8" s="1"/>
  <c r="G85" i="13" s="1"/>
  <c r="G164" i="8"/>
  <c r="G163" i="8" s="1"/>
  <c r="H169" i="24"/>
  <c r="J69" i="24"/>
  <c r="P49" i="13"/>
  <c r="O49" i="24"/>
  <c r="E144" i="11"/>
  <c r="E17" i="13" s="1"/>
  <c r="F163" i="8"/>
  <c r="F187" i="8"/>
  <c r="F77" i="13" s="1"/>
  <c r="D173" i="7"/>
  <c r="D157" i="7"/>
  <c r="D149" i="7"/>
  <c r="D165" i="7"/>
  <c r="G57" i="24"/>
  <c r="G8" i="22"/>
  <c r="G11" i="22" s="1"/>
  <c r="G97" i="21"/>
  <c r="F188" i="13" s="1"/>
  <c r="F200" i="13" s="1"/>
  <c r="P105" i="21"/>
  <c r="O196" i="13" s="1"/>
  <c r="P40" i="22"/>
  <c r="P43" i="22" s="1"/>
  <c r="O94" i="1" s="1"/>
  <c r="N181" i="5"/>
  <c r="N165" i="5"/>
  <c r="N189" i="5"/>
  <c r="N157" i="5"/>
  <c r="N173" i="5"/>
  <c r="N190" i="5"/>
  <c r="N166" i="5"/>
  <c r="N158" i="5"/>
  <c r="N182" i="5"/>
  <c r="N174" i="5"/>
  <c r="O105" i="21"/>
  <c r="N196" i="13" s="1"/>
  <c r="O40" i="22"/>
  <c r="O43" i="22" s="1"/>
  <c r="N94" i="1" s="1"/>
  <c r="I87" i="5"/>
  <c r="I86" i="5" s="1"/>
  <c r="K180" i="8"/>
  <c r="K179" i="8" s="1"/>
  <c r="K73" i="13" s="1"/>
  <c r="K196" i="8"/>
  <c r="K195" i="8" s="1"/>
  <c r="K81" i="13" s="1"/>
  <c r="K188" i="8"/>
  <c r="K187" i="8" s="1"/>
  <c r="K77" i="13" s="1"/>
  <c r="K164" i="8"/>
  <c r="K163" i="8" s="1"/>
  <c r="K172" i="8"/>
  <c r="K171" i="8" s="1"/>
  <c r="K69" i="13" s="1"/>
  <c r="K204" i="8"/>
  <c r="K203" i="8" s="1"/>
  <c r="K85" i="13" s="1"/>
  <c r="K180" i="9"/>
  <c r="K188" i="9"/>
  <c r="K164" i="9"/>
  <c r="K156" i="9"/>
  <c r="K172" i="9"/>
  <c r="H88" i="5"/>
  <c r="H94" i="5"/>
  <c r="K195" i="6"/>
  <c r="K219" i="6"/>
  <c r="K179" i="6"/>
  <c r="K187" i="6"/>
  <c r="K211" i="6"/>
  <c r="K203" i="6"/>
  <c r="K227" i="6"/>
  <c r="K193" i="6"/>
  <c r="K225" i="6"/>
  <c r="K177" i="6"/>
  <c r="K201" i="6"/>
  <c r="K185" i="6"/>
  <c r="K217" i="6"/>
  <c r="K209" i="6"/>
  <c r="L130" i="1"/>
  <c r="L138" i="1"/>
  <c r="N131" i="1"/>
  <c r="N139" i="1"/>
  <c r="N130" i="1"/>
  <c r="N138" i="1"/>
  <c r="E8" i="22"/>
  <c r="E11" i="22" s="1"/>
  <c r="E97" i="21"/>
  <c r="D188" i="13" s="1"/>
  <c r="D200" i="13" s="1"/>
  <c r="J88" i="5"/>
  <c r="J94" i="5"/>
  <c r="J87" i="8"/>
  <c r="J86" i="8" s="1"/>
  <c r="J200" i="6"/>
  <c r="J216" i="6"/>
  <c r="J208" i="6"/>
  <c r="J224" i="6"/>
  <c r="J184" i="6"/>
  <c r="J176" i="6"/>
  <c r="J192" i="6"/>
  <c r="C151" i="2"/>
  <c r="C159" i="2"/>
  <c r="C143" i="2"/>
  <c r="M98" i="21"/>
  <c r="L189" i="13" s="1"/>
  <c r="M12" i="22"/>
  <c r="M15" i="22" s="1"/>
  <c r="L93" i="11" s="1"/>
  <c r="E155" i="9"/>
  <c r="E171" i="9"/>
  <c r="M93" i="24"/>
  <c r="K138" i="1"/>
  <c r="K130" i="1"/>
  <c r="C88" i="10"/>
  <c r="C94" i="10"/>
  <c r="H88" i="9"/>
  <c r="H94" i="9"/>
  <c r="D88" i="5"/>
  <c r="D94" i="5"/>
  <c r="D136" i="11"/>
  <c r="K88" i="1"/>
  <c r="K95" i="1"/>
  <c r="J88" i="6"/>
  <c r="J94" i="6"/>
  <c r="M81" i="24"/>
  <c r="O57" i="24"/>
  <c r="K88" i="6"/>
  <c r="K94" i="6"/>
  <c r="H171" i="8"/>
  <c r="H69" i="13" s="1"/>
  <c r="H187" i="8"/>
  <c r="H77" i="13" s="1"/>
  <c r="O203" i="8"/>
  <c r="O85" i="13" s="1"/>
  <c r="I145" i="2"/>
  <c r="I137" i="2"/>
  <c r="I154" i="2"/>
  <c r="I146" i="2"/>
  <c r="I138" i="2"/>
  <c r="L65" i="24"/>
  <c r="F87" i="11"/>
  <c r="E88" i="10"/>
  <c r="E94" i="10"/>
  <c r="L141" i="24"/>
  <c r="O209" i="6"/>
  <c r="O193" i="6"/>
  <c r="O217" i="6"/>
  <c r="O185" i="6"/>
  <c r="O225" i="6"/>
  <c r="O177" i="6"/>
  <c r="O201" i="6"/>
  <c r="E141" i="24"/>
  <c r="L171" i="7"/>
  <c r="L147" i="7"/>
  <c r="L155" i="7"/>
  <c r="L163" i="7"/>
  <c r="K88" i="11"/>
  <c r="K94" i="11"/>
  <c r="D148" i="2"/>
  <c r="D140" i="2"/>
  <c r="D156" i="2"/>
  <c r="G88" i="6"/>
  <c r="G94" i="6"/>
  <c r="C161" i="7"/>
  <c r="C97" i="13" s="1"/>
  <c r="E203" i="8"/>
  <c r="E85" i="13" s="1"/>
  <c r="K155" i="10"/>
  <c r="K179" i="10"/>
  <c r="K37" i="13" s="1"/>
  <c r="O154" i="5"/>
  <c r="G169" i="7"/>
  <c r="G101" i="13" s="1"/>
  <c r="M178" i="5"/>
  <c r="M145" i="13" s="1"/>
  <c r="G171" i="10"/>
  <c r="G33" i="13" s="1"/>
  <c r="G155" i="10"/>
  <c r="C213" i="6"/>
  <c r="C125" i="13" s="1"/>
  <c r="K145" i="7"/>
  <c r="F154" i="9"/>
  <c r="F162" i="9"/>
  <c r="F49" i="13" s="1"/>
  <c r="I128" i="1"/>
  <c r="E163" i="10"/>
  <c r="E29" i="13" s="1"/>
  <c r="E155" i="10"/>
  <c r="N213" i="6"/>
  <c r="N125" i="13" s="1"/>
  <c r="O144" i="2"/>
  <c r="O165" i="13" s="1"/>
  <c r="C179" i="10"/>
  <c r="C37" i="13" s="1"/>
  <c r="H144" i="11"/>
  <c r="H17" i="13" s="1"/>
  <c r="F152" i="11"/>
  <c r="F21" i="13" s="1"/>
  <c r="N179" i="10"/>
  <c r="N37" i="13" s="1"/>
  <c r="N163" i="10"/>
  <c r="N29" i="13" s="1"/>
  <c r="J153" i="7"/>
  <c r="J93" i="13" s="1"/>
  <c r="I181" i="6"/>
  <c r="I109" i="13" s="1"/>
  <c r="G173" i="6"/>
  <c r="G181" i="6"/>
  <c r="G109" i="13" s="1"/>
  <c r="C144" i="11"/>
  <c r="C17" i="13" s="1"/>
  <c r="O163" i="10"/>
  <c r="O29" i="13" s="1"/>
  <c r="J162" i="5"/>
  <c r="J137" i="13" s="1"/>
  <c r="G136" i="1"/>
  <c r="G157" i="13" s="1"/>
  <c r="D187" i="8"/>
  <c r="D77" i="13" s="1"/>
  <c r="I170" i="5"/>
  <c r="I141" i="13" s="1"/>
  <c r="H155" i="10"/>
  <c r="J163" i="10"/>
  <c r="J29" i="13" s="1"/>
  <c r="I152" i="11"/>
  <c r="I21" i="13" s="1"/>
  <c r="F170" i="5"/>
  <c r="F141" i="13" s="1"/>
  <c r="J49" i="24"/>
  <c r="M179" i="10"/>
  <c r="M37" i="13" s="1"/>
  <c r="I175" i="8"/>
  <c r="I199" i="8"/>
  <c r="I183" i="8"/>
  <c r="I167" i="8"/>
  <c r="I191" i="8"/>
  <c r="I207" i="8"/>
  <c r="C187" i="8"/>
  <c r="C77" i="13" s="1"/>
  <c r="N170" i="9"/>
  <c r="N53" i="13" s="1"/>
  <c r="E117" i="24"/>
  <c r="M156" i="2"/>
  <c r="M148" i="2"/>
  <c r="M140" i="2"/>
  <c r="H157" i="24"/>
  <c r="O136" i="1"/>
  <c r="O157" i="13" s="1"/>
  <c r="M221" i="6"/>
  <c r="M129" i="13" s="1"/>
  <c r="M197" i="6"/>
  <c r="M117" i="13" s="1"/>
  <c r="F101" i="24"/>
  <c r="L163" i="10"/>
  <c r="L29" i="13" s="1"/>
  <c r="L171" i="10"/>
  <c r="L33" i="13" s="1"/>
  <c r="H88" i="7"/>
  <c r="H94" i="7"/>
  <c r="C71" i="5"/>
  <c r="C173" i="5"/>
  <c r="C157" i="5"/>
  <c r="C165" i="5"/>
  <c r="C189" i="5"/>
  <c r="C181" i="5"/>
  <c r="F87" i="8"/>
  <c r="F86" i="8" s="1"/>
  <c r="O98" i="21"/>
  <c r="N189" i="13" s="1"/>
  <c r="O12" i="22"/>
  <c r="O15" i="22" s="1"/>
  <c r="N93" i="11" s="1"/>
  <c r="E88" i="5"/>
  <c r="E94" i="5"/>
  <c r="J153" i="11"/>
  <c r="J152" i="11" s="1"/>
  <c r="J21" i="13" s="1"/>
  <c r="J145" i="11"/>
  <c r="J144" i="11" s="1"/>
  <c r="J17" i="13" s="1"/>
  <c r="J137" i="11"/>
  <c r="J136" i="11" s="1"/>
  <c r="K88" i="5"/>
  <c r="K94" i="5"/>
  <c r="M211" i="8"/>
  <c r="M65" i="13"/>
  <c r="M267" i="8"/>
  <c r="J144" i="1"/>
  <c r="J177" i="1"/>
  <c r="J153" i="13"/>
  <c r="E157" i="24"/>
  <c r="G153" i="11"/>
  <c r="G152" i="11" s="1"/>
  <c r="G21" i="13" s="1"/>
  <c r="G145" i="11"/>
  <c r="G144" i="11" s="1"/>
  <c r="G17" i="13" s="1"/>
  <c r="G137" i="11"/>
  <c r="G136" i="11" s="1"/>
  <c r="M137" i="11"/>
  <c r="M136" i="11" s="1"/>
  <c r="M153" i="11"/>
  <c r="M152" i="11" s="1"/>
  <c r="M21" i="13" s="1"/>
  <c r="M145" i="11"/>
  <c r="M144" i="11" s="1"/>
  <c r="M17" i="13" s="1"/>
  <c r="I88" i="7"/>
  <c r="I94" i="7"/>
  <c r="G194" i="5"/>
  <c r="G244" i="5"/>
  <c r="G133" i="13"/>
  <c r="G137" i="24"/>
  <c r="O153" i="7"/>
  <c r="O93" i="13" s="1"/>
  <c r="F171" i="10"/>
  <c r="F33" i="13" s="1"/>
  <c r="F179" i="10"/>
  <c r="F37" i="13" s="1"/>
  <c r="D186" i="5"/>
  <c r="D149" i="13" s="1"/>
  <c r="F129" i="24"/>
  <c r="F117" i="24"/>
  <c r="J88" i="1"/>
  <c r="J95" i="1"/>
  <c r="M88" i="9"/>
  <c r="M94" i="9"/>
  <c r="P100" i="21"/>
  <c r="O191" i="13" s="1"/>
  <c r="P20" i="22"/>
  <c r="P23" i="22" s="1"/>
  <c r="O93" i="9" s="1"/>
  <c r="M105" i="21"/>
  <c r="L196" i="13" s="1"/>
  <c r="M40" i="22"/>
  <c r="M43" i="22" s="1"/>
  <c r="L94" i="1" s="1"/>
  <c r="H109" i="24"/>
  <c r="H113" i="24"/>
  <c r="O17" i="24"/>
  <c r="N103" i="21"/>
  <c r="M194" i="13" s="1"/>
  <c r="N32" i="22"/>
  <c r="N35" i="22" s="1"/>
  <c r="M93" i="6" s="1"/>
  <c r="N89" i="24"/>
  <c r="M73" i="24"/>
  <c r="C49" i="24"/>
  <c r="D61" i="24"/>
  <c r="F195" i="8"/>
  <c r="F81" i="13" s="1"/>
  <c r="F203" i="8"/>
  <c r="F85" i="13" s="1"/>
  <c r="D164" i="7"/>
  <c r="D172" i="7"/>
  <c r="D156" i="7"/>
  <c r="G186" i="9"/>
  <c r="G61" i="13" s="1"/>
  <c r="G170" i="9"/>
  <c r="G53" i="13" s="1"/>
  <c r="N156" i="5"/>
  <c r="N188" i="5"/>
  <c r="N172" i="5"/>
  <c r="N180" i="5"/>
  <c r="N164" i="5"/>
  <c r="G88" i="2"/>
  <c r="G94" i="2"/>
  <c r="P106" i="21"/>
  <c r="O197" i="13" s="1"/>
  <c r="P44" i="22"/>
  <c r="P47" i="22" s="1"/>
  <c r="O93" i="2" s="1"/>
  <c r="K88" i="9"/>
  <c r="K94" i="9"/>
  <c r="N99" i="21"/>
  <c r="M190" i="13" s="1"/>
  <c r="N16" i="22"/>
  <c r="N19" i="22" s="1"/>
  <c r="M93" i="10" s="1"/>
  <c r="D88" i="7"/>
  <c r="D94" i="7"/>
  <c r="K71" i="9"/>
  <c r="K220" i="6"/>
  <c r="K180" i="6"/>
  <c r="K228" i="6"/>
  <c r="K212" i="6"/>
  <c r="K196" i="6"/>
  <c r="K204" i="6"/>
  <c r="K188" i="6"/>
  <c r="K138" i="11"/>
  <c r="K154" i="11"/>
  <c r="K146" i="11"/>
  <c r="L140" i="1"/>
  <c r="L132" i="1"/>
  <c r="N135" i="1"/>
  <c r="N143" i="1"/>
  <c r="E88" i="2"/>
  <c r="E94" i="2"/>
  <c r="J225" i="6"/>
  <c r="J193" i="6"/>
  <c r="J185" i="6"/>
  <c r="J201" i="6"/>
  <c r="J217" i="6"/>
  <c r="J177" i="6"/>
  <c r="J209" i="6"/>
  <c r="C71" i="2"/>
  <c r="C140" i="2"/>
  <c r="C156" i="2"/>
  <c r="C148" i="2"/>
  <c r="M177" i="7"/>
  <c r="M221" i="7"/>
  <c r="M89" i="13"/>
  <c r="K71" i="1"/>
  <c r="D144" i="11"/>
  <c r="D17" i="13" s="1"/>
  <c r="E88" i="1"/>
  <c r="E95" i="1"/>
  <c r="J81" i="24"/>
  <c r="G87" i="5"/>
  <c r="G86" i="5" s="1"/>
  <c r="D194" i="9"/>
  <c r="D244" i="9"/>
  <c r="D45" i="13"/>
  <c r="H163" i="8"/>
  <c r="H179" i="8"/>
  <c r="H73" i="13" s="1"/>
  <c r="O187" i="8"/>
  <c r="O77" i="13" s="1"/>
  <c r="I139" i="2"/>
  <c r="I147" i="2"/>
  <c r="I155" i="2"/>
  <c r="F177" i="1"/>
  <c r="F144" i="1"/>
  <c r="F153" i="13"/>
  <c r="H88" i="1"/>
  <c r="H95" i="1"/>
  <c r="J88" i="9"/>
  <c r="J94" i="9"/>
  <c r="I88" i="10"/>
  <c r="I94" i="10"/>
  <c r="L149" i="24"/>
  <c r="N102" i="21"/>
  <c r="M193" i="13" s="1"/>
  <c r="N28" i="22"/>
  <c r="N31" i="22" s="1"/>
  <c r="M93" i="7" s="1"/>
  <c r="O208" i="6"/>
  <c r="O216" i="6"/>
  <c r="O176" i="6"/>
  <c r="O200" i="6"/>
  <c r="O224" i="6"/>
  <c r="O192" i="6"/>
  <c r="O184" i="6"/>
  <c r="J88" i="11"/>
  <c r="J94" i="11"/>
  <c r="E149" i="24"/>
  <c r="L149" i="7"/>
  <c r="L165" i="7"/>
  <c r="L173" i="7"/>
  <c r="L157" i="7"/>
  <c r="E88" i="8"/>
  <c r="E94" i="8"/>
  <c r="D155" i="2"/>
  <c r="D147" i="2"/>
  <c r="D139" i="2"/>
  <c r="C132" i="1"/>
  <c r="C140" i="1"/>
  <c r="C145" i="7"/>
  <c r="E171" i="8"/>
  <c r="E69" i="13" s="1"/>
  <c r="K163" i="10"/>
  <c r="K29" i="13" s="1"/>
  <c r="O186" i="5"/>
  <c r="O149" i="13" s="1"/>
  <c r="O178" i="5"/>
  <c r="O145" i="13" s="1"/>
  <c r="G161" i="7"/>
  <c r="G97" i="13" s="1"/>
  <c r="G187" i="10"/>
  <c r="G41" i="13" s="1"/>
  <c r="C197" i="6"/>
  <c r="C117" i="13" s="1"/>
  <c r="C205" i="6"/>
  <c r="C121" i="13" s="1"/>
  <c r="K161" i="7"/>
  <c r="K97" i="13" s="1"/>
  <c r="F170" i="9"/>
  <c r="F53" i="13" s="1"/>
  <c r="L136" i="11"/>
  <c r="E171" i="10"/>
  <c r="E33" i="13" s="1"/>
  <c r="N189" i="6"/>
  <c r="N113" i="13" s="1"/>
  <c r="N173" i="6"/>
  <c r="O136" i="2"/>
  <c r="C187" i="10"/>
  <c r="C41" i="13" s="1"/>
  <c r="F152" i="2"/>
  <c r="F169" i="13" s="1"/>
  <c r="N171" i="10"/>
  <c r="N33" i="13" s="1"/>
  <c r="J145" i="7"/>
  <c r="I221" i="6"/>
  <c r="I129" i="13" s="1"/>
  <c r="I213" i="6"/>
  <c r="I125" i="13" s="1"/>
  <c r="G197" i="6"/>
  <c r="G117" i="13" s="1"/>
  <c r="O155" i="10"/>
  <c r="J186" i="5"/>
  <c r="J149" i="13" s="1"/>
  <c r="D203" i="8"/>
  <c r="D85" i="13" s="1"/>
  <c r="I178" i="5"/>
  <c r="I145" i="13" s="1"/>
  <c r="I162" i="5"/>
  <c r="I137" i="13" s="1"/>
  <c r="H171" i="10"/>
  <c r="H33" i="13" s="1"/>
  <c r="I144" i="11"/>
  <c r="I17" i="13" s="1"/>
  <c r="F186" i="5"/>
  <c r="F149" i="13" s="1"/>
  <c r="J267" i="8"/>
  <c r="J211" i="8"/>
  <c r="J65" i="13"/>
  <c r="L156" i="9"/>
  <c r="L172" i="9"/>
  <c r="L164" i="9"/>
  <c r="L180" i="9"/>
  <c r="L188" i="9"/>
  <c r="L145" i="2"/>
  <c r="L144" i="2" s="1"/>
  <c r="L165" i="13" s="1"/>
  <c r="L153" i="2"/>
  <c r="L152" i="2" s="1"/>
  <c r="L169" i="13" s="1"/>
  <c r="L137" i="2"/>
  <c r="L136" i="2" s="1"/>
  <c r="M171" i="9"/>
  <c r="M170" i="9" s="1"/>
  <c r="M53" i="13" s="1"/>
  <c r="M163" i="9"/>
  <c r="M162" i="9" s="1"/>
  <c r="M49" i="13" s="1"/>
  <c r="M179" i="9"/>
  <c r="M178" i="9" s="1"/>
  <c r="M57" i="13" s="1"/>
  <c r="M187" i="9"/>
  <c r="M186" i="9" s="1"/>
  <c r="M61" i="13" s="1"/>
  <c r="M155" i="9"/>
  <c r="M154" i="9" s="1"/>
  <c r="M25" i="13"/>
  <c r="E93" i="24"/>
  <c r="D215" i="6"/>
  <c r="D191" i="6"/>
  <c r="D183" i="6"/>
  <c r="D223" i="6"/>
  <c r="D175" i="6"/>
  <c r="D207" i="6"/>
  <c r="D199" i="6"/>
  <c r="G88" i="8"/>
  <c r="G94" i="8"/>
  <c r="N160" i="11"/>
  <c r="N13" i="13"/>
  <c r="H144" i="1"/>
  <c r="H177" i="1"/>
  <c r="H153" i="13"/>
  <c r="F97" i="24"/>
  <c r="D164" i="10"/>
  <c r="D163" i="10" s="1"/>
  <c r="D29" i="13" s="1"/>
  <c r="D180" i="10"/>
  <c r="D179" i="10" s="1"/>
  <c r="D37" i="13" s="1"/>
  <c r="D156" i="10"/>
  <c r="D155" i="10" s="1"/>
  <c r="D172" i="10"/>
  <c r="D171" i="10" s="1"/>
  <c r="D33" i="13" s="1"/>
  <c r="D188" i="10"/>
  <c r="D187" i="10" s="1"/>
  <c r="D41" i="13" s="1"/>
  <c r="O104" i="21"/>
  <c r="N195" i="13" s="1"/>
  <c r="O36" i="22"/>
  <c r="O39" i="22" s="1"/>
  <c r="N93" i="5" s="1"/>
  <c r="D49" i="24"/>
  <c r="O99" i="21"/>
  <c r="N190" i="13" s="1"/>
  <c r="O16" i="22"/>
  <c r="O19" i="22" s="1"/>
  <c r="N93" i="10" s="1"/>
  <c r="F88" i="2"/>
  <c r="F94" i="2"/>
  <c r="D57" i="24"/>
  <c r="G88" i="1"/>
  <c r="G95" i="1"/>
  <c r="H88" i="2"/>
  <c r="H94" i="2"/>
  <c r="I174" i="10"/>
  <c r="I166" i="10"/>
  <c r="I182" i="10"/>
  <c r="I190" i="10"/>
  <c r="I158" i="10"/>
  <c r="D179" i="6"/>
  <c r="D195" i="6"/>
  <c r="D211" i="6"/>
  <c r="D219" i="6"/>
  <c r="D203" i="6"/>
  <c r="D227" i="6"/>
  <c r="D187" i="6"/>
  <c r="H170" i="7"/>
  <c r="H169" i="7" s="1"/>
  <c r="H101" i="13" s="1"/>
  <c r="H154" i="7"/>
  <c r="H153" i="7" s="1"/>
  <c r="H93" i="13" s="1"/>
  <c r="H146" i="7"/>
  <c r="H145" i="7" s="1"/>
  <c r="H162" i="7"/>
  <c r="H161" i="7" s="1"/>
  <c r="H97" i="13" s="1"/>
  <c r="N144" i="2"/>
  <c r="N165" i="13" s="1"/>
  <c r="J61" i="24"/>
  <c r="J157" i="24"/>
  <c r="D53" i="24"/>
  <c r="I157" i="7"/>
  <c r="I149" i="7"/>
  <c r="I173" i="7"/>
  <c r="I165" i="7"/>
  <c r="L182" i="6"/>
  <c r="L181" i="6" s="1"/>
  <c r="L109" i="13" s="1"/>
  <c r="L222" i="6"/>
  <c r="L221" i="6" s="1"/>
  <c r="L129" i="13" s="1"/>
  <c r="L190" i="6"/>
  <c r="L189" i="6" s="1"/>
  <c r="L113" i="13" s="1"/>
  <c r="L198" i="6"/>
  <c r="L197" i="6" s="1"/>
  <c r="L117" i="13" s="1"/>
  <c r="L206" i="6"/>
  <c r="L205" i="6" s="1"/>
  <c r="L121" i="13" s="1"/>
  <c r="L174" i="6"/>
  <c r="L173" i="6" s="1"/>
  <c r="L214" i="6"/>
  <c r="L213" i="6" s="1"/>
  <c r="L125" i="13" s="1"/>
  <c r="L71" i="9"/>
  <c r="M163" i="10"/>
  <c r="M29" i="13" s="1"/>
  <c r="P98" i="21"/>
  <c r="O189" i="13" s="1"/>
  <c r="P12" i="22"/>
  <c r="P15" i="22" s="1"/>
  <c r="O93" i="11" s="1"/>
  <c r="C195" i="8"/>
  <c r="C81" i="13" s="1"/>
  <c r="N178" i="9"/>
  <c r="N57" i="13" s="1"/>
  <c r="C88" i="9"/>
  <c r="C94" i="9"/>
  <c r="E169" i="7"/>
  <c r="E101" i="13" s="1"/>
  <c r="H187" i="5"/>
  <c r="H186" i="5" s="1"/>
  <c r="H149" i="13" s="1"/>
  <c r="H179" i="5"/>
  <c r="H178" i="5" s="1"/>
  <c r="H145" i="13" s="1"/>
  <c r="H171" i="5"/>
  <c r="H170" i="5" s="1"/>
  <c r="H141" i="13" s="1"/>
  <c r="H163" i="5"/>
  <c r="H162" i="5" s="1"/>
  <c r="H137" i="13" s="1"/>
  <c r="H155" i="5"/>
  <c r="H154" i="5" s="1"/>
  <c r="I183" i="10"/>
  <c r="I159" i="10"/>
  <c r="I191" i="10"/>
  <c r="I167" i="10"/>
  <c r="I175" i="10"/>
  <c r="D225" i="6"/>
  <c r="D209" i="6"/>
  <c r="D193" i="6"/>
  <c r="D177" i="6"/>
  <c r="D201" i="6"/>
  <c r="D185" i="6"/>
  <c r="D217" i="6"/>
  <c r="M101" i="21"/>
  <c r="L192" i="13" s="1"/>
  <c r="M24" i="22"/>
  <c r="M27" i="22" s="1"/>
  <c r="L93" i="8" s="1"/>
  <c r="E229" i="6"/>
  <c r="E291" i="6"/>
  <c r="E105" i="13"/>
  <c r="E121" i="24"/>
  <c r="M71" i="2"/>
  <c r="M150" i="2"/>
  <c r="M142" i="2"/>
  <c r="M158" i="2"/>
  <c r="N21" i="24"/>
  <c r="G87" i="10"/>
  <c r="F88" i="9"/>
  <c r="F94" i="9"/>
  <c r="H88" i="6"/>
  <c r="H94" i="6"/>
  <c r="C88" i="6"/>
  <c r="C94" i="6"/>
  <c r="M181" i="6"/>
  <c r="M109" i="13" s="1"/>
  <c r="F145" i="7"/>
  <c r="L155" i="10"/>
  <c r="D88" i="8"/>
  <c r="D94" i="8"/>
  <c r="C166" i="5"/>
  <c r="C190" i="5"/>
  <c r="C182" i="5"/>
  <c r="C158" i="5"/>
  <c r="C174" i="5"/>
  <c r="C185" i="5"/>
  <c r="C161" i="5"/>
  <c r="C177" i="5"/>
  <c r="C193" i="5"/>
  <c r="C169" i="5"/>
  <c r="M137" i="1"/>
  <c r="M136" i="1" s="1"/>
  <c r="M157" i="13" s="1"/>
  <c r="M129" i="1"/>
  <c r="M128" i="1" s="1"/>
  <c r="K88" i="8"/>
  <c r="K94" i="8"/>
  <c r="D137" i="1"/>
  <c r="D136" i="1" s="1"/>
  <c r="D157" i="13" s="1"/>
  <c r="D129" i="1"/>
  <c r="D128" i="1" s="1"/>
  <c r="J57" i="24"/>
  <c r="J85" i="24"/>
  <c r="I61" i="24"/>
  <c r="O100" i="21"/>
  <c r="N191" i="13" s="1"/>
  <c r="O20" i="22"/>
  <c r="O23" i="22" s="1"/>
  <c r="N93" i="9" s="1"/>
  <c r="D88" i="9"/>
  <c r="D94" i="9"/>
  <c r="G141" i="24"/>
  <c r="N101" i="21"/>
  <c r="M192" i="13" s="1"/>
  <c r="N24" i="22"/>
  <c r="N27" i="22" s="1"/>
  <c r="M93" i="8" s="1"/>
  <c r="I8" i="22"/>
  <c r="I11" i="22" s="1"/>
  <c r="I97" i="21"/>
  <c r="H188" i="13" s="1"/>
  <c r="H200" i="13" s="1"/>
  <c r="O161" i="7"/>
  <c r="O97" i="13" s="1"/>
  <c r="F87" i="5"/>
  <c r="F86" i="5" s="1"/>
  <c r="F155" i="10"/>
  <c r="D170" i="5"/>
  <c r="D141" i="13" s="1"/>
  <c r="G88" i="9"/>
  <c r="G94" i="9"/>
  <c r="J88" i="2"/>
  <c r="J94" i="2"/>
  <c r="F125" i="24"/>
  <c r="F113" i="24"/>
  <c r="K154" i="5"/>
  <c r="E88" i="7"/>
  <c r="E94" i="7"/>
  <c r="H117" i="24"/>
  <c r="H129" i="24"/>
  <c r="F8" i="22"/>
  <c r="F11" i="22" s="1"/>
  <c r="F97" i="21"/>
  <c r="E188" i="13" s="1"/>
  <c r="E200" i="13" s="1"/>
  <c r="O160" i="11"/>
  <c r="O198" i="11"/>
  <c r="O13" i="13"/>
  <c r="K165" i="24"/>
  <c r="K88" i="7"/>
  <c r="K94" i="7"/>
  <c r="L88" i="9"/>
  <c r="L94" i="9"/>
  <c r="I194" i="9"/>
  <c r="I244" i="9"/>
  <c r="I45" i="13"/>
  <c r="E144" i="1"/>
  <c r="E177" i="1"/>
  <c r="E153" i="13"/>
  <c r="E136" i="11"/>
  <c r="F171" i="8"/>
  <c r="F69" i="13" s="1"/>
  <c r="D160" i="7"/>
  <c r="D176" i="7"/>
  <c r="D152" i="7"/>
  <c r="D168" i="7"/>
  <c r="G154" i="9"/>
  <c r="P104" i="21"/>
  <c r="O195" i="13" s="1"/>
  <c r="P36" i="22"/>
  <c r="P39" i="22" s="1"/>
  <c r="O93" i="5" s="1"/>
  <c r="N71" i="5"/>
  <c r="M103" i="21"/>
  <c r="L194" i="13" s="1"/>
  <c r="M32" i="22"/>
  <c r="M35" i="22" s="1"/>
  <c r="L93" i="6" s="1"/>
  <c r="D8" i="22"/>
  <c r="D11" i="22" s="1"/>
  <c r="D97" i="21"/>
  <c r="C188" i="13" s="1"/>
  <c r="C200" i="13" s="1"/>
  <c r="K158" i="9"/>
  <c r="K182" i="9"/>
  <c r="K190" i="9"/>
  <c r="K174" i="9"/>
  <c r="K166" i="9"/>
  <c r="K184" i="6"/>
  <c r="K216" i="6"/>
  <c r="K208" i="6"/>
  <c r="K200" i="6"/>
  <c r="K176" i="6"/>
  <c r="K224" i="6"/>
  <c r="K192" i="6"/>
  <c r="K71" i="11"/>
  <c r="L135" i="1"/>
  <c r="L143" i="1"/>
  <c r="N140" i="1"/>
  <c r="N132" i="1"/>
  <c r="O102" i="21"/>
  <c r="N193" i="13" s="1"/>
  <c r="O28" i="22"/>
  <c r="O31" i="22" s="1"/>
  <c r="N93" i="7" s="1"/>
  <c r="J71" i="6"/>
  <c r="J183" i="6"/>
  <c r="J199" i="6"/>
  <c r="J207" i="6"/>
  <c r="J215" i="6"/>
  <c r="J175" i="6"/>
  <c r="J191" i="6"/>
  <c r="J223" i="6"/>
  <c r="C146" i="2"/>
  <c r="C138" i="2"/>
  <c r="C154" i="2"/>
  <c r="C158" i="2"/>
  <c r="C142" i="2"/>
  <c r="C150" i="2"/>
  <c r="I88" i="2"/>
  <c r="I94" i="2"/>
  <c r="E158" i="9"/>
  <c r="E182" i="9"/>
  <c r="E190" i="9"/>
  <c r="E166" i="9"/>
  <c r="E174" i="9"/>
  <c r="D88" i="2"/>
  <c r="D94" i="2"/>
  <c r="M97" i="24"/>
  <c r="K134" i="1"/>
  <c r="K142" i="1"/>
  <c r="K140" i="1"/>
  <c r="K132" i="1"/>
  <c r="O101" i="21"/>
  <c r="N192" i="13" s="1"/>
  <c r="O24" i="22"/>
  <c r="O27" i="22" s="1"/>
  <c r="N93" i="8" s="1"/>
  <c r="D152" i="11"/>
  <c r="D21" i="13" s="1"/>
  <c r="J194" i="9"/>
  <c r="J244" i="9"/>
  <c r="J45" i="13"/>
  <c r="J77" i="24"/>
  <c r="I49" i="24"/>
  <c r="H203" i="8"/>
  <c r="H85" i="13" s="1"/>
  <c r="O163" i="8"/>
  <c r="O179" i="8"/>
  <c r="O73" i="13" s="1"/>
  <c r="I156" i="2"/>
  <c r="I140" i="2"/>
  <c r="I148" i="2"/>
  <c r="I143" i="2"/>
  <c r="I151" i="2"/>
  <c r="I159" i="2"/>
  <c r="F157" i="24"/>
  <c r="I87" i="11"/>
  <c r="I86" i="11" s="1"/>
  <c r="P99" i="21"/>
  <c r="O190" i="13" s="1"/>
  <c r="P16" i="22"/>
  <c r="P19" i="22" s="1"/>
  <c r="O93" i="10" s="1"/>
  <c r="C88" i="2"/>
  <c r="C94" i="2"/>
  <c r="L194" i="5"/>
  <c r="L244" i="5"/>
  <c r="L133" i="13"/>
  <c r="L145" i="24"/>
  <c r="O207" i="6"/>
  <c r="O215" i="6"/>
  <c r="O223" i="6"/>
  <c r="O199" i="6"/>
  <c r="O175" i="6"/>
  <c r="O191" i="6"/>
  <c r="O183" i="6"/>
  <c r="E137" i="24"/>
  <c r="L146" i="7"/>
  <c r="D158" i="2"/>
  <c r="D142" i="2"/>
  <c r="D150" i="2"/>
  <c r="C135" i="1"/>
  <c r="C143" i="1"/>
  <c r="C138" i="1"/>
  <c r="C130" i="1"/>
  <c r="C153" i="7"/>
  <c r="C93" i="13" s="1"/>
  <c r="E187" i="8"/>
  <c r="E77" i="13" s="1"/>
  <c r="E195" i="8"/>
  <c r="E81" i="13" s="1"/>
  <c r="K187" i="10"/>
  <c r="K41" i="13" s="1"/>
  <c r="O170" i="5"/>
  <c r="O141" i="13" s="1"/>
  <c r="G153" i="7"/>
  <c r="G93" i="13" s="1"/>
  <c r="M186" i="5"/>
  <c r="M149" i="13" s="1"/>
  <c r="G179" i="10"/>
  <c r="G37" i="13" s="1"/>
  <c r="C221" i="6"/>
  <c r="C129" i="13" s="1"/>
  <c r="C189" i="6"/>
  <c r="C113" i="13" s="1"/>
  <c r="K169" i="7"/>
  <c r="K101" i="13" s="1"/>
  <c r="F178" i="9"/>
  <c r="F57" i="13" s="1"/>
  <c r="L144" i="11"/>
  <c r="L17" i="13" s="1"/>
  <c r="E179" i="10"/>
  <c r="E37" i="13" s="1"/>
  <c r="N181" i="6"/>
  <c r="N109" i="13" s="1"/>
  <c r="N197" i="6"/>
  <c r="N117" i="13" s="1"/>
  <c r="O152" i="2"/>
  <c r="O169" i="13" s="1"/>
  <c r="C155" i="10"/>
  <c r="E144" i="2"/>
  <c r="E165" i="13" s="1"/>
  <c r="F144" i="11"/>
  <c r="F17" i="13" s="1"/>
  <c r="F136" i="2"/>
  <c r="N187" i="10"/>
  <c r="N41" i="13" s="1"/>
  <c r="J169" i="7"/>
  <c r="J101" i="13" s="1"/>
  <c r="I197" i="6"/>
  <c r="I117" i="13" s="1"/>
  <c r="I173" i="6"/>
  <c r="G189" i="6"/>
  <c r="G113" i="13" s="1"/>
  <c r="O187" i="10"/>
  <c r="O41" i="13" s="1"/>
  <c r="J170" i="5"/>
  <c r="J141" i="13" s="1"/>
  <c r="J178" i="5"/>
  <c r="J145" i="13" s="1"/>
  <c r="D171" i="8"/>
  <c r="D69" i="13" s="1"/>
  <c r="I154" i="5"/>
  <c r="H187" i="10"/>
  <c r="H41" i="13" s="1"/>
  <c r="H179" i="10"/>
  <c r="H37" i="13" s="1"/>
  <c r="J179" i="10"/>
  <c r="J37" i="13" s="1"/>
  <c r="I136" i="11"/>
  <c r="F178" i="5"/>
  <c r="F145" i="13" s="1"/>
  <c r="O61" i="24"/>
  <c r="N104" i="21"/>
  <c r="M195" i="13" s="1"/>
  <c r="N36" i="22"/>
  <c r="N39" i="22" s="1"/>
  <c r="M93" i="5" s="1"/>
  <c r="G153" i="2"/>
  <c r="G152" i="2" s="1"/>
  <c r="G169" i="13" s="1"/>
  <c r="G145" i="2"/>
  <c r="G144" i="2" s="1"/>
  <c r="G165" i="13" s="1"/>
  <c r="G137" i="2"/>
  <c r="G136" i="2" s="1"/>
  <c r="N196" i="8"/>
  <c r="N195" i="8" s="1"/>
  <c r="N81" i="13" s="1"/>
  <c r="N172" i="8"/>
  <c r="N171" i="8" s="1"/>
  <c r="N69" i="13" s="1"/>
  <c r="N204" i="8"/>
  <c r="N203" i="8" s="1"/>
  <c r="N85" i="13" s="1"/>
  <c r="N164" i="8"/>
  <c r="N163" i="8" s="1"/>
  <c r="N180" i="8"/>
  <c r="N179" i="8" s="1"/>
  <c r="N73" i="13" s="1"/>
  <c r="N188" i="8"/>
  <c r="N187" i="8" s="1"/>
  <c r="N77" i="13" s="1"/>
  <c r="C73" i="24"/>
  <c r="N61" i="24"/>
  <c r="I186" i="10"/>
  <c r="I178" i="10"/>
  <c r="I170" i="10"/>
  <c r="I194" i="10"/>
  <c r="I162" i="10"/>
  <c r="D71" i="6"/>
  <c r="P103" i="21"/>
  <c r="O194" i="13" s="1"/>
  <c r="P32" i="22"/>
  <c r="P35" i="22" s="1"/>
  <c r="O93" i="6" s="1"/>
  <c r="O177" i="1"/>
  <c r="O153" i="13"/>
  <c r="L37" i="24"/>
  <c r="C61" i="24"/>
  <c r="C57" i="24"/>
  <c r="E87" i="11"/>
  <c r="E86" i="11" s="1"/>
  <c r="C69" i="24"/>
  <c r="I161" i="10"/>
  <c r="I185" i="10"/>
  <c r="I177" i="10"/>
  <c r="I193" i="10"/>
  <c r="I169" i="10"/>
  <c r="O103" i="21"/>
  <c r="N194" i="13" s="1"/>
  <c r="O32" i="22"/>
  <c r="O35" i="22" s="1"/>
  <c r="N93" i="6" s="1"/>
  <c r="D188" i="6"/>
  <c r="D228" i="6"/>
  <c r="D212" i="6"/>
  <c r="D196" i="6"/>
  <c r="D204" i="6"/>
  <c r="D180" i="6"/>
  <c r="D220" i="6"/>
  <c r="E129" i="24"/>
  <c r="M159" i="2"/>
  <c r="M143" i="2"/>
  <c r="M151" i="2"/>
  <c r="M85" i="24"/>
  <c r="J73" i="24"/>
  <c r="I53" i="24"/>
  <c r="L88" i="7"/>
  <c r="L94" i="7"/>
  <c r="I155" i="7"/>
  <c r="I171" i="7"/>
  <c r="I147" i="7"/>
  <c r="I163" i="7"/>
  <c r="I176" i="7"/>
  <c r="I152" i="7"/>
  <c r="I168" i="7"/>
  <c r="I160" i="7"/>
  <c r="L182" i="9"/>
  <c r="L190" i="9"/>
  <c r="L174" i="9"/>
  <c r="L166" i="9"/>
  <c r="L158" i="9"/>
  <c r="L88" i="2"/>
  <c r="L94" i="2"/>
  <c r="D88" i="1"/>
  <c r="D95" i="1"/>
  <c r="M171" i="10"/>
  <c r="M33" i="13" s="1"/>
  <c r="I71" i="8"/>
  <c r="I202" i="8"/>
  <c r="I186" i="8"/>
  <c r="I178" i="8"/>
  <c r="I194" i="8"/>
  <c r="I210" i="8"/>
  <c r="I170" i="8"/>
  <c r="H88" i="11"/>
  <c r="H94" i="11"/>
  <c r="E145" i="7"/>
  <c r="I71" i="10"/>
  <c r="I189" i="10"/>
  <c r="I173" i="10"/>
  <c r="I165" i="10"/>
  <c r="I181" i="10"/>
  <c r="I157" i="10"/>
  <c r="D216" i="6"/>
  <c r="D200" i="6"/>
  <c r="D208" i="6"/>
  <c r="D192" i="6"/>
  <c r="D224" i="6"/>
  <c r="D184" i="6"/>
  <c r="D176" i="6"/>
  <c r="F87" i="7"/>
  <c r="N152" i="2"/>
  <c r="N169" i="13" s="1"/>
  <c r="E113" i="24"/>
  <c r="E109" i="24"/>
  <c r="M155" i="2"/>
  <c r="M147" i="2"/>
  <c r="M139" i="2"/>
  <c r="N17" i="24"/>
  <c r="M173" i="6"/>
  <c r="M205" i="6"/>
  <c r="M121" i="13" s="1"/>
  <c r="F153" i="7"/>
  <c r="F93" i="13" s="1"/>
  <c r="D87" i="10"/>
  <c r="D86" i="10" s="1"/>
  <c r="L187" i="10"/>
  <c r="L41" i="13" s="1"/>
  <c r="L8" i="22"/>
  <c r="L11" i="22" s="1"/>
  <c r="L97" i="21"/>
  <c r="K188" i="13" s="1"/>
  <c r="K200" i="13" s="1"/>
  <c r="C192" i="5"/>
  <c r="C176" i="5"/>
  <c r="C184" i="5"/>
  <c r="F87" i="10"/>
  <c r="F86" i="10" s="1"/>
  <c r="J88" i="10"/>
  <c r="J94" i="10"/>
  <c r="H8" i="22"/>
  <c r="H11" i="22" s="1"/>
  <c r="H97" i="21"/>
  <c r="G188" i="13" s="1"/>
  <c r="G200" i="13" s="1"/>
  <c r="D88" i="6"/>
  <c r="D94" i="6"/>
  <c r="H160" i="2"/>
  <c r="H198" i="2"/>
  <c r="H161" i="13"/>
  <c r="C194" i="9"/>
  <c r="C244" i="9"/>
  <c r="C45" i="13"/>
  <c r="O194" i="9"/>
  <c r="O244" i="9"/>
  <c r="O45" i="13"/>
  <c r="C88" i="11"/>
  <c r="C94" i="11"/>
  <c r="C88" i="5"/>
  <c r="C94" i="5"/>
  <c r="G145" i="24"/>
  <c r="N98" i="21"/>
  <c r="M189" i="13" s="1"/>
  <c r="N12" i="22"/>
  <c r="N15" i="22" s="1"/>
  <c r="M93" i="11" s="1"/>
  <c r="O145" i="7"/>
  <c r="F163" i="10"/>
  <c r="F29" i="13" s="1"/>
  <c r="D178" i="5"/>
  <c r="D145" i="13" s="1"/>
  <c r="F109" i="24"/>
  <c r="H88" i="10"/>
  <c r="H94" i="10"/>
  <c r="K88" i="2"/>
  <c r="K94" i="2"/>
  <c r="K178" i="5"/>
  <c r="K145" i="13" s="1"/>
  <c r="H125" i="24"/>
  <c r="P21" i="13"/>
  <c r="O21" i="24"/>
  <c r="K160" i="2"/>
  <c r="K198" i="2"/>
  <c r="K161" i="13"/>
  <c r="J53" i="24"/>
  <c r="I57" i="24"/>
  <c r="E152" i="11"/>
  <c r="E21" i="13" s="1"/>
  <c r="F179" i="8"/>
  <c r="F73" i="13" s="1"/>
  <c r="D171" i="7"/>
  <c r="D163" i="7"/>
  <c r="D155" i="7"/>
  <c r="D147" i="7"/>
  <c r="N185" i="5"/>
  <c r="N193" i="5"/>
  <c r="N161" i="5"/>
  <c r="N169" i="5"/>
  <c r="N177" i="5"/>
  <c r="I88" i="1"/>
  <c r="I95" i="1"/>
  <c r="K223" i="6"/>
  <c r="K199" i="6"/>
  <c r="K183" i="6"/>
  <c r="K175" i="6"/>
  <c r="K215" i="6"/>
  <c r="K191" i="6"/>
  <c r="K207" i="6"/>
  <c r="K140" i="11"/>
  <c r="K156" i="11"/>
  <c r="K148" i="11"/>
  <c r="L71" i="1"/>
  <c r="L131" i="1"/>
  <c r="L139" i="1"/>
  <c r="N71" i="1"/>
  <c r="N106" i="21"/>
  <c r="M197" i="13" s="1"/>
  <c r="N44" i="22"/>
  <c r="N47" i="22" s="1"/>
  <c r="M93" i="2" s="1"/>
  <c r="K88" i="10"/>
  <c r="K94" i="10"/>
  <c r="J203" i="6"/>
  <c r="J211" i="6"/>
  <c r="J219" i="6"/>
  <c r="J195" i="6"/>
  <c r="J227" i="6"/>
  <c r="J179" i="6"/>
  <c r="J187" i="6"/>
  <c r="J220" i="6"/>
  <c r="J212" i="6"/>
  <c r="J196" i="6"/>
  <c r="J180" i="6"/>
  <c r="J228" i="6"/>
  <c r="J188" i="6"/>
  <c r="J204" i="6"/>
  <c r="I88" i="8"/>
  <c r="I94" i="8"/>
  <c r="I88" i="9"/>
  <c r="I94" i="9"/>
  <c r="C147" i="2"/>
  <c r="C139" i="2"/>
  <c r="C155" i="2"/>
  <c r="I88" i="6"/>
  <c r="I94" i="6"/>
  <c r="E156" i="9"/>
  <c r="E188" i="9"/>
  <c r="E180" i="9"/>
  <c r="E172" i="9"/>
  <c r="E164" i="9"/>
  <c r="M101" i="24"/>
  <c r="K135" i="1"/>
  <c r="K143" i="1"/>
  <c r="K139" i="1"/>
  <c r="K131" i="1"/>
  <c r="G88" i="11"/>
  <c r="G94" i="11"/>
  <c r="H165" i="24"/>
  <c r="C53" i="24"/>
  <c r="P53" i="13"/>
  <c r="O53" i="24"/>
  <c r="C88" i="7"/>
  <c r="C94" i="7"/>
  <c r="H195" i="8"/>
  <c r="H81" i="13" s="1"/>
  <c r="O195" i="8"/>
  <c r="O81" i="13" s="1"/>
  <c r="O171" i="8"/>
  <c r="O69" i="13" s="1"/>
  <c r="I158" i="2"/>
  <c r="I142" i="2"/>
  <c r="I150" i="2"/>
  <c r="N105" i="21"/>
  <c r="M196" i="13" s="1"/>
  <c r="N40" i="22"/>
  <c r="N43" i="22" s="1"/>
  <c r="M94" i="1" s="1"/>
  <c r="P102" i="21"/>
  <c r="O193" i="13" s="1"/>
  <c r="P28" i="22"/>
  <c r="P31" i="22" s="1"/>
  <c r="O93" i="7" s="1"/>
  <c r="C88" i="1"/>
  <c r="C95" i="1"/>
  <c r="M99" i="21"/>
  <c r="L190" i="13" s="1"/>
  <c r="M16" i="22"/>
  <c r="M19" i="22" s="1"/>
  <c r="L93" i="10" s="1"/>
  <c r="L137" i="24"/>
  <c r="E88" i="6"/>
  <c r="E94" i="6"/>
  <c r="O212" i="6"/>
  <c r="O228" i="6"/>
  <c r="O188" i="6"/>
  <c r="O180" i="6"/>
  <c r="O204" i="6"/>
  <c r="O220" i="6"/>
  <c r="O196" i="6"/>
  <c r="O195" i="6"/>
  <c r="O219" i="6"/>
  <c r="O227" i="6"/>
  <c r="O179" i="6"/>
  <c r="O211" i="6"/>
  <c r="O203" i="6"/>
  <c r="O187" i="6"/>
  <c r="G88" i="7"/>
  <c r="G94" i="7"/>
  <c r="E194" i="5"/>
  <c r="E244" i="5"/>
  <c r="E133" i="13"/>
  <c r="E145" i="24"/>
  <c r="L168" i="7"/>
  <c r="L152" i="7"/>
  <c r="L160" i="7"/>
  <c r="L176" i="7"/>
  <c r="D151" i="2"/>
  <c r="D143" i="2"/>
  <c r="D159" i="2"/>
  <c r="D146" i="2"/>
  <c r="D138" i="2"/>
  <c r="D154" i="2"/>
  <c r="C139" i="1"/>
  <c r="C131" i="1"/>
  <c r="C134" i="1"/>
  <c r="C142" i="1"/>
  <c r="E163" i="8"/>
  <c r="E179" i="8"/>
  <c r="E73" i="13" s="1"/>
  <c r="K171" i="10"/>
  <c r="K33" i="13" s="1"/>
  <c r="O162" i="5"/>
  <c r="O137" i="13" s="1"/>
  <c r="M162" i="5"/>
  <c r="M137" i="13" s="1"/>
  <c r="G163" i="10"/>
  <c r="G29" i="13" s="1"/>
  <c r="C181" i="6"/>
  <c r="C109" i="13" s="1"/>
  <c r="C173" i="6"/>
  <c r="K153" i="7"/>
  <c r="K93" i="13" s="1"/>
  <c r="F186" i="9"/>
  <c r="F61" i="13" s="1"/>
  <c r="I136" i="1"/>
  <c r="I157" i="13" s="1"/>
  <c r="L152" i="11"/>
  <c r="L21" i="13" s="1"/>
  <c r="N221" i="6"/>
  <c r="N129" i="13" s="1"/>
  <c r="C171" i="10"/>
  <c r="C33" i="13" s="1"/>
  <c r="C163" i="10"/>
  <c r="C29" i="13" s="1"/>
  <c r="H136" i="11"/>
  <c r="F136" i="11"/>
  <c r="F144" i="2"/>
  <c r="F165" i="13" s="1"/>
  <c r="N155" i="10"/>
  <c r="J161" i="7"/>
  <c r="J97" i="13" s="1"/>
  <c r="I205" i="6"/>
  <c r="I121" i="13" s="1"/>
  <c r="I189" i="6"/>
  <c r="I113" i="13" s="1"/>
  <c r="G221" i="6"/>
  <c r="G129" i="13" s="1"/>
  <c r="C136" i="11"/>
  <c r="O171" i="10"/>
  <c r="O33" i="13" s="1"/>
  <c r="J154" i="5"/>
  <c r="G128" i="1"/>
  <c r="D163" i="8"/>
  <c r="I186" i="5"/>
  <c r="I149" i="13" s="1"/>
  <c r="H163" i="10"/>
  <c r="H29" i="13" s="1"/>
  <c r="J155" i="10"/>
  <c r="F154" i="5"/>
  <c r="F162" i="5"/>
  <c r="F137" i="13" s="1"/>
  <c r="C85" i="13" l="1"/>
  <c r="C85" i="24" s="1"/>
  <c r="C267" i="8"/>
  <c r="L154" i="7"/>
  <c r="P101" i="13"/>
  <c r="C65" i="13"/>
  <c r="L170" i="7"/>
  <c r="N198" i="11"/>
  <c r="E163" i="9"/>
  <c r="E162" i="9" s="1"/>
  <c r="E49" i="13" s="1"/>
  <c r="D146" i="7"/>
  <c r="K174" i="6"/>
  <c r="E187" i="9"/>
  <c r="D153" i="2"/>
  <c r="O144" i="1"/>
  <c r="O117" i="12"/>
  <c r="O71" i="16"/>
  <c r="P10" i="13"/>
  <c r="O10" i="24"/>
  <c r="O8" i="13"/>
  <c r="K222" i="6"/>
  <c r="O75" i="16"/>
  <c r="O121" i="12"/>
  <c r="O11" i="24"/>
  <c r="P11" i="24" s="1"/>
  <c r="P11" i="13"/>
  <c r="K206" i="6"/>
  <c r="K205" i="6" s="1"/>
  <c r="K121" i="13" s="1"/>
  <c r="K198" i="6"/>
  <c r="I162" i="7"/>
  <c r="K182" i="6"/>
  <c r="M195" i="10"/>
  <c r="L145" i="7"/>
  <c r="N194" i="9"/>
  <c r="I236" i="5"/>
  <c r="I227" i="5"/>
  <c r="I233" i="5"/>
  <c r="I230" i="5"/>
  <c r="I224" i="5"/>
  <c r="J259" i="8"/>
  <c r="J247" i="8"/>
  <c r="J253" i="8"/>
  <c r="J244" i="8"/>
  <c r="J250" i="8"/>
  <c r="J256" i="8"/>
  <c r="F233" i="5"/>
  <c r="F227" i="5"/>
  <c r="F236" i="5"/>
  <c r="F230" i="5"/>
  <c r="F224" i="5"/>
  <c r="G233" i="5"/>
  <c r="G230" i="5"/>
  <c r="G236" i="5"/>
  <c r="G224" i="5"/>
  <c r="G227" i="5"/>
  <c r="M117" i="24"/>
  <c r="F141" i="24"/>
  <c r="I141" i="24"/>
  <c r="J137" i="24"/>
  <c r="G109" i="24"/>
  <c r="N29" i="24"/>
  <c r="E198" i="2"/>
  <c r="E160" i="2"/>
  <c r="E161" i="13"/>
  <c r="E195" i="10"/>
  <c r="E246" i="10"/>
  <c r="E25" i="13"/>
  <c r="F244" i="9"/>
  <c r="F194" i="9"/>
  <c r="F45" i="13"/>
  <c r="G33" i="24"/>
  <c r="G101" i="24"/>
  <c r="E85" i="24"/>
  <c r="K87" i="11"/>
  <c r="F188" i="11"/>
  <c r="F191" i="11"/>
  <c r="F185" i="11"/>
  <c r="I136" i="2"/>
  <c r="H77" i="24"/>
  <c r="D160" i="11"/>
  <c r="D198" i="11"/>
  <c r="D13" i="13"/>
  <c r="H87" i="9"/>
  <c r="E170" i="9"/>
  <c r="E53" i="13" s="1"/>
  <c r="E154" i="9"/>
  <c r="K85" i="24"/>
  <c r="K81" i="24"/>
  <c r="F77" i="24"/>
  <c r="G73" i="24"/>
  <c r="J169" i="24"/>
  <c r="K141" i="24"/>
  <c r="J87" i="7"/>
  <c r="D153" i="7"/>
  <c r="D93" i="13" s="1"/>
  <c r="O221" i="6"/>
  <c r="O129" i="13" s="1"/>
  <c r="O197" i="6"/>
  <c r="O117" i="13" s="1"/>
  <c r="K181" i="6"/>
  <c r="K109" i="13" s="1"/>
  <c r="K213" i="6"/>
  <c r="K125" i="13" s="1"/>
  <c r="I169" i="7"/>
  <c r="I101" i="13" s="1"/>
  <c r="D81" i="24"/>
  <c r="F160" i="11"/>
  <c r="F198" i="11"/>
  <c r="F13" i="13"/>
  <c r="C109" i="24"/>
  <c r="E87" i="6"/>
  <c r="M88" i="1"/>
  <c r="M95" i="1"/>
  <c r="F29" i="24"/>
  <c r="C65" i="24"/>
  <c r="N211" i="8"/>
  <c r="N267" i="8"/>
  <c r="N65" i="13"/>
  <c r="F145" i="24"/>
  <c r="N41" i="24"/>
  <c r="C113" i="24"/>
  <c r="L89" i="13"/>
  <c r="O211" i="8"/>
  <c r="O267" i="8"/>
  <c r="O65" i="13"/>
  <c r="K145" i="11"/>
  <c r="K144" i="11" s="1"/>
  <c r="K17" i="13" s="1"/>
  <c r="K153" i="11"/>
  <c r="K152" i="11" s="1"/>
  <c r="K21" i="13" s="1"/>
  <c r="K137" i="11"/>
  <c r="K136" i="11" s="1"/>
  <c r="E153" i="24"/>
  <c r="P13" i="13"/>
  <c r="O13" i="24"/>
  <c r="M88" i="8"/>
  <c r="M94" i="8"/>
  <c r="D157" i="24"/>
  <c r="N161" i="24"/>
  <c r="L165" i="24"/>
  <c r="H33" i="24"/>
  <c r="E33" i="24"/>
  <c r="H73" i="24"/>
  <c r="K137" i="1"/>
  <c r="K136" i="1" s="1"/>
  <c r="K157" i="13" s="1"/>
  <c r="K129" i="1"/>
  <c r="K128" i="1" s="1"/>
  <c r="I87" i="7"/>
  <c r="I86" i="7" s="1"/>
  <c r="F259" i="8"/>
  <c r="F247" i="8"/>
  <c r="F250" i="8"/>
  <c r="F256" i="8"/>
  <c r="F244" i="8"/>
  <c r="F253" i="8"/>
  <c r="N129" i="24"/>
  <c r="E267" i="8"/>
  <c r="E211" i="8"/>
  <c r="E65" i="13"/>
  <c r="E21" i="24"/>
  <c r="P45" i="13"/>
  <c r="O45" i="24"/>
  <c r="D236" i="10"/>
  <c r="D230" i="10"/>
  <c r="D239" i="10"/>
  <c r="D233" i="10"/>
  <c r="D227" i="10"/>
  <c r="F211" i="7"/>
  <c r="F214" i="7"/>
  <c r="F208" i="7"/>
  <c r="F205" i="7"/>
  <c r="N8" i="22"/>
  <c r="N11" i="22" s="1"/>
  <c r="N97" i="21"/>
  <c r="M188" i="13" s="1"/>
  <c r="M200" i="13" s="1"/>
  <c r="I188" i="8"/>
  <c r="I187" i="8" s="1"/>
  <c r="I77" i="13" s="1"/>
  <c r="I196" i="8"/>
  <c r="I195" i="8" s="1"/>
  <c r="I81" i="13" s="1"/>
  <c r="I180" i="8"/>
  <c r="I179" i="8" s="1"/>
  <c r="I73" i="13" s="1"/>
  <c r="I172" i="8"/>
  <c r="I171" i="8" s="1"/>
  <c r="I69" i="13" s="1"/>
  <c r="I164" i="8"/>
  <c r="I163" i="8" s="1"/>
  <c r="I204" i="8"/>
  <c r="I203" i="8" s="1"/>
  <c r="I85" i="13" s="1"/>
  <c r="L87" i="2"/>
  <c r="L86" i="2" s="1"/>
  <c r="N88" i="6"/>
  <c r="N94" i="6"/>
  <c r="E191" i="11"/>
  <c r="E188" i="11"/>
  <c r="E185" i="11"/>
  <c r="N85" i="24"/>
  <c r="G160" i="2"/>
  <c r="G198" i="2"/>
  <c r="G161" i="13"/>
  <c r="I160" i="11"/>
  <c r="I198" i="11"/>
  <c r="I13" i="13"/>
  <c r="I194" i="5"/>
  <c r="I244" i="5"/>
  <c r="I133" i="13"/>
  <c r="J141" i="24"/>
  <c r="I291" i="6"/>
  <c r="I229" i="6"/>
  <c r="I105" i="13"/>
  <c r="F160" i="2"/>
  <c r="F198" i="2"/>
  <c r="F161" i="13"/>
  <c r="P169" i="13"/>
  <c r="O169" i="24"/>
  <c r="L17" i="24"/>
  <c r="C129" i="24"/>
  <c r="M149" i="24"/>
  <c r="E81" i="24"/>
  <c r="L153" i="7"/>
  <c r="L93" i="13" s="1"/>
  <c r="L133" i="24"/>
  <c r="C87" i="2"/>
  <c r="C86" i="2" s="1"/>
  <c r="I191" i="11"/>
  <c r="I188" i="11"/>
  <c r="I185" i="11"/>
  <c r="H85" i="24"/>
  <c r="N88" i="7"/>
  <c r="N94" i="7"/>
  <c r="N171" i="5"/>
  <c r="N170" i="5" s="1"/>
  <c r="N141" i="13" s="1"/>
  <c r="N187" i="5"/>
  <c r="N186" i="5" s="1"/>
  <c r="N149" i="13" s="1"/>
  <c r="N163" i="5"/>
  <c r="N162" i="5" s="1"/>
  <c r="N137" i="13" s="1"/>
  <c r="N155" i="5"/>
  <c r="N154" i="5" s="1"/>
  <c r="N179" i="5"/>
  <c r="N178" i="5" s="1"/>
  <c r="N145" i="13" s="1"/>
  <c r="F69" i="24"/>
  <c r="J87" i="2"/>
  <c r="J86" i="2" s="1"/>
  <c r="G87" i="9"/>
  <c r="G86" i="9" s="1"/>
  <c r="D87" i="9"/>
  <c r="D86" i="9" s="1"/>
  <c r="K87" i="8"/>
  <c r="K86" i="8" s="1"/>
  <c r="M144" i="1"/>
  <c r="M177" i="1"/>
  <c r="M153" i="13"/>
  <c r="D87" i="8"/>
  <c r="D86" i="8" s="1"/>
  <c r="L88" i="8"/>
  <c r="L94" i="8"/>
  <c r="H145" i="24"/>
  <c r="C87" i="9"/>
  <c r="C81" i="24"/>
  <c r="M29" i="24"/>
  <c r="L229" i="6"/>
  <c r="L291" i="6"/>
  <c r="L105" i="13"/>
  <c r="L129" i="24"/>
  <c r="N165" i="24"/>
  <c r="H101" i="24"/>
  <c r="G87" i="1"/>
  <c r="G86" i="1" s="1"/>
  <c r="D41" i="24"/>
  <c r="D29" i="24"/>
  <c r="N198" i="2"/>
  <c r="M194" i="9"/>
  <c r="M244" i="9"/>
  <c r="M45" i="13"/>
  <c r="M53" i="24"/>
  <c r="F149" i="24"/>
  <c r="I137" i="24"/>
  <c r="O195" i="10"/>
  <c r="O246" i="10"/>
  <c r="O25" i="13"/>
  <c r="I125" i="24"/>
  <c r="F169" i="24"/>
  <c r="O160" i="2"/>
  <c r="O198" i="2"/>
  <c r="O161" i="13"/>
  <c r="L160" i="11"/>
  <c r="L13" i="13"/>
  <c r="L198" i="11"/>
  <c r="C117" i="24"/>
  <c r="P145" i="13"/>
  <c r="O145" i="24"/>
  <c r="C177" i="7"/>
  <c r="C221" i="7"/>
  <c r="C89" i="13"/>
  <c r="J87" i="11"/>
  <c r="J86" i="11" s="1"/>
  <c r="M88" i="7"/>
  <c r="M94" i="7"/>
  <c r="H211" i="8"/>
  <c r="H267" i="8"/>
  <c r="H65" i="13"/>
  <c r="M89" i="24"/>
  <c r="F81" i="24"/>
  <c r="P17" i="24"/>
  <c r="O88" i="9"/>
  <c r="O94" i="9"/>
  <c r="P93" i="13"/>
  <c r="O93" i="24"/>
  <c r="M17" i="24"/>
  <c r="G21" i="24"/>
  <c r="J160" i="11"/>
  <c r="J198" i="11"/>
  <c r="J13" i="13"/>
  <c r="E87" i="5"/>
  <c r="E86" i="5" s="1"/>
  <c r="F257" i="8"/>
  <c r="F248" i="8"/>
  <c r="F254" i="8"/>
  <c r="F260" i="8"/>
  <c r="F251" i="8"/>
  <c r="F245" i="8"/>
  <c r="H87" i="7"/>
  <c r="H86" i="7" s="1"/>
  <c r="L29" i="24"/>
  <c r="M129" i="24"/>
  <c r="N53" i="24"/>
  <c r="M37" i="24"/>
  <c r="I21" i="24"/>
  <c r="D77" i="24"/>
  <c r="P29" i="13"/>
  <c r="O29" i="24"/>
  <c r="G229" i="6"/>
  <c r="G291" i="6"/>
  <c r="G105" i="13"/>
  <c r="N37" i="24"/>
  <c r="C37" i="24"/>
  <c r="E29" i="24"/>
  <c r="K177" i="7"/>
  <c r="K221" i="7"/>
  <c r="K89" i="13"/>
  <c r="O194" i="5"/>
  <c r="O244" i="5"/>
  <c r="O133" i="13"/>
  <c r="C97" i="24"/>
  <c r="I144" i="2"/>
  <c r="I165" i="13" s="1"/>
  <c r="H69" i="24"/>
  <c r="J87" i="6"/>
  <c r="J86" i="6" s="1"/>
  <c r="E186" i="9"/>
  <c r="E61" i="13" s="1"/>
  <c r="J87" i="5"/>
  <c r="J86" i="5" s="1"/>
  <c r="K69" i="24"/>
  <c r="K73" i="24"/>
  <c r="F211" i="8"/>
  <c r="F267" i="8"/>
  <c r="F65" i="13"/>
  <c r="G77" i="24"/>
  <c r="C87" i="8"/>
  <c r="L88" i="5"/>
  <c r="L94" i="5"/>
  <c r="H105" i="24"/>
  <c r="F105" i="24"/>
  <c r="D87" i="11"/>
  <c r="C136" i="1"/>
  <c r="C157" i="13" s="1"/>
  <c r="D161" i="7"/>
  <c r="D97" i="13" s="1"/>
  <c r="O173" i="6"/>
  <c r="O205" i="6"/>
  <c r="O121" i="13" s="1"/>
  <c r="K173" i="6"/>
  <c r="D136" i="2"/>
  <c r="I145" i="7"/>
  <c r="P33" i="13"/>
  <c r="O33" i="24"/>
  <c r="N121" i="24"/>
  <c r="M137" i="24"/>
  <c r="H81" i="24"/>
  <c r="I87" i="9"/>
  <c r="I86" i="9" s="1"/>
  <c r="C45" i="24"/>
  <c r="F235" i="10"/>
  <c r="F238" i="10"/>
  <c r="F229" i="10"/>
  <c r="F232" i="10"/>
  <c r="F226" i="10"/>
  <c r="D229" i="10"/>
  <c r="D228" i="10" s="1"/>
  <c r="D31" i="13" s="1"/>
  <c r="D31" i="24" s="1"/>
  <c r="D235" i="10"/>
  <c r="D234" i="10" s="1"/>
  <c r="D39" i="13" s="1"/>
  <c r="D39" i="24" s="1"/>
  <c r="D238" i="10"/>
  <c r="D237" i="10" s="1"/>
  <c r="D43" i="13" s="1"/>
  <c r="D43" i="24" s="1"/>
  <c r="D226" i="10"/>
  <c r="D232" i="10"/>
  <c r="M105" i="13"/>
  <c r="M229" i="6"/>
  <c r="M291" i="6"/>
  <c r="N169" i="24"/>
  <c r="E187" i="11"/>
  <c r="E186" i="11" s="1"/>
  <c r="E19" i="13" s="1"/>
  <c r="E19" i="24" s="1"/>
  <c r="E190" i="11"/>
  <c r="E184" i="11"/>
  <c r="M88" i="5"/>
  <c r="M94" i="5"/>
  <c r="G125" i="24"/>
  <c r="E37" i="24"/>
  <c r="M194" i="5"/>
  <c r="M244" i="5"/>
  <c r="M133" i="13"/>
  <c r="G194" i="9"/>
  <c r="G45" i="13"/>
  <c r="G244" i="9"/>
  <c r="K87" i="7"/>
  <c r="G233" i="10"/>
  <c r="G236" i="10"/>
  <c r="G230" i="10"/>
  <c r="G239" i="10"/>
  <c r="G227" i="10"/>
  <c r="L113" i="24"/>
  <c r="H153" i="24"/>
  <c r="G87" i="8"/>
  <c r="G86" i="8" s="1"/>
  <c r="G117" i="24"/>
  <c r="C41" i="24"/>
  <c r="G97" i="24"/>
  <c r="I87" i="10"/>
  <c r="I86" i="10" s="1"/>
  <c r="F153" i="24"/>
  <c r="F85" i="24"/>
  <c r="J87" i="1"/>
  <c r="J86" i="1" s="1"/>
  <c r="G17" i="24"/>
  <c r="M65" i="24"/>
  <c r="J195" i="10"/>
  <c r="J246" i="10"/>
  <c r="J25" i="13"/>
  <c r="C160" i="11"/>
  <c r="C198" i="11"/>
  <c r="C13" i="13"/>
  <c r="H160" i="11"/>
  <c r="H198" i="11"/>
  <c r="H13" i="13"/>
  <c r="F61" i="24"/>
  <c r="G221" i="7"/>
  <c r="G177" i="7"/>
  <c r="G89" i="13"/>
  <c r="P8" i="22"/>
  <c r="P11" i="22" s="1"/>
  <c r="P97" i="21"/>
  <c r="O188" i="13" s="1"/>
  <c r="P69" i="13"/>
  <c r="O69" i="24"/>
  <c r="H29" i="24"/>
  <c r="G144" i="1"/>
  <c r="G177" i="1"/>
  <c r="G153" i="13"/>
  <c r="N195" i="10"/>
  <c r="N25" i="13"/>
  <c r="N246" i="10"/>
  <c r="C29" i="24"/>
  <c r="E41" i="24"/>
  <c r="K93" i="24"/>
  <c r="O137" i="24"/>
  <c r="C101" i="24"/>
  <c r="P81" i="13"/>
  <c r="O81" i="24"/>
  <c r="I87" i="8"/>
  <c r="I86" i="8" s="1"/>
  <c r="M88" i="2"/>
  <c r="M94" i="2"/>
  <c r="L137" i="1"/>
  <c r="L136" i="1" s="1"/>
  <c r="L157" i="13" s="1"/>
  <c r="L129" i="1"/>
  <c r="L128" i="1" s="1"/>
  <c r="F73" i="24"/>
  <c r="P21" i="24"/>
  <c r="K87" i="2"/>
  <c r="K86" i="2" s="1"/>
  <c r="O177" i="7"/>
  <c r="O221" i="7"/>
  <c r="O89" i="13"/>
  <c r="J87" i="10"/>
  <c r="J86" i="10" s="1"/>
  <c r="F93" i="24"/>
  <c r="F86" i="7"/>
  <c r="M33" i="24"/>
  <c r="L87" i="7"/>
  <c r="L86" i="7" s="1"/>
  <c r="O88" i="6"/>
  <c r="O94" i="6"/>
  <c r="N77" i="24"/>
  <c r="N69" i="24"/>
  <c r="G165" i="24"/>
  <c r="J37" i="24"/>
  <c r="D69" i="24"/>
  <c r="P41" i="13"/>
  <c r="O41" i="24"/>
  <c r="I117" i="24"/>
  <c r="F17" i="24"/>
  <c r="N117" i="24"/>
  <c r="F57" i="24"/>
  <c r="G37" i="24"/>
  <c r="G93" i="24"/>
  <c r="E77" i="24"/>
  <c r="L169" i="7"/>
  <c r="L101" i="13" s="1"/>
  <c r="O88" i="10"/>
  <c r="O94" i="10"/>
  <c r="D21" i="24"/>
  <c r="I87" i="2"/>
  <c r="I86" i="2" s="1"/>
  <c r="O88" i="5"/>
  <c r="O94" i="5"/>
  <c r="E87" i="7"/>
  <c r="E86" i="7" s="1"/>
  <c r="D141" i="24"/>
  <c r="P97" i="13"/>
  <c r="O97" i="24"/>
  <c r="M157" i="24"/>
  <c r="L195" i="10"/>
  <c r="L246" i="10"/>
  <c r="L25" i="13"/>
  <c r="C87" i="6"/>
  <c r="C86" i="6" s="1"/>
  <c r="F87" i="9"/>
  <c r="F86" i="9" s="1"/>
  <c r="E105" i="24"/>
  <c r="H194" i="5"/>
  <c r="H244" i="5"/>
  <c r="H133" i="13"/>
  <c r="H149" i="24"/>
  <c r="N57" i="24"/>
  <c r="O88" i="11"/>
  <c r="O94" i="11"/>
  <c r="L121" i="24"/>
  <c r="L109" i="24"/>
  <c r="H97" i="24"/>
  <c r="N45" i="24"/>
  <c r="H87" i="2"/>
  <c r="H86" i="2" s="1"/>
  <c r="F87" i="2"/>
  <c r="D33" i="24"/>
  <c r="N13" i="24"/>
  <c r="N160" i="2"/>
  <c r="M25" i="24"/>
  <c r="M61" i="24"/>
  <c r="L160" i="2"/>
  <c r="L198" i="2"/>
  <c r="L161" i="13"/>
  <c r="J65" i="24"/>
  <c r="I17" i="24"/>
  <c r="I145" i="24"/>
  <c r="C21" i="24"/>
  <c r="I129" i="24"/>
  <c r="H21" i="24"/>
  <c r="N229" i="6"/>
  <c r="N291" i="6"/>
  <c r="N105" i="13"/>
  <c r="F53" i="24"/>
  <c r="G41" i="24"/>
  <c r="P149" i="13"/>
  <c r="O149" i="24"/>
  <c r="H87" i="1"/>
  <c r="D45" i="24"/>
  <c r="G237" i="5"/>
  <c r="G231" i="5"/>
  <c r="G225" i="5"/>
  <c r="G234" i="5"/>
  <c r="G228" i="5"/>
  <c r="E87" i="1"/>
  <c r="E86" i="1" s="1"/>
  <c r="E87" i="2"/>
  <c r="E86" i="2" s="1"/>
  <c r="D87" i="7"/>
  <c r="K87" i="9"/>
  <c r="K86" i="9" s="1"/>
  <c r="G87" i="2"/>
  <c r="M88" i="6"/>
  <c r="M94" i="6"/>
  <c r="M87" i="9"/>
  <c r="M86" i="9" s="1"/>
  <c r="D149" i="24"/>
  <c r="G133" i="24"/>
  <c r="M21" i="24"/>
  <c r="J17" i="24"/>
  <c r="N88" i="11"/>
  <c r="N94" i="11"/>
  <c r="O157" i="24"/>
  <c r="C77" i="24"/>
  <c r="J29" i="24"/>
  <c r="D73" i="24"/>
  <c r="P37" i="13"/>
  <c r="O37" i="24"/>
  <c r="I109" i="24"/>
  <c r="F21" i="24"/>
  <c r="P165" i="13"/>
  <c r="O165" i="24"/>
  <c r="I177" i="1"/>
  <c r="I144" i="1"/>
  <c r="I153" i="13"/>
  <c r="C125" i="24"/>
  <c r="K37" i="24"/>
  <c r="I152" i="2"/>
  <c r="I169" i="13" s="1"/>
  <c r="D87" i="5"/>
  <c r="D86" i="5" s="1"/>
  <c r="C87" i="10"/>
  <c r="C86" i="10" s="1"/>
  <c r="L88" i="11"/>
  <c r="L94" i="11"/>
  <c r="K267" i="8"/>
  <c r="K211" i="8"/>
  <c r="K65" i="13"/>
  <c r="N88" i="1"/>
  <c r="N95" i="1"/>
  <c r="O88" i="1"/>
  <c r="O95" i="1"/>
  <c r="E17" i="24"/>
  <c r="E16" i="13"/>
  <c r="E19" i="16" s="1"/>
  <c r="G211" i="8"/>
  <c r="G267" i="8"/>
  <c r="G65" i="13"/>
  <c r="G81" i="24"/>
  <c r="J165" i="24"/>
  <c r="H87" i="8"/>
  <c r="F87" i="6"/>
  <c r="F86" i="6" s="1"/>
  <c r="N88" i="2"/>
  <c r="N94" i="2"/>
  <c r="D194" i="5"/>
  <c r="D244" i="5"/>
  <c r="D133" i="13"/>
  <c r="P101" i="24"/>
  <c r="E87" i="9"/>
  <c r="E86" i="9" s="1"/>
  <c r="F87" i="1"/>
  <c r="F86" i="1" s="1"/>
  <c r="C128" i="1"/>
  <c r="D169" i="7"/>
  <c r="D101" i="13" s="1"/>
  <c r="O189" i="6"/>
  <c r="O113" i="13" s="1"/>
  <c r="K189" i="6"/>
  <c r="K113" i="13" s="1"/>
  <c r="K221" i="6"/>
  <c r="K129" i="13" s="1"/>
  <c r="D144" i="2"/>
  <c r="D165" i="13" s="1"/>
  <c r="I153" i="7"/>
  <c r="I93" i="13" s="1"/>
  <c r="J33" i="24"/>
  <c r="I121" i="24"/>
  <c r="I157" i="24"/>
  <c r="E73" i="24"/>
  <c r="L88" i="10"/>
  <c r="L94" i="10"/>
  <c r="P53" i="24"/>
  <c r="G87" i="11"/>
  <c r="G86" i="11" s="1"/>
  <c r="O8" i="22"/>
  <c r="O11" i="22" s="1"/>
  <c r="O97" i="21"/>
  <c r="N188" i="13" s="1"/>
  <c r="N200" i="13" s="1"/>
  <c r="K145" i="24"/>
  <c r="H87" i="10"/>
  <c r="H86" i="10" s="1"/>
  <c r="E221" i="7"/>
  <c r="E177" i="7"/>
  <c r="E89" i="13"/>
  <c r="D87" i="1"/>
  <c r="D86" i="1" s="1"/>
  <c r="D198" i="6"/>
  <c r="D197" i="6" s="1"/>
  <c r="D117" i="13" s="1"/>
  <c r="D190" i="6"/>
  <c r="D189" i="6" s="1"/>
  <c r="D113" i="13" s="1"/>
  <c r="D206" i="6"/>
  <c r="D205" i="6" s="1"/>
  <c r="D121" i="13" s="1"/>
  <c r="D182" i="6"/>
  <c r="D181" i="6" s="1"/>
  <c r="D109" i="13" s="1"/>
  <c r="D222" i="6"/>
  <c r="D221" i="6" s="1"/>
  <c r="D129" i="13" s="1"/>
  <c r="D214" i="6"/>
  <c r="D213" i="6" s="1"/>
  <c r="D125" i="13" s="1"/>
  <c r="D174" i="6"/>
  <c r="D173" i="6" s="1"/>
  <c r="H41" i="24"/>
  <c r="J145" i="24"/>
  <c r="C246" i="10"/>
  <c r="C195" i="10"/>
  <c r="C25" i="13"/>
  <c r="K41" i="24"/>
  <c r="I190" i="11"/>
  <c r="I189" i="11" s="1"/>
  <c r="I23" i="13" s="1"/>
  <c r="I23" i="24" s="1"/>
  <c r="I187" i="11"/>
  <c r="I184" i="11"/>
  <c r="F231" i="5"/>
  <c r="F237" i="5"/>
  <c r="F234" i="5"/>
  <c r="F225" i="5"/>
  <c r="F228" i="5"/>
  <c r="M109" i="24"/>
  <c r="H87" i="6"/>
  <c r="H86" i="6" s="1"/>
  <c r="H141" i="24"/>
  <c r="L125" i="24"/>
  <c r="H93" i="24"/>
  <c r="D36" i="13"/>
  <c r="D25" i="16" s="1"/>
  <c r="D37" i="24"/>
  <c r="M49" i="24"/>
  <c r="J149" i="24"/>
  <c r="N33" i="24"/>
  <c r="C121" i="24"/>
  <c r="E69" i="24"/>
  <c r="E87" i="8"/>
  <c r="E86" i="8" s="1"/>
  <c r="J87" i="9"/>
  <c r="J86" i="9" s="1"/>
  <c r="K155" i="9"/>
  <c r="K154" i="9" s="1"/>
  <c r="K187" i="9"/>
  <c r="K186" i="9" s="1"/>
  <c r="K61" i="13" s="1"/>
  <c r="K179" i="9"/>
  <c r="K178" i="9" s="1"/>
  <c r="K57" i="13" s="1"/>
  <c r="K163" i="9"/>
  <c r="K162" i="9" s="1"/>
  <c r="K49" i="13" s="1"/>
  <c r="K171" i="9"/>
  <c r="K170" i="9" s="1"/>
  <c r="K53" i="13" s="1"/>
  <c r="G61" i="24"/>
  <c r="M8" i="22"/>
  <c r="M11" i="22" s="1"/>
  <c r="M97" i="21"/>
  <c r="L188" i="13" s="1"/>
  <c r="L200" i="13" s="1"/>
  <c r="F33" i="24"/>
  <c r="J153" i="24"/>
  <c r="K87" i="5"/>
  <c r="K86" i="5" s="1"/>
  <c r="L33" i="24"/>
  <c r="D211" i="8"/>
  <c r="D267" i="8"/>
  <c r="D65" i="13"/>
  <c r="J97" i="24"/>
  <c r="G29" i="24"/>
  <c r="C87" i="1"/>
  <c r="C86" i="1" s="1"/>
  <c r="K87" i="10"/>
  <c r="K86" i="10" s="1"/>
  <c r="G49" i="24"/>
  <c r="F137" i="24"/>
  <c r="G129" i="24"/>
  <c r="F194" i="5"/>
  <c r="F244" i="5"/>
  <c r="F133" i="13"/>
  <c r="I149" i="24"/>
  <c r="J194" i="5"/>
  <c r="J244" i="5"/>
  <c r="J133" i="13"/>
  <c r="I113" i="24"/>
  <c r="F165" i="24"/>
  <c r="C33" i="24"/>
  <c r="L21" i="24"/>
  <c r="C291" i="6"/>
  <c r="C229" i="6"/>
  <c r="C105" i="13"/>
  <c r="K33" i="24"/>
  <c r="E133" i="24"/>
  <c r="G87" i="7"/>
  <c r="O88" i="7"/>
  <c r="O94" i="7"/>
  <c r="C87" i="7"/>
  <c r="I87" i="6"/>
  <c r="N129" i="1"/>
  <c r="N128" i="1" s="1"/>
  <c r="N137" i="1"/>
  <c r="N136" i="1" s="1"/>
  <c r="N157" i="13" s="1"/>
  <c r="I87" i="1"/>
  <c r="K161" i="24"/>
  <c r="D145" i="24"/>
  <c r="M88" i="11"/>
  <c r="M94" i="11"/>
  <c r="C87" i="5"/>
  <c r="C86" i="5" s="1"/>
  <c r="C87" i="11"/>
  <c r="C86" i="11" s="1"/>
  <c r="H161" i="24"/>
  <c r="D87" i="6"/>
  <c r="D86" i="6" s="1"/>
  <c r="F239" i="10"/>
  <c r="F236" i="10"/>
  <c r="F233" i="10"/>
  <c r="F230" i="10"/>
  <c r="F227" i="10"/>
  <c r="L41" i="24"/>
  <c r="M121" i="24"/>
  <c r="I172" i="10"/>
  <c r="I171" i="10" s="1"/>
  <c r="I33" i="13" s="1"/>
  <c r="I188" i="10"/>
  <c r="I187" i="10" s="1"/>
  <c r="I41" i="13" s="1"/>
  <c r="I156" i="10"/>
  <c r="I155" i="10" s="1"/>
  <c r="I180" i="10"/>
  <c r="I179" i="10" s="1"/>
  <c r="I37" i="13" s="1"/>
  <c r="I164" i="10"/>
  <c r="I163" i="10" s="1"/>
  <c r="I29" i="13" s="1"/>
  <c r="H87" i="11"/>
  <c r="H86" i="11" s="1"/>
  <c r="O153" i="24"/>
  <c r="N73" i="24"/>
  <c r="N81" i="24"/>
  <c r="G169" i="24"/>
  <c r="H37" i="24"/>
  <c r="G113" i="24"/>
  <c r="J101" i="24"/>
  <c r="E165" i="24"/>
  <c r="N109" i="24"/>
  <c r="K101" i="24"/>
  <c r="P141" i="13"/>
  <c r="O141" i="24"/>
  <c r="C93" i="24"/>
  <c r="L161" i="7"/>
  <c r="L97" i="13" s="1"/>
  <c r="P73" i="13"/>
  <c r="O73" i="24"/>
  <c r="J45" i="24"/>
  <c r="N88" i="8"/>
  <c r="N94" i="8"/>
  <c r="D87" i="2"/>
  <c r="D86" i="2" s="1"/>
  <c r="J214" i="6"/>
  <c r="J213" i="6" s="1"/>
  <c r="J125" i="13" s="1"/>
  <c r="J190" i="6"/>
  <c r="J189" i="6" s="1"/>
  <c r="J113" i="13" s="1"/>
  <c r="J182" i="6"/>
  <c r="J181" i="6" s="1"/>
  <c r="J109" i="13" s="1"/>
  <c r="J222" i="6"/>
  <c r="J221" i="6" s="1"/>
  <c r="J129" i="13" s="1"/>
  <c r="J206" i="6"/>
  <c r="J205" i="6" s="1"/>
  <c r="J121" i="13" s="1"/>
  <c r="J198" i="6"/>
  <c r="J197" i="6" s="1"/>
  <c r="J117" i="13" s="1"/>
  <c r="J174" i="6"/>
  <c r="J173" i="6" s="1"/>
  <c r="L88" i="6"/>
  <c r="L94" i="6"/>
  <c r="E160" i="11"/>
  <c r="E198" i="11"/>
  <c r="E13" i="13"/>
  <c r="I45" i="24"/>
  <c r="L87" i="9"/>
  <c r="K194" i="5"/>
  <c r="K244" i="5"/>
  <c r="K133" i="13"/>
  <c r="F195" i="10"/>
  <c r="F246" i="10"/>
  <c r="F25" i="13"/>
  <c r="N88" i="9"/>
  <c r="N94" i="9"/>
  <c r="D144" i="1"/>
  <c r="D177" i="1"/>
  <c r="D153" i="13"/>
  <c r="F177" i="7"/>
  <c r="F221" i="7"/>
  <c r="F89" i="13"/>
  <c r="G86" i="10"/>
  <c r="M153" i="2"/>
  <c r="M152" i="2" s="1"/>
  <c r="M169" i="13" s="1"/>
  <c r="M145" i="2"/>
  <c r="M144" i="2" s="1"/>
  <c r="M165" i="13" s="1"/>
  <c r="M137" i="2"/>
  <c r="M136" i="2" s="1"/>
  <c r="H137" i="24"/>
  <c r="E101" i="24"/>
  <c r="L155" i="9"/>
  <c r="L154" i="9" s="1"/>
  <c r="L163" i="9"/>
  <c r="L162" i="9" s="1"/>
  <c r="L49" i="13" s="1"/>
  <c r="L179" i="9"/>
  <c r="L178" i="9" s="1"/>
  <c r="L57" i="13" s="1"/>
  <c r="L171" i="9"/>
  <c r="L170" i="9" s="1"/>
  <c r="L53" i="13" s="1"/>
  <c r="L187" i="9"/>
  <c r="L186" i="9" s="1"/>
  <c r="L61" i="13" s="1"/>
  <c r="L117" i="24"/>
  <c r="H177" i="7"/>
  <c r="H221" i="7"/>
  <c r="H89" i="13"/>
  <c r="N244" i="9"/>
  <c r="N88" i="10"/>
  <c r="N94" i="10"/>
  <c r="N88" i="5"/>
  <c r="N94" i="5"/>
  <c r="D195" i="10"/>
  <c r="D246" i="10"/>
  <c r="D25" i="13"/>
  <c r="M246" i="10"/>
  <c r="M57" i="24"/>
  <c r="L169" i="24"/>
  <c r="J41" i="24"/>
  <c r="D85" i="24"/>
  <c r="G121" i="24"/>
  <c r="J177" i="7"/>
  <c r="J221" i="7"/>
  <c r="J89" i="13"/>
  <c r="E169" i="24"/>
  <c r="N113" i="24"/>
  <c r="K97" i="24"/>
  <c r="M141" i="24"/>
  <c r="K29" i="24"/>
  <c r="P77" i="13"/>
  <c r="O77" i="24"/>
  <c r="D17" i="24"/>
  <c r="C137" i="2"/>
  <c r="C136" i="2" s="1"/>
  <c r="C153" i="2"/>
  <c r="C152" i="2" s="1"/>
  <c r="C169" i="13" s="1"/>
  <c r="C145" i="2"/>
  <c r="C144" i="2" s="1"/>
  <c r="C165" i="13" s="1"/>
  <c r="M88" i="10"/>
  <c r="M94" i="10"/>
  <c r="O88" i="2"/>
  <c r="O94" i="2"/>
  <c r="G53" i="24"/>
  <c r="L88" i="1"/>
  <c r="L95" i="1"/>
  <c r="F37" i="24"/>
  <c r="M160" i="11"/>
  <c r="M198" i="11"/>
  <c r="M13" i="13"/>
  <c r="G160" i="11"/>
  <c r="G198" i="11"/>
  <c r="G13" i="13"/>
  <c r="J21" i="24"/>
  <c r="C187" i="5"/>
  <c r="C186" i="5" s="1"/>
  <c r="C149" i="13" s="1"/>
  <c r="C171" i="5"/>
  <c r="C170" i="5" s="1"/>
  <c r="C141" i="13" s="1"/>
  <c r="C155" i="5"/>
  <c r="C154" i="5" s="1"/>
  <c r="C179" i="5"/>
  <c r="C178" i="5" s="1"/>
  <c r="C145" i="13" s="1"/>
  <c r="C163" i="5"/>
  <c r="C162" i="5" s="1"/>
  <c r="C137" i="13" s="1"/>
  <c r="H195" i="10"/>
  <c r="H246" i="10"/>
  <c r="H25" i="13"/>
  <c r="G157" i="24"/>
  <c r="C17" i="24"/>
  <c r="J93" i="24"/>
  <c r="H17" i="24"/>
  <c r="N125" i="24"/>
  <c r="F49" i="24"/>
  <c r="G195" i="10"/>
  <c r="G246" i="10"/>
  <c r="G25" i="13"/>
  <c r="M145" i="24"/>
  <c r="K195" i="10"/>
  <c r="K246" i="10"/>
  <c r="K25" i="13"/>
  <c r="G87" i="6"/>
  <c r="G86" i="6" s="1"/>
  <c r="E87" i="10"/>
  <c r="F86" i="11"/>
  <c r="P85" i="13"/>
  <c r="O85" i="24"/>
  <c r="K87" i="6"/>
  <c r="K86" i="6" s="1"/>
  <c r="K87" i="1"/>
  <c r="K86" i="1" s="1"/>
  <c r="E178" i="9"/>
  <c r="E57" i="13" s="1"/>
  <c r="J260" i="8"/>
  <c r="J251" i="8"/>
  <c r="J254" i="8"/>
  <c r="J257" i="8"/>
  <c r="J248" i="8"/>
  <c r="J245" i="8"/>
  <c r="H87" i="5"/>
  <c r="H86" i="5" s="1"/>
  <c r="K77" i="24"/>
  <c r="I237" i="5"/>
  <c r="I231" i="5"/>
  <c r="I234" i="5"/>
  <c r="I225" i="5"/>
  <c r="I228" i="5"/>
  <c r="P49" i="24"/>
  <c r="G85" i="24"/>
  <c r="G69" i="24"/>
  <c r="J160" i="2"/>
  <c r="J198" i="2"/>
  <c r="J161" i="13"/>
  <c r="O88" i="8"/>
  <c r="O94" i="8"/>
  <c r="F41" i="24"/>
  <c r="D145" i="7"/>
  <c r="O213" i="6"/>
  <c r="O125" i="13" s="1"/>
  <c r="O181" i="6"/>
  <c r="O109" i="13" s="1"/>
  <c r="K197" i="6"/>
  <c r="K117" i="13" s="1"/>
  <c r="D152" i="2"/>
  <c r="D169" i="13" s="1"/>
  <c r="I161" i="7"/>
  <c r="I97" i="13" s="1"/>
  <c r="F200" i="11" l="1"/>
  <c r="O8" i="24"/>
  <c r="O6" i="24"/>
  <c r="P6" i="24" s="1"/>
  <c r="P10" i="24"/>
  <c r="O175" i="13"/>
  <c r="O200" i="13" s="1"/>
  <c r="O16" i="16"/>
  <c r="P8" i="13"/>
  <c r="O122" i="12"/>
  <c r="I246" i="5"/>
  <c r="J269" i="8"/>
  <c r="J270" i="8" s="1"/>
  <c r="F252" i="8"/>
  <c r="F79" i="13" s="1"/>
  <c r="F79" i="24" s="1"/>
  <c r="F246" i="8"/>
  <c r="F71" i="13" s="1"/>
  <c r="F232" i="5"/>
  <c r="F147" i="13" s="1"/>
  <c r="F147" i="24" s="1"/>
  <c r="J252" i="8"/>
  <c r="J79" i="13" s="1"/>
  <c r="I229" i="5"/>
  <c r="I143" i="13" s="1"/>
  <c r="I143" i="24" s="1"/>
  <c r="D28" i="13"/>
  <c r="D23" i="16" s="1"/>
  <c r="F228" i="10"/>
  <c r="F31" i="13" s="1"/>
  <c r="F31" i="24" s="1"/>
  <c r="E259" i="8"/>
  <c r="E256" i="8"/>
  <c r="E250" i="8"/>
  <c r="E253" i="8"/>
  <c r="E244" i="8"/>
  <c r="E247" i="8"/>
  <c r="I236" i="9"/>
  <c r="I230" i="9"/>
  <c r="I227" i="9"/>
  <c r="I233" i="9"/>
  <c r="I224" i="9"/>
  <c r="C190" i="2"/>
  <c r="C184" i="2"/>
  <c r="C187" i="2"/>
  <c r="G271" i="6"/>
  <c r="G268" i="6"/>
  <c r="G280" i="6"/>
  <c r="G265" i="6"/>
  <c r="G277" i="6"/>
  <c r="G274" i="6"/>
  <c r="G283" i="6"/>
  <c r="H190" i="11"/>
  <c r="H187" i="11"/>
  <c r="H184" i="11"/>
  <c r="C280" i="6"/>
  <c r="C277" i="6"/>
  <c r="C283" i="6"/>
  <c r="C274" i="6"/>
  <c r="C268" i="6"/>
  <c r="C265" i="6"/>
  <c r="C271" i="6"/>
  <c r="J227" i="5"/>
  <c r="J233" i="5"/>
  <c r="J230" i="5"/>
  <c r="J236" i="5"/>
  <c r="J224" i="5"/>
  <c r="H207" i="7"/>
  <c r="H213" i="7"/>
  <c r="H204" i="7"/>
  <c r="H210" i="7"/>
  <c r="D256" i="8"/>
  <c r="D247" i="8"/>
  <c r="D259" i="8"/>
  <c r="D250" i="8"/>
  <c r="D253" i="8"/>
  <c r="D244" i="8"/>
  <c r="D224" i="9"/>
  <c r="D233" i="9"/>
  <c r="D236" i="9"/>
  <c r="D230" i="9"/>
  <c r="D227" i="9"/>
  <c r="H187" i="2"/>
  <c r="H190" i="2"/>
  <c r="H184" i="2"/>
  <c r="I232" i="10"/>
  <c r="I229" i="10"/>
  <c r="I238" i="10"/>
  <c r="I235" i="10"/>
  <c r="I226" i="10"/>
  <c r="G256" i="8"/>
  <c r="G247" i="8"/>
  <c r="G250" i="8"/>
  <c r="G253" i="8"/>
  <c r="G244" i="8"/>
  <c r="G259" i="8"/>
  <c r="G227" i="9"/>
  <c r="G233" i="9"/>
  <c r="G230" i="9"/>
  <c r="G224" i="9"/>
  <c r="G236" i="9"/>
  <c r="D190" i="2"/>
  <c r="D187" i="2"/>
  <c r="D184" i="2"/>
  <c r="K238" i="10"/>
  <c r="K229" i="10"/>
  <c r="K235" i="10"/>
  <c r="K226" i="10"/>
  <c r="K232" i="10"/>
  <c r="F169" i="1"/>
  <c r="F166" i="1"/>
  <c r="F280" i="6"/>
  <c r="F271" i="6"/>
  <c r="F265" i="6"/>
  <c r="F277" i="6"/>
  <c r="F274" i="6"/>
  <c r="F268" i="6"/>
  <c r="F283" i="6"/>
  <c r="C166" i="1"/>
  <c r="C169" i="1"/>
  <c r="G187" i="11"/>
  <c r="G190" i="11"/>
  <c r="G184" i="11"/>
  <c r="E227" i="9"/>
  <c r="E224" i="9"/>
  <c r="E230" i="9"/>
  <c r="E236" i="9"/>
  <c r="E233" i="9"/>
  <c r="D230" i="5"/>
  <c r="D224" i="5"/>
  <c r="D236" i="5"/>
  <c r="D227" i="5"/>
  <c r="D233" i="5"/>
  <c r="J232" i="10"/>
  <c r="J238" i="10"/>
  <c r="J229" i="10"/>
  <c r="J235" i="10"/>
  <c r="J226" i="10"/>
  <c r="J166" i="1"/>
  <c r="J169" i="1"/>
  <c r="J268" i="6"/>
  <c r="J283" i="6"/>
  <c r="J277" i="6"/>
  <c r="J271" i="6"/>
  <c r="J280" i="6"/>
  <c r="J265" i="6"/>
  <c r="J274" i="6"/>
  <c r="J190" i="2"/>
  <c r="J187" i="2"/>
  <c r="J184" i="2"/>
  <c r="L187" i="2"/>
  <c r="L190" i="2"/>
  <c r="L184" i="2"/>
  <c r="P109" i="13"/>
  <c r="O109" i="24"/>
  <c r="K280" i="6"/>
  <c r="K268" i="6"/>
  <c r="K274" i="6"/>
  <c r="K271" i="6"/>
  <c r="K283" i="6"/>
  <c r="K265" i="6"/>
  <c r="K277" i="6"/>
  <c r="K25" i="24"/>
  <c r="H25" i="24"/>
  <c r="C137" i="24"/>
  <c r="M165" i="24"/>
  <c r="L234" i="9"/>
  <c r="L228" i="9"/>
  <c r="L237" i="9"/>
  <c r="L231" i="9"/>
  <c r="L225" i="9"/>
  <c r="J113" i="24"/>
  <c r="L97" i="24"/>
  <c r="I29" i="24"/>
  <c r="D268" i="6"/>
  <c r="D274" i="6"/>
  <c r="D271" i="6"/>
  <c r="D277" i="6"/>
  <c r="D280" i="6"/>
  <c r="D265" i="6"/>
  <c r="D283" i="6"/>
  <c r="I275" i="6"/>
  <c r="I269" i="6"/>
  <c r="I284" i="6"/>
  <c r="I272" i="6"/>
  <c r="I278" i="6"/>
  <c r="I266" i="6"/>
  <c r="I281" i="6"/>
  <c r="G214" i="7"/>
  <c r="G205" i="7"/>
  <c r="G208" i="7"/>
  <c r="G211" i="7"/>
  <c r="D169" i="24"/>
  <c r="K169" i="1"/>
  <c r="K166" i="1"/>
  <c r="E233" i="10"/>
  <c r="E239" i="10"/>
  <c r="E227" i="10"/>
  <c r="E230" i="10"/>
  <c r="E236" i="10"/>
  <c r="G25" i="24"/>
  <c r="G74" i="16"/>
  <c r="O87" i="2"/>
  <c r="P77" i="24"/>
  <c r="L61" i="24"/>
  <c r="J121" i="24"/>
  <c r="I37" i="24"/>
  <c r="C188" i="11"/>
  <c r="C191" i="11"/>
  <c r="C185" i="11"/>
  <c r="M87" i="11"/>
  <c r="N157" i="24"/>
  <c r="G86" i="7"/>
  <c r="J133" i="24"/>
  <c r="K234" i="5"/>
  <c r="K237" i="5"/>
  <c r="K231" i="5"/>
  <c r="K228" i="5"/>
  <c r="K225" i="5"/>
  <c r="K61" i="24"/>
  <c r="H281" i="6"/>
  <c r="H275" i="6"/>
  <c r="H284" i="6"/>
  <c r="H266" i="6"/>
  <c r="H272" i="6"/>
  <c r="H278" i="6"/>
  <c r="H269" i="6"/>
  <c r="D129" i="24"/>
  <c r="D166" i="1"/>
  <c r="D169" i="1"/>
  <c r="H229" i="10"/>
  <c r="H232" i="10"/>
  <c r="H235" i="10"/>
  <c r="H238" i="10"/>
  <c r="H226" i="10"/>
  <c r="P157" i="24"/>
  <c r="N87" i="11"/>
  <c r="G188" i="2"/>
  <c r="G185" i="2"/>
  <c r="G191" i="2"/>
  <c r="E187" i="2"/>
  <c r="E184" i="2"/>
  <c r="E190" i="2"/>
  <c r="H170" i="1"/>
  <c r="H167" i="1"/>
  <c r="F188" i="2"/>
  <c r="F191" i="2"/>
  <c r="F185" i="2"/>
  <c r="F230" i="9"/>
  <c r="F224" i="9"/>
  <c r="F236" i="9"/>
  <c r="F227" i="9"/>
  <c r="F233" i="9"/>
  <c r="L25" i="24"/>
  <c r="E204" i="7"/>
  <c r="E207" i="7"/>
  <c r="E210" i="7"/>
  <c r="E213" i="7"/>
  <c r="I190" i="2"/>
  <c r="I187" i="2"/>
  <c r="I184" i="2"/>
  <c r="L157" i="24"/>
  <c r="I256" i="8"/>
  <c r="I253" i="8"/>
  <c r="I247" i="8"/>
  <c r="I250" i="8"/>
  <c r="I244" i="8"/>
  <c r="I259" i="8"/>
  <c r="P81" i="24"/>
  <c r="H13" i="24"/>
  <c r="M133" i="24"/>
  <c r="M105" i="24"/>
  <c r="O229" i="6"/>
  <c r="O291" i="6"/>
  <c r="O105" i="13"/>
  <c r="D191" i="11"/>
  <c r="D188" i="11"/>
  <c r="D185" i="11"/>
  <c r="C257" i="8"/>
  <c r="C251" i="8"/>
  <c r="C260" i="8"/>
  <c r="C248" i="8"/>
  <c r="C254" i="8"/>
  <c r="C245" i="8"/>
  <c r="F65" i="24"/>
  <c r="P25" i="13"/>
  <c r="O25" i="24"/>
  <c r="G169" i="1"/>
  <c r="G166" i="1"/>
  <c r="L105" i="24"/>
  <c r="K259" i="8"/>
  <c r="K256" i="8"/>
  <c r="K253" i="8"/>
  <c r="K247" i="8"/>
  <c r="K250" i="8"/>
  <c r="K244" i="8"/>
  <c r="N137" i="24"/>
  <c r="P169" i="24"/>
  <c r="P45" i="24"/>
  <c r="K177" i="1"/>
  <c r="K144" i="1"/>
  <c r="K153" i="13"/>
  <c r="K21" i="24"/>
  <c r="L177" i="7"/>
  <c r="I101" i="24"/>
  <c r="J214" i="7"/>
  <c r="J211" i="7"/>
  <c r="J205" i="7"/>
  <c r="J208" i="7"/>
  <c r="H237" i="9"/>
  <c r="H231" i="9"/>
  <c r="H234" i="9"/>
  <c r="H228" i="9"/>
  <c r="H225" i="9"/>
  <c r="K188" i="11"/>
  <c r="K191" i="11"/>
  <c r="K185" i="11"/>
  <c r="G242" i="5"/>
  <c r="G243" i="5" s="1"/>
  <c r="G223" i="5"/>
  <c r="F223" i="5"/>
  <c r="F242" i="5"/>
  <c r="F243" i="5" s="1"/>
  <c r="K117" i="24"/>
  <c r="D177" i="7"/>
  <c r="D221" i="7"/>
  <c r="D89" i="13"/>
  <c r="H234" i="5"/>
  <c r="H228" i="5"/>
  <c r="H231" i="5"/>
  <c r="H225" i="5"/>
  <c r="H237" i="5"/>
  <c r="E57" i="24"/>
  <c r="K170" i="1"/>
  <c r="K167" i="1"/>
  <c r="E86" i="10"/>
  <c r="C194" i="5"/>
  <c r="C244" i="5"/>
  <c r="C133" i="13"/>
  <c r="L53" i="24"/>
  <c r="G232" i="10"/>
  <c r="G231" i="10" s="1"/>
  <c r="G35" i="13" s="1"/>
  <c r="G238" i="10"/>
  <c r="G237" i="10" s="1"/>
  <c r="G43" i="13" s="1"/>
  <c r="G226" i="10"/>
  <c r="G229" i="10"/>
  <c r="G228" i="10" s="1"/>
  <c r="G31" i="13" s="1"/>
  <c r="G235" i="10"/>
  <c r="G234" i="10" s="1"/>
  <c r="G39" i="13" s="1"/>
  <c r="D153" i="24"/>
  <c r="N87" i="9"/>
  <c r="J129" i="24"/>
  <c r="I195" i="10"/>
  <c r="I246" i="10"/>
  <c r="I25" i="13"/>
  <c r="F248" i="10"/>
  <c r="F249" i="10" s="1"/>
  <c r="C233" i="5"/>
  <c r="C224" i="5"/>
  <c r="C236" i="5"/>
  <c r="C227" i="5"/>
  <c r="C230" i="5"/>
  <c r="N144" i="1"/>
  <c r="N177" i="1"/>
  <c r="N153" i="13"/>
  <c r="O87" i="7"/>
  <c r="O86" i="7" s="1"/>
  <c r="C105" i="24"/>
  <c r="F133" i="24"/>
  <c r="K53" i="24"/>
  <c r="K194" i="9"/>
  <c r="K244" i="9"/>
  <c r="K45" i="13"/>
  <c r="J231" i="9"/>
  <c r="J225" i="9"/>
  <c r="J228" i="9"/>
  <c r="J234" i="9"/>
  <c r="J237" i="9"/>
  <c r="I196" i="11"/>
  <c r="I183" i="11"/>
  <c r="D109" i="24"/>
  <c r="D170" i="1"/>
  <c r="D167" i="1"/>
  <c r="H236" i="10"/>
  <c r="H230" i="10"/>
  <c r="H233" i="10"/>
  <c r="H227" i="10"/>
  <c r="H239" i="10"/>
  <c r="I93" i="24"/>
  <c r="P113" i="13"/>
  <c r="O113" i="24"/>
  <c r="D133" i="24"/>
  <c r="N87" i="2"/>
  <c r="N86" i="2" s="1"/>
  <c r="G65" i="24"/>
  <c r="E16" i="24"/>
  <c r="E19" i="26" s="1"/>
  <c r="N87" i="1"/>
  <c r="C233" i="10"/>
  <c r="C230" i="10"/>
  <c r="C239" i="10"/>
  <c r="C236" i="10"/>
  <c r="C227" i="10"/>
  <c r="I169" i="24"/>
  <c r="M87" i="6"/>
  <c r="M86" i="6" s="1"/>
  <c r="K233" i="9"/>
  <c r="K227" i="9"/>
  <c r="K236" i="9"/>
  <c r="K224" i="9"/>
  <c r="K230" i="9"/>
  <c r="E191" i="2"/>
  <c r="E188" i="2"/>
  <c r="E185" i="2"/>
  <c r="E166" i="1"/>
  <c r="E169" i="1"/>
  <c r="G246" i="5"/>
  <c r="G247" i="5" s="1"/>
  <c r="L161" i="24"/>
  <c r="O87" i="11"/>
  <c r="O86" i="11" s="1"/>
  <c r="F231" i="9"/>
  <c r="F237" i="9"/>
  <c r="F228" i="9"/>
  <c r="F234" i="9"/>
  <c r="F225" i="9"/>
  <c r="E211" i="7"/>
  <c r="E214" i="7"/>
  <c r="E208" i="7"/>
  <c r="E205" i="7"/>
  <c r="I188" i="2"/>
  <c r="I185" i="2"/>
  <c r="I191" i="2"/>
  <c r="L213" i="7"/>
  <c r="L207" i="7"/>
  <c r="L204" i="7"/>
  <c r="L210" i="7"/>
  <c r="P89" i="13"/>
  <c r="O89" i="24"/>
  <c r="K188" i="2"/>
  <c r="K191" i="2"/>
  <c r="K185" i="2"/>
  <c r="H74" i="16"/>
  <c r="G248" i="10"/>
  <c r="G249" i="10" s="1"/>
  <c r="E196" i="11"/>
  <c r="E183" i="11"/>
  <c r="D231" i="10"/>
  <c r="D35" i="13" s="1"/>
  <c r="F237" i="10"/>
  <c r="F43" i="13" s="1"/>
  <c r="P33" i="24"/>
  <c r="D160" i="2"/>
  <c r="D198" i="2"/>
  <c r="D161" i="13"/>
  <c r="D97" i="24"/>
  <c r="I165" i="24"/>
  <c r="O133" i="24"/>
  <c r="G105" i="24"/>
  <c r="I20" i="24"/>
  <c r="I20" i="26" s="1"/>
  <c r="E227" i="5"/>
  <c r="E230" i="5"/>
  <c r="E224" i="5"/>
  <c r="E233" i="5"/>
  <c r="E236" i="5"/>
  <c r="H65" i="24"/>
  <c r="J188" i="11"/>
  <c r="J185" i="11"/>
  <c r="J191" i="11"/>
  <c r="P161" i="13"/>
  <c r="O161" i="24"/>
  <c r="M45" i="24"/>
  <c r="D28" i="24"/>
  <c r="D23" i="26" s="1"/>
  <c r="G170" i="1"/>
  <c r="G167" i="1"/>
  <c r="M153" i="24"/>
  <c r="K248" i="8"/>
  <c r="K260" i="8"/>
  <c r="K254" i="8"/>
  <c r="K245" i="8"/>
  <c r="K251" i="8"/>
  <c r="K257" i="8"/>
  <c r="N149" i="24"/>
  <c r="G161" i="24"/>
  <c r="I85" i="24"/>
  <c r="I81" i="24"/>
  <c r="F265" i="8"/>
  <c r="F266" i="8" s="1"/>
  <c r="F243" i="8"/>
  <c r="F258" i="8"/>
  <c r="F87" i="13" s="1"/>
  <c r="K157" i="24"/>
  <c r="M87" i="8"/>
  <c r="M86" i="8" s="1"/>
  <c r="K17" i="24"/>
  <c r="F144" i="24"/>
  <c r="F57" i="26" s="1"/>
  <c r="K125" i="24"/>
  <c r="D93" i="24"/>
  <c r="E194" i="9"/>
  <c r="E244" i="9"/>
  <c r="E45" i="13"/>
  <c r="D13" i="24"/>
  <c r="E161" i="24"/>
  <c r="G235" i="5"/>
  <c r="G151" i="13" s="1"/>
  <c r="F229" i="5"/>
  <c r="F143" i="13" s="1"/>
  <c r="J255" i="8"/>
  <c r="J83" i="13" s="1"/>
  <c r="J246" i="8"/>
  <c r="J71" i="13" s="1"/>
  <c r="I232" i="5"/>
  <c r="I147" i="13" s="1"/>
  <c r="J161" i="24"/>
  <c r="F190" i="11"/>
  <c r="F189" i="11" s="1"/>
  <c r="F23" i="13" s="1"/>
  <c r="F187" i="11"/>
  <c r="F186" i="11" s="1"/>
  <c r="F19" i="13" s="1"/>
  <c r="F184" i="11"/>
  <c r="C149" i="24"/>
  <c r="C169" i="24"/>
  <c r="H89" i="24"/>
  <c r="L49" i="24"/>
  <c r="J117" i="24"/>
  <c r="P73" i="24"/>
  <c r="I33" i="24"/>
  <c r="C190" i="11"/>
  <c r="C189" i="11" s="1"/>
  <c r="C23" i="13" s="1"/>
  <c r="C184" i="11"/>
  <c r="C187" i="11"/>
  <c r="C186" i="11" s="1"/>
  <c r="C19" i="13" s="1"/>
  <c r="I167" i="1"/>
  <c r="I170" i="1"/>
  <c r="C208" i="7"/>
  <c r="C214" i="7"/>
  <c r="C205" i="7"/>
  <c r="C211" i="7"/>
  <c r="P125" i="13"/>
  <c r="O125" i="24"/>
  <c r="P85" i="24"/>
  <c r="C145" i="24"/>
  <c r="C160" i="2"/>
  <c r="C198" i="2"/>
  <c r="C161" i="13"/>
  <c r="N87" i="10"/>
  <c r="N86" i="10" s="1"/>
  <c r="L194" i="9"/>
  <c r="L244" i="9"/>
  <c r="L45" i="13"/>
  <c r="M169" i="24"/>
  <c r="K133" i="24"/>
  <c r="J125" i="24"/>
  <c r="N87" i="8"/>
  <c r="N86" i="8" s="1"/>
  <c r="D275" i="6"/>
  <c r="D269" i="6"/>
  <c r="D266" i="6"/>
  <c r="D281" i="6"/>
  <c r="D284" i="6"/>
  <c r="D272" i="6"/>
  <c r="D278" i="6"/>
  <c r="C170" i="1"/>
  <c r="C167" i="1"/>
  <c r="J233" i="9"/>
  <c r="J230" i="9"/>
  <c r="J227" i="9"/>
  <c r="J226" i="9" s="1"/>
  <c r="J51" i="13" s="1"/>
  <c r="J224" i="9"/>
  <c r="J236" i="9"/>
  <c r="F246" i="5"/>
  <c r="D117" i="24"/>
  <c r="K113" i="24"/>
  <c r="H260" i="8"/>
  <c r="H254" i="8"/>
  <c r="H248" i="8"/>
  <c r="H251" i="8"/>
  <c r="H245" i="8"/>
  <c r="H257" i="8"/>
  <c r="C226" i="10"/>
  <c r="C229" i="10"/>
  <c r="C238" i="10"/>
  <c r="C235" i="10"/>
  <c r="C232" i="10"/>
  <c r="C231" i="10" s="1"/>
  <c r="C35" i="13" s="1"/>
  <c r="I153" i="24"/>
  <c r="D208" i="7"/>
  <c r="D211" i="7"/>
  <c r="D214" i="7"/>
  <c r="D205" i="7"/>
  <c r="O87" i="5"/>
  <c r="O86" i="5" s="1"/>
  <c r="L101" i="24"/>
  <c r="K190" i="2"/>
  <c r="K187" i="2"/>
  <c r="K186" i="2" s="1"/>
  <c r="K167" i="13" s="1"/>
  <c r="K184" i="2"/>
  <c r="P137" i="24"/>
  <c r="N25" i="24"/>
  <c r="K214" i="7"/>
  <c r="K208" i="7"/>
  <c r="K205" i="7"/>
  <c r="K211" i="7"/>
  <c r="M87" i="5"/>
  <c r="I177" i="7"/>
  <c r="I89" i="13"/>
  <c r="I221" i="7"/>
  <c r="K89" i="24"/>
  <c r="P29" i="24"/>
  <c r="J187" i="11"/>
  <c r="J190" i="11"/>
  <c r="J189" i="11" s="1"/>
  <c r="J23" i="13" s="1"/>
  <c r="J184" i="11"/>
  <c r="C234" i="9"/>
  <c r="C237" i="9"/>
  <c r="C228" i="9"/>
  <c r="C225" i="9"/>
  <c r="C231" i="9"/>
  <c r="L87" i="8"/>
  <c r="L86" i="8" s="1"/>
  <c r="G237" i="9"/>
  <c r="G228" i="9"/>
  <c r="G231" i="9"/>
  <c r="G234" i="9"/>
  <c r="G225" i="9"/>
  <c r="I247" i="5"/>
  <c r="I73" i="24"/>
  <c r="E269" i="6"/>
  <c r="E275" i="6"/>
  <c r="E284" i="6"/>
  <c r="E281" i="6"/>
  <c r="E272" i="6"/>
  <c r="E278" i="6"/>
  <c r="E266" i="6"/>
  <c r="F74" i="16"/>
  <c r="F201" i="11"/>
  <c r="O129" i="24"/>
  <c r="P129" i="13"/>
  <c r="J79" i="24"/>
  <c r="J76" i="24" s="1"/>
  <c r="J37" i="26" s="1"/>
  <c r="J76" i="13"/>
  <c r="J37" i="16" s="1"/>
  <c r="K121" i="24"/>
  <c r="O87" i="8"/>
  <c r="O86" i="8" s="1"/>
  <c r="H233" i="5"/>
  <c r="H232" i="5" s="1"/>
  <c r="H147" i="13" s="1"/>
  <c r="H227" i="5"/>
  <c r="H226" i="5" s="1"/>
  <c r="H139" i="13" s="1"/>
  <c r="H236" i="5"/>
  <c r="H224" i="5"/>
  <c r="H230" i="5"/>
  <c r="H229" i="5" s="1"/>
  <c r="H143" i="13" s="1"/>
  <c r="K284" i="6"/>
  <c r="K275" i="6"/>
  <c r="K266" i="6"/>
  <c r="K272" i="6"/>
  <c r="K278" i="6"/>
  <c r="K269" i="6"/>
  <c r="K281" i="6"/>
  <c r="G275" i="6"/>
  <c r="G284" i="6"/>
  <c r="G269" i="6"/>
  <c r="G278" i="6"/>
  <c r="G266" i="6"/>
  <c r="G272" i="6"/>
  <c r="G281" i="6"/>
  <c r="C141" i="24"/>
  <c r="M13" i="24"/>
  <c r="L87" i="1"/>
  <c r="L86" i="1" s="1"/>
  <c r="M87" i="10"/>
  <c r="M86" i="10" s="1"/>
  <c r="C165" i="24"/>
  <c r="D25" i="24"/>
  <c r="N87" i="5"/>
  <c r="L57" i="24"/>
  <c r="M198" i="2"/>
  <c r="M160" i="2"/>
  <c r="M161" i="13"/>
  <c r="F89" i="24"/>
  <c r="L86" i="9"/>
  <c r="E13" i="24"/>
  <c r="L87" i="6"/>
  <c r="L86" i="6" s="1"/>
  <c r="J229" i="6"/>
  <c r="J291" i="6"/>
  <c r="J105" i="13"/>
  <c r="J109" i="24"/>
  <c r="D191" i="2"/>
  <c r="D188" i="2"/>
  <c r="D185" i="2"/>
  <c r="H191" i="11"/>
  <c r="H188" i="11"/>
  <c r="H185" i="11"/>
  <c r="I41" i="24"/>
  <c r="C237" i="5"/>
  <c r="C231" i="5"/>
  <c r="C234" i="5"/>
  <c r="C228" i="5"/>
  <c r="C225" i="5"/>
  <c r="I86" i="1"/>
  <c r="I86" i="6"/>
  <c r="C86" i="7"/>
  <c r="F247" i="5"/>
  <c r="F248" i="5" s="1"/>
  <c r="D65" i="24"/>
  <c r="K49" i="24"/>
  <c r="D36" i="24"/>
  <c r="D25" i="26" s="1"/>
  <c r="I186" i="11"/>
  <c r="I19" i="13" s="1"/>
  <c r="D229" i="6"/>
  <c r="D291" i="6"/>
  <c r="D105" i="13"/>
  <c r="D121" i="24"/>
  <c r="E89" i="24"/>
  <c r="D165" i="24"/>
  <c r="D101" i="24"/>
  <c r="E228" i="9"/>
  <c r="E231" i="9"/>
  <c r="E234" i="9"/>
  <c r="E225" i="9"/>
  <c r="E237" i="9"/>
  <c r="F275" i="6"/>
  <c r="F281" i="6"/>
  <c r="F278" i="6"/>
  <c r="F272" i="6"/>
  <c r="F284" i="6"/>
  <c r="F269" i="6"/>
  <c r="F266" i="6"/>
  <c r="K65" i="24"/>
  <c r="L87" i="11"/>
  <c r="L86" i="11" s="1"/>
  <c r="P37" i="24"/>
  <c r="P157" i="13"/>
  <c r="M234" i="9"/>
  <c r="M228" i="9"/>
  <c r="M231" i="9"/>
  <c r="M237" i="9"/>
  <c r="M225" i="9"/>
  <c r="K228" i="9"/>
  <c r="K237" i="9"/>
  <c r="K234" i="9"/>
  <c r="K231" i="9"/>
  <c r="K225" i="9"/>
  <c r="E167" i="1"/>
  <c r="E170" i="1"/>
  <c r="N105" i="24"/>
  <c r="H191" i="2"/>
  <c r="H188" i="2"/>
  <c r="H185" i="2"/>
  <c r="H133" i="24"/>
  <c r="P97" i="24"/>
  <c r="O87" i="10"/>
  <c r="O87" i="6"/>
  <c r="O86" i="6" s="1"/>
  <c r="L208" i="7"/>
  <c r="L211" i="7"/>
  <c r="L214" i="7"/>
  <c r="L205" i="7"/>
  <c r="F210" i="7"/>
  <c r="F209" i="7" s="1"/>
  <c r="F99" i="13" s="1"/>
  <c r="F213" i="7"/>
  <c r="F212" i="7" s="1"/>
  <c r="F103" i="13" s="1"/>
  <c r="F207" i="7"/>
  <c r="F206" i="7" s="1"/>
  <c r="F95" i="13" s="1"/>
  <c r="F204" i="7"/>
  <c r="M87" i="2"/>
  <c r="M86" i="2" s="1"/>
  <c r="P137" i="13"/>
  <c r="G153" i="24"/>
  <c r="P69" i="24"/>
  <c r="J25" i="24"/>
  <c r="I230" i="10"/>
  <c r="I239" i="10"/>
  <c r="I236" i="10"/>
  <c r="I233" i="10"/>
  <c r="I227" i="10"/>
  <c r="E189" i="11"/>
  <c r="E23" i="13" s="1"/>
  <c r="D244" i="10"/>
  <c r="D245" i="10" s="1"/>
  <c r="D225" i="10"/>
  <c r="F244" i="10"/>
  <c r="F245" i="10" s="1"/>
  <c r="F225" i="10"/>
  <c r="F234" i="10"/>
  <c r="F39" i="13" s="1"/>
  <c r="K229" i="6"/>
  <c r="K291" i="6"/>
  <c r="K105" i="13"/>
  <c r="C157" i="24"/>
  <c r="L87" i="5"/>
  <c r="J237" i="5"/>
  <c r="J228" i="5"/>
  <c r="J231" i="5"/>
  <c r="J234" i="5"/>
  <c r="J225" i="5"/>
  <c r="J275" i="6"/>
  <c r="J272" i="6"/>
  <c r="J281" i="6"/>
  <c r="J269" i="6"/>
  <c r="J284" i="6"/>
  <c r="J278" i="6"/>
  <c r="J266" i="6"/>
  <c r="I20" i="13"/>
  <c r="I20" i="16" s="1"/>
  <c r="H208" i="7"/>
  <c r="H214" i="7"/>
  <c r="H211" i="7"/>
  <c r="H205" i="7"/>
  <c r="E228" i="5"/>
  <c r="E237" i="5"/>
  <c r="E231" i="5"/>
  <c r="E234" i="5"/>
  <c r="E225" i="5"/>
  <c r="P93" i="24"/>
  <c r="O87" i="9"/>
  <c r="C89" i="24"/>
  <c r="D40" i="13"/>
  <c r="D26" i="16" s="1"/>
  <c r="D251" i="8"/>
  <c r="D254" i="8"/>
  <c r="D260" i="8"/>
  <c r="D257" i="8"/>
  <c r="D248" i="8"/>
  <c r="D245" i="8"/>
  <c r="N145" i="24"/>
  <c r="N141" i="24"/>
  <c r="N87" i="7"/>
  <c r="I105" i="24"/>
  <c r="I13" i="24"/>
  <c r="E200" i="11"/>
  <c r="E201" i="11" s="1"/>
  <c r="L188" i="2"/>
  <c r="L191" i="2"/>
  <c r="L185" i="2"/>
  <c r="I267" i="8"/>
  <c r="I211" i="8"/>
  <c r="I65" i="13"/>
  <c r="I77" i="24"/>
  <c r="F223" i="7"/>
  <c r="F224" i="7" s="1"/>
  <c r="F255" i="8"/>
  <c r="F83" i="13" s="1"/>
  <c r="I208" i="7"/>
  <c r="I214" i="7"/>
  <c r="I211" i="7"/>
  <c r="I205" i="7"/>
  <c r="P13" i="24"/>
  <c r="L89" i="24"/>
  <c r="F144" i="13"/>
  <c r="F57" i="16" s="1"/>
  <c r="F28" i="13"/>
  <c r="F23" i="16" s="1"/>
  <c r="M87" i="1"/>
  <c r="K109" i="24"/>
  <c r="F76" i="24"/>
  <c r="F37" i="26" s="1"/>
  <c r="E53" i="24"/>
  <c r="E25" i="24"/>
  <c r="I140" i="24"/>
  <c r="I56" i="26" s="1"/>
  <c r="G229" i="5"/>
  <c r="G143" i="13" s="1"/>
  <c r="F235" i="5"/>
  <c r="F151" i="13" s="1"/>
  <c r="J249" i="8"/>
  <c r="J75" i="13" s="1"/>
  <c r="J258" i="8"/>
  <c r="J87" i="13" s="1"/>
  <c r="I226" i="5"/>
  <c r="I139" i="13" s="1"/>
  <c r="I97" i="24"/>
  <c r="G13" i="24"/>
  <c r="J89" i="24"/>
  <c r="F25" i="24"/>
  <c r="K236" i="10"/>
  <c r="K239" i="10"/>
  <c r="K233" i="10"/>
  <c r="K230" i="10"/>
  <c r="K227" i="10"/>
  <c r="K227" i="5"/>
  <c r="K233" i="5"/>
  <c r="K232" i="5" s="1"/>
  <c r="K147" i="13" s="1"/>
  <c r="K230" i="5"/>
  <c r="K229" i="5" s="1"/>
  <c r="K143" i="13" s="1"/>
  <c r="K236" i="5"/>
  <c r="K235" i="5" s="1"/>
  <c r="K151" i="13" s="1"/>
  <c r="K224" i="5"/>
  <c r="K57" i="24"/>
  <c r="E248" i="8"/>
  <c r="E254" i="8"/>
  <c r="E260" i="8"/>
  <c r="E251" i="8"/>
  <c r="E245" i="8"/>
  <c r="E257" i="8"/>
  <c r="H280" i="6"/>
  <c r="H279" i="6" s="1"/>
  <c r="H127" i="13" s="1"/>
  <c r="H271" i="6"/>
  <c r="H270" i="6" s="1"/>
  <c r="H115" i="13" s="1"/>
  <c r="H283" i="6"/>
  <c r="H282" i="6" s="1"/>
  <c r="H131" i="13" s="1"/>
  <c r="H277" i="6"/>
  <c r="H276" i="6" s="1"/>
  <c r="H123" i="13" s="1"/>
  <c r="H274" i="6"/>
  <c r="H268" i="6"/>
  <c r="H267" i="6" s="1"/>
  <c r="H111" i="13" s="1"/>
  <c r="H265" i="6"/>
  <c r="C25" i="24"/>
  <c r="D125" i="24"/>
  <c r="D113" i="24"/>
  <c r="G191" i="11"/>
  <c r="G185" i="11"/>
  <c r="G188" i="11"/>
  <c r="L87" i="10"/>
  <c r="L86" i="10" s="1"/>
  <c r="K129" i="24"/>
  <c r="C144" i="1"/>
  <c r="C177" i="1"/>
  <c r="C153" i="13"/>
  <c r="F170" i="1"/>
  <c r="F167" i="1"/>
  <c r="H86" i="8"/>
  <c r="O87" i="1"/>
  <c r="E49" i="24"/>
  <c r="D234" i="5"/>
  <c r="D228" i="5"/>
  <c r="D231" i="5"/>
  <c r="D225" i="5"/>
  <c r="D237" i="5"/>
  <c r="P165" i="24"/>
  <c r="M227" i="9"/>
  <c r="M226" i="9" s="1"/>
  <c r="M51" i="13" s="1"/>
  <c r="M236" i="9"/>
  <c r="M230" i="9"/>
  <c r="M229" i="9" s="1"/>
  <c r="M55" i="13" s="1"/>
  <c r="M233" i="9"/>
  <c r="M224" i="9"/>
  <c r="G86" i="2"/>
  <c r="D86" i="7"/>
  <c r="H86" i="1"/>
  <c r="P149" i="24"/>
  <c r="F86" i="2"/>
  <c r="C278" i="6"/>
  <c r="C275" i="6"/>
  <c r="C284" i="6"/>
  <c r="C269" i="6"/>
  <c r="C266" i="6"/>
  <c r="C281" i="6"/>
  <c r="C272" i="6"/>
  <c r="P41" i="24"/>
  <c r="J233" i="10"/>
  <c r="J230" i="10"/>
  <c r="J239" i="10"/>
  <c r="J227" i="10"/>
  <c r="J236" i="10"/>
  <c r="L144" i="1"/>
  <c r="L177" i="1"/>
  <c r="L153" i="13"/>
  <c r="I257" i="8"/>
  <c r="I254" i="8"/>
  <c r="I248" i="8"/>
  <c r="I251" i="8"/>
  <c r="I245" i="8"/>
  <c r="I260" i="8"/>
  <c r="G89" i="24"/>
  <c r="C13" i="24"/>
  <c r="J170" i="1"/>
  <c r="J167" i="1"/>
  <c r="G257" i="8"/>
  <c r="G251" i="8"/>
  <c r="G248" i="8"/>
  <c r="G260" i="8"/>
  <c r="G245" i="8"/>
  <c r="G254" i="8"/>
  <c r="K86" i="7"/>
  <c r="G45" i="24"/>
  <c r="F231" i="10"/>
  <c r="F35" i="13" s="1"/>
  <c r="I231" i="9"/>
  <c r="I234" i="9"/>
  <c r="I228" i="9"/>
  <c r="I237" i="9"/>
  <c r="I225" i="9"/>
  <c r="P121" i="13"/>
  <c r="O121" i="24"/>
  <c r="D86" i="11"/>
  <c r="C86" i="8"/>
  <c r="E61" i="24"/>
  <c r="F269" i="8"/>
  <c r="F270" i="8" s="1"/>
  <c r="F271" i="8" s="1"/>
  <c r="J13" i="24"/>
  <c r="M87" i="7"/>
  <c r="L13" i="24"/>
  <c r="D40" i="24"/>
  <c r="D26" i="26" s="1"/>
  <c r="C86" i="9"/>
  <c r="D237" i="9"/>
  <c r="D228" i="9"/>
  <c r="D231" i="9"/>
  <c r="D234" i="9"/>
  <c r="D225" i="9"/>
  <c r="J191" i="2"/>
  <c r="J188" i="2"/>
  <c r="J185" i="2"/>
  <c r="N194" i="5"/>
  <c r="N244" i="5"/>
  <c r="N74" i="16" s="1"/>
  <c r="N133" i="13"/>
  <c r="P133" i="13" s="1"/>
  <c r="I200" i="11"/>
  <c r="I201" i="11" s="1"/>
  <c r="C191" i="2"/>
  <c r="C188" i="2"/>
  <c r="C185" i="2"/>
  <c r="L93" i="24"/>
  <c r="F161" i="24"/>
  <c r="I133" i="24"/>
  <c r="N87" i="6"/>
  <c r="N86" i="6" s="1"/>
  <c r="I69" i="24"/>
  <c r="D248" i="10"/>
  <c r="D249" i="10" s="1"/>
  <c r="E65" i="24"/>
  <c r="F249" i="8"/>
  <c r="F75" i="13" s="1"/>
  <c r="I213" i="7"/>
  <c r="I212" i="7" s="1"/>
  <c r="I103" i="13" s="1"/>
  <c r="I103" i="24" s="1"/>
  <c r="I210" i="7"/>
  <c r="I209" i="7" s="1"/>
  <c r="I99" i="13" s="1"/>
  <c r="I99" i="24" s="1"/>
  <c r="I207" i="7"/>
  <c r="I204" i="7"/>
  <c r="K160" i="11"/>
  <c r="K13" i="13"/>
  <c r="K198" i="11"/>
  <c r="O65" i="24"/>
  <c r="P65" i="13"/>
  <c r="L221" i="7"/>
  <c r="N65" i="24"/>
  <c r="F28" i="24"/>
  <c r="F23" i="26" s="1"/>
  <c r="E86" i="6"/>
  <c r="F13" i="24"/>
  <c r="O117" i="24"/>
  <c r="P117" i="13"/>
  <c r="J86" i="7"/>
  <c r="F76" i="13"/>
  <c r="F37" i="16" s="1"/>
  <c r="H86" i="9"/>
  <c r="I160" i="2"/>
  <c r="I198" i="2"/>
  <c r="I161" i="13"/>
  <c r="K86" i="11"/>
  <c r="F45" i="24"/>
  <c r="I140" i="13"/>
  <c r="I56" i="16" s="1"/>
  <c r="G226" i="5"/>
  <c r="G139" i="13" s="1"/>
  <c r="G232" i="5"/>
  <c r="G147" i="13" s="1"/>
  <c r="F226" i="5"/>
  <c r="F139" i="13" s="1"/>
  <c r="J265" i="8"/>
  <c r="J266" i="8" s="1"/>
  <c r="J271" i="8" s="1"/>
  <c r="J243" i="8"/>
  <c r="I223" i="5"/>
  <c r="I242" i="5"/>
  <c r="I243" i="5" s="1"/>
  <c r="I235" i="5"/>
  <c r="I151" i="13" s="1"/>
  <c r="D250" i="10" l="1"/>
  <c r="M235" i="9"/>
  <c r="M63" i="13" s="1"/>
  <c r="C179" i="1"/>
  <c r="K179" i="1"/>
  <c r="K180" i="1" s="1"/>
  <c r="H273" i="6"/>
  <c r="H119" i="13" s="1"/>
  <c r="K226" i="5"/>
  <c r="K139" i="13" s="1"/>
  <c r="C200" i="11"/>
  <c r="C201" i="11" s="1"/>
  <c r="G179" i="1"/>
  <c r="G180" i="1" s="1"/>
  <c r="G181" i="1" s="1"/>
  <c r="O5" i="16"/>
  <c r="N16" i="17"/>
  <c r="P16" i="16"/>
  <c r="O16" i="26"/>
  <c r="P8" i="24"/>
  <c r="G269" i="8"/>
  <c r="G270" i="8" s="1"/>
  <c r="H200" i="2"/>
  <c r="H201" i="2" s="1"/>
  <c r="C226" i="5"/>
  <c r="C139" i="13" s="1"/>
  <c r="C139" i="24" s="1"/>
  <c r="C200" i="2"/>
  <c r="J179" i="1"/>
  <c r="J180" i="1" s="1"/>
  <c r="H223" i="7"/>
  <c r="H224" i="7" s="1"/>
  <c r="J246" i="5"/>
  <c r="J247" i="5" s="1"/>
  <c r="H179" i="1"/>
  <c r="H180" i="1" s="1"/>
  <c r="F250" i="10"/>
  <c r="C189" i="2"/>
  <c r="C171" i="13" s="1"/>
  <c r="D200" i="2"/>
  <c r="D201" i="2" s="1"/>
  <c r="K223" i="7"/>
  <c r="K224" i="7" s="1"/>
  <c r="D200" i="11"/>
  <c r="D201" i="11" s="1"/>
  <c r="H237" i="10"/>
  <c r="H43" i="13" s="1"/>
  <c r="H40" i="13" s="1"/>
  <c r="H26" i="16" s="1"/>
  <c r="L246" i="9"/>
  <c r="J186" i="2"/>
  <c r="J167" i="13" s="1"/>
  <c r="J279" i="6"/>
  <c r="J127" i="13" s="1"/>
  <c r="J127" i="24" s="1"/>
  <c r="D229" i="5"/>
  <c r="D143" i="13" s="1"/>
  <c r="D143" i="24" s="1"/>
  <c r="D140" i="24" s="1"/>
  <c r="D56" i="26" s="1"/>
  <c r="F267" i="6"/>
  <c r="F111" i="13" s="1"/>
  <c r="F111" i="24" s="1"/>
  <c r="F108" i="24" s="1"/>
  <c r="F49" i="26" s="1"/>
  <c r="F270" i="6"/>
  <c r="F115" i="13" s="1"/>
  <c r="K237" i="10"/>
  <c r="K43" i="13" s="1"/>
  <c r="G235" i="9"/>
  <c r="G63" i="13" s="1"/>
  <c r="G63" i="24" s="1"/>
  <c r="G60" i="24" s="1"/>
  <c r="G32" i="26" s="1"/>
  <c r="G249" i="8"/>
  <c r="G75" i="13" s="1"/>
  <c r="G75" i="24" s="1"/>
  <c r="G72" i="24" s="1"/>
  <c r="G36" i="26" s="1"/>
  <c r="I234" i="10"/>
  <c r="I39" i="13" s="1"/>
  <c r="D226" i="9"/>
  <c r="D51" i="13" s="1"/>
  <c r="D258" i="8"/>
  <c r="D87" i="13" s="1"/>
  <c r="D84" i="13" s="1"/>
  <c r="D39" i="16" s="1"/>
  <c r="C270" i="6"/>
  <c r="C115" i="13" s="1"/>
  <c r="C115" i="24" s="1"/>
  <c r="C112" i="24" s="1"/>
  <c r="C47" i="26" s="1"/>
  <c r="C282" i="6"/>
  <c r="C131" i="13" s="1"/>
  <c r="H186" i="11"/>
  <c r="H19" i="13" s="1"/>
  <c r="G276" i="6"/>
  <c r="G123" i="13" s="1"/>
  <c r="G123" i="24" s="1"/>
  <c r="G120" i="24" s="1"/>
  <c r="G50" i="26" s="1"/>
  <c r="G270" i="6"/>
  <c r="G115" i="13" s="1"/>
  <c r="G115" i="24" s="1"/>
  <c r="G112" i="24" s="1"/>
  <c r="G47" i="26" s="1"/>
  <c r="F71" i="24"/>
  <c r="F68" i="24" s="1"/>
  <c r="F35" i="26" s="1"/>
  <c r="F68" i="13"/>
  <c r="F35" i="16" s="1"/>
  <c r="C234" i="10"/>
  <c r="C39" i="13" s="1"/>
  <c r="K200" i="2"/>
  <c r="K201" i="2" s="1"/>
  <c r="E223" i="7"/>
  <c r="E224" i="7" s="1"/>
  <c r="G248" i="5"/>
  <c r="J223" i="7"/>
  <c r="J224" i="7" s="1"/>
  <c r="I100" i="13"/>
  <c r="I43" i="16" s="1"/>
  <c r="K252" i="8"/>
  <c r="K79" i="13" s="1"/>
  <c r="I246" i="8"/>
  <c r="I71" i="13" s="1"/>
  <c r="I71" i="24" s="1"/>
  <c r="I68" i="24" s="1"/>
  <c r="I35" i="26" s="1"/>
  <c r="F232" i="9"/>
  <c r="F59" i="13" s="1"/>
  <c r="F229" i="9"/>
  <c r="F55" i="13" s="1"/>
  <c r="F55" i="24" s="1"/>
  <c r="F52" i="24" s="1"/>
  <c r="F30" i="26" s="1"/>
  <c r="E186" i="2"/>
  <c r="E167" i="13" s="1"/>
  <c r="H234" i="10"/>
  <c r="H39" i="13" s="1"/>
  <c r="K282" i="6"/>
  <c r="K131" i="13" s="1"/>
  <c r="K279" i="6"/>
  <c r="K127" i="13" s="1"/>
  <c r="K127" i="24" s="1"/>
  <c r="K124" i="24" s="1"/>
  <c r="K51" i="26" s="1"/>
  <c r="I206" i="7"/>
  <c r="I95" i="13" s="1"/>
  <c r="J200" i="2"/>
  <c r="J201" i="2" s="1"/>
  <c r="I269" i="8"/>
  <c r="C293" i="6"/>
  <c r="C294" i="6" s="1"/>
  <c r="L200" i="2"/>
  <c r="L201" i="2" s="1"/>
  <c r="M246" i="9"/>
  <c r="M247" i="9" s="1"/>
  <c r="H269" i="8"/>
  <c r="H270" i="8" s="1"/>
  <c r="L247" i="9"/>
  <c r="C223" i="7"/>
  <c r="C224" i="7" s="1"/>
  <c r="I179" i="1"/>
  <c r="I180" i="1" s="1"/>
  <c r="J200" i="11"/>
  <c r="E168" i="1"/>
  <c r="E159" i="13" s="1"/>
  <c r="E156" i="13" s="1"/>
  <c r="E61" i="16" s="1"/>
  <c r="K226" i="9"/>
  <c r="K51" i="13" s="1"/>
  <c r="K51" i="24" s="1"/>
  <c r="H248" i="10"/>
  <c r="H249" i="10" s="1"/>
  <c r="D179" i="1"/>
  <c r="D180" i="1" s="1"/>
  <c r="C232" i="5"/>
  <c r="C147" i="13" s="1"/>
  <c r="C147" i="24" s="1"/>
  <c r="C144" i="24" s="1"/>
  <c r="C57" i="26" s="1"/>
  <c r="I186" i="2"/>
  <c r="I167" i="13" s="1"/>
  <c r="I167" i="24" s="1"/>
  <c r="I164" i="24" s="1"/>
  <c r="I64" i="26" s="1"/>
  <c r="E206" i="7"/>
  <c r="E95" i="13" s="1"/>
  <c r="F200" i="2"/>
  <c r="F201" i="2" s="1"/>
  <c r="H293" i="6"/>
  <c r="H294" i="6" s="1"/>
  <c r="H295" i="6" s="1"/>
  <c r="O256" i="8"/>
  <c r="O259" i="8"/>
  <c r="O247" i="8"/>
  <c r="O250" i="8"/>
  <c r="O253" i="8"/>
  <c r="O244" i="8"/>
  <c r="L226" i="10"/>
  <c r="L229" i="10"/>
  <c r="L235" i="10"/>
  <c r="L238" i="10"/>
  <c r="L232" i="10"/>
  <c r="M283" i="6"/>
  <c r="M268" i="6"/>
  <c r="M271" i="6"/>
  <c r="M274" i="6"/>
  <c r="M277" i="6"/>
  <c r="M280" i="6"/>
  <c r="M265" i="6"/>
  <c r="O236" i="5"/>
  <c r="O224" i="5"/>
  <c r="O227" i="5"/>
  <c r="O230" i="5"/>
  <c r="O233" i="5"/>
  <c r="N235" i="10"/>
  <c r="N229" i="10"/>
  <c r="N232" i="10"/>
  <c r="N226" i="10"/>
  <c r="N238" i="10"/>
  <c r="O207" i="7"/>
  <c r="O204" i="7"/>
  <c r="O210" i="7"/>
  <c r="O213" i="7"/>
  <c r="I151" i="24"/>
  <c r="I148" i="24" s="1"/>
  <c r="I58" i="26" s="1"/>
  <c r="I148" i="13"/>
  <c r="I58" i="16" s="1"/>
  <c r="I161" i="24"/>
  <c r="C236" i="9"/>
  <c r="C235" i="9" s="1"/>
  <c r="C63" i="13" s="1"/>
  <c r="C227" i="9"/>
  <c r="C226" i="9" s="1"/>
  <c r="C51" i="13" s="1"/>
  <c r="C233" i="9"/>
  <c r="C232" i="9" s="1"/>
  <c r="C59" i="13" s="1"/>
  <c r="C224" i="9"/>
  <c r="C230" i="9"/>
  <c r="C229" i="9" s="1"/>
  <c r="C55" i="13" s="1"/>
  <c r="K151" i="24"/>
  <c r="K148" i="24" s="1"/>
  <c r="K58" i="26" s="1"/>
  <c r="K148" i="13"/>
  <c r="K58" i="16" s="1"/>
  <c r="G143" i="24"/>
  <c r="G140" i="24" s="1"/>
  <c r="G56" i="26" s="1"/>
  <c r="G140" i="13"/>
  <c r="G56" i="16" s="1"/>
  <c r="F203" i="7"/>
  <c r="F219" i="7"/>
  <c r="F220" i="7" s="1"/>
  <c r="L274" i="6"/>
  <c r="L268" i="6"/>
  <c r="L277" i="6"/>
  <c r="L280" i="6"/>
  <c r="L271" i="6"/>
  <c r="L283" i="6"/>
  <c r="L265" i="6"/>
  <c r="H143" i="24"/>
  <c r="H140" i="24" s="1"/>
  <c r="H56" i="26" s="1"/>
  <c r="H140" i="13"/>
  <c r="H56" i="16" s="1"/>
  <c r="F87" i="24"/>
  <c r="F84" i="24" s="1"/>
  <c r="F39" i="26" s="1"/>
  <c r="F84" i="13"/>
  <c r="F39" i="16" s="1"/>
  <c r="E242" i="5"/>
  <c r="E243" i="5" s="1"/>
  <c r="E223" i="5"/>
  <c r="E159" i="24"/>
  <c r="E156" i="24" s="1"/>
  <c r="E61" i="26" s="1"/>
  <c r="N167" i="1"/>
  <c r="N170" i="1"/>
  <c r="C133" i="24"/>
  <c r="F238" i="5"/>
  <c r="F135" i="13"/>
  <c r="F115" i="24"/>
  <c r="F112" i="24" s="1"/>
  <c r="F47" i="26" s="1"/>
  <c r="F112" i="13"/>
  <c r="F47" i="16" s="1"/>
  <c r="K231" i="10"/>
  <c r="K35" i="13" s="1"/>
  <c r="K43" i="24"/>
  <c r="K40" i="24" s="1"/>
  <c r="K26" i="26" s="1"/>
  <c r="K40" i="13"/>
  <c r="K26" i="16" s="1"/>
  <c r="G60" i="13"/>
  <c r="G32" i="16" s="1"/>
  <c r="G226" i="9"/>
  <c r="G51" i="13" s="1"/>
  <c r="D51" i="24"/>
  <c r="D48" i="24" s="1"/>
  <c r="D29" i="26" s="1"/>
  <c r="D48" i="13"/>
  <c r="D29" i="16" s="1"/>
  <c r="D242" i="9"/>
  <c r="D243" i="9" s="1"/>
  <c r="D223" i="9"/>
  <c r="D87" i="24"/>
  <c r="D84" i="24" s="1"/>
  <c r="D39" i="26" s="1"/>
  <c r="C131" i="24"/>
  <c r="C128" i="24" s="1"/>
  <c r="C52" i="26" s="1"/>
  <c r="C128" i="13"/>
  <c r="C52" i="16" s="1"/>
  <c r="H19" i="24"/>
  <c r="H16" i="24" s="1"/>
  <c r="H19" i="26" s="1"/>
  <c r="H16" i="13"/>
  <c r="H19" i="16" s="1"/>
  <c r="I229" i="9"/>
  <c r="I55" i="13" s="1"/>
  <c r="E252" i="8"/>
  <c r="E79" i="13" s="1"/>
  <c r="D187" i="11"/>
  <c r="D186" i="11" s="1"/>
  <c r="D19" i="13" s="1"/>
  <c r="D184" i="11"/>
  <c r="D190" i="11"/>
  <c r="D189" i="11" s="1"/>
  <c r="D23" i="13" s="1"/>
  <c r="M63" i="24"/>
  <c r="M60" i="24" s="1"/>
  <c r="M32" i="26" s="1"/>
  <c r="M60" i="13"/>
  <c r="M32" i="16" s="1"/>
  <c r="O228" i="9"/>
  <c r="O237" i="9"/>
  <c r="O234" i="9"/>
  <c r="O231" i="9"/>
  <c r="O225" i="9"/>
  <c r="D105" i="24"/>
  <c r="M161" i="24"/>
  <c r="M226" i="10"/>
  <c r="M229" i="10"/>
  <c r="M235" i="10"/>
  <c r="M232" i="10"/>
  <c r="M238" i="10"/>
  <c r="M237" i="5"/>
  <c r="M231" i="5"/>
  <c r="M228" i="5"/>
  <c r="M234" i="5"/>
  <c r="M225" i="5"/>
  <c r="K196" i="2"/>
  <c r="K197" i="2" s="1"/>
  <c r="K183" i="2"/>
  <c r="C225" i="10"/>
  <c r="C244" i="10"/>
  <c r="C245" i="10" s="1"/>
  <c r="N247" i="8"/>
  <c r="N256" i="8"/>
  <c r="N259" i="8"/>
  <c r="N244" i="8"/>
  <c r="N250" i="8"/>
  <c r="N253" i="8"/>
  <c r="J71" i="24"/>
  <c r="J68" i="24" s="1"/>
  <c r="J35" i="26" s="1"/>
  <c r="J68" i="13"/>
  <c r="J35" i="16" s="1"/>
  <c r="O187" i="11"/>
  <c r="O184" i="11"/>
  <c r="O190" i="11"/>
  <c r="K153" i="24"/>
  <c r="J201" i="11"/>
  <c r="H43" i="24"/>
  <c r="H40" i="24" s="1"/>
  <c r="H26" i="26" s="1"/>
  <c r="G213" i="7"/>
  <c r="G212" i="7" s="1"/>
  <c r="G103" i="13" s="1"/>
  <c r="G204" i="7"/>
  <c r="G207" i="7"/>
  <c r="G206" i="7" s="1"/>
  <c r="G95" i="13" s="1"/>
  <c r="G210" i="7"/>
  <c r="G209" i="7" s="1"/>
  <c r="G99" i="13" s="1"/>
  <c r="J167" i="24"/>
  <c r="J164" i="24" s="1"/>
  <c r="J64" i="26" s="1"/>
  <c r="J164" i="13"/>
  <c r="J64" i="16" s="1"/>
  <c r="H219" i="7"/>
  <c r="H220" i="7" s="1"/>
  <c r="H225" i="7" s="1"/>
  <c r="H203" i="7"/>
  <c r="M51" i="24"/>
  <c r="M48" i="24" s="1"/>
  <c r="M29" i="26" s="1"/>
  <c r="M48" i="13"/>
  <c r="M29" i="16" s="1"/>
  <c r="C153" i="24"/>
  <c r="H264" i="6"/>
  <c r="H289" i="6"/>
  <c r="H290" i="6" s="1"/>
  <c r="K143" i="24"/>
  <c r="K140" i="24" s="1"/>
  <c r="K56" i="26" s="1"/>
  <c r="K140" i="13"/>
  <c r="K56" i="16" s="1"/>
  <c r="J293" i="6"/>
  <c r="L223" i="7"/>
  <c r="L224" i="7" s="1"/>
  <c r="C246" i="5"/>
  <c r="C247" i="5" s="1"/>
  <c r="I248" i="5"/>
  <c r="I89" i="24"/>
  <c r="F225" i="7"/>
  <c r="F196" i="11"/>
  <c r="F183" i="11"/>
  <c r="J83" i="24"/>
  <c r="J80" i="24" s="1"/>
  <c r="J38" i="26" s="1"/>
  <c r="J80" i="13"/>
  <c r="J38" i="16" s="1"/>
  <c r="E45" i="24"/>
  <c r="E5" i="24" s="1"/>
  <c r="F261" i="8"/>
  <c r="F67" i="13"/>
  <c r="P161" i="24"/>
  <c r="E229" i="5"/>
  <c r="E143" i="13" s="1"/>
  <c r="F43" i="24"/>
  <c r="F40" i="24" s="1"/>
  <c r="F26" i="26" s="1"/>
  <c r="F40" i="13"/>
  <c r="F26" i="16" s="1"/>
  <c r="L206" i="7"/>
  <c r="L95" i="13" s="1"/>
  <c r="O188" i="11"/>
  <c r="O191" i="11"/>
  <c r="O185" i="11"/>
  <c r="E175" i="1"/>
  <c r="E176" i="1" s="1"/>
  <c r="E165" i="1"/>
  <c r="K229" i="9"/>
  <c r="K55" i="13" s="1"/>
  <c r="K232" i="9"/>
  <c r="K59" i="13" s="1"/>
  <c r="N188" i="2"/>
  <c r="N185" i="2"/>
  <c r="N191" i="2"/>
  <c r="K45" i="24"/>
  <c r="G244" i="10"/>
  <c r="G245" i="10" s="1"/>
  <c r="G250" i="10" s="1"/>
  <c r="G225" i="10"/>
  <c r="H246" i="5"/>
  <c r="H247" i="5" s="1"/>
  <c r="G238" i="5"/>
  <c r="G135" i="13"/>
  <c r="K265" i="8"/>
  <c r="K266" i="8" s="1"/>
  <c r="K243" i="8"/>
  <c r="K255" i="8"/>
  <c r="K83" i="13" s="1"/>
  <c r="G165" i="1"/>
  <c r="G175" i="1"/>
  <c r="G176" i="1" s="1"/>
  <c r="I258" i="8"/>
  <c r="I87" i="13" s="1"/>
  <c r="I252" i="8"/>
  <c r="I79" i="13" s="1"/>
  <c r="I189" i="2"/>
  <c r="I171" i="13" s="1"/>
  <c r="E203" i="7"/>
  <c r="E219" i="7"/>
  <c r="E220" i="7" s="1"/>
  <c r="E225" i="7" s="1"/>
  <c r="F226" i="9"/>
  <c r="F51" i="13" s="1"/>
  <c r="E167" i="24"/>
  <c r="E164" i="24" s="1"/>
  <c r="E64" i="26" s="1"/>
  <c r="E164" i="13"/>
  <c r="E64" i="16" s="1"/>
  <c r="N188" i="11"/>
  <c r="N191" i="11"/>
  <c r="N185" i="11"/>
  <c r="H39" i="24"/>
  <c r="H36" i="24" s="1"/>
  <c r="H25" i="26" s="1"/>
  <c r="H36" i="13"/>
  <c r="H25" i="16" s="1"/>
  <c r="D168" i="1"/>
  <c r="D159" i="13" s="1"/>
  <c r="K246" i="5"/>
  <c r="K247" i="5" s="1"/>
  <c r="I293" i="6"/>
  <c r="I294" i="6" s="1"/>
  <c r="D279" i="6"/>
  <c r="D127" i="13" s="1"/>
  <c r="D267" i="6"/>
  <c r="D111" i="13" s="1"/>
  <c r="C136" i="24"/>
  <c r="C55" i="26" s="1"/>
  <c r="K270" i="6"/>
  <c r="K115" i="13" s="1"/>
  <c r="P109" i="24"/>
  <c r="L189" i="2"/>
  <c r="L171" i="13" s="1"/>
  <c r="J189" i="2"/>
  <c r="J171" i="13" s="1"/>
  <c r="J270" i="6"/>
  <c r="J115" i="13" s="1"/>
  <c r="J168" i="1"/>
  <c r="J159" i="13" s="1"/>
  <c r="J228" i="10"/>
  <c r="J31" i="13" s="1"/>
  <c r="D226" i="5"/>
  <c r="D139" i="13" s="1"/>
  <c r="E232" i="9"/>
  <c r="E59" i="13" s="1"/>
  <c r="E226" i="9"/>
  <c r="E51" i="13" s="1"/>
  <c r="C168" i="1"/>
  <c r="C159" i="13" s="1"/>
  <c r="F273" i="6"/>
  <c r="F119" i="13" s="1"/>
  <c r="F279" i="6"/>
  <c r="F127" i="13" s="1"/>
  <c r="K244" i="10"/>
  <c r="K245" i="10" s="1"/>
  <c r="K225" i="10"/>
  <c r="D196" i="2"/>
  <c r="D197" i="2" s="1"/>
  <c r="D183" i="2"/>
  <c r="G223" i="9"/>
  <c r="G242" i="9"/>
  <c r="G243" i="9" s="1"/>
  <c r="G258" i="8"/>
  <c r="G87" i="13" s="1"/>
  <c r="G246" i="8"/>
  <c r="G71" i="13" s="1"/>
  <c r="I237" i="10"/>
  <c r="I43" i="13" s="1"/>
  <c r="H183" i="2"/>
  <c r="H196" i="2"/>
  <c r="H197" i="2" s="1"/>
  <c r="H202" i="2" s="1"/>
  <c r="D229" i="9"/>
  <c r="D55" i="13" s="1"/>
  <c r="D265" i="8"/>
  <c r="D266" i="8" s="1"/>
  <c r="D243" i="8"/>
  <c r="D246" i="8"/>
  <c r="D71" i="13" s="1"/>
  <c r="H212" i="7"/>
  <c r="H103" i="13" s="1"/>
  <c r="J229" i="5"/>
  <c r="J143" i="13" s="1"/>
  <c r="C289" i="6"/>
  <c r="C290" i="6" s="1"/>
  <c r="C264" i="6"/>
  <c r="C276" i="6"/>
  <c r="C123" i="13" s="1"/>
  <c r="H189" i="11"/>
  <c r="H23" i="13" s="1"/>
  <c r="G289" i="6"/>
  <c r="G290" i="6" s="1"/>
  <c r="G264" i="6"/>
  <c r="I242" i="9"/>
  <c r="I243" i="9" s="1"/>
  <c r="I223" i="9"/>
  <c r="I235" i="9"/>
  <c r="I63" i="13" s="1"/>
  <c r="E249" i="8"/>
  <c r="E75" i="13" s="1"/>
  <c r="H56" i="17"/>
  <c r="G187" i="2"/>
  <c r="G186" i="2" s="1"/>
  <c r="G167" i="13" s="1"/>
  <c r="G190" i="2"/>
  <c r="G189" i="2" s="1"/>
  <c r="G171" i="13" s="1"/>
  <c r="G184" i="2"/>
  <c r="O170" i="1"/>
  <c r="O167" i="1"/>
  <c r="H123" i="24"/>
  <c r="H120" i="24" s="1"/>
  <c r="H50" i="26" s="1"/>
  <c r="H120" i="13"/>
  <c r="H50" i="16" s="1"/>
  <c r="I139" i="24"/>
  <c r="I136" i="24" s="1"/>
  <c r="I55" i="26" s="1"/>
  <c r="I136" i="13"/>
  <c r="I55" i="16" s="1"/>
  <c r="M170" i="1"/>
  <c r="M167" i="1"/>
  <c r="N214" i="7"/>
  <c r="N208" i="7"/>
  <c r="N205" i="7"/>
  <c r="N211" i="7"/>
  <c r="L234" i="5"/>
  <c r="L237" i="5"/>
  <c r="L228" i="5"/>
  <c r="L231" i="5"/>
  <c r="L225" i="5"/>
  <c r="D240" i="10"/>
  <c r="D27" i="13"/>
  <c r="M190" i="2"/>
  <c r="M187" i="2"/>
  <c r="M184" i="2"/>
  <c r="L190" i="11"/>
  <c r="L187" i="11"/>
  <c r="L184" i="11"/>
  <c r="L236" i="9"/>
  <c r="L235" i="9" s="1"/>
  <c r="L63" i="13" s="1"/>
  <c r="L233" i="9"/>
  <c r="L232" i="9" s="1"/>
  <c r="L59" i="13" s="1"/>
  <c r="L227" i="9"/>
  <c r="L226" i="9" s="1"/>
  <c r="L51" i="13" s="1"/>
  <c r="L224" i="9"/>
  <c r="L230" i="9"/>
  <c r="L229" i="9" s="1"/>
  <c r="L55" i="13" s="1"/>
  <c r="H147" i="24"/>
  <c r="H144" i="24" s="1"/>
  <c r="H57" i="26" s="1"/>
  <c r="H144" i="13"/>
  <c r="H57" i="16" s="1"/>
  <c r="J196" i="11"/>
  <c r="J183" i="11"/>
  <c r="E197" i="11"/>
  <c r="P89" i="24"/>
  <c r="P113" i="24"/>
  <c r="C229" i="5"/>
  <c r="C143" i="13" s="1"/>
  <c r="N231" i="9"/>
  <c r="N234" i="9"/>
  <c r="N237" i="9"/>
  <c r="N225" i="9"/>
  <c r="N228" i="9"/>
  <c r="E95" i="24"/>
  <c r="E92" i="24" s="1"/>
  <c r="E44" i="26" s="1"/>
  <c r="E92" i="13"/>
  <c r="E44" i="16" s="1"/>
  <c r="E183" i="2"/>
  <c r="E196" i="2"/>
  <c r="E197" i="2" s="1"/>
  <c r="D273" i="6"/>
  <c r="D119" i="13" s="1"/>
  <c r="L196" i="2"/>
  <c r="L197" i="2" s="1"/>
  <c r="L202" i="2" s="1"/>
  <c r="L183" i="2"/>
  <c r="J234" i="10"/>
  <c r="J39" i="13" s="1"/>
  <c r="G186" i="11"/>
  <c r="G19" i="13" s="1"/>
  <c r="J235" i="5"/>
  <c r="J151" i="13" s="1"/>
  <c r="M211" i="7"/>
  <c r="M214" i="7"/>
  <c r="M208" i="7"/>
  <c r="M205" i="7"/>
  <c r="I246" i="9"/>
  <c r="I247" i="9" s="1"/>
  <c r="J248" i="10"/>
  <c r="J249" i="10" s="1"/>
  <c r="D246" i="5"/>
  <c r="D247" i="5" s="1"/>
  <c r="E269" i="8"/>
  <c r="E270" i="8" s="1"/>
  <c r="I65" i="24"/>
  <c r="O74" i="16"/>
  <c r="F39" i="24"/>
  <c r="F36" i="24" s="1"/>
  <c r="F25" i="26" s="1"/>
  <c r="F36" i="13"/>
  <c r="F25" i="16" s="1"/>
  <c r="F95" i="24"/>
  <c r="F92" i="24" s="1"/>
  <c r="F44" i="26" s="1"/>
  <c r="F92" i="13"/>
  <c r="F44" i="16" s="1"/>
  <c r="K48" i="13"/>
  <c r="K29" i="16" s="1"/>
  <c r="J105" i="24"/>
  <c r="M233" i="10"/>
  <c r="M239" i="10"/>
  <c r="M230" i="10"/>
  <c r="M227" i="10"/>
  <c r="M236" i="10"/>
  <c r="C246" i="9"/>
  <c r="C247" i="9" s="1"/>
  <c r="M86" i="5"/>
  <c r="K167" i="24"/>
  <c r="K164" i="24" s="1"/>
  <c r="K64" i="26" s="1"/>
  <c r="K164" i="13"/>
  <c r="K64" i="16" s="1"/>
  <c r="C39" i="24"/>
  <c r="C36" i="24" s="1"/>
  <c r="C25" i="26" s="1"/>
  <c r="C36" i="13"/>
  <c r="C25" i="16" s="1"/>
  <c r="C19" i="24"/>
  <c r="C16" i="24" s="1"/>
  <c r="C19" i="26" s="1"/>
  <c r="C16" i="13"/>
  <c r="C19" i="16" s="1"/>
  <c r="I135" i="13"/>
  <c r="I238" i="5"/>
  <c r="G147" i="24"/>
  <c r="G144" i="24" s="1"/>
  <c r="G57" i="26" s="1"/>
  <c r="G144" i="13"/>
  <c r="G57" i="16" s="1"/>
  <c r="P117" i="24"/>
  <c r="F5" i="24"/>
  <c r="K13" i="24"/>
  <c r="I219" i="7"/>
  <c r="I220" i="7" s="1"/>
  <c r="I203" i="7"/>
  <c r="F75" i="24"/>
  <c r="F72" i="24" s="1"/>
  <c r="F36" i="26" s="1"/>
  <c r="F72" i="13"/>
  <c r="F36" i="16" s="1"/>
  <c r="N284" i="6"/>
  <c r="N275" i="6"/>
  <c r="N281" i="6"/>
  <c r="N269" i="6"/>
  <c r="N278" i="6"/>
  <c r="N272" i="6"/>
  <c r="N266" i="6"/>
  <c r="M86" i="7"/>
  <c r="F35" i="24"/>
  <c r="F32" i="24" s="1"/>
  <c r="F24" i="26" s="1"/>
  <c r="F32" i="13"/>
  <c r="F24" i="16" s="1"/>
  <c r="K207" i="7"/>
  <c r="K206" i="7" s="1"/>
  <c r="K95" i="13" s="1"/>
  <c r="K213" i="7"/>
  <c r="K212" i="7" s="1"/>
  <c r="K103" i="13" s="1"/>
  <c r="K204" i="7"/>
  <c r="K210" i="7"/>
  <c r="K209" i="7" s="1"/>
  <c r="K99" i="13" s="1"/>
  <c r="F190" i="2"/>
  <c r="F189" i="2" s="1"/>
  <c r="F171" i="13" s="1"/>
  <c r="F187" i="2"/>
  <c r="F186" i="2" s="1"/>
  <c r="F167" i="13" s="1"/>
  <c r="F184" i="2"/>
  <c r="H166" i="1"/>
  <c r="H169" i="1"/>
  <c r="H168" i="1" s="1"/>
  <c r="H159" i="13" s="1"/>
  <c r="M232" i="9"/>
  <c r="M59" i="13" s="1"/>
  <c r="H256" i="8"/>
  <c r="H255" i="8" s="1"/>
  <c r="H83" i="13" s="1"/>
  <c r="H244" i="8"/>
  <c r="H250" i="8"/>
  <c r="H249" i="8" s="1"/>
  <c r="H75" i="13" s="1"/>
  <c r="H247" i="8"/>
  <c r="H246" i="8" s="1"/>
  <c r="H71" i="13" s="1"/>
  <c r="H259" i="8"/>
  <c r="H258" i="8" s="1"/>
  <c r="H87" i="13" s="1"/>
  <c r="H253" i="8"/>
  <c r="H252" i="8" s="1"/>
  <c r="H79" i="13" s="1"/>
  <c r="C180" i="1"/>
  <c r="H111" i="24"/>
  <c r="H108" i="24" s="1"/>
  <c r="H49" i="26" s="1"/>
  <c r="H108" i="13"/>
  <c r="H49" i="16" s="1"/>
  <c r="H115" i="24"/>
  <c r="H112" i="24" s="1"/>
  <c r="H47" i="26" s="1"/>
  <c r="H112" i="13"/>
  <c r="H47" i="16" s="1"/>
  <c r="K147" i="24"/>
  <c r="K144" i="24" s="1"/>
  <c r="K57" i="26" s="1"/>
  <c r="K144" i="13"/>
  <c r="K57" i="16" s="1"/>
  <c r="K248" i="10"/>
  <c r="K249" i="10" s="1"/>
  <c r="I96" i="24"/>
  <c r="I42" i="26" s="1"/>
  <c r="J75" i="24"/>
  <c r="J72" i="24" s="1"/>
  <c r="J36" i="26" s="1"/>
  <c r="J72" i="13"/>
  <c r="J36" i="16" s="1"/>
  <c r="L74" i="16"/>
  <c r="F240" i="10"/>
  <c r="F27" i="13"/>
  <c r="F103" i="24"/>
  <c r="F100" i="24" s="1"/>
  <c r="F43" i="26" s="1"/>
  <c r="F100" i="13"/>
  <c r="F43" i="16" s="1"/>
  <c r="O281" i="6"/>
  <c r="O284" i="6"/>
  <c r="O275" i="6"/>
  <c r="O272" i="6"/>
  <c r="O278" i="6"/>
  <c r="O269" i="6"/>
  <c r="O266" i="6"/>
  <c r="E179" i="1"/>
  <c r="E180" i="1" s="1"/>
  <c r="E181" i="1" s="1"/>
  <c r="F293" i="6"/>
  <c r="F294" i="6" s="1"/>
  <c r="K48" i="24"/>
  <c r="K29" i="26" s="1"/>
  <c r="C213" i="7"/>
  <c r="C212" i="7" s="1"/>
  <c r="C103" i="13" s="1"/>
  <c r="C210" i="7"/>
  <c r="C209" i="7" s="1"/>
  <c r="C99" i="13" s="1"/>
  <c r="C204" i="7"/>
  <c r="C207" i="7"/>
  <c r="C206" i="7" s="1"/>
  <c r="C95" i="13" s="1"/>
  <c r="H200" i="11"/>
  <c r="P141" i="24"/>
  <c r="J294" i="6"/>
  <c r="G293" i="6"/>
  <c r="G294" i="6" s="1"/>
  <c r="G295" i="6" s="1"/>
  <c r="H235" i="5"/>
  <c r="H151" i="13" s="1"/>
  <c r="P129" i="24"/>
  <c r="E293" i="6"/>
  <c r="E294" i="6" s="1"/>
  <c r="L248" i="8"/>
  <c r="L251" i="8"/>
  <c r="L257" i="8"/>
  <c r="L254" i="8"/>
  <c r="L260" i="8"/>
  <c r="L245" i="8"/>
  <c r="J186" i="11"/>
  <c r="J19" i="13" s="1"/>
  <c r="K189" i="2"/>
  <c r="K171" i="13" s="1"/>
  <c r="D223" i="7"/>
  <c r="C237" i="10"/>
  <c r="C43" i="13" s="1"/>
  <c r="J235" i="9"/>
  <c r="J63" i="13" s="1"/>
  <c r="J232" i="9"/>
  <c r="J59" i="13" s="1"/>
  <c r="D293" i="6"/>
  <c r="D294" i="6" s="1"/>
  <c r="J124" i="13"/>
  <c r="J51" i="16" s="1"/>
  <c r="C161" i="24"/>
  <c r="C183" i="11"/>
  <c r="C196" i="11"/>
  <c r="F19" i="24"/>
  <c r="F16" i="24" s="1"/>
  <c r="F19" i="26" s="1"/>
  <c r="F16" i="13"/>
  <c r="F19" i="16" s="1"/>
  <c r="F143" i="24"/>
  <c r="F140" i="24" s="1"/>
  <c r="F56" i="26" s="1"/>
  <c r="F140" i="13"/>
  <c r="F56" i="16" s="1"/>
  <c r="M254" i="8"/>
  <c r="M257" i="8"/>
  <c r="M248" i="8"/>
  <c r="M260" i="8"/>
  <c r="M245" i="8"/>
  <c r="M251" i="8"/>
  <c r="K269" i="8"/>
  <c r="K270" i="8" s="1"/>
  <c r="K271" i="8" s="1"/>
  <c r="P145" i="24"/>
  <c r="E235" i="5"/>
  <c r="E151" i="13" s="1"/>
  <c r="E226" i="5"/>
  <c r="E139" i="13" s="1"/>
  <c r="D35" i="24"/>
  <c r="D32" i="24" s="1"/>
  <c r="D24" i="26" s="1"/>
  <c r="D32" i="13"/>
  <c r="D24" i="16" s="1"/>
  <c r="L212" i="7"/>
  <c r="L103" i="13" s="1"/>
  <c r="I200" i="2"/>
  <c r="I201" i="2" s="1"/>
  <c r="F246" i="9"/>
  <c r="E200" i="2"/>
  <c r="E201" i="2" s="1"/>
  <c r="K242" i="9"/>
  <c r="K243" i="9" s="1"/>
  <c r="K223" i="9"/>
  <c r="C248" i="10"/>
  <c r="C249" i="10" s="1"/>
  <c r="I192" i="11"/>
  <c r="I15" i="13"/>
  <c r="C235" i="5"/>
  <c r="C151" i="13" s="1"/>
  <c r="I25" i="24"/>
  <c r="G43" i="24"/>
  <c r="G40" i="24" s="1"/>
  <c r="G26" i="26" s="1"/>
  <c r="G40" i="13"/>
  <c r="G26" i="16" s="1"/>
  <c r="D89" i="24"/>
  <c r="H246" i="9"/>
  <c r="H247" i="9" s="1"/>
  <c r="K249" i="8"/>
  <c r="K75" i="13" s="1"/>
  <c r="K258" i="8"/>
  <c r="K87" i="13" s="1"/>
  <c r="G168" i="1"/>
  <c r="G159" i="13" s="1"/>
  <c r="P25" i="24"/>
  <c r="C269" i="8"/>
  <c r="C270" i="8" s="1"/>
  <c r="I265" i="8"/>
  <c r="I266" i="8" s="1"/>
  <c r="I243" i="8"/>
  <c r="I255" i="8"/>
  <c r="I83" i="13" s="1"/>
  <c r="E212" i="7"/>
  <c r="E103" i="13" s="1"/>
  <c r="F235" i="9"/>
  <c r="F63" i="13" s="1"/>
  <c r="N86" i="11"/>
  <c r="H231" i="10"/>
  <c r="H35" i="13" s="1"/>
  <c r="D175" i="1"/>
  <c r="D176" i="1" s="1"/>
  <c r="D181" i="1" s="1"/>
  <c r="D165" i="1"/>
  <c r="K165" i="1"/>
  <c r="K175" i="1"/>
  <c r="K176" i="1" s="1"/>
  <c r="G223" i="7"/>
  <c r="G224" i="7" s="1"/>
  <c r="D276" i="6"/>
  <c r="D123" i="13" s="1"/>
  <c r="K276" i="6"/>
  <c r="K123" i="13" s="1"/>
  <c r="K273" i="6"/>
  <c r="K119" i="13" s="1"/>
  <c r="L186" i="2"/>
  <c r="L167" i="13" s="1"/>
  <c r="J273" i="6"/>
  <c r="J119" i="13" s="1"/>
  <c r="J276" i="6"/>
  <c r="J123" i="13" s="1"/>
  <c r="J175" i="1"/>
  <c r="J176" i="1" s="1"/>
  <c r="J181" i="1" s="1"/>
  <c r="J165" i="1"/>
  <c r="J237" i="10"/>
  <c r="J43" i="13" s="1"/>
  <c r="D235" i="5"/>
  <c r="D151" i="13" s="1"/>
  <c r="E235" i="9"/>
  <c r="E63" i="13" s="1"/>
  <c r="G183" i="11"/>
  <c r="G196" i="11"/>
  <c r="C175" i="1"/>
  <c r="C176" i="1" s="1"/>
  <c r="C165" i="1"/>
  <c r="F276" i="6"/>
  <c r="F123" i="13" s="1"/>
  <c r="F175" i="1"/>
  <c r="F176" i="1" s="1"/>
  <c r="F165" i="1"/>
  <c r="K234" i="10"/>
  <c r="K39" i="13" s="1"/>
  <c r="D186" i="2"/>
  <c r="D167" i="13" s="1"/>
  <c r="G229" i="9"/>
  <c r="G55" i="13" s="1"/>
  <c r="G265" i="8"/>
  <c r="G266" i="8" s="1"/>
  <c r="G271" i="8" s="1"/>
  <c r="G243" i="8"/>
  <c r="G255" i="8"/>
  <c r="G83" i="13" s="1"/>
  <c r="I228" i="10"/>
  <c r="I31" i="13" s="1"/>
  <c r="H189" i="2"/>
  <c r="H171" i="13" s="1"/>
  <c r="D235" i="9"/>
  <c r="D63" i="13" s="1"/>
  <c r="D252" i="8"/>
  <c r="D79" i="13" s="1"/>
  <c r="D255" i="8"/>
  <c r="D83" i="13" s="1"/>
  <c r="H206" i="7"/>
  <c r="H95" i="13" s="1"/>
  <c r="J232" i="5"/>
  <c r="J147" i="13" s="1"/>
  <c r="C267" i="6"/>
  <c r="C111" i="13" s="1"/>
  <c r="C279" i="6"/>
  <c r="C127" i="13" s="1"/>
  <c r="G282" i="6"/>
  <c r="G131" i="13" s="1"/>
  <c r="G279" i="6"/>
  <c r="G127" i="13" s="1"/>
  <c r="C186" i="2"/>
  <c r="C167" i="13" s="1"/>
  <c r="I232" i="9"/>
  <c r="I59" i="13" s="1"/>
  <c r="E246" i="8"/>
  <c r="E71" i="13" s="1"/>
  <c r="E255" i="8"/>
  <c r="E83" i="13" s="1"/>
  <c r="J213" i="7"/>
  <c r="J212" i="7" s="1"/>
  <c r="J103" i="13" s="1"/>
  <c r="J207" i="7"/>
  <c r="J206" i="7" s="1"/>
  <c r="J95" i="13" s="1"/>
  <c r="J204" i="7"/>
  <c r="J210" i="7"/>
  <c r="J209" i="7" s="1"/>
  <c r="J99" i="13" s="1"/>
  <c r="K105" i="24"/>
  <c r="O239" i="10"/>
  <c r="O227" i="10"/>
  <c r="O230" i="10"/>
  <c r="O236" i="10"/>
  <c r="O233" i="10"/>
  <c r="I169" i="1"/>
  <c r="I168" i="1" s="1"/>
  <c r="I159" i="13" s="1"/>
  <c r="I166" i="1"/>
  <c r="N228" i="5"/>
  <c r="N234" i="5"/>
  <c r="N231" i="5"/>
  <c r="N237" i="5"/>
  <c r="N225" i="5"/>
  <c r="L169" i="1"/>
  <c r="L166" i="1"/>
  <c r="C35" i="24"/>
  <c r="C32" i="24" s="1"/>
  <c r="C24" i="26" s="1"/>
  <c r="C32" i="13"/>
  <c r="C24" i="16" s="1"/>
  <c r="J51" i="24"/>
  <c r="J48" i="24" s="1"/>
  <c r="J29" i="26" s="1"/>
  <c r="J48" i="13"/>
  <c r="J29" i="16" s="1"/>
  <c r="P125" i="24"/>
  <c r="D161" i="24"/>
  <c r="L203" i="7"/>
  <c r="L219" i="7"/>
  <c r="L220" i="7" s="1"/>
  <c r="N187" i="2"/>
  <c r="N186" i="2" s="1"/>
  <c r="N167" i="13" s="1"/>
  <c r="N184" i="2"/>
  <c r="N190" i="2"/>
  <c r="N189" i="2" s="1"/>
  <c r="N171" i="13" s="1"/>
  <c r="N153" i="24"/>
  <c r="P153" i="13"/>
  <c r="G31" i="24"/>
  <c r="G28" i="24" s="1"/>
  <c r="G23" i="26" s="1"/>
  <c r="G28" i="13"/>
  <c r="G23" i="16" s="1"/>
  <c r="K79" i="24"/>
  <c r="K76" i="24" s="1"/>
  <c r="K37" i="26" s="1"/>
  <c r="K76" i="13"/>
  <c r="K37" i="16" s="1"/>
  <c r="F59" i="24"/>
  <c r="F56" i="24" s="1"/>
  <c r="F31" i="26" s="1"/>
  <c r="F56" i="13"/>
  <c r="F31" i="16" s="1"/>
  <c r="M188" i="11"/>
  <c r="M191" i="11"/>
  <c r="M185" i="11"/>
  <c r="O191" i="2"/>
  <c r="O188" i="2"/>
  <c r="O185" i="2"/>
  <c r="D264" i="6"/>
  <c r="D289" i="6"/>
  <c r="D290" i="6" s="1"/>
  <c r="J267" i="6"/>
  <c r="J111" i="13" s="1"/>
  <c r="D232" i="5"/>
  <c r="D147" i="13" s="1"/>
  <c r="E223" i="9"/>
  <c r="E242" i="9"/>
  <c r="E243" i="9" s="1"/>
  <c r="C112" i="13"/>
  <c r="C47" i="16" s="1"/>
  <c r="F139" i="24"/>
  <c r="F136" i="24" s="1"/>
  <c r="F55" i="26" s="1"/>
  <c r="F136" i="13"/>
  <c r="F55" i="16" s="1"/>
  <c r="K74" i="16"/>
  <c r="N280" i="6"/>
  <c r="N274" i="6"/>
  <c r="N277" i="6"/>
  <c r="N276" i="6" s="1"/>
  <c r="N123" i="13" s="1"/>
  <c r="N268" i="6"/>
  <c r="N283" i="6"/>
  <c r="N282" i="6" s="1"/>
  <c r="N131" i="13" s="1"/>
  <c r="N265" i="6"/>
  <c r="N271" i="6"/>
  <c r="N133" i="24"/>
  <c r="P121" i="24"/>
  <c r="L153" i="24"/>
  <c r="M242" i="9"/>
  <c r="M243" i="9" s="1"/>
  <c r="M248" i="9" s="1"/>
  <c r="M223" i="9"/>
  <c r="G200" i="11"/>
  <c r="H131" i="24"/>
  <c r="H128" i="24" s="1"/>
  <c r="H52" i="26" s="1"/>
  <c r="H128" i="13"/>
  <c r="H52" i="16" s="1"/>
  <c r="J87" i="24"/>
  <c r="J84" i="24" s="1"/>
  <c r="J39" i="26" s="1"/>
  <c r="J84" i="13"/>
  <c r="J39" i="16" s="1"/>
  <c r="M188" i="2"/>
  <c r="M191" i="2"/>
  <c r="M185" i="2"/>
  <c r="O280" i="6"/>
  <c r="O265" i="6"/>
  <c r="O271" i="6"/>
  <c r="O277" i="6"/>
  <c r="O283" i="6"/>
  <c r="O268" i="6"/>
  <c r="O267" i="6" s="1"/>
  <c r="O111" i="13" s="1"/>
  <c r="O274" i="6"/>
  <c r="O273" i="6" s="1"/>
  <c r="O119" i="13" s="1"/>
  <c r="L191" i="11"/>
  <c r="L188" i="11"/>
  <c r="L185" i="11"/>
  <c r="I19" i="24"/>
  <c r="I16" i="24" s="1"/>
  <c r="I19" i="26" s="1"/>
  <c r="I16" i="13"/>
  <c r="I19" i="16" s="1"/>
  <c r="L278" i="6"/>
  <c r="L275" i="6"/>
  <c r="L272" i="6"/>
  <c r="L284" i="6"/>
  <c r="L269" i="6"/>
  <c r="L281" i="6"/>
  <c r="L266" i="6"/>
  <c r="H223" i="5"/>
  <c r="H242" i="5"/>
  <c r="H243" i="5" s="1"/>
  <c r="G246" i="9"/>
  <c r="G247" i="9" s="1"/>
  <c r="G248" i="9" s="1"/>
  <c r="J23" i="24"/>
  <c r="J20" i="24" s="1"/>
  <c r="J20" i="26" s="1"/>
  <c r="J20" i="13"/>
  <c r="J20" i="16" s="1"/>
  <c r="J229" i="9"/>
  <c r="J55" i="13" s="1"/>
  <c r="N254" i="8"/>
  <c r="N251" i="8"/>
  <c r="N257" i="8"/>
  <c r="N245" i="8"/>
  <c r="N260" i="8"/>
  <c r="N248" i="8"/>
  <c r="J67" i="13"/>
  <c r="J261" i="8"/>
  <c r="G139" i="24"/>
  <c r="G136" i="24" s="1"/>
  <c r="G55" i="26" s="1"/>
  <c r="G136" i="13"/>
  <c r="G55" i="16" s="1"/>
  <c r="K187" i="11"/>
  <c r="K186" i="11" s="1"/>
  <c r="K19" i="13" s="1"/>
  <c r="K184" i="11"/>
  <c r="K190" i="11"/>
  <c r="K189" i="11" s="1"/>
  <c r="K23" i="13" s="1"/>
  <c r="H233" i="9"/>
  <c r="H232" i="9" s="1"/>
  <c r="H59" i="13" s="1"/>
  <c r="H227" i="9"/>
  <c r="H226" i="9" s="1"/>
  <c r="H51" i="13" s="1"/>
  <c r="H230" i="9"/>
  <c r="H229" i="9" s="1"/>
  <c r="H55" i="13" s="1"/>
  <c r="H236" i="9"/>
  <c r="H235" i="9" s="1"/>
  <c r="H63" i="13" s="1"/>
  <c r="H224" i="9"/>
  <c r="E268" i="6"/>
  <c r="E267" i="6" s="1"/>
  <c r="E111" i="13" s="1"/>
  <c r="E274" i="6"/>
  <c r="E273" i="6" s="1"/>
  <c r="E119" i="13" s="1"/>
  <c r="E271" i="6"/>
  <c r="E270" i="6" s="1"/>
  <c r="E115" i="13" s="1"/>
  <c r="E277" i="6"/>
  <c r="E276" i="6" s="1"/>
  <c r="E123" i="13" s="1"/>
  <c r="E265" i="6"/>
  <c r="E280" i="6"/>
  <c r="E279" i="6" s="1"/>
  <c r="E127" i="13" s="1"/>
  <c r="E283" i="6"/>
  <c r="E282" i="6" s="1"/>
  <c r="E131" i="13" s="1"/>
  <c r="P65" i="24"/>
  <c r="I68" i="13"/>
  <c r="I35" i="16" s="1"/>
  <c r="I74" i="16"/>
  <c r="D246" i="9"/>
  <c r="D247" i="9" s="1"/>
  <c r="D248" i="9" s="1"/>
  <c r="J5" i="24"/>
  <c r="C253" i="8"/>
  <c r="C252" i="8" s="1"/>
  <c r="C79" i="13" s="1"/>
  <c r="C244" i="8"/>
  <c r="C259" i="8"/>
  <c r="C258" i="8" s="1"/>
  <c r="C87" i="13" s="1"/>
  <c r="C247" i="8"/>
  <c r="C246" i="8" s="1"/>
  <c r="C71" i="13" s="1"/>
  <c r="C250" i="8"/>
  <c r="C249" i="8" s="1"/>
  <c r="C75" i="13" s="1"/>
  <c r="C256" i="8"/>
  <c r="C255" i="8" s="1"/>
  <c r="C83" i="13" s="1"/>
  <c r="D210" i="7"/>
  <c r="D209" i="7" s="1"/>
  <c r="D99" i="13" s="1"/>
  <c r="D213" i="7"/>
  <c r="D212" i="7" s="1"/>
  <c r="D103" i="13" s="1"/>
  <c r="D204" i="7"/>
  <c r="D207" i="7"/>
  <c r="D206" i="7" s="1"/>
  <c r="D95" i="13" s="1"/>
  <c r="M55" i="24"/>
  <c r="M52" i="24" s="1"/>
  <c r="M30" i="26" s="1"/>
  <c r="M52" i="13"/>
  <c r="M30" i="16" s="1"/>
  <c r="O86" i="1"/>
  <c r="F179" i="1"/>
  <c r="F180" i="1" s="1"/>
  <c r="F181" i="1" s="1"/>
  <c r="L236" i="10"/>
  <c r="L233" i="10"/>
  <c r="L230" i="10"/>
  <c r="L227" i="10"/>
  <c r="L239" i="10"/>
  <c r="H119" i="24"/>
  <c r="H116" i="24" s="1"/>
  <c r="H48" i="26" s="1"/>
  <c r="H116" i="13"/>
  <c r="H48" i="16" s="1"/>
  <c r="H127" i="24"/>
  <c r="H124" i="24" s="1"/>
  <c r="H51" i="26" s="1"/>
  <c r="H124" i="13"/>
  <c r="H51" i="16" s="1"/>
  <c r="K223" i="5"/>
  <c r="K242" i="5"/>
  <c r="K243" i="5" s="1"/>
  <c r="K139" i="24"/>
  <c r="K136" i="24" s="1"/>
  <c r="K55" i="26" s="1"/>
  <c r="K136" i="13"/>
  <c r="K55" i="16" s="1"/>
  <c r="G5" i="24"/>
  <c r="I96" i="13"/>
  <c r="I42" i="16" s="1"/>
  <c r="F151" i="24"/>
  <c r="F148" i="24" s="1"/>
  <c r="F58" i="26" s="1"/>
  <c r="F148" i="13"/>
  <c r="F58" i="16" s="1"/>
  <c r="D74" i="16"/>
  <c r="M86" i="1"/>
  <c r="I223" i="7"/>
  <c r="I224" i="7" s="1"/>
  <c r="I225" i="7" s="1"/>
  <c r="F83" i="24"/>
  <c r="F80" i="24" s="1"/>
  <c r="F38" i="26" s="1"/>
  <c r="F80" i="13"/>
  <c r="F38" i="16" s="1"/>
  <c r="I270" i="8"/>
  <c r="I271" i="8" s="1"/>
  <c r="N86" i="7"/>
  <c r="D269" i="8"/>
  <c r="D270" i="8" s="1"/>
  <c r="D271" i="8" s="1"/>
  <c r="O86" i="9"/>
  <c r="E246" i="5"/>
  <c r="E247" i="5" s="1"/>
  <c r="E248" i="5" s="1"/>
  <c r="L86" i="5"/>
  <c r="E23" i="24"/>
  <c r="E20" i="24" s="1"/>
  <c r="E20" i="26" s="1"/>
  <c r="E20" i="13"/>
  <c r="E20" i="16" s="1"/>
  <c r="I248" i="10"/>
  <c r="I249" i="10" s="1"/>
  <c r="F99" i="24"/>
  <c r="F96" i="24" s="1"/>
  <c r="F42" i="26" s="1"/>
  <c r="F96" i="13"/>
  <c r="F42" i="16" s="1"/>
  <c r="O86" i="10"/>
  <c r="K246" i="9"/>
  <c r="K247" i="9" s="1"/>
  <c r="K248" i="9" s="1"/>
  <c r="E246" i="9"/>
  <c r="E247" i="9" s="1"/>
  <c r="E248" i="9" s="1"/>
  <c r="I280" i="6"/>
  <c r="I279" i="6" s="1"/>
  <c r="I127" i="13" s="1"/>
  <c r="I274" i="6"/>
  <c r="I273" i="6" s="1"/>
  <c r="I119" i="13" s="1"/>
  <c r="I283" i="6"/>
  <c r="I282" i="6" s="1"/>
  <c r="I131" i="13" s="1"/>
  <c r="I271" i="6"/>
  <c r="I270" i="6" s="1"/>
  <c r="I115" i="13" s="1"/>
  <c r="I265" i="6"/>
  <c r="I268" i="6"/>
  <c r="I267" i="6" s="1"/>
  <c r="I111" i="13" s="1"/>
  <c r="I277" i="6"/>
  <c r="I276" i="6" s="1"/>
  <c r="I123" i="13" s="1"/>
  <c r="N86" i="5"/>
  <c r="L170" i="1"/>
  <c r="L167" i="1"/>
  <c r="M5" i="24"/>
  <c r="K293" i="6"/>
  <c r="K294" i="6" s="1"/>
  <c r="H139" i="24"/>
  <c r="H136" i="24" s="1"/>
  <c r="H55" i="26" s="1"/>
  <c r="H136" i="13"/>
  <c r="H55" i="16" s="1"/>
  <c r="O254" i="8"/>
  <c r="O248" i="8"/>
  <c r="O257" i="8"/>
  <c r="O260" i="8"/>
  <c r="O245" i="8"/>
  <c r="O251" i="8"/>
  <c r="L247" i="8"/>
  <c r="L246" i="8" s="1"/>
  <c r="L71" i="13" s="1"/>
  <c r="L244" i="8"/>
  <c r="L259" i="8"/>
  <c r="L258" i="8" s="1"/>
  <c r="L87" i="13" s="1"/>
  <c r="L256" i="8"/>
  <c r="L250" i="8"/>
  <c r="L249" i="8" s="1"/>
  <c r="L75" i="13" s="1"/>
  <c r="L253" i="8"/>
  <c r="L252" i="8" s="1"/>
  <c r="L79" i="13" s="1"/>
  <c r="C74" i="16"/>
  <c r="O228" i="5"/>
  <c r="O231" i="5"/>
  <c r="O225" i="5"/>
  <c r="O234" i="5"/>
  <c r="O237" i="5"/>
  <c r="C228" i="10"/>
  <c r="C31" i="13" s="1"/>
  <c r="J242" i="9"/>
  <c r="J243" i="9" s="1"/>
  <c r="J223" i="9"/>
  <c r="J124" i="24"/>
  <c r="J51" i="26" s="1"/>
  <c r="L45" i="24"/>
  <c r="N233" i="10"/>
  <c r="N230" i="10"/>
  <c r="N239" i="10"/>
  <c r="N236" i="10"/>
  <c r="N227" i="10"/>
  <c r="C201" i="2"/>
  <c r="C23" i="24"/>
  <c r="C20" i="24" s="1"/>
  <c r="C20" i="26" s="1"/>
  <c r="C20" i="13"/>
  <c r="C20" i="16" s="1"/>
  <c r="F23" i="24"/>
  <c r="F20" i="24" s="1"/>
  <c r="F20" i="26" s="1"/>
  <c r="F20" i="13"/>
  <c r="F20" i="16" s="1"/>
  <c r="I147" i="24"/>
  <c r="I144" i="24" s="1"/>
  <c r="I57" i="26" s="1"/>
  <c r="I144" i="13"/>
  <c r="I57" i="16" s="1"/>
  <c r="G151" i="24"/>
  <c r="G148" i="24" s="1"/>
  <c r="G58" i="26" s="1"/>
  <c r="G148" i="13"/>
  <c r="G58" i="16" s="1"/>
  <c r="M259" i="8"/>
  <c r="M258" i="8" s="1"/>
  <c r="M87" i="13" s="1"/>
  <c r="M256" i="8"/>
  <c r="M255" i="8" s="1"/>
  <c r="M83" i="13" s="1"/>
  <c r="M250" i="8"/>
  <c r="M249" i="8" s="1"/>
  <c r="M75" i="13" s="1"/>
  <c r="M244" i="8"/>
  <c r="M247" i="8"/>
  <c r="M246" i="8" s="1"/>
  <c r="M71" i="13" s="1"/>
  <c r="M253" i="8"/>
  <c r="E232" i="5"/>
  <c r="E147" i="13" s="1"/>
  <c r="I164" i="13"/>
  <c r="I64" i="16" s="1"/>
  <c r="E192" i="11"/>
  <c r="E15" i="13"/>
  <c r="L209" i="7"/>
  <c r="L99" i="13" s="1"/>
  <c r="K235" i="9"/>
  <c r="K63" i="13" s="1"/>
  <c r="M272" i="6"/>
  <c r="M275" i="6"/>
  <c r="M269" i="6"/>
  <c r="M281" i="6"/>
  <c r="M278" i="6"/>
  <c r="M284" i="6"/>
  <c r="M266" i="6"/>
  <c r="N86" i="1"/>
  <c r="I197" i="11"/>
  <c r="I202" i="11" s="1"/>
  <c r="J246" i="9"/>
  <c r="J247" i="9" s="1"/>
  <c r="O214" i="7"/>
  <c r="O208" i="7"/>
  <c r="O211" i="7"/>
  <c r="O205" i="7"/>
  <c r="C242" i="5"/>
  <c r="C243" i="5" s="1"/>
  <c r="C223" i="5"/>
  <c r="N86" i="9"/>
  <c r="G39" i="24"/>
  <c r="G36" i="24" s="1"/>
  <c r="G25" i="26" s="1"/>
  <c r="G36" i="13"/>
  <c r="G25" i="16" s="1"/>
  <c r="G35" i="24"/>
  <c r="G32" i="24" s="1"/>
  <c r="G24" i="26" s="1"/>
  <c r="G32" i="13"/>
  <c r="G24" i="16" s="1"/>
  <c r="E235" i="10"/>
  <c r="E234" i="10" s="1"/>
  <c r="E39" i="13" s="1"/>
  <c r="E238" i="10"/>
  <c r="E237" i="10" s="1"/>
  <c r="E43" i="13" s="1"/>
  <c r="E226" i="10"/>
  <c r="E232" i="10"/>
  <c r="E231" i="10" s="1"/>
  <c r="E35" i="13" s="1"/>
  <c r="E229" i="10"/>
  <c r="E228" i="10" s="1"/>
  <c r="E31" i="13" s="1"/>
  <c r="D224" i="7"/>
  <c r="K200" i="11"/>
  <c r="I100" i="24"/>
  <c r="I43" i="26" s="1"/>
  <c r="K246" i="8"/>
  <c r="K71" i="13" s="1"/>
  <c r="J74" i="16"/>
  <c r="O105" i="24"/>
  <c r="O5" i="24" s="1"/>
  <c r="P105" i="13"/>
  <c r="H5" i="24"/>
  <c r="I249" i="8"/>
  <c r="I75" i="13" s="1"/>
  <c r="I196" i="2"/>
  <c r="I197" i="2" s="1"/>
  <c r="I183" i="2"/>
  <c r="E209" i="7"/>
  <c r="E99" i="13" s="1"/>
  <c r="F242" i="9"/>
  <c r="F243" i="9" s="1"/>
  <c r="F223" i="9"/>
  <c r="E189" i="2"/>
  <c r="E171" i="13" s="1"/>
  <c r="G200" i="2"/>
  <c r="G201" i="2" s="1"/>
  <c r="H244" i="10"/>
  <c r="H245" i="10" s="1"/>
  <c r="H250" i="10" s="1"/>
  <c r="H225" i="10"/>
  <c r="H228" i="10"/>
  <c r="H31" i="13" s="1"/>
  <c r="M86" i="11"/>
  <c r="O86" i="2"/>
  <c r="E248" i="10"/>
  <c r="E249" i="10" s="1"/>
  <c r="K168" i="1"/>
  <c r="K159" i="13" s="1"/>
  <c r="D282" i="6"/>
  <c r="D131" i="13" s="1"/>
  <c r="D270" i="6"/>
  <c r="D115" i="13" s="1"/>
  <c r="E74" i="16"/>
  <c r="M74" i="16"/>
  <c r="K289" i="6"/>
  <c r="K290" i="6" s="1"/>
  <c r="K264" i="6"/>
  <c r="K267" i="6"/>
  <c r="K111" i="13" s="1"/>
  <c r="J196" i="2"/>
  <c r="J197" i="2" s="1"/>
  <c r="J202" i="2" s="1"/>
  <c r="J183" i="2"/>
  <c r="J289" i="6"/>
  <c r="J290" i="6" s="1"/>
  <c r="J264" i="6"/>
  <c r="J282" i="6"/>
  <c r="J131" i="13" s="1"/>
  <c r="J244" i="10"/>
  <c r="J245" i="10" s="1"/>
  <c r="J225" i="10"/>
  <c r="J231" i="10"/>
  <c r="J35" i="13" s="1"/>
  <c r="D223" i="5"/>
  <c r="D242" i="5"/>
  <c r="D243" i="5" s="1"/>
  <c r="E229" i="9"/>
  <c r="E55" i="13" s="1"/>
  <c r="G189" i="11"/>
  <c r="G23" i="13" s="1"/>
  <c r="F282" i="6"/>
  <c r="F131" i="13" s="1"/>
  <c r="F264" i="6"/>
  <c r="F289" i="6"/>
  <c r="F290" i="6" s="1"/>
  <c r="F168" i="1"/>
  <c r="F159" i="13" s="1"/>
  <c r="K228" i="10"/>
  <c r="K31" i="13" s="1"/>
  <c r="D189" i="2"/>
  <c r="D171" i="13" s="1"/>
  <c r="G232" i="9"/>
  <c r="G59" i="13" s="1"/>
  <c r="G252" i="8"/>
  <c r="G79" i="13" s="1"/>
  <c r="I244" i="10"/>
  <c r="I245" i="10" s="1"/>
  <c r="I225" i="10"/>
  <c r="I231" i="10"/>
  <c r="I35" i="13" s="1"/>
  <c r="H186" i="2"/>
  <c r="H167" i="13" s="1"/>
  <c r="D232" i="9"/>
  <c r="D59" i="13" s="1"/>
  <c r="D249" i="8"/>
  <c r="D75" i="13" s="1"/>
  <c r="H209" i="7"/>
  <c r="H99" i="13" s="1"/>
  <c r="J223" i="5"/>
  <c r="J242" i="5"/>
  <c r="J243" i="5" s="1"/>
  <c r="J226" i="5"/>
  <c r="J139" i="13" s="1"/>
  <c r="C273" i="6"/>
  <c r="C119" i="13" s="1"/>
  <c r="H183" i="11"/>
  <c r="H196" i="11"/>
  <c r="G273" i="6"/>
  <c r="G119" i="13" s="1"/>
  <c r="G267" i="6"/>
  <c r="G111" i="13" s="1"/>
  <c r="C183" i="2"/>
  <c r="C196" i="2"/>
  <c r="C197" i="2" s="1"/>
  <c r="I226" i="9"/>
  <c r="I51" i="13" s="1"/>
  <c r="E243" i="8"/>
  <c r="E265" i="8"/>
  <c r="E266" i="8" s="1"/>
  <c r="E258" i="8"/>
  <c r="E87" i="13" s="1"/>
  <c r="M252" i="8" l="1"/>
  <c r="M79" i="13" s="1"/>
  <c r="E202" i="2"/>
  <c r="G72" i="13"/>
  <c r="G36" i="16" s="1"/>
  <c r="F52" i="13"/>
  <c r="F30" i="16" s="1"/>
  <c r="L255" i="8"/>
  <c r="L83" i="13" s="1"/>
  <c r="O270" i="6"/>
  <c r="O115" i="13" s="1"/>
  <c r="N270" i="6"/>
  <c r="N115" i="13" s="1"/>
  <c r="C250" i="10"/>
  <c r="D295" i="6"/>
  <c r="J248" i="5"/>
  <c r="N273" i="6"/>
  <c r="N119" i="13" s="1"/>
  <c r="K202" i="2"/>
  <c r="J248" i="9"/>
  <c r="O282" i="6"/>
  <c r="O131" i="13" s="1"/>
  <c r="O279" i="6"/>
  <c r="O127" i="13" s="1"/>
  <c r="N279" i="6"/>
  <c r="N127" i="13" s="1"/>
  <c r="P127" i="13" s="1"/>
  <c r="K250" i="10"/>
  <c r="C144" i="13"/>
  <c r="C57" i="16" s="1"/>
  <c r="G112" i="13"/>
  <c r="G47" i="16" s="1"/>
  <c r="F108" i="13"/>
  <c r="F49" i="16" s="1"/>
  <c r="E49" i="17" s="1"/>
  <c r="K76" i="16"/>
  <c r="O276" i="6"/>
  <c r="O123" i="13" s="1"/>
  <c r="N267" i="6"/>
  <c r="N111" i="13" s="1"/>
  <c r="I248" i="9"/>
  <c r="C295" i="6"/>
  <c r="K124" i="13"/>
  <c r="K51" i="16" s="1"/>
  <c r="O179" i="1"/>
  <c r="O180" i="1" s="1"/>
  <c r="E77" i="16"/>
  <c r="I77" i="16"/>
  <c r="O5" i="26"/>
  <c r="P5" i="26" s="1"/>
  <c r="P16" i="26"/>
  <c r="G120" i="13"/>
  <c r="G50" i="16" s="1"/>
  <c r="G50" i="17" s="1"/>
  <c r="D140" i="13"/>
  <c r="D56" i="16" s="1"/>
  <c r="C136" i="13"/>
  <c r="C55" i="16" s="1"/>
  <c r="N200" i="11"/>
  <c r="N201" i="11" s="1"/>
  <c r="N5" i="17"/>
  <c r="P5" i="16"/>
  <c r="I76" i="16"/>
  <c r="M200" i="11"/>
  <c r="M201" i="11" s="1"/>
  <c r="N246" i="9"/>
  <c r="N247" i="9" s="1"/>
  <c r="L246" i="5"/>
  <c r="L247" i="5" s="1"/>
  <c r="O246" i="5"/>
  <c r="O247" i="5" s="1"/>
  <c r="L179" i="1"/>
  <c r="L180" i="1" s="1"/>
  <c r="O248" i="10"/>
  <c r="O249" i="10" s="1"/>
  <c r="I202" i="2"/>
  <c r="L225" i="7"/>
  <c r="M246" i="5"/>
  <c r="M247" i="5" s="1"/>
  <c r="O246" i="9"/>
  <c r="O247" i="9" s="1"/>
  <c r="I95" i="24"/>
  <c r="I92" i="24" s="1"/>
  <c r="I44" i="26" s="1"/>
  <c r="I92" i="13"/>
  <c r="I44" i="16" s="1"/>
  <c r="C171" i="24"/>
  <c r="C168" i="24" s="1"/>
  <c r="C65" i="26" s="1"/>
  <c r="C168" i="13"/>
  <c r="C65" i="16" s="1"/>
  <c r="K295" i="6"/>
  <c r="O200" i="11"/>
  <c r="I39" i="24"/>
  <c r="I36" i="24" s="1"/>
  <c r="I25" i="26" s="1"/>
  <c r="I36" i="13"/>
  <c r="I25" i="16" s="1"/>
  <c r="H25" i="17" s="1"/>
  <c r="O269" i="8"/>
  <c r="O270" i="8" s="1"/>
  <c r="L200" i="11"/>
  <c r="L269" i="8"/>
  <c r="L270" i="8" s="1"/>
  <c r="K131" i="24"/>
  <c r="K128" i="24" s="1"/>
  <c r="K52" i="26" s="1"/>
  <c r="K128" i="13"/>
  <c r="K52" i="16" s="1"/>
  <c r="H192" i="11"/>
  <c r="H15" i="13"/>
  <c r="F159" i="24"/>
  <c r="F156" i="24" s="1"/>
  <c r="F61" i="26" s="1"/>
  <c r="F156" i="13"/>
  <c r="F61" i="16" s="1"/>
  <c r="G111" i="24"/>
  <c r="G108" i="24" s="1"/>
  <c r="G49" i="26" s="1"/>
  <c r="G108" i="13"/>
  <c r="G49" i="16" s="1"/>
  <c r="G59" i="24"/>
  <c r="G56" i="24" s="1"/>
  <c r="G31" i="26" s="1"/>
  <c r="G56" i="13"/>
  <c r="G31" i="16" s="1"/>
  <c r="K107" i="13"/>
  <c r="K285" i="6"/>
  <c r="D131" i="24"/>
  <c r="D128" i="24" s="1"/>
  <c r="D52" i="26" s="1"/>
  <c r="D128" i="13"/>
  <c r="D52" i="16" s="1"/>
  <c r="O187" i="2"/>
  <c r="O186" i="2" s="1"/>
  <c r="O167" i="13" s="1"/>
  <c r="O190" i="2"/>
  <c r="O189" i="2" s="1"/>
  <c r="O171" i="13" s="1"/>
  <c r="O184" i="2"/>
  <c r="E31" i="24"/>
  <c r="E28" i="24" s="1"/>
  <c r="E23" i="26" s="1"/>
  <c r="E28" i="13"/>
  <c r="E23" i="16" s="1"/>
  <c r="E39" i="24"/>
  <c r="E36" i="24" s="1"/>
  <c r="E25" i="26" s="1"/>
  <c r="E36" i="13"/>
  <c r="E25" i="16" s="1"/>
  <c r="E25" i="17" s="1"/>
  <c r="C238" i="5"/>
  <c r="C135" i="13"/>
  <c r="N169" i="1"/>
  <c r="N168" i="1" s="1"/>
  <c r="N159" i="13" s="1"/>
  <c r="N166" i="1"/>
  <c r="K63" i="24"/>
  <c r="K60" i="24" s="1"/>
  <c r="K32" i="26" s="1"/>
  <c r="K60" i="13"/>
  <c r="K32" i="16" s="1"/>
  <c r="M265" i="8"/>
  <c r="M266" i="8" s="1"/>
  <c r="M243" i="8"/>
  <c r="H57" i="17"/>
  <c r="N248" i="10"/>
  <c r="N249" i="10" s="1"/>
  <c r="L79" i="24"/>
  <c r="L76" i="24" s="1"/>
  <c r="L37" i="26" s="1"/>
  <c r="L76" i="13"/>
  <c r="L37" i="16" s="1"/>
  <c r="L265" i="8"/>
  <c r="L266" i="8" s="1"/>
  <c r="L243" i="8"/>
  <c r="G55" i="17"/>
  <c r="N233" i="5"/>
  <c r="N232" i="5" s="1"/>
  <c r="N147" i="13" s="1"/>
  <c r="N236" i="5"/>
  <c r="N235" i="5" s="1"/>
  <c r="N151" i="13" s="1"/>
  <c r="N230" i="5"/>
  <c r="N229" i="5" s="1"/>
  <c r="N143" i="13" s="1"/>
  <c r="N224" i="5"/>
  <c r="N227" i="5"/>
  <c r="N226" i="5" s="1"/>
  <c r="N139" i="13" s="1"/>
  <c r="I123" i="24"/>
  <c r="I120" i="24" s="1"/>
  <c r="I50" i="26" s="1"/>
  <c r="I120" i="13"/>
  <c r="I50" i="16" s="1"/>
  <c r="I131" i="24"/>
  <c r="I128" i="24" s="1"/>
  <c r="I52" i="26" s="1"/>
  <c r="I128" i="13"/>
  <c r="I52" i="16" s="1"/>
  <c r="O232" i="10"/>
  <c r="O231" i="10" s="1"/>
  <c r="O35" i="13" s="1"/>
  <c r="O229" i="10"/>
  <c r="O228" i="10" s="1"/>
  <c r="O31" i="13" s="1"/>
  <c r="O238" i="10"/>
  <c r="O237" i="10" s="1"/>
  <c r="O43" i="13" s="1"/>
  <c r="O226" i="10"/>
  <c r="O235" i="10"/>
  <c r="O234" i="10" s="1"/>
  <c r="O39" i="13" s="1"/>
  <c r="L230" i="5"/>
  <c r="L229" i="5" s="1"/>
  <c r="L143" i="13" s="1"/>
  <c r="L227" i="5"/>
  <c r="L226" i="5" s="1"/>
  <c r="L139" i="13" s="1"/>
  <c r="L233" i="5"/>
  <c r="L232" i="5" s="1"/>
  <c r="L147" i="13" s="1"/>
  <c r="L224" i="5"/>
  <c r="L236" i="5"/>
  <c r="L235" i="5" s="1"/>
  <c r="L151" i="13" s="1"/>
  <c r="D99" i="24"/>
  <c r="D96" i="24" s="1"/>
  <c r="D42" i="26" s="1"/>
  <c r="D96" i="13"/>
  <c r="D42" i="16" s="1"/>
  <c r="C71" i="24"/>
  <c r="C68" i="24" s="1"/>
  <c r="C35" i="26" s="1"/>
  <c r="C68" i="13"/>
  <c r="C35" i="16" s="1"/>
  <c r="E131" i="24"/>
  <c r="E128" i="24" s="1"/>
  <c r="E52" i="26" s="1"/>
  <c r="E128" i="13"/>
  <c r="E52" i="16" s="1"/>
  <c r="E115" i="24"/>
  <c r="E112" i="24" s="1"/>
  <c r="E47" i="26" s="1"/>
  <c r="E112" i="13"/>
  <c r="E47" i="16" s="1"/>
  <c r="H63" i="24"/>
  <c r="H60" i="24" s="1"/>
  <c r="H32" i="26" s="1"/>
  <c r="H60" i="13"/>
  <c r="H32" i="16" s="1"/>
  <c r="K23" i="24"/>
  <c r="K20" i="24" s="1"/>
  <c r="K20" i="26" s="1"/>
  <c r="K20" i="13"/>
  <c r="K20" i="16" s="1"/>
  <c r="H238" i="5"/>
  <c r="H135" i="13"/>
  <c r="L201" i="11"/>
  <c r="P119" i="13"/>
  <c r="O119" i="24"/>
  <c r="O116" i="13"/>
  <c r="P115" i="13"/>
  <c r="O115" i="24"/>
  <c r="O112" i="13"/>
  <c r="N289" i="6"/>
  <c r="N290" i="6" s="1"/>
  <c r="N264" i="6"/>
  <c r="N119" i="24"/>
  <c r="N116" i="24" s="1"/>
  <c r="N48" i="26" s="1"/>
  <c r="N116" i="13"/>
  <c r="N48" i="16" s="1"/>
  <c r="E238" i="9"/>
  <c r="E47" i="13"/>
  <c r="D285" i="6"/>
  <c r="D107" i="13"/>
  <c r="N167" i="24"/>
  <c r="N164" i="24" s="1"/>
  <c r="N64" i="26" s="1"/>
  <c r="N164" i="13"/>
  <c r="N64" i="16" s="1"/>
  <c r="L165" i="1"/>
  <c r="L175" i="1"/>
  <c r="L176" i="1" s="1"/>
  <c r="I159" i="24"/>
  <c r="I156" i="24" s="1"/>
  <c r="I61" i="26" s="1"/>
  <c r="I156" i="13"/>
  <c r="I61" i="16" s="1"/>
  <c r="J219" i="7"/>
  <c r="J220" i="7" s="1"/>
  <c r="J225" i="7" s="1"/>
  <c r="J203" i="7"/>
  <c r="E71" i="24"/>
  <c r="E68" i="24" s="1"/>
  <c r="E35" i="26" s="1"/>
  <c r="E68" i="13"/>
  <c r="E35" i="16" s="1"/>
  <c r="G131" i="24"/>
  <c r="G128" i="24" s="1"/>
  <c r="G52" i="26" s="1"/>
  <c r="G128" i="13"/>
  <c r="G52" i="16" s="1"/>
  <c r="G52" i="17" s="1"/>
  <c r="H95" i="24"/>
  <c r="H92" i="24" s="1"/>
  <c r="H44" i="26" s="1"/>
  <c r="H92" i="13"/>
  <c r="H44" i="16" s="1"/>
  <c r="H171" i="24"/>
  <c r="H168" i="24" s="1"/>
  <c r="H65" i="26" s="1"/>
  <c r="H168" i="13"/>
  <c r="H65" i="16" s="1"/>
  <c r="F171" i="1"/>
  <c r="F155" i="13"/>
  <c r="D151" i="24"/>
  <c r="D148" i="24" s="1"/>
  <c r="D58" i="26" s="1"/>
  <c r="D148" i="13"/>
  <c r="D58" i="16" s="1"/>
  <c r="J123" i="24"/>
  <c r="J120" i="24" s="1"/>
  <c r="J50" i="26" s="1"/>
  <c r="J120" i="13"/>
  <c r="J50" i="16" s="1"/>
  <c r="K123" i="24"/>
  <c r="K120" i="24" s="1"/>
  <c r="K50" i="26" s="1"/>
  <c r="K120" i="13"/>
  <c r="K50" i="16" s="1"/>
  <c r="D171" i="1"/>
  <c r="D155" i="13"/>
  <c r="F63" i="24"/>
  <c r="F60" i="24" s="1"/>
  <c r="F32" i="26" s="1"/>
  <c r="F60" i="13"/>
  <c r="F32" i="16" s="1"/>
  <c r="F32" i="17" s="1"/>
  <c r="G159" i="24"/>
  <c r="G156" i="24" s="1"/>
  <c r="G61" i="26" s="1"/>
  <c r="G156" i="13"/>
  <c r="G61" i="16" s="1"/>
  <c r="I15" i="24"/>
  <c r="I12" i="13"/>
  <c r="K47" i="13"/>
  <c r="K238" i="9"/>
  <c r="C24" i="17"/>
  <c r="E151" i="24"/>
  <c r="E148" i="24" s="1"/>
  <c r="E58" i="26" s="1"/>
  <c r="E148" i="13"/>
  <c r="E58" i="16" s="1"/>
  <c r="E58" i="17" s="1"/>
  <c r="C197" i="11"/>
  <c r="J63" i="24"/>
  <c r="J60" i="24" s="1"/>
  <c r="J32" i="26" s="1"/>
  <c r="J60" i="13"/>
  <c r="J32" i="16" s="1"/>
  <c r="K171" i="24"/>
  <c r="K168" i="24" s="1"/>
  <c r="K65" i="26" s="1"/>
  <c r="K168" i="13"/>
  <c r="K65" i="16" s="1"/>
  <c r="L271" i="8"/>
  <c r="H151" i="24"/>
  <c r="H148" i="24" s="1"/>
  <c r="H58" i="26" s="1"/>
  <c r="H148" i="13"/>
  <c r="H58" i="16" s="1"/>
  <c r="H58" i="17" s="1"/>
  <c r="J295" i="6"/>
  <c r="C203" i="7"/>
  <c r="C219" i="7"/>
  <c r="C220" i="7" s="1"/>
  <c r="C225" i="7" s="1"/>
  <c r="H71" i="24"/>
  <c r="H68" i="24" s="1"/>
  <c r="H35" i="26" s="1"/>
  <c r="H68" i="13"/>
  <c r="H35" i="16" s="1"/>
  <c r="F196" i="2"/>
  <c r="F197" i="2" s="1"/>
  <c r="F202" i="2" s="1"/>
  <c r="F183" i="2"/>
  <c r="K99" i="24"/>
  <c r="K96" i="24" s="1"/>
  <c r="K42" i="26" s="1"/>
  <c r="K96" i="13"/>
  <c r="K42" i="16" s="1"/>
  <c r="J64" i="17"/>
  <c r="J29" i="17"/>
  <c r="D248" i="5"/>
  <c r="G19" i="24"/>
  <c r="G16" i="24" s="1"/>
  <c r="G19" i="26" s="1"/>
  <c r="G16" i="13"/>
  <c r="G19" i="16" s="1"/>
  <c r="G19" i="17" s="1"/>
  <c r="D119" i="24"/>
  <c r="D116" i="24" s="1"/>
  <c r="D48" i="26" s="1"/>
  <c r="D116" i="13"/>
  <c r="D48" i="16" s="1"/>
  <c r="G57" i="17"/>
  <c r="L51" i="24"/>
  <c r="L48" i="24" s="1"/>
  <c r="L29" i="26" s="1"/>
  <c r="L48" i="13"/>
  <c r="L29" i="16" s="1"/>
  <c r="L29" i="17" s="1"/>
  <c r="L186" i="11"/>
  <c r="L19" i="13" s="1"/>
  <c r="M189" i="2"/>
  <c r="M171" i="13" s="1"/>
  <c r="C123" i="24"/>
  <c r="C120" i="24" s="1"/>
  <c r="C50" i="26" s="1"/>
  <c r="C120" i="13"/>
  <c r="C50" i="16" s="1"/>
  <c r="H103" i="24"/>
  <c r="H100" i="24" s="1"/>
  <c r="H43" i="26" s="1"/>
  <c r="H100" i="13"/>
  <c r="H43" i="16" s="1"/>
  <c r="D55" i="24"/>
  <c r="D52" i="24" s="1"/>
  <c r="D30" i="26" s="1"/>
  <c r="D52" i="13"/>
  <c r="D30" i="16" s="1"/>
  <c r="G71" i="24"/>
  <c r="G68" i="24" s="1"/>
  <c r="G35" i="26" s="1"/>
  <c r="G68" i="13"/>
  <c r="G35" i="16" s="1"/>
  <c r="D163" i="13"/>
  <c r="D192" i="2"/>
  <c r="F127" i="24"/>
  <c r="F124" i="24" s="1"/>
  <c r="F51" i="26" s="1"/>
  <c r="F124" i="13"/>
  <c r="F51" i="16" s="1"/>
  <c r="E59" i="24"/>
  <c r="E56" i="24" s="1"/>
  <c r="E31" i="26" s="1"/>
  <c r="E56" i="13"/>
  <c r="E31" i="16" s="1"/>
  <c r="J115" i="24"/>
  <c r="J112" i="24" s="1"/>
  <c r="J47" i="26" s="1"/>
  <c r="J112" i="13"/>
  <c r="J47" i="16" s="1"/>
  <c r="D111" i="24"/>
  <c r="D108" i="24" s="1"/>
  <c r="D49" i="26" s="1"/>
  <c r="D108" i="13"/>
  <c r="D49" i="16" s="1"/>
  <c r="C76" i="16"/>
  <c r="I87" i="24"/>
  <c r="I84" i="24" s="1"/>
  <c r="I39" i="26" s="1"/>
  <c r="I84" i="13"/>
  <c r="I39" i="16" s="1"/>
  <c r="G171" i="1"/>
  <c r="G155" i="13"/>
  <c r="G135" i="24"/>
  <c r="G132" i="24" s="1"/>
  <c r="G54" i="26" s="1"/>
  <c r="G53" i="26" s="1"/>
  <c r="G12" i="26" s="1"/>
  <c r="G132" i="13"/>
  <c r="G240" i="10"/>
  <c r="G27" i="13"/>
  <c r="K59" i="24"/>
  <c r="K56" i="24" s="1"/>
  <c r="K31" i="26" s="1"/>
  <c r="K56" i="13"/>
  <c r="K31" i="16" s="1"/>
  <c r="O201" i="11"/>
  <c r="J51" i="17"/>
  <c r="G203" i="7"/>
  <c r="G219" i="7"/>
  <c r="G220" i="7" s="1"/>
  <c r="O196" i="11"/>
  <c r="O183" i="11"/>
  <c r="N249" i="8"/>
  <c r="N75" i="13" s="1"/>
  <c r="N246" i="8"/>
  <c r="N71" i="13" s="1"/>
  <c r="M237" i="10"/>
  <c r="M43" i="13" s="1"/>
  <c r="M244" i="10"/>
  <c r="M245" i="10" s="1"/>
  <c r="M225" i="10"/>
  <c r="D23" i="24"/>
  <c r="D20" i="24" s="1"/>
  <c r="D20" i="26" s="1"/>
  <c r="D20" i="13"/>
  <c r="D20" i="16" s="1"/>
  <c r="E79" i="24"/>
  <c r="E76" i="24" s="1"/>
  <c r="E37" i="26" s="1"/>
  <c r="E76" i="13"/>
  <c r="E37" i="16" s="1"/>
  <c r="D47" i="13"/>
  <c r="D238" i="9"/>
  <c r="F36" i="17"/>
  <c r="E47" i="17"/>
  <c r="N179" i="1"/>
  <c r="N180" i="1" s="1"/>
  <c r="E238" i="5"/>
  <c r="E135" i="13"/>
  <c r="L289" i="6"/>
  <c r="L290" i="6" s="1"/>
  <c r="L264" i="6"/>
  <c r="L276" i="6"/>
  <c r="L123" i="13" s="1"/>
  <c r="F91" i="13"/>
  <c r="F215" i="7"/>
  <c r="F56" i="17"/>
  <c r="C55" i="24"/>
  <c r="C52" i="24" s="1"/>
  <c r="C30" i="26" s="1"/>
  <c r="C52" i="13"/>
  <c r="C30" i="16" s="1"/>
  <c r="C63" i="24"/>
  <c r="C60" i="24" s="1"/>
  <c r="C32" i="26" s="1"/>
  <c r="C60" i="13"/>
  <c r="C32" i="16" s="1"/>
  <c r="O206" i="7"/>
  <c r="O95" i="13" s="1"/>
  <c r="N225" i="10"/>
  <c r="N244" i="10"/>
  <c r="N245" i="10" s="1"/>
  <c r="O242" i="5"/>
  <c r="O243" i="5" s="1"/>
  <c r="O223" i="5"/>
  <c r="E202" i="11"/>
  <c r="M279" i="6"/>
  <c r="M127" i="13" s="1"/>
  <c r="M267" i="6"/>
  <c r="M111" i="13" s="1"/>
  <c r="L237" i="10"/>
  <c r="L43" i="13" s="1"/>
  <c r="O246" i="8"/>
  <c r="O71" i="13" s="1"/>
  <c r="H167" i="24"/>
  <c r="H164" i="24" s="1"/>
  <c r="H64" i="26" s="1"/>
  <c r="H164" i="13"/>
  <c r="H64" i="16" s="1"/>
  <c r="G23" i="24"/>
  <c r="G20" i="24" s="1"/>
  <c r="G20" i="26" s="1"/>
  <c r="G20" i="13"/>
  <c r="G20" i="16" s="1"/>
  <c r="J107" i="13"/>
  <c r="J285" i="6"/>
  <c r="E261" i="8"/>
  <c r="E67" i="13"/>
  <c r="H99" i="24"/>
  <c r="H96" i="24" s="1"/>
  <c r="H42" i="26" s="1"/>
  <c r="H96" i="13"/>
  <c r="H42" i="16" s="1"/>
  <c r="H42" i="17" s="1"/>
  <c r="I35" i="24"/>
  <c r="I32" i="24" s="1"/>
  <c r="I24" i="26" s="1"/>
  <c r="I32" i="13"/>
  <c r="I24" i="16" s="1"/>
  <c r="E55" i="24"/>
  <c r="E52" i="24" s="1"/>
  <c r="E30" i="26" s="1"/>
  <c r="E52" i="13"/>
  <c r="E30" i="16" s="1"/>
  <c r="J240" i="10"/>
  <c r="J27" i="13"/>
  <c r="I51" i="24"/>
  <c r="I48" i="24" s="1"/>
  <c r="I29" i="26" s="1"/>
  <c r="I48" i="13"/>
  <c r="I29" i="16" s="1"/>
  <c r="G119" i="24"/>
  <c r="G116" i="24" s="1"/>
  <c r="G48" i="26" s="1"/>
  <c r="G116" i="13"/>
  <c r="G48" i="16" s="1"/>
  <c r="J139" i="24"/>
  <c r="J136" i="24" s="1"/>
  <c r="J55" i="26" s="1"/>
  <c r="J136" i="13"/>
  <c r="J55" i="16" s="1"/>
  <c r="J55" i="17" s="1"/>
  <c r="D75" i="24"/>
  <c r="D72" i="24" s="1"/>
  <c r="D36" i="26" s="1"/>
  <c r="D72" i="13"/>
  <c r="D36" i="16" s="1"/>
  <c r="I240" i="10"/>
  <c r="I27" i="13"/>
  <c r="D171" i="24"/>
  <c r="D168" i="24" s="1"/>
  <c r="D65" i="26" s="1"/>
  <c r="D168" i="13"/>
  <c r="D65" i="16" s="1"/>
  <c r="F285" i="6"/>
  <c r="F107" i="13"/>
  <c r="J192" i="2"/>
  <c r="J163" i="13"/>
  <c r="K159" i="24"/>
  <c r="K156" i="24" s="1"/>
  <c r="K61" i="26" s="1"/>
  <c r="K156" i="13"/>
  <c r="K61" i="16" s="1"/>
  <c r="H31" i="24"/>
  <c r="H28" i="24" s="1"/>
  <c r="H23" i="26" s="1"/>
  <c r="H28" i="13"/>
  <c r="H23" i="16" s="1"/>
  <c r="E171" i="24"/>
  <c r="E168" i="24" s="1"/>
  <c r="E65" i="26" s="1"/>
  <c r="E168" i="13"/>
  <c r="E65" i="16" s="1"/>
  <c r="E99" i="24"/>
  <c r="E96" i="24" s="1"/>
  <c r="E42" i="26" s="1"/>
  <c r="E96" i="13"/>
  <c r="E42" i="16" s="1"/>
  <c r="E42" i="17" s="1"/>
  <c r="I75" i="24"/>
  <c r="I72" i="24" s="1"/>
  <c r="I36" i="26" s="1"/>
  <c r="I72" i="13"/>
  <c r="I36" i="16" s="1"/>
  <c r="E35" i="24"/>
  <c r="E32" i="24" s="1"/>
  <c r="E24" i="26" s="1"/>
  <c r="E32" i="13"/>
  <c r="E24" i="16" s="1"/>
  <c r="E24" i="17" s="1"/>
  <c r="F24" i="17"/>
  <c r="N233" i="9"/>
  <c r="N232" i="9" s="1"/>
  <c r="N59" i="13" s="1"/>
  <c r="N227" i="9"/>
  <c r="N226" i="9" s="1"/>
  <c r="N51" i="13" s="1"/>
  <c r="N236" i="9"/>
  <c r="N235" i="9" s="1"/>
  <c r="N63" i="13" s="1"/>
  <c r="N230" i="9"/>
  <c r="N229" i="9" s="1"/>
  <c r="N55" i="13" s="1"/>
  <c r="N224" i="9"/>
  <c r="M293" i="6"/>
  <c r="M294" i="6" s="1"/>
  <c r="L99" i="24"/>
  <c r="L96" i="24" s="1"/>
  <c r="L42" i="26" s="1"/>
  <c r="L96" i="13"/>
  <c r="L42" i="16" s="1"/>
  <c r="H64" i="17"/>
  <c r="M75" i="24"/>
  <c r="M72" i="24" s="1"/>
  <c r="M36" i="26" s="1"/>
  <c r="M72" i="13"/>
  <c r="M36" i="16" s="1"/>
  <c r="J47" i="13"/>
  <c r="J238" i="9"/>
  <c r="L75" i="24"/>
  <c r="L72" i="24" s="1"/>
  <c r="L36" i="26" s="1"/>
  <c r="L72" i="13"/>
  <c r="L36" i="16" s="1"/>
  <c r="L71" i="24"/>
  <c r="L68" i="24" s="1"/>
  <c r="L35" i="26" s="1"/>
  <c r="L68" i="13"/>
  <c r="L35" i="16" s="1"/>
  <c r="I111" i="24"/>
  <c r="I108" i="24" s="1"/>
  <c r="I49" i="26" s="1"/>
  <c r="I108" i="13"/>
  <c r="I49" i="16" s="1"/>
  <c r="I119" i="24"/>
  <c r="I116" i="24" s="1"/>
  <c r="I48" i="26" s="1"/>
  <c r="I116" i="13"/>
  <c r="I48" i="16" s="1"/>
  <c r="D20" i="17"/>
  <c r="K135" i="13"/>
  <c r="K238" i="5"/>
  <c r="G48" i="17"/>
  <c r="L248" i="10"/>
  <c r="L249" i="10" s="1"/>
  <c r="D95" i="24"/>
  <c r="D92" i="24" s="1"/>
  <c r="D44" i="26" s="1"/>
  <c r="D92" i="13"/>
  <c r="D44" i="16" s="1"/>
  <c r="C87" i="24"/>
  <c r="C84" i="24" s="1"/>
  <c r="C39" i="26" s="1"/>
  <c r="C84" i="13"/>
  <c r="C39" i="16" s="1"/>
  <c r="H35" i="17"/>
  <c r="E127" i="24"/>
  <c r="E124" i="24" s="1"/>
  <c r="E51" i="26" s="1"/>
  <c r="E124" i="13"/>
  <c r="E51" i="16" s="1"/>
  <c r="E119" i="24"/>
  <c r="E116" i="24" s="1"/>
  <c r="E48" i="26" s="1"/>
  <c r="E116" i="13"/>
  <c r="E48" i="16" s="1"/>
  <c r="H55" i="24"/>
  <c r="H52" i="24" s="1"/>
  <c r="H30" i="26" s="1"/>
  <c r="H52" i="13"/>
  <c r="H30" i="16" s="1"/>
  <c r="K196" i="11"/>
  <c r="K183" i="11"/>
  <c r="N269" i="8"/>
  <c r="N270" i="8" s="1"/>
  <c r="J55" i="24"/>
  <c r="J52" i="24" s="1"/>
  <c r="J30" i="26" s="1"/>
  <c r="J52" i="13"/>
  <c r="J30" i="16" s="1"/>
  <c r="L293" i="6"/>
  <c r="L294" i="6" s="1"/>
  <c r="H19" i="17"/>
  <c r="P111" i="13"/>
  <c r="O111" i="24"/>
  <c r="O108" i="13"/>
  <c r="O289" i="6"/>
  <c r="O290" i="6" s="1"/>
  <c r="O264" i="6"/>
  <c r="I39" i="17"/>
  <c r="G76" i="16"/>
  <c r="G201" i="11"/>
  <c r="N5" i="24"/>
  <c r="N131" i="24"/>
  <c r="N128" i="24" s="1"/>
  <c r="N52" i="26" s="1"/>
  <c r="N128" i="13"/>
  <c r="N52" i="16" s="1"/>
  <c r="N124" i="13"/>
  <c r="N51" i="16" s="1"/>
  <c r="D147" i="24"/>
  <c r="D144" i="24" s="1"/>
  <c r="D57" i="26" s="1"/>
  <c r="D144" i="13"/>
  <c r="D57" i="16" s="1"/>
  <c r="O200" i="2"/>
  <c r="O201" i="2" s="1"/>
  <c r="F23" i="17"/>
  <c r="P153" i="24"/>
  <c r="P133" i="24"/>
  <c r="L168" i="1"/>
  <c r="L159" i="13" s="1"/>
  <c r="J95" i="24"/>
  <c r="J92" i="24" s="1"/>
  <c r="J44" i="26" s="1"/>
  <c r="J92" i="13"/>
  <c r="J44" i="16" s="1"/>
  <c r="I59" i="24"/>
  <c r="I56" i="24" s="1"/>
  <c r="I31" i="26" s="1"/>
  <c r="I56" i="13"/>
  <c r="I31" i="16" s="1"/>
  <c r="C127" i="24"/>
  <c r="C124" i="24" s="1"/>
  <c r="C51" i="26" s="1"/>
  <c r="C124" i="13"/>
  <c r="C51" i="16" s="1"/>
  <c r="D83" i="24"/>
  <c r="D80" i="24" s="1"/>
  <c r="D38" i="26" s="1"/>
  <c r="D80" i="13"/>
  <c r="D38" i="16" s="1"/>
  <c r="I31" i="24"/>
  <c r="I28" i="24" s="1"/>
  <c r="I23" i="26" s="1"/>
  <c r="I28" i="13"/>
  <c r="I23" i="16" s="1"/>
  <c r="G55" i="24"/>
  <c r="G52" i="24" s="1"/>
  <c r="G30" i="26" s="1"/>
  <c r="G52" i="13"/>
  <c r="G30" i="16" s="1"/>
  <c r="G197" i="11"/>
  <c r="J43" i="24"/>
  <c r="J40" i="24" s="1"/>
  <c r="J26" i="26" s="1"/>
  <c r="J40" i="13"/>
  <c r="J26" i="16" s="1"/>
  <c r="J26" i="17" s="1"/>
  <c r="J119" i="24"/>
  <c r="J116" i="24" s="1"/>
  <c r="J48" i="26" s="1"/>
  <c r="J116" i="13"/>
  <c r="J48" i="16" s="1"/>
  <c r="E103" i="24"/>
  <c r="E100" i="24" s="1"/>
  <c r="E43" i="26" s="1"/>
  <c r="E100" i="13"/>
  <c r="E43" i="16" s="1"/>
  <c r="K87" i="24"/>
  <c r="K84" i="24" s="1"/>
  <c r="K39" i="26" s="1"/>
  <c r="K84" i="13"/>
  <c r="K39" i="16" s="1"/>
  <c r="F26" i="17"/>
  <c r="L103" i="24"/>
  <c r="L100" i="24" s="1"/>
  <c r="L43" i="26" s="1"/>
  <c r="L100" i="13"/>
  <c r="L43" i="16" s="1"/>
  <c r="M269" i="8"/>
  <c r="M270" i="8" s="1"/>
  <c r="E19" i="17"/>
  <c r="C192" i="11"/>
  <c r="C15" i="13"/>
  <c r="C77" i="16"/>
  <c r="C99" i="24"/>
  <c r="C96" i="24" s="1"/>
  <c r="C42" i="26" s="1"/>
  <c r="C96" i="13"/>
  <c r="C42" i="16" s="1"/>
  <c r="O293" i="6"/>
  <c r="O294" i="6" s="1"/>
  <c r="O295" i="6" s="1"/>
  <c r="G47" i="17"/>
  <c r="C181" i="1"/>
  <c r="H75" i="24"/>
  <c r="H72" i="24" s="1"/>
  <c r="H36" i="26" s="1"/>
  <c r="H72" i="13"/>
  <c r="H36" i="16" s="1"/>
  <c r="M59" i="24"/>
  <c r="M56" i="24" s="1"/>
  <c r="M31" i="26" s="1"/>
  <c r="M56" i="13"/>
  <c r="M31" i="16" s="1"/>
  <c r="F167" i="24"/>
  <c r="F164" i="24" s="1"/>
  <c r="F64" i="26" s="1"/>
  <c r="F164" i="13"/>
  <c r="F64" i="16" s="1"/>
  <c r="K219" i="7"/>
  <c r="K220" i="7" s="1"/>
  <c r="K225" i="7" s="1"/>
  <c r="K203" i="7"/>
  <c r="N293" i="6"/>
  <c r="N294" i="6" s="1"/>
  <c r="K5" i="24"/>
  <c r="M248" i="10"/>
  <c r="M249" i="10" s="1"/>
  <c r="M250" i="10" s="1"/>
  <c r="E271" i="8"/>
  <c r="J250" i="10"/>
  <c r="J39" i="24"/>
  <c r="J36" i="24" s="1"/>
  <c r="J25" i="26" s="1"/>
  <c r="J36" i="13"/>
  <c r="J25" i="16" s="1"/>
  <c r="J192" i="11"/>
  <c r="J15" i="13"/>
  <c r="L59" i="24"/>
  <c r="L56" i="24" s="1"/>
  <c r="L31" i="26" s="1"/>
  <c r="L56" i="13"/>
  <c r="L31" i="16" s="1"/>
  <c r="L189" i="11"/>
  <c r="L23" i="13" s="1"/>
  <c r="D27" i="24"/>
  <c r="D24" i="24" s="1"/>
  <c r="D22" i="26" s="1"/>
  <c r="D21" i="26" s="1"/>
  <c r="D7" i="26" s="1"/>
  <c r="D24" i="13"/>
  <c r="M179" i="1"/>
  <c r="M180" i="1" s="1"/>
  <c r="G196" i="2"/>
  <c r="G197" i="2" s="1"/>
  <c r="G202" i="2" s="1"/>
  <c r="G183" i="2"/>
  <c r="E75" i="24"/>
  <c r="E72" i="24" s="1"/>
  <c r="E36" i="26" s="1"/>
  <c r="E72" i="13"/>
  <c r="E36" i="16" s="1"/>
  <c r="G285" i="6"/>
  <c r="G107" i="13"/>
  <c r="C107" i="13"/>
  <c r="C285" i="6"/>
  <c r="D71" i="24"/>
  <c r="D68" i="24" s="1"/>
  <c r="D35" i="26" s="1"/>
  <c r="D68" i="13"/>
  <c r="D35" i="16" s="1"/>
  <c r="G87" i="24"/>
  <c r="G84" i="24" s="1"/>
  <c r="G39" i="26" s="1"/>
  <c r="G84" i="13"/>
  <c r="G39" i="16" s="1"/>
  <c r="F119" i="24"/>
  <c r="F116" i="24" s="1"/>
  <c r="F48" i="26" s="1"/>
  <c r="F116" i="13"/>
  <c r="F48" i="16" s="1"/>
  <c r="D139" i="24"/>
  <c r="D136" i="24" s="1"/>
  <c r="D55" i="26" s="1"/>
  <c r="D136" i="13"/>
  <c r="D55" i="16" s="1"/>
  <c r="J171" i="24"/>
  <c r="J168" i="24" s="1"/>
  <c r="J65" i="26" s="1"/>
  <c r="J168" i="13"/>
  <c r="J65" i="16" s="1"/>
  <c r="K115" i="24"/>
  <c r="K112" i="24" s="1"/>
  <c r="K47" i="26" s="1"/>
  <c r="K112" i="13"/>
  <c r="K47" i="16" s="1"/>
  <c r="D127" i="24"/>
  <c r="D124" i="24" s="1"/>
  <c r="D51" i="26" s="1"/>
  <c r="D124" i="13"/>
  <c r="D51" i="16" s="1"/>
  <c r="K248" i="5"/>
  <c r="E91" i="13"/>
  <c r="E215" i="7"/>
  <c r="K83" i="24"/>
  <c r="K80" i="24" s="1"/>
  <c r="K38" i="26" s="1"/>
  <c r="K80" i="13"/>
  <c r="K38" i="16" s="1"/>
  <c r="N200" i="2"/>
  <c r="N201" i="2" s="1"/>
  <c r="K55" i="24"/>
  <c r="K52" i="24" s="1"/>
  <c r="K30" i="26" s="1"/>
  <c r="K52" i="13"/>
  <c r="K30" i="16" s="1"/>
  <c r="H107" i="13"/>
  <c r="H285" i="6"/>
  <c r="H91" i="13"/>
  <c r="H215" i="7"/>
  <c r="G103" i="24"/>
  <c r="G100" i="24" s="1"/>
  <c r="G43" i="26" s="1"/>
  <c r="G100" i="13"/>
  <c r="G43" i="16" s="1"/>
  <c r="O186" i="11"/>
  <c r="O19" i="13" s="1"/>
  <c r="N265" i="8"/>
  <c r="N266" i="8" s="1"/>
  <c r="N243" i="8"/>
  <c r="M231" i="10"/>
  <c r="M35" i="13" s="1"/>
  <c r="D196" i="11"/>
  <c r="D183" i="11"/>
  <c r="I55" i="24"/>
  <c r="I52" i="24" s="1"/>
  <c r="I30" i="26" s="1"/>
  <c r="I52" i="13"/>
  <c r="I30" i="16" s="1"/>
  <c r="F135" i="24"/>
  <c r="F132" i="24" s="1"/>
  <c r="F54" i="26" s="1"/>
  <c r="F53" i="26" s="1"/>
  <c r="F12" i="26" s="1"/>
  <c r="F132" i="13"/>
  <c r="D5" i="24"/>
  <c r="L282" i="6"/>
  <c r="L131" i="13" s="1"/>
  <c r="L267" i="6"/>
  <c r="L111" i="13" s="1"/>
  <c r="C242" i="9"/>
  <c r="C243" i="9" s="1"/>
  <c r="C248" i="9" s="1"/>
  <c r="C223" i="9"/>
  <c r="O212" i="7"/>
  <c r="O103" i="13" s="1"/>
  <c r="N231" i="10"/>
  <c r="N35" i="13" s="1"/>
  <c r="O232" i="5"/>
  <c r="O147" i="13" s="1"/>
  <c r="O235" i="5"/>
  <c r="O151" i="13" s="1"/>
  <c r="M276" i="6"/>
  <c r="M123" i="13" s="1"/>
  <c r="M282" i="6"/>
  <c r="M131" i="13" s="1"/>
  <c r="L234" i="10"/>
  <c r="L39" i="13" s="1"/>
  <c r="O265" i="8"/>
  <c r="O266" i="8" s="1"/>
  <c r="O243" i="8"/>
  <c r="O258" i="8"/>
  <c r="O87" i="13" s="1"/>
  <c r="J238" i="5"/>
  <c r="J135" i="13"/>
  <c r="K111" i="24"/>
  <c r="K108" i="24" s="1"/>
  <c r="K49" i="26" s="1"/>
  <c r="K108" i="13"/>
  <c r="K49" i="16" s="1"/>
  <c r="C119" i="24"/>
  <c r="C116" i="24" s="1"/>
  <c r="C48" i="26" s="1"/>
  <c r="C116" i="13"/>
  <c r="C48" i="16" s="1"/>
  <c r="E87" i="24"/>
  <c r="E84" i="24" s="1"/>
  <c r="E39" i="26" s="1"/>
  <c r="E84" i="13"/>
  <c r="E39" i="16" s="1"/>
  <c r="H197" i="11"/>
  <c r="D59" i="24"/>
  <c r="D56" i="24" s="1"/>
  <c r="D31" i="26" s="1"/>
  <c r="D56" i="13"/>
  <c r="D31" i="16" s="1"/>
  <c r="K31" i="24"/>
  <c r="K28" i="24" s="1"/>
  <c r="K23" i="26" s="1"/>
  <c r="K28" i="13"/>
  <c r="K23" i="16" s="1"/>
  <c r="F131" i="24"/>
  <c r="F128" i="24" s="1"/>
  <c r="F52" i="26" s="1"/>
  <c r="F128" i="13"/>
  <c r="F52" i="16" s="1"/>
  <c r="D238" i="5"/>
  <c r="D135" i="13"/>
  <c r="J131" i="24"/>
  <c r="J128" i="24" s="1"/>
  <c r="J52" i="26" s="1"/>
  <c r="J128" i="13"/>
  <c r="J52" i="16" s="1"/>
  <c r="M190" i="11"/>
  <c r="M189" i="11" s="1"/>
  <c r="M23" i="13" s="1"/>
  <c r="M187" i="11"/>
  <c r="M186" i="11" s="1"/>
  <c r="M19" i="13" s="1"/>
  <c r="M184" i="11"/>
  <c r="H240" i="10"/>
  <c r="H27" i="13"/>
  <c r="F238" i="9"/>
  <c r="F47" i="13"/>
  <c r="I192" i="2"/>
  <c r="I163" i="13"/>
  <c r="P105" i="24"/>
  <c r="K71" i="24"/>
  <c r="K68" i="24" s="1"/>
  <c r="K35" i="26" s="1"/>
  <c r="K68" i="13"/>
  <c r="K35" i="16" s="1"/>
  <c r="E225" i="10"/>
  <c r="E244" i="10"/>
  <c r="O223" i="7"/>
  <c r="O224" i="7" s="1"/>
  <c r="E15" i="24"/>
  <c r="E12" i="13"/>
  <c r="E147" i="24"/>
  <c r="E144" i="24" s="1"/>
  <c r="E57" i="26" s="1"/>
  <c r="E144" i="13"/>
  <c r="E57" i="16" s="1"/>
  <c r="M79" i="24"/>
  <c r="M76" i="24" s="1"/>
  <c r="M37" i="26" s="1"/>
  <c r="M76" i="13"/>
  <c r="M37" i="16" s="1"/>
  <c r="M83" i="24"/>
  <c r="M80" i="24" s="1"/>
  <c r="M38" i="26" s="1"/>
  <c r="M80" i="13"/>
  <c r="M38" i="16" s="1"/>
  <c r="F58" i="17"/>
  <c r="E20" i="17"/>
  <c r="L83" i="24"/>
  <c r="L80" i="24" s="1"/>
  <c r="L38" i="26" s="1"/>
  <c r="L80" i="13"/>
  <c r="L38" i="16" s="1"/>
  <c r="I289" i="6"/>
  <c r="I290" i="6" s="1"/>
  <c r="I264" i="6"/>
  <c r="I127" i="24"/>
  <c r="I124" i="24" s="1"/>
  <c r="I51" i="26" s="1"/>
  <c r="I124" i="13"/>
  <c r="I51" i="16" s="1"/>
  <c r="I51" i="17" s="1"/>
  <c r="O236" i="9"/>
  <c r="O235" i="9" s="1"/>
  <c r="O63" i="13" s="1"/>
  <c r="O224" i="9"/>
  <c r="O230" i="9"/>
  <c r="O229" i="9" s="1"/>
  <c r="O55" i="13" s="1"/>
  <c r="O227" i="9"/>
  <c r="O226" i="9" s="1"/>
  <c r="O51" i="13" s="1"/>
  <c r="O233" i="9"/>
  <c r="O232" i="9" s="1"/>
  <c r="O59" i="13" s="1"/>
  <c r="N207" i="7"/>
  <c r="N206" i="7" s="1"/>
  <c r="N95" i="13" s="1"/>
  <c r="N213" i="7"/>
  <c r="N212" i="7" s="1"/>
  <c r="N103" i="13" s="1"/>
  <c r="N210" i="7"/>
  <c r="N209" i="7" s="1"/>
  <c r="N99" i="13" s="1"/>
  <c r="N204" i="7"/>
  <c r="M169" i="1"/>
  <c r="M168" i="1" s="1"/>
  <c r="M159" i="13" s="1"/>
  <c r="M166" i="1"/>
  <c r="O166" i="1"/>
  <c r="O169" i="1"/>
  <c r="O168" i="1" s="1"/>
  <c r="O159" i="13" s="1"/>
  <c r="D219" i="7"/>
  <c r="D220" i="7" s="1"/>
  <c r="D225" i="7" s="1"/>
  <c r="D203" i="7"/>
  <c r="C83" i="24"/>
  <c r="C80" i="24" s="1"/>
  <c r="C38" i="26" s="1"/>
  <c r="C80" i="13"/>
  <c r="C38" i="16" s="1"/>
  <c r="C243" i="8"/>
  <c r="C265" i="8"/>
  <c r="C266" i="8" s="1"/>
  <c r="C271" i="8" s="1"/>
  <c r="E289" i="6"/>
  <c r="E290" i="6" s="1"/>
  <c r="E295" i="6" s="1"/>
  <c r="E264" i="6"/>
  <c r="E111" i="24"/>
  <c r="E108" i="24" s="1"/>
  <c r="E49" i="26" s="1"/>
  <c r="E108" i="13"/>
  <c r="E49" i="16" s="1"/>
  <c r="H51" i="24"/>
  <c r="H48" i="24" s="1"/>
  <c r="H29" i="26" s="1"/>
  <c r="H48" i="13"/>
  <c r="H29" i="16" s="1"/>
  <c r="K19" i="24"/>
  <c r="K16" i="24" s="1"/>
  <c r="K19" i="26" s="1"/>
  <c r="K16" i="13"/>
  <c r="K19" i="16" s="1"/>
  <c r="J67" i="24"/>
  <c r="J64" i="24" s="1"/>
  <c r="J34" i="26" s="1"/>
  <c r="J33" i="26" s="1"/>
  <c r="J9" i="26" s="1"/>
  <c r="J64" i="13"/>
  <c r="P131" i="13"/>
  <c r="O131" i="24"/>
  <c r="O128" i="13"/>
  <c r="O127" i="24"/>
  <c r="O124" i="13"/>
  <c r="M238" i="9"/>
  <c r="M47" i="13"/>
  <c r="N111" i="24"/>
  <c r="N108" i="24" s="1"/>
  <c r="N49" i="26" s="1"/>
  <c r="N108" i="13"/>
  <c r="N49" i="16" s="1"/>
  <c r="J111" i="24"/>
  <c r="J108" i="24" s="1"/>
  <c r="J49" i="26" s="1"/>
  <c r="J108" i="13"/>
  <c r="J49" i="16" s="1"/>
  <c r="D76" i="16"/>
  <c r="N171" i="24"/>
  <c r="N168" i="24" s="1"/>
  <c r="N65" i="26" s="1"/>
  <c r="N168" i="13"/>
  <c r="N65" i="16" s="1"/>
  <c r="L215" i="7"/>
  <c r="L91" i="13"/>
  <c r="N246" i="5"/>
  <c r="N247" i="5" s="1"/>
  <c r="J103" i="24"/>
  <c r="J100" i="24" s="1"/>
  <c r="J43" i="26" s="1"/>
  <c r="J100" i="13"/>
  <c r="J43" i="16" s="1"/>
  <c r="C167" i="24"/>
  <c r="C164" i="24" s="1"/>
  <c r="C64" i="26" s="1"/>
  <c r="C164" i="13"/>
  <c r="C64" i="16" s="1"/>
  <c r="C111" i="24"/>
  <c r="C108" i="24" s="1"/>
  <c r="C49" i="26" s="1"/>
  <c r="C108" i="13"/>
  <c r="C49" i="16" s="1"/>
  <c r="D79" i="24"/>
  <c r="D76" i="24" s="1"/>
  <c r="D37" i="26" s="1"/>
  <c r="D76" i="13"/>
  <c r="D37" i="16" s="1"/>
  <c r="G83" i="24"/>
  <c r="G80" i="24" s="1"/>
  <c r="G38" i="26" s="1"/>
  <c r="G80" i="13"/>
  <c r="G38" i="16" s="1"/>
  <c r="D167" i="24"/>
  <c r="D164" i="24" s="1"/>
  <c r="D64" i="26" s="1"/>
  <c r="D164" i="13"/>
  <c r="D64" i="16" s="1"/>
  <c r="F123" i="24"/>
  <c r="F120" i="24" s="1"/>
  <c r="F50" i="26" s="1"/>
  <c r="F120" i="13"/>
  <c r="F50" i="16" s="1"/>
  <c r="G192" i="11"/>
  <c r="G15" i="13"/>
  <c r="J155" i="13"/>
  <c r="J171" i="1"/>
  <c r="L167" i="24"/>
  <c r="L164" i="24" s="1"/>
  <c r="L64" i="26" s="1"/>
  <c r="L164" i="13"/>
  <c r="L64" i="16" s="1"/>
  <c r="D123" i="24"/>
  <c r="D120" i="24" s="1"/>
  <c r="D50" i="26" s="1"/>
  <c r="D120" i="13"/>
  <c r="D50" i="16" s="1"/>
  <c r="K171" i="1"/>
  <c r="K155" i="13"/>
  <c r="H35" i="24"/>
  <c r="H32" i="24" s="1"/>
  <c r="H24" i="26" s="1"/>
  <c r="H32" i="13"/>
  <c r="H24" i="16" s="1"/>
  <c r="I83" i="24"/>
  <c r="I80" i="24" s="1"/>
  <c r="I38" i="26" s="1"/>
  <c r="I80" i="13"/>
  <c r="I38" i="16" s="1"/>
  <c r="K75" i="24"/>
  <c r="K72" i="24" s="1"/>
  <c r="K36" i="26" s="1"/>
  <c r="K72" i="13"/>
  <c r="K36" i="16" s="1"/>
  <c r="C151" i="24"/>
  <c r="C148" i="24" s="1"/>
  <c r="C58" i="26" s="1"/>
  <c r="C148" i="13"/>
  <c r="C58" i="16" s="1"/>
  <c r="C43" i="24"/>
  <c r="C40" i="24" s="1"/>
  <c r="C26" i="26" s="1"/>
  <c r="C40" i="13"/>
  <c r="C26" i="16" s="1"/>
  <c r="H76" i="16"/>
  <c r="H201" i="11"/>
  <c r="C103" i="24"/>
  <c r="C100" i="24" s="1"/>
  <c r="C43" i="26" s="1"/>
  <c r="C100" i="13"/>
  <c r="C43" i="16" s="1"/>
  <c r="F295" i="6"/>
  <c r="F27" i="24"/>
  <c r="F24" i="24" s="1"/>
  <c r="F22" i="26" s="1"/>
  <c r="F21" i="26" s="1"/>
  <c r="F7" i="26" s="1"/>
  <c r="F24" i="13"/>
  <c r="I5" i="24"/>
  <c r="I36" i="17"/>
  <c r="H79" i="24"/>
  <c r="H76" i="24" s="1"/>
  <c r="H37" i="26" s="1"/>
  <c r="H76" i="13"/>
  <c r="H37" i="16" s="1"/>
  <c r="H243" i="8"/>
  <c r="H265" i="8"/>
  <c r="H266" i="8" s="1"/>
  <c r="H271" i="8" s="1"/>
  <c r="H159" i="24"/>
  <c r="H156" i="24" s="1"/>
  <c r="H61" i="26" s="1"/>
  <c r="H156" i="13"/>
  <c r="H61" i="16" s="1"/>
  <c r="F171" i="24"/>
  <c r="F168" i="24" s="1"/>
  <c r="F65" i="26" s="1"/>
  <c r="F168" i="13"/>
  <c r="F65" i="16" s="1"/>
  <c r="K103" i="24"/>
  <c r="K100" i="24" s="1"/>
  <c r="K43" i="26" s="1"/>
  <c r="K100" i="13"/>
  <c r="K43" i="16" s="1"/>
  <c r="I91" i="13"/>
  <c r="I215" i="7"/>
  <c r="I135" i="24"/>
  <c r="I132" i="24" s="1"/>
  <c r="I54" i="26" s="1"/>
  <c r="I53" i="26" s="1"/>
  <c r="I12" i="26" s="1"/>
  <c r="I132" i="13"/>
  <c r="C25" i="17"/>
  <c r="M230" i="5"/>
  <c r="M229" i="5" s="1"/>
  <c r="M143" i="13" s="1"/>
  <c r="M233" i="5"/>
  <c r="M232" i="5" s="1"/>
  <c r="M147" i="13" s="1"/>
  <c r="M224" i="5"/>
  <c r="M227" i="5"/>
  <c r="M226" i="5" s="1"/>
  <c r="M139" i="13" s="1"/>
  <c r="M236" i="5"/>
  <c r="M235" i="5" s="1"/>
  <c r="M151" i="13" s="1"/>
  <c r="C5" i="24"/>
  <c r="M223" i="7"/>
  <c r="M224" i="7" s="1"/>
  <c r="L163" i="13"/>
  <c r="L192" i="2"/>
  <c r="J197" i="11"/>
  <c r="J73" i="16" s="1"/>
  <c r="L55" i="24"/>
  <c r="L52" i="24" s="1"/>
  <c r="L30" i="26" s="1"/>
  <c r="L52" i="13"/>
  <c r="L30" i="16" s="1"/>
  <c r="L63" i="24"/>
  <c r="L60" i="24" s="1"/>
  <c r="L32" i="26" s="1"/>
  <c r="L60" i="13"/>
  <c r="L32" i="16" s="1"/>
  <c r="L32" i="17" s="1"/>
  <c r="M196" i="2"/>
  <c r="M197" i="2" s="1"/>
  <c r="M183" i="2"/>
  <c r="N223" i="7"/>
  <c r="N224" i="7" s="1"/>
  <c r="G171" i="24"/>
  <c r="G168" i="24" s="1"/>
  <c r="G65" i="26" s="1"/>
  <c r="G168" i="13"/>
  <c r="G65" i="16" s="1"/>
  <c r="I63" i="24"/>
  <c r="I60" i="24" s="1"/>
  <c r="I32" i="26" s="1"/>
  <c r="I60" i="13"/>
  <c r="I32" i="16" s="1"/>
  <c r="D261" i="8"/>
  <c r="D67" i="13"/>
  <c r="H192" i="2"/>
  <c r="H163" i="13"/>
  <c r="K240" i="10"/>
  <c r="K27" i="13"/>
  <c r="C159" i="24"/>
  <c r="C156" i="24" s="1"/>
  <c r="C61" i="26" s="1"/>
  <c r="C156" i="13"/>
  <c r="C61" i="16" s="1"/>
  <c r="J31" i="24"/>
  <c r="J28" i="24" s="1"/>
  <c r="J23" i="26" s="1"/>
  <c r="J28" i="13"/>
  <c r="J23" i="16" s="1"/>
  <c r="L171" i="24"/>
  <c r="L168" i="24" s="1"/>
  <c r="L65" i="26" s="1"/>
  <c r="L168" i="13"/>
  <c r="L65" i="16" s="1"/>
  <c r="I295" i="6"/>
  <c r="D159" i="24"/>
  <c r="D156" i="24" s="1"/>
  <c r="D61" i="26" s="1"/>
  <c r="D156" i="13"/>
  <c r="D61" i="16" s="1"/>
  <c r="D61" i="17" s="1"/>
  <c r="I171" i="24"/>
  <c r="I168" i="24" s="1"/>
  <c r="I65" i="26" s="1"/>
  <c r="I168" i="13"/>
  <c r="I65" i="16" s="1"/>
  <c r="K67" i="13"/>
  <c r="K261" i="8"/>
  <c r="H248" i="5"/>
  <c r="E155" i="13"/>
  <c r="E171" i="1"/>
  <c r="D202" i="2"/>
  <c r="F67" i="24"/>
  <c r="F64" i="24" s="1"/>
  <c r="F34" i="26" s="1"/>
  <c r="F33" i="26" s="1"/>
  <c r="F9" i="26" s="1"/>
  <c r="F64" i="13"/>
  <c r="F192" i="11"/>
  <c r="F15" i="13"/>
  <c r="G99" i="24"/>
  <c r="G96" i="24" s="1"/>
  <c r="G42" i="26" s="1"/>
  <c r="G96" i="13"/>
  <c r="G42" i="16" s="1"/>
  <c r="J77" i="16"/>
  <c r="J76" i="16"/>
  <c r="N258" i="8"/>
  <c r="N87" i="13" s="1"/>
  <c r="C240" i="10"/>
  <c r="C27" i="13"/>
  <c r="M234" i="10"/>
  <c r="M39" i="13" s="1"/>
  <c r="D19" i="24"/>
  <c r="D16" i="24" s="1"/>
  <c r="D19" i="26" s="1"/>
  <c r="D16" i="13"/>
  <c r="D19" i="16" s="1"/>
  <c r="F47" i="17"/>
  <c r="C39" i="17"/>
  <c r="G51" i="24"/>
  <c r="G48" i="24" s="1"/>
  <c r="G29" i="26" s="1"/>
  <c r="G48" i="13"/>
  <c r="G29" i="16" s="1"/>
  <c r="E39" i="17"/>
  <c r="G56" i="17"/>
  <c r="L270" i="6"/>
  <c r="L115" i="13" s="1"/>
  <c r="L273" i="6"/>
  <c r="L119" i="13" s="1"/>
  <c r="C59" i="24"/>
  <c r="C56" i="24" s="1"/>
  <c r="C31" i="26" s="1"/>
  <c r="C56" i="13"/>
  <c r="C31" i="16" s="1"/>
  <c r="O209" i="7"/>
  <c r="O99" i="13" s="1"/>
  <c r="N228" i="10"/>
  <c r="N31" i="13" s="1"/>
  <c r="O229" i="5"/>
  <c r="O143" i="13" s="1"/>
  <c r="M273" i="6"/>
  <c r="M119" i="13" s="1"/>
  <c r="L228" i="10"/>
  <c r="L31" i="13" s="1"/>
  <c r="O252" i="8"/>
  <c r="O79" i="13" s="1"/>
  <c r="O255" i="8"/>
  <c r="O83" i="13" s="1"/>
  <c r="C192" i="2"/>
  <c r="C163" i="13"/>
  <c r="G79" i="24"/>
  <c r="G76" i="24" s="1"/>
  <c r="G37" i="26" s="1"/>
  <c r="G76" i="13"/>
  <c r="G37" i="16" s="1"/>
  <c r="J35" i="24"/>
  <c r="J32" i="24" s="1"/>
  <c r="J24" i="26" s="1"/>
  <c r="J32" i="13"/>
  <c r="J24" i="16" s="1"/>
  <c r="D115" i="24"/>
  <c r="D112" i="24" s="1"/>
  <c r="D47" i="26" s="1"/>
  <c r="D112" i="13"/>
  <c r="D47" i="16" s="1"/>
  <c r="E43" i="24"/>
  <c r="E40" i="24" s="1"/>
  <c r="E26" i="26" s="1"/>
  <c r="E40" i="13"/>
  <c r="E26" i="16" s="1"/>
  <c r="F25" i="17"/>
  <c r="I250" i="10"/>
  <c r="M71" i="24"/>
  <c r="M68" i="24" s="1"/>
  <c r="M35" i="26" s="1"/>
  <c r="M68" i="13"/>
  <c r="M35" i="16" s="1"/>
  <c r="M87" i="24"/>
  <c r="M84" i="24" s="1"/>
  <c r="M39" i="26" s="1"/>
  <c r="M84" i="13"/>
  <c r="M39" i="16" s="1"/>
  <c r="C202" i="2"/>
  <c r="C31" i="24"/>
  <c r="C28" i="24" s="1"/>
  <c r="C23" i="26" s="1"/>
  <c r="C28" i="13"/>
  <c r="C23" i="16" s="1"/>
  <c r="O248" i="5"/>
  <c r="L87" i="24"/>
  <c r="L84" i="24" s="1"/>
  <c r="L39" i="26" s="1"/>
  <c r="L84" i="13"/>
  <c r="L39" i="16" s="1"/>
  <c r="O271" i="8"/>
  <c r="I115" i="24"/>
  <c r="I112" i="24" s="1"/>
  <c r="I47" i="26" s="1"/>
  <c r="I112" i="13"/>
  <c r="I47" i="16" s="1"/>
  <c r="E76" i="16"/>
  <c r="L30" i="17"/>
  <c r="D103" i="24"/>
  <c r="D100" i="24" s="1"/>
  <c r="D43" i="26" s="1"/>
  <c r="D100" i="13"/>
  <c r="D43" i="16" s="1"/>
  <c r="C75" i="24"/>
  <c r="C72" i="24" s="1"/>
  <c r="C36" i="26" s="1"/>
  <c r="C72" i="13"/>
  <c r="C36" i="16" s="1"/>
  <c r="C79" i="24"/>
  <c r="C76" i="24" s="1"/>
  <c r="C37" i="26" s="1"/>
  <c r="C76" i="13"/>
  <c r="C37" i="16" s="1"/>
  <c r="L5" i="24"/>
  <c r="E123" i="24"/>
  <c r="E120" i="24" s="1"/>
  <c r="E50" i="26" s="1"/>
  <c r="E120" i="13"/>
  <c r="E50" i="16" s="1"/>
  <c r="H242" i="9"/>
  <c r="H243" i="9" s="1"/>
  <c r="H248" i="9" s="1"/>
  <c r="H223" i="9"/>
  <c r="H59" i="24"/>
  <c r="H56" i="24" s="1"/>
  <c r="H31" i="26" s="1"/>
  <c r="H56" i="13"/>
  <c r="H31" i="16" s="1"/>
  <c r="F55" i="17"/>
  <c r="I20" i="17"/>
  <c r="P123" i="13"/>
  <c r="O123" i="24"/>
  <c r="O120" i="13"/>
  <c r="M200" i="2"/>
  <c r="M201" i="2" s="1"/>
  <c r="M202" i="2" s="1"/>
  <c r="N115" i="24"/>
  <c r="N112" i="24" s="1"/>
  <c r="N47" i="26" s="1"/>
  <c r="N112" i="13"/>
  <c r="N47" i="16" s="1"/>
  <c r="N123" i="24"/>
  <c r="N120" i="24" s="1"/>
  <c r="N50" i="26" s="1"/>
  <c r="N120" i="13"/>
  <c r="N50" i="16" s="1"/>
  <c r="K201" i="11"/>
  <c r="J37" i="17"/>
  <c r="N196" i="2"/>
  <c r="N197" i="2" s="1"/>
  <c r="N183" i="2"/>
  <c r="I29" i="17"/>
  <c r="I165" i="1"/>
  <c r="I175" i="1"/>
  <c r="I176" i="1" s="1"/>
  <c r="I181" i="1" s="1"/>
  <c r="J99" i="24"/>
  <c r="J96" i="24" s="1"/>
  <c r="J42" i="26" s="1"/>
  <c r="J96" i="13"/>
  <c r="J42" i="16" s="1"/>
  <c r="E83" i="24"/>
  <c r="E80" i="24" s="1"/>
  <c r="E38" i="26" s="1"/>
  <c r="E80" i="13"/>
  <c r="E38" i="16" s="1"/>
  <c r="G127" i="24"/>
  <c r="G124" i="24" s="1"/>
  <c r="G51" i="26" s="1"/>
  <c r="G124" i="13"/>
  <c r="G51" i="16" s="1"/>
  <c r="J147" i="24"/>
  <c r="J144" i="24" s="1"/>
  <c r="J57" i="26" s="1"/>
  <c r="J144" i="13"/>
  <c r="J57" i="16" s="1"/>
  <c r="J57" i="17" s="1"/>
  <c r="D63" i="24"/>
  <c r="D60" i="24" s="1"/>
  <c r="D32" i="26" s="1"/>
  <c r="D60" i="13"/>
  <c r="D32" i="16" s="1"/>
  <c r="G67" i="13"/>
  <c r="G261" i="8"/>
  <c r="K39" i="24"/>
  <c r="K36" i="24" s="1"/>
  <c r="K25" i="26" s="1"/>
  <c r="K36" i="13"/>
  <c r="K25" i="16" s="1"/>
  <c r="C155" i="13"/>
  <c r="C171" i="1"/>
  <c r="E63" i="24"/>
  <c r="E60" i="24" s="1"/>
  <c r="E32" i="26" s="1"/>
  <c r="E60" i="13"/>
  <c r="E32" i="16" s="1"/>
  <c r="K119" i="24"/>
  <c r="K116" i="24" s="1"/>
  <c r="K48" i="26" s="1"/>
  <c r="K116" i="13"/>
  <c r="K48" i="16" s="1"/>
  <c r="G225" i="7"/>
  <c r="N184" i="11"/>
  <c r="N187" i="11"/>
  <c r="N186" i="11" s="1"/>
  <c r="N19" i="13" s="1"/>
  <c r="N190" i="11"/>
  <c r="N189" i="11" s="1"/>
  <c r="N23" i="13" s="1"/>
  <c r="I261" i="8"/>
  <c r="I67" i="13"/>
  <c r="K181" i="1"/>
  <c r="F76" i="16"/>
  <c r="F247" i="9"/>
  <c r="E139" i="24"/>
  <c r="E136" i="24" s="1"/>
  <c r="E55" i="26" s="1"/>
  <c r="E136" i="13"/>
  <c r="E55" i="16" s="1"/>
  <c r="J59" i="24"/>
  <c r="J56" i="24" s="1"/>
  <c r="J31" i="26" s="1"/>
  <c r="J56" i="13"/>
  <c r="J31" i="16" s="1"/>
  <c r="J19" i="24"/>
  <c r="J16" i="24" s="1"/>
  <c r="J19" i="26" s="1"/>
  <c r="J16" i="13"/>
  <c r="J19" i="16" s="1"/>
  <c r="C95" i="24"/>
  <c r="C92" i="24" s="1"/>
  <c r="C44" i="26" s="1"/>
  <c r="C92" i="13"/>
  <c r="C44" i="16" s="1"/>
  <c r="G49" i="17"/>
  <c r="H87" i="24"/>
  <c r="H84" i="24" s="1"/>
  <c r="H39" i="26" s="1"/>
  <c r="H84" i="13"/>
  <c r="H39" i="16" s="1"/>
  <c r="H83" i="24"/>
  <c r="H80" i="24" s="1"/>
  <c r="H38" i="26" s="1"/>
  <c r="H80" i="13"/>
  <c r="H38" i="16" s="1"/>
  <c r="H175" i="1"/>
  <c r="H176" i="1" s="1"/>
  <c r="H181" i="1" s="1"/>
  <c r="H165" i="1"/>
  <c r="K95" i="24"/>
  <c r="K92" i="24" s="1"/>
  <c r="K44" i="26" s="1"/>
  <c r="K92" i="13"/>
  <c r="K44" i="16" s="1"/>
  <c r="M210" i="7"/>
  <c r="M209" i="7" s="1"/>
  <c r="M99" i="13" s="1"/>
  <c r="M207" i="7"/>
  <c r="M206" i="7" s="1"/>
  <c r="M95" i="13" s="1"/>
  <c r="M204" i="7"/>
  <c r="M213" i="7"/>
  <c r="M212" i="7" s="1"/>
  <c r="M103" i="13" s="1"/>
  <c r="F57" i="17"/>
  <c r="E44" i="17"/>
  <c r="J151" i="24"/>
  <c r="J148" i="24" s="1"/>
  <c r="J58" i="26" s="1"/>
  <c r="J148" i="13"/>
  <c r="J58" i="16" s="1"/>
  <c r="E192" i="2"/>
  <c r="E163" i="13"/>
  <c r="C143" i="24"/>
  <c r="C140" i="24" s="1"/>
  <c r="C56" i="26" s="1"/>
  <c r="C140" i="13"/>
  <c r="C56" i="16" s="1"/>
  <c r="L242" i="9"/>
  <c r="L243" i="9" s="1"/>
  <c r="L248" i="9" s="1"/>
  <c r="L223" i="9"/>
  <c r="L196" i="11"/>
  <c r="L183" i="11"/>
  <c r="M186" i="2"/>
  <c r="M167" i="13" s="1"/>
  <c r="H55" i="17"/>
  <c r="G167" i="24"/>
  <c r="G164" i="24" s="1"/>
  <c r="G64" i="26" s="1"/>
  <c r="G164" i="13"/>
  <c r="G64" i="16" s="1"/>
  <c r="I238" i="9"/>
  <c r="I47" i="13"/>
  <c r="H23" i="24"/>
  <c r="H20" i="24" s="1"/>
  <c r="H20" i="26" s="1"/>
  <c r="H20" i="13"/>
  <c r="H20" i="16" s="1"/>
  <c r="J143" i="24"/>
  <c r="J140" i="24" s="1"/>
  <c r="J56" i="26" s="1"/>
  <c r="J140" i="13"/>
  <c r="J56" i="16" s="1"/>
  <c r="J56" i="17" s="1"/>
  <c r="I43" i="24"/>
  <c r="I40" i="24" s="1"/>
  <c r="I26" i="26" s="1"/>
  <c r="I40" i="13"/>
  <c r="I26" i="16" s="1"/>
  <c r="G238" i="9"/>
  <c r="G47" i="13"/>
  <c r="E51" i="24"/>
  <c r="E48" i="24" s="1"/>
  <c r="E29" i="26" s="1"/>
  <c r="E48" i="13"/>
  <c r="E29" i="16" s="1"/>
  <c r="J159" i="24"/>
  <c r="J156" i="24" s="1"/>
  <c r="J61" i="26" s="1"/>
  <c r="J156" i="13"/>
  <c r="J61" i="16" s="1"/>
  <c r="G25" i="17"/>
  <c r="F51" i="24"/>
  <c r="F48" i="24" s="1"/>
  <c r="F29" i="26" s="1"/>
  <c r="F48" i="13"/>
  <c r="F29" i="16" s="1"/>
  <c r="I79" i="24"/>
  <c r="I76" i="24" s="1"/>
  <c r="I37" i="26" s="1"/>
  <c r="I76" i="13"/>
  <c r="I37" i="16" s="1"/>
  <c r="C248" i="5"/>
  <c r="L95" i="24"/>
  <c r="L92" i="24" s="1"/>
  <c r="L44" i="26" s="1"/>
  <c r="L92" i="13"/>
  <c r="L44" i="16" s="1"/>
  <c r="E143" i="24"/>
  <c r="E140" i="24" s="1"/>
  <c r="E56" i="26" s="1"/>
  <c r="E140" i="13"/>
  <c r="E56" i="16" s="1"/>
  <c r="E56" i="17" s="1"/>
  <c r="F72" i="16"/>
  <c r="F197" i="11"/>
  <c r="I64" i="17"/>
  <c r="G95" i="24"/>
  <c r="G92" i="24" s="1"/>
  <c r="G44" i="26" s="1"/>
  <c r="G92" i="13"/>
  <c r="G44" i="16" s="1"/>
  <c r="G26" i="17"/>
  <c r="O189" i="11"/>
  <c r="O23" i="13" s="1"/>
  <c r="I35" i="17"/>
  <c r="N252" i="8"/>
  <c r="N79" i="13" s="1"/>
  <c r="N255" i="8"/>
  <c r="N83" i="13" s="1"/>
  <c r="K163" i="13"/>
  <c r="K192" i="2"/>
  <c r="M228" i="10"/>
  <c r="M31" i="13" s="1"/>
  <c r="K35" i="24"/>
  <c r="K32" i="24" s="1"/>
  <c r="K24" i="26" s="1"/>
  <c r="K32" i="13"/>
  <c r="K24" i="16" s="1"/>
  <c r="L279" i="6"/>
  <c r="L127" i="13" s="1"/>
  <c r="D77" i="16"/>
  <c r="C51" i="24"/>
  <c r="C48" i="24" s="1"/>
  <c r="C29" i="26" s="1"/>
  <c r="C48" i="13"/>
  <c r="C29" i="16" s="1"/>
  <c r="O219" i="7"/>
  <c r="O220" i="7" s="1"/>
  <c r="O203" i="7"/>
  <c r="N237" i="10"/>
  <c r="N43" i="13" s="1"/>
  <c r="N234" i="10"/>
  <c r="N39" i="13" s="1"/>
  <c r="O226" i="5"/>
  <c r="O139" i="13" s="1"/>
  <c r="M289" i="6"/>
  <c r="M290" i="6" s="1"/>
  <c r="M264" i="6"/>
  <c r="M270" i="6"/>
  <c r="M115" i="13" s="1"/>
  <c r="L231" i="10"/>
  <c r="L35" i="13" s="1"/>
  <c r="L225" i="10"/>
  <c r="L244" i="10"/>
  <c r="L245" i="10" s="1"/>
  <c r="O249" i="8"/>
  <c r="O75" i="13" s="1"/>
  <c r="N127" i="24" l="1"/>
  <c r="N124" i="24" s="1"/>
  <c r="N51" i="26" s="1"/>
  <c r="F50" i="17"/>
  <c r="N295" i="6"/>
  <c r="E30" i="17"/>
  <c r="J72" i="16"/>
  <c r="M271" i="8"/>
  <c r="L295" i="6"/>
  <c r="L181" i="1"/>
  <c r="I78" i="16"/>
  <c r="L192" i="11"/>
  <c r="L15" i="13"/>
  <c r="I19" i="17"/>
  <c r="F248" i="9"/>
  <c r="F77" i="16"/>
  <c r="P75" i="13"/>
  <c r="O75" i="24"/>
  <c r="O72" i="13"/>
  <c r="M115" i="24"/>
  <c r="M112" i="24" s="1"/>
  <c r="M47" i="26" s="1"/>
  <c r="M112" i="13"/>
  <c r="M47" i="16" s="1"/>
  <c r="N39" i="24"/>
  <c r="N36" i="24" s="1"/>
  <c r="N25" i="26" s="1"/>
  <c r="N36" i="13"/>
  <c r="N25" i="16" s="1"/>
  <c r="K163" i="24"/>
  <c r="K160" i="24" s="1"/>
  <c r="K63" i="26" s="1"/>
  <c r="K62" i="26" s="1"/>
  <c r="K14" i="26" s="1"/>
  <c r="K160" i="13"/>
  <c r="F44" i="17"/>
  <c r="H37" i="17"/>
  <c r="I37" i="17"/>
  <c r="D29" i="17"/>
  <c r="H26" i="17"/>
  <c r="G20" i="17"/>
  <c r="H20" i="17"/>
  <c r="F64" i="17"/>
  <c r="L197" i="11"/>
  <c r="L202" i="11" s="1"/>
  <c r="L78" i="16" s="1"/>
  <c r="I58" i="17"/>
  <c r="M103" i="24"/>
  <c r="M100" i="24" s="1"/>
  <c r="M43" i="26" s="1"/>
  <c r="M100" i="13"/>
  <c r="M43" i="16" s="1"/>
  <c r="J44" i="17"/>
  <c r="G38" i="17"/>
  <c r="N23" i="24"/>
  <c r="N20" i="24" s="1"/>
  <c r="N20" i="26" s="1"/>
  <c r="N20" i="13"/>
  <c r="N20" i="16" s="1"/>
  <c r="J48" i="17"/>
  <c r="I57" i="17"/>
  <c r="D38" i="17"/>
  <c r="P123" i="24"/>
  <c r="O120" i="24"/>
  <c r="H238" i="9"/>
  <c r="H47" i="13"/>
  <c r="P79" i="13"/>
  <c r="O79" i="24"/>
  <c r="O76" i="13"/>
  <c r="N31" i="24"/>
  <c r="N28" i="24" s="1"/>
  <c r="N23" i="26" s="1"/>
  <c r="N28" i="13"/>
  <c r="N23" i="16" s="1"/>
  <c r="L115" i="24"/>
  <c r="L112" i="24" s="1"/>
  <c r="L47" i="26" s="1"/>
  <c r="L112" i="13"/>
  <c r="L47" i="16" s="1"/>
  <c r="C27" i="24"/>
  <c r="C24" i="24" s="1"/>
  <c r="C22" i="26" s="1"/>
  <c r="C21" i="26" s="1"/>
  <c r="C7" i="26" s="1"/>
  <c r="C24" i="13"/>
  <c r="J202" i="11"/>
  <c r="J78" i="16" s="1"/>
  <c r="K65" i="17"/>
  <c r="H163" i="24"/>
  <c r="H160" i="24" s="1"/>
  <c r="H63" i="26" s="1"/>
  <c r="H62" i="26" s="1"/>
  <c r="H14" i="26" s="1"/>
  <c r="H160" i="13"/>
  <c r="H32" i="17"/>
  <c r="M139" i="24"/>
  <c r="M136" i="24" s="1"/>
  <c r="M55" i="26" s="1"/>
  <c r="M136" i="13"/>
  <c r="M55" i="16" s="1"/>
  <c r="E65" i="17"/>
  <c r="H202" i="11"/>
  <c r="H78" i="16" s="1"/>
  <c r="H77" i="16"/>
  <c r="H38" i="17"/>
  <c r="K155" i="24"/>
  <c r="K152" i="24" s="1"/>
  <c r="K60" i="26" s="1"/>
  <c r="K59" i="26" s="1"/>
  <c r="K13" i="26" s="1"/>
  <c r="K152" i="13"/>
  <c r="K64" i="17"/>
  <c r="G15" i="24"/>
  <c r="G12" i="13"/>
  <c r="C64" i="17"/>
  <c r="C37" i="17"/>
  <c r="O51" i="16"/>
  <c r="P124" i="13"/>
  <c r="P131" i="24"/>
  <c r="O128" i="24"/>
  <c r="J19" i="17"/>
  <c r="D49" i="17"/>
  <c r="D215" i="7"/>
  <c r="D91" i="13"/>
  <c r="N103" i="24"/>
  <c r="N100" i="24" s="1"/>
  <c r="N43" i="26" s="1"/>
  <c r="N100" i="13"/>
  <c r="N43" i="16" s="1"/>
  <c r="O55" i="24"/>
  <c r="P55" i="13"/>
  <c r="O52" i="13"/>
  <c r="L37" i="17"/>
  <c r="E176" i="13"/>
  <c r="E201" i="13" s="1"/>
  <c r="E18" i="16"/>
  <c r="E27" i="13"/>
  <c r="E240" i="10"/>
  <c r="H73" i="16"/>
  <c r="L39" i="24"/>
  <c r="L36" i="24" s="1"/>
  <c r="L25" i="26" s="1"/>
  <c r="L36" i="13"/>
  <c r="L25" i="16" s="1"/>
  <c r="P147" i="13"/>
  <c r="O147" i="24"/>
  <c r="O144" i="13"/>
  <c r="H30" i="17"/>
  <c r="J30" i="17"/>
  <c r="N76" i="16"/>
  <c r="J47" i="17"/>
  <c r="C55" i="17"/>
  <c r="F39" i="17"/>
  <c r="D36" i="17"/>
  <c r="J15" i="24"/>
  <c r="J12" i="13"/>
  <c r="K91" i="13"/>
  <c r="K215" i="7"/>
  <c r="L31" i="17"/>
  <c r="I48" i="17"/>
  <c r="G72" i="16"/>
  <c r="H23" i="17"/>
  <c r="I44" i="17"/>
  <c r="G202" i="11"/>
  <c r="G78" i="16" s="1"/>
  <c r="G77" i="16"/>
  <c r="O285" i="6"/>
  <c r="O107" i="13"/>
  <c r="I30" i="17"/>
  <c r="K197" i="11"/>
  <c r="K73" i="16" s="1"/>
  <c r="K72" i="16"/>
  <c r="C44" i="17"/>
  <c r="L36" i="17"/>
  <c r="K42" i="17"/>
  <c r="N55" i="24"/>
  <c r="N52" i="24" s="1"/>
  <c r="N30" i="26" s="1"/>
  <c r="N52" i="13"/>
  <c r="N30" i="16" s="1"/>
  <c r="H36" i="17"/>
  <c r="D65" i="17"/>
  <c r="J61" i="17"/>
  <c r="F107" i="24"/>
  <c r="F104" i="24" s="1"/>
  <c r="F46" i="26" s="1"/>
  <c r="F45" i="26" s="1"/>
  <c r="F11" i="26" s="1"/>
  <c r="F104" i="13"/>
  <c r="I27" i="24"/>
  <c r="I24" i="24" s="1"/>
  <c r="I22" i="26" s="1"/>
  <c r="I21" i="26" s="1"/>
  <c r="I7" i="26" s="1"/>
  <c r="I24" i="13"/>
  <c r="I55" i="17"/>
  <c r="H29" i="17"/>
  <c r="D30" i="17"/>
  <c r="G42" i="17"/>
  <c r="G64" i="17"/>
  <c r="M111" i="24"/>
  <c r="M108" i="24" s="1"/>
  <c r="M49" i="26" s="1"/>
  <c r="M108" i="13"/>
  <c r="M49" i="16" s="1"/>
  <c r="M49" i="17" s="1"/>
  <c r="L123" i="24"/>
  <c r="L120" i="24" s="1"/>
  <c r="L50" i="26" s="1"/>
  <c r="L120" i="13"/>
  <c r="L50" i="16" s="1"/>
  <c r="C20" i="17"/>
  <c r="M43" i="24"/>
  <c r="M40" i="24" s="1"/>
  <c r="M26" i="26" s="1"/>
  <c r="M40" i="13"/>
  <c r="M26" i="16" s="1"/>
  <c r="O197" i="11"/>
  <c r="I38" i="17"/>
  <c r="C49" i="17"/>
  <c r="D31" i="17"/>
  <c r="C30" i="17"/>
  <c r="K29" i="17"/>
  <c r="G58" i="17"/>
  <c r="C73" i="16"/>
  <c r="C202" i="11"/>
  <c r="C78" i="16" s="1"/>
  <c r="I176" i="13"/>
  <c r="I201" i="13" s="1"/>
  <c r="I18" i="16"/>
  <c r="F61" i="17"/>
  <c r="D155" i="24"/>
  <c r="D152" i="24" s="1"/>
  <c r="D60" i="26" s="1"/>
  <c r="D59" i="26" s="1"/>
  <c r="D13" i="26" s="1"/>
  <c r="D152" i="13"/>
  <c r="I50" i="17"/>
  <c r="F155" i="24"/>
  <c r="F152" i="24" s="1"/>
  <c r="F60" i="26" s="1"/>
  <c r="F59" i="26" s="1"/>
  <c r="F13" i="26" s="1"/>
  <c r="F152" i="13"/>
  <c r="G44" i="17"/>
  <c r="H44" i="17"/>
  <c r="D35" i="17"/>
  <c r="E35" i="17"/>
  <c r="L171" i="1"/>
  <c r="L155" i="13"/>
  <c r="D107" i="24"/>
  <c r="D104" i="24" s="1"/>
  <c r="D46" i="26" s="1"/>
  <c r="D45" i="26" s="1"/>
  <c r="D11" i="26" s="1"/>
  <c r="D104" i="13"/>
  <c r="O47" i="16"/>
  <c r="P112" i="13"/>
  <c r="P119" i="24"/>
  <c r="O116" i="24"/>
  <c r="H135" i="24"/>
  <c r="H132" i="24" s="1"/>
  <c r="H54" i="26" s="1"/>
  <c r="H53" i="26" s="1"/>
  <c r="H12" i="26" s="1"/>
  <c r="H132" i="13"/>
  <c r="G32" i="17"/>
  <c r="D52" i="17"/>
  <c r="C42" i="17"/>
  <c r="L223" i="5"/>
  <c r="L242" i="5"/>
  <c r="L243" i="5" s="1"/>
  <c r="L248" i="5" s="1"/>
  <c r="P39" i="13"/>
  <c r="O39" i="24"/>
  <c r="O36" i="13"/>
  <c r="P35" i="13"/>
  <c r="O35" i="24"/>
  <c r="O32" i="13"/>
  <c r="N151" i="24"/>
  <c r="N148" i="24" s="1"/>
  <c r="N58" i="26" s="1"/>
  <c r="N148" i="13"/>
  <c r="N58" i="16" s="1"/>
  <c r="L67" i="13"/>
  <c r="L261" i="8"/>
  <c r="N250" i="10"/>
  <c r="N159" i="24"/>
  <c r="N156" i="24" s="1"/>
  <c r="N61" i="26" s="1"/>
  <c r="N156" i="13"/>
  <c r="N61" i="16" s="1"/>
  <c r="D25" i="17"/>
  <c r="C52" i="17"/>
  <c r="F31" i="17"/>
  <c r="E61" i="17"/>
  <c r="N83" i="24"/>
  <c r="N80" i="24" s="1"/>
  <c r="N38" i="26" s="1"/>
  <c r="N80" i="13"/>
  <c r="N38" i="16" s="1"/>
  <c r="O23" i="24"/>
  <c r="P23" i="13"/>
  <c r="O20" i="13"/>
  <c r="F73" i="16"/>
  <c r="F202" i="11"/>
  <c r="F78" i="16" s="1"/>
  <c r="K44" i="17"/>
  <c r="M219" i="7"/>
  <c r="M220" i="7" s="1"/>
  <c r="M203" i="7"/>
  <c r="I31" i="17"/>
  <c r="D55" i="17"/>
  <c r="N19" i="24"/>
  <c r="N16" i="24" s="1"/>
  <c r="N19" i="26" s="1"/>
  <c r="N16" i="13"/>
  <c r="N19" i="16" s="1"/>
  <c r="C155" i="24"/>
  <c r="C152" i="24" s="1"/>
  <c r="C60" i="26" s="1"/>
  <c r="C59" i="26" s="1"/>
  <c r="C13" i="26" s="1"/>
  <c r="C152" i="13"/>
  <c r="G67" i="24"/>
  <c r="G64" i="24" s="1"/>
  <c r="G34" i="26" s="1"/>
  <c r="G33" i="26" s="1"/>
  <c r="G9" i="26" s="1"/>
  <c r="G64" i="13"/>
  <c r="N192" i="2"/>
  <c r="N163" i="13"/>
  <c r="E55" i="17"/>
  <c r="C43" i="17"/>
  <c r="L39" i="17"/>
  <c r="I73" i="16"/>
  <c r="D26" i="17"/>
  <c r="I24" i="17"/>
  <c r="C163" i="24"/>
  <c r="C160" i="24" s="1"/>
  <c r="C63" i="26" s="1"/>
  <c r="C62" i="26" s="1"/>
  <c r="C14" i="26" s="1"/>
  <c r="C160" i="13"/>
  <c r="L31" i="24"/>
  <c r="L28" i="24" s="1"/>
  <c r="L23" i="26" s="1"/>
  <c r="L28" i="13"/>
  <c r="L23" i="16" s="1"/>
  <c r="P99" i="13"/>
  <c r="O99" i="24"/>
  <c r="O96" i="13"/>
  <c r="C19" i="17"/>
  <c r="D19" i="17"/>
  <c r="C61" i="17"/>
  <c r="M192" i="2"/>
  <c r="M163" i="13"/>
  <c r="K30" i="17"/>
  <c r="M223" i="5"/>
  <c r="M242" i="5"/>
  <c r="M243" i="5" s="1"/>
  <c r="M248" i="5" s="1"/>
  <c r="I91" i="24"/>
  <c r="I88" i="24" s="1"/>
  <c r="I41" i="26" s="1"/>
  <c r="I40" i="26" s="1"/>
  <c r="I10" i="26" s="1"/>
  <c r="I88" i="13"/>
  <c r="H261" i="8"/>
  <c r="H67" i="13"/>
  <c r="L91" i="24"/>
  <c r="L88" i="24" s="1"/>
  <c r="L41" i="26" s="1"/>
  <c r="L40" i="26" s="1"/>
  <c r="L10" i="26" s="1"/>
  <c r="L88" i="13"/>
  <c r="P127" i="24"/>
  <c r="O124" i="24"/>
  <c r="C261" i="8"/>
  <c r="C67" i="13"/>
  <c r="E38" i="17"/>
  <c r="N95" i="24"/>
  <c r="N92" i="24" s="1"/>
  <c r="N44" i="26" s="1"/>
  <c r="N92" i="13"/>
  <c r="N44" i="16" s="1"/>
  <c r="O242" i="9"/>
  <c r="O243" i="9" s="1"/>
  <c r="O248" i="9" s="1"/>
  <c r="O223" i="9"/>
  <c r="I285" i="6"/>
  <c r="I107" i="13"/>
  <c r="E12" i="24"/>
  <c r="E18" i="26" s="1"/>
  <c r="E17" i="26" s="1"/>
  <c r="E6" i="26" s="1"/>
  <c r="F47" i="24"/>
  <c r="F44" i="24" s="1"/>
  <c r="F28" i="26" s="1"/>
  <c r="F27" i="26" s="1"/>
  <c r="F8" i="26" s="1"/>
  <c r="F44" i="13"/>
  <c r="M183" i="11"/>
  <c r="M196" i="11"/>
  <c r="I52" i="17"/>
  <c r="J52" i="17"/>
  <c r="E52" i="17"/>
  <c r="C31" i="17"/>
  <c r="D39" i="17"/>
  <c r="J49" i="17"/>
  <c r="P87" i="13"/>
  <c r="O87" i="24"/>
  <c r="O84" i="13"/>
  <c r="M131" i="24"/>
  <c r="M128" i="24" s="1"/>
  <c r="M52" i="26" s="1"/>
  <c r="M128" i="13"/>
  <c r="M52" i="16" s="1"/>
  <c r="N35" i="24"/>
  <c r="N32" i="24" s="1"/>
  <c r="N24" i="26" s="1"/>
  <c r="N32" i="13"/>
  <c r="N24" i="16" s="1"/>
  <c r="L111" i="24"/>
  <c r="L108" i="24" s="1"/>
  <c r="L49" i="26" s="1"/>
  <c r="L108" i="13"/>
  <c r="L49" i="16" s="1"/>
  <c r="M35" i="24"/>
  <c r="M32" i="24" s="1"/>
  <c r="M24" i="26" s="1"/>
  <c r="M32" i="13"/>
  <c r="M24" i="16" s="1"/>
  <c r="P19" i="13"/>
  <c r="O19" i="24"/>
  <c r="O16" i="13"/>
  <c r="H91" i="24"/>
  <c r="H88" i="24" s="1"/>
  <c r="H41" i="26" s="1"/>
  <c r="H40" i="26" s="1"/>
  <c r="H10" i="26" s="1"/>
  <c r="H88" i="13"/>
  <c r="C107" i="24"/>
  <c r="C104" i="24" s="1"/>
  <c r="C46" i="26" s="1"/>
  <c r="C45" i="26" s="1"/>
  <c r="C11" i="26" s="1"/>
  <c r="C104" i="13"/>
  <c r="L23" i="24"/>
  <c r="L20" i="24" s="1"/>
  <c r="L20" i="26" s="1"/>
  <c r="L20" i="13"/>
  <c r="L20" i="16" s="1"/>
  <c r="C15" i="24"/>
  <c r="C12" i="13"/>
  <c r="G73" i="16"/>
  <c r="G30" i="17"/>
  <c r="D51" i="17"/>
  <c r="H48" i="17"/>
  <c r="K35" i="17"/>
  <c r="N63" i="24"/>
  <c r="N60" i="24" s="1"/>
  <c r="N32" i="26" s="1"/>
  <c r="N60" i="13"/>
  <c r="N32" i="16" s="1"/>
  <c r="J107" i="24"/>
  <c r="J104" i="24" s="1"/>
  <c r="J46" i="26" s="1"/>
  <c r="J45" i="26" s="1"/>
  <c r="J11" i="26" s="1"/>
  <c r="J104" i="13"/>
  <c r="M127" i="24"/>
  <c r="M124" i="24" s="1"/>
  <c r="M51" i="26" s="1"/>
  <c r="M124" i="13"/>
  <c r="M51" i="16" s="1"/>
  <c r="M51" i="17" s="1"/>
  <c r="L285" i="6"/>
  <c r="L107" i="13"/>
  <c r="N71" i="24"/>
  <c r="N68" i="24" s="1"/>
  <c r="N35" i="26" s="1"/>
  <c r="N68" i="13"/>
  <c r="N35" i="16" s="1"/>
  <c r="O77" i="16"/>
  <c r="O202" i="11"/>
  <c r="G27" i="24"/>
  <c r="G24" i="24" s="1"/>
  <c r="G22" i="26" s="1"/>
  <c r="G21" i="26" s="1"/>
  <c r="G7" i="26" s="1"/>
  <c r="G24" i="13"/>
  <c r="G155" i="24"/>
  <c r="G152" i="24" s="1"/>
  <c r="G60" i="26" s="1"/>
  <c r="G59" i="26" s="1"/>
  <c r="G13" i="26" s="1"/>
  <c r="G152" i="13"/>
  <c r="D163" i="24"/>
  <c r="D160" i="24" s="1"/>
  <c r="D63" i="26" s="1"/>
  <c r="D62" i="26" s="1"/>
  <c r="D14" i="26" s="1"/>
  <c r="D160" i="13"/>
  <c r="F19" i="17"/>
  <c r="E36" i="17"/>
  <c r="J42" i="17"/>
  <c r="G35" i="17"/>
  <c r="I32" i="17"/>
  <c r="C72" i="16"/>
  <c r="I12" i="24"/>
  <c r="I18" i="26" s="1"/>
  <c r="I17" i="26" s="1"/>
  <c r="I6" i="26" s="1"/>
  <c r="H61" i="17"/>
  <c r="E31" i="17"/>
  <c r="P115" i="24"/>
  <c r="O112" i="24"/>
  <c r="L147" i="24"/>
  <c r="L144" i="24" s="1"/>
  <c r="L57" i="26" s="1"/>
  <c r="L144" i="13"/>
  <c r="L57" i="16" s="1"/>
  <c r="O244" i="10"/>
  <c r="O245" i="10" s="1"/>
  <c r="O250" i="10" s="1"/>
  <c r="O225" i="10"/>
  <c r="H52" i="17"/>
  <c r="N139" i="24"/>
  <c r="N136" i="24" s="1"/>
  <c r="N55" i="26" s="1"/>
  <c r="N136" i="13"/>
  <c r="N55" i="16" s="1"/>
  <c r="N147" i="24"/>
  <c r="N144" i="24" s="1"/>
  <c r="N57" i="26" s="1"/>
  <c r="N144" i="13"/>
  <c r="N57" i="16" s="1"/>
  <c r="J32" i="17"/>
  <c r="I72" i="16"/>
  <c r="O196" i="2"/>
  <c r="O197" i="2" s="1"/>
  <c r="O202" i="2" s="1"/>
  <c r="O183" i="2"/>
  <c r="P5" i="24"/>
  <c r="M285" i="6"/>
  <c r="M107" i="13"/>
  <c r="N43" i="24"/>
  <c r="N40" i="24" s="1"/>
  <c r="N26" i="26" s="1"/>
  <c r="N40" i="13"/>
  <c r="N26" i="16" s="1"/>
  <c r="L127" i="24"/>
  <c r="L124" i="24" s="1"/>
  <c r="L51" i="26" s="1"/>
  <c r="L124" i="13"/>
  <c r="L51" i="16" s="1"/>
  <c r="L238" i="9"/>
  <c r="L47" i="13"/>
  <c r="L240" i="10"/>
  <c r="L27" i="13"/>
  <c r="O215" i="7"/>
  <c r="O91" i="13"/>
  <c r="J24" i="17"/>
  <c r="M31" i="24"/>
  <c r="M28" i="24" s="1"/>
  <c r="M23" i="26" s="1"/>
  <c r="M28" i="13"/>
  <c r="M23" i="16" s="1"/>
  <c r="N79" i="24"/>
  <c r="N76" i="24" s="1"/>
  <c r="N37" i="26" s="1"/>
  <c r="N76" i="13"/>
  <c r="N37" i="16" s="1"/>
  <c r="E29" i="17"/>
  <c r="I61" i="17"/>
  <c r="G47" i="24"/>
  <c r="G44" i="24" s="1"/>
  <c r="G28" i="26" s="1"/>
  <c r="G27" i="26" s="1"/>
  <c r="G8" i="26" s="1"/>
  <c r="G44" i="13"/>
  <c r="I56" i="17"/>
  <c r="I47" i="24"/>
  <c r="I44" i="24" s="1"/>
  <c r="I28" i="26" s="1"/>
  <c r="I27" i="26" s="1"/>
  <c r="I8" i="26" s="1"/>
  <c r="I44" i="13"/>
  <c r="M167" i="24"/>
  <c r="M164" i="24" s="1"/>
  <c r="M64" i="26" s="1"/>
  <c r="M164" i="13"/>
  <c r="M64" i="16" s="1"/>
  <c r="E163" i="24"/>
  <c r="E160" i="24" s="1"/>
  <c r="E63" i="26" s="1"/>
  <c r="E62" i="26" s="1"/>
  <c r="E14" i="26" s="1"/>
  <c r="E160" i="13"/>
  <c r="M95" i="24"/>
  <c r="M92" i="24" s="1"/>
  <c r="M44" i="26" s="1"/>
  <c r="M92" i="13"/>
  <c r="M44" i="16" s="1"/>
  <c r="H155" i="13"/>
  <c r="H171" i="1"/>
  <c r="G39" i="17"/>
  <c r="I67" i="24"/>
  <c r="I64" i="24" s="1"/>
  <c r="I34" i="26" s="1"/>
  <c r="I33" i="26" s="1"/>
  <c r="I9" i="26" s="1"/>
  <c r="I64" i="13"/>
  <c r="N196" i="11"/>
  <c r="N183" i="11"/>
  <c r="D32" i="17"/>
  <c r="J25" i="17"/>
  <c r="C32" i="17"/>
  <c r="F51" i="17"/>
  <c r="I42" i="17"/>
  <c r="I155" i="13"/>
  <c r="I171" i="1"/>
  <c r="M47" i="17"/>
  <c r="G31" i="17"/>
  <c r="D50" i="17"/>
  <c r="G51" i="17"/>
  <c r="H47" i="17"/>
  <c r="C23" i="17"/>
  <c r="M119" i="24"/>
  <c r="M116" i="24" s="1"/>
  <c r="M48" i="26" s="1"/>
  <c r="M116" i="13"/>
  <c r="M48" i="16" s="1"/>
  <c r="J58" i="17"/>
  <c r="C29" i="17"/>
  <c r="N87" i="24"/>
  <c r="N84" i="24" s="1"/>
  <c r="N39" i="26" s="1"/>
  <c r="N84" i="13"/>
  <c r="N39" i="16" s="1"/>
  <c r="F42" i="17"/>
  <c r="F179" i="13"/>
  <c r="F204" i="13" s="1"/>
  <c r="F34" i="16"/>
  <c r="E155" i="24"/>
  <c r="E152" i="24" s="1"/>
  <c r="E60" i="26" s="1"/>
  <c r="E59" i="26" s="1"/>
  <c r="E13" i="26" s="1"/>
  <c r="E152" i="13"/>
  <c r="K67" i="24"/>
  <c r="K64" i="24" s="1"/>
  <c r="K34" i="26" s="1"/>
  <c r="K33" i="26" s="1"/>
  <c r="K9" i="26" s="1"/>
  <c r="K64" i="13"/>
  <c r="I23" i="17"/>
  <c r="K27" i="24"/>
  <c r="K24" i="24" s="1"/>
  <c r="K22" i="26" s="1"/>
  <c r="K21" i="26" s="1"/>
  <c r="K7" i="26" s="1"/>
  <c r="K24" i="13"/>
  <c r="D67" i="24"/>
  <c r="D64" i="24" s="1"/>
  <c r="D34" i="26" s="1"/>
  <c r="D33" i="26" s="1"/>
  <c r="D9" i="26" s="1"/>
  <c r="D64" i="13"/>
  <c r="F65" i="17"/>
  <c r="L163" i="24"/>
  <c r="L160" i="24" s="1"/>
  <c r="L63" i="26" s="1"/>
  <c r="L62" i="26" s="1"/>
  <c r="L14" i="26" s="1"/>
  <c r="L160" i="13"/>
  <c r="M147" i="24"/>
  <c r="M144" i="24" s="1"/>
  <c r="M57" i="26" s="1"/>
  <c r="M144" i="13"/>
  <c r="M57" i="16" s="1"/>
  <c r="I54" i="16"/>
  <c r="I182" i="13"/>
  <c r="I207" i="13" s="1"/>
  <c r="J43" i="17"/>
  <c r="G61" i="17"/>
  <c r="G37" i="17"/>
  <c r="C26" i="17"/>
  <c r="J36" i="17"/>
  <c r="G24" i="17"/>
  <c r="C50" i="17"/>
  <c r="E50" i="17"/>
  <c r="F38" i="17"/>
  <c r="I43" i="17"/>
  <c r="I49" i="17"/>
  <c r="M47" i="24"/>
  <c r="M44" i="24" s="1"/>
  <c r="M28" i="26" s="1"/>
  <c r="M27" i="26" s="1"/>
  <c r="M8" i="26" s="1"/>
  <c r="M44" i="13"/>
  <c r="J34" i="16"/>
  <c r="J179" i="13"/>
  <c r="J204" i="13" s="1"/>
  <c r="G29" i="17"/>
  <c r="E107" i="13"/>
  <c r="E285" i="6"/>
  <c r="P159" i="13"/>
  <c r="O159" i="24"/>
  <c r="O156" i="13"/>
  <c r="M165" i="1"/>
  <c r="M175" i="1"/>
  <c r="M176" i="1" s="1"/>
  <c r="M181" i="1" s="1"/>
  <c r="N219" i="7"/>
  <c r="N220" i="7" s="1"/>
  <c r="N225" i="7" s="1"/>
  <c r="N203" i="7"/>
  <c r="O59" i="24"/>
  <c r="P59" i="13"/>
  <c r="O56" i="13"/>
  <c r="P63" i="13"/>
  <c r="O63" i="24"/>
  <c r="O60" i="13"/>
  <c r="L38" i="17"/>
  <c r="D57" i="17"/>
  <c r="E57" i="17"/>
  <c r="O225" i="7"/>
  <c r="J35" i="17"/>
  <c r="M19" i="24"/>
  <c r="M16" i="24" s="1"/>
  <c r="M19" i="26" s="1"/>
  <c r="M16" i="13"/>
  <c r="M19" i="16" s="1"/>
  <c r="O261" i="8"/>
  <c r="O67" i="13"/>
  <c r="M123" i="24"/>
  <c r="M120" i="24" s="1"/>
  <c r="M50" i="26" s="1"/>
  <c r="M120" i="13"/>
  <c r="M50" i="16" s="1"/>
  <c r="P103" i="13"/>
  <c r="O103" i="24"/>
  <c r="O100" i="13"/>
  <c r="L131" i="24"/>
  <c r="L128" i="24" s="1"/>
  <c r="L52" i="26" s="1"/>
  <c r="L128" i="13"/>
  <c r="L52" i="16" s="1"/>
  <c r="F182" i="13"/>
  <c r="F207" i="13" s="1"/>
  <c r="F54" i="16"/>
  <c r="D192" i="11"/>
  <c r="D15" i="13"/>
  <c r="F43" i="17"/>
  <c r="N202" i="2"/>
  <c r="E91" i="24"/>
  <c r="E88" i="24" s="1"/>
  <c r="E41" i="26" s="1"/>
  <c r="E40" i="26" s="1"/>
  <c r="E10" i="26" s="1"/>
  <c r="E88" i="13"/>
  <c r="C51" i="17"/>
  <c r="I65" i="17"/>
  <c r="E48" i="17"/>
  <c r="C35" i="17"/>
  <c r="G107" i="24"/>
  <c r="G104" i="24" s="1"/>
  <c r="G46" i="26" s="1"/>
  <c r="G45" i="26" s="1"/>
  <c r="G11" i="26" s="1"/>
  <c r="G104" i="13"/>
  <c r="G192" i="2"/>
  <c r="G163" i="13"/>
  <c r="K31" i="17"/>
  <c r="I25" i="17"/>
  <c r="E64" i="17"/>
  <c r="G36" i="17"/>
  <c r="K43" i="17"/>
  <c r="D43" i="17"/>
  <c r="I26" i="17"/>
  <c r="F30" i="17"/>
  <c r="C38" i="17"/>
  <c r="H31" i="17"/>
  <c r="L159" i="24"/>
  <c r="L156" i="24" s="1"/>
  <c r="L61" i="26" s="1"/>
  <c r="L156" i="13"/>
  <c r="L61" i="16" s="1"/>
  <c r="C57" i="17"/>
  <c r="P108" i="13"/>
  <c r="O49" i="16"/>
  <c r="N271" i="8"/>
  <c r="L250" i="10"/>
  <c r="K135" i="24"/>
  <c r="K132" i="24" s="1"/>
  <c r="K54" i="26" s="1"/>
  <c r="K53" i="26" s="1"/>
  <c r="K12" i="26" s="1"/>
  <c r="K132" i="13"/>
  <c r="J47" i="24"/>
  <c r="J44" i="24" s="1"/>
  <c r="J28" i="26" s="1"/>
  <c r="J27" i="26" s="1"/>
  <c r="J8" i="26" s="1"/>
  <c r="J44" i="13"/>
  <c r="M295" i="6"/>
  <c r="N51" i="24"/>
  <c r="N48" i="24" s="1"/>
  <c r="N29" i="26" s="1"/>
  <c r="N48" i="13"/>
  <c r="N29" i="16" s="1"/>
  <c r="D24" i="17"/>
  <c r="D42" i="17"/>
  <c r="G23" i="17"/>
  <c r="J163" i="24"/>
  <c r="J160" i="24" s="1"/>
  <c r="J63" i="26" s="1"/>
  <c r="J62" i="26" s="1"/>
  <c r="J14" i="26" s="1"/>
  <c r="J160" i="13"/>
  <c r="C65" i="17"/>
  <c r="C36" i="17"/>
  <c r="F48" i="17"/>
  <c r="J27" i="24"/>
  <c r="J24" i="24" s="1"/>
  <c r="J22" i="26" s="1"/>
  <c r="J21" i="26" s="1"/>
  <c r="J7" i="26" s="1"/>
  <c r="J24" i="13"/>
  <c r="H24" i="17"/>
  <c r="E67" i="24"/>
  <c r="E64" i="24" s="1"/>
  <c r="E34" i="26" s="1"/>
  <c r="E33" i="26" s="1"/>
  <c r="E9" i="26" s="1"/>
  <c r="E64" i="13"/>
  <c r="F20" i="17"/>
  <c r="P71" i="13"/>
  <c r="O71" i="24"/>
  <c r="O68" i="13"/>
  <c r="N240" i="10"/>
  <c r="N27" i="13"/>
  <c r="D47" i="24"/>
  <c r="D44" i="24" s="1"/>
  <c r="D28" i="26" s="1"/>
  <c r="D27" i="26" s="1"/>
  <c r="D8" i="26" s="1"/>
  <c r="D44" i="13"/>
  <c r="D37" i="17"/>
  <c r="E37" i="17"/>
  <c r="M27" i="13"/>
  <c r="M240" i="10"/>
  <c r="N75" i="24"/>
  <c r="N72" i="24" s="1"/>
  <c r="N36" i="26" s="1"/>
  <c r="N72" i="13"/>
  <c r="N36" i="16" s="1"/>
  <c r="O76" i="16"/>
  <c r="D64" i="17"/>
  <c r="I47" i="17"/>
  <c r="E51" i="17"/>
  <c r="F35" i="17"/>
  <c r="G43" i="17"/>
  <c r="H43" i="17"/>
  <c r="M171" i="24"/>
  <c r="M168" i="24" s="1"/>
  <c r="M65" i="26" s="1"/>
  <c r="M168" i="13"/>
  <c r="M65" i="16" s="1"/>
  <c r="D44" i="17"/>
  <c r="C91" i="13"/>
  <c r="C215" i="7"/>
  <c r="D58" i="17"/>
  <c r="E32" i="17"/>
  <c r="J50" i="17"/>
  <c r="C58" i="17"/>
  <c r="G65" i="17"/>
  <c r="F52" i="17"/>
  <c r="J91" i="13"/>
  <c r="J215" i="7"/>
  <c r="M64" i="17"/>
  <c r="M77" i="16"/>
  <c r="E47" i="24"/>
  <c r="E44" i="24" s="1"/>
  <c r="E28" i="26" s="1"/>
  <c r="E27" i="26" s="1"/>
  <c r="E8" i="26" s="1"/>
  <c r="E44" i="13"/>
  <c r="N285" i="6"/>
  <c r="N107" i="13"/>
  <c r="L77" i="16"/>
  <c r="J20" i="17"/>
  <c r="D47" i="17"/>
  <c r="L139" i="24"/>
  <c r="L136" i="24" s="1"/>
  <c r="L55" i="26" s="1"/>
  <c r="L136" i="13"/>
  <c r="L55" i="16" s="1"/>
  <c r="P43" i="13"/>
  <c r="O43" i="24"/>
  <c r="O40" i="13"/>
  <c r="N242" i="5"/>
  <c r="N243" i="5" s="1"/>
  <c r="N248" i="5" s="1"/>
  <c r="N223" i="5"/>
  <c r="K37" i="17"/>
  <c r="C135" i="24"/>
  <c r="C132" i="24" s="1"/>
  <c r="C54" i="26" s="1"/>
  <c r="C53" i="26" s="1"/>
  <c r="C12" i="26" s="1"/>
  <c r="C132" i="13"/>
  <c r="D23" i="17"/>
  <c r="E23" i="17"/>
  <c r="P171" i="13"/>
  <c r="O171" i="24"/>
  <c r="O168" i="13"/>
  <c r="F49" i="17"/>
  <c r="H15" i="24"/>
  <c r="H12" i="13"/>
  <c r="L35" i="24"/>
  <c r="L32" i="24" s="1"/>
  <c r="L24" i="26" s="1"/>
  <c r="L32" i="13"/>
  <c r="L24" i="16" s="1"/>
  <c r="P139" i="13"/>
  <c r="O139" i="24"/>
  <c r="O136" i="13"/>
  <c r="D56" i="17"/>
  <c r="M99" i="24"/>
  <c r="M96" i="24" s="1"/>
  <c r="M42" i="26" s="1"/>
  <c r="M96" i="13"/>
  <c r="M42" i="16" s="1"/>
  <c r="K77" i="16"/>
  <c r="K202" i="11"/>
  <c r="K78" i="16" s="1"/>
  <c r="P120" i="13"/>
  <c r="O50" i="16"/>
  <c r="K39" i="17"/>
  <c r="L35" i="17"/>
  <c r="C47" i="17"/>
  <c r="F37" i="17"/>
  <c r="P83" i="13"/>
  <c r="O83" i="24"/>
  <c r="O80" i="13"/>
  <c r="P143" i="13"/>
  <c r="O143" i="24"/>
  <c r="O140" i="13"/>
  <c r="L119" i="24"/>
  <c r="L116" i="24" s="1"/>
  <c r="L48" i="26" s="1"/>
  <c r="L116" i="13"/>
  <c r="L48" i="16" s="1"/>
  <c r="F29" i="17"/>
  <c r="M39" i="24"/>
  <c r="M36" i="24" s="1"/>
  <c r="M25" i="26" s="1"/>
  <c r="M36" i="13"/>
  <c r="M25" i="16" s="1"/>
  <c r="F15" i="24"/>
  <c r="F12" i="13"/>
  <c r="H65" i="17"/>
  <c r="K32" i="17"/>
  <c r="M225" i="7"/>
  <c r="M151" i="24"/>
  <c r="M148" i="24" s="1"/>
  <c r="M58" i="26" s="1"/>
  <c r="M148" i="13"/>
  <c r="M58" i="16" s="1"/>
  <c r="M143" i="24"/>
  <c r="M140" i="24" s="1"/>
  <c r="M56" i="26" s="1"/>
  <c r="M140" i="13"/>
  <c r="M56" i="16" s="1"/>
  <c r="F177" i="13"/>
  <c r="F202" i="13" s="1"/>
  <c r="F22" i="16"/>
  <c r="J155" i="24"/>
  <c r="J152" i="24" s="1"/>
  <c r="J60" i="26" s="1"/>
  <c r="J59" i="26" s="1"/>
  <c r="J13" i="26" s="1"/>
  <c r="J152" i="13"/>
  <c r="M65" i="17"/>
  <c r="O52" i="16"/>
  <c r="P128" i="13"/>
  <c r="O175" i="1"/>
  <c r="O176" i="1" s="1"/>
  <c r="O181" i="1" s="1"/>
  <c r="O165" i="1"/>
  <c r="M159" i="24"/>
  <c r="M156" i="24" s="1"/>
  <c r="M61" i="26" s="1"/>
  <c r="M156" i="13"/>
  <c r="M61" i="16" s="1"/>
  <c r="N99" i="24"/>
  <c r="N96" i="24" s="1"/>
  <c r="N42" i="26" s="1"/>
  <c r="N96" i="13"/>
  <c r="N42" i="16" s="1"/>
  <c r="P51" i="13"/>
  <c r="O51" i="24"/>
  <c r="O48" i="13"/>
  <c r="H51" i="17"/>
  <c r="K38" i="17"/>
  <c r="E245" i="10"/>
  <c r="E72" i="16"/>
  <c r="I163" i="24"/>
  <c r="I160" i="24" s="1"/>
  <c r="I63" i="26" s="1"/>
  <c r="I62" i="26" s="1"/>
  <c r="I14" i="26" s="1"/>
  <c r="I160" i="13"/>
  <c r="H27" i="24"/>
  <c r="H24" i="24" s="1"/>
  <c r="H22" i="26" s="1"/>
  <c r="H21" i="26" s="1"/>
  <c r="H7" i="26" s="1"/>
  <c r="H24" i="13"/>
  <c r="M23" i="24"/>
  <c r="M20" i="24" s="1"/>
  <c r="M20" i="26" s="1"/>
  <c r="M20" i="13"/>
  <c r="M20" i="16" s="1"/>
  <c r="D135" i="24"/>
  <c r="D132" i="24" s="1"/>
  <c r="D54" i="26" s="1"/>
  <c r="D53" i="26" s="1"/>
  <c r="D12" i="26" s="1"/>
  <c r="D132" i="13"/>
  <c r="J23" i="17"/>
  <c r="H72" i="16"/>
  <c r="J135" i="24"/>
  <c r="J132" i="24" s="1"/>
  <c r="J54" i="26" s="1"/>
  <c r="J53" i="26" s="1"/>
  <c r="J12" i="26" s="1"/>
  <c r="J132" i="13"/>
  <c r="P151" i="13"/>
  <c r="O151" i="24"/>
  <c r="O148" i="13"/>
  <c r="C238" i="9"/>
  <c r="C47" i="13"/>
  <c r="D197" i="11"/>
  <c r="D72" i="16"/>
  <c r="N67" i="13"/>
  <c r="N261" i="8"/>
  <c r="H107" i="24"/>
  <c r="H104" i="24" s="1"/>
  <c r="H46" i="26" s="1"/>
  <c r="H45" i="26" s="1"/>
  <c r="H11" i="26" s="1"/>
  <c r="H104" i="13"/>
  <c r="J38" i="17"/>
  <c r="N77" i="16"/>
  <c r="D177" i="13"/>
  <c r="D202" i="13" s="1"/>
  <c r="D22" i="16"/>
  <c r="J39" i="17"/>
  <c r="M52" i="17"/>
  <c r="P111" i="24"/>
  <c r="O108" i="24"/>
  <c r="K192" i="11"/>
  <c r="K15" i="13"/>
  <c r="D48" i="17"/>
  <c r="H49" i="17"/>
  <c r="K36" i="17"/>
  <c r="N242" i="9"/>
  <c r="N243" i="9" s="1"/>
  <c r="N248" i="9" s="1"/>
  <c r="N223" i="9"/>
  <c r="N59" i="24"/>
  <c r="N56" i="24" s="1"/>
  <c r="N31" i="26" s="1"/>
  <c r="N56" i="13"/>
  <c r="N31" i="16" s="1"/>
  <c r="L43" i="24"/>
  <c r="L40" i="24" s="1"/>
  <c r="L26" i="26" s="1"/>
  <c r="L40" i="13"/>
  <c r="L26" i="16" s="1"/>
  <c r="O238" i="5"/>
  <c r="O135" i="13"/>
  <c r="P95" i="13"/>
  <c r="O95" i="24"/>
  <c r="O92" i="13"/>
  <c r="F91" i="24"/>
  <c r="F88" i="24" s="1"/>
  <c r="F41" i="26" s="1"/>
  <c r="F40" i="26" s="1"/>
  <c r="F10" i="26" s="1"/>
  <c r="F88" i="13"/>
  <c r="E135" i="24"/>
  <c r="E132" i="24" s="1"/>
  <c r="E54" i="26" s="1"/>
  <c r="E53" i="26" s="1"/>
  <c r="E12" i="26" s="1"/>
  <c r="E132" i="13"/>
  <c r="C56" i="17"/>
  <c r="O192" i="11"/>
  <c r="O15" i="13"/>
  <c r="G91" i="13"/>
  <c r="G215" i="7"/>
  <c r="E26" i="17"/>
  <c r="J31" i="17"/>
  <c r="G182" i="13"/>
  <c r="G207" i="13" s="1"/>
  <c r="G54" i="16"/>
  <c r="H39" i="17"/>
  <c r="L19" i="24"/>
  <c r="L16" i="24" s="1"/>
  <c r="L19" i="26" s="1"/>
  <c r="L16" i="13"/>
  <c r="L19" i="16" s="1"/>
  <c r="C48" i="17"/>
  <c r="F163" i="13"/>
  <c r="F192" i="2"/>
  <c r="E43" i="17"/>
  <c r="J65" i="17"/>
  <c r="K47" i="24"/>
  <c r="K44" i="24" s="1"/>
  <c r="K28" i="26" s="1"/>
  <c r="K27" i="26" s="1"/>
  <c r="K8" i="26" s="1"/>
  <c r="K44" i="13"/>
  <c r="M76" i="16"/>
  <c r="P116" i="13"/>
  <c r="O48" i="16"/>
  <c r="L76" i="16"/>
  <c r="L151" i="24"/>
  <c r="L148" i="24" s="1"/>
  <c r="L58" i="26" s="1"/>
  <c r="L148" i="13"/>
  <c r="L58" i="16" s="1"/>
  <c r="L143" i="24"/>
  <c r="L140" i="24" s="1"/>
  <c r="L56" i="26" s="1"/>
  <c r="L140" i="13"/>
  <c r="L56" i="16" s="1"/>
  <c r="P31" i="13"/>
  <c r="O31" i="24"/>
  <c r="O28" i="13"/>
  <c r="H50" i="17"/>
  <c r="N143" i="24"/>
  <c r="N140" i="24" s="1"/>
  <c r="N56" i="26" s="1"/>
  <c r="N140" i="13"/>
  <c r="N56" i="16" s="1"/>
  <c r="M67" i="13"/>
  <c r="M261" i="8"/>
  <c r="N175" i="1"/>
  <c r="N176" i="1" s="1"/>
  <c r="N181" i="1" s="1"/>
  <c r="N165" i="1"/>
  <c r="P167" i="13"/>
  <c r="O167" i="24"/>
  <c r="O164" i="13"/>
  <c r="K107" i="24"/>
  <c r="K104" i="24" s="1"/>
  <c r="K46" i="26" s="1"/>
  <c r="K45" i="26" s="1"/>
  <c r="K11" i="26" s="1"/>
  <c r="K104" i="13"/>
  <c r="E54" i="16" l="1"/>
  <c r="E182" i="13"/>
  <c r="E207" i="13" s="1"/>
  <c r="K46" i="16"/>
  <c r="K181" i="13"/>
  <c r="K206" i="13" s="1"/>
  <c r="M67" i="24"/>
  <c r="M64" i="24" s="1"/>
  <c r="M34" i="26" s="1"/>
  <c r="M33" i="26" s="1"/>
  <c r="M9" i="26" s="1"/>
  <c r="M64" i="13"/>
  <c r="K56" i="17"/>
  <c r="K28" i="16"/>
  <c r="K178" i="13"/>
  <c r="K203" i="13" s="1"/>
  <c r="O15" i="24"/>
  <c r="O12" i="13"/>
  <c r="P95" i="24"/>
  <c r="O92" i="24"/>
  <c r="K26" i="17"/>
  <c r="N47" i="13"/>
  <c r="N238" i="9"/>
  <c r="K15" i="24"/>
  <c r="K12" i="13"/>
  <c r="D21" i="16"/>
  <c r="P151" i="24"/>
  <c r="O148" i="24"/>
  <c r="D182" i="13"/>
  <c r="D207" i="13" s="1"/>
  <c r="D54" i="16"/>
  <c r="H177" i="13"/>
  <c r="H202" i="13" s="1"/>
  <c r="H22" i="16"/>
  <c r="N52" i="17"/>
  <c r="P52" i="16"/>
  <c r="F176" i="13"/>
  <c r="F201" i="13" s="1"/>
  <c r="F18" i="16"/>
  <c r="P80" i="13"/>
  <c r="O38" i="16"/>
  <c r="P50" i="16"/>
  <c r="N50" i="17"/>
  <c r="L42" i="17"/>
  <c r="K24" i="17"/>
  <c r="C54" i="16"/>
  <c r="C182" i="13"/>
  <c r="C207" i="13" s="1"/>
  <c r="N238" i="5"/>
  <c r="N135" i="13"/>
  <c r="E178" i="13"/>
  <c r="E203" i="13" s="1"/>
  <c r="E28" i="16"/>
  <c r="M36" i="17"/>
  <c r="P49" i="16"/>
  <c r="N49" i="17"/>
  <c r="K61" i="17"/>
  <c r="G163" i="24"/>
  <c r="G160" i="24" s="1"/>
  <c r="G63" i="26" s="1"/>
  <c r="G62" i="26" s="1"/>
  <c r="G14" i="26" s="1"/>
  <c r="G160" i="13"/>
  <c r="E180" i="13"/>
  <c r="E205" i="13" s="1"/>
  <c r="E41" i="16"/>
  <c r="P103" i="24"/>
  <c r="O100" i="24"/>
  <c r="P67" i="13"/>
  <c r="O67" i="24"/>
  <c r="O64" i="13"/>
  <c r="O32" i="16"/>
  <c r="P60" i="13"/>
  <c r="M178" i="13"/>
  <c r="M203" i="13" s="1"/>
  <c r="M28" i="16"/>
  <c r="I53" i="16"/>
  <c r="I179" i="13"/>
  <c r="I204" i="13" s="1"/>
  <c r="I34" i="16"/>
  <c r="E184" i="13"/>
  <c r="E209" i="13" s="1"/>
  <c r="E63" i="16"/>
  <c r="I28" i="16"/>
  <c r="I178" i="13"/>
  <c r="I203" i="13" s="1"/>
  <c r="G178" i="13"/>
  <c r="G203" i="13" s="1"/>
  <c r="G28" i="16"/>
  <c r="L23" i="17"/>
  <c r="G183" i="13"/>
  <c r="G208" i="13" s="1"/>
  <c r="G60" i="16"/>
  <c r="O78" i="16"/>
  <c r="K20" i="17"/>
  <c r="H180" i="13"/>
  <c r="H205" i="13" s="1"/>
  <c r="H41" i="16"/>
  <c r="M192" i="11"/>
  <c r="M15" i="13"/>
  <c r="C67" i="24"/>
  <c r="C64" i="24" s="1"/>
  <c r="C34" i="26" s="1"/>
  <c r="C33" i="26" s="1"/>
  <c r="C9" i="26" s="1"/>
  <c r="C64" i="13"/>
  <c r="L41" i="16"/>
  <c r="L180" i="13"/>
  <c r="L205" i="13" s="1"/>
  <c r="I180" i="13"/>
  <c r="I205" i="13" s="1"/>
  <c r="I41" i="16"/>
  <c r="K23" i="17"/>
  <c r="M38" i="17"/>
  <c r="P36" i="13"/>
  <c r="O25" i="16"/>
  <c r="L135" i="13"/>
  <c r="L238" i="5"/>
  <c r="N47" i="17"/>
  <c r="P47" i="16"/>
  <c r="F181" i="13"/>
  <c r="F206" i="13" s="1"/>
  <c r="F46" i="16"/>
  <c r="M30" i="17"/>
  <c r="P107" i="13"/>
  <c r="O107" i="24"/>
  <c r="O104" i="13"/>
  <c r="K91" i="24"/>
  <c r="K88" i="24" s="1"/>
  <c r="K41" i="26" s="1"/>
  <c r="K40" i="26" s="1"/>
  <c r="K10" i="26" s="1"/>
  <c r="K88" i="13"/>
  <c r="O57" i="16"/>
  <c r="P144" i="13"/>
  <c r="E17" i="16"/>
  <c r="O30" i="16"/>
  <c r="P52" i="13"/>
  <c r="G12" i="24"/>
  <c r="G18" i="26" s="1"/>
  <c r="G17" i="26" s="1"/>
  <c r="G6" i="26" s="1"/>
  <c r="L55" i="17"/>
  <c r="C177" i="13"/>
  <c r="C202" i="13" s="1"/>
  <c r="C22" i="16"/>
  <c r="M23" i="17"/>
  <c r="P120" i="24"/>
  <c r="O50" i="26"/>
  <c r="P75" i="24"/>
  <c r="O72" i="24"/>
  <c r="N171" i="1"/>
  <c r="N155" i="13"/>
  <c r="P28" i="13"/>
  <c r="O23" i="16"/>
  <c r="P48" i="16"/>
  <c r="N48" i="17"/>
  <c r="G53" i="16"/>
  <c r="F54" i="17"/>
  <c r="N67" i="24"/>
  <c r="N64" i="24" s="1"/>
  <c r="N34" i="26" s="1"/>
  <c r="N33" i="26" s="1"/>
  <c r="N9" i="26" s="1"/>
  <c r="N64" i="13"/>
  <c r="C47" i="24"/>
  <c r="C44" i="24" s="1"/>
  <c r="C28" i="26" s="1"/>
  <c r="C27" i="26" s="1"/>
  <c r="C8" i="26" s="1"/>
  <c r="C44" i="13"/>
  <c r="E73" i="16"/>
  <c r="E250" i="10"/>
  <c r="E78" i="16" s="1"/>
  <c r="M42" i="17"/>
  <c r="O155" i="13"/>
  <c r="O171" i="1"/>
  <c r="F21" i="16"/>
  <c r="L58" i="17"/>
  <c r="F12" i="24"/>
  <c r="F18" i="26" s="1"/>
  <c r="F17" i="26" s="1"/>
  <c r="F6" i="26" s="1"/>
  <c r="O56" i="16"/>
  <c r="P140" i="13"/>
  <c r="P83" i="24"/>
  <c r="O80" i="24"/>
  <c r="O55" i="16"/>
  <c r="P136" i="13"/>
  <c r="K55" i="17"/>
  <c r="C91" i="24"/>
  <c r="C88" i="24" s="1"/>
  <c r="C41" i="26" s="1"/>
  <c r="C40" i="26" s="1"/>
  <c r="C10" i="26" s="1"/>
  <c r="C88" i="13"/>
  <c r="P68" i="13"/>
  <c r="O35" i="16"/>
  <c r="J178" i="13"/>
  <c r="J203" i="13" s="1"/>
  <c r="J28" i="16"/>
  <c r="D15" i="24"/>
  <c r="D12" i="13"/>
  <c r="K52" i="17"/>
  <c r="P63" i="24"/>
  <c r="O60" i="24"/>
  <c r="P59" i="24"/>
  <c r="O56" i="24"/>
  <c r="M155" i="13"/>
  <c r="M171" i="1"/>
  <c r="L57" i="17"/>
  <c r="K177" i="13"/>
  <c r="K202" i="13" s="1"/>
  <c r="K22" i="16"/>
  <c r="K179" i="13"/>
  <c r="K204" i="13" s="1"/>
  <c r="K34" i="16"/>
  <c r="F33" i="16"/>
  <c r="M39" i="17"/>
  <c r="L48" i="17"/>
  <c r="H155" i="24"/>
  <c r="H152" i="24" s="1"/>
  <c r="H60" i="26" s="1"/>
  <c r="H59" i="26" s="1"/>
  <c r="H13" i="26" s="1"/>
  <c r="H152" i="13"/>
  <c r="O91" i="24"/>
  <c r="O88" i="13"/>
  <c r="L47" i="24"/>
  <c r="L44" i="24" s="1"/>
  <c r="L28" i="26" s="1"/>
  <c r="L27" i="26" s="1"/>
  <c r="L8" i="26" s="1"/>
  <c r="L44" i="13"/>
  <c r="M26" i="17"/>
  <c r="M55" i="17"/>
  <c r="O240" i="10"/>
  <c r="O27" i="13"/>
  <c r="P112" i="24"/>
  <c r="O47" i="26"/>
  <c r="L107" i="24"/>
  <c r="L104" i="24" s="1"/>
  <c r="L46" i="26" s="1"/>
  <c r="L45" i="26" s="1"/>
  <c r="L11" i="26" s="1"/>
  <c r="L104" i="13"/>
  <c r="J181" i="13"/>
  <c r="J206" i="13" s="1"/>
  <c r="J46" i="16"/>
  <c r="L24" i="17"/>
  <c r="M24" i="17"/>
  <c r="P84" i="13"/>
  <c r="O39" i="16"/>
  <c r="F178" i="13"/>
  <c r="F203" i="13" s="1"/>
  <c r="F28" i="16"/>
  <c r="I107" i="24"/>
  <c r="I104" i="24" s="1"/>
  <c r="I46" i="26" s="1"/>
  <c r="I45" i="26" s="1"/>
  <c r="I11" i="26" s="1"/>
  <c r="I104" i="13"/>
  <c r="M44" i="17"/>
  <c r="P96" i="13"/>
  <c r="O42" i="16"/>
  <c r="G179" i="13"/>
  <c r="G204" i="13" s="1"/>
  <c r="G34" i="16"/>
  <c r="M19" i="17"/>
  <c r="O20" i="16"/>
  <c r="P20" i="13"/>
  <c r="O24" i="16"/>
  <c r="P32" i="13"/>
  <c r="P39" i="24"/>
  <c r="O36" i="24"/>
  <c r="P116" i="24"/>
  <c r="O48" i="26"/>
  <c r="L155" i="24"/>
  <c r="L152" i="24" s="1"/>
  <c r="L60" i="26" s="1"/>
  <c r="L59" i="26" s="1"/>
  <c r="L13" i="26" s="1"/>
  <c r="L152" i="13"/>
  <c r="F183" i="13"/>
  <c r="F208" i="13" s="1"/>
  <c r="F60" i="16"/>
  <c r="D183" i="13"/>
  <c r="D208" i="13" s="1"/>
  <c r="D60" i="16"/>
  <c r="I17" i="16"/>
  <c r="O72" i="16"/>
  <c r="J18" i="16"/>
  <c r="J176" i="13"/>
  <c r="J201" i="13" s="1"/>
  <c r="P147" i="24"/>
  <c r="O144" i="24"/>
  <c r="D91" i="24"/>
  <c r="D88" i="24" s="1"/>
  <c r="D41" i="26" s="1"/>
  <c r="D40" i="26" s="1"/>
  <c r="D10" i="26" s="1"/>
  <c r="D88" i="13"/>
  <c r="L43" i="17"/>
  <c r="L72" i="16"/>
  <c r="K63" i="16"/>
  <c r="K184" i="13"/>
  <c r="K209" i="13" s="1"/>
  <c r="L47" i="17"/>
  <c r="M56" i="17"/>
  <c r="K19" i="17"/>
  <c r="F180" i="13"/>
  <c r="F205" i="13" s="1"/>
  <c r="F41" i="16"/>
  <c r="P164" i="13"/>
  <c r="O64" i="16"/>
  <c r="P31" i="24"/>
  <c r="O28" i="24"/>
  <c r="K58" i="17"/>
  <c r="F163" i="24"/>
  <c r="F160" i="24" s="1"/>
  <c r="F63" i="26" s="1"/>
  <c r="F62" i="26" s="1"/>
  <c r="F14" i="26" s="1"/>
  <c r="F160" i="13"/>
  <c r="P135" i="13"/>
  <c r="O135" i="24"/>
  <c r="O132" i="13"/>
  <c r="M31" i="17"/>
  <c r="P108" i="24"/>
  <c r="O49" i="26"/>
  <c r="H46" i="16"/>
  <c r="H181" i="13"/>
  <c r="H206" i="13" s="1"/>
  <c r="J182" i="13"/>
  <c r="J207" i="13" s="1"/>
  <c r="J54" i="16"/>
  <c r="L20" i="17"/>
  <c r="I184" i="13"/>
  <c r="I209" i="13" s="1"/>
  <c r="I63" i="16"/>
  <c r="O29" i="16"/>
  <c r="P48" i="13"/>
  <c r="L25" i="17"/>
  <c r="K48" i="17"/>
  <c r="P143" i="24"/>
  <c r="O140" i="24"/>
  <c r="P139" i="24"/>
  <c r="O136" i="24"/>
  <c r="H176" i="13"/>
  <c r="H201" i="13" s="1"/>
  <c r="H18" i="16"/>
  <c r="O65" i="16"/>
  <c r="P168" i="13"/>
  <c r="O26" i="16"/>
  <c r="P40" i="13"/>
  <c r="N107" i="24"/>
  <c r="N104" i="24" s="1"/>
  <c r="N46" i="26" s="1"/>
  <c r="N45" i="26" s="1"/>
  <c r="N11" i="26" s="1"/>
  <c r="N104" i="13"/>
  <c r="N27" i="24"/>
  <c r="N24" i="24" s="1"/>
  <c r="N22" i="26" s="1"/>
  <c r="N21" i="26" s="1"/>
  <c r="N7" i="26" s="1"/>
  <c r="N24" i="13"/>
  <c r="P71" i="24"/>
  <c r="O68" i="24"/>
  <c r="E179" i="13"/>
  <c r="E204" i="13" s="1"/>
  <c r="E34" i="16"/>
  <c r="J22" i="16"/>
  <c r="J177" i="13"/>
  <c r="J202" i="13" s="1"/>
  <c r="J63" i="16"/>
  <c r="J184" i="13"/>
  <c r="J209" i="13" s="1"/>
  <c r="M29" i="17"/>
  <c r="G181" i="13"/>
  <c r="G206" i="13" s="1"/>
  <c r="G46" i="16"/>
  <c r="L50" i="17"/>
  <c r="L19" i="17"/>
  <c r="N91" i="13"/>
  <c r="N215" i="7"/>
  <c r="O61" i="16"/>
  <c r="P156" i="13"/>
  <c r="N192" i="11"/>
  <c r="N15" i="13"/>
  <c r="P15" i="13" s="1"/>
  <c r="L44" i="17"/>
  <c r="L64" i="17"/>
  <c r="M37" i="17"/>
  <c r="O192" i="2"/>
  <c r="O163" i="13"/>
  <c r="D184" i="13"/>
  <c r="D209" i="13" s="1"/>
  <c r="D63" i="16"/>
  <c r="G177" i="13"/>
  <c r="G202" i="13" s="1"/>
  <c r="G22" i="16"/>
  <c r="M35" i="17"/>
  <c r="C176" i="13"/>
  <c r="C201" i="13" s="1"/>
  <c r="C18" i="16"/>
  <c r="C181" i="13"/>
  <c r="C206" i="13" s="1"/>
  <c r="C46" i="16"/>
  <c r="O19" i="16"/>
  <c r="P16" i="13"/>
  <c r="P87" i="24"/>
  <c r="O84" i="24"/>
  <c r="P124" i="24"/>
  <c r="O51" i="26"/>
  <c r="H67" i="24"/>
  <c r="H64" i="24" s="1"/>
  <c r="H34" i="26" s="1"/>
  <c r="H33" i="26" s="1"/>
  <c r="H9" i="26" s="1"/>
  <c r="H64" i="13"/>
  <c r="M163" i="24"/>
  <c r="M160" i="24" s="1"/>
  <c r="M63" i="26" s="1"/>
  <c r="M62" i="26" s="1"/>
  <c r="M14" i="26" s="1"/>
  <c r="M160" i="13"/>
  <c r="P99" i="24"/>
  <c r="O96" i="24"/>
  <c r="C184" i="13"/>
  <c r="C209" i="13" s="1"/>
  <c r="C63" i="16"/>
  <c r="M61" i="17"/>
  <c r="L67" i="24"/>
  <c r="L64" i="24" s="1"/>
  <c r="L34" i="26" s="1"/>
  <c r="L33" i="26" s="1"/>
  <c r="L9" i="26" s="1"/>
  <c r="L64" i="13"/>
  <c r="P35" i="24"/>
  <c r="O32" i="24"/>
  <c r="M48" i="17"/>
  <c r="O73" i="16"/>
  <c r="L49" i="17"/>
  <c r="I177" i="13"/>
  <c r="I202" i="13" s="1"/>
  <c r="I22" i="16"/>
  <c r="J12" i="24"/>
  <c r="J18" i="26" s="1"/>
  <c r="J17" i="26" s="1"/>
  <c r="J6" i="26" s="1"/>
  <c r="P55" i="24"/>
  <c r="O52" i="24"/>
  <c r="N51" i="17"/>
  <c r="P51" i="16"/>
  <c r="H184" i="13"/>
  <c r="H209" i="13" s="1"/>
  <c r="H63" i="16"/>
  <c r="K47" i="17"/>
  <c r="P76" i="13"/>
  <c r="O37" i="16"/>
  <c r="H47" i="24"/>
  <c r="H44" i="24" s="1"/>
  <c r="H28" i="26" s="1"/>
  <c r="H27" i="26" s="1"/>
  <c r="H8" i="26" s="1"/>
  <c r="H44" i="13"/>
  <c r="M50" i="17"/>
  <c r="M20" i="17"/>
  <c r="L73" i="16"/>
  <c r="L15" i="24"/>
  <c r="L12" i="13"/>
  <c r="P167" i="24"/>
  <c r="O164" i="24"/>
  <c r="G91" i="24"/>
  <c r="G88" i="24" s="1"/>
  <c r="G41" i="26" s="1"/>
  <c r="G40" i="26" s="1"/>
  <c r="G10" i="26" s="1"/>
  <c r="G88" i="13"/>
  <c r="P92" i="13"/>
  <c r="O44" i="16"/>
  <c r="D73" i="16"/>
  <c r="D202" i="11"/>
  <c r="D78" i="16" s="1"/>
  <c r="O58" i="16"/>
  <c r="P148" i="13"/>
  <c r="P51" i="24"/>
  <c r="O48" i="24"/>
  <c r="L61" i="17"/>
  <c r="J183" i="13"/>
  <c r="J208" i="13" s="1"/>
  <c r="J60" i="16"/>
  <c r="L56" i="17"/>
  <c r="H12" i="24"/>
  <c r="H18" i="26" s="1"/>
  <c r="H17" i="26" s="1"/>
  <c r="H6" i="26" s="1"/>
  <c r="P171" i="24"/>
  <c r="O168" i="24"/>
  <c r="P43" i="24"/>
  <c r="O40" i="24"/>
  <c r="J91" i="24"/>
  <c r="J88" i="24" s="1"/>
  <c r="J41" i="26" s="1"/>
  <c r="J40" i="26" s="1"/>
  <c r="J10" i="26" s="1"/>
  <c r="J88" i="13"/>
  <c r="L65" i="17"/>
  <c r="M27" i="24"/>
  <c r="M24" i="24" s="1"/>
  <c r="M22" i="26" s="1"/>
  <c r="M21" i="26" s="1"/>
  <c r="M7" i="26" s="1"/>
  <c r="M24" i="13"/>
  <c r="D178" i="13"/>
  <c r="D203" i="13" s="1"/>
  <c r="D28" i="16"/>
  <c r="K54" i="16"/>
  <c r="K182" i="13"/>
  <c r="K207" i="13" s="1"/>
  <c r="F53" i="16"/>
  <c r="E54" i="17"/>
  <c r="P100" i="13"/>
  <c r="O43" i="16"/>
  <c r="P56" i="13"/>
  <c r="O31" i="16"/>
  <c r="P159" i="24"/>
  <c r="O156" i="24"/>
  <c r="E107" i="24"/>
  <c r="E104" i="24" s="1"/>
  <c r="E46" i="26" s="1"/>
  <c r="E45" i="26" s="1"/>
  <c r="E11" i="26" s="1"/>
  <c r="E104" i="13"/>
  <c r="J33" i="16"/>
  <c r="I34" i="17"/>
  <c r="L184" i="13"/>
  <c r="L209" i="13" s="1"/>
  <c r="L63" i="16"/>
  <c r="D179" i="13"/>
  <c r="D204" i="13" s="1"/>
  <c r="D34" i="16"/>
  <c r="E60" i="16"/>
  <c r="E183" i="13"/>
  <c r="E208" i="13" s="1"/>
  <c r="I155" i="24"/>
  <c r="I152" i="24" s="1"/>
  <c r="I60" i="26" s="1"/>
  <c r="I59" i="26" s="1"/>
  <c r="I13" i="26" s="1"/>
  <c r="I4" i="26" s="1"/>
  <c r="I152" i="13"/>
  <c r="N72" i="16"/>
  <c r="N197" i="11"/>
  <c r="L27" i="24"/>
  <c r="L24" i="24" s="1"/>
  <c r="L22" i="26" s="1"/>
  <c r="L21" i="26" s="1"/>
  <c r="L7" i="26" s="1"/>
  <c r="L24" i="13"/>
  <c r="K51" i="17"/>
  <c r="M107" i="24"/>
  <c r="M104" i="24" s="1"/>
  <c r="M46" i="26" s="1"/>
  <c r="M45" i="26" s="1"/>
  <c r="M11" i="26" s="1"/>
  <c r="M104" i="13"/>
  <c r="M57" i="17"/>
  <c r="K57" i="17"/>
  <c r="L51" i="17"/>
  <c r="M32" i="17"/>
  <c r="C12" i="24"/>
  <c r="C18" i="26" s="1"/>
  <c r="C17" i="26" s="1"/>
  <c r="C6" i="26" s="1"/>
  <c r="P19" i="24"/>
  <c r="O16" i="24"/>
  <c r="K49" i="17"/>
  <c r="L52" i="17"/>
  <c r="M197" i="11"/>
  <c r="M72" i="16"/>
  <c r="O238" i="9"/>
  <c r="O47" i="13"/>
  <c r="M238" i="5"/>
  <c r="M135" i="13"/>
  <c r="N163" i="24"/>
  <c r="N160" i="24" s="1"/>
  <c r="N63" i="26" s="1"/>
  <c r="N62" i="26" s="1"/>
  <c r="N14" i="26" s="1"/>
  <c r="N160" i="13"/>
  <c r="C183" i="13"/>
  <c r="C208" i="13" s="1"/>
  <c r="C60" i="16"/>
  <c r="M215" i="7"/>
  <c r="M91" i="13"/>
  <c r="P23" i="24"/>
  <c r="O20" i="24"/>
  <c r="M58" i="17"/>
  <c r="H182" i="13"/>
  <c r="H207" i="13" s="1"/>
  <c r="H54" i="16"/>
  <c r="D181" i="13"/>
  <c r="D206" i="13" s="1"/>
  <c r="D46" i="16"/>
  <c r="L26" i="17"/>
  <c r="K50" i="17"/>
  <c r="K25" i="17"/>
  <c r="E27" i="24"/>
  <c r="E24" i="13"/>
  <c r="M43" i="17"/>
  <c r="O52" i="26"/>
  <c r="P128" i="24"/>
  <c r="G176" i="13"/>
  <c r="G201" i="13" s="1"/>
  <c r="G18" i="16"/>
  <c r="K183" i="13"/>
  <c r="K208" i="13" s="1"/>
  <c r="K60" i="16"/>
  <c r="P79" i="24"/>
  <c r="O76" i="24"/>
  <c r="M25" i="17"/>
  <c r="P72" i="13"/>
  <c r="O36" i="16"/>
  <c r="C4" i="26" l="1"/>
  <c r="C7" i="24"/>
  <c r="C4" i="24" s="1"/>
  <c r="I7" i="24"/>
  <c r="I4" i="24" s="1"/>
  <c r="H7" i="24"/>
  <c r="H4" i="24" s="1"/>
  <c r="E24" i="24"/>
  <c r="E22" i="26" s="1"/>
  <c r="E21" i="26" s="1"/>
  <c r="E7" i="26" s="1"/>
  <c r="E4" i="26" s="1"/>
  <c r="E7" i="24"/>
  <c r="E4" i="24" s="1"/>
  <c r="P16" i="24"/>
  <c r="O19" i="26"/>
  <c r="P36" i="16"/>
  <c r="N36" i="17"/>
  <c r="P76" i="24"/>
  <c r="O37" i="26"/>
  <c r="G17" i="16"/>
  <c r="F18" i="17"/>
  <c r="G54" i="17"/>
  <c r="H53" i="16"/>
  <c r="O20" i="26"/>
  <c r="P20" i="24"/>
  <c r="C59" i="16"/>
  <c r="M135" i="24"/>
  <c r="M132" i="24" s="1"/>
  <c r="M54" i="26" s="1"/>
  <c r="M53" i="26" s="1"/>
  <c r="M12" i="26" s="1"/>
  <c r="M132" i="13"/>
  <c r="M46" i="16"/>
  <c r="M181" i="13"/>
  <c r="M206" i="13" s="1"/>
  <c r="L22" i="16"/>
  <c r="L177" i="13"/>
  <c r="L202" i="13" s="1"/>
  <c r="I183" i="13"/>
  <c r="I208" i="13" s="1"/>
  <c r="I60" i="16"/>
  <c r="D33" i="16"/>
  <c r="F12" i="16"/>
  <c r="D27" i="16"/>
  <c r="P40" i="24"/>
  <c r="O26" i="26"/>
  <c r="H4" i="26"/>
  <c r="J59" i="16"/>
  <c r="I60" i="17"/>
  <c r="P48" i="24"/>
  <c r="O29" i="26"/>
  <c r="G180" i="13"/>
  <c r="G205" i="13" s="1"/>
  <c r="G41" i="16"/>
  <c r="L18" i="16"/>
  <c r="L176" i="13"/>
  <c r="L201" i="13" s="1"/>
  <c r="N37" i="17"/>
  <c r="P37" i="16"/>
  <c r="H62" i="16"/>
  <c r="J7" i="24"/>
  <c r="J4" i="24" s="1"/>
  <c r="O24" i="26"/>
  <c r="P32" i="24"/>
  <c r="P96" i="24"/>
  <c r="O42" i="26"/>
  <c r="H179" i="13"/>
  <c r="H204" i="13" s="1"/>
  <c r="H34" i="16"/>
  <c r="O39" i="26"/>
  <c r="P84" i="24"/>
  <c r="C45" i="16"/>
  <c r="D62" i="16"/>
  <c r="C63" i="17"/>
  <c r="N91" i="24"/>
  <c r="N88" i="24" s="1"/>
  <c r="N41" i="26" s="1"/>
  <c r="N40" i="26" s="1"/>
  <c r="N10" i="26" s="1"/>
  <c r="N88" i="13"/>
  <c r="J21" i="16"/>
  <c r="I22" i="17"/>
  <c r="N65" i="17"/>
  <c r="P65" i="16"/>
  <c r="N29" i="17"/>
  <c r="P29" i="16"/>
  <c r="H45" i="16"/>
  <c r="G46" i="17"/>
  <c r="F184" i="13"/>
  <c r="F209" i="13" s="1"/>
  <c r="F63" i="16"/>
  <c r="O23" i="26"/>
  <c r="P28" i="24"/>
  <c r="E41" i="17"/>
  <c r="F40" i="16"/>
  <c r="P144" i="24"/>
  <c r="O57" i="26"/>
  <c r="D59" i="16"/>
  <c r="C60" i="17"/>
  <c r="L60" i="16"/>
  <c r="L183" i="13"/>
  <c r="L208" i="13" s="1"/>
  <c r="O25" i="26"/>
  <c r="P36" i="24"/>
  <c r="F34" i="17"/>
  <c r="G33" i="16"/>
  <c r="E28" i="17"/>
  <c r="F27" i="16"/>
  <c r="J45" i="16"/>
  <c r="P47" i="26"/>
  <c r="L178" i="13"/>
  <c r="L203" i="13" s="1"/>
  <c r="L28" i="16"/>
  <c r="L28" i="17" s="1"/>
  <c r="P91" i="13"/>
  <c r="F9" i="16"/>
  <c r="J22" i="17"/>
  <c r="K21" i="16"/>
  <c r="P60" i="24"/>
  <c r="O32" i="26"/>
  <c r="D176" i="13"/>
  <c r="D201" i="13" s="1"/>
  <c r="D18" i="16"/>
  <c r="N35" i="17"/>
  <c r="P35" i="16"/>
  <c r="P80" i="24"/>
  <c r="O38" i="26"/>
  <c r="F4" i="26"/>
  <c r="F7" i="16"/>
  <c r="P155" i="13"/>
  <c r="O155" i="24"/>
  <c r="O152" i="13"/>
  <c r="P30" i="16"/>
  <c r="N30" i="17"/>
  <c r="O46" i="16"/>
  <c r="P104" i="13"/>
  <c r="O181" i="13"/>
  <c r="O206" i="13" s="1"/>
  <c r="N25" i="17"/>
  <c r="P25" i="16"/>
  <c r="M15" i="24"/>
  <c r="M12" i="13"/>
  <c r="H54" i="17"/>
  <c r="N135" i="24"/>
  <c r="N132" i="24" s="1"/>
  <c r="N54" i="26" s="1"/>
  <c r="N53" i="26" s="1"/>
  <c r="N12" i="26" s="1"/>
  <c r="N132" i="13"/>
  <c r="C54" i="17"/>
  <c r="D53" i="16"/>
  <c r="D7" i="16"/>
  <c r="K7" i="24"/>
  <c r="K4" i="24" s="1"/>
  <c r="K12" i="24"/>
  <c r="K18" i="26" s="1"/>
  <c r="K17" i="26" s="1"/>
  <c r="K6" i="26" s="1"/>
  <c r="K4" i="26" s="1"/>
  <c r="O12" i="24"/>
  <c r="J9" i="16"/>
  <c r="O61" i="26"/>
  <c r="P156" i="24"/>
  <c r="N43" i="17"/>
  <c r="P43" i="16"/>
  <c r="L12" i="24"/>
  <c r="L18" i="26" s="1"/>
  <c r="L17" i="26" s="1"/>
  <c r="L6" i="26" s="1"/>
  <c r="O30" i="26"/>
  <c r="P52" i="24"/>
  <c r="H22" i="17"/>
  <c r="I21" i="16"/>
  <c r="F46" i="17"/>
  <c r="G45" i="16"/>
  <c r="D34" i="17"/>
  <c r="E33" i="16"/>
  <c r="E33" i="17" s="1"/>
  <c r="N177" i="13"/>
  <c r="N22" i="16"/>
  <c r="G18" i="17"/>
  <c r="H17" i="16"/>
  <c r="P140" i="24"/>
  <c r="O56" i="26"/>
  <c r="H63" i="17"/>
  <c r="I62" i="16"/>
  <c r="J53" i="16"/>
  <c r="I54" i="17"/>
  <c r="P49" i="26"/>
  <c r="P132" i="13"/>
  <c r="O54" i="16"/>
  <c r="O182" i="13"/>
  <c r="O207" i="13" s="1"/>
  <c r="J63" i="17"/>
  <c r="K62" i="16"/>
  <c r="D180" i="13"/>
  <c r="D205" i="13" s="1"/>
  <c r="D41" i="16"/>
  <c r="I6" i="16"/>
  <c r="H17" i="17"/>
  <c r="N20" i="17"/>
  <c r="P20" i="16"/>
  <c r="H183" i="13"/>
  <c r="H208" i="13" s="1"/>
  <c r="H60" i="16"/>
  <c r="E34" i="17"/>
  <c r="M155" i="24"/>
  <c r="M152" i="24" s="1"/>
  <c r="M60" i="26" s="1"/>
  <c r="M59" i="26" s="1"/>
  <c r="M13" i="26" s="1"/>
  <c r="M152" i="13"/>
  <c r="D7" i="24"/>
  <c r="D4" i="24" s="1"/>
  <c r="D12" i="24"/>
  <c r="D18" i="26" s="1"/>
  <c r="D17" i="26" s="1"/>
  <c r="D6" i="26" s="1"/>
  <c r="D4" i="26" s="1"/>
  <c r="F7" i="24"/>
  <c r="F4" i="24" s="1"/>
  <c r="C178" i="13"/>
  <c r="C203" i="13" s="1"/>
  <c r="C210" i="13" s="1"/>
  <c r="C28" i="16"/>
  <c r="N155" i="24"/>
  <c r="N152" i="24" s="1"/>
  <c r="N60" i="26" s="1"/>
  <c r="N59" i="26" s="1"/>
  <c r="N13" i="26" s="1"/>
  <c r="N152" i="13"/>
  <c r="P50" i="26"/>
  <c r="C21" i="16"/>
  <c r="C21" i="17" s="1"/>
  <c r="G4" i="26"/>
  <c r="E6" i="16"/>
  <c r="N57" i="17"/>
  <c r="P57" i="16"/>
  <c r="P107" i="24"/>
  <c r="O104" i="24"/>
  <c r="F45" i="16"/>
  <c r="L40" i="16"/>
  <c r="I33" i="16"/>
  <c r="I33" i="17" s="1"/>
  <c r="H34" i="17"/>
  <c r="H53" i="17"/>
  <c r="I12" i="16"/>
  <c r="N32" i="17"/>
  <c r="P32" i="16"/>
  <c r="O43" i="26"/>
  <c r="P100" i="24"/>
  <c r="G184" i="13"/>
  <c r="G209" i="13" s="1"/>
  <c r="G63" i="16"/>
  <c r="E18" i="17"/>
  <c r="F17" i="16"/>
  <c r="O44" i="26"/>
  <c r="P92" i="24"/>
  <c r="K45" i="16"/>
  <c r="J46" i="17"/>
  <c r="J60" i="17"/>
  <c r="K59" i="16"/>
  <c r="E177" i="13"/>
  <c r="E202" i="13" s="1"/>
  <c r="E22" i="16"/>
  <c r="C46" i="17"/>
  <c r="D45" i="16"/>
  <c r="M91" i="24"/>
  <c r="M88" i="24" s="1"/>
  <c r="M41" i="26" s="1"/>
  <c r="M40" i="26" s="1"/>
  <c r="M10" i="26" s="1"/>
  <c r="M88" i="13"/>
  <c r="N184" i="13"/>
  <c r="N63" i="16"/>
  <c r="P47" i="13"/>
  <c r="O47" i="24"/>
  <c r="O44" i="13"/>
  <c r="M73" i="16"/>
  <c r="M202" i="11"/>
  <c r="M78" i="16" s="1"/>
  <c r="N73" i="16"/>
  <c r="N202" i="11"/>
  <c r="N78" i="16" s="1"/>
  <c r="L62" i="16"/>
  <c r="K63" i="17"/>
  <c r="M22" i="16"/>
  <c r="M177" i="13"/>
  <c r="M202" i="13" s="1"/>
  <c r="J41" i="16"/>
  <c r="J180" i="13"/>
  <c r="J205" i="13" s="1"/>
  <c r="J210" i="13" s="1"/>
  <c r="O65" i="26"/>
  <c r="P168" i="24"/>
  <c r="N44" i="17"/>
  <c r="P44" i="16"/>
  <c r="P164" i="24"/>
  <c r="O64" i="26"/>
  <c r="H178" i="13"/>
  <c r="H203" i="13" s="1"/>
  <c r="H28" i="16"/>
  <c r="H28" i="17" s="1"/>
  <c r="L34" i="16"/>
  <c r="L179" i="13"/>
  <c r="L204" i="13" s="1"/>
  <c r="C62" i="16"/>
  <c r="M184" i="13"/>
  <c r="M209" i="13" s="1"/>
  <c r="M63" i="16"/>
  <c r="P51" i="26"/>
  <c r="C17" i="16"/>
  <c r="G21" i="16"/>
  <c r="F22" i="17"/>
  <c r="P61" i="16"/>
  <c r="N61" i="17"/>
  <c r="I63" i="17"/>
  <c r="J62" i="16"/>
  <c r="P26" i="16"/>
  <c r="N26" i="17"/>
  <c r="H210" i="13"/>
  <c r="O132" i="24"/>
  <c r="N64" i="17"/>
  <c r="P64" i="16"/>
  <c r="H18" i="17"/>
  <c r="E60" i="17"/>
  <c r="F59" i="16"/>
  <c r="P48" i="26"/>
  <c r="N42" i="17"/>
  <c r="P42" i="16"/>
  <c r="I46" i="16"/>
  <c r="I181" i="13"/>
  <c r="I206" i="13" s="1"/>
  <c r="P39" i="16"/>
  <c r="N39" i="17"/>
  <c r="L46" i="16"/>
  <c r="L181" i="13"/>
  <c r="L206" i="13" s="1"/>
  <c r="O27" i="24"/>
  <c r="P27" i="13"/>
  <c r="O24" i="13"/>
  <c r="P88" i="13"/>
  <c r="O180" i="13"/>
  <c r="O205" i="13" s="1"/>
  <c r="O41" i="16"/>
  <c r="J34" i="17"/>
  <c r="K33" i="16"/>
  <c r="P56" i="24"/>
  <c r="O31" i="26"/>
  <c r="I28" i="17"/>
  <c r="J27" i="16"/>
  <c r="C180" i="13"/>
  <c r="C205" i="13" s="1"/>
  <c r="C41" i="16"/>
  <c r="G12" i="16"/>
  <c r="F53" i="17"/>
  <c r="G7" i="24"/>
  <c r="G4" i="24" s="1"/>
  <c r="K180" i="13"/>
  <c r="K205" i="13" s="1"/>
  <c r="K41" i="16"/>
  <c r="H41" i="17"/>
  <c r="I40" i="16"/>
  <c r="C179" i="13"/>
  <c r="C204" i="13" s="1"/>
  <c r="C34" i="16"/>
  <c r="G41" i="17"/>
  <c r="H40" i="16"/>
  <c r="I27" i="16"/>
  <c r="M27" i="16"/>
  <c r="O179" i="13"/>
  <c r="O204" i="13" s="1"/>
  <c r="O34" i="16"/>
  <c r="P64" i="13"/>
  <c r="D28" i="17"/>
  <c r="E27" i="16"/>
  <c r="F210" i="13"/>
  <c r="G22" i="17"/>
  <c r="H21" i="16"/>
  <c r="P148" i="24"/>
  <c r="O58" i="26"/>
  <c r="C22" i="17"/>
  <c r="N47" i="24"/>
  <c r="N44" i="24" s="1"/>
  <c r="N28" i="26" s="1"/>
  <c r="N27" i="26" s="1"/>
  <c r="N8" i="26" s="1"/>
  <c r="N44" i="13"/>
  <c r="M179" i="13"/>
  <c r="M204" i="13" s="1"/>
  <c r="M34" i="16"/>
  <c r="G210" i="13"/>
  <c r="P52" i="26"/>
  <c r="D60" i="17"/>
  <c r="E59" i="16"/>
  <c r="E181" i="13"/>
  <c r="E206" i="13" s="1"/>
  <c r="E46" i="16"/>
  <c r="N31" i="17"/>
  <c r="P31" i="16"/>
  <c r="J54" i="17"/>
  <c r="K53" i="16"/>
  <c r="N58" i="17"/>
  <c r="P58" i="16"/>
  <c r="J4" i="26"/>
  <c r="N19" i="17"/>
  <c r="P19" i="16"/>
  <c r="P163" i="13"/>
  <c r="O163" i="24"/>
  <c r="O160" i="13"/>
  <c r="N15" i="24"/>
  <c r="P15" i="24" s="1"/>
  <c r="N12" i="13"/>
  <c r="P12" i="13" s="1"/>
  <c r="O35" i="26"/>
  <c r="P68" i="24"/>
  <c r="N46" i="16"/>
  <c r="N181" i="13"/>
  <c r="O55" i="26"/>
  <c r="P136" i="24"/>
  <c r="I18" i="17"/>
  <c r="J17" i="16"/>
  <c r="P24" i="16"/>
  <c r="N24" i="17"/>
  <c r="P91" i="24"/>
  <c r="O88" i="24"/>
  <c r="N55" i="17"/>
  <c r="P55" i="16"/>
  <c r="N56" i="17"/>
  <c r="P56" i="16"/>
  <c r="N179" i="13"/>
  <c r="N34" i="16"/>
  <c r="P23" i="16"/>
  <c r="N23" i="17"/>
  <c r="P72" i="24"/>
  <c r="O36" i="26"/>
  <c r="L135" i="24"/>
  <c r="L132" i="24" s="1"/>
  <c r="L54" i="26" s="1"/>
  <c r="L53" i="26" s="1"/>
  <c r="L12" i="26" s="1"/>
  <c r="L132" i="13"/>
  <c r="F60" i="17"/>
  <c r="G59" i="16"/>
  <c r="F28" i="17"/>
  <c r="G27" i="16"/>
  <c r="D63" i="17"/>
  <c r="E62" i="16"/>
  <c r="P67" i="24"/>
  <c r="O64" i="24"/>
  <c r="D41" i="17"/>
  <c r="E40" i="16"/>
  <c r="C53" i="16"/>
  <c r="N38" i="17"/>
  <c r="P38" i="16"/>
  <c r="K176" i="13"/>
  <c r="K201" i="13" s="1"/>
  <c r="K210" i="13" s="1"/>
  <c r="K18" i="16"/>
  <c r="O18" i="16"/>
  <c r="O176" i="13"/>
  <c r="O201" i="13" s="1"/>
  <c r="J28" i="17"/>
  <c r="K27" i="16"/>
  <c r="D54" i="17"/>
  <c r="E53" i="16"/>
  <c r="E53" i="17" s="1"/>
  <c r="P135" i="24" l="1"/>
  <c r="I210" i="13"/>
  <c r="J18" i="17"/>
  <c r="K17" i="16"/>
  <c r="D62" i="17"/>
  <c r="E14" i="16"/>
  <c r="M34" i="17"/>
  <c r="N33" i="16"/>
  <c r="O41" i="26"/>
  <c r="P88" i="24"/>
  <c r="P160" i="13"/>
  <c r="O63" i="16"/>
  <c r="O184" i="13"/>
  <c r="O209" i="13" s="1"/>
  <c r="G21" i="17"/>
  <c r="H7" i="16"/>
  <c r="D27" i="17"/>
  <c r="E8" i="16"/>
  <c r="P34" i="16"/>
  <c r="O33" i="16"/>
  <c r="N34" i="17"/>
  <c r="H10" i="16"/>
  <c r="J41" i="17"/>
  <c r="K40" i="16"/>
  <c r="F12" i="17"/>
  <c r="O40" i="16"/>
  <c r="H46" i="17"/>
  <c r="I45" i="16"/>
  <c r="I62" i="17"/>
  <c r="J14" i="16"/>
  <c r="P47" i="24"/>
  <c r="O44" i="24"/>
  <c r="M41" i="16"/>
  <c r="M180" i="13"/>
  <c r="M205" i="13" s="1"/>
  <c r="J45" i="17"/>
  <c r="K11" i="16"/>
  <c r="K40" i="17"/>
  <c r="L10" i="16"/>
  <c r="C27" i="16"/>
  <c r="G60" i="17"/>
  <c r="H59" i="16"/>
  <c r="C41" i="17"/>
  <c r="D40" i="16"/>
  <c r="P56" i="26"/>
  <c r="P61" i="26"/>
  <c r="O18" i="26"/>
  <c r="D12" i="16"/>
  <c r="C53" i="17"/>
  <c r="P38" i="26"/>
  <c r="L27" i="16"/>
  <c r="K28" i="17"/>
  <c r="L59" i="16"/>
  <c r="K60" i="17"/>
  <c r="P57" i="26"/>
  <c r="C62" i="17"/>
  <c r="D14" i="16"/>
  <c r="P42" i="26"/>
  <c r="L17" i="16"/>
  <c r="K18" i="17"/>
  <c r="H60" i="17"/>
  <c r="I59" i="16"/>
  <c r="I59" i="17" s="1"/>
  <c r="C13" i="16"/>
  <c r="G53" i="17"/>
  <c r="H12" i="16"/>
  <c r="D53" i="17"/>
  <c r="E12" i="16"/>
  <c r="O17" i="16"/>
  <c r="F27" i="17"/>
  <c r="G8" i="16"/>
  <c r="P36" i="26"/>
  <c r="C12" i="16"/>
  <c r="L182" i="13"/>
  <c r="L207" i="13" s="1"/>
  <c r="L54" i="16"/>
  <c r="N204" i="13"/>
  <c r="P179" i="13"/>
  <c r="I17" i="17"/>
  <c r="J6" i="16"/>
  <c r="P55" i="26"/>
  <c r="P35" i="26"/>
  <c r="P163" i="24"/>
  <c r="O160" i="24"/>
  <c r="D46" i="17"/>
  <c r="E45" i="16"/>
  <c r="L34" i="17"/>
  <c r="M33" i="16"/>
  <c r="I8" i="16"/>
  <c r="I27" i="17"/>
  <c r="J8" i="16"/>
  <c r="P27" i="24"/>
  <c r="O24" i="24"/>
  <c r="C6" i="16"/>
  <c r="M62" i="16"/>
  <c r="L63" i="17"/>
  <c r="P64" i="26"/>
  <c r="I41" i="17"/>
  <c r="J40" i="16"/>
  <c r="K62" i="17"/>
  <c r="L14" i="16"/>
  <c r="D22" i="17"/>
  <c r="E21" i="16"/>
  <c r="E22" i="17"/>
  <c r="P43" i="26"/>
  <c r="H12" i="17"/>
  <c r="P104" i="24"/>
  <c r="O46" i="26"/>
  <c r="M183" i="13"/>
  <c r="M208" i="13" s="1"/>
  <c r="M60" i="16"/>
  <c r="H62" i="17"/>
  <c r="I14" i="16"/>
  <c r="M22" i="17"/>
  <c r="N21" i="16"/>
  <c r="P30" i="26"/>
  <c r="O7" i="24"/>
  <c r="N46" i="17"/>
  <c r="P46" i="16"/>
  <c r="O45" i="16"/>
  <c r="P152" i="13"/>
  <c r="O60" i="16"/>
  <c r="O183" i="13"/>
  <c r="O208" i="13" s="1"/>
  <c r="C18" i="17"/>
  <c r="D17" i="16"/>
  <c r="D18" i="17"/>
  <c r="K7" i="16"/>
  <c r="J21" i="17"/>
  <c r="I46" i="17"/>
  <c r="N180" i="13"/>
  <c r="N41" i="16"/>
  <c r="P39" i="26"/>
  <c r="H14" i="16"/>
  <c r="F41" i="17"/>
  <c r="G40" i="16"/>
  <c r="P26" i="26"/>
  <c r="C28" i="17"/>
  <c r="M45" i="16"/>
  <c r="L46" i="17"/>
  <c r="G6" i="16"/>
  <c r="F17" i="17"/>
  <c r="J27" i="17"/>
  <c r="K8" i="16"/>
  <c r="N206" i="13"/>
  <c r="P181" i="13"/>
  <c r="N18" i="16"/>
  <c r="P18" i="16" s="1"/>
  <c r="N176" i="13"/>
  <c r="P58" i="26"/>
  <c r="M8" i="16"/>
  <c r="L27" i="17"/>
  <c r="I10" i="16"/>
  <c r="H40" i="17"/>
  <c r="C40" i="16"/>
  <c r="J33" i="17"/>
  <c r="K9" i="16"/>
  <c r="E59" i="17"/>
  <c r="F13" i="16"/>
  <c r="O54" i="26"/>
  <c r="P132" i="24"/>
  <c r="K34" i="17"/>
  <c r="L33" i="16"/>
  <c r="N62" i="16"/>
  <c r="M63" i="17"/>
  <c r="D11" i="16"/>
  <c r="C45" i="17"/>
  <c r="E210" i="13"/>
  <c r="P44" i="26"/>
  <c r="F63" i="17"/>
  <c r="G62" i="16"/>
  <c r="I9" i="16"/>
  <c r="E46" i="17"/>
  <c r="N183" i="13"/>
  <c r="N60" i="16"/>
  <c r="J62" i="17"/>
  <c r="K14" i="16"/>
  <c r="O53" i="16"/>
  <c r="H6" i="16"/>
  <c r="H6" i="17" s="1"/>
  <c r="G17" i="17"/>
  <c r="P177" i="13"/>
  <c r="N202" i="13"/>
  <c r="F45" i="17"/>
  <c r="G11" i="16"/>
  <c r="H21" i="17"/>
  <c r="I7" i="16"/>
  <c r="L4" i="26"/>
  <c r="I9" i="17"/>
  <c r="M18" i="16"/>
  <c r="M176" i="13"/>
  <c r="M201" i="13" s="1"/>
  <c r="P155" i="24"/>
  <c r="O152" i="24"/>
  <c r="D210" i="13"/>
  <c r="J11" i="16"/>
  <c r="I45" i="17"/>
  <c r="F33" i="17"/>
  <c r="G9" i="16"/>
  <c r="P25" i="26"/>
  <c r="D13" i="16"/>
  <c r="C59" i="17"/>
  <c r="E40" i="17"/>
  <c r="F10" i="16"/>
  <c r="P23" i="26"/>
  <c r="G45" i="17"/>
  <c r="H11" i="16"/>
  <c r="C11" i="16"/>
  <c r="G34" i="17"/>
  <c r="H33" i="16"/>
  <c r="G63" i="17"/>
  <c r="J13" i="16"/>
  <c r="E12" i="17"/>
  <c r="D9" i="16"/>
  <c r="M54" i="16"/>
  <c r="M182" i="13"/>
  <c r="M207" i="13" s="1"/>
  <c r="P37" i="26"/>
  <c r="P64" i="24"/>
  <c r="O34" i="26"/>
  <c r="F59" i="17"/>
  <c r="G13" i="16"/>
  <c r="D40" i="17"/>
  <c r="E10" i="16"/>
  <c r="N45" i="16"/>
  <c r="M46" i="17"/>
  <c r="N7" i="24"/>
  <c r="N4" i="24" s="1"/>
  <c r="N12" i="24"/>
  <c r="N18" i="26" s="1"/>
  <c r="N17" i="26" s="1"/>
  <c r="N6" i="26" s="1"/>
  <c r="N4" i="26" s="1"/>
  <c r="J53" i="17"/>
  <c r="K12" i="16"/>
  <c r="D59" i="17"/>
  <c r="E13" i="16"/>
  <c r="N28" i="16"/>
  <c r="N178" i="13"/>
  <c r="C33" i="16"/>
  <c r="P31" i="26"/>
  <c r="P24" i="13"/>
  <c r="O22" i="16"/>
  <c r="O177" i="13"/>
  <c r="O202" i="13" s="1"/>
  <c r="K46" i="17"/>
  <c r="L45" i="16"/>
  <c r="F21" i="17"/>
  <c r="G7" i="16"/>
  <c r="C14" i="16"/>
  <c r="G28" i="17"/>
  <c r="H27" i="16"/>
  <c r="H27" i="17" s="1"/>
  <c r="P65" i="26"/>
  <c r="L22" i="17"/>
  <c r="M21" i="16"/>
  <c r="O28" i="16"/>
  <c r="P44" i="13"/>
  <c r="O178" i="13"/>
  <c r="O203" i="13" s="1"/>
  <c r="P184" i="13"/>
  <c r="N209" i="13"/>
  <c r="J59" i="17"/>
  <c r="K13" i="16"/>
  <c r="E17" i="17"/>
  <c r="F6" i="16"/>
  <c r="K41" i="17"/>
  <c r="F11" i="16"/>
  <c r="E45" i="17"/>
  <c r="C7" i="16"/>
  <c r="I53" i="17"/>
  <c r="J12" i="16"/>
  <c r="D33" i="17"/>
  <c r="E9" i="16"/>
  <c r="L7" i="24"/>
  <c r="L4" i="24" s="1"/>
  <c r="N182" i="13"/>
  <c r="N54" i="16"/>
  <c r="M7" i="24"/>
  <c r="M4" i="24" s="1"/>
  <c r="M12" i="24"/>
  <c r="M18" i="26" s="1"/>
  <c r="M17" i="26" s="1"/>
  <c r="M6" i="26" s="1"/>
  <c r="M4" i="26" s="1"/>
  <c r="P32" i="26"/>
  <c r="E27" i="17"/>
  <c r="F8" i="16"/>
  <c r="E63" i="17"/>
  <c r="F62" i="16"/>
  <c r="I21" i="17"/>
  <c r="J7" i="16"/>
  <c r="P24" i="26"/>
  <c r="L210" i="13"/>
  <c r="P29" i="26"/>
  <c r="C27" i="17"/>
  <c r="D8" i="16"/>
  <c r="C34" i="17"/>
  <c r="K22" i="17"/>
  <c r="L21" i="16"/>
  <c r="P20" i="26"/>
  <c r="P19" i="26"/>
  <c r="O210" i="13" l="1"/>
  <c r="M54" i="17"/>
  <c r="N53" i="16"/>
  <c r="J13" i="17"/>
  <c r="M28" i="17"/>
  <c r="N27" i="16"/>
  <c r="J12" i="17"/>
  <c r="L54" i="17"/>
  <c r="M53" i="16"/>
  <c r="G11" i="17"/>
  <c r="C13" i="17"/>
  <c r="M17" i="16"/>
  <c r="L18" i="17"/>
  <c r="N54" i="17"/>
  <c r="J14" i="17"/>
  <c r="F62" i="17"/>
  <c r="G14" i="16"/>
  <c r="L9" i="16"/>
  <c r="K33" i="17"/>
  <c r="P54" i="26"/>
  <c r="O53" i="26"/>
  <c r="J9" i="17"/>
  <c r="G62" i="17"/>
  <c r="C17" i="17"/>
  <c r="D6" i="16"/>
  <c r="D17" i="17"/>
  <c r="P60" i="16"/>
  <c r="N60" i="17"/>
  <c r="O59" i="16"/>
  <c r="P7" i="24"/>
  <c r="O4" i="24"/>
  <c r="P4" i="24" s="1"/>
  <c r="J10" i="16"/>
  <c r="J4" i="16" s="1"/>
  <c r="J13" i="18" s="1"/>
  <c r="I40" i="17"/>
  <c r="P160" i="24"/>
  <c r="O63" i="26"/>
  <c r="O6" i="16"/>
  <c r="G12" i="17"/>
  <c r="I13" i="16"/>
  <c r="H59" i="17"/>
  <c r="K17" i="17"/>
  <c r="L6" i="16"/>
  <c r="C14" i="17"/>
  <c r="C12" i="17"/>
  <c r="C40" i="17"/>
  <c r="D10" i="16"/>
  <c r="P44" i="24"/>
  <c r="O28" i="26"/>
  <c r="O10" i="16"/>
  <c r="D8" i="17"/>
  <c r="N9" i="16"/>
  <c r="M33" i="17"/>
  <c r="K21" i="17"/>
  <c r="L7" i="16"/>
  <c r="I7" i="17"/>
  <c r="E8" i="17"/>
  <c r="N207" i="13"/>
  <c r="P182" i="13"/>
  <c r="E6" i="17"/>
  <c r="L21" i="17"/>
  <c r="M7" i="16"/>
  <c r="H8" i="16"/>
  <c r="G27" i="17"/>
  <c r="N22" i="17"/>
  <c r="P22" i="16"/>
  <c r="O21" i="16"/>
  <c r="C9" i="16"/>
  <c r="D13" i="17"/>
  <c r="E10" i="17"/>
  <c r="F9" i="17"/>
  <c r="P152" i="24"/>
  <c r="O60" i="26"/>
  <c r="H7" i="17"/>
  <c r="E13" i="17"/>
  <c r="P176" i="13"/>
  <c r="N201" i="13"/>
  <c r="J8" i="17"/>
  <c r="L45" i="17"/>
  <c r="M11" i="16"/>
  <c r="F40" i="17"/>
  <c r="G10" i="16"/>
  <c r="G10" i="17" s="1"/>
  <c r="G14" i="17"/>
  <c r="N40" i="16"/>
  <c r="M41" i="17"/>
  <c r="L60" i="17"/>
  <c r="M59" i="16"/>
  <c r="K14" i="17"/>
  <c r="I8" i="17"/>
  <c r="D45" i="17"/>
  <c r="E11" i="16"/>
  <c r="D12" i="17"/>
  <c r="P33" i="16"/>
  <c r="O9" i="16"/>
  <c r="N33" i="17"/>
  <c r="E62" i="17"/>
  <c r="F14" i="16"/>
  <c r="F7" i="17"/>
  <c r="K45" i="17"/>
  <c r="L11" i="16"/>
  <c r="P34" i="26"/>
  <c r="O33" i="26"/>
  <c r="I13" i="17"/>
  <c r="H9" i="16"/>
  <c r="G33" i="17"/>
  <c r="G6" i="17"/>
  <c r="P54" i="16"/>
  <c r="M60" i="17"/>
  <c r="N59" i="16"/>
  <c r="H33" i="17"/>
  <c r="M62" i="17"/>
  <c r="N14" i="16"/>
  <c r="H10" i="17"/>
  <c r="M18" i="17"/>
  <c r="N17" i="16"/>
  <c r="P17" i="16" s="1"/>
  <c r="F6" i="17"/>
  <c r="P180" i="13"/>
  <c r="N205" i="13"/>
  <c r="J7" i="17"/>
  <c r="P45" i="16"/>
  <c r="N45" i="17"/>
  <c r="O11" i="16"/>
  <c r="H14" i="17"/>
  <c r="D21" i="17"/>
  <c r="E7" i="16"/>
  <c r="E21" i="17"/>
  <c r="P24" i="24"/>
  <c r="O22" i="26"/>
  <c r="I6" i="17"/>
  <c r="F8" i="17"/>
  <c r="N18" i="17"/>
  <c r="K59" i="17"/>
  <c r="L13" i="16"/>
  <c r="L8" i="16"/>
  <c r="L8" i="17" s="1"/>
  <c r="K27" i="17"/>
  <c r="O17" i="26"/>
  <c r="P18" i="26"/>
  <c r="I14" i="17"/>
  <c r="H45" i="17"/>
  <c r="I11" i="16"/>
  <c r="I11" i="17" s="1"/>
  <c r="P41" i="16"/>
  <c r="O40" i="26"/>
  <c r="P41" i="26"/>
  <c r="D14" i="17"/>
  <c r="J17" i="17"/>
  <c r="K6" i="16"/>
  <c r="D9" i="17"/>
  <c r="I12" i="17"/>
  <c r="E11" i="17"/>
  <c r="P28" i="16"/>
  <c r="N28" i="17"/>
  <c r="O27" i="16"/>
  <c r="P178" i="13"/>
  <c r="N203" i="13"/>
  <c r="M45" i="17"/>
  <c r="N11" i="16"/>
  <c r="F13" i="17"/>
  <c r="C33" i="17"/>
  <c r="M210" i="13"/>
  <c r="F11" i="17"/>
  <c r="N53" i="17"/>
  <c r="O12" i="16"/>
  <c r="P53" i="16"/>
  <c r="P183" i="13"/>
  <c r="N208" i="13"/>
  <c r="H9" i="17"/>
  <c r="C11" i="17"/>
  <c r="C10" i="16"/>
  <c r="C7" i="17"/>
  <c r="M21" i="17"/>
  <c r="N7" i="16"/>
  <c r="P46" i="26"/>
  <c r="O45" i="26"/>
  <c r="L62" i="17"/>
  <c r="M14" i="16"/>
  <c r="H8" i="17"/>
  <c r="L33" i="17"/>
  <c r="M9" i="16"/>
  <c r="L53" i="16"/>
  <c r="K54" i="17"/>
  <c r="E9" i="17"/>
  <c r="P12" i="24"/>
  <c r="G59" i="17"/>
  <c r="H13" i="16"/>
  <c r="C8" i="16"/>
  <c r="J11" i="17"/>
  <c r="L41" i="17"/>
  <c r="M40" i="16"/>
  <c r="N41" i="17"/>
  <c r="J40" i="17"/>
  <c r="K10" i="16"/>
  <c r="G40" i="17"/>
  <c r="G7" i="17"/>
  <c r="P63" i="16"/>
  <c r="N63" i="17"/>
  <c r="O62" i="16"/>
  <c r="G4" i="16" l="1"/>
  <c r="G11" i="18" s="1"/>
  <c r="G13" i="18"/>
  <c r="J12" i="18"/>
  <c r="J6" i="18"/>
  <c r="J14" i="18"/>
  <c r="K13" i="17"/>
  <c r="N11" i="17"/>
  <c r="P11" i="16"/>
  <c r="G16" i="18"/>
  <c r="G4" i="18"/>
  <c r="G5" i="18"/>
  <c r="G23" i="18"/>
  <c r="G47" i="18"/>
  <c r="G25" i="18"/>
  <c r="G50" i="18"/>
  <c r="G24" i="18"/>
  <c r="G26" i="18"/>
  <c r="G58" i="18"/>
  <c r="G32" i="18"/>
  <c r="G36" i="18"/>
  <c r="G56" i="18"/>
  <c r="G55" i="18"/>
  <c r="G57" i="18"/>
  <c r="G44" i="18"/>
  <c r="G38" i="18"/>
  <c r="G30" i="18"/>
  <c r="G37" i="18"/>
  <c r="G51" i="18"/>
  <c r="G65" i="18"/>
  <c r="G39" i="18"/>
  <c r="G48" i="18"/>
  <c r="G35" i="18"/>
  <c r="G52" i="18"/>
  <c r="G49" i="18"/>
  <c r="G64" i="18"/>
  <c r="G61" i="18"/>
  <c r="G31" i="18"/>
  <c r="G19" i="18"/>
  <c r="G42" i="18"/>
  <c r="G43" i="18"/>
  <c r="G20" i="18"/>
  <c r="G29" i="18"/>
  <c r="G54" i="18"/>
  <c r="G53" i="18"/>
  <c r="G28" i="18"/>
  <c r="G18" i="18"/>
  <c r="G34" i="18"/>
  <c r="G46" i="18"/>
  <c r="G22" i="18"/>
  <c r="G60" i="18"/>
  <c r="G41" i="18"/>
  <c r="G21" i="18"/>
  <c r="G27" i="18"/>
  <c r="G17" i="18"/>
  <c r="G63" i="18"/>
  <c r="G59" i="18"/>
  <c r="G12" i="18"/>
  <c r="G45" i="18"/>
  <c r="G33" i="18"/>
  <c r="K11" i="17"/>
  <c r="N21" i="17"/>
  <c r="O7" i="16"/>
  <c r="P21" i="16"/>
  <c r="L7" i="17"/>
  <c r="K7" i="17"/>
  <c r="O27" i="26"/>
  <c r="P28" i="26"/>
  <c r="G62" i="18"/>
  <c r="N12" i="16"/>
  <c r="M53" i="17"/>
  <c r="P45" i="26"/>
  <c r="O11" i="26"/>
  <c r="J10" i="17"/>
  <c r="L40" i="17"/>
  <c r="M10" i="16"/>
  <c r="L14" i="17"/>
  <c r="M11" i="17"/>
  <c r="K4" i="16"/>
  <c r="J6" i="17"/>
  <c r="H11" i="17"/>
  <c r="I4" i="16"/>
  <c r="I13" i="18" s="1"/>
  <c r="G8" i="18"/>
  <c r="J4" i="18"/>
  <c r="J16" i="18"/>
  <c r="I4" i="17"/>
  <c r="J5" i="18"/>
  <c r="J37" i="18"/>
  <c r="J38" i="18"/>
  <c r="J39" i="18"/>
  <c r="J51" i="18"/>
  <c r="J20" i="18"/>
  <c r="J29" i="18"/>
  <c r="J36" i="18"/>
  <c r="J64" i="18"/>
  <c r="J35" i="18"/>
  <c r="J58" i="18"/>
  <c r="J57" i="18"/>
  <c r="J30" i="18"/>
  <c r="J56" i="18"/>
  <c r="J23" i="18"/>
  <c r="J49" i="18"/>
  <c r="J25" i="18"/>
  <c r="J48" i="18"/>
  <c r="J61" i="18"/>
  <c r="J19" i="18"/>
  <c r="J31" i="18"/>
  <c r="J52" i="18"/>
  <c r="J32" i="18"/>
  <c r="J43" i="18"/>
  <c r="J44" i="18"/>
  <c r="J55" i="18"/>
  <c r="J50" i="18"/>
  <c r="J24" i="18"/>
  <c r="J42" i="18"/>
  <c r="J65" i="18"/>
  <c r="J26" i="18"/>
  <c r="J47" i="18"/>
  <c r="J34" i="18"/>
  <c r="J60" i="18"/>
  <c r="J33" i="18"/>
  <c r="J18" i="18"/>
  <c r="J63" i="18"/>
  <c r="J22" i="18"/>
  <c r="J46" i="18"/>
  <c r="J54" i="18"/>
  <c r="J28" i="18"/>
  <c r="J21" i="18"/>
  <c r="J53" i="18"/>
  <c r="J41" i="18"/>
  <c r="J9" i="18"/>
  <c r="J45" i="18"/>
  <c r="J62" i="18"/>
  <c r="J17" i="18"/>
  <c r="J27" i="18"/>
  <c r="J59" i="18"/>
  <c r="M59" i="17"/>
  <c r="N13" i="16"/>
  <c r="G9" i="17"/>
  <c r="P33" i="26"/>
  <c r="O9" i="26"/>
  <c r="N9" i="17"/>
  <c r="P9" i="16"/>
  <c r="M13" i="16"/>
  <c r="L59" i="17"/>
  <c r="N10" i="16"/>
  <c r="N10" i="17" s="1"/>
  <c r="M40" i="17"/>
  <c r="G40" i="18"/>
  <c r="L11" i="17"/>
  <c r="N210" i="13"/>
  <c r="G9" i="18"/>
  <c r="M9" i="17"/>
  <c r="P40" i="16"/>
  <c r="K6" i="17"/>
  <c r="H13" i="17"/>
  <c r="P63" i="26"/>
  <c r="O62" i="26"/>
  <c r="P53" i="26"/>
  <c r="O12" i="26"/>
  <c r="J11" i="18"/>
  <c r="M27" i="17"/>
  <c r="N8" i="16"/>
  <c r="G13" i="17"/>
  <c r="M7" i="17"/>
  <c r="K53" i="17"/>
  <c r="L12" i="16"/>
  <c r="P27" i="16"/>
  <c r="O8" i="16"/>
  <c r="N27" i="17"/>
  <c r="K8" i="17"/>
  <c r="D7" i="17"/>
  <c r="E7" i="17"/>
  <c r="E4" i="16"/>
  <c r="E7" i="18" s="1"/>
  <c r="M17" i="17"/>
  <c r="N6" i="16"/>
  <c r="N6" i="17" s="1"/>
  <c r="M14" i="17"/>
  <c r="H4" i="16"/>
  <c r="H13" i="18" s="1"/>
  <c r="E14" i="17"/>
  <c r="D11" i="17"/>
  <c r="J8" i="18"/>
  <c r="G10" i="18"/>
  <c r="F10" i="17"/>
  <c r="J7" i="18"/>
  <c r="P10" i="16"/>
  <c r="C10" i="17"/>
  <c r="N17" i="17"/>
  <c r="I10" i="17"/>
  <c r="J10" i="18"/>
  <c r="N59" i="17"/>
  <c r="P59" i="16"/>
  <c r="O13" i="16"/>
  <c r="K9" i="17"/>
  <c r="L17" i="17"/>
  <c r="M6" i="16"/>
  <c r="M12" i="16"/>
  <c r="L53" i="17"/>
  <c r="D10" i="17"/>
  <c r="L9" i="17"/>
  <c r="N62" i="17"/>
  <c r="P62" i="16"/>
  <c r="O14" i="16"/>
  <c r="O10" i="26"/>
  <c r="P40" i="26"/>
  <c r="P17" i="26"/>
  <c r="O6" i="26"/>
  <c r="P22" i="26"/>
  <c r="O21" i="26"/>
  <c r="G6" i="18"/>
  <c r="G7" i="18"/>
  <c r="K10" i="17"/>
  <c r="P60" i="26"/>
  <c r="O59" i="26"/>
  <c r="C9" i="17"/>
  <c r="G8" i="17"/>
  <c r="F4" i="16"/>
  <c r="F14" i="18" s="1"/>
  <c r="N40" i="17"/>
  <c r="C4" i="16"/>
  <c r="C8" i="18" s="1"/>
  <c r="J40" i="18"/>
  <c r="C6" i="17"/>
  <c r="D4" i="16"/>
  <c r="D10" i="18" s="1"/>
  <c r="D6" i="17"/>
  <c r="F14" i="17"/>
  <c r="G14" i="18"/>
  <c r="C8" i="17"/>
  <c r="D6" i="18" l="1"/>
  <c r="H8" i="18"/>
  <c r="P6" i="26"/>
  <c r="L12" i="17"/>
  <c r="P8" i="16"/>
  <c r="N8" i="17"/>
  <c r="K12" i="17"/>
  <c r="M8" i="17"/>
  <c r="P12" i="26"/>
  <c r="O4" i="16"/>
  <c r="M10" i="17"/>
  <c r="M13" i="17"/>
  <c r="P11" i="26"/>
  <c r="M12" i="17"/>
  <c r="F4" i="17"/>
  <c r="P10" i="26"/>
  <c r="L6" i="17"/>
  <c r="M4" i="16"/>
  <c r="E4" i="18"/>
  <c r="E5" i="18"/>
  <c r="D4" i="17"/>
  <c r="E16" i="18"/>
  <c r="E19" i="18"/>
  <c r="E20" i="18"/>
  <c r="E44" i="18"/>
  <c r="E64" i="18"/>
  <c r="E61" i="18"/>
  <c r="E49" i="18"/>
  <c r="E36" i="18"/>
  <c r="E55" i="18"/>
  <c r="E39" i="18"/>
  <c r="E56" i="18"/>
  <c r="E48" i="18"/>
  <c r="E29" i="18"/>
  <c r="E26" i="18"/>
  <c r="E43" i="18"/>
  <c r="E42" i="18"/>
  <c r="E37" i="18"/>
  <c r="E58" i="18"/>
  <c r="E23" i="18"/>
  <c r="E35" i="18"/>
  <c r="E51" i="18"/>
  <c r="E32" i="18"/>
  <c r="E47" i="18"/>
  <c r="E38" i="18"/>
  <c r="E65" i="18"/>
  <c r="E30" i="18"/>
  <c r="E31" i="18"/>
  <c r="E52" i="18"/>
  <c r="E25" i="18"/>
  <c r="E50" i="18"/>
  <c r="E57" i="18"/>
  <c r="E24" i="18"/>
  <c r="E18" i="18"/>
  <c r="E17" i="18"/>
  <c r="E34" i="18"/>
  <c r="E28" i="18"/>
  <c r="E60" i="18"/>
  <c r="E41" i="18"/>
  <c r="E54" i="18"/>
  <c r="E63" i="18"/>
  <c r="E46" i="18"/>
  <c r="E59" i="18"/>
  <c r="E27" i="18"/>
  <c r="E40" i="18"/>
  <c r="E33" i="18"/>
  <c r="E62" i="18"/>
  <c r="E53" i="18"/>
  <c r="E22" i="18"/>
  <c r="E6" i="18"/>
  <c r="E8" i="18"/>
  <c r="E45" i="18"/>
  <c r="E21" i="18"/>
  <c r="E9" i="18"/>
  <c r="E10" i="18"/>
  <c r="E13" i="18"/>
  <c r="E12" i="18"/>
  <c r="E14" i="18"/>
  <c r="L4" i="16"/>
  <c r="I16" i="18"/>
  <c r="I4" i="18"/>
  <c r="I5" i="18"/>
  <c r="H4" i="17"/>
  <c r="I43" i="18"/>
  <c r="I25" i="18"/>
  <c r="I20" i="18"/>
  <c r="I44" i="18"/>
  <c r="I56" i="18"/>
  <c r="I64" i="18"/>
  <c r="I57" i="18"/>
  <c r="I19" i="18"/>
  <c r="I35" i="18"/>
  <c r="I42" i="18"/>
  <c r="I58" i="18"/>
  <c r="I55" i="18"/>
  <c r="I30" i="18"/>
  <c r="I23" i="18"/>
  <c r="I36" i="18"/>
  <c r="I31" i="18"/>
  <c r="I39" i="18"/>
  <c r="I37" i="18"/>
  <c r="I29" i="18"/>
  <c r="I47" i="18"/>
  <c r="I65" i="18"/>
  <c r="I26" i="18"/>
  <c r="I38" i="18"/>
  <c r="I24" i="18"/>
  <c r="I49" i="18"/>
  <c r="I32" i="18"/>
  <c r="I48" i="18"/>
  <c r="I61" i="18"/>
  <c r="I52" i="18"/>
  <c r="I51" i="18"/>
  <c r="I50" i="18"/>
  <c r="I54" i="18"/>
  <c r="I18" i="18"/>
  <c r="I63" i="18"/>
  <c r="I53" i="18"/>
  <c r="I28" i="18"/>
  <c r="I22" i="18"/>
  <c r="I17" i="18"/>
  <c r="I34" i="18"/>
  <c r="I41" i="18"/>
  <c r="I62" i="18"/>
  <c r="I40" i="18"/>
  <c r="I6" i="18"/>
  <c r="I12" i="18"/>
  <c r="I46" i="18"/>
  <c r="I60" i="18"/>
  <c r="I27" i="18"/>
  <c r="I33" i="18"/>
  <c r="I21" i="18"/>
  <c r="I10" i="18"/>
  <c r="I9" i="18"/>
  <c r="I8" i="18"/>
  <c r="I59" i="18"/>
  <c r="I7" i="18"/>
  <c r="I14" i="18"/>
  <c r="I45" i="18"/>
  <c r="K4" i="18"/>
  <c r="K16" i="18"/>
  <c r="K5" i="18"/>
  <c r="J4" i="17"/>
  <c r="K52" i="18"/>
  <c r="K64" i="18"/>
  <c r="K57" i="18"/>
  <c r="K26" i="18"/>
  <c r="K29" i="18"/>
  <c r="K51" i="18"/>
  <c r="K58" i="18"/>
  <c r="K55" i="18"/>
  <c r="K56" i="18"/>
  <c r="K37" i="18"/>
  <c r="K44" i="18"/>
  <c r="K36" i="18"/>
  <c r="K20" i="18"/>
  <c r="K39" i="18"/>
  <c r="K61" i="18"/>
  <c r="K32" i="18"/>
  <c r="K24" i="18"/>
  <c r="K25" i="18"/>
  <c r="K43" i="18"/>
  <c r="K50" i="18"/>
  <c r="K23" i="18"/>
  <c r="K48" i="18"/>
  <c r="K19" i="18"/>
  <c r="K30" i="18"/>
  <c r="K47" i="18"/>
  <c r="K42" i="18"/>
  <c r="K38" i="18"/>
  <c r="K49" i="18"/>
  <c r="K35" i="18"/>
  <c r="K31" i="18"/>
  <c r="K65" i="18"/>
  <c r="K22" i="18"/>
  <c r="K46" i="18"/>
  <c r="K60" i="18"/>
  <c r="K34" i="18"/>
  <c r="K63" i="18"/>
  <c r="K54" i="18"/>
  <c r="K28" i="18"/>
  <c r="K62" i="18"/>
  <c r="K41" i="18"/>
  <c r="K27" i="18"/>
  <c r="K18" i="18"/>
  <c r="K33" i="18"/>
  <c r="K53" i="18"/>
  <c r="K59" i="18"/>
  <c r="K45" i="18"/>
  <c r="K21" i="18"/>
  <c r="K8" i="18"/>
  <c r="K7" i="18"/>
  <c r="K40" i="18"/>
  <c r="K11" i="18"/>
  <c r="K14" i="18"/>
  <c r="K13" i="18"/>
  <c r="K12" i="18"/>
  <c r="K9" i="18"/>
  <c r="K17" i="18"/>
  <c r="P27" i="26"/>
  <c r="O8" i="26"/>
  <c r="P12" i="16"/>
  <c r="C10" i="18"/>
  <c r="M6" i="17"/>
  <c r="N4" i="16"/>
  <c r="N13" i="18" s="1"/>
  <c r="K6" i="18"/>
  <c r="K10" i="18"/>
  <c r="N12" i="17"/>
  <c r="C5" i="18"/>
  <c r="C4" i="18"/>
  <c r="C16" i="18"/>
  <c r="C55" i="18"/>
  <c r="C65" i="18"/>
  <c r="C52" i="18"/>
  <c r="C20" i="18"/>
  <c r="C24" i="18"/>
  <c r="C57" i="18"/>
  <c r="C19" i="18"/>
  <c r="C25" i="18"/>
  <c r="C47" i="18"/>
  <c r="C58" i="18"/>
  <c r="C43" i="18"/>
  <c r="C35" i="18"/>
  <c r="C36" i="18"/>
  <c r="C64" i="18"/>
  <c r="C51" i="18"/>
  <c r="C26" i="18"/>
  <c r="C49" i="18"/>
  <c r="C39" i="18"/>
  <c r="C56" i="18"/>
  <c r="C32" i="18"/>
  <c r="C50" i="18"/>
  <c r="C37" i="18"/>
  <c r="C38" i="18"/>
  <c r="C30" i="18"/>
  <c r="C44" i="18"/>
  <c r="C61" i="18"/>
  <c r="C42" i="18"/>
  <c r="C29" i="18"/>
  <c r="C23" i="18"/>
  <c r="C31" i="18"/>
  <c r="C48" i="18"/>
  <c r="C46" i="18"/>
  <c r="C22" i="18"/>
  <c r="C18" i="18"/>
  <c r="C54" i="18"/>
  <c r="C60" i="18"/>
  <c r="C63" i="18"/>
  <c r="C59" i="18"/>
  <c r="C28" i="18"/>
  <c r="C45" i="18"/>
  <c r="C34" i="18"/>
  <c r="C53" i="18"/>
  <c r="C17" i="18"/>
  <c r="C21" i="18"/>
  <c r="C41" i="18"/>
  <c r="C62" i="18"/>
  <c r="C33" i="18"/>
  <c r="C12" i="18"/>
  <c r="C13" i="18"/>
  <c r="C27" i="18"/>
  <c r="C7" i="18"/>
  <c r="C11" i="18"/>
  <c r="C6" i="18"/>
  <c r="C14" i="18"/>
  <c r="C40" i="18"/>
  <c r="O7" i="26"/>
  <c r="P21" i="26"/>
  <c r="C4" i="17"/>
  <c r="D4" i="18"/>
  <c r="D5" i="18"/>
  <c r="D16" i="18"/>
  <c r="D23" i="18"/>
  <c r="D25" i="18"/>
  <c r="D26" i="18"/>
  <c r="D39" i="18"/>
  <c r="D29" i="18"/>
  <c r="D24" i="18"/>
  <c r="D56" i="18"/>
  <c r="D37" i="18"/>
  <c r="D55" i="18"/>
  <c r="D44" i="18"/>
  <c r="D49" i="18"/>
  <c r="D30" i="18"/>
  <c r="D43" i="18"/>
  <c r="D50" i="18"/>
  <c r="D51" i="18"/>
  <c r="D48" i="18"/>
  <c r="D64" i="18"/>
  <c r="D42" i="18"/>
  <c r="D52" i="18"/>
  <c r="D57" i="18"/>
  <c r="D36" i="18"/>
  <c r="D47" i="18"/>
  <c r="D20" i="18"/>
  <c r="D61" i="18"/>
  <c r="D31" i="18"/>
  <c r="D38" i="18"/>
  <c r="D19" i="18"/>
  <c r="D32" i="18"/>
  <c r="D35" i="18"/>
  <c r="D65" i="18"/>
  <c r="D58" i="18"/>
  <c r="D22" i="18"/>
  <c r="D60" i="18"/>
  <c r="D21" i="18"/>
  <c r="D54" i="18"/>
  <c r="D34" i="18"/>
  <c r="D63" i="18"/>
  <c r="D28" i="18"/>
  <c r="D46" i="18"/>
  <c r="D62" i="18"/>
  <c r="D7" i="18"/>
  <c r="D33" i="18"/>
  <c r="D41" i="18"/>
  <c r="D53" i="18"/>
  <c r="D18" i="18"/>
  <c r="D59" i="18"/>
  <c r="D27" i="18"/>
  <c r="D45" i="18"/>
  <c r="D14" i="18"/>
  <c r="D40" i="18"/>
  <c r="D8" i="18"/>
  <c r="D13" i="18"/>
  <c r="D12" i="18"/>
  <c r="D9" i="18"/>
  <c r="D17" i="18"/>
  <c r="D11" i="18"/>
  <c r="F4" i="18"/>
  <c r="E4" i="17"/>
  <c r="F16" i="18"/>
  <c r="F5" i="18"/>
  <c r="F35" i="18"/>
  <c r="F57" i="18"/>
  <c r="F23" i="18"/>
  <c r="F37" i="18"/>
  <c r="F24" i="18"/>
  <c r="F58" i="18"/>
  <c r="F19" i="18"/>
  <c r="F39" i="18"/>
  <c r="F36" i="18"/>
  <c r="F25" i="18"/>
  <c r="F20" i="18"/>
  <c r="F55" i="18"/>
  <c r="F47" i="18"/>
  <c r="F30" i="18"/>
  <c r="F49" i="18"/>
  <c r="F31" i="18"/>
  <c r="F43" i="18"/>
  <c r="F26" i="18"/>
  <c r="F42" i="18"/>
  <c r="F38" i="18"/>
  <c r="F56" i="18"/>
  <c r="F44" i="18"/>
  <c r="F65" i="18"/>
  <c r="F61" i="18"/>
  <c r="F52" i="18"/>
  <c r="F48" i="18"/>
  <c r="F51" i="18"/>
  <c r="F50" i="18"/>
  <c r="F64" i="18"/>
  <c r="F29" i="18"/>
  <c r="F32" i="18"/>
  <c r="F34" i="18"/>
  <c r="F22" i="18"/>
  <c r="F54" i="18"/>
  <c r="F53" i="18"/>
  <c r="F41" i="18"/>
  <c r="F60" i="18"/>
  <c r="F28" i="18"/>
  <c r="F33" i="18"/>
  <c r="F21" i="18"/>
  <c r="F46" i="18"/>
  <c r="F18" i="18"/>
  <c r="F59" i="18"/>
  <c r="F17" i="18"/>
  <c r="F45" i="18"/>
  <c r="F27" i="18"/>
  <c r="F9" i="18"/>
  <c r="F7" i="18"/>
  <c r="F40" i="18"/>
  <c r="F12" i="18"/>
  <c r="F63" i="18"/>
  <c r="F11" i="18"/>
  <c r="F8" i="18"/>
  <c r="F62" i="18"/>
  <c r="F6" i="18"/>
  <c r="F10" i="18"/>
  <c r="F13" i="18"/>
  <c r="P59" i="26"/>
  <c r="O13" i="26"/>
  <c r="O14" i="18"/>
  <c r="N14" i="17"/>
  <c r="P14" i="16"/>
  <c r="N13" i="17"/>
  <c r="O13" i="18"/>
  <c r="P13" i="16"/>
  <c r="C9" i="18"/>
  <c r="E11" i="18"/>
  <c r="H4" i="18"/>
  <c r="G4" i="17"/>
  <c r="H5" i="18"/>
  <c r="H16" i="18"/>
  <c r="H55" i="18"/>
  <c r="H57" i="18"/>
  <c r="H19" i="18"/>
  <c r="H26" i="18"/>
  <c r="H47" i="18"/>
  <c r="H50" i="18"/>
  <c r="H56" i="18"/>
  <c r="H51" i="18"/>
  <c r="H49" i="18"/>
  <c r="H25" i="18"/>
  <c r="H48" i="18"/>
  <c r="H52" i="18"/>
  <c r="H20" i="18"/>
  <c r="H42" i="18"/>
  <c r="H38" i="18"/>
  <c r="H32" i="18"/>
  <c r="H39" i="18"/>
  <c r="H31" i="18"/>
  <c r="H24" i="18"/>
  <c r="H36" i="18"/>
  <c r="H43" i="18"/>
  <c r="H65" i="18"/>
  <c r="H58" i="18"/>
  <c r="H37" i="18"/>
  <c r="H23" i="18"/>
  <c r="H64" i="18"/>
  <c r="H44" i="18"/>
  <c r="H30" i="18"/>
  <c r="H35" i="18"/>
  <c r="H61" i="18"/>
  <c r="H29" i="18"/>
  <c r="H63" i="18"/>
  <c r="H46" i="18"/>
  <c r="H18" i="18"/>
  <c r="H54" i="18"/>
  <c r="H41" i="18"/>
  <c r="H22" i="18"/>
  <c r="H53" i="18"/>
  <c r="H45" i="18"/>
  <c r="H34" i="18"/>
  <c r="H40" i="18"/>
  <c r="H62" i="18"/>
  <c r="H28" i="18"/>
  <c r="H60" i="18"/>
  <c r="H21" i="18"/>
  <c r="H17" i="18"/>
  <c r="H12" i="18"/>
  <c r="H7" i="18"/>
  <c r="H33" i="18"/>
  <c r="H27" i="18"/>
  <c r="H10" i="18"/>
  <c r="H6" i="18"/>
  <c r="H59" i="18"/>
  <c r="H11" i="18"/>
  <c r="H14" i="18"/>
  <c r="O14" i="26"/>
  <c r="P62" i="26"/>
  <c r="P6" i="16"/>
  <c r="L13" i="17"/>
  <c r="M13" i="18"/>
  <c r="P9" i="26"/>
  <c r="H9" i="18"/>
  <c r="I11" i="18"/>
  <c r="M10" i="18"/>
  <c r="L10" i="17"/>
  <c r="O7" i="18"/>
  <c r="P7" i="16"/>
  <c r="N7" i="17"/>
  <c r="N6" i="18" l="1"/>
  <c r="O4" i="26"/>
  <c r="Q16" i="26" s="1"/>
  <c r="Q46" i="26"/>
  <c r="Q17" i="26"/>
  <c r="Q60" i="26"/>
  <c r="Q12" i="26"/>
  <c r="Q62" i="26"/>
  <c r="Q10" i="26"/>
  <c r="Q11" i="26"/>
  <c r="Q21" i="26"/>
  <c r="Q59" i="26"/>
  <c r="M4" i="18"/>
  <c r="L4" i="17"/>
  <c r="M5" i="18"/>
  <c r="M16" i="18"/>
  <c r="M30" i="18"/>
  <c r="M29" i="18"/>
  <c r="M32" i="18"/>
  <c r="M37" i="18"/>
  <c r="M35" i="18"/>
  <c r="M38" i="18"/>
  <c r="M31" i="18"/>
  <c r="M36" i="18"/>
  <c r="M39" i="18"/>
  <c r="M42" i="18"/>
  <c r="M57" i="18"/>
  <c r="M43" i="18"/>
  <c r="M47" i="18"/>
  <c r="M20" i="18"/>
  <c r="M50" i="18"/>
  <c r="M49" i="18"/>
  <c r="M26" i="18"/>
  <c r="M23" i="18"/>
  <c r="M58" i="18"/>
  <c r="M24" i="18"/>
  <c r="M44" i="18"/>
  <c r="M61" i="18"/>
  <c r="M56" i="18"/>
  <c r="M25" i="18"/>
  <c r="M19" i="18"/>
  <c r="M51" i="18"/>
  <c r="M55" i="18"/>
  <c r="M48" i="18"/>
  <c r="M64" i="18"/>
  <c r="M65" i="18"/>
  <c r="M52" i="18"/>
  <c r="M28" i="18"/>
  <c r="M46" i="18"/>
  <c r="M34" i="18"/>
  <c r="M63" i="18"/>
  <c r="M27" i="18"/>
  <c r="M22" i="18"/>
  <c r="M54" i="18"/>
  <c r="M18" i="18"/>
  <c r="M62" i="18"/>
  <c r="M41" i="18"/>
  <c r="M60" i="18"/>
  <c r="M8" i="18"/>
  <c r="M21" i="18"/>
  <c r="M33" i="18"/>
  <c r="M45" i="18"/>
  <c r="M11" i="18"/>
  <c r="M17" i="18"/>
  <c r="M9" i="18"/>
  <c r="M53" i="18"/>
  <c r="M59" i="18"/>
  <c r="M40" i="18"/>
  <c r="M14" i="18"/>
  <c r="M7" i="18"/>
  <c r="N10" i="18"/>
  <c r="N8" i="18"/>
  <c r="M12" i="18"/>
  <c r="P4" i="16"/>
  <c r="O5" i="18"/>
  <c r="O4" i="18"/>
  <c r="N4" i="17"/>
  <c r="O16" i="18"/>
  <c r="O52" i="18"/>
  <c r="O49" i="18"/>
  <c r="O50" i="18"/>
  <c r="O48" i="18"/>
  <c r="O47" i="18"/>
  <c r="O51" i="18"/>
  <c r="O35" i="18"/>
  <c r="O30" i="18"/>
  <c r="O57" i="18"/>
  <c r="O26" i="18"/>
  <c r="O64" i="18"/>
  <c r="O42" i="18"/>
  <c r="O36" i="18"/>
  <c r="O29" i="18"/>
  <c r="O39" i="18"/>
  <c r="O58" i="18"/>
  <c r="O19" i="18"/>
  <c r="O56" i="18"/>
  <c r="O37" i="18"/>
  <c r="O65" i="18"/>
  <c r="O61" i="18"/>
  <c r="O23" i="18"/>
  <c r="O38" i="18"/>
  <c r="O25" i="18"/>
  <c r="O43" i="18"/>
  <c r="O20" i="18"/>
  <c r="O32" i="18"/>
  <c r="O44" i="18"/>
  <c r="O31" i="18"/>
  <c r="O24" i="18"/>
  <c r="O55" i="18"/>
  <c r="O18" i="18"/>
  <c r="O34" i="18"/>
  <c r="O41" i="18"/>
  <c r="O46" i="18"/>
  <c r="O54" i="18"/>
  <c r="O17" i="18"/>
  <c r="O22" i="18"/>
  <c r="O45" i="18"/>
  <c r="O33" i="18"/>
  <c r="O53" i="18"/>
  <c r="O63" i="18"/>
  <c r="O60" i="18"/>
  <c r="O40" i="18"/>
  <c r="O28" i="18"/>
  <c r="O12" i="18"/>
  <c r="O62" i="18"/>
  <c r="O11" i="18"/>
  <c r="O9" i="18"/>
  <c r="O6" i="18"/>
  <c r="O59" i="18"/>
  <c r="O27" i="18"/>
  <c r="O10" i="18"/>
  <c r="O21" i="18"/>
  <c r="O8" i="18"/>
  <c r="Q14" i="26"/>
  <c r="P14" i="26"/>
  <c r="Q13" i="26"/>
  <c r="P13" i="26"/>
  <c r="L16" i="18"/>
  <c r="L4" i="18"/>
  <c r="L5" i="18"/>
  <c r="K4" i="17"/>
  <c r="L42" i="18"/>
  <c r="L64" i="18"/>
  <c r="L44" i="18"/>
  <c r="L35" i="18"/>
  <c r="L37" i="18"/>
  <c r="L39" i="18"/>
  <c r="L38" i="18"/>
  <c r="L36" i="18"/>
  <c r="L65" i="18"/>
  <c r="L31" i="18"/>
  <c r="L29" i="18"/>
  <c r="L30" i="18"/>
  <c r="L43" i="18"/>
  <c r="L32" i="18"/>
  <c r="L26" i="18"/>
  <c r="L61" i="18"/>
  <c r="L19" i="18"/>
  <c r="L48" i="18"/>
  <c r="L47" i="18"/>
  <c r="L52" i="18"/>
  <c r="L58" i="18"/>
  <c r="L50" i="18"/>
  <c r="L57" i="18"/>
  <c r="L56" i="18"/>
  <c r="L24" i="18"/>
  <c r="L20" i="18"/>
  <c r="L49" i="18"/>
  <c r="L25" i="18"/>
  <c r="L23" i="18"/>
  <c r="L55" i="18"/>
  <c r="L51" i="18"/>
  <c r="L63" i="18"/>
  <c r="L41" i="18"/>
  <c r="L60" i="18"/>
  <c r="L62" i="18"/>
  <c r="L28" i="18"/>
  <c r="L18" i="18"/>
  <c r="L34" i="18"/>
  <c r="L46" i="18"/>
  <c r="L22" i="18"/>
  <c r="L40" i="18"/>
  <c r="L27" i="18"/>
  <c r="L54" i="18"/>
  <c r="L17" i="18"/>
  <c r="L10" i="18"/>
  <c r="L45" i="18"/>
  <c r="L59" i="18"/>
  <c r="L33" i="18"/>
  <c r="L21" i="18"/>
  <c r="L14" i="18"/>
  <c r="L11" i="18"/>
  <c r="L7" i="18"/>
  <c r="L53" i="18"/>
  <c r="L8" i="18"/>
  <c r="L13" i="18"/>
  <c r="L6" i="18"/>
  <c r="L9" i="18"/>
  <c r="N12" i="18"/>
  <c r="P7" i="26"/>
  <c r="Q7" i="26"/>
  <c r="N4" i="18"/>
  <c r="M4" i="17"/>
  <c r="N16" i="18"/>
  <c r="N5" i="18"/>
  <c r="N50" i="18"/>
  <c r="N49" i="18"/>
  <c r="N51" i="18"/>
  <c r="N48" i="18"/>
  <c r="N65" i="18"/>
  <c r="N47" i="18"/>
  <c r="N64" i="18"/>
  <c r="N52" i="18"/>
  <c r="N38" i="18"/>
  <c r="N30" i="18"/>
  <c r="N19" i="18"/>
  <c r="N31" i="18"/>
  <c r="N29" i="18"/>
  <c r="N39" i="18"/>
  <c r="N26" i="18"/>
  <c r="N57" i="18"/>
  <c r="N58" i="18"/>
  <c r="N25" i="18"/>
  <c r="N43" i="18"/>
  <c r="N42" i="18"/>
  <c r="N44" i="18"/>
  <c r="N37" i="18"/>
  <c r="N35" i="18"/>
  <c r="N61" i="18"/>
  <c r="N36" i="18"/>
  <c r="N23" i="18"/>
  <c r="N55" i="18"/>
  <c r="N24" i="18"/>
  <c r="N56" i="18"/>
  <c r="N20" i="18"/>
  <c r="N32" i="18"/>
  <c r="N34" i="18"/>
  <c r="N63" i="18"/>
  <c r="N22" i="18"/>
  <c r="N46" i="18"/>
  <c r="N54" i="18"/>
  <c r="N28" i="18"/>
  <c r="N33" i="18"/>
  <c r="N45" i="18"/>
  <c r="N21" i="18"/>
  <c r="N41" i="18"/>
  <c r="N60" i="18"/>
  <c r="N62" i="18"/>
  <c r="N18" i="18"/>
  <c r="N11" i="18"/>
  <c r="N40" i="18"/>
  <c r="N9" i="18"/>
  <c r="N27" i="18"/>
  <c r="N7" i="18"/>
  <c r="N17" i="18"/>
  <c r="N53" i="18"/>
  <c r="N59" i="18"/>
  <c r="N14" i="18"/>
  <c r="Q8" i="26"/>
  <c r="P8" i="26"/>
  <c r="M6" i="18"/>
  <c r="L12" i="18"/>
  <c r="Q33" i="26" l="1"/>
  <c r="Q34" i="26"/>
  <c r="Q6" i="26"/>
  <c r="Q22" i="26"/>
  <c r="Q40" i="26"/>
  <c r="Q63" i="26"/>
  <c r="Q53" i="26"/>
  <c r="Q54" i="26"/>
  <c r="Q27" i="26"/>
  <c r="Q9" i="26"/>
  <c r="Q28" i="26"/>
  <c r="Q45" i="26"/>
  <c r="Q18" i="26"/>
  <c r="Q24" i="26"/>
  <c r="Q31" i="26"/>
  <c r="Q32" i="26"/>
  <c r="Q41" i="26"/>
  <c r="Q65" i="26"/>
  <c r="Q43" i="26"/>
  <c r="Q58" i="26"/>
  <c r="Q55" i="26"/>
  <c r="Q64" i="26"/>
  <c r="Q20" i="26"/>
  <c r="Q36" i="26"/>
  <c r="Q57" i="26"/>
  <c r="Q29" i="26"/>
  <c r="Q19" i="26"/>
  <c r="Q37" i="26"/>
  <c r="Q23" i="26"/>
  <c r="Q61" i="26"/>
  <c r="Q38" i="26"/>
  <c r="Q56" i="26"/>
  <c r="Q30" i="26"/>
  <c r="Q44" i="26"/>
  <c r="Q26" i="26"/>
  <c r="Q25" i="26"/>
  <c r="Q35" i="26"/>
  <c r="Q42" i="26"/>
  <c r="Q39" i="26"/>
  <c r="Q49" i="26"/>
  <c r="Q48" i="26"/>
  <c r="Q51" i="26"/>
  <c r="Q50" i="26"/>
  <c r="P4" i="26"/>
  <c r="Q52" i="26"/>
  <c r="Q4" i="26"/>
  <c r="Q47" i="26"/>
  <c r="Q5" i="26"/>
</calcChain>
</file>

<file path=xl/sharedStrings.xml><?xml version="1.0" encoding="utf-8"?>
<sst xmlns="http://schemas.openxmlformats.org/spreadsheetml/2006/main" count="7647" uniqueCount="2247">
  <si>
    <t>合計</t>
    <rPh sb="0" eb="2">
      <t>ゴウケイ</t>
    </rPh>
    <phoneticPr fontId="3"/>
  </si>
  <si>
    <t>淡路市</t>
    <rPh sb="0" eb="2">
      <t>アワジ</t>
    </rPh>
    <rPh sb="2" eb="3">
      <t>シ</t>
    </rPh>
    <phoneticPr fontId="3"/>
  </si>
  <si>
    <t>淡路</t>
    <rPh sb="0" eb="2">
      <t>アワジ</t>
    </rPh>
    <phoneticPr fontId="3"/>
  </si>
  <si>
    <t>南あわじ市</t>
    <rPh sb="0" eb="1">
      <t>ミナミ</t>
    </rPh>
    <rPh sb="4" eb="5">
      <t>シ</t>
    </rPh>
    <phoneticPr fontId="3"/>
  </si>
  <si>
    <t>洲本市</t>
    <rPh sb="0" eb="2">
      <t>スモト</t>
    </rPh>
    <rPh sb="2" eb="3">
      <t>シ</t>
    </rPh>
    <phoneticPr fontId="3"/>
  </si>
  <si>
    <t>丹波市</t>
    <rPh sb="0" eb="2">
      <t>タンバ</t>
    </rPh>
    <rPh sb="2" eb="3">
      <t>シ</t>
    </rPh>
    <phoneticPr fontId="3"/>
  </si>
  <si>
    <t>丹波</t>
    <rPh sb="0" eb="2">
      <t>タンバ</t>
    </rPh>
    <phoneticPr fontId="3"/>
  </si>
  <si>
    <t>篠山市</t>
    <rPh sb="0" eb="2">
      <t>ササヤマ</t>
    </rPh>
    <rPh sb="2" eb="3">
      <t>シ</t>
    </rPh>
    <phoneticPr fontId="3"/>
  </si>
  <si>
    <t>新温泉町</t>
    <rPh sb="0" eb="3">
      <t>シンオンセン</t>
    </rPh>
    <rPh sb="3" eb="4">
      <t>マチ</t>
    </rPh>
    <phoneticPr fontId="3"/>
  </si>
  <si>
    <t>但馬</t>
    <rPh sb="0" eb="2">
      <t>タジマ</t>
    </rPh>
    <phoneticPr fontId="3"/>
  </si>
  <si>
    <t>香美町</t>
    <rPh sb="0" eb="2">
      <t>カミ</t>
    </rPh>
    <rPh sb="2" eb="3">
      <t>マチ</t>
    </rPh>
    <phoneticPr fontId="3"/>
  </si>
  <si>
    <t>朝来市</t>
    <rPh sb="0" eb="2">
      <t>アサゴ</t>
    </rPh>
    <rPh sb="2" eb="3">
      <t>シ</t>
    </rPh>
    <phoneticPr fontId="3"/>
  </si>
  <si>
    <t>養父市</t>
    <rPh sb="0" eb="2">
      <t>ヤブ</t>
    </rPh>
    <rPh sb="2" eb="3">
      <t>シ</t>
    </rPh>
    <phoneticPr fontId="3"/>
  </si>
  <si>
    <t>豊岡市</t>
    <rPh sb="0" eb="2">
      <t>トヨオカ</t>
    </rPh>
    <rPh sb="2" eb="3">
      <t>シ</t>
    </rPh>
    <phoneticPr fontId="3"/>
  </si>
  <si>
    <t>佐用町</t>
    <rPh sb="0" eb="2">
      <t>サヨウ</t>
    </rPh>
    <rPh sb="2" eb="3">
      <t>マチ</t>
    </rPh>
    <phoneticPr fontId="3"/>
  </si>
  <si>
    <t>西播磨</t>
    <rPh sb="0" eb="1">
      <t>ニシ</t>
    </rPh>
    <rPh sb="1" eb="3">
      <t>ハリマ</t>
    </rPh>
    <phoneticPr fontId="3"/>
  </si>
  <si>
    <t>上郡町</t>
    <rPh sb="0" eb="2">
      <t>カミゴオリ</t>
    </rPh>
    <rPh sb="2" eb="3">
      <t>マチ</t>
    </rPh>
    <phoneticPr fontId="3"/>
  </si>
  <si>
    <t>太子町</t>
    <rPh sb="0" eb="2">
      <t>タイシ</t>
    </rPh>
    <rPh sb="2" eb="3">
      <t>マチ</t>
    </rPh>
    <phoneticPr fontId="3"/>
  </si>
  <si>
    <t>宍粟市</t>
    <rPh sb="0" eb="2">
      <t>シソウ</t>
    </rPh>
    <rPh sb="2" eb="3">
      <t>シ</t>
    </rPh>
    <phoneticPr fontId="3"/>
  </si>
  <si>
    <t>赤穂市</t>
    <rPh sb="0" eb="2">
      <t>アコウ</t>
    </rPh>
    <rPh sb="2" eb="3">
      <t>シ</t>
    </rPh>
    <phoneticPr fontId="3"/>
  </si>
  <si>
    <t>たつの市</t>
    <rPh sb="3" eb="4">
      <t>シ</t>
    </rPh>
    <phoneticPr fontId="3"/>
  </si>
  <si>
    <t>相生市</t>
    <rPh sb="0" eb="2">
      <t>アイオイ</t>
    </rPh>
    <rPh sb="2" eb="3">
      <t>シ</t>
    </rPh>
    <phoneticPr fontId="3"/>
  </si>
  <si>
    <t>福崎町</t>
    <rPh sb="0" eb="2">
      <t>フクサキ</t>
    </rPh>
    <rPh sb="2" eb="3">
      <t>マチ</t>
    </rPh>
    <phoneticPr fontId="3"/>
  </si>
  <si>
    <t>中播磨</t>
    <rPh sb="0" eb="1">
      <t>ナカ</t>
    </rPh>
    <rPh sb="1" eb="3">
      <t>ハリマ</t>
    </rPh>
    <phoneticPr fontId="3"/>
  </si>
  <si>
    <t>市川町</t>
    <rPh sb="0" eb="2">
      <t>イチカワ</t>
    </rPh>
    <rPh sb="2" eb="3">
      <t>マチ</t>
    </rPh>
    <phoneticPr fontId="3"/>
  </si>
  <si>
    <t>神河町</t>
    <rPh sb="0" eb="2">
      <t>カミカワ</t>
    </rPh>
    <rPh sb="2" eb="3">
      <t>マチ</t>
    </rPh>
    <phoneticPr fontId="3"/>
  </si>
  <si>
    <t>姫路市</t>
    <rPh sb="0" eb="2">
      <t>ヒメジ</t>
    </rPh>
    <rPh sb="2" eb="3">
      <t>シ</t>
    </rPh>
    <phoneticPr fontId="3"/>
  </si>
  <si>
    <t>多可町</t>
    <rPh sb="0" eb="2">
      <t>タカ</t>
    </rPh>
    <rPh sb="2" eb="3">
      <t>マチ</t>
    </rPh>
    <phoneticPr fontId="3"/>
  </si>
  <si>
    <t>北播磨</t>
    <rPh sb="0" eb="1">
      <t>キタ</t>
    </rPh>
    <rPh sb="1" eb="3">
      <t>ハリマ</t>
    </rPh>
    <phoneticPr fontId="3"/>
  </si>
  <si>
    <t>加東市</t>
    <rPh sb="0" eb="2">
      <t>カトウ</t>
    </rPh>
    <rPh sb="2" eb="3">
      <t>シ</t>
    </rPh>
    <phoneticPr fontId="3"/>
  </si>
  <si>
    <t>加西市</t>
    <rPh sb="0" eb="2">
      <t>カサイ</t>
    </rPh>
    <rPh sb="2" eb="3">
      <t>シ</t>
    </rPh>
    <phoneticPr fontId="3"/>
  </si>
  <si>
    <t>小野市</t>
    <rPh sb="0" eb="2">
      <t>オノ</t>
    </rPh>
    <rPh sb="2" eb="3">
      <t>シ</t>
    </rPh>
    <phoneticPr fontId="3"/>
  </si>
  <si>
    <t>三木市</t>
    <rPh sb="0" eb="2">
      <t>ミキ</t>
    </rPh>
    <rPh sb="2" eb="3">
      <t>シ</t>
    </rPh>
    <phoneticPr fontId="3"/>
  </si>
  <si>
    <t>西脇市</t>
    <rPh sb="0" eb="2">
      <t>ニシワキ</t>
    </rPh>
    <rPh sb="2" eb="3">
      <t>シ</t>
    </rPh>
    <phoneticPr fontId="3"/>
  </si>
  <si>
    <t>播磨町</t>
    <rPh sb="0" eb="2">
      <t>ハリマ</t>
    </rPh>
    <rPh sb="2" eb="3">
      <t>マチ</t>
    </rPh>
    <phoneticPr fontId="3"/>
  </si>
  <si>
    <t>東播磨</t>
    <rPh sb="0" eb="1">
      <t>ヒガシ</t>
    </rPh>
    <rPh sb="1" eb="3">
      <t>ハリマ</t>
    </rPh>
    <phoneticPr fontId="3"/>
  </si>
  <si>
    <t>稲美町</t>
    <rPh sb="0" eb="2">
      <t>イナミ</t>
    </rPh>
    <rPh sb="2" eb="3">
      <t>マチ</t>
    </rPh>
    <phoneticPr fontId="3"/>
  </si>
  <si>
    <t>高砂市</t>
    <rPh sb="0" eb="2">
      <t>タカサゴ</t>
    </rPh>
    <rPh sb="2" eb="3">
      <t>シ</t>
    </rPh>
    <phoneticPr fontId="3"/>
  </si>
  <si>
    <t>加古川市</t>
    <rPh sb="0" eb="3">
      <t>カコガワ</t>
    </rPh>
    <rPh sb="3" eb="4">
      <t>シ</t>
    </rPh>
    <phoneticPr fontId="3"/>
  </si>
  <si>
    <t>明石市</t>
    <rPh sb="0" eb="2">
      <t>アカシ</t>
    </rPh>
    <rPh sb="2" eb="3">
      <t>シ</t>
    </rPh>
    <phoneticPr fontId="3"/>
  </si>
  <si>
    <t>猪名川町</t>
    <rPh sb="0" eb="3">
      <t>イナガワ</t>
    </rPh>
    <rPh sb="3" eb="4">
      <t>マチ</t>
    </rPh>
    <phoneticPr fontId="3"/>
  </si>
  <si>
    <t>阪神北</t>
    <rPh sb="0" eb="2">
      <t>ハンシン</t>
    </rPh>
    <rPh sb="2" eb="3">
      <t>キタ</t>
    </rPh>
    <phoneticPr fontId="3"/>
  </si>
  <si>
    <t>三田市</t>
    <rPh sb="0" eb="2">
      <t>サンダ</t>
    </rPh>
    <rPh sb="2" eb="3">
      <t>シ</t>
    </rPh>
    <phoneticPr fontId="3"/>
  </si>
  <si>
    <t>川西市</t>
    <rPh sb="0" eb="2">
      <t>カワニシ</t>
    </rPh>
    <rPh sb="2" eb="3">
      <t>シ</t>
    </rPh>
    <phoneticPr fontId="3"/>
  </si>
  <si>
    <t>宝塚市</t>
    <rPh sb="0" eb="2">
      <t>タカラヅカ</t>
    </rPh>
    <rPh sb="2" eb="3">
      <t>シ</t>
    </rPh>
    <phoneticPr fontId="3"/>
  </si>
  <si>
    <t>伊丹市</t>
    <rPh sb="0" eb="2">
      <t>イタミ</t>
    </rPh>
    <rPh sb="2" eb="3">
      <t>シ</t>
    </rPh>
    <phoneticPr fontId="3"/>
  </si>
  <si>
    <t>芦屋市</t>
    <rPh sb="0" eb="2">
      <t>アシヤ</t>
    </rPh>
    <rPh sb="2" eb="3">
      <t>シ</t>
    </rPh>
    <phoneticPr fontId="3"/>
  </si>
  <si>
    <t>阪神南</t>
    <rPh sb="0" eb="2">
      <t>ハンシン</t>
    </rPh>
    <rPh sb="2" eb="3">
      <t>ミナミ</t>
    </rPh>
    <phoneticPr fontId="3"/>
  </si>
  <si>
    <t>西宮市</t>
    <rPh sb="0" eb="3">
      <t>ニシノミヤシ</t>
    </rPh>
    <phoneticPr fontId="3"/>
  </si>
  <si>
    <t>尼崎市</t>
    <rPh sb="0" eb="2">
      <t>アマガサキ</t>
    </rPh>
    <rPh sb="2" eb="3">
      <t>シ</t>
    </rPh>
    <phoneticPr fontId="3"/>
  </si>
  <si>
    <t>神戸市</t>
    <rPh sb="0" eb="2">
      <t>コウベ</t>
    </rPh>
    <rPh sb="2" eb="3">
      <t>シ</t>
    </rPh>
    <phoneticPr fontId="3"/>
  </si>
  <si>
    <t>神戸</t>
    <rPh sb="0" eb="2">
      <t>コウベ</t>
    </rPh>
    <phoneticPr fontId="3"/>
  </si>
  <si>
    <t>H28</t>
    <phoneticPr fontId="3"/>
  </si>
  <si>
    <t>H27</t>
    <phoneticPr fontId="3"/>
  </si>
  <si>
    <t>H26</t>
    <phoneticPr fontId="3"/>
  </si>
  <si>
    <t>宿泊</t>
    <rPh sb="0" eb="2">
      <t>シュクハク</t>
    </rPh>
    <phoneticPr fontId="3"/>
  </si>
  <si>
    <t>日帰り</t>
    <rPh sb="0" eb="2">
      <t>ヒガエ</t>
    </rPh>
    <phoneticPr fontId="3"/>
  </si>
  <si>
    <t>宿泊率</t>
    <rPh sb="0" eb="2">
      <t>シュクハク</t>
    </rPh>
    <rPh sb="2" eb="3">
      <t>リツ</t>
    </rPh>
    <phoneticPr fontId="3"/>
  </si>
  <si>
    <t>平成28年度</t>
    <rPh sb="0" eb="2">
      <t>ヘイセイ</t>
    </rPh>
    <rPh sb="4" eb="6">
      <t>ネンド</t>
    </rPh>
    <phoneticPr fontId="3"/>
  </si>
  <si>
    <t>平成27年度</t>
    <rPh sb="0" eb="2">
      <t>ヘイセイ</t>
    </rPh>
    <rPh sb="4" eb="6">
      <t>ネンド</t>
    </rPh>
    <phoneticPr fontId="3"/>
  </si>
  <si>
    <t>平成26年度</t>
    <rPh sb="0" eb="2">
      <t>ヘイセイ</t>
    </rPh>
    <rPh sb="4" eb="6">
      <t>ネンド</t>
    </rPh>
    <phoneticPr fontId="3"/>
  </si>
  <si>
    <t>平成25年度</t>
    <rPh sb="0" eb="2">
      <t>ヘイセイ</t>
    </rPh>
    <rPh sb="4" eb="6">
      <t>ネンド</t>
    </rPh>
    <phoneticPr fontId="3"/>
  </si>
  <si>
    <t>市町名</t>
    <rPh sb="0" eb="2">
      <t>シチョウ</t>
    </rPh>
    <rPh sb="2" eb="3">
      <t>ナ</t>
    </rPh>
    <phoneticPr fontId="3"/>
  </si>
  <si>
    <t>県民局</t>
    <rPh sb="0" eb="3">
      <t>ケンミンキョク</t>
    </rPh>
    <phoneticPr fontId="3"/>
  </si>
  <si>
    <t>番号</t>
    <rPh sb="0" eb="2">
      <t>バンゴウ</t>
    </rPh>
    <phoneticPr fontId="3"/>
  </si>
  <si>
    <t>(単位：人）</t>
    <rPh sb="1" eb="3">
      <t>タンイ</t>
    </rPh>
    <rPh sb="4" eb="5">
      <t>ニン</t>
    </rPh>
    <phoneticPr fontId="3"/>
  </si>
  <si>
    <t>市町別観光客入込数</t>
    <rPh sb="3" eb="6">
      <t>カンコウキャク</t>
    </rPh>
    <phoneticPr fontId="3"/>
  </si>
  <si>
    <t>平成24年度</t>
    <rPh sb="0" eb="2">
      <t>ヘイセイ</t>
    </rPh>
    <rPh sb="4" eb="6">
      <t>ネンド</t>
    </rPh>
    <phoneticPr fontId="3"/>
  </si>
  <si>
    <t>H25</t>
    <phoneticPr fontId="1"/>
  </si>
  <si>
    <t>平成22年度</t>
    <rPh sb="0" eb="2">
      <t>ヘイセイ</t>
    </rPh>
    <rPh sb="4" eb="6">
      <t>ネンド</t>
    </rPh>
    <phoneticPr fontId="3"/>
  </si>
  <si>
    <t>平成23年度</t>
    <rPh sb="0" eb="2">
      <t>ヘイセイ</t>
    </rPh>
    <rPh sb="4" eb="6">
      <t>ネンド</t>
    </rPh>
    <phoneticPr fontId="3"/>
  </si>
  <si>
    <t>H22</t>
    <phoneticPr fontId="3"/>
  </si>
  <si>
    <t>H23</t>
    <phoneticPr fontId="1"/>
  </si>
  <si>
    <t>H24</t>
    <phoneticPr fontId="1"/>
  </si>
  <si>
    <t>（資料）兵庫県「観光客動態調査」資料</t>
    <rPh sb="1" eb="3">
      <t>シリョウ</t>
    </rPh>
    <rPh sb="4" eb="7">
      <t>ヒョウゴケン</t>
    </rPh>
    <rPh sb="8" eb="11">
      <t>カンコウキャク</t>
    </rPh>
    <rPh sb="11" eb="13">
      <t>ドウタイ</t>
    </rPh>
    <rPh sb="13" eb="15">
      <t>チョウサ</t>
    </rPh>
    <rPh sb="16" eb="18">
      <t>シリョウ</t>
    </rPh>
    <phoneticPr fontId="1"/>
  </si>
  <si>
    <t>平成27年度</t>
    <rPh sb="0" eb="2">
      <t>ヘイセイ</t>
    </rPh>
    <rPh sb="4" eb="5">
      <t>ネン</t>
    </rPh>
    <rPh sb="5" eb="6">
      <t>ド</t>
    </rPh>
    <phoneticPr fontId="3"/>
  </si>
  <si>
    <t>平成28年度</t>
    <rPh sb="0" eb="2">
      <t>ヘイセイ</t>
    </rPh>
    <rPh sb="4" eb="5">
      <t>ネン</t>
    </rPh>
    <rPh sb="5" eb="6">
      <t>ド</t>
    </rPh>
    <phoneticPr fontId="3"/>
  </si>
  <si>
    <t>2011年度</t>
    <rPh sb="4" eb="6">
      <t>ネンド</t>
    </rPh>
    <phoneticPr fontId="3"/>
  </si>
  <si>
    <t>2012年度</t>
    <rPh sb="4" eb="6">
      <t>ネンド</t>
    </rPh>
    <phoneticPr fontId="3"/>
  </si>
  <si>
    <t>2013年度</t>
    <rPh sb="4" eb="6">
      <t>ネンド</t>
    </rPh>
    <phoneticPr fontId="3"/>
  </si>
  <si>
    <t>2014年度</t>
    <rPh sb="4" eb="6">
      <t>ネンド</t>
    </rPh>
    <phoneticPr fontId="3"/>
  </si>
  <si>
    <t>2015年度</t>
    <rPh sb="4" eb="6">
      <t>ネンド</t>
    </rPh>
    <phoneticPr fontId="3"/>
  </si>
  <si>
    <t>総数</t>
    <rPh sb="0" eb="2">
      <t>ソウスウ</t>
    </rPh>
    <phoneticPr fontId="3"/>
  </si>
  <si>
    <t>（日帰り・宿泊別）</t>
  </si>
  <si>
    <t>千人</t>
    <rPh sb="0" eb="2">
      <t>センニン</t>
    </rPh>
    <phoneticPr fontId="3"/>
  </si>
  <si>
    <t>宿泊客</t>
    <phoneticPr fontId="9"/>
  </si>
  <si>
    <t>（利用宿泊施設別）</t>
    <rPh sb="1" eb="3">
      <t>リヨウ</t>
    </rPh>
    <phoneticPr fontId="9"/>
  </si>
  <si>
    <t>ホテル</t>
    <phoneticPr fontId="9"/>
  </si>
  <si>
    <t>旅館</t>
    <phoneticPr fontId="9"/>
  </si>
  <si>
    <t>民宿・ペンション</t>
    <phoneticPr fontId="9"/>
  </si>
  <si>
    <t>公的宿泊施設</t>
    <phoneticPr fontId="9"/>
  </si>
  <si>
    <t>ユースホステル</t>
    <phoneticPr fontId="9"/>
  </si>
  <si>
    <t>寮・保養所</t>
    <phoneticPr fontId="9"/>
  </si>
  <si>
    <t>その他</t>
    <phoneticPr fontId="9"/>
  </si>
  <si>
    <t>その他</t>
    <phoneticPr fontId="9"/>
  </si>
  <si>
    <t>（四季別）</t>
    <rPh sb="1" eb="3">
      <t>シキ</t>
    </rPh>
    <phoneticPr fontId="9"/>
  </si>
  <si>
    <t>宿泊費単価（補正）</t>
    <rPh sb="0" eb="3">
      <t>シュクハクヒ</t>
    </rPh>
    <rPh sb="3" eb="5">
      <t>タンカ</t>
    </rPh>
    <rPh sb="6" eb="8">
      <t>ホセイ</t>
    </rPh>
    <phoneticPr fontId="9"/>
  </si>
  <si>
    <t>円</t>
    <rPh sb="0" eb="1">
      <t>エン</t>
    </rPh>
    <phoneticPr fontId="3"/>
  </si>
  <si>
    <t>ホテル</t>
    <phoneticPr fontId="9"/>
  </si>
  <si>
    <t>旅館</t>
    <phoneticPr fontId="9"/>
  </si>
  <si>
    <t>民宿・ペンション</t>
    <phoneticPr fontId="9"/>
  </si>
  <si>
    <t>公的宿泊施設</t>
    <phoneticPr fontId="9"/>
  </si>
  <si>
    <t>交通費単価</t>
    <rPh sb="0" eb="3">
      <t>コウツウヒ</t>
    </rPh>
    <rPh sb="3" eb="5">
      <t>タンカ</t>
    </rPh>
    <phoneticPr fontId="9"/>
  </si>
  <si>
    <t>その他費用（単価）</t>
    <rPh sb="2" eb="3">
      <t>タ</t>
    </rPh>
    <rPh sb="3" eb="5">
      <t>ヒヨウ</t>
    </rPh>
    <rPh sb="6" eb="8">
      <t>タンカ</t>
    </rPh>
    <phoneticPr fontId="3"/>
  </si>
  <si>
    <t>日帰り客</t>
    <rPh sb="0" eb="2">
      <t>ヒガエ</t>
    </rPh>
    <rPh sb="3" eb="4">
      <t>キャク</t>
    </rPh>
    <phoneticPr fontId="3"/>
  </si>
  <si>
    <t>宿泊客</t>
    <rPh sb="0" eb="2">
      <t>シュクハク</t>
    </rPh>
    <rPh sb="2" eb="3">
      <t>キャク</t>
    </rPh>
    <phoneticPr fontId="3"/>
  </si>
  <si>
    <t>宿泊費産出額</t>
    <rPh sb="0" eb="3">
      <t>シュクハクヒ</t>
    </rPh>
    <rPh sb="3" eb="6">
      <t>サンシュツガク</t>
    </rPh>
    <phoneticPr fontId="9"/>
  </si>
  <si>
    <t>百万円</t>
    <rPh sb="0" eb="1">
      <t>ヒャク</t>
    </rPh>
    <rPh sb="1" eb="3">
      <t>マンエン</t>
    </rPh>
    <phoneticPr fontId="3"/>
  </si>
  <si>
    <t>寮・保養所</t>
    <phoneticPr fontId="9"/>
  </si>
  <si>
    <t>その他</t>
    <phoneticPr fontId="9"/>
  </si>
  <si>
    <t>計</t>
    <rPh sb="0" eb="1">
      <t>ケイ</t>
    </rPh>
    <phoneticPr fontId="3"/>
  </si>
  <si>
    <t>交通費産出額</t>
    <rPh sb="0" eb="3">
      <t>コウツウヒ</t>
    </rPh>
    <rPh sb="3" eb="6">
      <t>サンシュツガク</t>
    </rPh>
    <phoneticPr fontId="9"/>
  </si>
  <si>
    <t>飲食費その他産出額</t>
    <rPh sb="0" eb="3">
      <t>インショクヒ</t>
    </rPh>
    <rPh sb="5" eb="6">
      <t>タ</t>
    </rPh>
    <rPh sb="6" eb="9">
      <t>サンシュツガク</t>
    </rPh>
    <phoneticPr fontId="3"/>
  </si>
  <si>
    <t>宿泊費</t>
    <rPh sb="0" eb="3">
      <t>シュクハクヒ</t>
    </rPh>
    <phoneticPr fontId="3"/>
  </si>
  <si>
    <t>交通費</t>
    <rPh sb="0" eb="3">
      <t>コウツウヒ</t>
    </rPh>
    <phoneticPr fontId="3"/>
  </si>
  <si>
    <t>飲食費その他</t>
    <rPh sb="0" eb="3">
      <t>インショクヒ</t>
    </rPh>
    <rPh sb="5" eb="6">
      <t>タ</t>
    </rPh>
    <phoneticPr fontId="3"/>
  </si>
  <si>
    <t>2010年度2</t>
    <rPh sb="4" eb="6">
      <t>ネンド</t>
    </rPh>
    <phoneticPr fontId="3"/>
  </si>
  <si>
    <t>日帰り客</t>
    <phoneticPr fontId="9"/>
  </si>
  <si>
    <t>民宿・ペンション</t>
    <phoneticPr fontId="9"/>
  </si>
  <si>
    <t>宿泊施設補正</t>
    <rPh sb="0" eb="2">
      <t>シュクハク</t>
    </rPh>
    <rPh sb="2" eb="4">
      <t>シセツ</t>
    </rPh>
    <rPh sb="4" eb="6">
      <t>ホセイ</t>
    </rPh>
    <phoneticPr fontId="3"/>
  </si>
  <si>
    <t xml:space="preserve"> </t>
  </si>
  <si>
    <t>新基準</t>
    <rPh sb="0" eb="1">
      <t>シン</t>
    </rPh>
    <rPh sb="1" eb="3">
      <t>キジュン</t>
    </rPh>
    <phoneticPr fontId="2"/>
  </si>
  <si>
    <t>神戸市</t>
  </si>
  <si>
    <t>尼崎市</t>
  </si>
  <si>
    <t>西宮市</t>
  </si>
  <si>
    <t>芦屋市</t>
  </si>
  <si>
    <t>伊丹市</t>
  </si>
  <si>
    <t>宝塚市</t>
  </si>
  <si>
    <t>川西市</t>
  </si>
  <si>
    <t>三田市</t>
  </si>
  <si>
    <t>猪名川町</t>
  </si>
  <si>
    <t>明石市</t>
  </si>
  <si>
    <t>加古川市</t>
  </si>
  <si>
    <t>高砂市</t>
  </si>
  <si>
    <t>稲美町</t>
  </si>
  <si>
    <t>播磨町</t>
  </si>
  <si>
    <t>西脇市</t>
  </si>
  <si>
    <t>三木市</t>
    <rPh sb="0" eb="3">
      <t>ミキシ</t>
    </rPh>
    <phoneticPr fontId="0"/>
  </si>
  <si>
    <t>小野市</t>
  </si>
  <si>
    <t>加西市</t>
  </si>
  <si>
    <t>加東市</t>
    <rPh sb="0" eb="3">
      <t>カトウシ</t>
    </rPh>
    <phoneticPr fontId="0"/>
  </si>
  <si>
    <t>多可町</t>
    <rPh sb="0" eb="2">
      <t>タカ</t>
    </rPh>
    <rPh sb="2" eb="3">
      <t>チョウ</t>
    </rPh>
    <phoneticPr fontId="0"/>
  </si>
  <si>
    <t>姫路市</t>
  </si>
  <si>
    <t>相生市</t>
  </si>
  <si>
    <t>宍粟市</t>
    <rPh sb="0" eb="3">
      <t>シソウシ</t>
    </rPh>
    <phoneticPr fontId="0"/>
  </si>
  <si>
    <t>たつの市</t>
    <rPh sb="3" eb="4">
      <t>シ</t>
    </rPh>
    <phoneticPr fontId="0"/>
  </si>
  <si>
    <t>太子町</t>
  </si>
  <si>
    <t>上郡町</t>
  </si>
  <si>
    <t>佐用町</t>
  </si>
  <si>
    <t>豊岡市</t>
    <rPh sb="0" eb="3">
      <t>トヨオカシ</t>
    </rPh>
    <phoneticPr fontId="0"/>
  </si>
  <si>
    <t>養父市</t>
    <rPh sb="0" eb="3">
      <t>ヤブシ</t>
    </rPh>
    <phoneticPr fontId="0"/>
  </si>
  <si>
    <t>朝来市</t>
    <rPh sb="0" eb="3">
      <t>アサゴシ</t>
    </rPh>
    <phoneticPr fontId="0"/>
  </si>
  <si>
    <t>香美町</t>
    <rPh sb="0" eb="3">
      <t>カミチョウ</t>
    </rPh>
    <phoneticPr fontId="0"/>
  </si>
  <si>
    <t>新温泉町</t>
    <rPh sb="0" eb="1">
      <t>シン</t>
    </rPh>
    <rPh sb="1" eb="3">
      <t>オンセン</t>
    </rPh>
    <rPh sb="3" eb="4">
      <t>チョウ</t>
    </rPh>
    <phoneticPr fontId="0"/>
  </si>
  <si>
    <t>丹波市</t>
    <rPh sb="0" eb="3">
      <t>タンバシ</t>
    </rPh>
    <phoneticPr fontId="0"/>
  </si>
  <si>
    <t>洲本市</t>
  </si>
  <si>
    <t>南あわじ市</t>
    <rPh sb="0" eb="1">
      <t>ミナミ</t>
    </rPh>
    <rPh sb="4" eb="5">
      <t>シ</t>
    </rPh>
    <phoneticPr fontId="0"/>
  </si>
  <si>
    <t>淡路市</t>
    <rPh sb="0" eb="3">
      <t>アワジシ</t>
    </rPh>
    <phoneticPr fontId="0"/>
  </si>
  <si>
    <t>ホテル</t>
  </si>
  <si>
    <t>旅館</t>
  </si>
  <si>
    <t>民宿・ペンション</t>
  </si>
  <si>
    <t>公的宿泊施設</t>
  </si>
  <si>
    <t>ユースホステル</t>
  </si>
  <si>
    <t>寮・保養所</t>
  </si>
  <si>
    <t>その他</t>
  </si>
  <si>
    <t>日帰り客</t>
    <rPh sb="0" eb="2">
      <t>ヒガエ</t>
    </rPh>
    <rPh sb="3" eb="4">
      <t>キャク</t>
    </rPh>
    <phoneticPr fontId="1"/>
  </si>
  <si>
    <t>宿泊客</t>
    <rPh sb="0" eb="2">
      <t>シュクハク</t>
    </rPh>
    <rPh sb="2" eb="3">
      <t>キャク</t>
    </rPh>
    <phoneticPr fontId="1"/>
  </si>
  <si>
    <t>日帰り</t>
    <rPh sb="0" eb="2">
      <t>ヒガエ</t>
    </rPh>
    <phoneticPr fontId="1"/>
  </si>
  <si>
    <t>(単位：百万円）</t>
    <rPh sb="1" eb="3">
      <t>タンイ</t>
    </rPh>
    <rPh sb="4" eb="5">
      <t>ヒャク</t>
    </rPh>
    <rPh sb="5" eb="7">
      <t>マンエン</t>
    </rPh>
    <phoneticPr fontId="1"/>
  </si>
  <si>
    <t>平成22年度</t>
    <rPh sb="0" eb="2">
      <t>ヘイセイ</t>
    </rPh>
    <rPh sb="4" eb="6">
      <t>ネンド</t>
    </rPh>
    <phoneticPr fontId="2"/>
  </si>
  <si>
    <t>宿泊補正(千人）</t>
    <rPh sb="0" eb="2">
      <t>シュクハク</t>
    </rPh>
    <rPh sb="2" eb="4">
      <t>ホセイ</t>
    </rPh>
    <rPh sb="5" eb="7">
      <t>センニン</t>
    </rPh>
    <phoneticPr fontId="1"/>
  </si>
  <si>
    <t xml:space="preserve"> </t>
    <phoneticPr fontId="1"/>
  </si>
  <si>
    <t>宿泊費</t>
    <rPh sb="0" eb="3">
      <t>シュクハクヒ</t>
    </rPh>
    <phoneticPr fontId="1"/>
  </si>
  <si>
    <t>交通費</t>
    <rPh sb="0" eb="3">
      <t>コウツウヒ</t>
    </rPh>
    <phoneticPr fontId="1"/>
  </si>
  <si>
    <t>飲食費その他</t>
    <rPh sb="0" eb="2">
      <t>インショク</t>
    </rPh>
    <rPh sb="2" eb="3">
      <t>ヒ</t>
    </rPh>
    <rPh sb="5" eb="6">
      <t>タ</t>
    </rPh>
    <phoneticPr fontId="1"/>
  </si>
  <si>
    <t>尼崎市</t>
    <rPh sb="0" eb="3">
      <t>アマガサキシ</t>
    </rPh>
    <phoneticPr fontId="1"/>
  </si>
  <si>
    <t>西宮市</t>
    <rPh sb="0" eb="3">
      <t>ニシノミヤシ</t>
    </rPh>
    <phoneticPr fontId="1"/>
  </si>
  <si>
    <t>芦屋市</t>
    <rPh sb="0" eb="2">
      <t>アシヤ</t>
    </rPh>
    <rPh sb="2" eb="3">
      <t>シ</t>
    </rPh>
    <phoneticPr fontId="1"/>
  </si>
  <si>
    <t>伊丹市</t>
    <rPh sb="0" eb="3">
      <t>イタミシ</t>
    </rPh>
    <phoneticPr fontId="1"/>
  </si>
  <si>
    <t>宝塚市</t>
    <rPh sb="0" eb="1">
      <t>タカラ</t>
    </rPh>
    <rPh sb="1" eb="2">
      <t>ツカ</t>
    </rPh>
    <rPh sb="2" eb="3">
      <t>シ</t>
    </rPh>
    <phoneticPr fontId="1"/>
  </si>
  <si>
    <t>川西市</t>
    <rPh sb="0" eb="3">
      <t>カワニシシ</t>
    </rPh>
    <phoneticPr fontId="1"/>
  </si>
  <si>
    <t>三田市</t>
    <rPh sb="0" eb="3">
      <t>サンダシ</t>
    </rPh>
    <phoneticPr fontId="1"/>
  </si>
  <si>
    <t>猪名川町</t>
    <rPh sb="0" eb="4">
      <t>イナガワチョウ</t>
    </rPh>
    <phoneticPr fontId="1"/>
  </si>
  <si>
    <t>明石市</t>
    <rPh sb="0" eb="2">
      <t>アカシ</t>
    </rPh>
    <rPh sb="2" eb="3">
      <t>シ</t>
    </rPh>
    <phoneticPr fontId="1"/>
  </si>
  <si>
    <t>加古川市</t>
    <rPh sb="0" eb="4">
      <t>カコガワシ</t>
    </rPh>
    <phoneticPr fontId="1"/>
  </si>
  <si>
    <t>高砂市</t>
    <rPh sb="0" eb="3">
      <t>タカサゴシ</t>
    </rPh>
    <phoneticPr fontId="1"/>
  </si>
  <si>
    <t>稲美町</t>
    <rPh sb="0" eb="3">
      <t>イナミチョウ</t>
    </rPh>
    <phoneticPr fontId="1"/>
  </si>
  <si>
    <t>播磨町</t>
    <rPh sb="0" eb="2">
      <t>ハリマ</t>
    </rPh>
    <rPh sb="2" eb="3">
      <t>マチ</t>
    </rPh>
    <phoneticPr fontId="1"/>
  </si>
  <si>
    <t>西脇市</t>
    <rPh sb="0" eb="3">
      <t>ニシワキシ</t>
    </rPh>
    <phoneticPr fontId="1"/>
  </si>
  <si>
    <t>三木市</t>
    <rPh sb="0" eb="3">
      <t>ミキシ</t>
    </rPh>
    <phoneticPr fontId="1"/>
  </si>
  <si>
    <t>小野市</t>
    <rPh sb="0" eb="3">
      <t>オノシ</t>
    </rPh>
    <phoneticPr fontId="1"/>
  </si>
  <si>
    <t>加西市</t>
    <rPh sb="0" eb="3">
      <t>カサイシ</t>
    </rPh>
    <phoneticPr fontId="1"/>
  </si>
  <si>
    <t>加東市</t>
    <rPh sb="0" eb="3">
      <t>カトウシ</t>
    </rPh>
    <phoneticPr fontId="1"/>
  </si>
  <si>
    <t>多可町</t>
    <rPh sb="0" eb="3">
      <t>タカマチ</t>
    </rPh>
    <phoneticPr fontId="1"/>
  </si>
  <si>
    <t>姫路市</t>
    <rPh sb="0" eb="3">
      <t>ヒメジシ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</si>
  <si>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</si>
  <si>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</si>
  <si>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1"/>
  </si>
  <si>
    <t>相生市</t>
    <rPh sb="0" eb="3">
      <t>アイオイシ</t>
    </rPh>
    <phoneticPr fontId="1"/>
  </si>
  <si>
    <t>たつの市</t>
    <rPh sb="3" eb="4">
      <t>シ</t>
    </rPh>
    <phoneticPr fontId="1"/>
  </si>
  <si>
    <t>赤穂市</t>
    <rPh sb="0" eb="3">
      <t>アコウシ</t>
    </rPh>
    <phoneticPr fontId="1"/>
  </si>
  <si>
    <t>宍粟市</t>
    <rPh sb="0" eb="3">
      <t>シソウシ</t>
    </rPh>
    <phoneticPr fontId="1"/>
  </si>
  <si>
    <t>太子町</t>
    <rPh sb="0" eb="3">
      <t>タイシマチ</t>
    </rPh>
    <phoneticPr fontId="1"/>
  </si>
  <si>
    <t>上郡町</t>
    <rPh sb="0" eb="2">
      <t>カミゴオリ</t>
    </rPh>
    <rPh sb="2" eb="3">
      <t>マチ</t>
    </rPh>
    <phoneticPr fontId="1"/>
  </si>
  <si>
    <t>佐用町</t>
    <rPh sb="0" eb="2">
      <t>サヨ</t>
    </rPh>
    <rPh sb="2" eb="3">
      <t>マチ</t>
    </rPh>
    <phoneticPr fontId="1"/>
  </si>
  <si>
    <t>豊岡市</t>
    <rPh sb="0" eb="3">
      <t>トヨオカシ</t>
    </rPh>
    <phoneticPr fontId="1"/>
  </si>
  <si>
    <t>養父市</t>
    <rPh sb="0" eb="3">
      <t>ヤブシ</t>
    </rPh>
    <phoneticPr fontId="1"/>
  </si>
  <si>
    <t>朝来市</t>
    <rPh sb="0" eb="3">
      <t>アサゴシ</t>
    </rPh>
    <phoneticPr fontId="1"/>
  </si>
  <si>
    <t>香美町</t>
    <rPh sb="0" eb="3">
      <t>カミチョウ</t>
    </rPh>
    <phoneticPr fontId="1"/>
  </si>
  <si>
    <t>新温泉町</t>
    <rPh sb="0" eb="1">
      <t>シン</t>
    </rPh>
    <rPh sb="1" eb="3">
      <t>オンセン</t>
    </rPh>
    <rPh sb="3" eb="4">
      <t>マチ</t>
    </rPh>
    <phoneticPr fontId="1"/>
  </si>
  <si>
    <t>丹波市</t>
    <rPh sb="0" eb="3">
      <t>タンバシ</t>
    </rPh>
    <phoneticPr fontId="1"/>
  </si>
  <si>
    <t>洲本市</t>
    <rPh sb="0" eb="3">
      <t>スモトシ</t>
    </rPh>
    <phoneticPr fontId="1"/>
  </si>
  <si>
    <t>南あわじ市</t>
    <rPh sb="0" eb="1">
      <t>ミナミ</t>
    </rPh>
    <rPh sb="4" eb="5">
      <t>シ</t>
    </rPh>
    <phoneticPr fontId="1"/>
  </si>
  <si>
    <t>淡路市</t>
    <rPh sb="0" eb="3">
      <t>アワジシ</t>
    </rPh>
    <phoneticPr fontId="1"/>
  </si>
  <si>
    <t>淡路地域</t>
    <rPh sb="0" eb="2">
      <t>アワジ</t>
    </rPh>
    <rPh sb="2" eb="4">
      <t>チイキ</t>
    </rPh>
    <phoneticPr fontId="1"/>
  </si>
  <si>
    <t>丹波地域</t>
    <rPh sb="0" eb="2">
      <t>タンバ</t>
    </rPh>
    <rPh sb="2" eb="4">
      <t>チイキ</t>
    </rPh>
    <phoneticPr fontId="1"/>
  </si>
  <si>
    <t>但馬地域</t>
    <rPh sb="0" eb="2">
      <t>タジマ</t>
    </rPh>
    <rPh sb="2" eb="4">
      <t>チイキ</t>
    </rPh>
    <phoneticPr fontId="1"/>
  </si>
  <si>
    <t>西播磨地域</t>
    <rPh sb="0" eb="1">
      <t>ニシ</t>
    </rPh>
    <rPh sb="1" eb="3">
      <t>ハリマ</t>
    </rPh>
    <rPh sb="3" eb="5">
      <t>チイキ</t>
    </rPh>
    <phoneticPr fontId="1"/>
  </si>
  <si>
    <t>中播磨地域</t>
    <rPh sb="0" eb="1">
      <t>ナカ</t>
    </rPh>
    <rPh sb="1" eb="3">
      <t>ハリマ</t>
    </rPh>
    <rPh sb="3" eb="5">
      <t>チイキ</t>
    </rPh>
    <phoneticPr fontId="1"/>
  </si>
  <si>
    <t>北播磨地域</t>
    <rPh sb="0" eb="1">
      <t>キタ</t>
    </rPh>
    <rPh sb="1" eb="3">
      <t>ハリマ</t>
    </rPh>
    <rPh sb="3" eb="5">
      <t>チイキ</t>
    </rPh>
    <phoneticPr fontId="1"/>
  </si>
  <si>
    <t>東播磨地域</t>
    <rPh sb="0" eb="1">
      <t>ヒガシ</t>
    </rPh>
    <rPh sb="1" eb="3">
      <t>ハリマ</t>
    </rPh>
    <rPh sb="3" eb="5">
      <t>チイキ</t>
    </rPh>
    <phoneticPr fontId="1"/>
  </si>
  <si>
    <t>阪神北地域</t>
    <rPh sb="0" eb="2">
      <t>ハンシン</t>
    </rPh>
    <rPh sb="2" eb="3">
      <t>キタ</t>
    </rPh>
    <rPh sb="3" eb="5">
      <t>チイキ</t>
    </rPh>
    <phoneticPr fontId="1"/>
  </si>
  <si>
    <t>阪神南地域</t>
    <rPh sb="0" eb="2">
      <t>ハンシン</t>
    </rPh>
    <rPh sb="2" eb="3">
      <t>ミナミ</t>
    </rPh>
    <rPh sb="3" eb="5">
      <t>チイキ</t>
    </rPh>
    <phoneticPr fontId="1"/>
  </si>
  <si>
    <t>計</t>
    <rPh sb="0" eb="1">
      <t>ケイ</t>
    </rPh>
    <phoneticPr fontId="1"/>
  </si>
  <si>
    <t>宿泊単価等の推計</t>
    <rPh sb="0" eb="2">
      <t>シュクハク</t>
    </rPh>
    <rPh sb="2" eb="4">
      <t>タンカ</t>
    </rPh>
    <rPh sb="4" eb="5">
      <t>トウ</t>
    </rPh>
    <rPh sb="6" eb="8">
      <t>スイケイ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</si>
  <si>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</si>
  <si>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</si>
  <si>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</si>
  <si>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平成24年度</t>
    <rPh sb="0" eb="2">
      <t>ヘイセイ</t>
    </rPh>
    <rPh sb="4" eb="5">
      <t>ネン</t>
    </rPh>
    <rPh sb="5" eb="6">
      <t>ド</t>
    </rPh>
    <phoneticPr fontId="3"/>
  </si>
  <si>
    <t>平成25年度</t>
    <rPh sb="0" eb="2">
      <t>ヘイセイ</t>
    </rPh>
    <rPh sb="4" eb="5">
      <t>ネン</t>
    </rPh>
    <rPh sb="5" eb="6">
      <t>ド</t>
    </rPh>
    <phoneticPr fontId="3"/>
  </si>
  <si>
    <t>平成26年度</t>
    <rPh sb="0" eb="2">
      <t>ヘイセイ</t>
    </rPh>
    <rPh sb="4" eb="5">
      <t>ネン</t>
    </rPh>
    <rPh sb="5" eb="6">
      <t>ド</t>
    </rPh>
    <phoneticPr fontId="3"/>
  </si>
  <si>
    <t>1泊当たり宿泊費</t>
    <rPh sb="1" eb="2">
      <t>ハク</t>
    </rPh>
    <rPh sb="2" eb="3">
      <t>ア</t>
    </rPh>
    <rPh sb="5" eb="7">
      <t>シュクハク</t>
    </rPh>
    <rPh sb="7" eb="8">
      <t>ヒ</t>
    </rPh>
    <phoneticPr fontId="3"/>
  </si>
  <si>
    <t>1回当たり宿泊費</t>
    <rPh sb="1" eb="2">
      <t>カイ</t>
    </rPh>
    <rPh sb="2" eb="3">
      <t>ア</t>
    </rPh>
    <rPh sb="5" eb="8">
      <t>シュクハクヒ</t>
    </rPh>
    <phoneticPr fontId="3"/>
  </si>
  <si>
    <t>１回当たり宿泊数</t>
    <rPh sb="1" eb="2">
      <t>カイ</t>
    </rPh>
    <rPh sb="2" eb="3">
      <t>ア</t>
    </rPh>
    <rPh sb="5" eb="7">
      <t>シュクハク</t>
    </rPh>
    <rPh sb="7" eb="8">
      <t>スウ</t>
    </rPh>
    <phoneticPr fontId="3"/>
  </si>
  <si>
    <t>消費額算定値</t>
    <rPh sb="0" eb="3">
      <t>ショウヒガク</t>
    </rPh>
    <rPh sb="3" eb="5">
      <t>サンテイ</t>
    </rPh>
    <rPh sb="5" eb="6">
      <t>アタイ</t>
    </rPh>
    <phoneticPr fontId="3"/>
  </si>
  <si>
    <t>旅館</t>
    <rPh sb="0" eb="2">
      <t>リョカン</t>
    </rPh>
    <phoneticPr fontId="3"/>
  </si>
  <si>
    <t>民宿</t>
    <rPh sb="0" eb="2">
      <t>ミンシュク</t>
    </rPh>
    <phoneticPr fontId="3"/>
  </si>
  <si>
    <t>国民宿舎等公共宿泊施設</t>
    <rPh sb="0" eb="2">
      <t>コクミン</t>
    </rPh>
    <rPh sb="2" eb="4">
      <t>シュクシャ</t>
    </rPh>
    <rPh sb="4" eb="5">
      <t>トウ</t>
    </rPh>
    <rPh sb="5" eb="7">
      <t>コウキョウ</t>
    </rPh>
    <rPh sb="7" eb="9">
      <t>シュクハク</t>
    </rPh>
    <rPh sb="9" eb="11">
      <t>シセツ</t>
    </rPh>
    <phoneticPr fontId="3"/>
  </si>
  <si>
    <t>会社・官公庁の寮・保養所</t>
    <rPh sb="0" eb="2">
      <t>カイシャ</t>
    </rPh>
    <rPh sb="3" eb="6">
      <t>カンコウチョウ</t>
    </rPh>
    <rPh sb="7" eb="8">
      <t>リョウ</t>
    </rPh>
    <rPh sb="9" eb="12">
      <t>ホヨウショ</t>
    </rPh>
    <phoneticPr fontId="3"/>
  </si>
  <si>
    <t>山小屋・キャンプ場</t>
    <rPh sb="0" eb="3">
      <t>ヤマゴヤ</t>
    </rPh>
    <rPh sb="8" eb="9">
      <t>ジョウ</t>
    </rPh>
    <phoneticPr fontId="3"/>
  </si>
  <si>
    <t>オートキャンプ場</t>
    <rPh sb="7" eb="8">
      <t>バ</t>
    </rPh>
    <phoneticPr fontId="3"/>
  </si>
  <si>
    <t>別荘・貸別荘</t>
    <rPh sb="0" eb="2">
      <t>ベッソウ</t>
    </rPh>
    <rPh sb="3" eb="4">
      <t>カ</t>
    </rPh>
    <rPh sb="4" eb="6">
      <t>ベッソウ</t>
    </rPh>
    <phoneticPr fontId="3"/>
  </si>
  <si>
    <t>知人・親戚宅</t>
    <rPh sb="0" eb="2">
      <t>チジン</t>
    </rPh>
    <rPh sb="3" eb="5">
      <t>シンセキ</t>
    </rPh>
    <rPh sb="5" eb="6">
      <t>タク</t>
    </rPh>
    <phoneticPr fontId="3"/>
  </si>
  <si>
    <t>車・船内泊</t>
    <rPh sb="0" eb="1">
      <t>クルマ</t>
    </rPh>
    <rPh sb="2" eb="4">
      <t>センナイ</t>
    </rPh>
    <rPh sb="4" eb="5">
      <t>ハク</t>
    </rPh>
    <phoneticPr fontId="3"/>
  </si>
  <si>
    <t>土産の費用</t>
    <rPh sb="0" eb="2">
      <t>ミヤゲ</t>
    </rPh>
    <rPh sb="3" eb="5">
      <t>ヒヨウ</t>
    </rPh>
    <phoneticPr fontId="3"/>
  </si>
  <si>
    <t xml:space="preserve"> </t>
    <phoneticPr fontId="3"/>
  </si>
  <si>
    <t>その他費用（観光行動費）</t>
    <rPh sb="2" eb="3">
      <t>タ</t>
    </rPh>
    <rPh sb="3" eb="5">
      <t>ヒヨウ</t>
    </rPh>
    <rPh sb="6" eb="8">
      <t>カンコウ</t>
    </rPh>
    <rPh sb="8" eb="10">
      <t>コウドウ</t>
    </rPh>
    <rPh sb="10" eb="11">
      <t>ヒ</t>
    </rPh>
    <phoneticPr fontId="3"/>
  </si>
  <si>
    <t>交通費(日帰り）</t>
    <rPh sb="0" eb="3">
      <t>コウツウヒ</t>
    </rPh>
    <rPh sb="4" eb="6">
      <t>ヒガエ</t>
    </rPh>
    <phoneticPr fontId="3"/>
  </si>
  <si>
    <t>交通費(宿泊）</t>
    <rPh sb="0" eb="3">
      <t>コウツウヒ</t>
    </rPh>
    <rPh sb="4" eb="6">
      <t>シュクハク</t>
    </rPh>
    <phoneticPr fontId="3"/>
  </si>
  <si>
    <t>平均宿泊単価推計</t>
    <rPh sb="0" eb="2">
      <t>ヘイキン</t>
    </rPh>
    <rPh sb="2" eb="4">
      <t>シュクハク</t>
    </rPh>
    <rPh sb="4" eb="6">
      <t>タンカ</t>
    </rPh>
    <rPh sb="6" eb="8">
      <t>スイケイ</t>
    </rPh>
    <phoneticPr fontId="3"/>
  </si>
  <si>
    <t>民宿・ペンション</t>
    <rPh sb="0" eb="2">
      <t>ミンシュク</t>
    </rPh>
    <phoneticPr fontId="3"/>
  </si>
  <si>
    <t>公的宿泊施設</t>
    <rPh sb="0" eb="2">
      <t>コウテキ</t>
    </rPh>
    <rPh sb="2" eb="4">
      <t>シュクハク</t>
    </rPh>
    <rPh sb="4" eb="6">
      <t>シセツ</t>
    </rPh>
    <phoneticPr fontId="3"/>
  </si>
  <si>
    <t>寮・保養所</t>
    <rPh sb="0" eb="1">
      <t>リョウ</t>
    </rPh>
    <rPh sb="2" eb="5">
      <t>ホヨウショ</t>
    </rPh>
    <phoneticPr fontId="3"/>
  </si>
  <si>
    <t>その他</t>
    <rPh sb="2" eb="3">
      <t>タ</t>
    </rPh>
    <phoneticPr fontId="3"/>
  </si>
  <si>
    <t>交通費単価</t>
    <rPh sb="0" eb="3">
      <t>コウツウヒ</t>
    </rPh>
    <rPh sb="3" eb="5">
      <t>タンカ</t>
    </rPh>
    <phoneticPr fontId="1"/>
  </si>
  <si>
    <t>日帰り(円）</t>
    <rPh sb="0" eb="2">
      <t>ヒガエ</t>
    </rPh>
    <rPh sb="4" eb="5">
      <t>エン</t>
    </rPh>
    <phoneticPr fontId="1"/>
  </si>
  <si>
    <t>宿泊(円）</t>
    <rPh sb="0" eb="2">
      <t>シュクハク</t>
    </rPh>
    <rPh sb="3" eb="4">
      <t>エン</t>
    </rPh>
    <phoneticPr fontId="1"/>
  </si>
  <si>
    <t>日帰交通費(千円）</t>
    <rPh sb="0" eb="2">
      <t>ヒガエ</t>
    </rPh>
    <rPh sb="2" eb="5">
      <t>コウツウヒ</t>
    </rPh>
    <rPh sb="6" eb="8">
      <t>センエン</t>
    </rPh>
    <phoneticPr fontId="1"/>
  </si>
  <si>
    <t>宿泊交通費(千円）</t>
    <rPh sb="0" eb="2">
      <t>シュクハク</t>
    </rPh>
    <rPh sb="2" eb="5">
      <t>コウツウヒ</t>
    </rPh>
    <rPh sb="6" eb="8">
      <t>センエン</t>
    </rPh>
    <phoneticPr fontId="1"/>
  </si>
  <si>
    <t>交通費計(千円）</t>
    <rPh sb="0" eb="3">
      <t>コウツウヒ</t>
    </rPh>
    <rPh sb="3" eb="4">
      <t>ケイ</t>
    </rPh>
    <rPh sb="5" eb="7">
      <t>センエン</t>
    </rPh>
    <phoneticPr fontId="1"/>
  </si>
  <si>
    <t>按分比</t>
    <rPh sb="0" eb="2">
      <t>アンブン</t>
    </rPh>
    <rPh sb="2" eb="3">
      <t>ヒ</t>
    </rPh>
    <phoneticPr fontId="1"/>
  </si>
  <si>
    <t>推計</t>
    <rPh sb="0" eb="2">
      <t>スイケイ</t>
    </rPh>
    <phoneticPr fontId="1"/>
  </si>
  <si>
    <t>日帰交通費(百万円）</t>
    <rPh sb="0" eb="2">
      <t>ヒガエ</t>
    </rPh>
    <rPh sb="2" eb="5">
      <t>コウツウヒ</t>
    </rPh>
    <rPh sb="6" eb="8">
      <t>ヒャクマン</t>
    </rPh>
    <rPh sb="8" eb="9">
      <t>エン</t>
    </rPh>
    <phoneticPr fontId="1"/>
  </si>
  <si>
    <t>宿泊交通費(百万円）</t>
    <rPh sb="0" eb="2">
      <t>シュクハク</t>
    </rPh>
    <rPh sb="2" eb="5">
      <t>コウツウヒ</t>
    </rPh>
    <rPh sb="6" eb="7">
      <t>ヒャク</t>
    </rPh>
    <rPh sb="7" eb="8">
      <t>マン</t>
    </rPh>
    <rPh sb="8" eb="9">
      <t>エン</t>
    </rPh>
    <phoneticPr fontId="1"/>
  </si>
  <si>
    <t>交通費計(百万円）</t>
    <rPh sb="0" eb="3">
      <t>コウツウヒ</t>
    </rPh>
    <rPh sb="3" eb="4">
      <t>ケイ</t>
    </rPh>
    <rPh sb="5" eb="6">
      <t>ヒャク</t>
    </rPh>
    <rPh sb="6" eb="7">
      <t>マン</t>
    </rPh>
    <rPh sb="7" eb="8">
      <t>エン</t>
    </rPh>
    <phoneticPr fontId="1"/>
  </si>
  <si>
    <t>観光消費額</t>
    <rPh sb="0" eb="2">
      <t>カンコウ</t>
    </rPh>
    <rPh sb="2" eb="4">
      <t>ショウヒ</t>
    </rPh>
    <rPh sb="4" eb="5">
      <t>ガク</t>
    </rPh>
    <phoneticPr fontId="1"/>
  </si>
  <si>
    <t>神河町</t>
    <rPh sb="0" eb="2">
      <t>カミカワ</t>
    </rPh>
    <rPh sb="2" eb="3">
      <t>マチ</t>
    </rPh>
    <phoneticPr fontId="1"/>
  </si>
  <si>
    <t>市川町</t>
    <rPh sb="0" eb="2">
      <t>イチカワ</t>
    </rPh>
    <rPh sb="2" eb="3">
      <t>マチ</t>
    </rPh>
    <phoneticPr fontId="1"/>
  </si>
  <si>
    <t>福崎町</t>
    <rPh sb="0" eb="2">
      <t>フクサキ</t>
    </rPh>
    <rPh sb="2" eb="3">
      <t>マチ</t>
    </rPh>
    <phoneticPr fontId="0"/>
  </si>
  <si>
    <t>赤穂市</t>
    <rPh sb="0" eb="3">
      <t>アコウシ</t>
    </rPh>
    <phoneticPr fontId="0"/>
  </si>
  <si>
    <t>県計</t>
  </si>
  <si>
    <t>阪神南地域</t>
    <rPh sb="0" eb="2">
      <t>ハンシン</t>
    </rPh>
    <rPh sb="2" eb="3">
      <t>ミナミ</t>
    </rPh>
    <rPh sb="3" eb="5">
      <t>チイキ</t>
    </rPh>
    <phoneticPr fontId="3"/>
  </si>
  <si>
    <t>阪神北地域</t>
    <rPh sb="0" eb="2">
      <t>ハンシン</t>
    </rPh>
    <rPh sb="2" eb="3">
      <t>キタ</t>
    </rPh>
    <rPh sb="3" eb="5">
      <t>チイキ</t>
    </rPh>
    <phoneticPr fontId="3"/>
  </si>
  <si>
    <t>東播磨地域</t>
  </si>
  <si>
    <t>北播磨地域</t>
    <rPh sb="0" eb="1">
      <t>キタ</t>
    </rPh>
    <rPh sb="1" eb="3">
      <t>ハリマ</t>
    </rPh>
    <rPh sb="3" eb="5">
      <t>チイキ</t>
    </rPh>
    <phoneticPr fontId="3"/>
  </si>
  <si>
    <t>中播磨地域</t>
    <rPh sb="0" eb="1">
      <t>ナカ</t>
    </rPh>
    <phoneticPr fontId="3"/>
  </si>
  <si>
    <t>西播磨地域</t>
    <rPh sb="0" eb="1">
      <t>ニシ</t>
    </rPh>
    <rPh sb="1" eb="3">
      <t>ハリマ</t>
    </rPh>
    <rPh sb="3" eb="5">
      <t>チイキ</t>
    </rPh>
    <phoneticPr fontId="3"/>
  </si>
  <si>
    <t>但馬地域</t>
  </si>
  <si>
    <t>丹波地域</t>
  </si>
  <si>
    <t>淡路地域</t>
  </si>
  <si>
    <t>阪神南地域</t>
    <rPh sb="2" eb="3">
      <t>ミナミ</t>
    </rPh>
    <phoneticPr fontId="3"/>
  </si>
  <si>
    <t>三木市</t>
  </si>
  <si>
    <t>多可町</t>
    <rPh sb="0" eb="2">
      <t>タカ</t>
    </rPh>
    <rPh sb="2" eb="3">
      <t>チョウ</t>
    </rPh>
    <phoneticPr fontId="3"/>
  </si>
  <si>
    <t>姫路市</t>
    <rPh sb="0" eb="3">
      <t>ヒメジシ</t>
    </rPh>
    <phoneticPr fontId="3"/>
  </si>
  <si>
    <t>市川町</t>
  </si>
  <si>
    <t>福崎町</t>
  </si>
  <si>
    <t>神河町</t>
    <rPh sb="0" eb="1">
      <t>カミ</t>
    </rPh>
    <rPh sb="1" eb="2">
      <t>カワ</t>
    </rPh>
    <rPh sb="2" eb="3">
      <t>チョウ</t>
    </rPh>
    <phoneticPr fontId="3"/>
  </si>
  <si>
    <t>赤穂市</t>
  </si>
  <si>
    <t>豊岡市</t>
  </si>
  <si>
    <t>養父市</t>
    <rPh sb="2" eb="3">
      <t>シ</t>
    </rPh>
    <phoneticPr fontId="3"/>
  </si>
  <si>
    <t>香美町</t>
    <rPh sb="0" eb="2">
      <t>カミ</t>
    </rPh>
    <rPh sb="2" eb="3">
      <t>チョウ</t>
    </rPh>
    <phoneticPr fontId="3"/>
  </si>
  <si>
    <t>新温泉町</t>
    <rPh sb="0" eb="1">
      <t>シン</t>
    </rPh>
    <rPh sb="1" eb="3">
      <t>オンセン</t>
    </rPh>
    <rPh sb="3" eb="4">
      <t>チョウ</t>
    </rPh>
    <phoneticPr fontId="3"/>
  </si>
  <si>
    <t>(単位：％）</t>
    <rPh sb="1" eb="3">
      <t>タンイ</t>
    </rPh>
    <phoneticPr fontId="1"/>
  </si>
  <si>
    <t>H25補正</t>
    <rPh sb="3" eb="5">
      <t>ホセイ</t>
    </rPh>
    <phoneticPr fontId="1"/>
  </si>
  <si>
    <t>姫路市</t>
    <rPh sb="0" eb="3">
      <t>ヒメジシ</t>
    </rPh>
    <phoneticPr fontId="1"/>
  </si>
  <si>
    <t>H22補正</t>
    <rPh sb="3" eb="5">
      <t>ホセイ</t>
    </rPh>
    <phoneticPr fontId="1"/>
  </si>
  <si>
    <t>H23補正</t>
    <rPh sb="3" eb="5">
      <t>ホセイ</t>
    </rPh>
    <phoneticPr fontId="1"/>
  </si>
  <si>
    <t>H24補正</t>
    <rPh sb="3" eb="5">
      <t>ホセイ</t>
    </rPh>
    <phoneticPr fontId="1"/>
  </si>
  <si>
    <t>姫路市宿泊補正</t>
    <rPh sb="0" eb="3">
      <t>ヒメジシ</t>
    </rPh>
    <rPh sb="3" eb="5">
      <t>シュクハク</t>
    </rPh>
    <rPh sb="5" eb="7">
      <t>ホセイ</t>
    </rPh>
    <phoneticPr fontId="1"/>
  </si>
  <si>
    <t>神戸市</t>
    <rPh sb="0" eb="3">
      <t>コウベシ</t>
    </rPh>
    <phoneticPr fontId="1"/>
  </si>
  <si>
    <t>合計</t>
    <rPh sb="0" eb="2">
      <t>ゴウケイ</t>
    </rPh>
    <phoneticPr fontId="1"/>
  </si>
  <si>
    <t>項目</t>
    <rPh sb="0" eb="2">
      <t>コウモク</t>
    </rPh>
    <phoneticPr fontId="1"/>
  </si>
  <si>
    <r>
      <t>平成22年度</t>
    </r>
    <r>
      <rPr>
        <sz val="11"/>
        <color theme="1"/>
        <rFont val="ＭＳ Ｐゴシック"/>
        <family val="2"/>
        <charset val="128"/>
        <scheme val="minor"/>
      </rPr>
      <t>2</t>
    </r>
    <rPh sb="0" eb="2">
      <t>ヘイセイ</t>
    </rPh>
    <rPh sb="4" eb="6">
      <t>ネンド</t>
    </rPh>
    <phoneticPr fontId="2"/>
  </si>
  <si>
    <t>平成23年度</t>
    <rPh sb="0" eb="2">
      <t>ヘイセイ</t>
    </rPh>
    <rPh sb="4" eb="6">
      <t>ネンド</t>
    </rPh>
    <phoneticPr fontId="2"/>
  </si>
  <si>
    <t>平成24年度</t>
    <rPh sb="0" eb="2">
      <t>ヘイセイ</t>
    </rPh>
    <rPh sb="4" eb="6">
      <t>ネンド</t>
    </rPh>
    <phoneticPr fontId="2"/>
  </si>
  <si>
    <t>平成25年度</t>
    <rPh sb="0" eb="2">
      <t>ヘイセイ</t>
    </rPh>
    <rPh sb="4" eb="6">
      <t>ネンド</t>
    </rPh>
    <phoneticPr fontId="2"/>
  </si>
  <si>
    <t>平成26年度</t>
    <rPh sb="0" eb="2">
      <t>ヘイセイ</t>
    </rPh>
    <rPh sb="4" eb="6">
      <t>ネンド</t>
    </rPh>
    <phoneticPr fontId="2"/>
  </si>
  <si>
    <t>平成27年度</t>
    <rPh sb="0" eb="2">
      <t>ヘイセイ</t>
    </rPh>
    <rPh sb="4" eb="5">
      <t>ネン</t>
    </rPh>
    <rPh sb="5" eb="6">
      <t>ド</t>
    </rPh>
    <phoneticPr fontId="2"/>
  </si>
  <si>
    <r>
      <t>2010年度</t>
    </r>
    <r>
      <rPr>
        <sz val="11"/>
        <color theme="1"/>
        <rFont val="ＭＳ Ｐゴシック"/>
        <family val="2"/>
        <charset val="128"/>
        <scheme val="minor"/>
      </rPr>
      <t>2</t>
    </r>
    <rPh sb="4" eb="6">
      <t>ネンド</t>
    </rPh>
    <phoneticPr fontId="2"/>
  </si>
  <si>
    <t>2011年度</t>
    <rPh sb="4" eb="6">
      <t>ネンド</t>
    </rPh>
    <phoneticPr fontId="2"/>
  </si>
  <si>
    <t>2012年度</t>
    <rPh sb="4" eb="6">
      <t>ネンド</t>
    </rPh>
    <phoneticPr fontId="2"/>
  </si>
  <si>
    <t>2013年度</t>
    <rPh sb="4" eb="6">
      <t>ネンド</t>
    </rPh>
    <phoneticPr fontId="2"/>
  </si>
  <si>
    <t>2014年度</t>
    <rPh sb="4" eb="6">
      <t>ネンド</t>
    </rPh>
    <phoneticPr fontId="2"/>
  </si>
  <si>
    <t>2015年度</t>
    <rPh sb="4" eb="6">
      <t>ネンド</t>
    </rPh>
    <phoneticPr fontId="2"/>
  </si>
  <si>
    <t>平成28年度利用宿泊施設別宿泊客数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</si>
  <si>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(単位：千人）</t>
    <rPh sb="1" eb="3">
      <t>タンイ</t>
    </rPh>
    <rPh sb="4" eb="6">
      <t>センニン</t>
    </rPh>
    <phoneticPr fontId="1"/>
  </si>
  <si>
    <t>平成28年度</t>
    <rPh sb="0" eb="2">
      <t>ヘイセイ</t>
    </rPh>
    <rPh sb="4" eb="5">
      <t>ネン</t>
    </rPh>
    <rPh sb="5" eb="6">
      <t>ド</t>
    </rPh>
    <phoneticPr fontId="2"/>
  </si>
  <si>
    <t>2016年度</t>
    <rPh sb="4" eb="6">
      <t>ネンド</t>
    </rPh>
    <phoneticPr fontId="2"/>
  </si>
  <si>
    <t>　</t>
    <phoneticPr fontId="1"/>
  </si>
  <si>
    <t>　</t>
    <phoneticPr fontId="1"/>
  </si>
  <si>
    <t>項　　目</t>
    <rPh sb="0" eb="1">
      <t>コウ</t>
    </rPh>
    <rPh sb="3" eb="4">
      <t>メ</t>
    </rPh>
    <phoneticPr fontId="6"/>
  </si>
  <si>
    <t>　観光消費額＝①宿泊費＋②交通費＋③飲食費その他</t>
  </si>
  <si>
    <t>施設別宿泊費産出額※×市町入込客全県比</t>
  </si>
  <si>
    <t>　　※施設別入込客数：ホテル、旅館、民宿・ペンション、公的宿泊施設、ユースホステル、寮・保養所、その他</t>
  </si>
  <si>
    <t>　　交通費産出額×市町入込客全県比</t>
  </si>
  <si>
    <t>　　日帰り客消費額全県比＋宿泊客消費額全県比</t>
  </si>
  <si>
    <t>　　飲食費その他産出額×市町入込客全県比</t>
  </si>
  <si>
    <t>①</t>
  </si>
  <si>
    <t>宿泊費</t>
  </si>
  <si>
    <t>②</t>
  </si>
  <si>
    <t>交通費</t>
  </si>
  <si>
    <t>③</t>
  </si>
  <si>
    <t>飲食費その他</t>
  </si>
  <si>
    <t>推計方法・資料</t>
    <phoneticPr fontId="1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</si>
  <si>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3"/>
  </si>
  <si>
    <t xml:space="preserve"> </t>
    <phoneticPr fontId="3"/>
  </si>
  <si>
    <t>（単位：百万円）</t>
    <rPh sb="1" eb="3">
      <t>タンイ</t>
    </rPh>
    <rPh sb="4" eb="5">
      <t>ヒャク</t>
    </rPh>
    <rPh sb="5" eb="7">
      <t>マンエン</t>
    </rPh>
    <phoneticPr fontId="3"/>
  </si>
  <si>
    <t>項目</t>
    <rPh sb="0" eb="2">
      <t>コウモク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</si>
  <si>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</si>
  <si>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</si>
  <si>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</si>
  <si>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</si>
  <si>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</si>
  <si>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t>2010年度</t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</si>
  <si>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</si>
  <si>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</si>
  <si>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</si>
  <si>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</si>
  <si>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</si>
  <si>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兵庫県</t>
    <rPh sb="0" eb="3">
      <t>ヒョウゴケン</t>
    </rPh>
    <phoneticPr fontId="9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</si>
  <si>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3"/>
  </si>
  <si>
    <t>旅行会社収入</t>
    <rPh sb="0" eb="2">
      <t>リョコウ</t>
    </rPh>
    <rPh sb="2" eb="4">
      <t>カイシャ</t>
    </rPh>
    <rPh sb="4" eb="6">
      <t>シュウニュウ</t>
    </rPh>
    <phoneticPr fontId="3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</si>
  <si>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3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</si>
  <si>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3"/>
  </si>
  <si>
    <t>神戸市</t>
    <rPh sb="0" eb="3">
      <t>コウベシ</t>
    </rPh>
    <phoneticPr fontId="9"/>
  </si>
  <si>
    <t>阪神南地域</t>
    <rPh sb="0" eb="2">
      <t>ハンシン</t>
    </rPh>
    <rPh sb="2" eb="3">
      <t>ミナミ</t>
    </rPh>
    <rPh sb="3" eb="5">
      <t>チイキ</t>
    </rPh>
    <phoneticPr fontId="9"/>
  </si>
  <si>
    <t>阪神北地域</t>
    <rPh sb="0" eb="2">
      <t>ハンシン</t>
    </rPh>
    <rPh sb="2" eb="3">
      <t>キタ</t>
    </rPh>
    <rPh sb="3" eb="5">
      <t>チイキ</t>
    </rPh>
    <phoneticPr fontId="9"/>
  </si>
  <si>
    <t>東播磨地域</t>
    <rPh sb="0" eb="1">
      <t>ヒガシ</t>
    </rPh>
    <rPh sb="1" eb="3">
      <t>ハリマ</t>
    </rPh>
    <rPh sb="3" eb="5">
      <t>チイキ</t>
    </rPh>
    <phoneticPr fontId="9"/>
  </si>
  <si>
    <t>北播磨地域</t>
    <rPh sb="0" eb="1">
      <t>キタ</t>
    </rPh>
    <rPh sb="1" eb="3">
      <t>ハリマ</t>
    </rPh>
    <rPh sb="3" eb="5">
      <t>チイキ</t>
    </rPh>
    <phoneticPr fontId="9"/>
  </si>
  <si>
    <t>中播磨地域</t>
    <rPh sb="0" eb="1">
      <t>ナカ</t>
    </rPh>
    <rPh sb="1" eb="3">
      <t>ハリマ</t>
    </rPh>
    <rPh sb="3" eb="5">
      <t>チイキ</t>
    </rPh>
    <phoneticPr fontId="9"/>
  </si>
  <si>
    <t>西播磨地域</t>
    <rPh sb="0" eb="1">
      <t>ニシ</t>
    </rPh>
    <rPh sb="1" eb="3">
      <t>ハリマ</t>
    </rPh>
    <rPh sb="3" eb="5">
      <t>チイキ</t>
    </rPh>
    <phoneticPr fontId="9"/>
  </si>
  <si>
    <t>但馬地域</t>
    <rPh sb="0" eb="2">
      <t>タジマ</t>
    </rPh>
    <rPh sb="2" eb="4">
      <t>チイキ</t>
    </rPh>
    <phoneticPr fontId="9"/>
  </si>
  <si>
    <t>丹波地域</t>
    <rPh sb="0" eb="2">
      <t>タンバ</t>
    </rPh>
    <rPh sb="2" eb="4">
      <t>チイキ</t>
    </rPh>
    <phoneticPr fontId="9"/>
  </si>
  <si>
    <t>淡路地域</t>
    <rPh sb="0" eb="2">
      <t>アワジ</t>
    </rPh>
    <rPh sb="2" eb="4">
      <t>チイキ</t>
    </rPh>
    <phoneticPr fontId="9"/>
  </si>
  <si>
    <t>兵庫県内観光消費(組替）</t>
    <rPh sb="0" eb="3">
      <t>ヒョウゴケン</t>
    </rPh>
    <rPh sb="3" eb="4">
      <t>ナイ</t>
    </rPh>
    <rPh sb="4" eb="6">
      <t>カンコウ</t>
    </rPh>
    <rPh sb="6" eb="8">
      <t>ショウヒ</t>
    </rPh>
    <rPh sb="9" eb="11">
      <t>クミカ</t>
    </rPh>
    <phoneticPr fontId="3"/>
  </si>
  <si>
    <t>産出額（組替）</t>
    <rPh sb="0" eb="3">
      <t>サンシュツガク</t>
    </rPh>
    <rPh sb="4" eb="6">
      <t>クミカ</t>
    </rPh>
    <phoneticPr fontId="3"/>
  </si>
  <si>
    <t>産出額（小計）</t>
    <rPh sb="0" eb="3">
      <t>サンシュツガク</t>
    </rPh>
    <rPh sb="4" eb="6">
      <t>ショウケイ</t>
    </rPh>
    <phoneticPr fontId="3"/>
  </si>
  <si>
    <t xml:space="preserve"> </t>
    <phoneticPr fontId="1"/>
  </si>
  <si>
    <t>兵庫県</t>
    <rPh sb="0" eb="3">
      <t>ヒョウゴケン</t>
    </rPh>
    <phoneticPr fontId="1"/>
  </si>
  <si>
    <t>計</t>
    <rPh sb="0" eb="1">
      <t>ケイ</t>
    </rPh>
    <phoneticPr fontId="1"/>
  </si>
  <si>
    <t>交通費</t>
    <rPh sb="0" eb="3">
      <t>コウツウヒ</t>
    </rPh>
    <phoneticPr fontId="1"/>
  </si>
  <si>
    <t>飲食費その他</t>
    <rPh sb="0" eb="3">
      <t>インショクヒ</t>
    </rPh>
    <rPh sb="5" eb="6">
      <t>タ</t>
    </rPh>
    <phoneticPr fontId="1"/>
  </si>
  <si>
    <t>日帰客消費</t>
    <rPh sb="0" eb="2">
      <t>ヒガエ</t>
    </rPh>
    <rPh sb="2" eb="3">
      <t>キャク</t>
    </rPh>
    <rPh sb="3" eb="5">
      <t>ショウヒ</t>
    </rPh>
    <phoneticPr fontId="1"/>
  </si>
  <si>
    <t>宿泊客消費</t>
    <rPh sb="0" eb="2">
      <t>シュクハク</t>
    </rPh>
    <rPh sb="2" eb="3">
      <t>キャク</t>
    </rPh>
    <rPh sb="3" eb="5">
      <t>ショウヒ</t>
    </rPh>
    <phoneticPr fontId="1"/>
  </si>
  <si>
    <t>宿泊費</t>
    <rPh sb="0" eb="3">
      <t>シュクハクヒ</t>
    </rPh>
    <phoneticPr fontId="1"/>
  </si>
  <si>
    <t>観光消費額計</t>
    <rPh sb="0" eb="2">
      <t>カンコウ</t>
    </rPh>
    <rPh sb="2" eb="5">
      <t>ショウヒガク</t>
    </rPh>
    <rPh sb="5" eb="6">
      <t>ケイ</t>
    </rPh>
    <phoneticPr fontId="1"/>
  </si>
  <si>
    <t>日帰客</t>
    <rPh sb="0" eb="2">
      <t>ヒガエ</t>
    </rPh>
    <rPh sb="2" eb="3">
      <t>キャク</t>
    </rPh>
    <phoneticPr fontId="1"/>
  </si>
  <si>
    <t>消費</t>
    <rPh sb="0" eb="2">
      <t>ショウヒ</t>
    </rPh>
    <phoneticPr fontId="1"/>
  </si>
  <si>
    <t>宿泊客</t>
    <rPh sb="0" eb="2">
      <t>シュクハク</t>
    </rPh>
    <rPh sb="2" eb="3">
      <t>キャク</t>
    </rPh>
    <phoneticPr fontId="1"/>
  </si>
  <si>
    <t>兵庫県観光消費額</t>
    <rPh sb="0" eb="3">
      <t>ヒョウゴケン</t>
    </rPh>
    <rPh sb="3" eb="5">
      <t>カンコウ</t>
    </rPh>
    <rPh sb="5" eb="8">
      <t>ショウヒガク</t>
    </rPh>
    <phoneticPr fontId="1"/>
  </si>
  <si>
    <t>淡路地域観光消費額</t>
    <rPh sb="0" eb="2">
      <t>アワジ</t>
    </rPh>
    <rPh sb="2" eb="4">
      <t>チイキ</t>
    </rPh>
    <rPh sb="4" eb="6">
      <t>カンコウ</t>
    </rPh>
    <rPh sb="6" eb="9">
      <t>ショウヒガク</t>
    </rPh>
    <phoneticPr fontId="1"/>
  </si>
  <si>
    <t>項目</t>
    <rPh sb="0" eb="2">
      <t>コウモク</t>
    </rPh>
    <phoneticPr fontId="1"/>
  </si>
  <si>
    <t>丹波地域観光消費額</t>
    <rPh sb="0" eb="2">
      <t>タンバ</t>
    </rPh>
    <rPh sb="2" eb="4">
      <t>チイキ</t>
    </rPh>
    <rPh sb="4" eb="6">
      <t>カンコウ</t>
    </rPh>
    <rPh sb="6" eb="9">
      <t>ショウヒガク</t>
    </rPh>
    <phoneticPr fontId="1"/>
  </si>
  <si>
    <t>但馬地域観光消費額</t>
    <rPh sb="0" eb="2">
      <t>タジマ</t>
    </rPh>
    <rPh sb="2" eb="4">
      <t>チイキ</t>
    </rPh>
    <rPh sb="4" eb="6">
      <t>カンコウ</t>
    </rPh>
    <rPh sb="6" eb="9">
      <t>ショウヒガク</t>
    </rPh>
    <phoneticPr fontId="1"/>
  </si>
  <si>
    <t>西播磨地域観光消費額</t>
    <rPh sb="0" eb="1">
      <t>ニシ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</si>
  <si>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中播磨地域観光消費額</t>
    <rPh sb="0" eb="1">
      <t>ナカ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</si>
  <si>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北播磨地域観光消費額</t>
    <rPh sb="0" eb="1">
      <t>キタ</t>
    </rPh>
    <rPh sb="1" eb="3">
      <t>ハリマ</t>
    </rPh>
    <rPh sb="3" eb="5">
      <t>チイキ</t>
    </rPh>
    <rPh sb="5" eb="7">
      <t>カンコウ</t>
    </rPh>
    <rPh sb="7" eb="10">
      <t>ショウヒガク</t>
    </rPh>
    <phoneticPr fontId="1"/>
  </si>
  <si>
    <t>東播磨地域観光消費額</t>
    <rPh sb="0" eb="1">
      <t>ヒガシ</t>
    </rPh>
    <rPh sb="1" eb="3">
      <t>ハリマ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</si>
  <si>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阪神北地域観光消費額</t>
    <rPh sb="0" eb="2">
      <t>ハンシン</t>
    </rPh>
    <rPh sb="2" eb="3">
      <t>キタ</t>
    </rPh>
    <rPh sb="3" eb="5">
      <t>チイキ</t>
    </rPh>
    <rPh sb="5" eb="7">
      <t>カンコウ</t>
    </rPh>
    <rPh sb="7" eb="10">
      <t>ショウヒガク</t>
    </rPh>
    <phoneticPr fontId="1"/>
  </si>
  <si>
    <t>阪神南地域観光消費額</t>
    <rPh sb="0" eb="2">
      <t>ハンシン</t>
    </rPh>
    <rPh sb="2" eb="3">
      <t>ミナミ</t>
    </rPh>
    <rPh sb="3" eb="5">
      <t>チイキ</t>
    </rPh>
    <rPh sb="5" eb="7">
      <t>カンコウ</t>
    </rPh>
    <rPh sb="7" eb="9">
      <t>ショウヒ</t>
    </rPh>
    <rPh sb="9" eb="10">
      <t>ガク</t>
    </rPh>
    <phoneticPr fontId="1"/>
  </si>
  <si>
    <t>神戸市観光消費額</t>
    <rPh sb="0" eb="3">
      <t>コウベシ</t>
    </rPh>
    <rPh sb="3" eb="5">
      <t>カンコウ</t>
    </rPh>
    <rPh sb="5" eb="8">
      <t>ショウヒガク</t>
    </rPh>
    <phoneticPr fontId="1"/>
  </si>
  <si>
    <t>※　端数処理の関係で、兵庫県観光消費額と今回推計した市町計とは必ずしも一致しない</t>
    <rPh sb="11" eb="14">
      <t>ヒョウゴケン</t>
    </rPh>
    <rPh sb="14" eb="16">
      <t>カンコウ</t>
    </rPh>
    <rPh sb="16" eb="19">
      <t>ショウヒガク</t>
    </rPh>
    <rPh sb="20" eb="22">
      <t>コンカイ</t>
    </rPh>
    <rPh sb="22" eb="24">
      <t>スイケイ</t>
    </rPh>
    <rPh sb="26" eb="28">
      <t>シチョウ</t>
    </rPh>
    <rPh sb="28" eb="29">
      <t>ケイ</t>
    </rPh>
    <phoneticPr fontId="1"/>
  </si>
  <si>
    <t>平成29年度</t>
    <rPh sb="0" eb="2">
      <t>ヘイセイ</t>
    </rPh>
    <rPh sb="4" eb="6">
      <t>ネンド</t>
    </rPh>
    <phoneticPr fontId="3"/>
  </si>
  <si>
    <t>H29</t>
    <phoneticPr fontId="3"/>
  </si>
  <si>
    <t>平成29年度利用宿泊施設別宿泊客数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</si>
  <si>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平成29年度</t>
    <rPh sb="0" eb="2">
      <t>ヘイセイ</t>
    </rPh>
    <rPh sb="4" eb="5">
      <t>ネン</t>
    </rPh>
    <rPh sb="5" eb="6">
      <t>ド</t>
    </rPh>
    <phoneticPr fontId="3"/>
  </si>
  <si>
    <t>ホテル・ビジネスホテル</t>
    <phoneticPr fontId="3"/>
  </si>
  <si>
    <t>ペンション</t>
    <phoneticPr fontId="3"/>
  </si>
  <si>
    <t>ユースホステル</t>
    <phoneticPr fontId="3"/>
  </si>
  <si>
    <t>民泊</t>
    <rPh sb="0" eb="2">
      <t>ミンパク</t>
    </rPh>
    <phoneticPr fontId="3"/>
  </si>
  <si>
    <t>　</t>
    <phoneticPr fontId="3"/>
  </si>
  <si>
    <t>ホテル</t>
    <phoneticPr fontId="3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</si>
  <si>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</si>
  <si>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</si>
  <si>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平成29年度</t>
    <rPh sb="0" eb="2">
      <t>ヘイセイ</t>
    </rPh>
    <rPh sb="4" eb="5">
      <t>ネン</t>
    </rPh>
    <rPh sb="5" eb="6">
      <t>ド</t>
    </rPh>
    <phoneticPr fontId="2"/>
  </si>
  <si>
    <t>2017年度</t>
    <rPh sb="4" eb="6">
      <t>ネンド</t>
    </rPh>
    <phoneticPr fontId="2"/>
  </si>
  <si>
    <t xml:space="preserve"> </t>
    <phoneticPr fontId="1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</si>
  <si>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</si>
  <si>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</si>
  <si>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</si>
  <si>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</si>
  <si>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平成28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</si>
  <si>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平成29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</si>
  <si>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t>2010年度</t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</si>
  <si>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</si>
  <si>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3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</si>
  <si>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</si>
  <si>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</t>
    </r>
    <r>
      <rPr>
        <sz val="11"/>
        <color theme="1"/>
        <rFont val="ＭＳ Ｐゴシック"/>
        <family val="2"/>
        <charset val="128"/>
        <scheme val="minor"/>
      </rPr>
      <t>5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</si>
  <si>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2016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</si>
  <si>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2017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</si>
  <si>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3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</si>
  <si>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3"/>
  </si>
  <si>
    <t>平成30年度</t>
    <rPh sb="0" eb="2">
      <t>ヘイセイ</t>
    </rPh>
    <rPh sb="4" eb="6">
      <t>ネンド</t>
    </rPh>
    <phoneticPr fontId="3"/>
  </si>
  <si>
    <t xml:space="preserve"> </t>
    <phoneticPr fontId="3"/>
  </si>
  <si>
    <t>備考</t>
    <rPh sb="0" eb="2">
      <t>ビコウ</t>
    </rPh>
    <phoneticPr fontId="3"/>
  </si>
  <si>
    <t>2016年度</t>
    <rPh sb="4" eb="6">
      <t>ネンド</t>
    </rPh>
    <phoneticPr fontId="3"/>
  </si>
  <si>
    <t>2017年度</t>
    <rPh sb="4" eb="6">
      <t>ネンド</t>
    </rPh>
    <phoneticPr fontId="3"/>
  </si>
  <si>
    <t>2018年度</t>
    <rPh sb="4" eb="6">
      <t>ネンド</t>
    </rPh>
    <phoneticPr fontId="3"/>
  </si>
  <si>
    <t>中間投入比率</t>
    <rPh sb="0" eb="2">
      <t>チュウカン</t>
    </rPh>
    <rPh sb="2" eb="4">
      <t>トウニュウ</t>
    </rPh>
    <rPh sb="4" eb="6">
      <t>ヒリツ</t>
    </rPh>
    <phoneticPr fontId="3"/>
  </si>
  <si>
    <t>その他の運輸業</t>
    <rPh sb="2" eb="3">
      <t>タ</t>
    </rPh>
    <rPh sb="4" eb="7">
      <t>ウンユギョウ</t>
    </rPh>
    <phoneticPr fontId="3"/>
  </si>
  <si>
    <t>交通費（運輸業）</t>
    <rPh sb="0" eb="3">
      <t>コウツウヒ</t>
    </rPh>
    <rPh sb="4" eb="7">
      <t>ウンユギョウ</t>
    </rPh>
    <phoneticPr fontId="3"/>
  </si>
  <si>
    <t>運輸業</t>
    <rPh sb="0" eb="2">
      <t>ウンユ</t>
    </rPh>
    <rPh sb="2" eb="3">
      <t>ギョウ</t>
    </rPh>
    <phoneticPr fontId="3"/>
  </si>
  <si>
    <t>旅館業</t>
    <rPh sb="0" eb="3">
      <t>リョカンギョウ</t>
    </rPh>
    <phoneticPr fontId="3"/>
  </si>
  <si>
    <t>飲食費その他（個人サービス）</t>
    <rPh sb="0" eb="3">
      <t>インショクヒ</t>
    </rPh>
    <rPh sb="5" eb="6">
      <t>タ</t>
    </rPh>
    <rPh sb="7" eb="9">
      <t>コジン</t>
    </rPh>
    <phoneticPr fontId="3"/>
  </si>
  <si>
    <t>個人ｻｰﾋﾞｽ</t>
    <rPh sb="0" eb="2">
      <t>コジン</t>
    </rPh>
    <phoneticPr fontId="3"/>
  </si>
  <si>
    <t>小売業</t>
    <rPh sb="0" eb="3">
      <t>コウリギョウ</t>
    </rPh>
    <phoneticPr fontId="3"/>
  </si>
  <si>
    <t>付加価値率</t>
    <rPh sb="0" eb="2">
      <t>フカ</t>
    </rPh>
    <rPh sb="2" eb="4">
      <t>カチ</t>
    </rPh>
    <rPh sb="4" eb="5">
      <t>リツ</t>
    </rPh>
    <phoneticPr fontId="3"/>
  </si>
  <si>
    <t>丹波篠山市</t>
    <rPh sb="0" eb="2">
      <t>タンバ</t>
    </rPh>
    <rPh sb="2" eb="5">
      <t>ササヤマシ</t>
    </rPh>
    <phoneticPr fontId="0"/>
  </si>
  <si>
    <r>
      <t>平成30</t>
    </r>
    <r>
      <rPr>
        <sz val="11"/>
        <rFont val="ＭＳ Ｐゴシック"/>
        <family val="3"/>
        <charset val="128"/>
      </rPr>
      <t>年度</t>
    </r>
    <rPh sb="0" eb="2">
      <t>ヘイセイ</t>
    </rPh>
    <rPh sb="4" eb="6">
      <t>ネンド</t>
    </rPh>
    <phoneticPr fontId="2"/>
  </si>
  <si>
    <r>
      <t>2018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</si>
  <si>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t>観光GDP</t>
    <rPh sb="0" eb="2">
      <t>カンコウ</t>
    </rPh>
    <phoneticPr fontId="1"/>
  </si>
  <si>
    <t>丹波篠山市</t>
    <rPh sb="0" eb="2">
      <t>タンバ</t>
    </rPh>
    <rPh sb="4" eb="5">
      <t>シ</t>
    </rPh>
    <phoneticPr fontId="9"/>
  </si>
  <si>
    <t>構成比(%)</t>
    <rPh sb="0" eb="3">
      <t>コウセイヒ</t>
    </rPh>
    <phoneticPr fontId="1"/>
  </si>
  <si>
    <t>平成30年度利用宿泊施設別宿泊客数（データ入力）</t>
    <rPh sb="0" eb="2">
      <t>ヘイセイ</t>
    </rPh>
    <rPh sb="4" eb="6">
      <t>ネンド</t>
    </rPh>
    <rPh sb="6" eb="8">
      <t>リヨウ</t>
    </rPh>
    <rPh sb="8" eb="10">
      <t>シュクハク</t>
    </rPh>
    <rPh sb="10" eb="13">
      <t>シセツベツ</t>
    </rPh>
    <rPh sb="13" eb="15">
      <t>シュクハク</t>
    </rPh>
    <rPh sb="15" eb="16">
      <t>キャク</t>
    </rPh>
    <rPh sb="16" eb="17">
      <t>スウ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</si>
  <si>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3"/>
  </si>
  <si>
    <t>平成30年度</t>
    <rPh sb="0" eb="2">
      <t>ヘイセイ</t>
    </rPh>
    <rPh sb="4" eb="5">
      <t>ネン</t>
    </rPh>
    <rPh sb="5" eb="6">
      <t>ド</t>
    </rPh>
    <phoneticPr fontId="2"/>
  </si>
  <si>
    <t>2018年度</t>
    <rPh sb="4" eb="6">
      <t>ネンド</t>
    </rPh>
    <phoneticPr fontId="2"/>
  </si>
  <si>
    <t>平成30年度</t>
    <rPh sb="0" eb="2">
      <t>ヘイセイ</t>
    </rPh>
    <rPh sb="4" eb="5">
      <t>ネン</t>
    </rPh>
    <rPh sb="5" eb="6">
      <t>ド</t>
    </rPh>
    <phoneticPr fontId="3"/>
  </si>
  <si>
    <t>H30</t>
    <phoneticPr fontId="3"/>
  </si>
  <si>
    <t>表　項目別市町別観光GDP(名目）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4" eb="16">
      <t>メイモク</t>
    </rPh>
    <phoneticPr fontId="1"/>
  </si>
  <si>
    <t>令和元年度</t>
    <rPh sb="0" eb="2">
      <t>レイワ</t>
    </rPh>
    <rPh sb="2" eb="5">
      <t>ガンネンド</t>
    </rPh>
    <phoneticPr fontId="1"/>
  </si>
  <si>
    <t>2019年度</t>
    <rPh sb="4" eb="6">
      <t>ネンド</t>
    </rPh>
    <phoneticPr fontId="1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</si>
  <si>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2"/>
  </si>
  <si>
    <t>2019年度</t>
    <rPh sb="4" eb="6">
      <t>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</si>
  <si>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</si>
  <si>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5">
      <t>ガンネンド</t>
    </rPh>
    <phoneticPr fontId="3"/>
  </si>
  <si>
    <t>2019年度</t>
    <rPh sb="4" eb="5">
      <t>ネン</t>
    </rPh>
    <rPh sb="5" eb="6">
      <t>ド</t>
    </rPh>
    <phoneticPr fontId="3"/>
  </si>
  <si>
    <t>令和元年度</t>
    <rPh sb="0" eb="2">
      <t>レイワ</t>
    </rPh>
    <rPh sb="2" eb="3">
      <t>ガン</t>
    </rPh>
    <rPh sb="3" eb="4">
      <t>ネン</t>
    </rPh>
    <rPh sb="4" eb="5">
      <t>ド</t>
    </rPh>
    <phoneticPr fontId="3"/>
  </si>
  <si>
    <t>令和元年度利用宿泊施設別宿泊客数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</si>
  <si>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平成30年度</t>
    <rPh sb="0" eb="2">
      <t>ヘイセイ</t>
    </rPh>
    <rPh sb="4" eb="6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</si>
  <si>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3"/>
  </si>
  <si>
    <t>2019年度</t>
    <rPh sb="4" eb="6">
      <t>ネンド</t>
    </rPh>
    <phoneticPr fontId="3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</si>
  <si>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</si>
  <si>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2"/>
  </si>
  <si>
    <t>令和元年度</t>
    <rPh sb="0" eb="2">
      <t>レイワ</t>
    </rPh>
    <rPh sb="2" eb="5">
      <t>ガンネンド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</si>
  <si>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</si>
  <si>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3">
      <t>ガン</t>
    </rPh>
    <rPh sb="3" eb="5">
      <t>ネンド</t>
    </rPh>
    <phoneticPr fontId="1"/>
  </si>
  <si>
    <t>令和元年度</t>
    <rPh sb="0" eb="2">
      <t>レイワ</t>
    </rPh>
    <rPh sb="2" eb="5">
      <t>ガンネンド</t>
    </rPh>
    <phoneticPr fontId="1"/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</si>
  <si>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</si>
  <si>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項目</t>
    <rPh sb="0" eb="2">
      <t>コウモク</t>
    </rPh>
    <phoneticPr fontId="2"/>
  </si>
  <si>
    <t>旅行会社収入</t>
    <rPh sb="0" eb="2">
      <t>リョコウ</t>
    </rPh>
    <rPh sb="2" eb="4">
      <t>カイシャ</t>
    </rPh>
    <rPh sb="4" eb="6">
      <t>シュウニュウ</t>
    </rPh>
    <phoneticPr fontId="2"/>
  </si>
  <si>
    <t>交通費</t>
    <rPh sb="0" eb="3">
      <t>コウツウヒ</t>
    </rPh>
    <phoneticPr fontId="2"/>
  </si>
  <si>
    <t>宿泊費</t>
    <rPh sb="0" eb="3">
      <t>シュクハクヒ</t>
    </rPh>
    <phoneticPr fontId="2"/>
  </si>
  <si>
    <t>宿泊費（寮保養所差額帰属計算）</t>
    <rPh sb="0" eb="2">
      <t>シュクハク</t>
    </rPh>
    <rPh sb="2" eb="3">
      <t>ヒ</t>
    </rPh>
    <rPh sb="4" eb="5">
      <t>リョウ</t>
    </rPh>
    <rPh sb="5" eb="8">
      <t>ホヨウショ</t>
    </rPh>
    <rPh sb="8" eb="10">
      <t>サガク</t>
    </rPh>
    <rPh sb="10" eb="12">
      <t>キゾク</t>
    </rPh>
    <rPh sb="12" eb="14">
      <t>ケイサン</t>
    </rPh>
    <phoneticPr fontId="2"/>
  </si>
  <si>
    <t>飲食費その他</t>
    <rPh sb="0" eb="3">
      <t>インショクヒ</t>
    </rPh>
    <rPh sb="5" eb="6">
      <t>タ</t>
    </rPh>
    <phoneticPr fontId="2"/>
  </si>
  <si>
    <t>買物代（商業ﾏｰｼﾞﾝ額）</t>
    <rPh sb="0" eb="1">
      <t>カ</t>
    </rPh>
    <rPh sb="1" eb="2">
      <t>モノ</t>
    </rPh>
    <rPh sb="2" eb="3">
      <t>ダイ</t>
    </rPh>
    <rPh sb="4" eb="6">
      <t>ショウギョウ</t>
    </rPh>
    <rPh sb="11" eb="12">
      <t>ガク</t>
    </rPh>
    <phoneticPr fontId="2"/>
  </si>
  <si>
    <t>旅行中消費額</t>
    <rPh sb="0" eb="2">
      <t>リョコウ</t>
    </rPh>
    <rPh sb="2" eb="3">
      <t>ナカ</t>
    </rPh>
    <rPh sb="3" eb="5">
      <t>ショウヒ</t>
    </rPh>
    <rPh sb="5" eb="6">
      <t>ガク</t>
    </rPh>
    <phoneticPr fontId="2"/>
  </si>
  <si>
    <t>令和元年度</t>
    <rPh sb="0" eb="2">
      <t>レイワ</t>
    </rPh>
    <rPh sb="2" eb="5">
      <t>ガンネンド</t>
    </rPh>
    <phoneticPr fontId="1"/>
  </si>
  <si>
    <t xml:space="preserve"> </t>
    <phoneticPr fontId="1"/>
  </si>
  <si>
    <t>兵庫県</t>
    <rPh sb="0" eb="3">
      <t>ヒョウゴケン</t>
    </rPh>
    <phoneticPr fontId="22"/>
  </si>
  <si>
    <t>神戸市</t>
    <rPh sb="0" eb="3">
      <t>コウベシ</t>
    </rPh>
    <phoneticPr fontId="22"/>
  </si>
  <si>
    <t>阪神南地域</t>
    <rPh sb="0" eb="2">
      <t>ハンシン</t>
    </rPh>
    <rPh sb="2" eb="3">
      <t>ミナミ</t>
    </rPh>
    <rPh sb="3" eb="5">
      <t>チイキ</t>
    </rPh>
    <phoneticPr fontId="22"/>
  </si>
  <si>
    <t>阪神北地域</t>
    <rPh sb="0" eb="2">
      <t>ハンシン</t>
    </rPh>
    <rPh sb="2" eb="3">
      <t>キタ</t>
    </rPh>
    <rPh sb="3" eb="5">
      <t>チイキ</t>
    </rPh>
    <phoneticPr fontId="22"/>
  </si>
  <si>
    <t>東播磨地域</t>
    <rPh sb="0" eb="1">
      <t>ヒガシ</t>
    </rPh>
    <rPh sb="1" eb="3">
      <t>ハリマ</t>
    </rPh>
    <rPh sb="3" eb="5">
      <t>チイキ</t>
    </rPh>
    <phoneticPr fontId="22"/>
  </si>
  <si>
    <t>北播磨地域</t>
    <rPh sb="0" eb="1">
      <t>キタ</t>
    </rPh>
    <rPh sb="1" eb="3">
      <t>ハリマ</t>
    </rPh>
    <rPh sb="3" eb="5">
      <t>チイキ</t>
    </rPh>
    <phoneticPr fontId="22"/>
  </si>
  <si>
    <t>中播磨地域</t>
    <rPh sb="0" eb="1">
      <t>ナカ</t>
    </rPh>
    <rPh sb="1" eb="3">
      <t>ハリマ</t>
    </rPh>
    <rPh sb="3" eb="5">
      <t>チイキ</t>
    </rPh>
    <phoneticPr fontId="22"/>
  </si>
  <si>
    <t>西播磨地域</t>
    <rPh sb="0" eb="1">
      <t>ニシ</t>
    </rPh>
    <rPh sb="1" eb="3">
      <t>ハリマ</t>
    </rPh>
    <rPh sb="3" eb="5">
      <t>チイキ</t>
    </rPh>
    <phoneticPr fontId="22"/>
  </si>
  <si>
    <t>但馬地域</t>
    <rPh sb="0" eb="2">
      <t>タジマ</t>
    </rPh>
    <rPh sb="2" eb="4">
      <t>チイキ</t>
    </rPh>
    <phoneticPr fontId="22"/>
  </si>
  <si>
    <t>丹波地域</t>
    <rPh sb="0" eb="2">
      <t>タンバ</t>
    </rPh>
    <rPh sb="2" eb="4">
      <t>チイキ</t>
    </rPh>
    <phoneticPr fontId="22"/>
  </si>
  <si>
    <t>淡路地域</t>
    <rPh sb="0" eb="2">
      <t>アワジ</t>
    </rPh>
    <rPh sb="2" eb="4">
      <t>チイキ</t>
    </rPh>
    <phoneticPr fontId="22"/>
  </si>
  <si>
    <t>R1</t>
    <phoneticPr fontId="1"/>
  </si>
  <si>
    <t xml:space="preserve"> </t>
    <phoneticPr fontId="1"/>
  </si>
  <si>
    <t>調整</t>
    <rPh sb="0" eb="2">
      <t>チョウセイ</t>
    </rPh>
    <phoneticPr fontId="1"/>
  </si>
  <si>
    <t xml:space="preserve"> </t>
    <phoneticPr fontId="1"/>
  </si>
  <si>
    <t>計</t>
    <rPh sb="0" eb="1">
      <t>ケイ</t>
    </rPh>
    <phoneticPr fontId="1"/>
  </si>
  <si>
    <t>調整項</t>
    <rPh sb="0" eb="2">
      <t>チョウセイ</t>
    </rPh>
    <rPh sb="2" eb="3">
      <t>コウ</t>
    </rPh>
    <phoneticPr fontId="1"/>
  </si>
  <si>
    <t>2 阪神南地域推計WS</t>
    <rPh sb="2" eb="4">
      <t>ハンシン</t>
    </rPh>
    <rPh sb="4" eb="5">
      <t>ミナミ</t>
    </rPh>
    <rPh sb="5" eb="7">
      <t>チイキ</t>
    </rPh>
    <rPh sb="7" eb="9">
      <t>スイケイ</t>
    </rPh>
    <phoneticPr fontId="3"/>
  </si>
  <si>
    <t>期間</t>
    <rPh sb="0" eb="2">
      <t>キカン</t>
    </rPh>
    <phoneticPr fontId="1"/>
  </si>
  <si>
    <t>兵庫県観光客動態調査</t>
    <rPh sb="0" eb="3">
      <t>ヒョウゴケン</t>
    </rPh>
    <rPh sb="3" eb="6">
      <t>カンコウキャク</t>
    </rPh>
    <rPh sb="6" eb="8">
      <t>ドウタイ</t>
    </rPh>
    <rPh sb="8" eb="10">
      <t>チョウサ</t>
    </rPh>
    <phoneticPr fontId="1"/>
  </si>
  <si>
    <t>兵庫県経済計算</t>
    <rPh sb="0" eb="2">
      <t>ヒョウゴ</t>
    </rPh>
    <rPh sb="2" eb="3">
      <t>ケン</t>
    </rPh>
    <rPh sb="3" eb="5">
      <t>ケイザイ</t>
    </rPh>
    <rPh sb="5" eb="7">
      <t>ケイサン</t>
    </rPh>
    <phoneticPr fontId="1"/>
  </si>
  <si>
    <t>表　市町別観光消費額（名目）時系列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1" eb="13">
      <t>メイモク</t>
    </rPh>
    <rPh sb="14" eb="17">
      <t>ジケイレツ</t>
    </rPh>
    <phoneticPr fontId="3"/>
  </si>
  <si>
    <t>市町別観光消費額時系列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</si>
  <si>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表　項目別市町別観光消費額時系列</t>
    <rPh sb="0" eb="1">
      <t>ヒョウ</t>
    </rPh>
    <rPh sb="2" eb="4">
      <t>コウモク</t>
    </rPh>
    <rPh sb="4" eb="5">
      <t>ベツ</t>
    </rPh>
    <rPh sb="5" eb="7">
      <t>シチョウ</t>
    </rPh>
    <rPh sb="7" eb="8">
      <t>ベツ</t>
    </rPh>
    <rPh sb="8" eb="10">
      <t>カンコウ</t>
    </rPh>
    <rPh sb="10" eb="13">
      <t>ショウヒガク</t>
    </rPh>
    <rPh sb="13" eb="16">
      <t>ジケイレツ</t>
    </rPh>
    <phoneticPr fontId="1"/>
  </si>
  <si>
    <t>項目別市町別観光消費額時系列</t>
    <rPh sb="0" eb="3">
      <t>コウモクベツ</t>
    </rPh>
    <rPh sb="3" eb="5">
      <t>シチョウ</t>
    </rPh>
    <rPh sb="5" eb="6">
      <t>ベツ</t>
    </rPh>
    <rPh sb="6" eb="8">
      <t>カンコウ</t>
    </rPh>
    <rPh sb="8" eb="11">
      <t>ショウヒガク</t>
    </rPh>
    <rPh sb="11" eb="14">
      <t>ジケイレツ</t>
    </rPh>
    <phoneticPr fontId="1"/>
  </si>
  <si>
    <t>表　市町別観光消費額増減率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ゾウゲンリツ</t>
    </rPh>
    <phoneticPr fontId="3"/>
  </si>
  <si>
    <t>市町別観光消費額増減率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ゾウゲンリツ</t>
    </rPh>
    <phoneticPr fontId="1"/>
  </si>
  <si>
    <t>表　市町別観光消費額構成比</t>
    <rPh sb="0" eb="1">
      <t>ヒョウ</t>
    </rPh>
    <rPh sb="2" eb="4">
      <t>シチョウ</t>
    </rPh>
    <rPh sb="4" eb="5">
      <t>ベツ</t>
    </rPh>
    <rPh sb="5" eb="7">
      <t>カンコウ</t>
    </rPh>
    <rPh sb="7" eb="10">
      <t>ショウヒガク</t>
    </rPh>
    <rPh sb="10" eb="13">
      <t>コウセイヒ</t>
    </rPh>
    <phoneticPr fontId="3"/>
  </si>
  <si>
    <t>市町別観光消費額構成比</t>
    <rPh sb="0" eb="2">
      <t>シチョウ</t>
    </rPh>
    <rPh sb="2" eb="3">
      <t>ベツ</t>
    </rPh>
    <rPh sb="3" eb="5">
      <t>カンコウ</t>
    </rPh>
    <rPh sb="5" eb="8">
      <t>ショウヒガク</t>
    </rPh>
    <rPh sb="8" eb="11">
      <t>コウセイヒ</t>
    </rPh>
    <phoneticPr fontId="1"/>
  </si>
  <si>
    <t>市町別観光ＧＤＰ(名目）時系列</t>
    <rPh sb="0" eb="2">
      <t>シチョウ</t>
    </rPh>
    <rPh sb="2" eb="3">
      <t>ベツ</t>
    </rPh>
    <rPh sb="3" eb="5">
      <t>カンコウ</t>
    </rPh>
    <rPh sb="9" eb="11">
      <t>メイモク</t>
    </rPh>
    <rPh sb="12" eb="15">
      <t>ジケイレツ</t>
    </rPh>
    <phoneticPr fontId="1"/>
  </si>
  <si>
    <t>表　項目別市町別観光GDP（名目）時系列</t>
    <rPh sb="0" eb="1">
      <t>ヒョウ</t>
    </rPh>
    <rPh sb="2" eb="5">
      <t>コウモクベツ</t>
    </rPh>
    <rPh sb="5" eb="7">
      <t>シチョウ</t>
    </rPh>
    <rPh sb="7" eb="8">
      <t>ベツ</t>
    </rPh>
    <rPh sb="8" eb="10">
      <t>カンコウ</t>
    </rPh>
    <rPh sb="14" eb="16">
      <t>メイモク</t>
    </rPh>
    <rPh sb="17" eb="20">
      <t>ジケイレツ</t>
    </rPh>
    <phoneticPr fontId="3"/>
  </si>
  <si>
    <t>項目別市町別観光ＧＤＰ(名目）時系列</t>
    <rPh sb="0" eb="3">
      <t>コウモクベツ</t>
    </rPh>
    <rPh sb="3" eb="5">
      <t>シチョウ</t>
    </rPh>
    <rPh sb="5" eb="6">
      <t>ベツ</t>
    </rPh>
    <rPh sb="6" eb="8">
      <t>カンコウ</t>
    </rPh>
    <rPh sb="12" eb="14">
      <t>メイモク</t>
    </rPh>
    <rPh sb="15" eb="18">
      <t>ジケイレツ</t>
    </rPh>
    <phoneticPr fontId="1"/>
  </si>
  <si>
    <t>地域別観光消費額時系列</t>
    <rPh sb="0" eb="2">
      <t>チイキ</t>
    </rPh>
    <rPh sb="2" eb="3">
      <t>ベツ</t>
    </rPh>
    <rPh sb="3" eb="5">
      <t>カンコウ</t>
    </rPh>
    <rPh sb="5" eb="8">
      <t>ショウヒガク</t>
    </rPh>
    <rPh sb="8" eb="11">
      <t>ジケイレツ</t>
    </rPh>
    <phoneticPr fontId="1"/>
  </si>
  <si>
    <t>資　　　　　料　　　　</t>
    <rPh sb="0" eb="1">
      <t>シ</t>
    </rPh>
    <rPh sb="6" eb="7">
      <t>リョウ</t>
    </rPh>
    <phoneticPr fontId="1"/>
  </si>
  <si>
    <t>　</t>
    <phoneticPr fontId="1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</si>
  <si>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</si>
  <si>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5">
      <t>ネンド</t>
    </rPh>
    <phoneticPr fontId="3"/>
  </si>
  <si>
    <t>令和2年度</t>
    <rPh sb="0" eb="2">
      <t>レイワ</t>
    </rPh>
    <rPh sb="3" eb="5">
      <t>ネンド</t>
    </rPh>
    <phoneticPr fontId="1"/>
  </si>
  <si>
    <t>令和2年度</t>
    <rPh sb="0" eb="2">
      <t>レイワ</t>
    </rPh>
    <rPh sb="3" eb="4">
      <t>ネン</t>
    </rPh>
    <rPh sb="4" eb="5">
      <t>ド</t>
    </rPh>
    <phoneticPr fontId="2"/>
  </si>
  <si>
    <t>2020年度</t>
    <rPh sb="4" eb="6">
      <t>ネンド</t>
    </rPh>
    <phoneticPr fontId="2"/>
  </si>
  <si>
    <t>2020年度</t>
    <rPh sb="4" eb="6">
      <t>ネンド</t>
    </rPh>
    <phoneticPr fontId="1"/>
  </si>
  <si>
    <t>2020年度</t>
    <rPh sb="4" eb="6">
      <t>ネンド</t>
    </rPh>
    <phoneticPr fontId="3"/>
  </si>
  <si>
    <t>R2</t>
    <phoneticPr fontId="1"/>
  </si>
  <si>
    <t>2020年度</t>
    <rPh sb="4" eb="5">
      <t>ネン</t>
    </rPh>
    <rPh sb="5" eb="6">
      <t>ド</t>
    </rPh>
    <phoneticPr fontId="3"/>
  </si>
  <si>
    <t>令和2年度</t>
    <rPh sb="0" eb="2">
      <t>レイワ</t>
    </rPh>
    <rPh sb="3" eb="4">
      <t>ネン</t>
    </rPh>
    <rPh sb="4" eb="5">
      <t>ド</t>
    </rPh>
    <phoneticPr fontId="3"/>
  </si>
  <si>
    <t>（単位：人）</t>
    <rPh sb="1" eb="3">
      <t>タンイ</t>
    </rPh>
    <rPh sb="4" eb="5">
      <t>ニン</t>
    </rPh>
    <phoneticPr fontId="1"/>
  </si>
  <si>
    <t>令和2年度利用宿泊施設別宿泊客数（データ入力）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</si>
  <si>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項目別推移</t>
    <rPh sb="0" eb="3">
      <t>コウモクベツ</t>
    </rPh>
    <rPh sb="3" eb="5">
      <t>スイイ</t>
    </rPh>
    <phoneticPr fontId="3"/>
  </si>
  <si>
    <t>飲食費その他</t>
    <rPh sb="0" eb="2">
      <t>インショク</t>
    </rPh>
    <rPh sb="2" eb="3">
      <t>ヒ</t>
    </rPh>
    <rPh sb="5" eb="6">
      <t>タ</t>
    </rPh>
    <phoneticPr fontId="3"/>
  </si>
  <si>
    <t>1～3計</t>
    <rPh sb="3" eb="4">
      <t>ケイ</t>
    </rPh>
    <phoneticPr fontId="3"/>
  </si>
  <si>
    <t>1～2計</t>
    <rPh sb="3" eb="4">
      <t>ケイ</t>
    </rPh>
    <phoneticPr fontId="3"/>
  </si>
  <si>
    <t>宿泊者数</t>
    <rPh sb="0" eb="2">
      <t>シュクハク</t>
    </rPh>
    <rPh sb="2" eb="3">
      <t>シャ</t>
    </rPh>
    <rPh sb="3" eb="4">
      <t>スウ</t>
    </rPh>
    <phoneticPr fontId="3"/>
  </si>
  <si>
    <t>1～10計</t>
    <rPh sb="4" eb="5">
      <t>ケイ</t>
    </rPh>
    <phoneticPr fontId="3"/>
  </si>
  <si>
    <t>兵庫県内観光消費総生産統計表</t>
    <rPh sb="0" eb="3">
      <t>ヒョウゴケン</t>
    </rPh>
    <rPh sb="3" eb="4">
      <t>ナイ</t>
    </rPh>
    <rPh sb="4" eb="6">
      <t>カンコウ</t>
    </rPh>
    <rPh sb="6" eb="8">
      <t>ショウヒ</t>
    </rPh>
    <rPh sb="8" eb="11">
      <t>ソウセイサン</t>
    </rPh>
    <rPh sb="11" eb="13">
      <t>トウケイ</t>
    </rPh>
    <rPh sb="13" eb="14">
      <t>ヒョウ</t>
    </rPh>
    <phoneticPr fontId="2"/>
  </si>
  <si>
    <t>兵庫県</t>
    <rPh sb="0" eb="3">
      <t>ヒョウゴケン</t>
    </rPh>
    <phoneticPr fontId="23"/>
  </si>
  <si>
    <t>観光消費産出額（名目）</t>
    <rPh sb="0" eb="2">
      <t>カンコウ</t>
    </rPh>
    <rPh sb="2" eb="4">
      <t>ショウヒ</t>
    </rPh>
    <rPh sb="4" eb="6">
      <t>サンシュツ</t>
    </rPh>
    <rPh sb="6" eb="7">
      <t>ガク</t>
    </rPh>
    <rPh sb="8" eb="10">
      <t>メイモク</t>
    </rPh>
    <phoneticPr fontId="2"/>
  </si>
  <si>
    <t>神戸市</t>
    <rPh sb="0" eb="3">
      <t>コウベシ</t>
    </rPh>
    <phoneticPr fontId="23"/>
  </si>
  <si>
    <t>阪神南地域</t>
    <rPh sb="0" eb="2">
      <t>ハンシン</t>
    </rPh>
    <rPh sb="2" eb="3">
      <t>ミナミ</t>
    </rPh>
    <rPh sb="3" eb="5">
      <t>チイキ</t>
    </rPh>
    <phoneticPr fontId="23"/>
  </si>
  <si>
    <t>阪神北地域</t>
    <rPh sb="0" eb="2">
      <t>ハンシン</t>
    </rPh>
    <rPh sb="2" eb="3">
      <t>キタ</t>
    </rPh>
    <rPh sb="3" eb="5">
      <t>チイキ</t>
    </rPh>
    <phoneticPr fontId="23"/>
  </si>
  <si>
    <t>東播磨地域</t>
    <rPh sb="0" eb="1">
      <t>ヒガシ</t>
    </rPh>
    <rPh sb="1" eb="3">
      <t>ハリマ</t>
    </rPh>
    <rPh sb="3" eb="5">
      <t>チイキ</t>
    </rPh>
    <phoneticPr fontId="23"/>
  </si>
  <si>
    <t>北播磨地域</t>
    <rPh sb="0" eb="1">
      <t>キタ</t>
    </rPh>
    <rPh sb="1" eb="3">
      <t>ハリマ</t>
    </rPh>
    <rPh sb="3" eb="5">
      <t>チイキ</t>
    </rPh>
    <phoneticPr fontId="23"/>
  </si>
  <si>
    <t>中播磨地域</t>
    <rPh sb="0" eb="1">
      <t>ナカ</t>
    </rPh>
    <rPh sb="1" eb="3">
      <t>ハリマ</t>
    </rPh>
    <rPh sb="3" eb="5">
      <t>チイキ</t>
    </rPh>
    <phoneticPr fontId="23"/>
  </si>
  <si>
    <t>西播磨地域</t>
    <rPh sb="0" eb="1">
      <t>ニシ</t>
    </rPh>
    <rPh sb="1" eb="3">
      <t>ハリマ</t>
    </rPh>
    <rPh sb="3" eb="5">
      <t>チイキ</t>
    </rPh>
    <phoneticPr fontId="23"/>
  </si>
  <si>
    <t>但馬地域</t>
    <rPh sb="0" eb="2">
      <t>タジマ</t>
    </rPh>
    <rPh sb="2" eb="4">
      <t>チイキ</t>
    </rPh>
    <phoneticPr fontId="23"/>
  </si>
  <si>
    <t>丹波地域</t>
    <rPh sb="0" eb="2">
      <t>タンバ</t>
    </rPh>
    <rPh sb="2" eb="4">
      <t>チイキ</t>
    </rPh>
    <phoneticPr fontId="23"/>
  </si>
  <si>
    <t>淡路地域</t>
    <rPh sb="0" eb="2">
      <t>アワジ</t>
    </rPh>
    <rPh sb="2" eb="4">
      <t>チイキ</t>
    </rPh>
    <phoneticPr fontId="23"/>
  </si>
  <si>
    <t>作成：兵庫県立大学地域経済指標研究会（兵庫県、兵庫県立大学）</t>
    <rPh sb="0" eb="2">
      <t>サクセイ</t>
    </rPh>
    <rPh sb="3" eb="7">
      <t>ヒョウゴケンリツ</t>
    </rPh>
    <rPh sb="7" eb="9">
      <t>ダイガク</t>
    </rPh>
    <rPh sb="9" eb="11">
      <t>チイキ</t>
    </rPh>
    <rPh sb="11" eb="13">
      <t>ケイザイ</t>
    </rPh>
    <rPh sb="13" eb="15">
      <t>シヒョウ</t>
    </rPh>
    <rPh sb="15" eb="18">
      <t>ケンキュウカイ</t>
    </rPh>
    <rPh sb="19" eb="22">
      <t>ヒョウゴケン</t>
    </rPh>
    <rPh sb="23" eb="25">
      <t>ヒョウゴ</t>
    </rPh>
    <rPh sb="25" eb="27">
      <t>ケンリツ</t>
    </rPh>
    <rPh sb="27" eb="29">
      <t>ダイガク</t>
    </rPh>
    <rPh sb="29" eb="30">
      <t>ミンブ</t>
    </rPh>
    <phoneticPr fontId="3"/>
  </si>
  <si>
    <t>兵庫県地域経済指標研究会</t>
    <rPh sb="3" eb="5">
      <t>チイキ</t>
    </rPh>
    <rPh sb="5" eb="7">
      <t>ケイザイ</t>
    </rPh>
    <rPh sb="7" eb="9">
      <t>シヒョウ</t>
    </rPh>
    <phoneticPr fontId="1"/>
  </si>
  <si>
    <t>（兵庫県、兵庫県立大学）</t>
    <rPh sb="1" eb="4">
      <t>ヒョウゴケン</t>
    </rPh>
    <rPh sb="5" eb="7">
      <t>ヒョウゴ</t>
    </rPh>
    <rPh sb="7" eb="8">
      <t>ケン</t>
    </rPh>
    <rPh sb="8" eb="9">
      <t>リツ</t>
    </rPh>
    <rPh sb="9" eb="11">
      <t>ダイガク</t>
    </rPh>
    <phoneticPr fontId="1"/>
  </si>
  <si>
    <t xml:space="preserve"> </t>
    <phoneticPr fontId="1"/>
  </si>
  <si>
    <t>(単位：人、千時間）</t>
    <rPh sb="1" eb="3">
      <t>タンイ</t>
    </rPh>
    <rPh sb="4" eb="5">
      <t>ニン</t>
    </rPh>
    <rPh sb="6" eb="7">
      <t>セン</t>
    </rPh>
    <rPh sb="7" eb="9">
      <t>ジカン</t>
    </rPh>
    <phoneticPr fontId="28"/>
  </si>
  <si>
    <t>(単位：人）</t>
    <rPh sb="1" eb="3">
      <t>タンイ</t>
    </rPh>
    <rPh sb="4" eb="5">
      <t>ニン</t>
    </rPh>
    <phoneticPr fontId="28"/>
  </si>
  <si>
    <t>第10d表　観光産業、従業者規模別、事業所数</t>
    <rPh sb="0" eb="1">
      <t>ﾀﾞｲ</t>
    </rPh>
    <rPh sb="4" eb="5">
      <t>ﾋｮｳ</t>
    </rPh>
    <rPh sb="18" eb="20">
      <t>ｼﾞｷﾞｮｳ</t>
    </rPh>
    <rPh sb="20" eb="21">
      <t>ｼｮ</t>
    </rPh>
    <rPh sb="21" eb="22">
      <t>ｽｳ</t>
    </rPh>
    <phoneticPr fontId="29" type="noConversion"/>
  </si>
  <si>
    <t>　</t>
    <phoneticPr fontId="28"/>
  </si>
  <si>
    <t>構成比（％）</t>
    <rPh sb="0" eb="3">
      <t>コウセイヒ</t>
    </rPh>
    <phoneticPr fontId="28"/>
  </si>
  <si>
    <t>就業者数</t>
    <rPh sb="0" eb="3">
      <t>シュウギョウシャ</t>
    </rPh>
    <rPh sb="3" eb="4">
      <t>スウ</t>
    </rPh>
    <phoneticPr fontId="1"/>
  </si>
  <si>
    <t>うち雇用者数</t>
    <rPh sb="2" eb="5">
      <t>コヨウシャ</t>
    </rPh>
    <rPh sb="5" eb="6">
      <t>スウ</t>
    </rPh>
    <phoneticPr fontId="1"/>
  </si>
  <si>
    <t>労働時間数（雇用者）</t>
    <rPh sb="0" eb="2">
      <t>ロウドウ</t>
    </rPh>
    <rPh sb="2" eb="5">
      <t>ジカンスウ</t>
    </rPh>
    <rPh sb="6" eb="9">
      <t>コヨウシャ</t>
    </rPh>
    <phoneticPr fontId="1"/>
  </si>
  <si>
    <t>雇用者労働時間</t>
    <rPh sb="0" eb="3">
      <t>コヨウシャ</t>
    </rPh>
    <rPh sb="3" eb="5">
      <t>ロウドウ</t>
    </rPh>
    <rPh sb="5" eb="7">
      <t>ジカン</t>
    </rPh>
    <phoneticPr fontId="28"/>
  </si>
  <si>
    <t>常用雇用者</t>
    <rPh sb="0" eb="2">
      <t>ジョウヨウ</t>
    </rPh>
    <rPh sb="2" eb="5">
      <t>コヨウシャ</t>
    </rPh>
    <phoneticPr fontId="28"/>
  </si>
  <si>
    <t>臨時雇用者</t>
    <rPh sb="0" eb="2">
      <t>リンジ</t>
    </rPh>
    <rPh sb="2" eb="5">
      <t>コヨウシャ</t>
    </rPh>
    <phoneticPr fontId="28"/>
  </si>
  <si>
    <t>合計</t>
    <phoneticPr fontId="29" type="noConversion"/>
  </si>
  <si>
    <t>構成比(%)</t>
    <rPh sb="0" eb="3">
      <t>コウセイヒ</t>
    </rPh>
    <phoneticPr fontId="28"/>
  </si>
  <si>
    <t xml:space="preserve">
観光産業　計</t>
    <rPh sb="1" eb="3">
      <t>カンコウ</t>
    </rPh>
    <rPh sb="3" eb="5">
      <t>サンギョウ</t>
    </rPh>
    <rPh sb="6" eb="7">
      <t>ケイ</t>
    </rPh>
    <phoneticPr fontId="1"/>
  </si>
  <si>
    <t>観光産業　計</t>
    <rPh sb="0" eb="2">
      <t>ｶﾝｺｳ</t>
    </rPh>
    <rPh sb="2" eb="4">
      <t>ｻﾝｷﾞｮｳ</t>
    </rPh>
    <rPh sb="5" eb="6">
      <t>ｹｲ</t>
    </rPh>
    <phoneticPr fontId="29" type="noConversion"/>
  </si>
  <si>
    <t>1.宿泊業</t>
    <rPh sb="2" eb="4">
      <t>シュクハク</t>
    </rPh>
    <rPh sb="4" eb="5">
      <t>ギョウ</t>
    </rPh>
    <phoneticPr fontId="1"/>
  </si>
  <si>
    <t>宿泊業計</t>
    <rPh sb="0" eb="2">
      <t>シュクハク</t>
    </rPh>
    <rPh sb="2" eb="3">
      <t>ギョウ</t>
    </rPh>
    <rPh sb="3" eb="4">
      <t>ケイ</t>
    </rPh>
    <phoneticPr fontId="28"/>
  </si>
  <si>
    <t>1.a.宿泊業（1.bを除く）</t>
    <rPh sb="4" eb="6">
      <t>シュクハク</t>
    </rPh>
    <rPh sb="6" eb="7">
      <t>ギョウ</t>
    </rPh>
    <rPh sb="12" eb="13">
      <t>ノゾ</t>
    </rPh>
    <phoneticPr fontId="1"/>
  </si>
  <si>
    <t>　宿泊業</t>
    <rPh sb="1" eb="3">
      <t>ｼｭｸﾊｸ</t>
    </rPh>
    <rPh sb="3" eb="4">
      <t>ｷﾞｮｳ</t>
    </rPh>
    <phoneticPr fontId="29" type="noConversion"/>
  </si>
  <si>
    <t>1.b. 別荘（帰属家賃）</t>
    <rPh sb="5" eb="7">
      <t>ベッソウ</t>
    </rPh>
    <rPh sb="8" eb="10">
      <t>キゾク</t>
    </rPh>
    <rPh sb="10" eb="12">
      <t>ヤチン</t>
    </rPh>
    <phoneticPr fontId="1"/>
  </si>
  <si>
    <t xml:space="preserve"> </t>
    <phoneticPr fontId="28"/>
  </si>
  <si>
    <t>　別荘 (帰属計算)</t>
    <rPh sb="1" eb="3">
      <t>ﾍﾞｯｿｳ</t>
    </rPh>
    <rPh sb="5" eb="7">
      <t>ｷｿﾞｸ</t>
    </rPh>
    <rPh sb="7" eb="9">
      <t>ｹｲｻﾝ</t>
    </rPh>
    <phoneticPr fontId="29" type="noConversion"/>
  </si>
  <si>
    <t>2.飲食業</t>
    <rPh sb="2" eb="4">
      <t>インショク</t>
    </rPh>
    <rPh sb="4" eb="5">
      <t>ギョウ</t>
    </rPh>
    <phoneticPr fontId="1"/>
  </si>
  <si>
    <t>　飲食店</t>
    <rPh sb="1" eb="3">
      <t>ｲﾝｼｮｸ</t>
    </rPh>
    <rPh sb="3" eb="4">
      <t>ﾃﾝ</t>
    </rPh>
    <phoneticPr fontId="29" type="noConversion"/>
  </si>
  <si>
    <t>3. 鉄道旅客輸送</t>
    <rPh sb="3" eb="5">
      <t>テツドウ</t>
    </rPh>
    <rPh sb="5" eb="7">
      <t>リョカク</t>
    </rPh>
    <rPh sb="7" eb="9">
      <t>ユソウ</t>
    </rPh>
    <phoneticPr fontId="1"/>
  </si>
  <si>
    <t>　鉄道輸送</t>
    <phoneticPr fontId="29" type="noConversion"/>
  </si>
  <si>
    <t>4.道路旅客輸送</t>
    <rPh sb="2" eb="4">
      <t>ドウロ</t>
    </rPh>
    <rPh sb="4" eb="6">
      <t>リョカク</t>
    </rPh>
    <rPh sb="6" eb="8">
      <t>ユソウ</t>
    </rPh>
    <phoneticPr fontId="1"/>
  </si>
  <si>
    <t>　陸路旅客輸送</t>
    <phoneticPr fontId="29" type="noConversion"/>
  </si>
  <si>
    <t>5. 水運</t>
    <rPh sb="3" eb="5">
      <t>スイウン</t>
    </rPh>
    <phoneticPr fontId="1"/>
  </si>
  <si>
    <t>　水運</t>
    <rPh sb="2" eb="3">
      <t>ｳﾝ</t>
    </rPh>
    <phoneticPr fontId="29" type="noConversion"/>
  </si>
  <si>
    <t>6. 航空輸送</t>
    <rPh sb="3" eb="5">
      <t>コウクウ</t>
    </rPh>
    <rPh sb="5" eb="7">
      <t>ユソウ</t>
    </rPh>
    <phoneticPr fontId="1"/>
  </si>
  <si>
    <t>　空路輸送</t>
    <phoneticPr fontId="29" type="noConversion"/>
  </si>
  <si>
    <t>7. その他の運輸業</t>
    <rPh sb="5" eb="6">
      <t>ホカ</t>
    </rPh>
    <rPh sb="7" eb="10">
      <t>ウンユギョウ</t>
    </rPh>
    <phoneticPr fontId="1"/>
  </si>
  <si>
    <t>　運輸付帯サービス</t>
    <rPh sb="1" eb="3">
      <t>ｳﾝﾕ</t>
    </rPh>
    <rPh sb="3" eb="5">
      <t>ﾌﾀｲ</t>
    </rPh>
    <phoneticPr fontId="29" type="noConversion"/>
  </si>
  <si>
    <t>8. スポーツ・娯楽業</t>
    <rPh sb="8" eb="11">
      <t>ゴラクギョウ</t>
    </rPh>
    <phoneticPr fontId="1"/>
  </si>
  <si>
    <t>　スポーツ・娯楽</t>
    <rPh sb="6" eb="8">
      <t>ｺﾞﾗｸ</t>
    </rPh>
    <phoneticPr fontId="29" type="noConversion"/>
  </si>
  <si>
    <t>その他の産業</t>
    <rPh sb="2" eb="3">
      <t>ホカ</t>
    </rPh>
    <rPh sb="4" eb="6">
      <t>サンギョウ</t>
    </rPh>
    <phoneticPr fontId="1"/>
  </si>
  <si>
    <t>非観光産業</t>
    <rPh sb="0" eb="1">
      <t>ﾋ</t>
    </rPh>
    <rPh sb="1" eb="3">
      <t>ｶﾝｺｳ</t>
    </rPh>
    <rPh sb="3" eb="5">
      <t>ｻﾝｷﾞｮｳ</t>
    </rPh>
    <phoneticPr fontId="29" type="noConversion"/>
  </si>
  <si>
    <t>(資料）兵庫県統計課「平成27年兵庫県雇用表」から推計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5" eb="27">
      <t>スイケイ</t>
    </rPh>
    <phoneticPr fontId="28"/>
  </si>
  <si>
    <t>部門</t>
    <rPh sb="0" eb="2">
      <t>ブモン</t>
    </rPh>
    <phoneticPr fontId="1"/>
  </si>
  <si>
    <t>従業者総数</t>
  </si>
  <si>
    <t>個人業主</t>
  </si>
  <si>
    <t>家族従業者</t>
  </si>
  <si>
    <t>有給役員_x000D_
雇用者</t>
  </si>
  <si>
    <t>有給役員</t>
  </si>
  <si>
    <t>雇用者</t>
  </si>
  <si>
    <t>H27年</t>
    <rPh sb="3" eb="4">
      <t>ネン</t>
    </rPh>
    <phoneticPr fontId="1"/>
  </si>
  <si>
    <t>常用雇用者</t>
  </si>
  <si>
    <t>臨時雇用者</t>
  </si>
  <si>
    <t>県内生産額</t>
    <rPh sb="0" eb="2">
      <t>ケンナイ</t>
    </rPh>
    <rPh sb="2" eb="5">
      <t>セイサンガク</t>
    </rPh>
    <phoneticPr fontId="1"/>
  </si>
  <si>
    <t>正社員・
正職員</t>
    <phoneticPr fontId="1"/>
  </si>
  <si>
    <t>正社員・_x000D_
正職員以外</t>
  </si>
  <si>
    <t>（百万円）</t>
    <rPh sb="1" eb="2">
      <t>ヒャク</t>
    </rPh>
    <rPh sb="2" eb="4">
      <t>マンエン</t>
    </rPh>
    <phoneticPr fontId="28"/>
  </si>
  <si>
    <t>011101</t>
  </si>
  <si>
    <t>米</t>
    <phoneticPr fontId="1"/>
  </si>
  <si>
    <t>011102</t>
  </si>
  <si>
    <t>麦類</t>
    <phoneticPr fontId="1"/>
  </si>
  <si>
    <t>011201</t>
  </si>
  <si>
    <t>いも類</t>
    <phoneticPr fontId="1"/>
  </si>
  <si>
    <t>011202</t>
  </si>
  <si>
    <t>豆類</t>
    <phoneticPr fontId="1"/>
  </si>
  <si>
    <t>011301</t>
  </si>
  <si>
    <t>野菜（露地）</t>
    <phoneticPr fontId="1"/>
  </si>
  <si>
    <t>011302</t>
  </si>
  <si>
    <t>野菜（施設）</t>
    <phoneticPr fontId="1"/>
  </si>
  <si>
    <t>011401</t>
  </si>
  <si>
    <t>果実</t>
    <phoneticPr fontId="1"/>
  </si>
  <si>
    <t>011501</t>
  </si>
  <si>
    <t>砂糖原料作物</t>
    <phoneticPr fontId="1"/>
  </si>
  <si>
    <t>011502</t>
  </si>
  <si>
    <t>飲料用作物</t>
    <phoneticPr fontId="1"/>
  </si>
  <si>
    <t>011509</t>
  </si>
  <si>
    <t>その他の食用耕種作物</t>
    <phoneticPr fontId="1"/>
  </si>
  <si>
    <t>011601</t>
  </si>
  <si>
    <t>飼料作物</t>
    <phoneticPr fontId="1"/>
  </si>
  <si>
    <t>011602</t>
  </si>
  <si>
    <t>種苗</t>
    <phoneticPr fontId="1"/>
  </si>
  <si>
    <t>011603</t>
  </si>
  <si>
    <t>花き・花木類</t>
    <phoneticPr fontId="1"/>
  </si>
  <si>
    <t>011609</t>
  </si>
  <si>
    <t>その他の非食用耕種作物</t>
    <phoneticPr fontId="1"/>
  </si>
  <si>
    <t>012101</t>
  </si>
  <si>
    <t>酪農</t>
    <phoneticPr fontId="1"/>
  </si>
  <si>
    <t>012102</t>
  </si>
  <si>
    <t>肉用牛</t>
    <phoneticPr fontId="1"/>
  </si>
  <si>
    <t>012103</t>
  </si>
  <si>
    <t>豚</t>
    <phoneticPr fontId="1"/>
  </si>
  <si>
    <t>012104</t>
  </si>
  <si>
    <t>鶏卵</t>
    <phoneticPr fontId="1"/>
  </si>
  <si>
    <t>012105</t>
  </si>
  <si>
    <t>肉鶏</t>
    <phoneticPr fontId="1"/>
  </si>
  <si>
    <t>012109</t>
  </si>
  <si>
    <t>その他の畜産</t>
    <phoneticPr fontId="1"/>
  </si>
  <si>
    <t>013101</t>
  </si>
  <si>
    <t>獣医業</t>
    <phoneticPr fontId="1"/>
  </si>
  <si>
    <t>013102</t>
  </si>
  <si>
    <t>農業サービス（獣医業を除く。）</t>
    <phoneticPr fontId="1"/>
  </si>
  <si>
    <t>015101</t>
  </si>
  <si>
    <t>育林</t>
    <phoneticPr fontId="1"/>
  </si>
  <si>
    <t>015201</t>
  </si>
  <si>
    <t>素材</t>
    <phoneticPr fontId="1"/>
  </si>
  <si>
    <t>015301</t>
  </si>
  <si>
    <t>特用林産物（狩猟業を含む。）</t>
    <phoneticPr fontId="1"/>
  </si>
  <si>
    <t>017101</t>
  </si>
  <si>
    <t>海面漁業</t>
    <phoneticPr fontId="1"/>
  </si>
  <si>
    <t>017102</t>
  </si>
  <si>
    <t>海面養殖業</t>
    <phoneticPr fontId="1"/>
  </si>
  <si>
    <t>017201</t>
  </si>
  <si>
    <t>内水面漁業</t>
    <phoneticPr fontId="1"/>
  </si>
  <si>
    <t>017202</t>
  </si>
  <si>
    <t>内水面養殖業</t>
    <phoneticPr fontId="1"/>
  </si>
  <si>
    <t>061101</t>
  </si>
  <si>
    <t>石炭・原油・天然ガス</t>
    <phoneticPr fontId="1"/>
  </si>
  <si>
    <t>062101</t>
  </si>
  <si>
    <t>砂利・採石</t>
    <phoneticPr fontId="1"/>
  </si>
  <si>
    <t>062102</t>
  </si>
  <si>
    <t>砕石</t>
    <phoneticPr fontId="1"/>
  </si>
  <si>
    <t>062909</t>
  </si>
  <si>
    <t>その他の鉱物</t>
    <phoneticPr fontId="1"/>
  </si>
  <si>
    <t>111101</t>
  </si>
  <si>
    <t>食肉</t>
    <phoneticPr fontId="1"/>
  </si>
  <si>
    <t>酪農品</t>
    <phoneticPr fontId="1"/>
  </si>
  <si>
    <t>その他の畜産食料品</t>
    <rPh sb="2" eb="3">
      <t>タ</t>
    </rPh>
    <rPh sb="4" eb="6">
      <t>チクサン</t>
    </rPh>
    <rPh sb="6" eb="9">
      <t>ショクリョウヒン</t>
    </rPh>
    <phoneticPr fontId="1"/>
  </si>
  <si>
    <t>冷凍魚介類</t>
    <phoneticPr fontId="1"/>
  </si>
  <si>
    <t>塩・干・くん製品</t>
    <phoneticPr fontId="1"/>
  </si>
  <si>
    <t>水産びん・かん詰</t>
    <phoneticPr fontId="1"/>
  </si>
  <si>
    <t>ねり製品</t>
    <phoneticPr fontId="1"/>
  </si>
  <si>
    <t>その他の水産食料品</t>
    <rPh sb="7" eb="8">
      <t>リョウ</t>
    </rPh>
    <phoneticPr fontId="1"/>
  </si>
  <si>
    <t>精穀</t>
    <phoneticPr fontId="1"/>
  </si>
  <si>
    <t>製粉</t>
    <phoneticPr fontId="1"/>
  </si>
  <si>
    <t>めん類</t>
    <phoneticPr fontId="1"/>
  </si>
  <si>
    <t>パン類</t>
    <phoneticPr fontId="1"/>
  </si>
  <si>
    <t>菓子類</t>
    <phoneticPr fontId="1"/>
  </si>
  <si>
    <t>農産保存食料品</t>
    <phoneticPr fontId="1"/>
  </si>
  <si>
    <t>砂糖</t>
    <phoneticPr fontId="1"/>
  </si>
  <si>
    <t>でん粉</t>
    <phoneticPr fontId="1"/>
  </si>
  <si>
    <t>ぶどう糖・水あめ・異性化糖</t>
    <phoneticPr fontId="1"/>
  </si>
  <si>
    <t>動植物油脂</t>
    <phoneticPr fontId="1"/>
  </si>
  <si>
    <t>調味料</t>
    <phoneticPr fontId="1"/>
  </si>
  <si>
    <t>111901</t>
  </si>
  <si>
    <t>冷凍調理食品</t>
    <phoneticPr fontId="1"/>
  </si>
  <si>
    <t>111902</t>
  </si>
  <si>
    <t>レトルト食品</t>
    <phoneticPr fontId="1"/>
  </si>
  <si>
    <t>111903</t>
  </si>
  <si>
    <t>そう菜・すし・弁当</t>
    <phoneticPr fontId="1"/>
  </si>
  <si>
    <t>111909</t>
  </si>
  <si>
    <t>その他の食料品</t>
    <phoneticPr fontId="1"/>
  </si>
  <si>
    <t>112101</t>
  </si>
  <si>
    <t>清酒</t>
    <phoneticPr fontId="1"/>
  </si>
  <si>
    <t>112102</t>
  </si>
  <si>
    <t>ビール類</t>
    <phoneticPr fontId="1"/>
  </si>
  <si>
    <t>112103</t>
  </si>
  <si>
    <t>ウイスキー類</t>
    <phoneticPr fontId="1"/>
  </si>
  <si>
    <t>112109</t>
  </si>
  <si>
    <t>その他の酒類</t>
    <phoneticPr fontId="1"/>
  </si>
  <si>
    <t>112901</t>
  </si>
  <si>
    <t>茶・コーヒー</t>
    <phoneticPr fontId="1"/>
  </si>
  <si>
    <t>112902</t>
  </si>
  <si>
    <t>清涼飲料</t>
    <phoneticPr fontId="1"/>
  </si>
  <si>
    <t>112903</t>
  </si>
  <si>
    <t>製氷</t>
    <phoneticPr fontId="1"/>
  </si>
  <si>
    <t>113101</t>
  </si>
  <si>
    <t>飼料</t>
    <phoneticPr fontId="1"/>
  </si>
  <si>
    <t>113102</t>
  </si>
  <si>
    <t>有機質肥料（別掲を除く。）</t>
    <phoneticPr fontId="1"/>
  </si>
  <si>
    <t>114101</t>
  </si>
  <si>
    <t>たばこ</t>
    <phoneticPr fontId="1"/>
  </si>
  <si>
    <t>151101</t>
  </si>
  <si>
    <t>紡績糸</t>
    <phoneticPr fontId="1"/>
  </si>
  <si>
    <t>151201</t>
  </si>
  <si>
    <t>綿・スフ織物（合繊短繊維織物を含む。）</t>
    <phoneticPr fontId="1"/>
  </si>
  <si>
    <t>151202</t>
  </si>
  <si>
    <t>絹・人絹織物（合繊長繊維織物を含む。）</t>
    <phoneticPr fontId="1"/>
  </si>
  <si>
    <t>151209</t>
  </si>
  <si>
    <t>その他の織物</t>
    <phoneticPr fontId="1"/>
  </si>
  <si>
    <t>151301</t>
  </si>
  <si>
    <t>ニット生地</t>
    <phoneticPr fontId="1"/>
  </si>
  <si>
    <t>151401</t>
  </si>
  <si>
    <t>染色整理</t>
    <phoneticPr fontId="1"/>
  </si>
  <si>
    <t>151909</t>
  </si>
  <si>
    <t>その他の繊維工業製品</t>
    <phoneticPr fontId="1"/>
  </si>
  <si>
    <t>152101</t>
  </si>
  <si>
    <t>織物製衣服</t>
    <phoneticPr fontId="1"/>
  </si>
  <si>
    <t>152102</t>
  </si>
  <si>
    <t>ニット製衣服</t>
    <phoneticPr fontId="1"/>
  </si>
  <si>
    <t>152209</t>
  </si>
  <si>
    <t>その他の衣服・身の回り品</t>
    <phoneticPr fontId="1"/>
  </si>
  <si>
    <t>152901</t>
  </si>
  <si>
    <t>寝具</t>
    <phoneticPr fontId="1"/>
  </si>
  <si>
    <t>152902</t>
  </si>
  <si>
    <t>じゅうたん・床敷物</t>
    <phoneticPr fontId="1"/>
  </si>
  <si>
    <t>152909</t>
  </si>
  <si>
    <t>その他の繊維既製品</t>
    <phoneticPr fontId="1"/>
  </si>
  <si>
    <t>161101</t>
  </si>
  <si>
    <t>製材</t>
    <phoneticPr fontId="1"/>
  </si>
  <si>
    <t>161102</t>
  </si>
  <si>
    <t>合板・集成材</t>
    <phoneticPr fontId="1"/>
  </si>
  <si>
    <t>161103</t>
  </si>
  <si>
    <t>木材チップ</t>
    <phoneticPr fontId="1"/>
  </si>
  <si>
    <t>161909</t>
  </si>
  <si>
    <t>その他の木製品</t>
    <phoneticPr fontId="1"/>
  </si>
  <si>
    <t>162101</t>
  </si>
  <si>
    <t>木製家具</t>
    <phoneticPr fontId="1"/>
  </si>
  <si>
    <t>162102</t>
  </si>
  <si>
    <t>金属製家具</t>
    <phoneticPr fontId="1"/>
  </si>
  <si>
    <t>162103</t>
  </si>
  <si>
    <t>木製建具</t>
    <phoneticPr fontId="1"/>
  </si>
  <si>
    <t>162109</t>
  </si>
  <si>
    <t>その他の家具・装備品</t>
    <phoneticPr fontId="1"/>
  </si>
  <si>
    <t>163101</t>
  </si>
  <si>
    <t>パルプ</t>
    <phoneticPr fontId="1"/>
  </si>
  <si>
    <t>163201</t>
  </si>
  <si>
    <t>洋紙・和紙</t>
    <phoneticPr fontId="1"/>
  </si>
  <si>
    <t>163202</t>
  </si>
  <si>
    <t>板紙</t>
    <phoneticPr fontId="1"/>
  </si>
  <si>
    <t>163301</t>
  </si>
  <si>
    <t>段ボール</t>
    <phoneticPr fontId="1"/>
  </si>
  <si>
    <t>163302</t>
  </si>
  <si>
    <t>塗工紙・建設用加工紙</t>
    <phoneticPr fontId="1"/>
  </si>
  <si>
    <t>164101</t>
  </si>
  <si>
    <t>段ボール箱</t>
    <phoneticPr fontId="1"/>
  </si>
  <si>
    <t>164109</t>
  </si>
  <si>
    <t>その他の紙製容器</t>
    <phoneticPr fontId="1"/>
  </si>
  <si>
    <t>164901</t>
  </si>
  <si>
    <t>紙製衛生材料・用品</t>
    <phoneticPr fontId="1"/>
  </si>
  <si>
    <t>164909</t>
  </si>
  <si>
    <t>その他のパルプ・紙・紙加工品</t>
    <phoneticPr fontId="1"/>
  </si>
  <si>
    <t>191101</t>
  </si>
  <si>
    <t>印刷・製版・製本</t>
    <phoneticPr fontId="1"/>
  </si>
  <si>
    <t>201101</t>
  </si>
  <si>
    <t>化学肥料</t>
    <phoneticPr fontId="1"/>
  </si>
  <si>
    <t>202101</t>
  </si>
  <si>
    <t>ソーダ工業製品</t>
    <phoneticPr fontId="1"/>
  </si>
  <si>
    <t>202901</t>
  </si>
  <si>
    <t>無機顔料</t>
    <phoneticPr fontId="1"/>
  </si>
  <si>
    <t>202902</t>
  </si>
  <si>
    <t>圧縮ガス・液化ガス</t>
    <phoneticPr fontId="1"/>
  </si>
  <si>
    <t>202903</t>
  </si>
  <si>
    <t>塩</t>
    <phoneticPr fontId="1"/>
  </si>
  <si>
    <t>202909</t>
  </si>
  <si>
    <t>その他の無機化学工業製品</t>
    <phoneticPr fontId="1"/>
  </si>
  <si>
    <t>203101</t>
  </si>
  <si>
    <t>石油化学基礎製品</t>
    <phoneticPr fontId="1"/>
  </si>
  <si>
    <t>203102</t>
  </si>
  <si>
    <t>石油化学系芳香族製品</t>
    <phoneticPr fontId="1"/>
  </si>
  <si>
    <t>204101</t>
  </si>
  <si>
    <t>脂肪族中間物</t>
    <phoneticPr fontId="1"/>
  </si>
  <si>
    <t>204102</t>
  </si>
  <si>
    <t>環式中間物・合成染料・有機顔料</t>
    <phoneticPr fontId="1"/>
  </si>
  <si>
    <t>204201</t>
  </si>
  <si>
    <t>合成ゴム</t>
    <phoneticPr fontId="1"/>
  </si>
  <si>
    <t>204901</t>
  </si>
  <si>
    <t>メタン誘導品</t>
    <phoneticPr fontId="1"/>
  </si>
  <si>
    <t>204902</t>
  </si>
  <si>
    <t>可塑剤</t>
    <phoneticPr fontId="1"/>
  </si>
  <si>
    <t>204909</t>
  </si>
  <si>
    <t>その他の有機化学工業製品</t>
    <phoneticPr fontId="1"/>
  </si>
  <si>
    <t>205101</t>
  </si>
  <si>
    <t>熱硬化性樹脂</t>
    <phoneticPr fontId="1"/>
  </si>
  <si>
    <t>205102</t>
  </si>
  <si>
    <t>熱可塑性樹脂</t>
    <phoneticPr fontId="1"/>
  </si>
  <si>
    <t>205103</t>
  </si>
  <si>
    <t>高機能性樹脂</t>
    <phoneticPr fontId="1"/>
  </si>
  <si>
    <t>205109</t>
  </si>
  <si>
    <t>その他の合成樹脂</t>
    <phoneticPr fontId="1"/>
  </si>
  <si>
    <t>206101</t>
  </si>
  <si>
    <t>化学繊維</t>
    <rPh sb="0" eb="2">
      <t>カガク</t>
    </rPh>
    <rPh sb="2" eb="4">
      <t>センイ</t>
    </rPh>
    <phoneticPr fontId="1"/>
  </si>
  <si>
    <t>207101</t>
  </si>
  <si>
    <t>医薬品</t>
    <phoneticPr fontId="1"/>
  </si>
  <si>
    <t>208101</t>
  </si>
  <si>
    <t>油脂加工製品・界面活性剤</t>
    <phoneticPr fontId="1"/>
  </si>
  <si>
    <t>化粧品・歯磨</t>
    <phoneticPr fontId="1"/>
  </si>
  <si>
    <t>塗料</t>
    <phoneticPr fontId="1"/>
  </si>
  <si>
    <t>印刷インキ</t>
    <phoneticPr fontId="1"/>
  </si>
  <si>
    <t>208401</t>
  </si>
  <si>
    <t>農薬</t>
    <phoneticPr fontId="1"/>
  </si>
  <si>
    <t>208901</t>
  </si>
  <si>
    <t>ゼラチン・接着剤</t>
    <phoneticPr fontId="1"/>
  </si>
  <si>
    <t>写真感光材料</t>
    <phoneticPr fontId="1"/>
  </si>
  <si>
    <t>208909</t>
  </si>
  <si>
    <t>その他の化学最終製品</t>
    <phoneticPr fontId="1"/>
  </si>
  <si>
    <t>211101</t>
  </si>
  <si>
    <t>石油製品</t>
    <phoneticPr fontId="1"/>
  </si>
  <si>
    <t>212101</t>
  </si>
  <si>
    <t>石炭製品</t>
    <phoneticPr fontId="1"/>
  </si>
  <si>
    <t>212102</t>
  </si>
  <si>
    <t>舗装材料</t>
    <phoneticPr fontId="1"/>
  </si>
  <si>
    <t>221101</t>
  </si>
  <si>
    <t>プラスチック製品</t>
    <phoneticPr fontId="1"/>
  </si>
  <si>
    <t>222101</t>
  </si>
  <si>
    <t>タイヤ・チューブ</t>
    <phoneticPr fontId="1"/>
  </si>
  <si>
    <t>222909</t>
  </si>
  <si>
    <t>その他のゴム製品</t>
    <phoneticPr fontId="1"/>
  </si>
  <si>
    <t>231101</t>
  </si>
  <si>
    <t>革製履物</t>
    <phoneticPr fontId="1"/>
  </si>
  <si>
    <t>231201</t>
  </si>
  <si>
    <t>なめし革・革製品・毛皮（革製履物を除く。）</t>
    <rPh sb="3" eb="4">
      <t>カワ</t>
    </rPh>
    <rPh sb="5" eb="6">
      <t>カワ</t>
    </rPh>
    <rPh sb="6" eb="8">
      <t>セイヒン</t>
    </rPh>
    <rPh sb="9" eb="11">
      <t>ケガワ</t>
    </rPh>
    <rPh sb="12" eb="14">
      <t>カワセイ</t>
    </rPh>
    <rPh sb="14" eb="16">
      <t>ハキモノ</t>
    </rPh>
    <rPh sb="17" eb="18">
      <t>ノゾ</t>
    </rPh>
    <phoneticPr fontId="1"/>
  </si>
  <si>
    <t>251101</t>
  </si>
  <si>
    <t>板ガラス・安全ガラス</t>
    <phoneticPr fontId="1"/>
  </si>
  <si>
    <t>251102</t>
  </si>
  <si>
    <t>ガラス繊維・同製品</t>
    <phoneticPr fontId="1"/>
  </si>
  <si>
    <t>251109</t>
  </si>
  <si>
    <t>その他のガラス製品</t>
    <phoneticPr fontId="1"/>
  </si>
  <si>
    <t>252101</t>
  </si>
  <si>
    <t>セメント</t>
    <phoneticPr fontId="1"/>
  </si>
  <si>
    <t>252102</t>
  </si>
  <si>
    <t>生コンクリート</t>
    <phoneticPr fontId="1"/>
  </si>
  <si>
    <t>252103</t>
  </si>
  <si>
    <t>セメント製品</t>
    <phoneticPr fontId="1"/>
  </si>
  <si>
    <t>253101</t>
  </si>
  <si>
    <t>陶磁器</t>
    <phoneticPr fontId="1"/>
  </si>
  <si>
    <t>259101</t>
  </si>
  <si>
    <t>耐火物</t>
    <phoneticPr fontId="1"/>
  </si>
  <si>
    <t>259109</t>
  </si>
  <si>
    <t>その他の建設用土石製品</t>
    <phoneticPr fontId="1"/>
  </si>
  <si>
    <t>259901</t>
  </si>
  <si>
    <t>炭素・黒鉛製品</t>
    <phoneticPr fontId="1"/>
  </si>
  <si>
    <t>259902</t>
  </si>
  <si>
    <t>研磨材</t>
    <phoneticPr fontId="1"/>
  </si>
  <si>
    <t>259909</t>
  </si>
  <si>
    <t>その他の窯業・土石製品</t>
    <phoneticPr fontId="1"/>
  </si>
  <si>
    <t>261101</t>
  </si>
  <si>
    <t>銑鉄</t>
    <phoneticPr fontId="1"/>
  </si>
  <si>
    <t>261102</t>
  </si>
  <si>
    <t>フェロアロイ</t>
    <phoneticPr fontId="1"/>
  </si>
  <si>
    <t>261103</t>
  </si>
  <si>
    <t>粗鋼（転炉）</t>
    <phoneticPr fontId="1"/>
  </si>
  <si>
    <t>261104</t>
  </si>
  <si>
    <t>粗鋼（電気炉）</t>
    <phoneticPr fontId="1"/>
  </si>
  <si>
    <t>262101</t>
  </si>
  <si>
    <t>熱間圧延鋼材</t>
    <phoneticPr fontId="1"/>
  </si>
  <si>
    <t>262201</t>
  </si>
  <si>
    <t>鋼管</t>
    <phoneticPr fontId="1"/>
  </si>
  <si>
    <t>262301</t>
  </si>
  <si>
    <t>冷間仕上鋼材</t>
    <phoneticPr fontId="1"/>
  </si>
  <si>
    <t>262302</t>
  </si>
  <si>
    <t>めっき鋼材</t>
    <phoneticPr fontId="1"/>
  </si>
  <si>
    <t>263101</t>
  </si>
  <si>
    <t>鋳鍛鋼</t>
    <phoneticPr fontId="1"/>
  </si>
  <si>
    <t>263102</t>
  </si>
  <si>
    <t>鋳鉄管</t>
    <phoneticPr fontId="1"/>
  </si>
  <si>
    <t>263103</t>
  </si>
  <si>
    <t>鋳鉄品及び鍛工品（鉄）</t>
    <phoneticPr fontId="1"/>
  </si>
  <si>
    <t>269901</t>
  </si>
  <si>
    <t>鉄鋼シャースリット業</t>
    <phoneticPr fontId="1"/>
  </si>
  <si>
    <t>269909</t>
  </si>
  <si>
    <t>その他の鉄鋼製品</t>
    <phoneticPr fontId="1"/>
  </si>
  <si>
    <t>271101</t>
  </si>
  <si>
    <t>銅</t>
    <phoneticPr fontId="1"/>
  </si>
  <si>
    <t>271102</t>
  </si>
  <si>
    <t>鉛・亜鉛（再生を含む。）</t>
    <phoneticPr fontId="1"/>
  </si>
  <si>
    <t>271103</t>
  </si>
  <si>
    <t>アルミニウム（再生を含む。）</t>
    <phoneticPr fontId="1"/>
  </si>
  <si>
    <t>271109</t>
  </si>
  <si>
    <t>その他の非鉄金属地金</t>
    <phoneticPr fontId="1"/>
  </si>
  <si>
    <t>272101</t>
  </si>
  <si>
    <t>電線・ケーブル</t>
    <phoneticPr fontId="1"/>
  </si>
  <si>
    <t>272102</t>
  </si>
  <si>
    <t>光ファイバケーブル</t>
    <phoneticPr fontId="1"/>
  </si>
  <si>
    <t>272901</t>
  </si>
  <si>
    <t>伸銅品</t>
    <phoneticPr fontId="1"/>
  </si>
  <si>
    <t>272902</t>
  </si>
  <si>
    <t>アルミ圧延製品</t>
    <phoneticPr fontId="1"/>
  </si>
  <si>
    <t>272903</t>
  </si>
  <si>
    <t>非鉄金属素形材</t>
    <phoneticPr fontId="1"/>
  </si>
  <si>
    <t>272904</t>
  </si>
  <si>
    <t>核燃料</t>
    <phoneticPr fontId="1"/>
  </si>
  <si>
    <t>272909</t>
  </si>
  <si>
    <t>その他の非鉄金属製品</t>
    <phoneticPr fontId="1"/>
  </si>
  <si>
    <t>281101</t>
  </si>
  <si>
    <t>建設用金属製品</t>
    <phoneticPr fontId="1"/>
  </si>
  <si>
    <t>281201</t>
  </si>
  <si>
    <t>建築用金属製品</t>
    <phoneticPr fontId="1"/>
  </si>
  <si>
    <t>289101</t>
  </si>
  <si>
    <t>ガス・石油機器・暖房・調理装置</t>
    <rPh sb="11" eb="13">
      <t>チョウリ</t>
    </rPh>
    <rPh sb="13" eb="15">
      <t>ソウチ</t>
    </rPh>
    <phoneticPr fontId="1"/>
  </si>
  <si>
    <t>289901</t>
  </si>
  <si>
    <t>ボルト・ナット・リベット・スプリング</t>
    <phoneticPr fontId="1"/>
  </si>
  <si>
    <t>289902</t>
  </si>
  <si>
    <t>金属製容器・製缶板金製品</t>
    <phoneticPr fontId="1"/>
  </si>
  <si>
    <t>289903</t>
  </si>
  <si>
    <t>配管工事附属品・粉末や金製品・道具類</t>
    <phoneticPr fontId="1"/>
  </si>
  <si>
    <t>289909</t>
  </si>
  <si>
    <t>その他の金属製品</t>
    <phoneticPr fontId="1"/>
  </si>
  <si>
    <t>291101</t>
  </si>
  <si>
    <t>ボイラ</t>
    <phoneticPr fontId="1"/>
  </si>
  <si>
    <t>291102</t>
  </si>
  <si>
    <t>タービン</t>
    <phoneticPr fontId="1"/>
  </si>
  <si>
    <t>291103</t>
  </si>
  <si>
    <t>原動機</t>
    <phoneticPr fontId="1"/>
  </si>
  <si>
    <t>291201</t>
  </si>
  <si>
    <t>ポンプ・圧縮機</t>
    <phoneticPr fontId="1"/>
  </si>
  <si>
    <t>291301</t>
  </si>
  <si>
    <t>運搬機械</t>
    <phoneticPr fontId="1"/>
  </si>
  <si>
    <t>291401</t>
  </si>
  <si>
    <t>冷凍機・温湿調整装置</t>
    <phoneticPr fontId="1"/>
  </si>
  <si>
    <t>291901</t>
  </si>
  <si>
    <t>ベアリング</t>
    <phoneticPr fontId="1"/>
  </si>
  <si>
    <t>291909</t>
  </si>
  <si>
    <t>その他のはん用機械</t>
    <phoneticPr fontId="1"/>
  </si>
  <si>
    <t>301101</t>
  </si>
  <si>
    <t>農業用機械</t>
    <phoneticPr fontId="1"/>
  </si>
  <si>
    <t>301201</t>
  </si>
  <si>
    <t>建設・鉱山機械</t>
    <phoneticPr fontId="1"/>
  </si>
  <si>
    <t>301301</t>
  </si>
  <si>
    <t>繊維機械</t>
    <phoneticPr fontId="1"/>
  </si>
  <si>
    <t>301401</t>
  </si>
  <si>
    <t>生活関連産業用機械</t>
    <phoneticPr fontId="1"/>
  </si>
  <si>
    <t>301501</t>
  </si>
  <si>
    <t>化学機械</t>
    <phoneticPr fontId="1"/>
  </si>
  <si>
    <t>301502</t>
  </si>
  <si>
    <t>鋳造装置・プラスチック加工機械</t>
    <phoneticPr fontId="1"/>
  </si>
  <si>
    <t>301601</t>
  </si>
  <si>
    <t>金属工作機械</t>
    <phoneticPr fontId="1"/>
  </si>
  <si>
    <t>301602</t>
  </si>
  <si>
    <t>金属加工機械</t>
    <phoneticPr fontId="1"/>
  </si>
  <si>
    <t>301603</t>
  </si>
  <si>
    <t>機械工具</t>
    <phoneticPr fontId="1"/>
  </si>
  <si>
    <t>301701</t>
  </si>
  <si>
    <t>半導体製造装置</t>
    <phoneticPr fontId="1"/>
  </si>
  <si>
    <t>301901</t>
  </si>
  <si>
    <t>金型</t>
    <phoneticPr fontId="1"/>
  </si>
  <si>
    <t>301902</t>
  </si>
  <si>
    <t>真空装置・真空機器</t>
    <phoneticPr fontId="1"/>
  </si>
  <si>
    <t>301903</t>
  </si>
  <si>
    <t>ロボット</t>
    <phoneticPr fontId="1"/>
  </si>
  <si>
    <t>301909</t>
  </si>
  <si>
    <t>その他の生産用機械</t>
    <phoneticPr fontId="1"/>
  </si>
  <si>
    <t>311101</t>
  </si>
  <si>
    <t>複写機</t>
    <phoneticPr fontId="1"/>
  </si>
  <si>
    <t>311109</t>
  </si>
  <si>
    <t>その他の事務用機械</t>
    <phoneticPr fontId="1"/>
  </si>
  <si>
    <t>311201</t>
  </si>
  <si>
    <t>サービス用・娯楽用機器</t>
    <rPh sb="6" eb="9">
      <t>ゴラクヨウ</t>
    </rPh>
    <phoneticPr fontId="1"/>
  </si>
  <si>
    <t>311301</t>
  </si>
  <si>
    <t>計測機器</t>
    <phoneticPr fontId="1"/>
  </si>
  <si>
    <t>311401</t>
  </si>
  <si>
    <t>医療用機械器具</t>
    <phoneticPr fontId="1"/>
  </si>
  <si>
    <t>311501</t>
  </si>
  <si>
    <t>光学機械・レンズ</t>
    <phoneticPr fontId="1"/>
  </si>
  <si>
    <t>311601</t>
  </si>
  <si>
    <t>武器</t>
    <phoneticPr fontId="1"/>
  </si>
  <si>
    <t>半導体素子</t>
    <phoneticPr fontId="1"/>
  </si>
  <si>
    <t>集積回路</t>
    <phoneticPr fontId="1"/>
  </si>
  <si>
    <t>液晶パネル</t>
    <phoneticPr fontId="1"/>
  </si>
  <si>
    <t>フラットパネル・電子管</t>
    <phoneticPr fontId="1"/>
  </si>
  <si>
    <t>329901</t>
  </si>
  <si>
    <t>記録メディア</t>
    <rPh sb="0" eb="2">
      <t>キロク</t>
    </rPh>
    <phoneticPr fontId="1"/>
  </si>
  <si>
    <t>329902</t>
  </si>
  <si>
    <t>電子回路</t>
    <phoneticPr fontId="1"/>
  </si>
  <si>
    <t>329909</t>
  </si>
  <si>
    <t>その他の電子部品</t>
    <phoneticPr fontId="1"/>
  </si>
  <si>
    <t>331101</t>
  </si>
  <si>
    <t>回転電気機械</t>
    <phoneticPr fontId="1"/>
  </si>
  <si>
    <t>331102</t>
  </si>
  <si>
    <t>変圧器・変成器</t>
    <phoneticPr fontId="1"/>
  </si>
  <si>
    <t>331103</t>
  </si>
  <si>
    <t>開閉制御装置・配電盤</t>
    <phoneticPr fontId="1"/>
  </si>
  <si>
    <t>331104</t>
  </si>
  <si>
    <t>配線器具</t>
    <phoneticPr fontId="1"/>
  </si>
  <si>
    <t>331105</t>
  </si>
  <si>
    <t>内燃機関電装品</t>
    <phoneticPr fontId="1"/>
  </si>
  <si>
    <t>331109</t>
  </si>
  <si>
    <t>その他の産業用電気機器</t>
    <phoneticPr fontId="1"/>
  </si>
  <si>
    <t>332101</t>
  </si>
  <si>
    <t>民生用エアコンディショナ</t>
    <phoneticPr fontId="1"/>
  </si>
  <si>
    <t>332102</t>
  </si>
  <si>
    <t>民生用電気機器（エアコンを除く。）</t>
    <phoneticPr fontId="1"/>
  </si>
  <si>
    <t>333101</t>
  </si>
  <si>
    <t>電子応用装置</t>
    <phoneticPr fontId="1"/>
  </si>
  <si>
    <t>333201</t>
  </si>
  <si>
    <t>電気計測器</t>
    <phoneticPr fontId="1"/>
  </si>
  <si>
    <t>339901</t>
  </si>
  <si>
    <t>電球類</t>
    <phoneticPr fontId="1"/>
  </si>
  <si>
    <t>339902</t>
  </si>
  <si>
    <t>電気照明器具</t>
    <phoneticPr fontId="1"/>
  </si>
  <si>
    <t>339903</t>
  </si>
  <si>
    <t>電池</t>
    <phoneticPr fontId="1"/>
  </si>
  <si>
    <t>339909</t>
  </si>
  <si>
    <t>その他の電気機械器具</t>
    <phoneticPr fontId="1"/>
  </si>
  <si>
    <t>有線電気通信機器</t>
    <phoneticPr fontId="1"/>
  </si>
  <si>
    <t>携帯電話機</t>
    <phoneticPr fontId="1"/>
  </si>
  <si>
    <t>無線電気通信機器（携帯電話機を除く。）</t>
    <phoneticPr fontId="1"/>
  </si>
  <si>
    <t>ラジオ・テレビ受信機</t>
    <phoneticPr fontId="1"/>
  </si>
  <si>
    <t>その他の電気通信機器</t>
    <phoneticPr fontId="1"/>
  </si>
  <si>
    <t>ビデオ機器・デジタルカメラ</t>
    <phoneticPr fontId="1"/>
  </si>
  <si>
    <t>電気音響機器</t>
    <phoneticPr fontId="1"/>
  </si>
  <si>
    <t>342101</t>
  </si>
  <si>
    <t>パーソナルコンピュータ</t>
    <phoneticPr fontId="1"/>
  </si>
  <si>
    <t>342102</t>
  </si>
  <si>
    <t>電子計算機本体（パソコンを除く。）</t>
    <phoneticPr fontId="1"/>
  </si>
  <si>
    <t>342103</t>
  </si>
  <si>
    <t>電子計算機附属装置</t>
    <phoneticPr fontId="1"/>
  </si>
  <si>
    <t>351101</t>
  </si>
  <si>
    <t>乗用車</t>
    <phoneticPr fontId="1"/>
  </si>
  <si>
    <t>352101</t>
  </si>
  <si>
    <t>トラック・バス・その他の自動車</t>
    <phoneticPr fontId="1"/>
  </si>
  <si>
    <t>352201</t>
  </si>
  <si>
    <t>二輪自動車</t>
    <phoneticPr fontId="1"/>
  </si>
  <si>
    <t>353101</t>
  </si>
  <si>
    <t>自動車用内燃機関</t>
    <phoneticPr fontId="1"/>
  </si>
  <si>
    <t>353102</t>
  </si>
  <si>
    <t>自動車部品</t>
    <phoneticPr fontId="1"/>
  </si>
  <si>
    <t>354101</t>
  </si>
  <si>
    <t>鋼船</t>
    <phoneticPr fontId="1"/>
  </si>
  <si>
    <t>354102</t>
  </si>
  <si>
    <t>その他の船舶</t>
    <phoneticPr fontId="1"/>
  </si>
  <si>
    <t>354103</t>
  </si>
  <si>
    <t>舶用内燃機関</t>
    <phoneticPr fontId="1"/>
  </si>
  <si>
    <t>354110</t>
  </si>
  <si>
    <t>船舶修理</t>
    <phoneticPr fontId="1"/>
  </si>
  <si>
    <t>359101</t>
  </si>
  <si>
    <t>鉄道車両</t>
    <phoneticPr fontId="1"/>
  </si>
  <si>
    <t>359110</t>
  </si>
  <si>
    <t>鉄道車両修理</t>
    <phoneticPr fontId="1"/>
  </si>
  <si>
    <t>359201</t>
  </si>
  <si>
    <t>航空機</t>
    <phoneticPr fontId="1"/>
  </si>
  <si>
    <t>359210</t>
  </si>
  <si>
    <t>航空機修理</t>
    <phoneticPr fontId="1"/>
  </si>
  <si>
    <t>359901</t>
  </si>
  <si>
    <t>自転車</t>
    <phoneticPr fontId="1"/>
  </si>
  <si>
    <t>359909</t>
  </si>
  <si>
    <t>その他の輸送機械</t>
    <phoneticPr fontId="1"/>
  </si>
  <si>
    <t>391101</t>
  </si>
  <si>
    <t>がん具</t>
    <phoneticPr fontId="1"/>
  </si>
  <si>
    <t>391102</t>
  </si>
  <si>
    <t>運動用品</t>
    <phoneticPr fontId="1"/>
  </si>
  <si>
    <t>391901</t>
  </si>
  <si>
    <t>身辺細貨品</t>
    <phoneticPr fontId="1"/>
  </si>
  <si>
    <t>391902</t>
  </si>
  <si>
    <t>時計</t>
    <phoneticPr fontId="1"/>
  </si>
  <si>
    <t>391903</t>
  </si>
  <si>
    <t>楽器</t>
    <phoneticPr fontId="1"/>
  </si>
  <si>
    <t>391904</t>
  </si>
  <si>
    <t>筆記具・文具</t>
    <phoneticPr fontId="1"/>
  </si>
  <si>
    <t>391905</t>
  </si>
  <si>
    <t>畳・わら加工品</t>
    <phoneticPr fontId="1"/>
  </si>
  <si>
    <t>391906</t>
  </si>
  <si>
    <t>情報記録物</t>
    <phoneticPr fontId="1"/>
  </si>
  <si>
    <t>391909</t>
  </si>
  <si>
    <t>その他の製造工業製品</t>
    <phoneticPr fontId="1"/>
  </si>
  <si>
    <t>392101</t>
  </si>
  <si>
    <t>再生資源回収・加工処理</t>
    <phoneticPr fontId="1"/>
  </si>
  <si>
    <t>411101</t>
  </si>
  <si>
    <t>住宅建築（木造）</t>
    <phoneticPr fontId="1"/>
  </si>
  <si>
    <t>411102</t>
  </si>
  <si>
    <t>住宅建築（非木造）</t>
    <phoneticPr fontId="1"/>
  </si>
  <si>
    <t>411201</t>
  </si>
  <si>
    <t>非住宅建築（木造）</t>
    <phoneticPr fontId="1"/>
  </si>
  <si>
    <t>411202</t>
  </si>
  <si>
    <t>非住宅建築（非木造）</t>
    <phoneticPr fontId="1"/>
  </si>
  <si>
    <t>412101</t>
  </si>
  <si>
    <t>建設補修</t>
    <phoneticPr fontId="1"/>
  </si>
  <si>
    <t>413101</t>
  </si>
  <si>
    <t>道路関係公共事業</t>
    <phoneticPr fontId="1"/>
  </si>
  <si>
    <t>413102</t>
  </si>
  <si>
    <t>河川・下水道・その他の公共事業</t>
    <phoneticPr fontId="1"/>
  </si>
  <si>
    <t>413103</t>
  </si>
  <si>
    <t>農林関係公共事業</t>
    <phoneticPr fontId="1"/>
  </si>
  <si>
    <t>419101</t>
  </si>
  <si>
    <t>鉄道軌道建設</t>
    <phoneticPr fontId="1"/>
  </si>
  <si>
    <t>419102</t>
  </si>
  <si>
    <t>電力施設建設</t>
    <phoneticPr fontId="1"/>
  </si>
  <si>
    <t>419103</t>
  </si>
  <si>
    <t>電気通信施設建設</t>
    <phoneticPr fontId="1"/>
  </si>
  <si>
    <t>419109</t>
  </si>
  <si>
    <t>その他の土木建設</t>
    <phoneticPr fontId="1"/>
  </si>
  <si>
    <t>事業用火力発電</t>
    <phoneticPr fontId="1"/>
  </si>
  <si>
    <t>事業用発電（火力発電を除く。）</t>
    <rPh sb="0" eb="3">
      <t>ジギョウヨウ</t>
    </rPh>
    <rPh sb="3" eb="5">
      <t>ハツデン</t>
    </rPh>
    <rPh sb="6" eb="8">
      <t>カリョク</t>
    </rPh>
    <rPh sb="8" eb="10">
      <t>ハツデン</t>
    </rPh>
    <rPh sb="11" eb="12">
      <t>ノゾ</t>
    </rPh>
    <phoneticPr fontId="1"/>
  </si>
  <si>
    <t>自家発電</t>
    <phoneticPr fontId="1"/>
  </si>
  <si>
    <t>462101</t>
  </si>
  <si>
    <t>都市ガス</t>
    <phoneticPr fontId="1"/>
  </si>
  <si>
    <t>462201</t>
  </si>
  <si>
    <t>熱供給業</t>
    <phoneticPr fontId="1"/>
  </si>
  <si>
    <t>471101</t>
  </si>
  <si>
    <t>上水道・簡易水道</t>
    <phoneticPr fontId="1"/>
  </si>
  <si>
    <t>471102</t>
  </si>
  <si>
    <t>工業用水</t>
    <phoneticPr fontId="1"/>
  </si>
  <si>
    <t>471103</t>
  </si>
  <si>
    <t>下水道★★</t>
    <phoneticPr fontId="1"/>
  </si>
  <si>
    <t>481101</t>
  </si>
  <si>
    <t>廃棄物処理（公営）★★</t>
    <phoneticPr fontId="1"/>
  </si>
  <si>
    <t>481102</t>
  </si>
  <si>
    <t>廃棄物処理</t>
    <phoneticPr fontId="1"/>
  </si>
  <si>
    <t>511101</t>
  </si>
  <si>
    <t>卸売</t>
    <phoneticPr fontId="1"/>
  </si>
  <si>
    <t>511201</t>
  </si>
  <si>
    <t>小売</t>
    <phoneticPr fontId="1"/>
  </si>
  <si>
    <t>531101</t>
  </si>
  <si>
    <t>金融</t>
    <phoneticPr fontId="1"/>
  </si>
  <si>
    <t>531201</t>
  </si>
  <si>
    <t>生命保険</t>
    <phoneticPr fontId="1"/>
  </si>
  <si>
    <t>531202</t>
  </si>
  <si>
    <t>損害保険</t>
    <phoneticPr fontId="1"/>
  </si>
  <si>
    <t>551101</t>
  </si>
  <si>
    <t>不動産仲介・管理業</t>
    <phoneticPr fontId="1"/>
  </si>
  <si>
    <t>551102</t>
  </si>
  <si>
    <t>不動産賃貸業</t>
    <phoneticPr fontId="1"/>
  </si>
  <si>
    <t>552101</t>
  </si>
  <si>
    <t>住宅賃貸料</t>
    <phoneticPr fontId="1"/>
  </si>
  <si>
    <t>571101</t>
  </si>
  <si>
    <t>鉄道旅客輸送</t>
    <phoneticPr fontId="1"/>
  </si>
  <si>
    <t>571201</t>
  </si>
  <si>
    <t>鉄道貨物輸送</t>
    <phoneticPr fontId="1"/>
  </si>
  <si>
    <t>572101</t>
  </si>
  <si>
    <t>バス</t>
    <phoneticPr fontId="1"/>
  </si>
  <si>
    <t>572102</t>
  </si>
  <si>
    <t>ハイヤー・タクシー</t>
    <phoneticPr fontId="1"/>
  </si>
  <si>
    <t>572201</t>
  </si>
  <si>
    <t>道路貨物輸送（自家輸送を除く。）</t>
    <phoneticPr fontId="1"/>
  </si>
  <si>
    <t>574101</t>
  </si>
  <si>
    <t>外洋輸送</t>
    <phoneticPr fontId="1"/>
  </si>
  <si>
    <t>574201</t>
  </si>
  <si>
    <t>沿海・内水面輸送</t>
    <phoneticPr fontId="1"/>
  </si>
  <si>
    <t>574301</t>
  </si>
  <si>
    <t>港湾運送</t>
    <phoneticPr fontId="1"/>
  </si>
  <si>
    <t>575101</t>
  </si>
  <si>
    <t>航空輸送</t>
    <phoneticPr fontId="1"/>
  </si>
  <si>
    <t>576101</t>
  </si>
  <si>
    <t>貨物利用運送</t>
    <phoneticPr fontId="1"/>
  </si>
  <si>
    <t>577101</t>
  </si>
  <si>
    <t>倉庫</t>
    <phoneticPr fontId="1"/>
  </si>
  <si>
    <t>578101</t>
  </si>
  <si>
    <t>こん包</t>
    <phoneticPr fontId="1"/>
  </si>
  <si>
    <t>578901</t>
  </si>
  <si>
    <t>道路輸送施設提供</t>
    <phoneticPr fontId="1"/>
  </si>
  <si>
    <t>578902</t>
  </si>
  <si>
    <t>水運施設管理（国公営）★★</t>
    <rPh sb="7" eb="8">
      <t>クニ</t>
    </rPh>
    <rPh sb="8" eb="10">
      <t>コウエイ</t>
    </rPh>
    <phoneticPr fontId="1"/>
  </si>
  <si>
    <t>578903</t>
  </si>
  <si>
    <t>水運施設管理</t>
    <phoneticPr fontId="1"/>
  </si>
  <si>
    <t>578904</t>
  </si>
  <si>
    <t>水運附帯サービス</t>
    <phoneticPr fontId="1"/>
  </si>
  <si>
    <t>578905</t>
  </si>
  <si>
    <t>航空施設管理（公営）★★</t>
    <phoneticPr fontId="1"/>
  </si>
  <si>
    <t>578906</t>
  </si>
  <si>
    <t>航空施設管理</t>
    <phoneticPr fontId="1"/>
  </si>
  <si>
    <t>578907</t>
  </si>
  <si>
    <t>航空附帯サービス</t>
    <phoneticPr fontId="1"/>
  </si>
  <si>
    <t>578909</t>
  </si>
  <si>
    <t>旅行・その他の運輸附帯サービス</t>
    <phoneticPr fontId="1"/>
  </si>
  <si>
    <t>579101</t>
  </si>
  <si>
    <t>郵便・信書便</t>
    <phoneticPr fontId="1"/>
  </si>
  <si>
    <t>591101</t>
  </si>
  <si>
    <t>固定電気通信</t>
    <phoneticPr fontId="1"/>
  </si>
  <si>
    <t>591102</t>
  </si>
  <si>
    <t>移動電気通信</t>
    <phoneticPr fontId="1"/>
  </si>
  <si>
    <t>591103</t>
  </si>
  <si>
    <t>電気通信に附帯するサービス</t>
    <rPh sb="0" eb="2">
      <t>デンキ</t>
    </rPh>
    <rPh sb="5" eb="7">
      <t>フタイ</t>
    </rPh>
    <phoneticPr fontId="1"/>
  </si>
  <si>
    <t>592101</t>
  </si>
  <si>
    <t>公共放送</t>
    <phoneticPr fontId="1"/>
  </si>
  <si>
    <t>592102</t>
  </si>
  <si>
    <t>民間放送</t>
    <phoneticPr fontId="1"/>
  </si>
  <si>
    <t>592103</t>
  </si>
  <si>
    <t>有線放送</t>
    <phoneticPr fontId="1"/>
  </si>
  <si>
    <t>593101</t>
  </si>
  <si>
    <t>情報サービス</t>
    <phoneticPr fontId="1"/>
  </si>
  <si>
    <t>594101</t>
  </si>
  <si>
    <t>インターネット附随サービス</t>
    <phoneticPr fontId="1"/>
  </si>
  <si>
    <t>595101</t>
  </si>
  <si>
    <t>映像・音声・文字情報制作（新聞・出版を除く。）</t>
    <rPh sb="13" eb="15">
      <t>シンブン</t>
    </rPh>
    <rPh sb="16" eb="18">
      <t>シュッパン</t>
    </rPh>
    <rPh sb="19" eb="20">
      <t>ノゾ</t>
    </rPh>
    <phoneticPr fontId="1"/>
  </si>
  <si>
    <t>595102</t>
  </si>
  <si>
    <t>新聞</t>
    <phoneticPr fontId="1"/>
  </si>
  <si>
    <t>595103</t>
  </si>
  <si>
    <t>出版</t>
    <phoneticPr fontId="1"/>
  </si>
  <si>
    <t>611101</t>
  </si>
  <si>
    <t>公務（中央）★★</t>
    <phoneticPr fontId="1"/>
  </si>
  <si>
    <t>611201</t>
  </si>
  <si>
    <t>公務（地方）★★</t>
    <phoneticPr fontId="1"/>
  </si>
  <si>
    <t>631101</t>
  </si>
  <si>
    <t>学校教育（国公立）★★</t>
    <phoneticPr fontId="1"/>
  </si>
  <si>
    <t>631102</t>
  </si>
  <si>
    <t>学校教育（私立）★</t>
    <phoneticPr fontId="1"/>
  </si>
  <si>
    <t>631103</t>
  </si>
  <si>
    <t>学校給食（国公立）★★</t>
    <phoneticPr fontId="1"/>
  </si>
  <si>
    <t>631104</t>
  </si>
  <si>
    <t>学校給食（私立）★</t>
    <phoneticPr fontId="1"/>
  </si>
  <si>
    <t>631201</t>
  </si>
  <si>
    <t>社会教育（国公立）★★</t>
    <phoneticPr fontId="1"/>
  </si>
  <si>
    <t>631202</t>
  </si>
  <si>
    <t>社会教育（非営利）★</t>
    <phoneticPr fontId="1"/>
  </si>
  <si>
    <t>631203</t>
  </si>
  <si>
    <t>その他の教育訓練機関（国公立）★★</t>
    <phoneticPr fontId="1"/>
  </si>
  <si>
    <t>631204</t>
  </si>
  <si>
    <t>その他の教育訓練機関</t>
    <phoneticPr fontId="1"/>
  </si>
  <si>
    <t>632101</t>
  </si>
  <si>
    <t>自然科学研究機関（国公立）★★</t>
    <phoneticPr fontId="1"/>
  </si>
  <si>
    <t>632102</t>
  </si>
  <si>
    <t>人文・社会科学研究機関（国公立）★★</t>
    <rPh sb="3" eb="5">
      <t>シャカイ</t>
    </rPh>
    <phoneticPr fontId="1"/>
  </si>
  <si>
    <t>632103</t>
  </si>
  <si>
    <t>自然科学研究機関（非営利）★</t>
    <phoneticPr fontId="1"/>
  </si>
  <si>
    <t>632104</t>
  </si>
  <si>
    <t>人文・社会科学研究機関（非営利）★</t>
    <rPh sb="3" eb="5">
      <t>シャカイ</t>
    </rPh>
    <phoneticPr fontId="1"/>
  </si>
  <si>
    <t>632105</t>
  </si>
  <si>
    <t>自然科学研究機関</t>
    <phoneticPr fontId="1"/>
  </si>
  <si>
    <t>632106</t>
  </si>
  <si>
    <t>人文・社会科学研究機関</t>
    <rPh sb="3" eb="5">
      <t>シャカイ</t>
    </rPh>
    <phoneticPr fontId="1"/>
  </si>
  <si>
    <t>632201</t>
  </si>
  <si>
    <t>企業内研究開発</t>
    <phoneticPr fontId="1"/>
  </si>
  <si>
    <t>641101</t>
  </si>
  <si>
    <t>医療（入院診療）</t>
    <phoneticPr fontId="1"/>
  </si>
  <si>
    <t>641102</t>
  </si>
  <si>
    <t>医療（入院外診療）</t>
    <phoneticPr fontId="1"/>
  </si>
  <si>
    <t>641103</t>
  </si>
  <si>
    <t>医療（歯科診療）</t>
    <phoneticPr fontId="1"/>
  </si>
  <si>
    <t>641104</t>
  </si>
  <si>
    <t>医療（調剤）</t>
    <phoneticPr fontId="1"/>
  </si>
  <si>
    <t>641105</t>
  </si>
  <si>
    <t>医療（その他の医療サービス）</t>
    <phoneticPr fontId="1"/>
  </si>
  <si>
    <t>642101</t>
  </si>
  <si>
    <t>保健衛生（国公立）★★</t>
    <phoneticPr fontId="1"/>
  </si>
  <si>
    <t>642102</t>
  </si>
  <si>
    <t>保健衛生</t>
    <phoneticPr fontId="1"/>
  </si>
  <si>
    <t>643101</t>
  </si>
  <si>
    <t>社会保険事業★★</t>
    <phoneticPr fontId="1"/>
  </si>
  <si>
    <t>643102</t>
  </si>
  <si>
    <t>社会福祉（国公立）★★</t>
    <phoneticPr fontId="1"/>
  </si>
  <si>
    <t>643103</t>
  </si>
  <si>
    <t>社会福祉（非営利）★</t>
    <phoneticPr fontId="1"/>
  </si>
  <si>
    <t>643104</t>
  </si>
  <si>
    <t>社会福祉</t>
    <phoneticPr fontId="1"/>
  </si>
  <si>
    <t>643105</t>
  </si>
  <si>
    <t>保育所</t>
    <rPh sb="0" eb="3">
      <t>ホイクショ</t>
    </rPh>
    <phoneticPr fontId="1"/>
  </si>
  <si>
    <t>644101</t>
  </si>
  <si>
    <t>介護（施設サービス）</t>
    <phoneticPr fontId="1"/>
  </si>
  <si>
    <t>644102</t>
  </si>
  <si>
    <t>介護（施設サービスを除く。）</t>
    <phoneticPr fontId="1"/>
  </si>
  <si>
    <t>659901</t>
  </si>
  <si>
    <t>会員制企業団体</t>
    <rPh sb="0" eb="3">
      <t>カイインセイ</t>
    </rPh>
    <rPh sb="3" eb="5">
      <t>キギョウ</t>
    </rPh>
    <rPh sb="5" eb="7">
      <t>ダンタイ</t>
    </rPh>
    <phoneticPr fontId="1"/>
  </si>
  <si>
    <t>659902</t>
  </si>
  <si>
    <t>対家計民間非営利団体（別掲を除く。）★</t>
    <phoneticPr fontId="1"/>
  </si>
  <si>
    <t>661101</t>
  </si>
  <si>
    <t>物品賃貸業（貸自動車を除く。）</t>
    <phoneticPr fontId="1"/>
  </si>
  <si>
    <t>661201</t>
  </si>
  <si>
    <t>貸自動車業</t>
    <phoneticPr fontId="1"/>
  </si>
  <si>
    <t>662101</t>
  </si>
  <si>
    <t>広告</t>
    <phoneticPr fontId="1"/>
  </si>
  <si>
    <t>663110</t>
  </si>
  <si>
    <t>自動車整備</t>
    <phoneticPr fontId="1"/>
  </si>
  <si>
    <t>663210</t>
  </si>
  <si>
    <t>機械修理</t>
    <phoneticPr fontId="1"/>
  </si>
  <si>
    <t>669901</t>
  </si>
  <si>
    <t>法務・財務・会計サービス</t>
    <phoneticPr fontId="1"/>
  </si>
  <si>
    <t>669902</t>
  </si>
  <si>
    <t>土木建築サービス</t>
    <phoneticPr fontId="1"/>
  </si>
  <si>
    <t>669903</t>
  </si>
  <si>
    <t>労働者派遣サービス</t>
    <phoneticPr fontId="1"/>
  </si>
  <si>
    <t>669904</t>
  </si>
  <si>
    <t>建物サービス</t>
    <phoneticPr fontId="1"/>
  </si>
  <si>
    <t>669905</t>
  </si>
  <si>
    <t>警備業</t>
    <phoneticPr fontId="1"/>
  </si>
  <si>
    <t>669909</t>
  </si>
  <si>
    <t>その他の対事業所サービス</t>
    <phoneticPr fontId="1"/>
  </si>
  <si>
    <t>671101</t>
  </si>
  <si>
    <t>宿泊業</t>
    <phoneticPr fontId="1"/>
  </si>
  <si>
    <t>672101</t>
  </si>
  <si>
    <t>飲食店</t>
    <rPh sb="0" eb="3">
      <t>インショクテン</t>
    </rPh>
    <phoneticPr fontId="1"/>
  </si>
  <si>
    <t>672102</t>
  </si>
  <si>
    <t>持ち帰り・配達飲食サービス</t>
    <rPh sb="0" eb="1">
      <t>モ</t>
    </rPh>
    <rPh sb="2" eb="3">
      <t>カエ</t>
    </rPh>
    <rPh sb="5" eb="7">
      <t>ハイタツ</t>
    </rPh>
    <rPh sb="7" eb="9">
      <t>インショク</t>
    </rPh>
    <phoneticPr fontId="1"/>
  </si>
  <si>
    <t>673101</t>
  </si>
  <si>
    <t>洗濯業</t>
    <phoneticPr fontId="1"/>
  </si>
  <si>
    <t>673102</t>
  </si>
  <si>
    <t>理容業</t>
    <phoneticPr fontId="1"/>
  </si>
  <si>
    <t>673103</t>
  </si>
  <si>
    <t>美容業</t>
    <phoneticPr fontId="1"/>
  </si>
  <si>
    <t>673104</t>
  </si>
  <si>
    <t>浴場業</t>
    <phoneticPr fontId="1"/>
  </si>
  <si>
    <t>673109</t>
  </si>
  <si>
    <t>その他の洗濯・理容・美容・浴場業</t>
    <phoneticPr fontId="1"/>
  </si>
  <si>
    <t>674101</t>
  </si>
  <si>
    <t>映画館</t>
    <phoneticPr fontId="1"/>
  </si>
  <si>
    <t>674102</t>
  </si>
  <si>
    <t>興行場（映画館を除く。）・興行団</t>
    <phoneticPr fontId="1"/>
  </si>
  <si>
    <t>674103</t>
  </si>
  <si>
    <t>競輪・競馬等の競走場・競技団</t>
    <phoneticPr fontId="1"/>
  </si>
  <si>
    <t>674104</t>
  </si>
  <si>
    <t>スポーツ施設提供業・公園・遊園地</t>
    <phoneticPr fontId="1"/>
  </si>
  <si>
    <t>674105</t>
  </si>
  <si>
    <t>遊戯場</t>
    <phoneticPr fontId="1"/>
  </si>
  <si>
    <t>674109</t>
  </si>
  <si>
    <t>その他の娯楽</t>
    <phoneticPr fontId="1"/>
  </si>
  <si>
    <t>679901</t>
  </si>
  <si>
    <t>写真業</t>
    <phoneticPr fontId="1"/>
  </si>
  <si>
    <t>679902</t>
  </si>
  <si>
    <t>冠婚葬祭業</t>
    <phoneticPr fontId="1"/>
  </si>
  <si>
    <t>679903</t>
  </si>
  <si>
    <t>個人教授業</t>
    <phoneticPr fontId="1"/>
  </si>
  <si>
    <t>679904</t>
  </si>
  <si>
    <t>各種修理業（別掲を除く。）</t>
    <phoneticPr fontId="1"/>
  </si>
  <si>
    <t>679909</t>
  </si>
  <si>
    <t>その他の対個人サービス</t>
    <phoneticPr fontId="1"/>
  </si>
  <si>
    <t>691100</t>
  </si>
  <si>
    <t>分類不明</t>
    <phoneticPr fontId="1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</si>
  <si>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</si>
  <si>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事務用品</t>
  </si>
  <si>
    <t>観光関連部門計</t>
    <rPh sb="0" eb="2">
      <t>カンコウ</t>
    </rPh>
    <rPh sb="2" eb="4">
      <t>カンレン</t>
    </rPh>
    <rPh sb="4" eb="6">
      <t>ブモン</t>
    </rPh>
    <rPh sb="6" eb="7">
      <t>ケイ</t>
    </rPh>
    <phoneticPr fontId="28"/>
  </si>
  <si>
    <t>(資料）兵庫県統計課「平成27年兵庫県雇用表」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phoneticPr fontId="28"/>
  </si>
  <si>
    <t>平成28年経済センサス‐活動調査民営従業者数(男女別）</t>
    <rPh sb="16" eb="18">
      <t>ミンエイ</t>
    </rPh>
    <rPh sb="18" eb="21">
      <t>ジュウギョウシャ</t>
    </rPh>
    <rPh sb="21" eb="22">
      <t>スウ</t>
    </rPh>
    <rPh sb="23" eb="26">
      <t>ダンジョベツ</t>
    </rPh>
    <phoneticPr fontId="28"/>
  </si>
  <si>
    <t>兵庫県</t>
  </si>
  <si>
    <t>神戸市</t>
    <rPh sb="0" eb="3">
      <t>コウベシ</t>
    </rPh>
    <phoneticPr fontId="5"/>
  </si>
  <si>
    <t>丹波篠山市</t>
    <rPh sb="0" eb="2">
      <t>タンバ</t>
    </rPh>
    <phoneticPr fontId="28"/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</si>
  <si>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</si>
  <si>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</si>
  <si>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</si>
  <si>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</si>
  <si>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</si>
  <si>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</si>
  <si>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</si>
  <si>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</si>
  <si>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多可町</t>
  </si>
  <si>
    <t>神河町</t>
  </si>
  <si>
    <t>香美町</t>
  </si>
  <si>
    <t>新温泉町</t>
  </si>
  <si>
    <t>総数</t>
    <rPh sb="0" eb="2">
      <t>ソウスウ</t>
    </rPh>
    <phoneticPr fontId="28"/>
  </si>
  <si>
    <t>男</t>
    <rPh sb="0" eb="1">
      <t>オトコ</t>
    </rPh>
    <phoneticPr fontId="28"/>
  </si>
  <si>
    <t>女</t>
    <rPh sb="0" eb="1">
      <t>オンナ</t>
    </rPh>
    <phoneticPr fontId="28"/>
  </si>
  <si>
    <t>A～R 全産業（Ｓ公務を除く）</t>
  </si>
  <si>
    <t>　A～B 農林漁業</t>
  </si>
  <si>
    <t>　　A 農業，林業</t>
  </si>
  <si>
    <t>　　　　01 農業</t>
  </si>
  <si>
    <t>　　　　　010 管理，補助的経済活動を行う事業所</t>
  </si>
  <si>
    <t>　　　　　011 耕種農業</t>
  </si>
  <si>
    <t>　　　　　012 畜産農業</t>
  </si>
  <si>
    <t>　　　　　013 農業サービス業（園芸サービス業を除く）</t>
  </si>
  <si>
    <t>　　　　　014 園芸サービス業</t>
  </si>
  <si>
    <t>　　　　02 林業</t>
  </si>
  <si>
    <t>　　　　　020 管理，補助的経済活動を行う事業所</t>
  </si>
  <si>
    <t>　　　　　021 育林業</t>
  </si>
  <si>
    <t>　　　　　022 素材生産業</t>
  </si>
  <si>
    <t>　　　　　023 特用林産物生産業（きのこ類の栽培を除く）</t>
  </si>
  <si>
    <t>　　　　　024 林業サービス業</t>
  </si>
  <si>
    <t>　　　　　029 その他の林業</t>
  </si>
  <si>
    <t>　　B 漁業</t>
  </si>
  <si>
    <t>　　　　03 漁業（水産養殖業を除く）</t>
  </si>
  <si>
    <t>　　　　　030 管理，補助的経済活動を行う事業所</t>
  </si>
  <si>
    <t>　　　　　031 海面漁業</t>
  </si>
  <si>
    <t>　　　　　032 内水面漁業</t>
  </si>
  <si>
    <t>　　　　04 水産養殖業</t>
  </si>
  <si>
    <t>　　　　　040 管理，補助的経済活動を行う事業所</t>
  </si>
  <si>
    <t>　　　　　041 海面養殖業</t>
  </si>
  <si>
    <t>　　　　　042 内水面養殖業</t>
  </si>
  <si>
    <t>　C～R 非農林漁業（Ｓ公務を除く）</t>
  </si>
  <si>
    <t>　　C 鉱業，採石業，砂利採取業</t>
  </si>
  <si>
    <t>　　　　05 鉱業，採石業，砂利採取業</t>
  </si>
  <si>
    <t>　　　　　050 管理，補助的経済活動を行う事業所</t>
  </si>
  <si>
    <t>　　　　　051 金属鉱業</t>
  </si>
  <si>
    <t>　　　　　052 石炭・亜炭鉱業</t>
  </si>
  <si>
    <t>　　　　　053 原油・天然ガス鉱業</t>
  </si>
  <si>
    <t>　　　　　054 採石業，砂・砂利・玉石採取業</t>
  </si>
  <si>
    <t>　　　　　055 窯業原料用鉱物鉱業（耐火物・陶磁器・ガラス・セメント原料用に限る）</t>
  </si>
  <si>
    <t>　　　　　059 その他の鉱業</t>
  </si>
  <si>
    <t>　　D 建設業</t>
  </si>
  <si>
    <t>　　　　06 総合工事業</t>
  </si>
  <si>
    <t>　　　　　060 管理，補助的経済活動を行う事業所</t>
  </si>
  <si>
    <t>　　　　　061 一般土木建築工事業</t>
  </si>
  <si>
    <t>　　　　　062 土木工事業（舗装工事業を除く）</t>
  </si>
  <si>
    <t>　　　　　063 舗装工事業</t>
  </si>
  <si>
    <t>　　　　　064 建築工事業（木造建築工事業を除く）</t>
  </si>
  <si>
    <t>　　　　　065 木造建築工事業</t>
  </si>
  <si>
    <t>　　　　　066 建築リフォーム工事業</t>
  </si>
  <si>
    <t>　　　　07 職別工事業（設備工事業を除く）</t>
  </si>
  <si>
    <t>　　　　　070 管理，補助的経済活動を行う事業所</t>
  </si>
  <si>
    <t>　　　　　071 大工工事業</t>
  </si>
  <si>
    <t>　　　　　072 とび・土工・コンクリート工事業</t>
  </si>
  <si>
    <t>　　　　　073 鉄骨・鉄筋工事業</t>
  </si>
  <si>
    <t>　　　　　074 石工・れんが・タイル・ブロック工事業</t>
  </si>
  <si>
    <t>　　　　　075 左官工事業</t>
  </si>
  <si>
    <t>　　　　　076 板金・金物工事業</t>
  </si>
  <si>
    <t>　　　　　077 塗装工事業</t>
  </si>
  <si>
    <t>　　　　　078 床・内装工事業</t>
  </si>
  <si>
    <t>　　　　　079 その他の職別工事業</t>
  </si>
  <si>
    <t>　　　　08 設備工事業</t>
  </si>
  <si>
    <t>　　　　　080 管理，補助的経済活動を行う事業所</t>
  </si>
  <si>
    <t>　　　　　081 電気工事業</t>
  </si>
  <si>
    <t>　　　　　082 電気通信・信号装置工事業</t>
  </si>
  <si>
    <t>　　　　　083 管工事業（さく井工事業を除く）</t>
  </si>
  <si>
    <t>　　　　　084 機械器具設置工事業</t>
  </si>
  <si>
    <t>　　　　　089 その他の設備工事業</t>
  </si>
  <si>
    <t>　　E 製造業</t>
  </si>
  <si>
    <t>　　　　09 食料品製造業</t>
  </si>
  <si>
    <t>　　　　　090 管理，補助的経済活動を行う事業所</t>
  </si>
  <si>
    <t>　　　　　091 畜産食料品製造業</t>
  </si>
  <si>
    <t>　　　　　092 水産食料品製造業</t>
  </si>
  <si>
    <t>　　　　　093 野菜缶詰・果実缶詰・農産保存食料品製造業</t>
  </si>
  <si>
    <t>　　　　　094 調味料製造業</t>
  </si>
  <si>
    <t>　　　　　095 糖類製造業</t>
  </si>
  <si>
    <t>　　　　　096 精穀・製粉業</t>
  </si>
  <si>
    <t>　　　　　097 パン・菓子製造業</t>
  </si>
  <si>
    <t>　　　　　098 動植物油脂製造業</t>
  </si>
  <si>
    <t>　　　　　099 その他の食料品製造業</t>
  </si>
  <si>
    <t>　　　　10 飲料・たばこ・飼料製造業</t>
  </si>
  <si>
    <t>　　　　　100 管理，補助的経済活動を行う事業所</t>
  </si>
  <si>
    <t>　　　　　101 清涼飲料製造業</t>
  </si>
  <si>
    <t>　　　　　102 酒類製造業</t>
  </si>
  <si>
    <t>　　　　　103 茶・コーヒー製造業（清涼飲料を除く）</t>
  </si>
  <si>
    <t>　　　　　104 製氷業</t>
  </si>
  <si>
    <t>　　　　　105 たばこ製造業</t>
  </si>
  <si>
    <t>　　　　　106 飼料・有機質肥料製造業</t>
  </si>
  <si>
    <t>　　　　11 繊維工業</t>
  </si>
  <si>
    <t>　　　　　110 管理，補助的経済活動を行う事業所</t>
  </si>
  <si>
    <t>　　　　　111 製糸業，紡績業，化学繊維・ねん糸等製造業</t>
  </si>
  <si>
    <t>　　　　　112 織物業</t>
  </si>
  <si>
    <t>　　　　　113 ニット生地製造業</t>
  </si>
  <si>
    <t>　　　　　114 染色整理業</t>
  </si>
  <si>
    <t>　　　　　115 綱・網・レース・繊維粗製品製造業</t>
  </si>
  <si>
    <t>　　　　　116 外衣・シャツ製造業（和式を除く）</t>
  </si>
  <si>
    <t>　　　　　117 下着類製造業</t>
  </si>
  <si>
    <t>　　　　　118 和装製品・その他の衣服・繊維製身の回り品製造業</t>
  </si>
  <si>
    <t>　　　　　119 その他の繊維製品製造業</t>
  </si>
  <si>
    <t>　　　　12 木材・木製品製造業（家具を除く）</t>
  </si>
  <si>
    <t>　　　　　120 管理，補助的経済活動を行う事業所</t>
  </si>
  <si>
    <t>　　　　　121 製材業，木製品製造業</t>
  </si>
  <si>
    <t>　　　　　122 造作材・合板・建築用組立材料製造業</t>
  </si>
  <si>
    <t>　　　　　123 木製容器製造業（竹，とうを含む）</t>
  </si>
  <si>
    <t>　　　　　129 その他の木製品製造業（竹，とうを含む）</t>
  </si>
  <si>
    <t>　　　　13 家具・装備品製造業</t>
  </si>
  <si>
    <t>　　　　　130 管理，補助的経済活動を行う事業所</t>
  </si>
  <si>
    <t>　　　　　131 家具製造業</t>
  </si>
  <si>
    <t>　　　　　132 宗教用具製造業</t>
  </si>
  <si>
    <t>　　　　　133 建具製造業</t>
  </si>
  <si>
    <t>　　　　　139 その他の家具・装備品製造業</t>
  </si>
  <si>
    <t>　　　　14 パルプ・紙・紙加工品製造業</t>
  </si>
  <si>
    <t>　　　　　140 管理，補助的経済活動を行う事業所</t>
  </si>
  <si>
    <t>　　　　　141 パルプ製造業</t>
  </si>
  <si>
    <t>　　　　　142 紙製造業</t>
  </si>
  <si>
    <t>　　　　　143 加工紙製造業</t>
  </si>
  <si>
    <t>　　　　　144 紙製品製造業</t>
  </si>
  <si>
    <t>　　　　　145 紙製容器製造業</t>
  </si>
  <si>
    <t>　　　　　149 その他のパルプ・紙・紙加工品製造業</t>
  </si>
  <si>
    <t>　　　　15 印刷・同関連業</t>
  </si>
  <si>
    <t>　　　　　150 管理，補助的経済活動を行う事業所</t>
  </si>
  <si>
    <t>　　　　　151 印刷業</t>
  </si>
  <si>
    <t>　　　　　152 製版業</t>
  </si>
  <si>
    <t>　　　　　153 製本業，印刷物加工業</t>
  </si>
  <si>
    <t>　　　　　159 印刷関連サービス業</t>
  </si>
  <si>
    <t>　　　　16 化学工業</t>
  </si>
  <si>
    <t>　　　　　160 管理，補助的経済活動を行う事業所</t>
  </si>
  <si>
    <t>　　　　　161 化学肥料製造業</t>
  </si>
  <si>
    <t>　　　　　162 無機化学工業製品製造業</t>
  </si>
  <si>
    <t>　　　　　163 有機化学工業製品製造業</t>
  </si>
  <si>
    <t>　　　　　164 油脂加工製品・石けん・合成洗剤・界面活性剤・塗料製造業</t>
  </si>
  <si>
    <t>　　　　　165 医薬品製造業</t>
  </si>
  <si>
    <t>　　　　　166 化粧品・歯磨・その他の化粧用調整品製造業</t>
  </si>
  <si>
    <t>　　　　　169 その他の化学工業</t>
  </si>
  <si>
    <t>　　　　17 石油製品・石炭製品製造業</t>
  </si>
  <si>
    <t>　　　　　170 管理，補助的経済活動を行う事業所</t>
  </si>
  <si>
    <t>　　　　　171 石油精製業</t>
  </si>
  <si>
    <t>　　　　　172 潤滑油・グリース製造業（石油精製業によらないもの）</t>
  </si>
  <si>
    <t>　　　　　173 コークス製造業</t>
  </si>
  <si>
    <t>　　　　　174 舗装材料製造業</t>
  </si>
  <si>
    <t>　　　　　179 その他の石油製品・石炭製品製造業</t>
  </si>
  <si>
    <t>　　　　18 プラスチック製品製造業（別掲を除く）</t>
  </si>
  <si>
    <t>　　　　　180 管理，補助的経済活動を行う事業所</t>
  </si>
  <si>
    <t>　　　　　181 プラスチック板・棒・管・継手・異形押出製品製造業</t>
  </si>
  <si>
    <t>　　　　　182 プラスチックフィルム・シート・床材・合成皮革製造業</t>
  </si>
  <si>
    <t>　　　　　183 工業用プラスチック製品製造業</t>
  </si>
  <si>
    <t>　　　　　184 発泡・強化プラスチック製品製造業</t>
  </si>
  <si>
    <t>　　　　　185 プラスチック成形材料製造業（廃プラスチックを含む）</t>
  </si>
  <si>
    <t>　　　　　189 その他のプラスチック製品製造業</t>
  </si>
  <si>
    <t>　　　　19 ゴム製品製造業</t>
  </si>
  <si>
    <t>　　　　　190 管理，補助的経済活動を行う事業所</t>
  </si>
  <si>
    <t>　　　　　191 タイヤ・チューブ製造業</t>
  </si>
  <si>
    <t>　　　　　192 ゴム製・プラスチック製履物・同附属品製造業</t>
  </si>
  <si>
    <t>　　　　　193 ゴムベルト・ゴムホース・工業用ゴム製品製造業</t>
  </si>
  <si>
    <t>　　　　　199 その他のゴム製品製造業</t>
  </si>
  <si>
    <t>　　　　20 なめし革・同製品・毛皮製造業</t>
  </si>
  <si>
    <t>　　　　　200 管理，補助的経済活動を行う事業所</t>
  </si>
  <si>
    <t>　　　　　201 なめし革製造業</t>
  </si>
  <si>
    <t>　　　　　202 工業用革製品製造業（手袋を除く）</t>
  </si>
  <si>
    <t>　　　　　203 革製履物用材料・同附属品製造業</t>
  </si>
  <si>
    <t>　　　　　204 革製履物製造業</t>
  </si>
  <si>
    <t>　　　　　205 革製手袋製造業</t>
  </si>
  <si>
    <t>　　　　　206 かばん製造業</t>
  </si>
  <si>
    <t>　　　　　207 袋物製造業</t>
  </si>
  <si>
    <t>　　　　　208 毛皮製造業</t>
  </si>
  <si>
    <t>　　　　　209 その他のなめし革製品製造業</t>
  </si>
  <si>
    <t>　　　　21 窯業・土石製品製造業</t>
  </si>
  <si>
    <t>　　　　　210 管理，補助的経済活動を行う事業所</t>
  </si>
  <si>
    <t>　　　　　211 ガラス・同製品製造業</t>
  </si>
  <si>
    <t>　　　　　212 セメント・同製品製造業</t>
  </si>
  <si>
    <t>　　　　　213 建設用粘土製品製造業（陶磁器製を除く）</t>
  </si>
  <si>
    <t>　　　　　214 陶磁器・同関連製品製造業</t>
  </si>
  <si>
    <t>　　　　　215 耐火物製造業</t>
  </si>
  <si>
    <t>　　　　　216 炭素・黒鉛製品製造業</t>
  </si>
  <si>
    <t>　　　　　217 研磨材・同製品製造業</t>
  </si>
  <si>
    <t>　　　　　218 骨材・石工品等製造業</t>
  </si>
  <si>
    <t>　　　　　219 その他の窯業・土石製品製造業</t>
  </si>
  <si>
    <t>　　　　22 鉄鋼業</t>
  </si>
  <si>
    <t>　　　　　220 管理，補助的経済活動を行う事業所</t>
  </si>
  <si>
    <t>　　　　　221 製鉄業</t>
  </si>
  <si>
    <t>　　　　　222 製鋼・製鋼圧延業</t>
  </si>
  <si>
    <t>　　　　　223 製鋼を行わない鋼材製造業（表面処理鋼材を除く）</t>
  </si>
  <si>
    <t>　　　　　224 表面処理鋼材製造業</t>
  </si>
  <si>
    <t>　　　　　225 鉄素形材製造業</t>
  </si>
  <si>
    <t>　　　　　229 その他の鉄鋼業</t>
  </si>
  <si>
    <t>　　　　23 非鉄金属製造業</t>
  </si>
  <si>
    <t>　　　　　230 管理，補助的経済活動を行う事業所</t>
  </si>
  <si>
    <t>　　　　　231 非鉄金属第１次製錬・精製業</t>
  </si>
  <si>
    <t>　　　　　232 非鉄金属第２次製錬・精製業（非鉄金属合金製造業を含む）</t>
  </si>
  <si>
    <t>　　　　　233 非鉄金属・同合金圧延業（抽伸，押出しを含む）</t>
  </si>
  <si>
    <t>　　　　　234 電線・ケーブル製造業</t>
  </si>
  <si>
    <t>　　　　　235 非鉄金属素形材製造業</t>
  </si>
  <si>
    <t>　　　　　239 その他の非鉄金属製造業</t>
  </si>
  <si>
    <t>　　　　24 金属製品製造業</t>
  </si>
  <si>
    <t>　　　　　240 管理，補助的経済活動を行う事業所</t>
  </si>
  <si>
    <t>　　　　　241 ブリキ缶・その他のめっき板等製品製造業</t>
  </si>
  <si>
    <t>　　　　　242 洋食器・刃物・手道具・金物類製造業</t>
  </si>
  <si>
    <t>　　　　　243 暖房・調理等装置，配管工事用附属品製造業</t>
  </si>
  <si>
    <t>　　　　　244 建設用・建築用金属製品製造業（製缶板金業を含む）</t>
  </si>
  <si>
    <t>　　　　　245 金属素形材製品製造業</t>
  </si>
  <si>
    <t>　　　　　246 金属被覆・彫刻業，熱処理業（ほうろう鉄器を除く）</t>
  </si>
  <si>
    <t>　　　　　247 金属線製品製造業（ねじ類を除く）</t>
  </si>
  <si>
    <t>　　　　　248 ボルト・ナット・リベット・小ねじ・木ねじ等製造業</t>
  </si>
  <si>
    <t>　　　　　249 その他の金属製品製造業</t>
  </si>
  <si>
    <t>　　　　25 はん用機械器具製造業</t>
  </si>
  <si>
    <t>　　　　　250 管理，補助的経済活動を行う事業所</t>
  </si>
  <si>
    <t>　　　　　251 ボイラ・原動機製造業</t>
  </si>
  <si>
    <t>　　　　　252 ポンプ・圧縮機器製造業</t>
  </si>
  <si>
    <t>　　　　　253 一般産業用機械・装置製造業</t>
  </si>
  <si>
    <t>　　　　　259 その他のはん用機械・同部分品製造業</t>
  </si>
  <si>
    <t>　　　　26 生産用機械器具製造業</t>
  </si>
  <si>
    <t>　　　　　260 管理，補助的経済活動を行う事業所</t>
  </si>
  <si>
    <t>　　　　　261 農業用機械製造業（農業用器具を除く）</t>
  </si>
  <si>
    <t>　　　　　262 建設機械・鉱山機械製造業</t>
  </si>
  <si>
    <t>　　　　　263 繊維機械製造業</t>
  </si>
  <si>
    <t>　　　　　264 生活関連産業用機械製造業</t>
  </si>
  <si>
    <t>　　　　　265 基礎素材産業用機械製造業</t>
  </si>
  <si>
    <t>　　　　　266 金属加工機械製造業</t>
  </si>
  <si>
    <t>　　　　　267 半導体・フラットパネルディスプレイ製造装置製造業</t>
  </si>
  <si>
    <t>　　　　　269 その他の生産用機械・同部分品製造業</t>
  </si>
  <si>
    <t>　　　　27 業務用機械器具製造業</t>
  </si>
  <si>
    <t>　　　　　270 管理，補助的経済活動を行う事業所</t>
  </si>
  <si>
    <t>　　　　　271 事務用機械器具製造業</t>
  </si>
  <si>
    <t>　　　　　272 サービス用・娯楽用機械器具製造業</t>
  </si>
  <si>
    <t>　　　　　273 計量器・測定器・分析機器・試験機・測量機械器具・理化学機械器具製造業</t>
  </si>
  <si>
    <t>　　　　　274 医療用機械器具・医療用品製造業</t>
  </si>
  <si>
    <t>　　　　　275 光学機械器具・レンズ製造業</t>
  </si>
  <si>
    <t>　　　　　276 武器製造業</t>
  </si>
  <si>
    <t>　　　　28 電子部品・デバイス・電子回路製造業</t>
  </si>
  <si>
    <t>　　　　　280 管理，補助的経済活動を行う事業所</t>
  </si>
  <si>
    <t>　　　　　281 電子デバイス製造業</t>
  </si>
  <si>
    <t>　　　　　282 電子部品製造業</t>
  </si>
  <si>
    <t>　　　　　283 記録メディア製造業</t>
  </si>
  <si>
    <t>　　　　　284 電子回路製造業</t>
  </si>
  <si>
    <t>　　　　　285 ユニット部品製造業</t>
  </si>
  <si>
    <t>　　　　　289 その他の電子部品・デバイス・電子回路製造業</t>
  </si>
  <si>
    <t>　　　　29 電気機械器具製造業</t>
  </si>
  <si>
    <t>　　　　　290 管理，補助的経済活動を行う事業所</t>
  </si>
  <si>
    <t>　　　　　291 発電用・送電用・配電用電気機械器具製造業</t>
  </si>
  <si>
    <t>　　　　　292 産業用電気機械器具製造業</t>
  </si>
  <si>
    <t>　　　　　293 民生用電気機械器具製造業</t>
  </si>
  <si>
    <t>　　　　　294 電球・電気照明器具製造業</t>
  </si>
  <si>
    <t>　　　　　295 電池製造業</t>
  </si>
  <si>
    <t>　　　　　296 電子応用装置製造業</t>
  </si>
  <si>
    <t>　　　　　297 電気計測器製造業</t>
  </si>
  <si>
    <t>　　　　　299 その他の電気機械器具製造業</t>
  </si>
  <si>
    <t>　　　　30 情報通信機械器具製造業</t>
  </si>
  <si>
    <t>　　　　　300 管理，補助的経済活動を行う事業所</t>
  </si>
  <si>
    <t>　　　　　301 通信機械器具・同関連機械器具製造業</t>
  </si>
  <si>
    <t>　　　　　302 映像・音響機械器具製造業</t>
  </si>
  <si>
    <t>　　　　　303 電子計算機・同附属装置製造業</t>
  </si>
  <si>
    <t>　　　　31 輸送用機械器具製造業</t>
  </si>
  <si>
    <t>　　　　　310 管理，補助的経済活動を行う事業所</t>
  </si>
  <si>
    <t>　　　　　311 自動車・同附属品製造業</t>
  </si>
  <si>
    <t>　　　　　312 鉄道車両・同部分品製造業</t>
  </si>
  <si>
    <t>　　　　　313 船舶製造・修理業，舶用機関製造業</t>
  </si>
  <si>
    <t>　　　　　314 航空機・同附属品製造業</t>
  </si>
  <si>
    <t>　　　　　315 産業用運搬車両・同部分品・附属品製造業</t>
  </si>
  <si>
    <t>　　　　　319 その他の輸送用機械器具製造業</t>
  </si>
  <si>
    <t>　　　　32 その他の製造業</t>
  </si>
  <si>
    <t>　　　　　320 管理，補助的経済活動を行う事業所</t>
  </si>
  <si>
    <t>　　　　　321 貴金属・宝石製品製造業</t>
  </si>
  <si>
    <t>　　　　　322 装身具・装飾品・ボタン・同関連品製造業（貴金属・宝石製を除く）</t>
  </si>
  <si>
    <t>　　　　　323 時計・同部分品製造業</t>
  </si>
  <si>
    <t>　　　　　324 楽器製造業</t>
  </si>
  <si>
    <t>　　　　　325 がん具・運動用具製造業</t>
  </si>
  <si>
    <t>　　　　　　32A がん具製造業</t>
  </si>
  <si>
    <t>　　　　　　32B 運動用具製造業</t>
  </si>
  <si>
    <t>　　　　　326 ペン・鉛筆・絵画用品・その他の事務用品製造業</t>
  </si>
  <si>
    <t>　　　　　327 漆器製造業</t>
  </si>
  <si>
    <t>　　　　　328 畳等生活雑貨製品製造業</t>
  </si>
  <si>
    <t>　　　　　329 他に分類されない製造業</t>
  </si>
  <si>
    <t>　　　　　　32C 情報記録物製造業（新聞，書籍等の印刷物を除く）</t>
  </si>
  <si>
    <t>　　　　　　32D 他に分類されないその他の製造業</t>
  </si>
  <si>
    <t>　　F 電気・ガス・熱供給・水道業</t>
  </si>
  <si>
    <t>　　　　33 電気業</t>
  </si>
  <si>
    <t>　　　　　330 管理，補助的経済活動を行う事業所</t>
  </si>
  <si>
    <t>　　　　　331 電気業</t>
  </si>
  <si>
    <t>　　　　34 ガス業</t>
  </si>
  <si>
    <t>　　　　　340 管理，補助的経済活動を行う事業所</t>
  </si>
  <si>
    <t>　　　　　341 ガス業</t>
  </si>
  <si>
    <t>　　　　35 熱供給業</t>
  </si>
  <si>
    <t>　　　　　350 管理，補助的経済活動を行う事業所</t>
  </si>
  <si>
    <t>　　　　　351 熱供給業</t>
  </si>
  <si>
    <t>　　　　36 水道業</t>
  </si>
  <si>
    <t>　　　　　360 管理，補助的経済活動を行う事業所</t>
  </si>
  <si>
    <t>　　　　　361 上水道業</t>
  </si>
  <si>
    <t>　　　　　362 工業用水道業</t>
  </si>
  <si>
    <t>　　　　　363 下水道業</t>
  </si>
  <si>
    <t>　　G 情報通信業</t>
  </si>
  <si>
    <t>　　　G1 情報通信業（通信業，放送業，映像・音声・文字情報制作業）</t>
  </si>
  <si>
    <t>　　　　37 通信業</t>
  </si>
  <si>
    <t>　　　　　370 管理，補助的経済活動を行う事業所</t>
  </si>
  <si>
    <t>　　　　　371 固定電気通信業</t>
  </si>
  <si>
    <t>　　　　　372 移動電気通信業</t>
  </si>
  <si>
    <t>　　　　　373 電気通信に附帯するサービス業</t>
  </si>
  <si>
    <t>　　　　38 放送業</t>
  </si>
  <si>
    <t>　　　　　380 管理，補助的経済活動を行う事業所</t>
  </si>
  <si>
    <t>　　　　　381 公共放送業（有線放送業を除く）</t>
  </si>
  <si>
    <t>　　　　　382 民間放送業（有線放送業を除く）</t>
  </si>
  <si>
    <t>　　　　　383 有線放送業</t>
  </si>
  <si>
    <t>　　　　41 映像・音声・文字情報制作業</t>
  </si>
  <si>
    <t>　　　　　410 管理，補助的経済活動を行う事業所</t>
  </si>
  <si>
    <t>　　　　　411 映像情報制作・配給業</t>
  </si>
  <si>
    <t>　　　　　412 音声情報制作業</t>
  </si>
  <si>
    <t>　　　　　413 新聞業</t>
  </si>
  <si>
    <t>　　　　　414 出版業</t>
  </si>
  <si>
    <t>　　　　　415 広告制作業</t>
  </si>
  <si>
    <t>　　　　　416 映像・音声・文字情報制作に附帯するサービス業</t>
  </si>
  <si>
    <t>　　　G2 情報通信業（情報サービス業，インターネット附随サービス業）</t>
  </si>
  <si>
    <t>　　　　39 情報サービス業</t>
  </si>
  <si>
    <t>　　　　　390 管理，補助的経済活動を行う事業所</t>
  </si>
  <si>
    <t>　　　　　391 ソフトウェア業</t>
  </si>
  <si>
    <t>　　　　　392 情報処理・提供サービス業</t>
  </si>
  <si>
    <t>　　　　　　39A 情報処理サービス業</t>
  </si>
  <si>
    <t>　　　　　　39B 情報提供サービス業</t>
  </si>
  <si>
    <t>　　　　　　39C その他の情報処理・提供サービス業</t>
  </si>
  <si>
    <t>　　　　40 インターネット附随サービス業</t>
  </si>
  <si>
    <t>　　　　　400 管理，補助的経済活動を行う事業所</t>
  </si>
  <si>
    <t>　　　　　401 インターネット附随サービス業</t>
  </si>
  <si>
    <t>　　H 運輸業，郵便業</t>
  </si>
  <si>
    <t>　　　　42 鉄道業</t>
  </si>
  <si>
    <t>　　　　　420 管理，補助的経済活動を行う事業所</t>
  </si>
  <si>
    <t>　　　　　421 鉄道業</t>
  </si>
  <si>
    <t>　　　　43 道路旅客運送業</t>
  </si>
  <si>
    <t>　　　　　430 管理，補助的経済活動を行う事業所</t>
  </si>
  <si>
    <t>　　　　　431 一般乗合旅客自動車運送業</t>
  </si>
  <si>
    <t>　　　　　432 一般乗用旅客自動車運送業</t>
  </si>
  <si>
    <t>　　　　　433 一般貸切旅客自動車運送業</t>
  </si>
  <si>
    <t>　　　　　439 その他の道路旅客運送業</t>
  </si>
  <si>
    <t>　　　　44 道路貨物運送業</t>
  </si>
  <si>
    <t>　　　　　440 管理，補助的経済活動を行う事業所</t>
  </si>
  <si>
    <t>　　　　　441 一般貨物自動車運送業</t>
  </si>
  <si>
    <t>　　　　　442 特定貨物自動車運送業</t>
  </si>
  <si>
    <t>　　　　　443 貨物軽自動車運送業</t>
  </si>
  <si>
    <t>　　　　　444 集配利用運送業</t>
  </si>
  <si>
    <t>　　　　　449 その他の道路貨物運送業</t>
  </si>
  <si>
    <t>　　　　45 水運業</t>
  </si>
  <si>
    <t>　　　　　450 管理，補助的経済活動を行う事業所</t>
  </si>
  <si>
    <t>　　　　　451 外航海運業</t>
  </si>
  <si>
    <t>　　　　　452 沿海海運業</t>
  </si>
  <si>
    <t>　　　　　453 内陸水運業</t>
  </si>
  <si>
    <t>　　　　　454 船舶貸渡業</t>
  </si>
  <si>
    <t>　　　　46 航空運輸業</t>
  </si>
  <si>
    <t>　　　　　460 管理，補助的経済活動を行う事業所</t>
  </si>
  <si>
    <t>　　　　　461 航空運送業</t>
  </si>
  <si>
    <t>　　　　　462 航空機使用業（航空運送業を除く）</t>
  </si>
  <si>
    <t>　　　　47 倉庫業</t>
  </si>
  <si>
    <t>　　　　　470 管理，補助的経済活動を行う事業所</t>
  </si>
  <si>
    <t>　　　　　471 倉庫業（冷蔵倉庫業を除く）</t>
  </si>
  <si>
    <t>　　　　　472 冷蔵倉庫業</t>
  </si>
  <si>
    <t>　　　　48 運輸に附帯するサービス業</t>
  </si>
  <si>
    <t>　　　　　480 管理，補助的経済活動を行う事業所</t>
  </si>
  <si>
    <t>　　　　　481 港湾運送業</t>
  </si>
  <si>
    <t>　　　　　482 貨物運送取扱業（集配利用運送業を除く）</t>
  </si>
  <si>
    <t>　　　　　483 運送代理店</t>
  </si>
  <si>
    <t>　　　　　484 こん包業</t>
  </si>
  <si>
    <t>　　　　　485 運輸施設提供業</t>
  </si>
  <si>
    <t>　　　　　489 その他の運輸に附帯するサービス業</t>
  </si>
  <si>
    <t>　　　　49 郵便業（信書便事業を含む）</t>
  </si>
  <si>
    <t>　　　　　490 管理，補助的経済活動を行う事業所</t>
  </si>
  <si>
    <t>　　　　　491 郵便業（信書便事業を含む）</t>
  </si>
  <si>
    <t>　　I 卸売業，小売業</t>
  </si>
  <si>
    <t>　　　I1 卸売業</t>
  </si>
  <si>
    <t>　　　　50 各種商品卸売業</t>
  </si>
  <si>
    <t>　　　　　500 管理，補助的経済活動を行う事業所</t>
  </si>
  <si>
    <t>　　　　　501 各種商品卸売業</t>
  </si>
  <si>
    <t>　　　　　　50A 各種商品卸売業（従業者が常時100人以上のもの）</t>
  </si>
  <si>
    <t>　　　　　　50B その他の各種商品卸売業</t>
  </si>
  <si>
    <t>　　　　51 繊維・衣服等卸売業</t>
  </si>
  <si>
    <t>　　　　　510 管理，補助的経済活動を行う事業所</t>
  </si>
  <si>
    <t>　　　　　511 繊維品卸売業（衣服，身の回り品を除く）</t>
  </si>
  <si>
    <t>　　　　　512 衣服卸売業</t>
  </si>
  <si>
    <t>　　　　　513 身の回り品卸売業</t>
  </si>
  <si>
    <t>　　　　52 飲食料品卸売業</t>
  </si>
  <si>
    <t>　　　　　520 管理，補助的経済活動を行う事業所</t>
  </si>
  <si>
    <t>　　　　　521 農畜産物・水産物卸売業</t>
  </si>
  <si>
    <t>　　　　　　52A 米穀類卸売業</t>
  </si>
  <si>
    <t>　　　　　　52B 野菜・果実卸売業</t>
  </si>
  <si>
    <t>　　　　　　52C 食肉卸売業</t>
  </si>
  <si>
    <t>　　　　　　52D 生鮮魚介卸売業</t>
  </si>
  <si>
    <t>　　　　　　52E その他の農畜産物・水産物卸売業</t>
  </si>
  <si>
    <t>　　　　　522 食料・飲料卸売業</t>
  </si>
  <si>
    <t>　　　　53 建築材料，鉱物・金属材料等卸売業</t>
  </si>
  <si>
    <t>　　　　　530 管理，補助的経済活動を行う事業所</t>
  </si>
  <si>
    <t>　　　　　531 建築材料卸売業</t>
  </si>
  <si>
    <t>　　　　　532 化学製品卸売業</t>
  </si>
  <si>
    <t>　　　　　533 石油・鉱物卸売業</t>
  </si>
  <si>
    <t>　　　　　534 鉄鋼製品卸売業</t>
  </si>
  <si>
    <t>　　　　　535 非鉄金属卸売業</t>
  </si>
  <si>
    <t>　　　　　536 再生資源卸売業</t>
  </si>
  <si>
    <t>　　　　54 機械器具卸売業</t>
  </si>
  <si>
    <t>　　　　　540 管理，補助的経済活動を行う事業所</t>
  </si>
  <si>
    <t>　　　　　541 産業機械器具卸売業</t>
  </si>
  <si>
    <t>　　　　　542 自動車卸売業</t>
  </si>
  <si>
    <t>　　　　　543 電気機械器具卸売業</t>
  </si>
  <si>
    <t>　　　　　549 その他の機械器具卸売業</t>
  </si>
  <si>
    <t>　　　　55 その他の卸売業</t>
  </si>
  <si>
    <t>　　　　　550 管理，補助的経済活動を行う事業所</t>
  </si>
  <si>
    <t>　　　　　551 家具・建具・じゅう器等卸売業</t>
  </si>
  <si>
    <t>　　　　　552 医薬品・化粧品等卸売業</t>
  </si>
  <si>
    <t>　　　　　553 紙・紙製品卸売業</t>
  </si>
  <si>
    <t>　　　　　559 他に分類されない卸売業</t>
  </si>
  <si>
    <t>　　　　　　55A 代理商，仲立業</t>
  </si>
  <si>
    <t>　　　　　　55B 他に分類されないその他の卸売業</t>
  </si>
  <si>
    <t>　　　I2 小売業</t>
  </si>
  <si>
    <t>　　　　56 各種商品小売業</t>
  </si>
  <si>
    <t>　　　　　560 管理，補助的経済活動を行う事業所</t>
  </si>
  <si>
    <t>　　　　　561 百貨店，総合スーパー</t>
  </si>
  <si>
    <t>　　　　　569 その他の各種商品小売業（従業者が常時50人未満のもの）</t>
  </si>
  <si>
    <t>　　　　57 織物・衣服・身の回り品小売業</t>
  </si>
  <si>
    <t>　　　　　570 管理，補助的経済活動を行う事業所</t>
  </si>
  <si>
    <t>　　　　　571 呉服・服地・寝具小売業</t>
  </si>
  <si>
    <t>　　　　　572 男子服小売業</t>
  </si>
  <si>
    <t>　　　　　573 婦人・子供服小売業</t>
  </si>
  <si>
    <t>　　　　　574 靴・履物小売業</t>
  </si>
  <si>
    <t>　　　　　579 その他の織物・衣服・身の回り品小売業</t>
  </si>
  <si>
    <t>　　　　58 飲食料品小売業</t>
  </si>
  <si>
    <t>　　　　　580 管理，補助的経済活動を行う事業所</t>
  </si>
  <si>
    <t>　　　　　581 各種食料品小売業</t>
  </si>
  <si>
    <t>　　　　　582 野菜・果実小売業</t>
  </si>
  <si>
    <t>　　　　　583 食肉小売業</t>
  </si>
  <si>
    <t>　　　　　584 鮮魚小売業</t>
  </si>
  <si>
    <t>　　　　　585 酒小売業</t>
  </si>
  <si>
    <t>　　　　　586 菓子・パン小売業</t>
  </si>
  <si>
    <t>　　　　　589 その他の飲食料品小売業</t>
  </si>
  <si>
    <t>　　　　　　58A 料理品小売業</t>
  </si>
  <si>
    <t>　　　　　　58B 他に分類されない飲食料品小売業</t>
  </si>
  <si>
    <t>　　　　59 機械器具小売業</t>
  </si>
  <si>
    <t>　　　　　590 管理，補助的経済活動を行う事業所</t>
  </si>
  <si>
    <t>　　　　　591 自動車小売業</t>
  </si>
  <si>
    <t>　　　　　592 自転車小売業</t>
  </si>
  <si>
    <t>　　　　　593 機械器具小売業（自動車，自転車を除く）</t>
  </si>
  <si>
    <t>　　　　60 その他の小売業</t>
  </si>
  <si>
    <t>　　　　　600 管理，補助的経済活動を行う事業所</t>
  </si>
  <si>
    <t>　　　　　601 家具・建具・畳小売業</t>
  </si>
  <si>
    <t>　　　　　602 じゅう器小売業</t>
  </si>
  <si>
    <t>　　　　　603 医薬品・化粧品小売業</t>
  </si>
  <si>
    <t>　　　　　604 農耕用品小売業</t>
  </si>
  <si>
    <t>　　　　　605 燃料小売業</t>
  </si>
  <si>
    <t>　　　　　606 書籍・文房具小売業</t>
  </si>
  <si>
    <t>　　　　　607 スポーツ用品・がん具・娯楽用品・楽器小売業</t>
  </si>
  <si>
    <t>　　　　　　60A スポーツ用品小売業</t>
  </si>
  <si>
    <t>　　　　　　60B がん具・娯楽用品小売業</t>
  </si>
  <si>
    <t>　　　　　　60C 楽器小売業</t>
  </si>
  <si>
    <t>　　　　　608 写真機・時計・眼鏡小売業</t>
  </si>
  <si>
    <t>　　　　　609 他に分類されない小売業</t>
  </si>
  <si>
    <t>　　　　　　60D 花・植木小売業</t>
  </si>
  <si>
    <t>　　　　　　60E ペット・ペット用品小売業</t>
  </si>
  <si>
    <t>　　　　　　60F 中古品小売業（他に分類されないもの）</t>
  </si>
  <si>
    <t>　　　　　　60G 他に分類されないその他の小売業</t>
  </si>
  <si>
    <t>　　　　61 無店舗小売業</t>
  </si>
  <si>
    <t>　　　　　610 管理，補助的経済活動を行う事業所</t>
  </si>
  <si>
    <t>　　　　　611 通信販売・訪問販売小売業</t>
  </si>
  <si>
    <t>　　　　　612 自動販売機による小売業</t>
  </si>
  <si>
    <t>　　　　　619 その他の無店舗小売業</t>
  </si>
  <si>
    <t>　　J 金融業，保険業</t>
  </si>
  <si>
    <t>　　　　62 銀行業</t>
  </si>
  <si>
    <t>　　　　　620 管理，補助的経済活動を行う事業所</t>
  </si>
  <si>
    <t>　　　　　621 中央銀行</t>
  </si>
  <si>
    <t>　　　　　622 銀行（中央銀行を除く）</t>
  </si>
  <si>
    <t>　　　　63 協同組織金融業</t>
  </si>
  <si>
    <t>　　　　　630 管理，補助的経済活動を行う事業所</t>
  </si>
  <si>
    <t>　　　　　631 中小企業等金融業</t>
  </si>
  <si>
    <t>　　　　　632 農林水産金融業</t>
  </si>
  <si>
    <t>　　　　64 貸金業，クレジットカード業等非預金信用機関</t>
  </si>
  <si>
    <t>　　　　　640 管理，補助的経済活動を行う事業所</t>
  </si>
  <si>
    <t>　　　　　641 貸金業</t>
  </si>
  <si>
    <t>　　　　　642 質屋</t>
  </si>
  <si>
    <t>　　　　　643 クレジットカード業，割賦金融業</t>
  </si>
  <si>
    <t>　　　　　649 その他の非預金信用機関</t>
  </si>
  <si>
    <t>　　　　65 金融商品取引業，商品先物取引業</t>
  </si>
  <si>
    <t>　　　　　650 管理，補助的経済活動を行う事業所</t>
  </si>
  <si>
    <t>　　　　　651 金融商品取引業</t>
  </si>
  <si>
    <t>　　　　　652 商品先物取引業，商品投資顧問業</t>
  </si>
  <si>
    <t>　　　　66 補助的金融業等</t>
  </si>
  <si>
    <t>　　　　　660 管理，補助的経済活動を行う事業所</t>
  </si>
  <si>
    <t>　　　　　661 補助的金融業，金融附帯業</t>
  </si>
  <si>
    <t>　　　　　662 信託業</t>
  </si>
  <si>
    <t>　　　　　663 金融代理業</t>
  </si>
  <si>
    <t>　　　　67 保険業（保険媒介代理業，保険サービス業を含む）</t>
  </si>
  <si>
    <t>　　　　　670 管理，補助的経済活動を行う事業所</t>
  </si>
  <si>
    <t>　　　　　671 生命保険業</t>
  </si>
  <si>
    <t>　　　　　672 損害保険業</t>
  </si>
  <si>
    <t>　　　　　673 共済事業，少額短期保険業</t>
  </si>
  <si>
    <t>　　　　　674 保険媒介代理業</t>
  </si>
  <si>
    <t>　　　　　675 保険サービス業</t>
  </si>
  <si>
    <t>　　K 不動産業，物品賃貸業</t>
  </si>
  <si>
    <t>　　　K1 不動産業</t>
  </si>
  <si>
    <t>　　　　68 不動産取引業</t>
  </si>
  <si>
    <t>　　　　　680 管理，補助的経済活動を行う事業所</t>
  </si>
  <si>
    <t>　　　　　681 建物売買業，土地売買業</t>
  </si>
  <si>
    <t>　　　　　682 不動産代理業・仲介業</t>
  </si>
  <si>
    <t>　　　　69 不動産賃貸業・管理業</t>
  </si>
  <si>
    <t>　　　　　690 管理，補助的経済活動を行う事業所</t>
  </si>
  <si>
    <t>　　　　　691 不動産賃貸業（貸家業，貸間業を除く）</t>
  </si>
  <si>
    <t>　　　　　692 貸家業，貸間業</t>
  </si>
  <si>
    <t>　　　　　693 駐車場業</t>
  </si>
  <si>
    <t>　　　　　694 不動産管理業</t>
  </si>
  <si>
    <t>　　　K2 物品賃貸業</t>
  </si>
  <si>
    <t>　　　　70 物品賃貸業</t>
  </si>
  <si>
    <t>　　　　　700 管理，補助的経済活動を行う事業所</t>
  </si>
  <si>
    <t>　　　　　701 各種物品賃貸業</t>
  </si>
  <si>
    <t>　　　　　702 産業用機械器具賃貸業</t>
  </si>
  <si>
    <t>　　　　　703 事務用機械器具賃貸業</t>
  </si>
  <si>
    <t>　　　　　704 自動車賃貸業</t>
  </si>
  <si>
    <t>　　　　　705 スポーツ・娯楽用品賃貸業</t>
  </si>
  <si>
    <t>　　　　　709 その他の物品賃貸業</t>
  </si>
  <si>
    <t>　　　　　　70A 音楽・映像記録物賃貸業（別掲を除く）</t>
  </si>
  <si>
    <t>　　　　　　70B 他に分類されない物品賃貸業</t>
  </si>
  <si>
    <t>　　L 学術研究，専門・技術サービス業</t>
  </si>
  <si>
    <t>　　　　71 学術・開発研究機関</t>
  </si>
  <si>
    <t>　　　　　710 管理，補助的経済活動を行う事業所</t>
  </si>
  <si>
    <t>　　　　　711 自然科学研究所</t>
  </si>
  <si>
    <t>　　　　　712 人文・社会科学研究所</t>
  </si>
  <si>
    <t>　　　　72 専門サービス業（他に分類されないもの）</t>
  </si>
  <si>
    <t>　　　　　720 管理，補助的経済活動を行う事業所</t>
  </si>
  <si>
    <t>　　　　　721 法律事務所，特許事務所</t>
  </si>
  <si>
    <t>　　　　　　72A 法律事務所</t>
  </si>
  <si>
    <t>　　　　　　72B 特許事務所</t>
  </si>
  <si>
    <t>　　　　　722 公証人役場，司法書士事務所，土地家屋調査士事務所</t>
  </si>
  <si>
    <t>　　　　　723 行政書士事務所</t>
  </si>
  <si>
    <t>　　　　　724 公認会計士事務所，税理士事務所</t>
  </si>
  <si>
    <t>　　　　　　72C 公認会計士事務所</t>
  </si>
  <si>
    <t>　　　　　　72D 税理士事務所</t>
  </si>
  <si>
    <t>　　　　　725 社会保険労務士事務所</t>
  </si>
  <si>
    <t>　　　　　726 デザイン業</t>
  </si>
  <si>
    <t>　　　　　727 著述・芸術家業</t>
  </si>
  <si>
    <t>　　　　　728 経営コンサルタント業，純粋持株会社</t>
  </si>
  <si>
    <t>　　　　　　72E 経営コンサルタント業</t>
  </si>
  <si>
    <t>　　　　　　72F 純粋持株会社</t>
  </si>
  <si>
    <t>　　　　　729 その他の専門サービス業</t>
  </si>
  <si>
    <t>　　　　　　72G 興信所</t>
  </si>
  <si>
    <t>　　　　　　72H 他に分類されない専門サービス業</t>
  </si>
  <si>
    <t>　　　　73 広告業</t>
  </si>
  <si>
    <t>　　　　　730 管理，補助的経済活動を行う事業所</t>
  </si>
  <si>
    <t>　　　　　731 広告業</t>
  </si>
  <si>
    <t>　　　　74 技術サービス業（他に分類されないもの）</t>
  </si>
  <si>
    <t>　　　　　740 管理，補助的経済活動を行う事業所</t>
  </si>
  <si>
    <t>　　　　　741 獣医業</t>
  </si>
  <si>
    <t>　　　　　742 土木建築サービス業</t>
  </si>
  <si>
    <t>　　　　　　74A 建築設計業</t>
  </si>
  <si>
    <t>　　　　　　74B 測量業</t>
  </si>
  <si>
    <t>　　　　　　74C その他の土木建築サービス業</t>
  </si>
  <si>
    <t>　　　　　743 機械設計業</t>
  </si>
  <si>
    <t>　　　　　744 商品・非破壊検査業</t>
  </si>
  <si>
    <t>　　　　　745 計量証明業</t>
  </si>
  <si>
    <t>　　　　　746 写真業</t>
  </si>
  <si>
    <t>　　　　　749 その他の技術サービス業</t>
  </si>
  <si>
    <t>　　M 宿泊業，飲食サービス業</t>
  </si>
  <si>
    <t>　　　M1 宿泊業</t>
  </si>
  <si>
    <t>　　　　75 宿泊業</t>
  </si>
  <si>
    <t>　　　　　750 管理，補助的経済活動を行う事業所</t>
  </si>
  <si>
    <t>　　　　　751 旅館，ホテル</t>
  </si>
  <si>
    <t>　　　　　752 簡易宿所</t>
  </si>
  <si>
    <t>　　　　　753 下宿業</t>
  </si>
  <si>
    <t>　　　　　759 その他の宿泊業</t>
  </si>
  <si>
    <t>　　　　　　75A 会社・団体の宿泊所</t>
  </si>
  <si>
    <t>　　　　　　75B 他に分類されない宿泊業</t>
  </si>
  <si>
    <t>　　　M2 飲食店，持ち帰り・配達飲食サービス業</t>
  </si>
  <si>
    <t>　　　　76 飲食店</t>
  </si>
  <si>
    <t>　　　　　760 管理，補助的経済活動を行う事業所</t>
  </si>
  <si>
    <t>　　　　　761 食堂，レストラン（専門料理店を除く）</t>
  </si>
  <si>
    <t>　　　　　762 専門料理店</t>
  </si>
  <si>
    <t>　　　　　　76A 日本料理店</t>
  </si>
  <si>
    <t>　　　　　　76B 中華料理店</t>
  </si>
  <si>
    <t>　　　　　　76C 焼肉店</t>
  </si>
  <si>
    <t>　　　　　　76D その他の専門料理店</t>
  </si>
  <si>
    <t>　　　　　763 そば・うどん店</t>
  </si>
  <si>
    <t>　　　　　764 すし店</t>
  </si>
  <si>
    <t>　　　　　765 酒場，ビヤホール</t>
  </si>
  <si>
    <t>　　　　　766 バー，キャバレー，ナイトクラブ</t>
  </si>
  <si>
    <t>　　　　　767 喫茶店</t>
  </si>
  <si>
    <t>　　　　　769 その他の飲食店</t>
  </si>
  <si>
    <t>　　　　　　76E ハンバーガー店</t>
  </si>
  <si>
    <t>　　　　　　76F お好み焼・焼きそば・たこ焼店</t>
  </si>
  <si>
    <t>　　　　　　76G 他に分類されない飲食店</t>
  </si>
  <si>
    <t>　　　　77 持ち帰り・配達飲食サービス業</t>
  </si>
  <si>
    <t>　　　　　770 管理，補助的経済活動を行う事業所</t>
  </si>
  <si>
    <t>　　　　　771 持ち帰り飲食サービス業</t>
  </si>
  <si>
    <t>　　　　　772 配達飲食サービス業</t>
  </si>
  <si>
    <t>　　N 生活関連サービス業，娯楽業</t>
  </si>
  <si>
    <t>　　　　78 洗濯・理容・美容・浴場業</t>
  </si>
  <si>
    <t>　　　　　780 管理，補助的経済活動を行う事業所</t>
  </si>
  <si>
    <t>　　　　　781 洗濯業</t>
  </si>
  <si>
    <t>　　　　　　78A 普通洗濯業</t>
  </si>
  <si>
    <t>　　　　　　78B リネンサプライ業</t>
  </si>
  <si>
    <t>　　　　　782 理容業</t>
  </si>
  <si>
    <t>　　　　　783 美容業</t>
  </si>
  <si>
    <t>　　　　　784 一般公衆浴場業</t>
  </si>
  <si>
    <t>　　　　　785 その他の公衆浴場業</t>
  </si>
  <si>
    <t>　　　　　789 その他の洗濯・理容・美容・浴場業</t>
  </si>
  <si>
    <t>　　　　79 その他の生活関連サービス業</t>
  </si>
  <si>
    <t>　　　　　790 管理，補助的経済活動を行う事業所</t>
  </si>
  <si>
    <t>　　　　　791 旅行業</t>
  </si>
  <si>
    <t>　　　　　793 衣服裁縫修理業</t>
  </si>
  <si>
    <t>　　　　　794 物品預り業</t>
  </si>
  <si>
    <t>　　　　　795 火葬・墓地管理業</t>
  </si>
  <si>
    <t>　　　　　796 冠婚葬祭業</t>
  </si>
  <si>
    <t>　　　　　　79A 葬儀業</t>
  </si>
  <si>
    <t>　　　　　　79B 結婚式場業</t>
  </si>
  <si>
    <t>　　　　　　79C 冠婚葬祭互助会</t>
  </si>
  <si>
    <t>　　　　　799 他に分類されない生活関連サービス業</t>
  </si>
  <si>
    <t>　　　　　　79D 写真プリント，現像・焼付業</t>
  </si>
  <si>
    <t>　　　　　　79E 他に分類されないその他の生活関連サービス業</t>
  </si>
  <si>
    <t>　　　　80 娯楽業</t>
  </si>
  <si>
    <t>　　　　　800 管理，補助的経済活動を行う事業所</t>
  </si>
  <si>
    <t>　　　　　801 映画館</t>
  </si>
  <si>
    <t>　　　　　802 興行場（別掲を除く），興行団</t>
  </si>
  <si>
    <t>　　　　　803 競輪・競馬等の競走場，競技団</t>
  </si>
  <si>
    <t>　　　　　804 スポーツ施設提供業</t>
  </si>
  <si>
    <t>　　　　　　80A スポーツ施設提供業（別掲を除く）</t>
  </si>
  <si>
    <t>　　　　　　80B 体育館</t>
  </si>
  <si>
    <t>　　　　　　80C ゴルフ場</t>
  </si>
  <si>
    <t>　　　　　　80D ゴルフ練習場</t>
  </si>
  <si>
    <t>　　　　　　80E ボウリング場</t>
  </si>
  <si>
    <t>　　　　　　80F テニス場</t>
  </si>
  <si>
    <t>　　　　　　80G バッティング・テニス練習場</t>
  </si>
  <si>
    <t>　　　　　　80H フィットネスクラブ</t>
  </si>
  <si>
    <t>　　　　　805 公園，遊園地</t>
  </si>
  <si>
    <t>　　　　　806 遊戯場</t>
  </si>
  <si>
    <t>　　　　　　80J マージャンクラブ</t>
  </si>
  <si>
    <t>　　　　　　80K パチンコホール</t>
  </si>
  <si>
    <t>　　　　　　80L ゲームセンター</t>
  </si>
  <si>
    <t>　　　　　　80M その他の遊戯場</t>
  </si>
  <si>
    <t>　　　　　809 その他の娯楽業</t>
  </si>
  <si>
    <t>　　　　　　80N カラオケボックス業</t>
  </si>
  <si>
    <t>　　　　　　80P 他に分類されない娯楽業</t>
  </si>
  <si>
    <t>　　O 教育，学習支援業</t>
  </si>
  <si>
    <t>　　　O1 教育，学習支援業（学校教育）</t>
  </si>
  <si>
    <t>　　　　81 学校教育</t>
  </si>
  <si>
    <t>　　　　　810 管理，補助的経済活動を行う事業所</t>
  </si>
  <si>
    <t>　　　　　811 幼稚園</t>
  </si>
  <si>
    <t>　　　　　819 幼保連携型認定こども園</t>
  </si>
  <si>
    <t>　　　　　812 小学校</t>
  </si>
  <si>
    <t>　　　　　813 中学校</t>
  </si>
  <si>
    <t>　　　　　814 高等学校，中等教育学校</t>
  </si>
  <si>
    <t>　　　　　815 特別支援学校</t>
  </si>
  <si>
    <t>　　　　　816 高等教育機関</t>
  </si>
  <si>
    <t>　　　　　817 専修学校，各種学校</t>
  </si>
  <si>
    <t>　　　　　818 学校教育支援機関</t>
  </si>
  <si>
    <t>　　　O2 教育，学習支援業（その他の教育，学習支援業）</t>
  </si>
  <si>
    <t>　　　　82 その他の教育，学習支援業</t>
  </si>
  <si>
    <t>　　　　　820 管理，補助的経済活動を行う事業所</t>
  </si>
  <si>
    <t>　　　　　821 社会教育</t>
  </si>
  <si>
    <t>　　　　　　82A 公民館</t>
  </si>
  <si>
    <t>　　　　　　82B 図書館</t>
  </si>
  <si>
    <t>　　　　　　82C 博物館，美術館</t>
  </si>
  <si>
    <t>　　　　　　82D 動物園，植物園，水族館</t>
    <phoneticPr fontId="28"/>
  </si>
  <si>
    <t>　　　　　　82E その他の社会教育</t>
  </si>
  <si>
    <t>　　　　　822 職業・教育支援施設</t>
  </si>
  <si>
    <t>　　　　　823 学習塾</t>
  </si>
  <si>
    <t>　　　　　824 教養・技能教授業</t>
  </si>
  <si>
    <t>　　　　　　82F 音楽教授業</t>
  </si>
  <si>
    <t>　　　　　　82G 書道教授業</t>
  </si>
  <si>
    <t>　　　　　　82H 生花・茶道教授業</t>
  </si>
  <si>
    <t>　　　　　　82J そろばん教授業</t>
  </si>
  <si>
    <t>　　　　　　82K 外国語会話教授業</t>
  </si>
  <si>
    <t>　　　　　　82L スポーツ・健康教授業</t>
  </si>
  <si>
    <t>　　　　　　82M その他の教養・技能教授業</t>
  </si>
  <si>
    <t>　　　　　829 他に分類されない教育，学習支援業</t>
  </si>
  <si>
    <t>　　P 医療，福祉</t>
  </si>
  <si>
    <t>　　　　83 医療業</t>
  </si>
  <si>
    <t>　　　　　830 管理，補助的経済活動を行う事業所</t>
  </si>
  <si>
    <t>　　　　　831 病院</t>
  </si>
  <si>
    <t>　　　　　832 一般診療所</t>
  </si>
  <si>
    <t>　　　　　833 歯科診療所</t>
  </si>
  <si>
    <t>　　　　　834 助産・看護業</t>
  </si>
  <si>
    <t>　　　　　　83A 助産所</t>
  </si>
  <si>
    <t>　　　　　　83B 看護業</t>
  </si>
  <si>
    <t>　　　　　835 療術業</t>
  </si>
  <si>
    <t>　　　　　836 医療に附帯するサービス業</t>
  </si>
  <si>
    <t>　　　　　　83C 歯科技工所</t>
  </si>
  <si>
    <t>　　　　　　83D その他の医療に附帯するサービス業</t>
  </si>
  <si>
    <t>　　　　84 保健衛生</t>
  </si>
  <si>
    <t>　　　　　840 管理，補助的経済活動を行う事業所</t>
  </si>
  <si>
    <t>　　　　　842 健康相談施設</t>
  </si>
  <si>
    <t>　　　　　849 その他の保健衛生</t>
  </si>
  <si>
    <t>　　　　85 社会保険・社会福祉・介護事業</t>
  </si>
  <si>
    <t>　　　　　850 管理，補助的経済活動を行う事業所</t>
  </si>
  <si>
    <t>　　　　　851 社会保険事業団体</t>
  </si>
  <si>
    <t>　　　　　853 児童福祉事業</t>
  </si>
  <si>
    <t>　　　　　　85A 保育所</t>
  </si>
  <si>
    <t>　　　　　　85B その他の児童福祉事業</t>
  </si>
  <si>
    <t>　　　　　854 老人福祉・介護事業</t>
  </si>
  <si>
    <t>　　　　　　85C 特別養護老人ホーム</t>
  </si>
  <si>
    <t>　　　　　　85D 介護老人保健施設</t>
  </si>
  <si>
    <t>　　　　　　85E 通所・短期入所介護事業</t>
  </si>
  <si>
    <t>　　　　　　85F 訪問介護事業</t>
  </si>
  <si>
    <t>　　　　　　85G 認知症老人グループホーム</t>
  </si>
  <si>
    <t>　　　　　　85H 有料老人ホーム</t>
  </si>
  <si>
    <t>　　　　　　85J その他の老人福祉・介護事業</t>
  </si>
  <si>
    <t>　　　　　855 障害者福祉事業</t>
  </si>
  <si>
    <t>　　　　　859 その他の社会保険・社会福祉・介護事業</t>
  </si>
  <si>
    <t>　　　　　　85K 更生保護事業</t>
  </si>
  <si>
    <t>　　　　　　85L 他に分類されない社会保険・社会福祉・介護事業</t>
  </si>
  <si>
    <t>　　Q 複合サービス事業</t>
  </si>
  <si>
    <t>　　　Q1 複合サービス事業（郵便局）</t>
  </si>
  <si>
    <t>　　　　86 郵便局</t>
  </si>
  <si>
    <t>　　　　　860 管理，補助的経済活動を行う事業所</t>
  </si>
  <si>
    <t>　　　　　861 郵便局</t>
  </si>
  <si>
    <t>　　　　　862 郵便局受託業</t>
  </si>
  <si>
    <t>　　　Q2 複合サービス事業（協同組合）</t>
  </si>
  <si>
    <t>　　　　87 協同組合（他に分類されないもの）</t>
  </si>
  <si>
    <t>　　　　　870 管理，補助的経済活動を行う事業所</t>
  </si>
  <si>
    <t>　　　　　871 農林水産業協同組合（他に分類されないもの）</t>
  </si>
  <si>
    <t>　　　　　872 事業協同組合（他に分類されないもの）</t>
  </si>
  <si>
    <t>　　R サービス業（他に分類されないもの）</t>
  </si>
  <si>
    <t>　　　R1 サービス業（政治・経済・文化団体，宗教）</t>
  </si>
  <si>
    <t>　　　　93 政治・経済・文化団体</t>
  </si>
  <si>
    <t>　　　　　931 経済団体</t>
  </si>
  <si>
    <t>　　　　　932 労働団体</t>
  </si>
  <si>
    <t>　　　　　933 学術・文化団体</t>
  </si>
  <si>
    <t>　　　　　934 政治団体</t>
  </si>
  <si>
    <t>　　　　　939 他に分類されない非営利的団体</t>
  </si>
  <si>
    <t>　　　　94 宗教</t>
  </si>
  <si>
    <t>　　　　　941 神道系宗教</t>
  </si>
  <si>
    <t>　　　　　942 仏教系宗教</t>
  </si>
  <si>
    <t>　　　　　943 キリスト教系宗教</t>
  </si>
  <si>
    <t>　　　　　949 その他の宗教</t>
  </si>
  <si>
    <t>　　　R2 サービス業（政治・経済・文化団体，宗教を除く）</t>
  </si>
  <si>
    <t>　　　　88 廃棄物処理業</t>
  </si>
  <si>
    <t>　　　　　880 管理，補助的経済活動を行う事業所</t>
  </si>
  <si>
    <t>　　　　　881 一般廃棄物処理業</t>
  </si>
  <si>
    <t>　　　　　882 産業廃棄物処理業</t>
  </si>
  <si>
    <t>　　　　　889 その他の廃棄物処理業</t>
  </si>
  <si>
    <t>　　　　89 自動車整備業</t>
  </si>
  <si>
    <t>　　　　　890 管理，補助的経済活動を行う事業所</t>
  </si>
  <si>
    <t>　　　　　891 自動車整備業</t>
  </si>
  <si>
    <t>　　　　90 機械等修理業（別掲を除く）</t>
  </si>
  <si>
    <t>　　　　　900 管理，補助的経済活動を行う事業所</t>
  </si>
  <si>
    <t>　　　　　901 機械修理業（電気機械器具を除く）</t>
  </si>
  <si>
    <t>　　　　　902 電気機械器具修理業</t>
  </si>
  <si>
    <t>　　　　　903 表具業</t>
  </si>
  <si>
    <t>　　　　　909 その他の修理業</t>
  </si>
  <si>
    <t>　　　　91 職業紹介・労働者派遣業</t>
  </si>
  <si>
    <t>　　　　　910 管理，補助的経済活動を行う事業所</t>
  </si>
  <si>
    <t>　　　　　911 職業紹介業</t>
  </si>
  <si>
    <t>　　　　　912 労働者派遣業</t>
  </si>
  <si>
    <t>　　　　92 その他の事業サービス業</t>
  </si>
  <si>
    <t>　　　　　920 管理，補助的経済活動を行う事業所</t>
  </si>
  <si>
    <t>　　　　　921 速記・ワープロ入力・複写業</t>
  </si>
  <si>
    <t>　　　　　922 建物サービス業</t>
  </si>
  <si>
    <t>　　　　　923 警備業</t>
  </si>
  <si>
    <t>　　　　　929 他に分類されない事業サービス業</t>
  </si>
  <si>
    <t>　　　　95 その他のサービス業</t>
  </si>
  <si>
    <t>　　　　　950 管理，補助的経済活動を行う事業所</t>
  </si>
  <si>
    <t>　　　　　951 集会場</t>
  </si>
  <si>
    <t>　　　　　952 と畜場</t>
  </si>
  <si>
    <t>　　　　　959 他に分類されないサービス業</t>
  </si>
  <si>
    <t>産業</t>
    <phoneticPr fontId="28"/>
  </si>
  <si>
    <t>観光産業従業者計(民営）</t>
    <rPh sb="0" eb="2">
      <t>カンコウ</t>
    </rPh>
    <rPh sb="2" eb="4">
      <t>サンギョウ</t>
    </rPh>
    <rPh sb="4" eb="7">
      <t>ジュウギョウシャ</t>
    </rPh>
    <rPh sb="7" eb="8">
      <t>ケイ</t>
    </rPh>
    <rPh sb="9" eb="11">
      <t>ミンエイ</t>
    </rPh>
    <phoneticPr fontId="28"/>
  </si>
  <si>
    <t>(資料）総務省「平成28年経済センサス－活動調査」</t>
    <rPh sb="1" eb="3">
      <t>シリョウ</t>
    </rPh>
    <rPh sb="4" eb="7">
      <t>ソウムショウ</t>
    </rPh>
    <rPh sb="8" eb="10">
      <t>ヘイセイ</t>
    </rPh>
    <rPh sb="12" eb="13">
      <t>ネン</t>
    </rPh>
    <rPh sb="13" eb="15">
      <t>ケイザイ</t>
    </rPh>
    <rPh sb="20" eb="22">
      <t>カツドウ</t>
    </rPh>
    <rPh sb="22" eb="24">
      <t>チョウサ</t>
    </rPh>
    <phoneticPr fontId="28"/>
  </si>
  <si>
    <t>　</t>
    <phoneticPr fontId="1"/>
  </si>
  <si>
    <t>8_1</t>
    <phoneticPr fontId="1"/>
  </si>
  <si>
    <t>8_2</t>
    <phoneticPr fontId="1"/>
  </si>
  <si>
    <t>8_3</t>
    <phoneticPr fontId="1"/>
  </si>
  <si>
    <t>2016年</t>
    <rPh sb="4" eb="5">
      <t>ネン</t>
    </rPh>
    <phoneticPr fontId="1"/>
  </si>
  <si>
    <t>2015年</t>
    <rPh sb="4" eb="5">
      <t>ネン</t>
    </rPh>
    <phoneticPr fontId="1"/>
  </si>
  <si>
    <t>観光庁観光産業雇用表</t>
    <rPh sb="0" eb="3">
      <t>カンコウチョウ</t>
    </rPh>
    <rPh sb="3" eb="5">
      <t>カンコウ</t>
    </rPh>
    <rPh sb="5" eb="7">
      <t>サンギョウ</t>
    </rPh>
    <rPh sb="7" eb="9">
      <t>コヨウ</t>
    </rPh>
    <rPh sb="9" eb="10">
      <t>ヒョウ</t>
    </rPh>
    <phoneticPr fontId="1"/>
  </si>
  <si>
    <t>経済センサス－活動調査</t>
    <rPh sb="0" eb="2">
      <t>ケイザイ</t>
    </rPh>
    <rPh sb="7" eb="9">
      <t>カツドウ</t>
    </rPh>
    <rPh sb="9" eb="11">
      <t>チョウサ</t>
    </rPh>
    <phoneticPr fontId="1"/>
  </si>
  <si>
    <t>兵庫県雇用表</t>
    <rPh sb="0" eb="3">
      <t>ヒョウゴケン</t>
    </rPh>
    <rPh sb="3" eb="5">
      <t>コヨウ</t>
    </rPh>
    <rPh sb="5" eb="6">
      <t>ヒョウ</t>
    </rPh>
    <phoneticPr fontId="1"/>
  </si>
  <si>
    <t>観光産業雇用表(兵庫県、県内41市町）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ケンナイ</t>
    </rPh>
    <rPh sb="16" eb="18">
      <t>シチョウ</t>
    </rPh>
    <phoneticPr fontId="1"/>
  </si>
  <si>
    <t>観光産業雇用表(兵庫県：雇用形態別）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rPh sb="12" eb="14">
      <t>コヨウ</t>
    </rPh>
    <rPh sb="14" eb="16">
      <t>ケイタイ</t>
    </rPh>
    <rPh sb="16" eb="17">
      <t>ベツ</t>
    </rPh>
    <phoneticPr fontId="1"/>
  </si>
  <si>
    <t>市町民経済計算</t>
    <rPh sb="0" eb="1">
      <t>シ</t>
    </rPh>
    <rPh sb="1" eb="3">
      <t>チョウミン</t>
    </rPh>
    <rPh sb="3" eb="5">
      <t>ケイザイ</t>
    </rPh>
    <rPh sb="5" eb="7">
      <t>ケイサン</t>
    </rPh>
    <phoneticPr fontId="1"/>
  </si>
  <si>
    <t>兵庫県産業連関表</t>
    <rPh sb="0" eb="3">
      <t>ヒョウゴケン</t>
    </rPh>
    <rPh sb="3" eb="5">
      <t>サンギョウ</t>
    </rPh>
    <rPh sb="5" eb="7">
      <t>レンカン</t>
    </rPh>
    <rPh sb="7" eb="8">
      <t>ヒョウ</t>
    </rPh>
    <phoneticPr fontId="1"/>
  </si>
  <si>
    <t>　</t>
    <phoneticPr fontId="1"/>
  </si>
  <si>
    <t>部門(産業小分類）</t>
    <rPh sb="0" eb="2">
      <t>ブモン</t>
    </rPh>
    <rPh sb="3" eb="5">
      <t>サンギョウ</t>
    </rPh>
    <rPh sb="5" eb="6">
      <t>ショウ</t>
    </rPh>
    <rPh sb="6" eb="8">
      <t>ブンルイ</t>
    </rPh>
    <phoneticPr fontId="28"/>
  </si>
  <si>
    <t>部門(産業）</t>
    <rPh sb="0" eb="2">
      <t>ブモン</t>
    </rPh>
    <rPh sb="3" eb="5">
      <t>サンギョウ</t>
    </rPh>
    <phoneticPr fontId="28"/>
  </si>
  <si>
    <t>観光産業雇用表(兵庫県）</t>
    <rPh sb="0" eb="2">
      <t>カンコウ</t>
    </rPh>
    <rPh sb="2" eb="4">
      <t>サンギョウ</t>
    </rPh>
    <rPh sb="4" eb="6">
      <t>コヨウ</t>
    </rPh>
    <rPh sb="6" eb="7">
      <t>ヒョウ</t>
    </rPh>
    <rPh sb="8" eb="11">
      <t>ヒョウゴケン</t>
    </rPh>
    <phoneticPr fontId="1"/>
  </si>
  <si>
    <t>観光産業構成比（％）</t>
    <rPh sb="0" eb="2">
      <t>カンコウ</t>
    </rPh>
    <rPh sb="2" eb="4">
      <t>サンギョウ</t>
    </rPh>
    <rPh sb="4" eb="7">
      <t>コウセイヒ</t>
    </rPh>
    <phoneticPr fontId="28"/>
  </si>
  <si>
    <t>第７表　観光産業における雇用</t>
    <rPh sb="0" eb="1">
      <t>ダイ</t>
    </rPh>
    <rPh sb="2" eb="3">
      <t>ヒョウ</t>
    </rPh>
    <rPh sb="4" eb="6">
      <t>カンコウ</t>
    </rPh>
    <rPh sb="6" eb="8">
      <t>サンギョウ</t>
    </rPh>
    <rPh sb="12" eb="14">
      <t>コヨウ</t>
    </rPh>
    <phoneticPr fontId="1"/>
  </si>
  <si>
    <t>全　国(2018年）</t>
    <rPh sb="0" eb="1">
      <t>ゼン</t>
    </rPh>
    <rPh sb="2" eb="3">
      <t>クニ</t>
    </rPh>
    <rPh sb="8" eb="9">
      <t>ネン</t>
    </rPh>
    <phoneticPr fontId="28"/>
  </si>
  <si>
    <t>兵　庫　県(2015年）</t>
    <rPh sb="0" eb="1">
      <t>ヘイ</t>
    </rPh>
    <rPh sb="2" eb="3">
      <t>コ</t>
    </rPh>
    <rPh sb="4" eb="5">
      <t>ケン</t>
    </rPh>
    <rPh sb="10" eb="11">
      <t>ネン</t>
    </rPh>
    <phoneticPr fontId="28"/>
  </si>
  <si>
    <t>　</t>
    <phoneticPr fontId="1"/>
  </si>
  <si>
    <t>平成27年兵庫県雇用表（作業分類表から作成）</t>
    <rPh sb="0" eb="2">
      <t>ヘイセイ</t>
    </rPh>
    <rPh sb="4" eb="5">
      <t>ネン</t>
    </rPh>
    <rPh sb="5" eb="8">
      <t>ヒョウゴケン</t>
    </rPh>
    <rPh sb="8" eb="10">
      <t>コヨウ</t>
    </rPh>
    <rPh sb="10" eb="11">
      <t>ヒョウ</t>
    </rPh>
    <rPh sb="12" eb="14">
      <t>サギョウ</t>
    </rPh>
    <rPh sb="14" eb="16">
      <t>ブンルイ</t>
    </rPh>
    <rPh sb="16" eb="17">
      <t>ヒョウ</t>
    </rPh>
    <rPh sb="19" eb="21">
      <t>サクセイ</t>
    </rPh>
    <phoneticPr fontId="1"/>
  </si>
  <si>
    <t>平成28年従業者数(市町民経済計算）</t>
    <rPh sb="0" eb="2">
      <t>ヘイセイ</t>
    </rPh>
    <rPh sb="4" eb="5">
      <t>ネン</t>
    </rPh>
    <rPh sb="5" eb="8">
      <t>ジュウギョウシャ</t>
    </rPh>
    <rPh sb="8" eb="9">
      <t>スウ</t>
    </rPh>
    <rPh sb="10" eb="11">
      <t>シ</t>
    </rPh>
    <rPh sb="11" eb="13">
      <t>チョウミン</t>
    </rPh>
    <rPh sb="13" eb="15">
      <t>ケイザイ</t>
    </rPh>
    <rPh sb="15" eb="17">
      <t>ケイサン</t>
    </rPh>
    <phoneticPr fontId="28"/>
  </si>
  <si>
    <t>　</t>
    <phoneticPr fontId="1"/>
  </si>
  <si>
    <t>市町別観光消費、観光ＧＤＰ、観光産業雇用表の概要</t>
    <rPh sb="0" eb="2">
      <t>シチョウ</t>
    </rPh>
    <rPh sb="2" eb="3">
      <t>ベツ</t>
    </rPh>
    <rPh sb="3" eb="5">
      <t>カンコウ</t>
    </rPh>
    <rPh sb="5" eb="7">
      <t>ショウヒ</t>
    </rPh>
    <rPh sb="8" eb="10">
      <t>カンコウ</t>
    </rPh>
    <rPh sb="14" eb="16">
      <t>カンコウ</t>
    </rPh>
    <rPh sb="16" eb="18">
      <t>サンギョウ</t>
    </rPh>
    <rPh sb="18" eb="20">
      <t>コヨウ</t>
    </rPh>
    <rPh sb="20" eb="21">
      <t>ヒョウ</t>
    </rPh>
    <rPh sb="22" eb="24">
      <t>ガイヨウ</t>
    </rPh>
    <phoneticPr fontId="1"/>
  </si>
  <si>
    <t>就業者</t>
    <rPh sb="0" eb="3">
      <t>シュウギョウシャ</t>
    </rPh>
    <phoneticPr fontId="28"/>
  </si>
  <si>
    <t>雇用者</t>
    <rPh sb="0" eb="3">
      <t>コヨウシャ</t>
    </rPh>
    <phoneticPr fontId="28"/>
  </si>
  <si>
    <t>　</t>
    <phoneticPr fontId="1"/>
  </si>
  <si>
    <t>兵庫県内市町別観光産業雇用表(民営）</t>
    <rPh sb="0" eb="2">
      <t>ヒョウゴ</t>
    </rPh>
    <rPh sb="2" eb="4">
      <t>ケンナイ</t>
    </rPh>
    <rPh sb="4" eb="6">
      <t>シチョウ</t>
    </rPh>
    <rPh sb="6" eb="7">
      <t>ベツ</t>
    </rPh>
    <rPh sb="7" eb="9">
      <t>カンコウ</t>
    </rPh>
    <rPh sb="9" eb="11">
      <t>サンギョウ</t>
    </rPh>
    <rPh sb="11" eb="13">
      <t>コヨウ</t>
    </rPh>
    <rPh sb="13" eb="14">
      <t>ヒョウ</t>
    </rPh>
    <rPh sb="15" eb="17">
      <t>ミンエイ</t>
    </rPh>
    <phoneticPr fontId="28"/>
  </si>
  <si>
    <t xml:space="preserve"> </t>
    <phoneticPr fontId="1"/>
  </si>
  <si>
    <t>注）その他の運輸業に鉄道貨物輸送、道路貨物輸送は含まず、旅行会社はその他の運輸業に含む</t>
    <rPh sb="0" eb="1">
      <t>チュウ</t>
    </rPh>
    <rPh sb="4" eb="5">
      <t>ホカ</t>
    </rPh>
    <rPh sb="6" eb="9">
      <t>ウンユギョウ</t>
    </rPh>
    <rPh sb="10" eb="12">
      <t>テツドウ</t>
    </rPh>
    <rPh sb="12" eb="14">
      <t>カモツ</t>
    </rPh>
    <rPh sb="14" eb="16">
      <t>ユソウ</t>
    </rPh>
    <rPh sb="17" eb="19">
      <t>ドウロ</t>
    </rPh>
    <rPh sb="19" eb="21">
      <t>カモツ</t>
    </rPh>
    <rPh sb="21" eb="23">
      <t>ユソウ</t>
    </rPh>
    <rPh sb="24" eb="25">
      <t>フク</t>
    </rPh>
    <rPh sb="28" eb="30">
      <t>リョコウ</t>
    </rPh>
    <rPh sb="30" eb="32">
      <t>ガイシャ</t>
    </rPh>
    <rPh sb="35" eb="36">
      <t>ホカ</t>
    </rPh>
    <rPh sb="37" eb="39">
      <t>ウンユ</t>
    </rPh>
    <rPh sb="39" eb="40">
      <t>ギョウ</t>
    </rPh>
    <rPh sb="41" eb="42">
      <t>フク</t>
    </rPh>
    <phoneticPr fontId="1"/>
  </si>
  <si>
    <t>１　市町別観光消費額の推計について</t>
    <phoneticPr fontId="1"/>
  </si>
  <si>
    <t>２　観光産業雇用表</t>
    <rPh sb="2" eb="4">
      <t>カンコウ</t>
    </rPh>
    <rPh sb="4" eb="6">
      <t>サンギョウ</t>
    </rPh>
    <rPh sb="6" eb="8">
      <t>コヨウ</t>
    </rPh>
    <rPh sb="8" eb="9">
      <t>ヒョウ</t>
    </rPh>
    <phoneticPr fontId="1"/>
  </si>
  <si>
    <t>推計方法・資料</t>
    <rPh sb="0" eb="2">
      <t>スイケイ</t>
    </rPh>
    <rPh sb="2" eb="4">
      <t>ホウホウ</t>
    </rPh>
    <rPh sb="5" eb="7">
      <t>シリョウ</t>
    </rPh>
    <phoneticPr fontId="1"/>
  </si>
  <si>
    <t>兵庫県産業連関表付表「平成27年兵庫県雇用表」作業分類表(387部門）作成</t>
    <rPh sb="0" eb="3">
      <t>ヒョウゴケン</t>
    </rPh>
    <rPh sb="3" eb="5">
      <t>サンギョウ</t>
    </rPh>
    <rPh sb="5" eb="7">
      <t>レンカン</t>
    </rPh>
    <rPh sb="7" eb="8">
      <t>ヒョウ</t>
    </rPh>
    <rPh sb="8" eb="10">
      <t>フヒョウ</t>
    </rPh>
    <rPh sb="11" eb="13">
      <t>ヘイセイ</t>
    </rPh>
    <rPh sb="15" eb="16">
      <t>ネン</t>
    </rPh>
    <rPh sb="16" eb="19">
      <t>ヒョウゴケン</t>
    </rPh>
    <rPh sb="19" eb="21">
      <t>コヨウ</t>
    </rPh>
    <rPh sb="21" eb="22">
      <t>ヒョウ</t>
    </rPh>
    <rPh sb="23" eb="25">
      <t>サギョウ</t>
    </rPh>
    <rPh sb="25" eb="27">
      <t>ブンルイ</t>
    </rPh>
    <rPh sb="27" eb="28">
      <t>ヒョウ</t>
    </rPh>
    <rPh sb="32" eb="34">
      <t>ブモン</t>
    </rPh>
    <rPh sb="35" eb="37">
      <t>サクセイ</t>
    </rPh>
    <phoneticPr fontId="1"/>
  </si>
  <si>
    <t>観光産業該当部門（観光庁作成第7表）について標記雇用表部門から集計して作成</t>
    <rPh sb="0" eb="2">
      <t>カンコウ</t>
    </rPh>
    <rPh sb="2" eb="4">
      <t>サンギョウ</t>
    </rPh>
    <rPh sb="4" eb="6">
      <t>ガイトウ</t>
    </rPh>
    <rPh sb="6" eb="8">
      <t>ブモン</t>
    </rPh>
    <rPh sb="9" eb="11">
      <t>カンコウ</t>
    </rPh>
    <rPh sb="11" eb="12">
      <t>チョウ</t>
    </rPh>
    <rPh sb="12" eb="14">
      <t>サクセイ</t>
    </rPh>
    <rPh sb="14" eb="15">
      <t>ダイ</t>
    </rPh>
    <rPh sb="16" eb="17">
      <t>ヒョウ</t>
    </rPh>
    <rPh sb="22" eb="24">
      <t>ヒョウキ</t>
    </rPh>
    <rPh sb="24" eb="26">
      <t>コヨウ</t>
    </rPh>
    <rPh sb="26" eb="27">
      <t>ヒョウ</t>
    </rPh>
    <rPh sb="27" eb="29">
      <t>ブモン</t>
    </rPh>
    <rPh sb="31" eb="33">
      <t>シュウケイ</t>
    </rPh>
    <rPh sb="35" eb="37">
      <t>サクセイ</t>
    </rPh>
    <phoneticPr fontId="1"/>
  </si>
  <si>
    <t>宿泊業</t>
  </si>
  <si>
    <t>宿泊業</t>
    <rPh sb="0" eb="2">
      <t>ｼｭｸﾊｸ</t>
    </rPh>
    <rPh sb="2" eb="3">
      <t>ｷﾞｮｳ</t>
    </rPh>
    <phoneticPr fontId="29" type="noConversion"/>
  </si>
  <si>
    <t>別荘 (帰属計算)</t>
    <rPh sb="0" eb="2">
      <t>ﾍﾞｯｿｳ</t>
    </rPh>
    <rPh sb="4" eb="6">
      <t>ｷｿﾞｸ</t>
    </rPh>
    <rPh sb="6" eb="8">
      <t>ｹｲｻﾝ</t>
    </rPh>
    <phoneticPr fontId="29" type="noConversion"/>
  </si>
  <si>
    <t>飲食店</t>
    <rPh sb="0" eb="2">
      <t>ｲﾝｼｮｸ</t>
    </rPh>
    <rPh sb="2" eb="3">
      <t>ﾃﾝ</t>
    </rPh>
    <phoneticPr fontId="29" type="noConversion"/>
  </si>
  <si>
    <t>鉄道輸送</t>
    <phoneticPr fontId="1"/>
  </si>
  <si>
    <t>陸路旅客輸送</t>
    <phoneticPr fontId="1"/>
  </si>
  <si>
    <t>水運</t>
    <rPh sb="1" eb="2">
      <t>ｳﾝ</t>
    </rPh>
    <phoneticPr fontId="29" type="noConversion"/>
  </si>
  <si>
    <t>空路輸送</t>
    <phoneticPr fontId="1"/>
  </si>
  <si>
    <t>運輸付帯サービス</t>
    <rPh sb="0" eb="2">
      <t>ｳﾝﾕ</t>
    </rPh>
    <rPh sb="2" eb="4">
      <t>ﾌﾀｲ</t>
    </rPh>
    <phoneticPr fontId="29" type="noConversion"/>
  </si>
  <si>
    <t>スポーツ・娯楽</t>
    <rPh sb="5" eb="7">
      <t>ｺﾞﾗｸ</t>
    </rPh>
    <phoneticPr fontId="29" type="noConversion"/>
  </si>
  <si>
    <t>鉄道旅客輸送</t>
  </si>
  <si>
    <t>バス</t>
  </si>
  <si>
    <t>ハイヤー・タクシー</t>
  </si>
  <si>
    <t>外洋輸送</t>
  </si>
  <si>
    <t>沿海・内水面輸送</t>
  </si>
  <si>
    <t>航空輸送</t>
  </si>
  <si>
    <t>旅行・その他の運輸附帯サービス</t>
  </si>
  <si>
    <t>興行場（映画館を除く。）・興行団</t>
  </si>
  <si>
    <t>スポーツ施設提供業・公園・遊園地</t>
  </si>
  <si>
    <t>遊戯場</t>
  </si>
  <si>
    <t>推計項目</t>
    <rPh sb="0" eb="2">
      <t>スイケイ</t>
    </rPh>
    <rPh sb="2" eb="4">
      <t>コウモク</t>
    </rPh>
    <phoneticPr fontId="1"/>
  </si>
  <si>
    <t>作業部門(387)</t>
    <rPh sb="0" eb="2">
      <t>サギョウ</t>
    </rPh>
    <rPh sb="2" eb="4">
      <t>ブモン</t>
    </rPh>
    <phoneticPr fontId="1"/>
  </si>
  <si>
    <t>　</t>
    <phoneticPr fontId="1"/>
  </si>
  <si>
    <t>令和3年度</t>
    <rPh sb="0" eb="2">
      <t>レイワ</t>
    </rPh>
    <rPh sb="3" eb="5">
      <t>ネンド</t>
    </rPh>
    <phoneticPr fontId="1"/>
  </si>
  <si>
    <t>令和3年度</t>
    <rPh sb="0" eb="2">
      <t>レイワ</t>
    </rPh>
    <rPh sb="3" eb="4">
      <t>ネン</t>
    </rPh>
    <rPh sb="4" eb="5">
      <t>ド</t>
    </rPh>
    <phoneticPr fontId="2"/>
  </si>
  <si>
    <t>2021年度</t>
    <rPh sb="4" eb="6">
      <t>ネンド</t>
    </rPh>
    <phoneticPr fontId="2"/>
  </si>
  <si>
    <t>令和3年度</t>
    <rPh sb="0" eb="2">
      <t>レイワ</t>
    </rPh>
    <rPh sb="3" eb="4">
      <t>ネン</t>
    </rPh>
    <rPh sb="4" eb="5">
      <t>ド</t>
    </rPh>
    <phoneticPr fontId="3"/>
  </si>
  <si>
    <t>令和3年度</t>
    <rPh sb="0" eb="2">
      <t>レイワ</t>
    </rPh>
    <rPh sb="3" eb="5">
      <t>ネンド</t>
    </rPh>
    <phoneticPr fontId="3"/>
  </si>
  <si>
    <t>R３</t>
    <phoneticPr fontId="1"/>
  </si>
  <si>
    <t>R3</t>
    <phoneticPr fontId="1"/>
  </si>
  <si>
    <t>2021年度</t>
    <rPh sb="4" eb="5">
      <t>ネン</t>
    </rPh>
    <rPh sb="5" eb="6">
      <t>ド</t>
    </rPh>
    <phoneticPr fontId="3"/>
  </si>
  <si>
    <t>2021年度</t>
    <rPh sb="4" eb="6">
      <t>ネンド</t>
    </rPh>
    <phoneticPr fontId="1"/>
  </si>
  <si>
    <t>千人</t>
    <rPh sb="0" eb="2">
      <t>センニン</t>
    </rPh>
    <phoneticPr fontId="2"/>
  </si>
  <si>
    <t>春（4月～6月）</t>
    <rPh sb="0" eb="1">
      <t>ハル</t>
    </rPh>
    <rPh sb="3" eb="4">
      <t>ガツ</t>
    </rPh>
    <rPh sb="6" eb="7">
      <t>ガツ</t>
    </rPh>
    <phoneticPr fontId="23"/>
  </si>
  <si>
    <t>春（4月～6月）</t>
    <rPh sb="0" eb="1">
      <t>ハル</t>
    </rPh>
    <rPh sb="3" eb="4">
      <t>ガツ</t>
    </rPh>
    <rPh sb="6" eb="7">
      <t>ガツ</t>
    </rPh>
    <phoneticPr fontId="9"/>
  </si>
  <si>
    <t>夏（7月～9月）</t>
    <rPh sb="0" eb="1">
      <t>ナツ</t>
    </rPh>
    <rPh sb="3" eb="4">
      <t>ガツ</t>
    </rPh>
    <rPh sb="6" eb="7">
      <t>ガツ</t>
    </rPh>
    <phoneticPr fontId="23"/>
  </si>
  <si>
    <t>夏（7月～9月）</t>
    <rPh sb="0" eb="1">
      <t>ナツ</t>
    </rPh>
    <rPh sb="3" eb="4">
      <t>ガツ</t>
    </rPh>
    <rPh sb="6" eb="7">
      <t>ガツ</t>
    </rPh>
    <phoneticPr fontId="9"/>
  </si>
  <si>
    <t>秋（10月～12月）</t>
    <rPh sb="0" eb="1">
      <t>アキ</t>
    </rPh>
    <rPh sb="4" eb="5">
      <t>ガツ</t>
    </rPh>
    <rPh sb="8" eb="9">
      <t>ガツ</t>
    </rPh>
    <phoneticPr fontId="23"/>
  </si>
  <si>
    <t>秋（10月～12月）</t>
    <rPh sb="0" eb="1">
      <t>アキ</t>
    </rPh>
    <rPh sb="4" eb="5">
      <t>ガツ</t>
    </rPh>
    <rPh sb="8" eb="9">
      <t>ガツ</t>
    </rPh>
    <phoneticPr fontId="9"/>
  </si>
  <si>
    <t>冬（1月～3月）</t>
    <rPh sb="0" eb="1">
      <t>フユ</t>
    </rPh>
    <rPh sb="3" eb="4">
      <t>ガツ</t>
    </rPh>
    <rPh sb="6" eb="7">
      <t>ガツ</t>
    </rPh>
    <phoneticPr fontId="23"/>
  </si>
  <si>
    <t>冬（1月～3月）</t>
    <rPh sb="0" eb="1">
      <t>フユ</t>
    </rPh>
    <rPh sb="3" eb="4">
      <t>ガツ</t>
    </rPh>
    <rPh sb="6" eb="7">
      <t>ガツ</t>
    </rPh>
    <phoneticPr fontId="9"/>
  </si>
  <si>
    <t xml:space="preserve">  </t>
    <phoneticPr fontId="3"/>
  </si>
  <si>
    <t>令和３年度</t>
    <rPh sb="0" eb="2">
      <t>レイワ</t>
    </rPh>
    <rPh sb="3" eb="5">
      <t>ネンド</t>
    </rPh>
    <phoneticPr fontId="1"/>
  </si>
  <si>
    <t>(資料）兵庫県観光統計研究会（2022)「観光客動態調査」資料等により推計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</si>
  <si>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資料：兵庫県観光振興課「兵庫県観光客動態調査」（市町別宿泊客入込数、市町別日帰り客入込数）</t>
    <rPh sb="8" eb="10">
      <t>シンコウ</t>
    </rPh>
    <rPh sb="10" eb="11">
      <t>カ</t>
    </rPh>
    <phoneticPr fontId="1"/>
  </si>
  <si>
    <t>丹波篠山市</t>
    <rPh sb="0" eb="2">
      <t>タンバ</t>
    </rPh>
    <rPh sb="2" eb="4">
      <t>ササヤマ</t>
    </rPh>
    <rPh sb="4" eb="5">
      <t>シ</t>
    </rPh>
    <phoneticPr fontId="1"/>
  </si>
  <si>
    <t>データ入力</t>
    <rPh sb="3" eb="5">
      <t>ニュウリョク</t>
    </rPh>
    <phoneticPr fontId="1"/>
  </si>
  <si>
    <t>令和4年度</t>
    <rPh sb="0" eb="2">
      <t>レイワ</t>
    </rPh>
    <rPh sb="3" eb="5">
      <t>ネンド</t>
    </rPh>
    <phoneticPr fontId="3"/>
  </si>
  <si>
    <t>令和4年度利用宿泊施設別宿泊客数（データ入力）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</si>
  <si>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令和3年度利用宿泊施設別宿泊客数</t>
    <rPh sb="5" eb="7">
      <t>リヨウ</t>
    </rPh>
    <rPh sb="7" eb="9">
      <t>シュクハク</t>
    </rPh>
    <rPh sb="9" eb="12">
      <t>シセツベツ</t>
    </rPh>
    <rPh sb="12" eb="14">
      <t>シュクハク</t>
    </rPh>
    <rPh sb="14" eb="15">
      <t>キャク</t>
    </rPh>
    <rPh sb="15" eb="16">
      <t>スウ</t>
    </rPh>
    <phoneticPr fontId="1"/>
  </si>
  <si>
    <t>令和4年度</t>
    <rPh sb="0" eb="2">
      <t>レイワ</t>
    </rPh>
    <rPh sb="3" eb="5">
      <t>ネンド</t>
    </rPh>
    <phoneticPr fontId="1"/>
  </si>
  <si>
    <t>2022年度</t>
    <rPh sb="4" eb="6">
      <t>ネンド</t>
    </rPh>
    <phoneticPr fontId="1"/>
  </si>
  <si>
    <t>令和4年度</t>
    <rPh sb="0" eb="2">
      <t>レイワ</t>
    </rPh>
    <rPh sb="3" eb="4">
      <t>ネン</t>
    </rPh>
    <rPh sb="4" eb="5">
      <t>ド</t>
    </rPh>
    <phoneticPr fontId="2"/>
  </si>
  <si>
    <t>2022年度</t>
    <rPh sb="4" eb="6">
      <t>ネンド</t>
    </rPh>
    <phoneticPr fontId="2"/>
  </si>
  <si>
    <t>令和4度</t>
    <rPh sb="0" eb="2">
      <t>レイワ</t>
    </rPh>
    <rPh sb="3" eb="4">
      <t>ド</t>
    </rPh>
    <phoneticPr fontId="1"/>
  </si>
  <si>
    <t xml:space="preserve"> </t>
    <phoneticPr fontId="1"/>
  </si>
  <si>
    <t>令和4年度</t>
    <rPh sb="0" eb="2">
      <t>レイワ</t>
    </rPh>
    <rPh sb="3" eb="4">
      <t>ネン</t>
    </rPh>
    <rPh sb="4" eb="5">
      <t>ド</t>
    </rPh>
    <phoneticPr fontId="3"/>
  </si>
  <si>
    <t>2022年度</t>
    <rPh sb="4" eb="5">
      <t>ネン</t>
    </rPh>
    <rPh sb="5" eb="6">
      <t>ド</t>
    </rPh>
    <phoneticPr fontId="3"/>
  </si>
  <si>
    <t>(資料）兵庫県観光統計研究会（2023)「観光客動態調査」資料等により推計</t>
    <rPh sb="1" eb="3">
      <t>シリョウ</t>
    </rPh>
    <rPh sb="4" eb="7">
      <t>ヒョウゴケン</t>
    </rPh>
    <rPh sb="7" eb="9">
      <t>カンコウ</t>
    </rPh>
    <rPh sb="9" eb="11">
      <t>トウケイ</t>
    </rPh>
    <rPh sb="11" eb="13">
      <t>ケンキュウ</t>
    </rPh>
    <rPh sb="13" eb="14">
      <t>カイ</t>
    </rPh>
    <rPh sb="21" eb="24">
      <t>カンコウキャク</t>
    </rPh>
    <rPh sb="24" eb="26">
      <t>ドウタイ</t>
    </rPh>
    <rPh sb="26" eb="28">
      <t>チョウサ</t>
    </rPh>
    <rPh sb="29" eb="31">
      <t>シリョウ</t>
    </rPh>
    <rPh sb="31" eb="32">
      <t>トウ</t>
    </rPh>
    <rPh sb="35" eb="37">
      <t>スイケイ</t>
    </rPh>
    <phoneticPr fontId="1"/>
  </si>
  <si>
    <t>R4/R3</t>
    <phoneticPr fontId="1"/>
  </si>
  <si>
    <t>1 神戸市</t>
    <rPh sb="2" eb="5">
      <t>コウベシ</t>
    </rPh>
    <phoneticPr fontId="2"/>
  </si>
  <si>
    <t>総数</t>
    <rPh sb="0" eb="2">
      <t>ソウスウ</t>
    </rPh>
    <phoneticPr fontId="2"/>
  </si>
  <si>
    <t>日帰り客</t>
  </si>
  <si>
    <t>宿泊客</t>
  </si>
  <si>
    <t>（利用宿泊施設別）</t>
    <rPh sb="1" eb="3">
      <t>リヨウ</t>
    </rPh>
    <phoneticPr fontId="23"/>
  </si>
  <si>
    <t>（四季別）</t>
    <rPh sb="1" eb="3">
      <t>シキ</t>
    </rPh>
    <phoneticPr fontId="23"/>
  </si>
  <si>
    <t>宿泊費単価（補正）</t>
    <rPh sb="0" eb="3">
      <t>シュクハクヒ</t>
    </rPh>
    <rPh sb="3" eb="5">
      <t>タンカ</t>
    </rPh>
    <rPh sb="6" eb="8">
      <t>ホセイ</t>
    </rPh>
    <phoneticPr fontId="23"/>
  </si>
  <si>
    <t>円</t>
    <rPh sb="0" eb="1">
      <t>エン</t>
    </rPh>
    <phoneticPr fontId="2"/>
  </si>
  <si>
    <t>交通費単価</t>
    <rPh sb="0" eb="3">
      <t>コウツウヒ</t>
    </rPh>
    <rPh sb="3" eb="5">
      <t>タンカ</t>
    </rPh>
    <phoneticPr fontId="23"/>
  </si>
  <si>
    <t>日帰り客</t>
    <rPh sb="0" eb="2">
      <t>ヒガエ</t>
    </rPh>
    <rPh sb="3" eb="4">
      <t>キャク</t>
    </rPh>
    <phoneticPr fontId="2"/>
  </si>
  <si>
    <t>宿泊客</t>
    <rPh sb="0" eb="2">
      <t>シュクハク</t>
    </rPh>
    <rPh sb="2" eb="3">
      <t>キャク</t>
    </rPh>
    <phoneticPr fontId="2"/>
  </si>
  <si>
    <t>その他費用（単価）</t>
    <rPh sb="2" eb="3">
      <t>タ</t>
    </rPh>
    <rPh sb="3" eb="5">
      <t>ヒヨウ</t>
    </rPh>
    <rPh sb="6" eb="8">
      <t>タンカ</t>
    </rPh>
    <phoneticPr fontId="2"/>
  </si>
  <si>
    <t>宿泊費産出額</t>
    <rPh sb="0" eb="3">
      <t>シュクハクヒ</t>
    </rPh>
    <rPh sb="3" eb="6">
      <t>サンシュツガク</t>
    </rPh>
    <phoneticPr fontId="23"/>
  </si>
  <si>
    <t>百万円</t>
    <rPh sb="0" eb="1">
      <t>ヒャク</t>
    </rPh>
    <rPh sb="1" eb="3">
      <t>マンエン</t>
    </rPh>
    <phoneticPr fontId="2"/>
  </si>
  <si>
    <t>計</t>
    <rPh sb="0" eb="1">
      <t>ケイ</t>
    </rPh>
    <phoneticPr fontId="2"/>
  </si>
  <si>
    <t>交通費産出額</t>
    <rPh sb="0" eb="3">
      <t>コウツウヒ</t>
    </rPh>
    <rPh sb="3" eb="6">
      <t>サンシュツガク</t>
    </rPh>
    <phoneticPr fontId="23"/>
  </si>
  <si>
    <t>飲食費その他産出額</t>
    <rPh sb="0" eb="3">
      <t>インショクヒ</t>
    </rPh>
    <rPh sb="5" eb="6">
      <t>タ</t>
    </rPh>
    <rPh sb="6" eb="9">
      <t>サンシュツガク</t>
    </rPh>
    <phoneticPr fontId="2"/>
  </si>
  <si>
    <t>産出額（小計）</t>
    <rPh sb="0" eb="3">
      <t>サンシュツガク</t>
    </rPh>
    <rPh sb="4" eb="6">
      <t>ショウケイ</t>
    </rPh>
    <phoneticPr fontId="2"/>
  </si>
  <si>
    <t>補正</t>
    <rPh sb="0" eb="2">
      <t>ホセイ</t>
    </rPh>
    <phoneticPr fontId="2"/>
  </si>
  <si>
    <t>　推計期間：平成22年度～令和4年度</t>
    <rPh sb="13" eb="15">
      <t>レイワ</t>
    </rPh>
    <phoneticPr fontId="1"/>
  </si>
  <si>
    <t>2010年度</t>
    <rPh sb="4" eb="5">
      <t>ネン</t>
    </rPh>
    <rPh sb="5" eb="6">
      <t>ド</t>
    </rPh>
    <phoneticPr fontId="1"/>
  </si>
  <si>
    <t>2022年度</t>
    <rPh sb="4" eb="5">
      <t>ネン</t>
    </rPh>
    <rPh sb="5" eb="6">
      <t>ド</t>
    </rPh>
    <phoneticPr fontId="1"/>
  </si>
  <si>
    <t>令和４年度</t>
    <rPh sb="0" eb="2">
      <t>レイワ</t>
    </rPh>
    <rPh sb="3" eb="5">
      <t>ネンド</t>
    </rPh>
    <phoneticPr fontId="1"/>
  </si>
  <si>
    <t>3 阪神北地域</t>
    <rPh sb="2" eb="4">
      <t>ハンシン</t>
    </rPh>
    <rPh sb="4" eb="5">
      <t>キタ</t>
    </rPh>
    <rPh sb="5" eb="7">
      <t>チイキ</t>
    </rPh>
    <phoneticPr fontId="2"/>
  </si>
  <si>
    <t>宿泊費単価</t>
    <rPh sb="0" eb="3">
      <t>シュクハクヒ</t>
    </rPh>
    <rPh sb="3" eb="5">
      <t>タンカ</t>
    </rPh>
    <phoneticPr fontId="23"/>
  </si>
  <si>
    <t>4 東播磨地域</t>
    <rPh sb="2" eb="3">
      <t>ヒガシ</t>
    </rPh>
    <rPh sb="3" eb="5">
      <t>ハリマ</t>
    </rPh>
    <rPh sb="5" eb="7">
      <t>チイキ</t>
    </rPh>
    <phoneticPr fontId="2"/>
  </si>
  <si>
    <t>5 北播磨地域</t>
    <rPh sb="2" eb="3">
      <t>キタ</t>
    </rPh>
    <rPh sb="3" eb="5">
      <t>ハリマ</t>
    </rPh>
    <rPh sb="5" eb="7">
      <t>チイキ</t>
    </rPh>
    <phoneticPr fontId="2"/>
  </si>
  <si>
    <t>6 中播磨地域</t>
    <rPh sb="2" eb="3">
      <t>ナカ</t>
    </rPh>
    <rPh sb="3" eb="5">
      <t>ハリマ</t>
    </rPh>
    <rPh sb="5" eb="7">
      <t>チイキ</t>
    </rPh>
    <phoneticPr fontId="2"/>
  </si>
  <si>
    <t>7 西播磨地域</t>
    <rPh sb="2" eb="3">
      <t>ニシ</t>
    </rPh>
    <rPh sb="3" eb="5">
      <t>ハリマ</t>
    </rPh>
    <rPh sb="5" eb="7">
      <t>チイキ</t>
    </rPh>
    <phoneticPr fontId="2"/>
  </si>
  <si>
    <t>8 但馬地域</t>
    <rPh sb="2" eb="4">
      <t>タジマ</t>
    </rPh>
    <rPh sb="4" eb="6">
      <t>チイキ</t>
    </rPh>
    <phoneticPr fontId="2"/>
  </si>
  <si>
    <t>9 丹波地域</t>
    <rPh sb="2" eb="4">
      <t>タンバ</t>
    </rPh>
    <rPh sb="4" eb="6">
      <t>チイキ</t>
    </rPh>
    <phoneticPr fontId="2"/>
  </si>
  <si>
    <t>10 淡路地域</t>
    <rPh sb="3" eb="5">
      <t>アワジ</t>
    </rPh>
    <rPh sb="5" eb="7">
      <t>チイキ</t>
    </rPh>
    <phoneticPr fontId="2"/>
  </si>
  <si>
    <t>2024/3/7修正</t>
    <rPh sb="8" eb="10">
      <t>シュウセイ</t>
    </rPh>
    <phoneticPr fontId="1"/>
  </si>
  <si>
    <t>(単位：百万円）</t>
    <rPh sb="1" eb="3">
      <t>タンイ</t>
    </rPh>
    <rPh sb="4" eb="5">
      <t>ヒャク</t>
    </rPh>
    <rPh sb="5" eb="7">
      <t>マンエン</t>
    </rPh>
    <phoneticPr fontId="1"/>
  </si>
  <si>
    <t>補正産出額（小計）</t>
    <rPh sb="0" eb="2">
      <t>ホセイ</t>
    </rPh>
    <rPh sb="2" eb="5">
      <t>サンシュツガク</t>
    </rPh>
    <rPh sb="6" eb="8">
      <t>ショウケイ</t>
    </rPh>
    <phoneticPr fontId="2"/>
  </si>
  <si>
    <t xml:space="preserve"> </t>
    <phoneticPr fontId="1"/>
  </si>
  <si>
    <t>2024年3月7日修正</t>
    <rPh sb="4" eb="5">
      <t>ネン</t>
    </rPh>
    <rPh sb="6" eb="7">
      <t>ガツ</t>
    </rPh>
    <rPh sb="8" eb="9">
      <t>ニチ</t>
    </rPh>
    <rPh sb="9" eb="11">
      <t>シュウセイ</t>
    </rPh>
    <phoneticPr fontId="1"/>
  </si>
  <si>
    <t>2024.3.7修正</t>
    <rPh sb="8" eb="10">
      <t>シュウセイ</t>
    </rPh>
    <phoneticPr fontId="1"/>
  </si>
  <si>
    <t>2024/3/6修正</t>
    <rPh sb="8" eb="10">
      <t>シュウセイ</t>
    </rPh>
    <phoneticPr fontId="1"/>
  </si>
  <si>
    <t xml:space="preserve">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</si>
</sst>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&quot;市&quot;&quot;川&quot;&quot;市&quot;"/>
    <numFmt numFmtId="178" formatCode="#,##0.0;&quot;▲ &quot;#,##0.0"/>
    <numFmt numFmtId="179" formatCode="#,##0.000000;[Red]\-#,##0.000000"/>
    <numFmt numFmtId="180" formatCode="0.0"/>
    <numFmt numFmtId="181" formatCode="#,##0_);[Red]\(#,##0\)"/>
    <numFmt numFmtId="182" formatCode="0_);[Red]\(0\)"/>
    <numFmt numFmtId="183" formatCode="#,##0_ "/>
  </numFmts>
  <fonts count="3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sz val="9"/>
      <name val="ＭＳ 明朝"/>
      <family val="1"/>
      <charset val="128"/>
    </font>
    <font>
      <b/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ＭＳ 明朝"/>
      <family val="2"/>
      <charset val="128"/>
    </font>
    <font>
      <sz val="8"/>
      <name val="Arial"/>
      <family val="2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38" fontId="6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6" fillId="0" borderId="0">
      <alignment vertical="center"/>
    </xf>
  </cellStyleXfs>
  <cellXfs count="980">
    <xf numFmtId="0" fontId="0" fillId="0" borderId="0" xfId="0">
      <alignment vertical="center"/>
    </xf>
    <xf numFmtId="176" fontId="0" fillId="2" borderId="2" xfId="1" applyNumberFormat="1" applyFont="1" applyFill="1" applyBorder="1">
      <alignment vertical="center"/>
    </xf>
    <xf numFmtId="38" fontId="0" fillId="2" borderId="2" xfId="1" applyFont="1" applyFill="1" applyBorder="1">
      <alignment vertical="center"/>
    </xf>
    <xf numFmtId="38" fontId="0" fillId="2" borderId="4" xfId="1" applyFont="1" applyFill="1" applyBorder="1">
      <alignment vertical="center"/>
    </xf>
    <xf numFmtId="176" fontId="0" fillId="2" borderId="6" xfId="1" applyNumberFormat="1" applyFont="1" applyFill="1" applyBorder="1">
      <alignment vertical="center"/>
    </xf>
    <xf numFmtId="38" fontId="0" fillId="2" borderId="6" xfId="1" applyFont="1" applyFill="1" applyBorder="1">
      <alignment vertical="center"/>
    </xf>
    <xf numFmtId="38" fontId="0" fillId="2" borderId="7" xfId="1" applyFont="1" applyFill="1" applyBorder="1">
      <alignment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76" fontId="0" fillId="2" borderId="12" xfId="1" applyNumberFormat="1" applyFont="1" applyFill="1" applyBorder="1">
      <alignment vertical="center"/>
    </xf>
    <xf numFmtId="38" fontId="0" fillId="2" borderId="12" xfId="1" applyFont="1" applyFill="1" applyBorder="1">
      <alignment vertical="center"/>
    </xf>
    <xf numFmtId="38" fontId="0" fillId="2" borderId="13" xfId="1" applyFont="1" applyFill="1" applyBorder="1">
      <alignment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76" fontId="0" fillId="0" borderId="2" xfId="1" applyNumberFormat="1" applyFont="1" applyBorder="1">
      <alignment vertical="center"/>
    </xf>
    <xf numFmtId="176" fontId="0" fillId="0" borderId="12" xfId="1" applyNumberFormat="1" applyFont="1" applyBorder="1">
      <alignment vertical="center"/>
    </xf>
    <xf numFmtId="176" fontId="0" fillId="0" borderId="6" xfId="1" applyNumberFormat="1" applyFont="1" applyBorder="1">
      <alignment vertical="center"/>
    </xf>
    <xf numFmtId="38" fontId="0" fillId="2" borderId="30" xfId="1" applyFont="1" applyFill="1" applyBorder="1">
      <alignment vertical="center"/>
    </xf>
    <xf numFmtId="176" fontId="0" fillId="2" borderId="30" xfId="1" applyNumberFormat="1" applyFont="1" applyFill="1" applyBorder="1">
      <alignment vertical="center"/>
    </xf>
    <xf numFmtId="176" fontId="0" fillId="0" borderId="30" xfId="1" applyNumberFormat="1" applyFont="1" applyBorder="1">
      <alignment vertical="center"/>
    </xf>
    <xf numFmtId="38" fontId="0" fillId="2" borderId="29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0" fillId="2" borderId="9" xfId="1" applyFont="1" applyFill="1" applyBorder="1">
      <alignment vertical="center"/>
    </xf>
    <xf numFmtId="38" fontId="0" fillId="2" borderId="31" xfId="1" applyFont="1" applyFill="1" applyBorder="1">
      <alignment vertical="center"/>
    </xf>
    <xf numFmtId="176" fontId="0" fillId="2" borderId="14" xfId="1" applyNumberFormat="1" applyFont="1" applyFill="1" applyBorder="1">
      <alignment vertical="center"/>
    </xf>
    <xf numFmtId="176" fontId="0" fillId="2" borderId="34" xfId="1" applyNumberFormat="1" applyFont="1" applyFill="1" applyBorder="1">
      <alignment vertical="center"/>
    </xf>
    <xf numFmtId="176" fontId="0" fillId="2" borderId="35" xfId="1" applyNumberFormat="1" applyFont="1" applyFill="1" applyBorder="1">
      <alignment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Continuous" vertical="center"/>
    </xf>
    <xf numFmtId="0" fontId="0" fillId="2" borderId="0" xfId="0" applyFill="1">
      <alignment vertical="center"/>
    </xf>
    <xf numFmtId="38" fontId="0" fillId="2" borderId="23" xfId="1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38" fontId="0" fillId="2" borderId="24" xfId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38" fontId="0" fillId="2" borderId="18" xfId="1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0" fillId="2" borderId="27" xfId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36" xfId="0" applyFont="1" applyBorder="1">
      <alignment vertical="center"/>
    </xf>
    <xf numFmtId="0" fontId="6" fillId="0" borderId="36" xfId="0" applyFont="1" applyBorder="1">
      <alignment vertical="center"/>
    </xf>
    <xf numFmtId="0" fontId="0" fillId="0" borderId="36" xfId="0" applyBorder="1">
      <alignment vertical="center"/>
    </xf>
    <xf numFmtId="0" fontId="6" fillId="0" borderId="37" xfId="0" applyFont="1" applyBorder="1">
      <alignment vertical="center"/>
    </xf>
    <xf numFmtId="0" fontId="0" fillId="0" borderId="37" xfId="0" applyBorder="1" applyAlignment="1">
      <alignment horizontal="center" vertical="center"/>
    </xf>
    <xf numFmtId="0" fontId="8" fillId="0" borderId="0" xfId="2" applyFont="1"/>
    <xf numFmtId="38" fontId="0" fillId="0" borderId="36" xfId="1" applyFont="1" applyBorder="1">
      <alignment vertical="center"/>
    </xf>
    <xf numFmtId="0" fontId="8" fillId="0" borderId="0" xfId="3" applyFont="1"/>
    <xf numFmtId="38" fontId="0" fillId="0" borderId="0" xfId="1" applyFont="1" applyBorder="1">
      <alignment vertical="center"/>
    </xf>
    <xf numFmtId="38" fontId="0" fillId="3" borderId="0" xfId="0" applyNumberFormat="1" applyFill="1">
      <alignment vertical="center"/>
    </xf>
    <xf numFmtId="0" fontId="8" fillId="0" borderId="37" xfId="2" applyFont="1" applyBorder="1"/>
    <xf numFmtId="0" fontId="8" fillId="0" borderId="37" xfId="3" applyFont="1" applyBorder="1"/>
    <xf numFmtId="38" fontId="0" fillId="0" borderId="37" xfId="1" applyFont="1" applyBorder="1">
      <alignment vertical="center"/>
    </xf>
    <xf numFmtId="38" fontId="0" fillId="0" borderId="0" xfId="1" applyFont="1">
      <alignment vertical="center"/>
    </xf>
    <xf numFmtId="38" fontId="0" fillId="3" borderId="37" xfId="0" applyNumberFormat="1" applyFill="1" applyBorder="1">
      <alignment vertical="center"/>
    </xf>
    <xf numFmtId="0" fontId="0" fillId="3" borderId="0" xfId="0" applyFill="1">
      <alignment vertical="center"/>
    </xf>
    <xf numFmtId="0" fontId="8" fillId="0" borderId="36" xfId="2" applyFont="1" applyBorder="1"/>
    <xf numFmtId="0" fontId="8" fillId="0" borderId="36" xfId="3" applyFont="1" applyBorder="1"/>
    <xf numFmtId="38" fontId="0" fillId="0" borderId="36" xfId="0" applyNumberFormat="1" applyBorder="1">
      <alignment vertical="center"/>
    </xf>
    <xf numFmtId="38" fontId="0" fillId="0" borderId="37" xfId="0" applyNumberFormat="1" applyBorder="1">
      <alignment vertical="center"/>
    </xf>
    <xf numFmtId="0" fontId="0" fillId="0" borderId="37" xfId="0" applyBorder="1">
      <alignment vertical="center"/>
    </xf>
    <xf numFmtId="0" fontId="10" fillId="0" borderId="0" xfId="3" applyFont="1"/>
    <xf numFmtId="0" fontId="8" fillId="0" borderId="38" xfId="2" applyFont="1" applyBorder="1"/>
    <xf numFmtId="0" fontId="8" fillId="0" borderId="38" xfId="3" applyFont="1" applyBorder="1"/>
    <xf numFmtId="38" fontId="0" fillId="0" borderId="38" xfId="0" applyNumberFormat="1" applyBorder="1">
      <alignment vertical="center"/>
    </xf>
    <xf numFmtId="38" fontId="0" fillId="0" borderId="38" xfId="1" applyFont="1" applyBorder="1">
      <alignment vertical="center"/>
    </xf>
    <xf numFmtId="0" fontId="0" fillId="0" borderId="38" xfId="0" applyBorder="1">
      <alignment vertical="center"/>
    </xf>
    <xf numFmtId="38" fontId="0" fillId="0" borderId="0" xfId="0" applyNumberFormat="1">
      <alignment vertical="center"/>
    </xf>
    <xf numFmtId="0" fontId="0" fillId="0" borderId="39" xfId="0" applyBorder="1">
      <alignment vertical="center"/>
    </xf>
    <xf numFmtId="0" fontId="0" fillId="2" borderId="0" xfId="0" applyFill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36" xfId="1" applyFont="1" applyFill="1" applyBorder="1">
      <alignment vertical="center"/>
    </xf>
    <xf numFmtId="38" fontId="0" fillId="2" borderId="37" xfId="1" applyFont="1" applyFill="1" applyBorder="1">
      <alignment vertical="center"/>
    </xf>
    <xf numFmtId="38" fontId="0" fillId="2" borderId="38" xfId="1" applyFont="1" applyFill="1" applyBorder="1">
      <alignment vertical="center"/>
    </xf>
    <xf numFmtId="0" fontId="0" fillId="2" borderId="35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38" fontId="0" fillId="2" borderId="5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2" borderId="39" xfId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11" xfId="1" applyFont="1" applyFill="1" applyBorder="1">
      <alignment vertical="center"/>
    </xf>
    <xf numFmtId="38" fontId="0" fillId="2" borderId="14" xfId="1" applyFont="1" applyFill="1" applyBorder="1">
      <alignment vertical="center"/>
    </xf>
    <xf numFmtId="38" fontId="0" fillId="2" borderId="3" xfId="1" applyFont="1" applyFill="1" applyBorder="1">
      <alignment vertical="center"/>
    </xf>
    <xf numFmtId="38" fontId="0" fillId="2" borderId="1" xfId="1" applyFont="1" applyFill="1" applyBorder="1">
      <alignment vertical="center"/>
    </xf>
    <xf numFmtId="0" fontId="0" fillId="2" borderId="37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1" fillId="2" borderId="0" xfId="0" applyFont="1" applyFill="1" applyAlignment="1">
      <alignment horizontal="left" vertical="center"/>
    </xf>
    <xf numFmtId="38" fontId="0" fillId="0" borderId="0" xfId="1" applyFont="1" applyFill="1" applyBorder="1">
      <alignment vertical="center"/>
    </xf>
    <xf numFmtId="38" fontId="0" fillId="5" borderId="0" xfId="1" applyFont="1" applyFill="1" applyBorder="1">
      <alignment vertical="center"/>
    </xf>
    <xf numFmtId="38" fontId="0" fillId="5" borderId="36" xfId="1" applyFont="1" applyFill="1" applyBorder="1">
      <alignment vertical="center"/>
    </xf>
    <xf numFmtId="38" fontId="0" fillId="3" borderId="36" xfId="1" applyFont="1" applyFill="1" applyBorder="1">
      <alignment vertical="center"/>
    </xf>
    <xf numFmtId="38" fontId="0" fillId="3" borderId="0" xfId="1" applyFont="1" applyFill="1" applyBorder="1">
      <alignment vertical="center"/>
    </xf>
    <xf numFmtId="38" fontId="0" fillId="3" borderId="37" xfId="1" applyFont="1" applyFill="1" applyBorder="1">
      <alignment vertical="center"/>
    </xf>
    <xf numFmtId="38" fontId="0" fillId="3" borderId="0" xfId="1" applyFont="1" applyFill="1">
      <alignment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38" fontId="0" fillId="0" borderId="0" xfId="1" applyFont="1" applyAlignment="1">
      <alignment horizontal="center" vertical="center"/>
    </xf>
    <xf numFmtId="0" fontId="13" fillId="0" borderId="37" xfId="0" applyFont="1" applyBorder="1" applyAlignment="1">
      <alignment horizontal="right" vertical="center"/>
    </xf>
    <xf numFmtId="0" fontId="11" fillId="2" borderId="36" xfId="0" applyFont="1" applyFill="1" applyBorder="1" applyAlignment="1">
      <alignment horizontal="left" vertical="center"/>
    </xf>
    <xf numFmtId="0" fontId="11" fillId="0" borderId="36" xfId="0" applyFont="1" applyBorder="1">
      <alignment vertical="center"/>
    </xf>
    <xf numFmtId="0" fontId="0" fillId="3" borderId="36" xfId="0" applyFill="1" applyBorder="1">
      <alignment vertical="center"/>
    </xf>
    <xf numFmtId="0" fontId="0" fillId="3" borderId="37" xfId="0" applyFill="1" applyBorder="1">
      <alignment vertical="center"/>
    </xf>
    <xf numFmtId="0" fontId="0" fillId="3" borderId="38" xfId="0" applyFill="1" applyBorder="1">
      <alignment vertical="center"/>
    </xf>
    <xf numFmtId="38" fontId="0" fillId="3" borderId="38" xfId="1" applyFont="1" applyFill="1" applyBorder="1">
      <alignment vertical="center"/>
    </xf>
    <xf numFmtId="0" fontId="13" fillId="7" borderId="0" xfId="0" applyFont="1" applyFill="1" applyAlignment="1">
      <alignment horizontal="right" vertical="center"/>
    </xf>
    <xf numFmtId="38" fontId="0" fillId="7" borderId="0" xfId="1" applyFont="1" applyFill="1" applyBorder="1">
      <alignment vertical="center"/>
    </xf>
    <xf numFmtId="0" fontId="13" fillId="7" borderId="37" xfId="0" applyFont="1" applyFill="1" applyBorder="1" applyAlignment="1">
      <alignment horizontal="right" vertical="center"/>
    </xf>
    <xf numFmtId="38" fontId="0" fillId="7" borderId="37" xfId="1" applyFont="1" applyFill="1" applyBorder="1">
      <alignment vertical="center"/>
    </xf>
    <xf numFmtId="38" fontId="0" fillId="7" borderId="0" xfId="1" applyFont="1" applyFill="1">
      <alignment vertical="center"/>
    </xf>
    <xf numFmtId="0" fontId="0" fillId="7" borderId="0" xfId="0" applyFill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5" borderId="5" xfId="0" applyFill="1" applyBorder="1">
      <alignment vertical="center"/>
    </xf>
    <xf numFmtId="0" fontId="0" fillId="0" borderId="11" xfId="0" applyBorder="1">
      <alignment vertical="center"/>
    </xf>
    <xf numFmtId="0" fontId="0" fillId="0" borderId="14" xfId="0" applyBorder="1">
      <alignment vertical="center"/>
    </xf>
    <xf numFmtId="0" fontId="0" fillId="0" borderId="37" xfId="0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0" fontId="0" fillId="0" borderId="35" xfId="0" applyBorder="1">
      <alignment vertical="center"/>
    </xf>
    <xf numFmtId="38" fontId="0" fillId="5" borderId="6" xfId="0" applyNumberFormat="1" applyFill="1" applyBorder="1">
      <alignment vertical="center"/>
    </xf>
    <xf numFmtId="0" fontId="0" fillId="0" borderId="2" xfId="0" applyBorder="1">
      <alignment vertical="center"/>
    </xf>
    <xf numFmtId="38" fontId="0" fillId="5" borderId="12" xfId="0" applyNumberFormat="1" applyFill="1" applyBorder="1">
      <alignment vertical="center"/>
    </xf>
    <xf numFmtId="38" fontId="0" fillId="7" borderId="0" xfId="0" applyNumberFormat="1" applyFill="1">
      <alignment vertical="center"/>
    </xf>
    <xf numFmtId="0" fontId="0" fillId="4" borderId="6" xfId="0" applyFill="1" applyBorder="1">
      <alignment vertical="center"/>
    </xf>
    <xf numFmtId="38" fontId="0" fillId="0" borderId="5" xfId="0" applyNumberFormat="1" applyBorder="1">
      <alignment vertical="center"/>
    </xf>
    <xf numFmtId="38" fontId="0" fillId="0" borderId="8" xfId="0" applyNumberFormat="1" applyBorder="1">
      <alignment vertical="center"/>
    </xf>
    <xf numFmtId="0" fontId="0" fillId="4" borderId="34" xfId="0" applyFill="1" applyBorder="1">
      <alignment vertical="center"/>
    </xf>
    <xf numFmtId="38" fontId="0" fillId="0" borderId="39" xfId="0" applyNumberFormat="1" applyBorder="1">
      <alignment vertical="center"/>
    </xf>
    <xf numFmtId="38" fontId="0" fillId="0" borderId="35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4" xfId="0" applyNumberFormat="1" applyBorder="1">
      <alignment vertical="center"/>
    </xf>
    <xf numFmtId="0" fontId="0" fillId="4" borderId="2" xfId="0" applyFill="1" applyBorder="1">
      <alignment vertical="center"/>
    </xf>
    <xf numFmtId="38" fontId="0" fillId="0" borderId="3" xfId="0" applyNumberFormat="1" applyBorder="1">
      <alignment vertical="center"/>
    </xf>
    <xf numFmtId="0" fontId="14" fillId="0" borderId="0" xfId="0" applyFont="1" applyAlignment="1">
      <alignment horizontal="left" vertical="center"/>
    </xf>
    <xf numFmtId="0" fontId="14" fillId="0" borderId="36" xfId="0" applyFont="1" applyBorder="1">
      <alignment vertical="center"/>
    </xf>
    <xf numFmtId="0" fontId="14" fillId="0" borderId="0" xfId="0" applyFont="1">
      <alignment vertical="center"/>
    </xf>
    <xf numFmtId="0" fontId="14" fillId="0" borderId="37" xfId="0" applyFont="1" applyBorder="1">
      <alignment vertical="center"/>
    </xf>
    <xf numFmtId="0" fontId="0" fillId="0" borderId="0" xfId="0" applyAlignment="1">
      <alignment horizontal="right" vertical="center"/>
    </xf>
    <xf numFmtId="0" fontId="12" fillId="0" borderId="36" xfId="0" applyFont="1" applyBorder="1" applyAlignment="1">
      <alignment horizontal="right" vertical="center"/>
    </xf>
    <xf numFmtId="0" fontId="14" fillId="3" borderId="36" xfId="0" applyFont="1" applyFill="1" applyBorder="1">
      <alignment vertical="center"/>
    </xf>
    <xf numFmtId="38" fontId="0" fillId="3" borderId="36" xfId="0" applyNumberFormat="1" applyFill="1" applyBorder="1">
      <alignment vertical="center"/>
    </xf>
    <xf numFmtId="0" fontId="14" fillId="3" borderId="0" xfId="0" applyFont="1" applyFill="1">
      <alignment vertical="center"/>
    </xf>
    <xf numFmtId="0" fontId="0" fillId="0" borderId="36" xfId="0" applyBorder="1" applyAlignment="1">
      <alignment horizontal="right" vertical="center"/>
    </xf>
    <xf numFmtId="0" fontId="19" fillId="2" borderId="37" xfId="0" applyFont="1" applyFill="1" applyBorder="1" applyAlignment="1">
      <alignment horizontal="center" vertical="center"/>
    </xf>
    <xf numFmtId="0" fontId="17" fillId="2" borderId="0" xfId="0" applyFont="1" applyFill="1">
      <alignment vertical="center"/>
    </xf>
    <xf numFmtId="0" fontId="19" fillId="2" borderId="36" xfId="0" applyFont="1" applyFill="1" applyBorder="1">
      <alignment vertical="center"/>
    </xf>
    <xf numFmtId="0" fontId="19" fillId="0" borderId="0" xfId="0" applyFont="1">
      <alignment vertical="center"/>
    </xf>
    <xf numFmtId="0" fontId="0" fillId="2" borderId="0" xfId="0" applyFill="1" applyAlignment="1">
      <alignment horizontal="right" vertical="center"/>
    </xf>
    <xf numFmtId="0" fontId="0" fillId="2" borderId="1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0" fillId="2" borderId="3" xfId="0" applyNumberFormat="1" applyFill="1" applyBorder="1" applyAlignment="1">
      <alignment horizontal="center" vertical="center"/>
    </xf>
    <xf numFmtId="38" fontId="0" fillId="2" borderId="32" xfId="1" applyFont="1" applyFill="1" applyBorder="1">
      <alignment vertical="center"/>
    </xf>
    <xf numFmtId="38" fontId="0" fillId="2" borderId="40" xfId="1" applyFont="1" applyFill="1" applyBorder="1">
      <alignment vertical="center"/>
    </xf>
    <xf numFmtId="0" fontId="12" fillId="5" borderId="0" xfId="0" applyFont="1" applyFill="1">
      <alignment vertical="center"/>
    </xf>
    <xf numFmtId="38" fontId="0" fillId="5" borderId="0" xfId="1" applyFont="1" applyFill="1">
      <alignment vertical="center"/>
    </xf>
    <xf numFmtId="38" fontId="0" fillId="2" borderId="36" xfId="1" applyFont="1" applyFill="1" applyBorder="1" applyAlignment="1">
      <alignment horizontal="center" vertical="center"/>
    </xf>
    <xf numFmtId="38" fontId="0" fillId="2" borderId="5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4" xfId="0" applyBorder="1">
      <alignment vertical="center"/>
    </xf>
    <xf numFmtId="176" fontId="0" fillId="2" borderId="39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176" fontId="0" fillId="0" borderId="0" xfId="1" applyNumberFormat="1" applyFont="1" applyBorder="1">
      <alignment vertical="center"/>
    </xf>
    <xf numFmtId="38" fontId="0" fillId="0" borderId="1" xfId="0" applyNumberFormat="1" applyBorder="1">
      <alignment vertical="center"/>
    </xf>
    <xf numFmtId="176" fontId="0" fillId="2" borderId="3" xfId="1" applyNumberFormat="1" applyFont="1" applyFill="1" applyBorder="1">
      <alignment vertical="center"/>
    </xf>
    <xf numFmtId="176" fontId="0" fillId="2" borderId="38" xfId="1" applyNumberFormat="1" applyFont="1" applyFill="1" applyBorder="1">
      <alignment vertical="center"/>
    </xf>
    <xf numFmtId="176" fontId="0" fillId="0" borderId="38" xfId="1" applyNumberFormat="1" applyFont="1" applyBorder="1">
      <alignment vertical="center"/>
    </xf>
    <xf numFmtId="38" fontId="0" fillId="2" borderId="11" xfId="1" applyFont="1" applyFill="1" applyBorder="1" applyAlignment="1">
      <alignment horizontal="center" vertical="center"/>
    </xf>
    <xf numFmtId="38" fontId="0" fillId="0" borderId="34" xfId="0" applyNumberFormat="1" applyBorder="1">
      <alignment vertical="center"/>
    </xf>
    <xf numFmtId="38" fontId="0" fillId="0" borderId="2" xfId="0" applyNumberFormat="1" applyBorder="1">
      <alignment vertical="center"/>
    </xf>
    <xf numFmtId="38" fontId="0" fillId="2" borderId="37" xfId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38" fontId="0" fillId="0" borderId="36" xfId="4" applyFont="1" applyBorder="1">
      <alignment vertical="center"/>
    </xf>
    <xf numFmtId="38" fontId="0" fillId="0" borderId="0" xfId="4" applyFont="1" applyBorder="1">
      <alignment vertical="center"/>
    </xf>
    <xf numFmtId="38" fontId="0" fillId="0" borderId="37" xfId="4" applyFont="1" applyBorder="1">
      <alignment vertical="center"/>
    </xf>
    <xf numFmtId="38" fontId="0" fillId="0" borderId="0" xfId="4" applyFont="1">
      <alignment vertical="center"/>
    </xf>
    <xf numFmtId="38" fontId="6" fillId="3" borderId="0" xfId="4" applyFont="1" applyFill="1" applyBorder="1">
      <alignment vertical="center"/>
    </xf>
    <xf numFmtId="38" fontId="6" fillId="3" borderId="37" xfId="4" applyFont="1" applyFill="1" applyBorder="1">
      <alignment vertical="center"/>
    </xf>
    <xf numFmtId="38" fontId="0" fillId="0" borderId="38" xfId="4" applyFont="1" applyBorder="1">
      <alignment vertical="center"/>
    </xf>
    <xf numFmtId="38" fontId="19" fillId="2" borderId="0" xfId="1" applyFont="1" applyFill="1" applyBorder="1">
      <alignment vertical="center"/>
    </xf>
    <xf numFmtId="38" fontId="19" fillId="2" borderId="36" xfId="1" applyFont="1" applyFill="1" applyBorder="1">
      <alignment vertical="center"/>
    </xf>
    <xf numFmtId="38" fontId="19" fillId="2" borderId="37" xfId="1" applyFont="1" applyFill="1" applyBorder="1">
      <alignment vertical="center"/>
    </xf>
    <xf numFmtId="0" fontId="0" fillId="2" borderId="36" xfId="0" applyFill="1" applyBorder="1">
      <alignment vertical="center"/>
    </xf>
    <xf numFmtId="38" fontId="18" fillId="2" borderId="35" xfId="4" applyFont="1" applyFill="1" applyBorder="1" applyAlignment="1">
      <alignment vertical="center"/>
    </xf>
    <xf numFmtId="38" fontId="18" fillId="2" borderId="14" xfId="4" applyFont="1" applyFill="1" applyBorder="1" applyAlignment="1">
      <alignment vertical="center"/>
    </xf>
    <xf numFmtId="0" fontId="19" fillId="2" borderId="11" xfId="0" applyFont="1" applyFill="1" applyBorder="1" applyAlignment="1">
      <alignment horizontal="center" vertical="center"/>
    </xf>
    <xf numFmtId="178" fontId="19" fillId="2" borderId="35" xfId="1" applyNumberFormat="1" applyFont="1" applyFill="1" applyBorder="1">
      <alignment vertical="center"/>
    </xf>
    <xf numFmtId="178" fontId="19" fillId="2" borderId="14" xfId="1" applyNumberFormat="1" applyFont="1" applyFill="1" applyBorder="1">
      <alignment vertical="center"/>
    </xf>
    <xf numFmtId="0" fontId="20" fillId="2" borderId="5" xfId="5" applyFont="1" applyFill="1" applyBorder="1"/>
    <xf numFmtId="0" fontId="20" fillId="2" borderId="39" xfId="6" applyFont="1" applyFill="1" applyBorder="1"/>
    <xf numFmtId="0" fontId="13" fillId="2" borderId="39" xfId="0" applyFont="1" applyFill="1" applyBorder="1">
      <alignment vertical="center"/>
    </xf>
    <xf numFmtId="0" fontId="20" fillId="2" borderId="39" xfId="5" applyFont="1" applyFill="1" applyBorder="1"/>
    <xf numFmtId="0" fontId="21" fillId="2" borderId="39" xfId="5" applyFont="1" applyFill="1" applyBorder="1"/>
    <xf numFmtId="0" fontId="20" fillId="2" borderId="11" xfId="6" applyFont="1" applyFill="1" applyBorder="1"/>
    <xf numFmtId="176" fontId="19" fillId="2" borderId="35" xfId="1" applyNumberFormat="1" applyFont="1" applyFill="1" applyBorder="1">
      <alignment vertical="center"/>
    </xf>
    <xf numFmtId="176" fontId="19" fillId="2" borderId="14" xfId="1" applyNumberFormat="1" applyFont="1" applyFill="1" applyBorder="1">
      <alignment vertical="center"/>
    </xf>
    <xf numFmtId="0" fontId="13" fillId="2" borderId="5" xfId="0" applyFont="1" applyFill="1" applyBorder="1">
      <alignment vertical="center"/>
    </xf>
    <xf numFmtId="0" fontId="0" fillId="3" borderId="6" xfId="0" applyFill="1" applyBorder="1">
      <alignment vertical="center"/>
    </xf>
    <xf numFmtId="0" fontId="0" fillId="0" borderId="12" xfId="0" applyBorder="1">
      <alignment vertical="center"/>
    </xf>
    <xf numFmtId="0" fontId="0" fillId="3" borderId="34" xfId="0" applyFill="1" applyBorder="1">
      <alignment vertical="center"/>
    </xf>
    <xf numFmtId="0" fontId="19" fillId="2" borderId="0" xfId="0" applyFont="1" applyFill="1">
      <alignment vertical="center"/>
    </xf>
    <xf numFmtId="57" fontId="0" fillId="2" borderId="0" xfId="0" applyNumberFormat="1" applyFill="1">
      <alignment vertical="center"/>
    </xf>
    <xf numFmtId="0" fontId="19" fillId="2" borderId="8" xfId="0" applyFont="1" applyFill="1" applyBorder="1">
      <alignment vertical="center"/>
    </xf>
    <xf numFmtId="38" fontId="18" fillId="2" borderId="8" xfId="4" applyFont="1" applyFill="1" applyBorder="1" applyAlignment="1">
      <alignment vertical="center"/>
    </xf>
    <xf numFmtId="0" fontId="19" fillId="2" borderId="5" xfId="0" applyFont="1" applyFill="1" applyBorder="1">
      <alignment vertical="center"/>
    </xf>
    <xf numFmtId="38" fontId="19" fillId="2" borderId="39" xfId="1" applyFont="1" applyFill="1" applyBorder="1">
      <alignment vertical="center"/>
    </xf>
    <xf numFmtId="38" fontId="19" fillId="2" borderId="5" xfId="1" applyFont="1" applyFill="1" applyBorder="1">
      <alignment vertical="center"/>
    </xf>
    <xf numFmtId="38" fontId="19" fillId="2" borderId="11" xfId="1" applyFont="1" applyFill="1" applyBorder="1">
      <alignment vertical="center"/>
    </xf>
    <xf numFmtId="0" fontId="11" fillId="2" borderId="0" xfId="0" applyFont="1" applyFill="1">
      <alignment vertical="center"/>
    </xf>
    <xf numFmtId="0" fontId="6" fillId="8" borderId="36" xfId="0" applyFont="1" applyFill="1" applyBorder="1">
      <alignment vertical="center"/>
    </xf>
    <xf numFmtId="0" fontId="0" fillId="8" borderId="36" xfId="0" applyFill="1" applyBorder="1">
      <alignment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37" xfId="0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2" xfId="0" applyFill="1" applyBorder="1">
      <alignment vertical="center"/>
    </xf>
    <xf numFmtId="38" fontId="0" fillId="8" borderId="38" xfId="4" applyFont="1" applyFill="1" applyBorder="1">
      <alignment vertical="center"/>
    </xf>
    <xf numFmtId="38" fontId="0" fillId="8" borderId="0" xfId="4" applyFont="1" applyFill="1" applyBorder="1">
      <alignment vertical="center"/>
    </xf>
    <xf numFmtId="38" fontId="0" fillId="8" borderId="36" xfId="4" applyFont="1" applyFill="1" applyBorder="1">
      <alignment vertical="center"/>
    </xf>
    <xf numFmtId="0" fontId="6" fillId="8" borderId="0" xfId="0" applyFont="1" applyFill="1">
      <alignment vertical="center"/>
    </xf>
    <xf numFmtId="38" fontId="0" fillId="8" borderId="0" xfId="0" applyNumberFormat="1" applyFill="1">
      <alignment vertical="center"/>
    </xf>
    <xf numFmtId="38" fontId="0" fillId="2" borderId="0" xfId="0" applyNumberFormat="1" applyFill="1">
      <alignment vertical="center"/>
    </xf>
    <xf numFmtId="0" fontId="0" fillId="2" borderId="0" xfId="0" applyFill="1" applyAlignment="1">
      <alignment horizontal="center" vertical="center"/>
    </xf>
    <xf numFmtId="0" fontId="0" fillId="8" borderId="0" xfId="0" applyFill="1">
      <alignment vertical="center"/>
    </xf>
    <xf numFmtId="38" fontId="0" fillId="2" borderId="37" xfId="0" applyNumberFormat="1" applyFill="1" applyBorder="1">
      <alignment vertical="center"/>
    </xf>
    <xf numFmtId="38" fontId="0" fillId="2" borderId="36" xfId="0" applyNumberFormat="1" applyFill="1" applyBorder="1">
      <alignment vertical="center"/>
    </xf>
    <xf numFmtId="38" fontId="0" fillId="3" borderId="38" xfId="4" applyFont="1" applyFill="1" applyBorder="1">
      <alignment vertical="center"/>
    </xf>
    <xf numFmtId="38" fontId="0" fillId="3" borderId="38" xfId="0" applyNumberFormat="1" applyFill="1" applyBorder="1">
      <alignment vertical="center"/>
    </xf>
    <xf numFmtId="0" fontId="0" fillId="3" borderId="5" xfId="0" applyFill="1" applyBorder="1">
      <alignment vertical="center"/>
    </xf>
    <xf numFmtId="38" fontId="0" fillId="2" borderId="0" xfId="0" applyNumberFormat="1" applyFill="1" applyAlignment="1">
      <alignment horizontal="right" vertical="center"/>
    </xf>
    <xf numFmtId="38" fontId="0" fillId="2" borderId="39" xfId="0" applyNumberFormat="1" applyFill="1" applyBorder="1" applyAlignment="1">
      <alignment horizontal="right" vertical="center"/>
    </xf>
    <xf numFmtId="38" fontId="0" fillId="2" borderId="11" xfId="0" applyNumberFormat="1" applyFill="1" applyBorder="1" applyAlignment="1">
      <alignment horizontal="right" vertical="center"/>
    </xf>
    <xf numFmtId="38" fontId="0" fillId="2" borderId="37" xfId="0" applyNumberFormat="1" applyFill="1" applyBorder="1" applyAlignment="1">
      <alignment horizontal="right" vertical="center"/>
    </xf>
    <xf numFmtId="38" fontId="0" fillId="3" borderId="5" xfId="0" applyNumberFormat="1" applyFill="1" applyBorder="1" applyAlignment="1">
      <alignment horizontal="right" vertical="center"/>
    </xf>
    <xf numFmtId="38" fontId="0" fillId="3" borderId="36" xfId="0" applyNumberFormat="1" applyFill="1" applyBorder="1" applyAlignment="1">
      <alignment horizontal="right" vertical="center"/>
    </xf>
    <xf numFmtId="0" fontId="14" fillId="0" borderId="38" xfId="0" applyFont="1" applyBorder="1">
      <alignment vertical="center"/>
    </xf>
    <xf numFmtId="0" fontId="0" fillId="3" borderId="8" xfId="0" applyFill="1" applyBorder="1">
      <alignment vertical="center"/>
    </xf>
    <xf numFmtId="0" fontId="0" fillId="3" borderId="1" xfId="0" applyFill="1" applyBorder="1">
      <alignment vertical="center"/>
    </xf>
    <xf numFmtId="0" fontId="6" fillId="0" borderId="5" xfId="0" applyFont="1" applyBorder="1">
      <alignment vertical="center"/>
    </xf>
    <xf numFmtId="0" fontId="0" fillId="8" borderId="8" xfId="0" applyFill="1" applyBorder="1">
      <alignment vertical="center"/>
    </xf>
    <xf numFmtId="0" fontId="6" fillId="0" borderId="39" xfId="0" applyFont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38" fontId="0" fillId="3" borderId="5" xfId="0" applyNumberFormat="1" applyFill="1" applyBorder="1">
      <alignment vertical="center"/>
    </xf>
    <xf numFmtId="38" fontId="0" fillId="3" borderId="8" xfId="0" applyNumberFormat="1" applyFill="1" applyBorder="1">
      <alignment vertical="center"/>
    </xf>
    <xf numFmtId="38" fontId="0" fillId="2" borderId="5" xfId="0" applyNumberFormat="1" applyFill="1" applyBorder="1">
      <alignment vertical="center"/>
    </xf>
    <xf numFmtId="38" fontId="0" fillId="2" borderId="8" xfId="0" applyNumberFormat="1" applyFill="1" applyBorder="1">
      <alignment vertical="center"/>
    </xf>
    <xf numFmtId="38" fontId="0" fillId="2" borderId="39" xfId="0" applyNumberFormat="1" applyFill="1" applyBorder="1">
      <alignment vertical="center"/>
    </xf>
    <xf numFmtId="38" fontId="0" fillId="2" borderId="35" xfId="0" applyNumberFormat="1" applyFill="1" applyBorder="1">
      <alignment vertical="center"/>
    </xf>
    <xf numFmtId="38" fontId="0" fillId="2" borderId="11" xfId="0" applyNumberFormat="1" applyFill="1" applyBorder="1">
      <alignment vertical="center"/>
    </xf>
    <xf numFmtId="38" fontId="0" fillId="2" borderId="14" xfId="0" applyNumberFormat="1" applyFill="1" applyBorder="1">
      <alignment vertical="center"/>
    </xf>
    <xf numFmtId="38" fontId="0" fillId="3" borderId="3" xfId="4" applyFont="1" applyFill="1" applyBorder="1">
      <alignment vertical="center"/>
    </xf>
    <xf numFmtId="38" fontId="0" fillId="3" borderId="1" xfId="4" applyFont="1" applyFill="1" applyBorder="1">
      <alignment vertical="center"/>
    </xf>
    <xf numFmtId="38" fontId="0" fillId="0" borderId="39" xfId="4" applyFont="1" applyBorder="1">
      <alignment vertical="center"/>
    </xf>
    <xf numFmtId="38" fontId="0" fillId="0" borderId="35" xfId="4" applyFont="1" applyBorder="1">
      <alignment vertical="center"/>
    </xf>
    <xf numFmtId="0" fontId="0" fillId="8" borderId="14" xfId="0" applyFill="1" applyBorder="1" applyAlignment="1">
      <alignment horizontal="center" vertical="center"/>
    </xf>
    <xf numFmtId="38" fontId="0" fillId="3" borderId="39" xfId="0" applyNumberFormat="1" applyFill="1" applyBorder="1">
      <alignment vertical="center"/>
    </xf>
    <xf numFmtId="38" fontId="0" fillId="3" borderId="35" xfId="0" applyNumberFormat="1" applyFill="1" applyBorder="1">
      <alignment vertical="center"/>
    </xf>
    <xf numFmtId="38" fontId="0" fillId="3" borderId="11" xfId="0" applyNumberFormat="1" applyFill="1" applyBorder="1">
      <alignment vertical="center"/>
    </xf>
    <xf numFmtId="38" fontId="0" fillId="3" borderId="14" xfId="0" applyNumberFormat="1" applyFill="1" applyBorder="1">
      <alignment vertical="center"/>
    </xf>
    <xf numFmtId="38" fontId="0" fillId="0" borderId="5" xfId="4" applyFont="1" applyBorder="1">
      <alignment vertical="center"/>
    </xf>
    <xf numFmtId="38" fontId="0" fillId="8" borderId="1" xfId="4" applyFont="1" applyFill="1" applyBorder="1">
      <alignment vertical="center"/>
    </xf>
    <xf numFmtId="38" fontId="0" fillId="8" borderId="35" xfId="4" applyFont="1" applyFill="1" applyBorder="1">
      <alignment vertical="center"/>
    </xf>
    <xf numFmtId="38" fontId="0" fillId="0" borderId="11" xfId="4" applyFont="1" applyBorder="1">
      <alignment vertical="center"/>
    </xf>
    <xf numFmtId="176" fontId="0" fillId="0" borderId="39" xfId="4" applyNumberFormat="1" applyFont="1" applyBorder="1">
      <alignment vertical="center"/>
    </xf>
    <xf numFmtId="176" fontId="0" fillId="8" borderId="0" xfId="4" applyNumberFormat="1" applyFont="1" applyFill="1" applyBorder="1">
      <alignment vertical="center"/>
    </xf>
    <xf numFmtId="38" fontId="0" fillId="0" borderId="3" xfId="4" applyFont="1" applyBorder="1">
      <alignment vertical="center"/>
    </xf>
    <xf numFmtId="38" fontId="0" fillId="8" borderId="8" xfId="4" applyFont="1" applyFill="1" applyBorder="1">
      <alignment vertical="center"/>
    </xf>
    <xf numFmtId="38" fontId="0" fillId="3" borderId="3" xfId="0" applyNumberFormat="1" applyFill="1" applyBorder="1">
      <alignment vertical="center"/>
    </xf>
    <xf numFmtId="38" fontId="0" fillId="3" borderId="1" xfId="0" applyNumberFormat="1" applyFill="1" applyBorder="1">
      <alignment vertical="center"/>
    </xf>
    <xf numFmtId="38" fontId="0" fillId="2" borderId="33" xfId="1" applyFont="1" applyFill="1" applyBorder="1">
      <alignment vertical="center"/>
    </xf>
    <xf numFmtId="176" fontId="0" fillId="2" borderId="29" xfId="1" applyNumberFormat="1" applyFont="1" applyFill="1" applyBorder="1">
      <alignment vertical="center"/>
    </xf>
    <xf numFmtId="176" fontId="0" fillId="2" borderId="13" xfId="1" applyNumberFormat="1" applyFont="1" applyFill="1" applyBorder="1">
      <alignment vertical="center"/>
    </xf>
    <xf numFmtId="176" fontId="0" fillId="2" borderId="33" xfId="1" applyNumberFormat="1" applyFont="1" applyFill="1" applyBorder="1">
      <alignment vertical="center"/>
    </xf>
    <xf numFmtId="0" fontId="0" fillId="2" borderId="39" xfId="0" applyFill="1" applyBorder="1" applyAlignment="1">
      <alignment horizontal="center" vertical="center"/>
    </xf>
    <xf numFmtId="176" fontId="0" fillId="2" borderId="5" xfId="1" applyNumberFormat="1" applyFont="1" applyFill="1" applyBorder="1">
      <alignment vertical="center"/>
    </xf>
    <xf numFmtId="176" fontId="0" fillId="2" borderId="36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40" fontId="0" fillId="0" borderId="1" xfId="4" applyNumberFormat="1" applyFont="1" applyBorder="1">
      <alignment vertical="center"/>
    </xf>
    <xf numFmtId="40" fontId="6" fillId="5" borderId="38" xfId="4" applyNumberFormat="1" applyFont="1" applyFill="1" applyBorder="1">
      <alignment vertical="center"/>
    </xf>
    <xf numFmtId="40" fontId="6" fillId="5" borderId="1" xfId="4" applyNumberFormat="1" applyFont="1" applyFill="1" applyBorder="1">
      <alignment vertical="center"/>
    </xf>
    <xf numFmtId="38" fontId="6" fillId="3" borderId="38" xfId="4" applyFont="1" applyFill="1" applyBorder="1">
      <alignment vertical="center"/>
    </xf>
    <xf numFmtId="40" fontId="0" fillId="0" borderId="38" xfId="4" applyNumberFormat="1" applyFont="1" applyBorder="1">
      <alignment vertical="center"/>
    </xf>
    <xf numFmtId="38" fontId="6" fillId="3" borderId="3" xfId="4" applyFont="1" applyFill="1" applyBorder="1">
      <alignment vertical="center"/>
    </xf>
    <xf numFmtId="38" fontId="6" fillId="3" borderId="1" xfId="4" applyFont="1" applyFill="1" applyBorder="1">
      <alignment vertical="center"/>
    </xf>
    <xf numFmtId="38" fontId="6" fillId="7" borderId="3" xfId="4" applyFont="1" applyFill="1" applyBorder="1">
      <alignment vertical="center"/>
    </xf>
    <xf numFmtId="38" fontId="6" fillId="7" borderId="38" xfId="4" applyFont="1" applyFill="1" applyBorder="1">
      <alignment vertical="center"/>
    </xf>
    <xf numFmtId="40" fontId="6" fillId="7" borderId="38" xfId="4" applyNumberFormat="1" applyFont="1" applyFill="1" applyBorder="1">
      <alignment vertical="center"/>
    </xf>
    <xf numFmtId="40" fontId="0" fillId="0" borderId="35" xfId="4" applyNumberFormat="1" applyFont="1" applyBorder="1">
      <alignment vertical="center"/>
    </xf>
    <xf numFmtId="40" fontId="6" fillId="5" borderId="0" xfId="4" applyNumberFormat="1" applyFont="1" applyFill="1" applyBorder="1">
      <alignment vertical="center"/>
    </xf>
    <xf numFmtId="40" fontId="6" fillId="5" borderId="35" xfId="4" applyNumberFormat="1" applyFont="1" applyFill="1" applyBorder="1">
      <alignment vertical="center"/>
    </xf>
    <xf numFmtId="38" fontId="6" fillId="3" borderId="36" xfId="4" applyFont="1" applyFill="1" applyBorder="1">
      <alignment vertical="center"/>
    </xf>
    <xf numFmtId="40" fontId="0" fillId="0" borderId="0" xfId="4" applyNumberFormat="1" applyFont="1" applyBorder="1">
      <alignment vertical="center"/>
    </xf>
    <xf numFmtId="38" fontId="6" fillId="3" borderId="5" xfId="4" applyFont="1" applyFill="1" applyBorder="1">
      <alignment vertical="center"/>
    </xf>
    <xf numFmtId="38" fontId="6" fillId="3" borderId="35" xfId="4" applyFont="1" applyFill="1" applyBorder="1">
      <alignment vertical="center"/>
    </xf>
    <xf numFmtId="38" fontId="6" fillId="7" borderId="5" xfId="4" applyFont="1" applyFill="1" applyBorder="1">
      <alignment vertical="center"/>
    </xf>
    <xf numFmtId="38" fontId="6" fillId="7" borderId="0" xfId="4" applyFont="1" applyFill="1" applyBorder="1">
      <alignment vertical="center"/>
    </xf>
    <xf numFmtId="40" fontId="6" fillId="7" borderId="0" xfId="4" applyNumberFormat="1" applyFont="1" applyFill="1" applyBorder="1">
      <alignment vertical="center"/>
    </xf>
    <xf numFmtId="40" fontId="0" fillId="0" borderId="8" xfId="4" applyNumberFormat="1" applyFont="1" applyBorder="1">
      <alignment vertical="center"/>
    </xf>
    <xf numFmtId="40" fontId="6" fillId="5" borderId="36" xfId="4" applyNumberFormat="1" applyFont="1" applyFill="1" applyBorder="1">
      <alignment vertical="center"/>
    </xf>
    <xf numFmtId="40" fontId="6" fillId="5" borderId="8" xfId="4" applyNumberFormat="1" applyFont="1" applyFill="1" applyBorder="1">
      <alignment vertical="center"/>
    </xf>
    <xf numFmtId="40" fontId="0" fillId="0" borderId="36" xfId="4" applyNumberFormat="1" applyFont="1" applyBorder="1">
      <alignment vertical="center"/>
    </xf>
    <xf numFmtId="38" fontId="6" fillId="3" borderId="8" xfId="4" applyFont="1" applyFill="1" applyBorder="1">
      <alignment vertical="center"/>
    </xf>
    <xf numFmtId="38" fontId="6" fillId="7" borderId="36" xfId="4" applyFont="1" applyFill="1" applyBorder="1">
      <alignment vertical="center"/>
    </xf>
    <xf numFmtId="40" fontId="6" fillId="7" borderId="36" xfId="4" applyNumberFormat="1" applyFont="1" applyFill="1" applyBorder="1">
      <alignment vertical="center"/>
    </xf>
    <xf numFmtId="40" fontId="0" fillId="0" borderId="14" xfId="4" applyNumberFormat="1" applyFont="1" applyBorder="1">
      <alignment vertical="center"/>
    </xf>
    <xf numFmtId="40" fontId="6" fillId="5" borderId="37" xfId="4" applyNumberFormat="1" applyFont="1" applyFill="1" applyBorder="1">
      <alignment vertical="center"/>
    </xf>
    <xf numFmtId="40" fontId="6" fillId="5" borderId="14" xfId="4" applyNumberFormat="1" applyFont="1" applyFill="1" applyBorder="1">
      <alignment vertical="center"/>
    </xf>
    <xf numFmtId="40" fontId="0" fillId="0" borderId="37" xfId="4" applyNumberFormat="1" applyFont="1" applyBorder="1">
      <alignment vertical="center"/>
    </xf>
    <xf numFmtId="38" fontId="6" fillId="3" borderId="14" xfId="4" applyFont="1" applyFill="1" applyBorder="1">
      <alignment vertical="center"/>
    </xf>
    <xf numFmtId="38" fontId="6" fillId="3" borderId="11" xfId="4" applyFont="1" applyFill="1" applyBorder="1">
      <alignment vertical="center"/>
    </xf>
    <xf numFmtId="38" fontId="6" fillId="7" borderId="11" xfId="4" applyFont="1" applyFill="1" applyBorder="1">
      <alignment vertical="center"/>
    </xf>
    <xf numFmtId="38" fontId="6" fillId="7" borderId="37" xfId="4" applyFont="1" applyFill="1" applyBorder="1">
      <alignment vertical="center"/>
    </xf>
    <xf numFmtId="40" fontId="6" fillId="7" borderId="37" xfId="4" applyNumberFormat="1" applyFont="1" applyFill="1" applyBorder="1">
      <alignment vertical="center"/>
    </xf>
    <xf numFmtId="38" fontId="6" fillId="3" borderId="39" xfId="4" applyFont="1" applyFill="1" applyBorder="1">
      <alignment vertical="center"/>
    </xf>
    <xf numFmtId="38" fontId="6" fillId="7" borderId="39" xfId="4" applyFont="1" applyFill="1" applyBorder="1">
      <alignment vertical="center"/>
    </xf>
    <xf numFmtId="38" fontId="6" fillId="5" borderId="38" xfId="4" applyFont="1" applyFill="1" applyBorder="1">
      <alignment vertical="center"/>
    </xf>
    <xf numFmtId="40" fontId="0" fillId="0" borderId="0" xfId="4" applyNumberFormat="1" applyFont="1">
      <alignment vertical="center"/>
    </xf>
    <xf numFmtId="38" fontId="0" fillId="0" borderId="8" xfId="4" applyFont="1" applyBorder="1">
      <alignment vertical="center"/>
    </xf>
    <xf numFmtId="38" fontId="6" fillId="5" borderId="6" xfId="4" applyFont="1" applyFill="1" applyBorder="1">
      <alignment vertical="center"/>
    </xf>
    <xf numFmtId="38" fontId="0" fillId="0" borderId="6" xfId="4" applyFont="1" applyBorder="1">
      <alignment vertical="center"/>
    </xf>
    <xf numFmtId="38" fontId="6" fillId="2" borderId="6" xfId="4" applyFont="1" applyFill="1" applyBorder="1">
      <alignment vertical="center"/>
    </xf>
    <xf numFmtId="38" fontId="6" fillId="7" borderId="6" xfId="4" applyFont="1" applyFill="1" applyBorder="1">
      <alignment vertical="center"/>
    </xf>
    <xf numFmtId="38" fontId="0" fillId="0" borderId="14" xfId="4" applyFont="1" applyBorder="1">
      <alignment vertical="center"/>
    </xf>
    <xf numFmtId="38" fontId="6" fillId="5" borderId="34" xfId="4" applyFont="1" applyFill="1" applyBorder="1">
      <alignment vertical="center"/>
    </xf>
    <xf numFmtId="38" fontId="0" fillId="0" borderId="12" xfId="4" applyFont="1" applyBorder="1">
      <alignment vertical="center"/>
    </xf>
    <xf numFmtId="38" fontId="6" fillId="2" borderId="12" xfId="4" applyFont="1" applyFill="1" applyBorder="1">
      <alignment vertical="center"/>
    </xf>
    <xf numFmtId="38" fontId="6" fillId="7" borderId="12" xfId="4" applyFont="1" applyFill="1" applyBorder="1">
      <alignment vertical="center"/>
    </xf>
    <xf numFmtId="38" fontId="0" fillId="0" borderId="2" xfId="4" applyFont="1" applyBorder="1">
      <alignment vertical="center"/>
    </xf>
    <xf numFmtId="38" fontId="0" fillId="0" borderId="1" xfId="4" applyFont="1" applyBorder="1">
      <alignment vertical="center"/>
    </xf>
    <xf numFmtId="38" fontId="6" fillId="2" borderId="2" xfId="4" applyFont="1" applyFill="1" applyBorder="1">
      <alignment vertical="center"/>
    </xf>
    <xf numFmtId="38" fontId="6" fillId="5" borderId="2" xfId="4" applyFont="1" applyFill="1" applyBorder="1">
      <alignment vertical="center"/>
    </xf>
    <xf numFmtId="38" fontId="0" fillId="0" borderId="2" xfId="4" applyFont="1" applyFill="1" applyBorder="1">
      <alignment vertical="center"/>
    </xf>
    <xf numFmtId="38" fontId="0" fillId="0" borderId="0" xfId="1" applyFont="1" applyFill="1">
      <alignment vertical="center"/>
    </xf>
    <xf numFmtId="0" fontId="0" fillId="0" borderId="38" xfId="0" applyBorder="1" applyAlignment="1">
      <alignment horizontal="center" vertical="center"/>
    </xf>
    <xf numFmtId="38" fontId="18" fillId="2" borderId="0" xfId="4" applyFont="1" applyFill="1" applyBorder="1" applyAlignment="1">
      <alignment vertical="center"/>
    </xf>
    <xf numFmtId="38" fontId="18" fillId="2" borderId="37" xfId="4" applyFont="1" applyFill="1" applyBorder="1" applyAlignment="1">
      <alignment vertical="center"/>
    </xf>
    <xf numFmtId="178" fontId="19" fillId="2" borderId="0" xfId="1" applyNumberFormat="1" applyFont="1" applyFill="1" applyBorder="1">
      <alignment vertical="center"/>
    </xf>
    <xf numFmtId="178" fontId="19" fillId="2" borderId="37" xfId="1" applyNumberFormat="1" applyFont="1" applyFill="1" applyBorder="1">
      <alignment vertical="center"/>
    </xf>
    <xf numFmtId="176" fontId="19" fillId="2" borderId="0" xfId="1" applyNumberFormat="1" applyFont="1" applyFill="1" applyBorder="1">
      <alignment vertical="center"/>
    </xf>
    <xf numFmtId="176" fontId="19" fillId="2" borderId="37" xfId="1" applyNumberFormat="1" applyFont="1" applyFill="1" applyBorder="1">
      <alignment vertical="center"/>
    </xf>
    <xf numFmtId="38" fontId="0" fillId="8" borderId="1" xfId="1" applyFont="1" applyFill="1" applyBorder="1">
      <alignment vertical="center"/>
    </xf>
    <xf numFmtId="38" fontId="0" fillId="0" borderId="34" xfId="1" applyFont="1" applyBorder="1">
      <alignment vertical="center"/>
    </xf>
    <xf numFmtId="38" fontId="0" fillId="0" borderId="12" xfId="1" applyFont="1" applyBorder="1">
      <alignment vertical="center"/>
    </xf>
    <xf numFmtId="38" fontId="0" fillId="0" borderId="6" xfId="1" applyFont="1" applyBorder="1">
      <alignment vertical="center"/>
    </xf>
    <xf numFmtId="38" fontId="0" fillId="2" borderId="0" xfId="1" applyFont="1" applyFill="1">
      <alignment vertical="center"/>
    </xf>
    <xf numFmtId="38" fontId="0" fillId="7" borderId="38" xfId="1" applyFont="1" applyFill="1" applyBorder="1">
      <alignment vertical="center"/>
    </xf>
    <xf numFmtId="0" fontId="0" fillId="0" borderId="8" xfId="0" applyBorder="1" applyAlignment="1">
      <alignment horizontal="center" vertical="center"/>
    </xf>
    <xf numFmtId="178" fontId="19" fillId="2" borderId="39" xfId="1" applyNumberFormat="1" applyFont="1" applyFill="1" applyBorder="1">
      <alignment vertical="center"/>
    </xf>
    <xf numFmtId="178" fontId="19" fillId="2" borderId="11" xfId="1" applyNumberFormat="1" applyFont="1" applyFill="1" applyBorder="1">
      <alignment vertical="center"/>
    </xf>
    <xf numFmtId="0" fontId="0" fillId="2" borderId="8" xfId="0" applyFill="1" applyBorder="1">
      <alignment vertical="center"/>
    </xf>
    <xf numFmtId="38" fontId="18" fillId="2" borderId="36" xfId="4" applyFont="1" applyFill="1" applyBorder="1" applyAlignment="1">
      <alignment vertical="center"/>
    </xf>
    <xf numFmtId="176" fontId="19" fillId="2" borderId="39" xfId="1" applyNumberFormat="1" applyFont="1" applyFill="1" applyBorder="1">
      <alignment vertical="center"/>
    </xf>
    <xf numFmtId="176" fontId="19" fillId="2" borderId="11" xfId="1" applyNumberFormat="1" applyFont="1" applyFill="1" applyBorder="1">
      <alignment vertical="center"/>
    </xf>
    <xf numFmtId="0" fontId="0" fillId="2" borderId="5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34" xfId="0" applyFill="1" applyBorder="1">
      <alignment vertical="center"/>
    </xf>
    <xf numFmtId="0" fontId="0" fillId="2" borderId="12" xfId="0" applyFill="1" applyBorder="1">
      <alignment vertical="center"/>
    </xf>
    <xf numFmtId="57" fontId="0" fillId="0" borderId="0" xfId="0" applyNumberFormat="1">
      <alignment vertical="center"/>
    </xf>
    <xf numFmtId="0" fontId="0" fillId="0" borderId="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179" fontId="0" fillId="8" borderId="5" xfId="4" applyNumberFormat="1" applyFont="1" applyFill="1" applyBorder="1">
      <alignment vertical="center"/>
    </xf>
    <xf numFmtId="179" fontId="0" fillId="8" borderId="36" xfId="4" applyNumberFormat="1" applyFont="1" applyFill="1" applyBorder="1">
      <alignment vertical="center"/>
    </xf>
    <xf numFmtId="179" fontId="0" fillId="8" borderId="39" xfId="4" applyNumberFormat="1" applyFont="1" applyFill="1" applyBorder="1">
      <alignment vertical="center"/>
    </xf>
    <xf numFmtId="179" fontId="0" fillId="8" borderId="0" xfId="4" applyNumberFormat="1" applyFont="1" applyFill="1" applyBorder="1">
      <alignment vertical="center"/>
    </xf>
    <xf numFmtId="179" fontId="0" fillId="4" borderId="0" xfId="4" applyNumberFormat="1" applyFont="1" applyFill="1" applyBorder="1">
      <alignment vertical="center"/>
    </xf>
    <xf numFmtId="179" fontId="0" fillId="4" borderId="39" xfId="4" applyNumberFormat="1" applyFont="1" applyFill="1" applyBorder="1">
      <alignment vertical="center"/>
    </xf>
    <xf numFmtId="0" fontId="0" fillId="0" borderId="35" xfId="0" applyBorder="1" applyAlignment="1">
      <alignment horizontal="center" vertical="center"/>
    </xf>
    <xf numFmtId="179" fontId="0" fillId="8" borderId="5" xfId="1" applyNumberFormat="1" applyFont="1" applyFill="1" applyBorder="1">
      <alignment vertical="center"/>
    </xf>
    <xf numFmtId="179" fontId="0" fillId="8" borderId="0" xfId="1" applyNumberFormat="1" applyFont="1" applyFill="1" applyBorder="1">
      <alignment vertical="center"/>
    </xf>
    <xf numFmtId="179" fontId="0" fillId="8" borderId="36" xfId="1" applyNumberFormat="1" applyFont="1" applyFill="1" applyBorder="1">
      <alignment vertical="center"/>
    </xf>
    <xf numFmtId="179" fontId="0" fillId="8" borderId="39" xfId="1" applyNumberFormat="1" applyFont="1" applyFill="1" applyBorder="1">
      <alignment vertical="center"/>
    </xf>
    <xf numFmtId="179" fontId="0" fillId="8" borderId="11" xfId="1" applyNumberFormat="1" applyFont="1" applyFill="1" applyBorder="1">
      <alignment vertical="center"/>
    </xf>
    <xf numFmtId="179" fontId="0" fillId="8" borderId="37" xfId="1" applyNumberFormat="1" applyFont="1" applyFill="1" applyBorder="1">
      <alignment vertical="center"/>
    </xf>
    <xf numFmtId="0" fontId="0" fillId="0" borderId="3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3" borderId="39" xfId="0" applyFill="1" applyBorder="1">
      <alignment vertical="center"/>
    </xf>
    <xf numFmtId="179" fontId="0" fillId="3" borderId="39" xfId="1" applyNumberFormat="1" applyFont="1" applyFill="1" applyBorder="1">
      <alignment vertical="center"/>
    </xf>
    <xf numFmtId="179" fontId="0" fillId="3" borderId="0" xfId="1" applyNumberFormat="1" applyFont="1" applyFill="1" applyBorder="1">
      <alignment vertical="center"/>
    </xf>
    <xf numFmtId="0" fontId="19" fillId="0" borderId="8" xfId="0" applyFont="1" applyBorder="1">
      <alignment vertical="center"/>
    </xf>
    <xf numFmtId="0" fontId="11" fillId="3" borderId="0" xfId="0" applyFont="1" applyFill="1">
      <alignment vertical="center"/>
    </xf>
    <xf numFmtId="0" fontId="19" fillId="0" borderId="6" xfId="0" applyFont="1" applyBorder="1">
      <alignment vertical="center"/>
    </xf>
    <xf numFmtId="0" fontId="0" fillId="2" borderId="38" xfId="0" applyFill="1" applyBorder="1">
      <alignment vertical="center"/>
    </xf>
    <xf numFmtId="0" fontId="0" fillId="2" borderId="37" xfId="0" applyFill="1" applyBorder="1">
      <alignment vertical="center"/>
    </xf>
    <xf numFmtId="38" fontId="6" fillId="5" borderId="8" xfId="4" applyFont="1" applyFill="1" applyBorder="1">
      <alignment vertical="center"/>
    </xf>
    <xf numFmtId="38" fontId="6" fillId="9" borderId="37" xfId="4" applyFont="1" applyFill="1" applyBorder="1">
      <alignment vertical="center"/>
    </xf>
    <xf numFmtId="40" fontId="6" fillId="9" borderId="37" xfId="4" applyNumberFormat="1" applyFont="1" applyFill="1" applyBorder="1">
      <alignment vertical="center"/>
    </xf>
    <xf numFmtId="57" fontId="0" fillId="2" borderId="0" xfId="0" quotePrefix="1" applyNumberFormat="1" applyFill="1" applyAlignment="1">
      <alignment horizontal="right" vertical="center"/>
    </xf>
    <xf numFmtId="176" fontId="0" fillId="0" borderId="11" xfId="1" applyNumberFormat="1" applyFont="1" applyBorder="1">
      <alignment vertical="center"/>
    </xf>
    <xf numFmtId="176" fontId="0" fillId="0" borderId="3" xfId="1" applyNumberFormat="1" applyFont="1" applyBorder="1">
      <alignment vertical="center"/>
    </xf>
    <xf numFmtId="176" fontId="0" fillId="0" borderId="5" xfId="1" applyNumberFormat="1" applyFont="1" applyBorder="1">
      <alignment vertical="center"/>
    </xf>
    <xf numFmtId="176" fontId="0" fillId="0" borderId="40" xfId="1" applyNumberFormat="1" applyFont="1" applyBorder="1">
      <alignment vertical="center"/>
    </xf>
    <xf numFmtId="38" fontId="0" fillId="0" borderId="2" xfId="1" applyFont="1" applyBorder="1">
      <alignment vertical="center"/>
    </xf>
    <xf numFmtId="57" fontId="0" fillId="3" borderId="0" xfId="0" quotePrefix="1" applyNumberFormat="1" applyFill="1" applyAlignment="1">
      <alignment horizontal="right" vertical="center"/>
    </xf>
    <xf numFmtId="38" fontId="0" fillId="0" borderId="23" xfId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8" fontId="0" fillId="0" borderId="18" xfId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8" fontId="6" fillId="0" borderId="1" xfId="1" applyFont="1" applyFill="1" applyBorder="1" applyAlignment="1" applyProtection="1">
      <alignment vertical="center"/>
    </xf>
    <xf numFmtId="38" fontId="0" fillId="0" borderId="12" xfId="1" applyFont="1" applyFill="1" applyBorder="1">
      <alignment vertical="center"/>
    </xf>
    <xf numFmtId="38" fontId="6" fillId="0" borderId="38" xfId="1" applyFont="1" applyFill="1" applyBorder="1" applyAlignment="1" applyProtection="1">
      <alignment vertical="center"/>
    </xf>
    <xf numFmtId="38" fontId="0" fillId="0" borderId="13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33" xfId="1" applyFont="1" applyFill="1" applyBorder="1">
      <alignment vertical="center"/>
    </xf>
    <xf numFmtId="38" fontId="0" fillId="0" borderId="34" xfId="1" applyFont="1" applyFill="1" applyBorder="1">
      <alignment vertical="center"/>
    </xf>
    <xf numFmtId="38" fontId="0" fillId="0" borderId="5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 applyProtection="1">
      <alignment vertical="center"/>
    </xf>
    <xf numFmtId="38" fontId="0" fillId="0" borderId="11" xfId="1" applyFont="1" applyFill="1" applyBorder="1">
      <alignment vertical="center"/>
    </xf>
    <xf numFmtId="38" fontId="0" fillId="2" borderId="43" xfId="1" applyFont="1" applyFill="1" applyBorder="1">
      <alignment vertical="center"/>
    </xf>
    <xf numFmtId="38" fontId="0" fillId="0" borderId="29" xfId="1" applyFont="1" applyFill="1" applyBorder="1">
      <alignment vertical="center"/>
    </xf>
    <xf numFmtId="38" fontId="0" fillId="0" borderId="30" xfId="1" applyFont="1" applyFill="1" applyBorder="1">
      <alignment vertical="center"/>
    </xf>
    <xf numFmtId="38" fontId="0" fillId="0" borderId="42" xfId="1" applyFont="1" applyFill="1" applyBorder="1">
      <alignment vertical="center"/>
    </xf>
    <xf numFmtId="38" fontId="0" fillId="0" borderId="5" xfId="1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38" fontId="0" fillId="0" borderId="1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6" borderId="3" xfId="0" applyFill="1" applyBorder="1">
      <alignment vertical="center"/>
    </xf>
    <xf numFmtId="0" fontId="0" fillId="6" borderId="1" xfId="0" applyFill="1" applyBorder="1">
      <alignment vertical="center"/>
    </xf>
    <xf numFmtId="38" fontId="6" fillId="9" borderId="11" xfId="4" applyFont="1" applyFill="1" applyBorder="1">
      <alignment vertical="center"/>
    </xf>
    <xf numFmtId="0" fontId="0" fillId="8" borderId="6" xfId="0" applyFill="1" applyBorder="1">
      <alignment vertical="center"/>
    </xf>
    <xf numFmtId="0" fontId="0" fillId="8" borderId="34" xfId="0" applyFill="1" applyBorder="1" applyAlignment="1">
      <alignment horizontal="center" vertical="center"/>
    </xf>
    <xf numFmtId="38" fontId="0" fillId="3" borderId="6" xfId="0" applyNumberFormat="1" applyFill="1" applyBorder="1">
      <alignment vertical="center"/>
    </xf>
    <xf numFmtId="38" fontId="0" fillId="2" borderId="6" xfId="0" applyNumberFormat="1" applyFill="1" applyBorder="1">
      <alignment vertical="center"/>
    </xf>
    <xf numFmtId="38" fontId="0" fillId="2" borderId="34" xfId="0" applyNumberFormat="1" applyFill="1" applyBorder="1">
      <alignment vertical="center"/>
    </xf>
    <xf numFmtId="38" fontId="0" fillId="2" borderId="12" xfId="0" applyNumberFormat="1" applyFill="1" applyBorder="1">
      <alignment vertical="center"/>
    </xf>
    <xf numFmtId="38" fontId="0" fillId="3" borderId="2" xfId="4" applyFont="1" applyFill="1" applyBorder="1">
      <alignment vertical="center"/>
    </xf>
    <xf numFmtId="38" fontId="0" fillId="0" borderId="34" xfId="4" applyFont="1" applyBorder="1">
      <alignment vertical="center"/>
    </xf>
    <xf numFmtId="38" fontId="0" fillId="8" borderId="6" xfId="1" applyFont="1" applyFill="1" applyBorder="1">
      <alignment vertical="center"/>
    </xf>
    <xf numFmtId="38" fontId="0" fillId="8" borderId="34" xfId="1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19" fillId="2" borderId="6" xfId="0" applyFont="1" applyFill="1" applyBorder="1">
      <alignment vertical="center"/>
    </xf>
    <xf numFmtId="176" fontId="0" fillId="0" borderId="39" xfId="1" applyNumberFormat="1" applyFont="1" applyBorder="1">
      <alignment vertical="center"/>
    </xf>
    <xf numFmtId="38" fontId="0" fillId="6" borderId="0" xfId="0" applyNumberFormat="1" applyFill="1">
      <alignment vertical="center"/>
    </xf>
    <xf numFmtId="0" fontId="13" fillId="6" borderId="0" xfId="0" applyFont="1" applyFill="1" applyAlignment="1">
      <alignment horizontal="right" vertical="center"/>
    </xf>
    <xf numFmtId="38" fontId="0" fillId="6" borderId="0" xfId="1" applyFont="1" applyFill="1" applyBorder="1">
      <alignment vertical="center"/>
    </xf>
    <xf numFmtId="38" fontId="0" fillId="6" borderId="0" xfId="1" applyFont="1" applyFill="1">
      <alignment vertical="center"/>
    </xf>
    <xf numFmtId="38" fontId="0" fillId="7" borderId="36" xfId="0" applyNumberFormat="1" applyFill="1" applyBorder="1">
      <alignment vertical="center"/>
    </xf>
    <xf numFmtId="38" fontId="0" fillId="7" borderId="37" xfId="0" applyNumberFormat="1" applyFill="1" applyBorder="1">
      <alignment vertical="center"/>
    </xf>
    <xf numFmtId="0" fontId="12" fillId="9" borderId="0" xfId="0" applyFont="1" applyFill="1" applyAlignment="1">
      <alignment horizontal="right" vertical="center"/>
    </xf>
    <xf numFmtId="38" fontId="0" fillId="9" borderId="0" xfId="1" applyFont="1" applyFill="1" applyBorder="1">
      <alignment vertical="center"/>
    </xf>
    <xf numFmtId="0" fontId="13" fillId="9" borderId="0" xfId="0" applyFont="1" applyFill="1" applyAlignment="1">
      <alignment horizontal="right" vertical="center"/>
    </xf>
    <xf numFmtId="0" fontId="0" fillId="9" borderId="0" xfId="0" applyFill="1">
      <alignment vertical="center"/>
    </xf>
    <xf numFmtId="0" fontId="11" fillId="7" borderId="0" xfId="0" applyFont="1" applyFill="1">
      <alignment vertical="center"/>
    </xf>
    <xf numFmtId="0" fontId="23" fillId="2" borderId="0" xfId="0" applyFont="1" applyFill="1">
      <alignment vertical="center"/>
    </xf>
    <xf numFmtId="0" fontId="19" fillId="2" borderId="35" xfId="0" applyFont="1" applyFill="1" applyBorder="1">
      <alignment vertical="center"/>
    </xf>
    <xf numFmtId="0" fontId="19" fillId="2" borderId="39" xfId="0" applyFont="1" applyFill="1" applyBorder="1">
      <alignment vertical="center"/>
    </xf>
    <xf numFmtId="0" fontId="19" fillId="2" borderId="39" xfId="0" applyFont="1" applyFill="1" applyBorder="1" applyAlignment="1">
      <alignment horizontal="right" vertical="center"/>
    </xf>
    <xf numFmtId="0" fontId="19" fillId="2" borderId="11" xfId="0" applyFont="1" applyFill="1" applyBorder="1" applyAlignment="1">
      <alignment horizontal="right" vertical="center"/>
    </xf>
    <xf numFmtId="0" fontId="19" fillId="2" borderId="37" xfId="0" applyFont="1" applyFill="1" applyBorder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3" xfId="0" applyFont="1" applyFill="1" applyBorder="1">
      <alignment vertical="center"/>
    </xf>
    <xf numFmtId="0" fontId="19" fillId="2" borderId="14" xfId="0" applyFont="1" applyFill="1" applyBorder="1">
      <alignment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right" vertical="center"/>
    </xf>
    <xf numFmtId="0" fontId="0" fillId="2" borderId="38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38" fontId="19" fillId="2" borderId="23" xfId="1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38" fontId="19" fillId="2" borderId="18" xfId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38" fontId="26" fillId="2" borderId="4" xfId="1" applyFont="1" applyFill="1" applyBorder="1" applyAlignment="1" applyProtection="1">
      <alignment vertical="center"/>
    </xf>
    <xf numFmtId="38" fontId="19" fillId="2" borderId="12" xfId="1" applyFont="1" applyFill="1" applyBorder="1">
      <alignment vertical="center"/>
    </xf>
    <xf numFmtId="38" fontId="26" fillId="2" borderId="44" xfId="1" applyFont="1" applyFill="1" applyBorder="1" applyAlignment="1" applyProtection="1">
      <alignment vertical="center"/>
    </xf>
    <xf numFmtId="38" fontId="26" fillId="3" borderId="4" xfId="1" applyFont="1" applyFill="1" applyBorder="1" applyAlignment="1" applyProtection="1">
      <alignment vertical="center"/>
    </xf>
    <xf numFmtId="38" fontId="19" fillId="2" borderId="13" xfId="1" applyFont="1" applyFill="1" applyBorder="1">
      <alignment vertical="center"/>
    </xf>
    <xf numFmtId="38" fontId="19" fillId="2" borderId="10" xfId="1" applyFont="1" applyFill="1" applyBorder="1">
      <alignment vertical="center"/>
    </xf>
    <xf numFmtId="38" fontId="19" fillId="2" borderId="33" xfId="1" applyFont="1" applyFill="1" applyBorder="1">
      <alignment vertical="center"/>
    </xf>
    <xf numFmtId="38" fontId="19" fillId="2" borderId="34" xfId="1" applyFont="1" applyFill="1" applyBorder="1">
      <alignment vertical="center"/>
    </xf>
    <xf numFmtId="38" fontId="19" fillId="2" borderId="9" xfId="1" applyFont="1" applyFill="1" applyBorder="1">
      <alignment vertical="center"/>
    </xf>
    <xf numFmtId="38" fontId="19" fillId="2" borderId="4" xfId="1" applyFont="1" applyFill="1" applyBorder="1">
      <alignment vertical="center"/>
    </xf>
    <xf numFmtId="38" fontId="19" fillId="2" borderId="2" xfId="1" applyFont="1" applyFill="1" applyBorder="1">
      <alignment vertical="center"/>
    </xf>
    <xf numFmtId="38" fontId="19" fillId="2" borderId="10" xfId="1" applyFont="1" applyFill="1" applyBorder="1" applyProtection="1">
      <alignment vertical="center"/>
    </xf>
    <xf numFmtId="38" fontId="19" fillId="2" borderId="15" xfId="1" applyFont="1" applyFill="1" applyBorder="1">
      <alignment vertical="center"/>
    </xf>
    <xf numFmtId="38" fontId="19" fillId="2" borderId="29" xfId="1" applyFont="1" applyFill="1" applyBorder="1">
      <alignment vertical="center"/>
    </xf>
    <xf numFmtId="38" fontId="19" fillId="2" borderId="30" xfId="1" applyFont="1" applyFill="1" applyBorder="1">
      <alignment vertical="center"/>
    </xf>
    <xf numFmtId="38" fontId="19" fillId="2" borderId="43" xfId="1" applyFont="1" applyFill="1" applyBorder="1">
      <alignment vertical="center"/>
    </xf>
    <xf numFmtId="176" fontId="0" fillId="0" borderId="34" xfId="1" applyNumberFormat="1" applyFont="1" applyBorder="1">
      <alignment vertical="center"/>
    </xf>
    <xf numFmtId="0" fontId="11" fillId="5" borderId="0" xfId="0" applyFont="1" applyFill="1">
      <alignment vertical="center"/>
    </xf>
    <xf numFmtId="0" fontId="0" fillId="8" borderId="12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8" fontId="0" fillId="5" borderId="0" xfId="0" applyNumberFormat="1" applyFill="1">
      <alignment vertical="center"/>
    </xf>
    <xf numFmtId="178" fontId="19" fillId="2" borderId="6" xfId="1" applyNumberFormat="1" applyFont="1" applyFill="1" applyBorder="1">
      <alignment vertical="center"/>
    </xf>
    <xf numFmtId="178" fontId="19" fillId="2" borderId="34" xfId="1" applyNumberFormat="1" applyFont="1" applyFill="1" applyBorder="1">
      <alignment vertical="center"/>
    </xf>
    <xf numFmtId="178" fontId="19" fillId="2" borderId="12" xfId="1" applyNumberFormat="1" applyFont="1" applyFill="1" applyBorder="1">
      <alignment vertical="center"/>
    </xf>
    <xf numFmtId="178" fontId="0" fillId="2" borderId="6" xfId="1" applyNumberFormat="1" applyFont="1" applyFill="1" applyBorder="1">
      <alignment vertical="center"/>
    </xf>
    <xf numFmtId="178" fontId="0" fillId="2" borderId="34" xfId="1" applyNumberFormat="1" applyFont="1" applyFill="1" applyBorder="1">
      <alignment vertical="center"/>
    </xf>
    <xf numFmtId="178" fontId="0" fillId="2" borderId="12" xfId="1" applyNumberFormat="1" applyFont="1" applyFill="1" applyBorder="1">
      <alignment vertical="center"/>
    </xf>
    <xf numFmtId="38" fontId="0" fillId="8" borderId="14" xfId="1" applyFont="1" applyFill="1" applyBorder="1">
      <alignment vertical="center"/>
    </xf>
    <xf numFmtId="0" fontId="0" fillId="2" borderId="8" xfId="0" applyFill="1" applyBorder="1" applyAlignment="1">
      <alignment horizontal="center" vertical="center" wrapText="1"/>
    </xf>
    <xf numFmtId="0" fontId="6" fillId="4" borderId="36" xfId="0" applyFont="1" applyFill="1" applyBorder="1">
      <alignment vertical="center"/>
    </xf>
    <xf numFmtId="0" fontId="6" fillId="4" borderId="37" xfId="0" applyFont="1" applyFill="1" applyBorder="1" applyAlignment="1">
      <alignment horizontal="center" vertical="center"/>
    </xf>
    <xf numFmtId="38" fontId="0" fillId="4" borderId="0" xfId="0" applyNumberFormat="1" applyFill="1">
      <alignment vertical="center"/>
    </xf>
    <xf numFmtId="38" fontId="0" fillId="4" borderId="37" xfId="0" applyNumberFormat="1" applyFill="1" applyBorder="1">
      <alignment vertical="center"/>
    </xf>
    <xf numFmtId="38" fontId="0" fillId="4" borderId="36" xfId="0" applyNumberFormat="1" applyFill="1" applyBorder="1">
      <alignment vertical="center"/>
    </xf>
    <xf numFmtId="38" fontId="0" fillId="4" borderId="38" xfId="0" applyNumberFormat="1" applyFill="1" applyBorder="1">
      <alignment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6" fillId="0" borderId="0" xfId="0" applyFont="1">
      <alignment vertical="center"/>
    </xf>
    <xf numFmtId="181" fontId="26" fillId="0" borderId="0" xfId="1" applyNumberFormat="1" applyFont="1" applyFill="1">
      <alignment vertical="center"/>
    </xf>
    <xf numFmtId="0" fontId="26" fillId="2" borderId="0" xfId="0" applyFont="1" applyFill="1" applyAlignment="1">
      <alignment horizontal="right" vertical="center"/>
    </xf>
    <xf numFmtId="0" fontId="26" fillId="0" borderId="5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0" fontId="26" fillId="0" borderId="14" xfId="0" applyFont="1" applyBorder="1" applyAlignment="1">
      <alignment wrapText="1"/>
    </xf>
    <xf numFmtId="0" fontId="26" fillId="0" borderId="45" xfId="0" applyFont="1" applyBorder="1" applyAlignment="1">
      <alignment horizontal="center" vertical="center"/>
    </xf>
    <xf numFmtId="49" fontId="26" fillId="0" borderId="45" xfId="0" applyNumberFormat="1" applyFont="1" applyBorder="1" applyAlignment="1">
      <alignment horizontal="center" vertical="center"/>
    </xf>
    <xf numFmtId="49" fontId="31" fillId="0" borderId="45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10" borderId="39" xfId="0" applyFont="1" applyFill="1" applyBorder="1">
      <alignment vertical="center"/>
    </xf>
    <xf numFmtId="0" fontId="26" fillId="10" borderId="35" xfId="0" applyFont="1" applyFill="1" applyBorder="1" applyAlignment="1">
      <alignment horizontal="left" vertical="center"/>
    </xf>
    <xf numFmtId="182" fontId="26" fillId="10" borderId="42" xfId="0" applyNumberFormat="1" applyFont="1" applyFill="1" applyBorder="1" applyAlignment="1">
      <alignment horizontal="right" vertical="center"/>
    </xf>
    <xf numFmtId="181" fontId="26" fillId="10" borderId="42" xfId="1" applyNumberFormat="1" applyFont="1" applyFill="1" applyBorder="1" applyAlignment="1">
      <alignment horizontal="right" vertical="center"/>
    </xf>
    <xf numFmtId="38" fontId="26" fillId="10" borderId="3" xfId="1" applyFont="1" applyFill="1" applyBorder="1">
      <alignment vertical="center"/>
    </xf>
    <xf numFmtId="38" fontId="26" fillId="10" borderId="2" xfId="1" applyFont="1" applyFill="1" applyBorder="1">
      <alignment vertical="center"/>
    </xf>
    <xf numFmtId="38" fontId="26" fillId="10" borderId="1" xfId="1" applyFont="1" applyFill="1" applyBorder="1">
      <alignment vertical="center"/>
    </xf>
    <xf numFmtId="38" fontId="26" fillId="10" borderId="38" xfId="1" applyFont="1" applyFill="1" applyBorder="1">
      <alignment vertical="center"/>
    </xf>
    <xf numFmtId="176" fontId="26" fillId="10" borderId="5" xfId="1" applyNumberFormat="1" applyFont="1" applyFill="1" applyBorder="1">
      <alignment vertical="center"/>
    </xf>
    <xf numFmtId="176" fontId="26" fillId="10" borderId="6" xfId="1" applyNumberFormat="1" applyFont="1" applyFill="1" applyBorder="1">
      <alignment vertical="center"/>
    </xf>
    <xf numFmtId="181" fontId="6" fillId="10" borderId="2" xfId="1" applyNumberFormat="1" applyFont="1" applyFill="1" applyBorder="1" applyAlignment="1">
      <alignment horizontal="right" vertical="center"/>
    </xf>
    <xf numFmtId="176" fontId="26" fillId="10" borderId="1" xfId="1" applyNumberFormat="1" applyFont="1" applyFill="1" applyBorder="1">
      <alignment vertical="center"/>
    </xf>
    <xf numFmtId="181" fontId="26" fillId="0" borderId="0" xfId="1" applyNumberFormat="1" applyFont="1" applyFill="1" applyBorder="1" applyAlignment="1">
      <alignment horizontal="right" vertical="center"/>
    </xf>
    <xf numFmtId="38" fontId="26" fillId="0" borderId="5" xfId="1" applyFont="1" applyFill="1" applyBorder="1">
      <alignment vertical="center"/>
    </xf>
    <xf numFmtId="38" fontId="26" fillId="0" borderId="6" xfId="1" applyFont="1" applyFill="1" applyBorder="1">
      <alignment vertical="center"/>
    </xf>
    <xf numFmtId="38" fontId="26" fillId="0" borderId="8" xfId="1" applyFont="1" applyFill="1" applyBorder="1">
      <alignment vertical="center"/>
    </xf>
    <xf numFmtId="38" fontId="26" fillId="0" borderId="39" xfId="1" applyFont="1" applyFill="1" applyBorder="1">
      <alignment vertical="center"/>
    </xf>
    <xf numFmtId="38" fontId="26" fillId="0" borderId="34" xfId="1" applyFont="1" applyFill="1" applyBorder="1">
      <alignment vertical="center"/>
    </xf>
    <xf numFmtId="38" fontId="26" fillId="0" borderId="0" xfId="1" applyFont="1" applyFill="1" applyBorder="1">
      <alignment vertical="center"/>
    </xf>
    <xf numFmtId="176" fontId="26" fillId="2" borderId="3" xfId="1" applyNumberFormat="1" applyFont="1" applyFill="1" applyBorder="1">
      <alignment vertical="center"/>
    </xf>
    <xf numFmtId="176" fontId="26" fillId="2" borderId="2" xfId="1" applyNumberFormat="1" applyFont="1" applyFill="1" applyBorder="1">
      <alignment vertical="center"/>
    </xf>
    <xf numFmtId="0" fontId="26" fillId="0" borderId="3" xfId="0" applyFont="1" applyBorder="1">
      <alignment vertical="center"/>
    </xf>
    <xf numFmtId="181" fontId="26" fillId="0" borderId="2" xfId="0" applyNumberFormat="1" applyFont="1" applyBorder="1">
      <alignment vertical="center"/>
    </xf>
    <xf numFmtId="176" fontId="26" fillId="0" borderId="1" xfId="1" applyNumberFormat="1" applyFont="1" applyFill="1" applyBorder="1">
      <alignment vertical="center"/>
    </xf>
    <xf numFmtId="0" fontId="26" fillId="0" borderId="39" xfId="0" applyFont="1" applyBorder="1">
      <alignment vertical="center"/>
    </xf>
    <xf numFmtId="0" fontId="26" fillId="0" borderId="6" xfId="0" applyFont="1" applyBorder="1">
      <alignment vertical="center"/>
    </xf>
    <xf numFmtId="182" fontId="26" fillId="0" borderId="38" xfId="0" applyNumberFormat="1" applyFont="1" applyBorder="1" applyAlignment="1">
      <alignment horizontal="right" vertical="center"/>
    </xf>
    <xf numFmtId="181" fontId="26" fillId="0" borderId="38" xfId="1" applyNumberFormat="1" applyFont="1" applyFill="1" applyBorder="1" applyAlignment="1">
      <alignment horizontal="right" vertical="center"/>
    </xf>
    <xf numFmtId="38" fontId="26" fillId="0" borderId="36" xfId="1" applyFont="1" applyFill="1" applyBorder="1">
      <alignment vertical="center"/>
    </xf>
    <xf numFmtId="176" fontId="26" fillId="2" borderId="39" xfId="1" applyNumberFormat="1" applyFont="1" applyFill="1" applyBorder="1">
      <alignment vertical="center"/>
    </xf>
    <xf numFmtId="176" fontId="26" fillId="2" borderId="34" xfId="1" applyNumberFormat="1" applyFont="1" applyFill="1" applyBorder="1">
      <alignment vertical="center"/>
    </xf>
    <xf numFmtId="0" fontId="6" fillId="0" borderId="5" xfId="0" applyFont="1" applyBorder="1" applyAlignment="1">
      <alignment vertical="center" wrapText="1"/>
    </xf>
    <xf numFmtId="181" fontId="6" fillId="0" borderId="6" xfId="1" applyNumberFormat="1" applyFont="1" applyFill="1" applyBorder="1" applyAlignment="1">
      <alignment horizontal="right" vertical="center"/>
    </xf>
    <xf numFmtId="176" fontId="26" fillId="0" borderId="8" xfId="1" applyNumberFormat="1" applyFont="1" applyFill="1" applyBorder="1">
      <alignment vertical="center"/>
    </xf>
    <xf numFmtId="0" fontId="26" fillId="7" borderId="12" xfId="0" applyFont="1" applyFill="1" applyBorder="1">
      <alignment vertical="center"/>
    </xf>
    <xf numFmtId="182" fontId="26" fillId="7" borderId="38" xfId="0" applyNumberFormat="1" applyFont="1" applyFill="1" applyBorder="1" applyAlignment="1">
      <alignment horizontal="right" vertical="center"/>
    </xf>
    <xf numFmtId="181" fontId="26" fillId="7" borderId="38" xfId="1" applyNumberFormat="1" applyFont="1" applyFill="1" applyBorder="1" applyAlignment="1">
      <alignment horizontal="right" vertical="center"/>
    </xf>
    <xf numFmtId="38" fontId="26" fillId="7" borderId="11" xfId="1" applyFont="1" applyFill="1" applyBorder="1">
      <alignment vertical="center"/>
    </xf>
    <xf numFmtId="38" fontId="26" fillId="7" borderId="12" xfId="1" applyFont="1" applyFill="1" applyBorder="1">
      <alignment vertical="center"/>
    </xf>
    <xf numFmtId="38" fontId="26" fillId="7" borderId="14" xfId="1" applyFont="1" applyFill="1" applyBorder="1">
      <alignment vertical="center"/>
    </xf>
    <xf numFmtId="38" fontId="26" fillId="7" borderId="37" xfId="1" applyFont="1" applyFill="1" applyBorder="1">
      <alignment vertical="center"/>
    </xf>
    <xf numFmtId="176" fontId="26" fillId="7" borderId="39" xfId="1" applyNumberFormat="1" applyFont="1" applyFill="1" applyBorder="1">
      <alignment vertical="center"/>
    </xf>
    <xf numFmtId="176" fontId="26" fillId="7" borderId="34" xfId="1" applyNumberFormat="1" applyFont="1" applyFill="1" applyBorder="1">
      <alignment vertical="center"/>
    </xf>
    <xf numFmtId="0" fontId="6" fillId="7" borderId="11" xfId="0" applyFont="1" applyFill="1" applyBorder="1" applyAlignment="1">
      <alignment horizontal="left" vertical="center" wrapText="1"/>
    </xf>
    <xf numFmtId="181" fontId="6" fillId="7" borderId="12" xfId="1" applyNumberFormat="1" applyFont="1" applyFill="1" applyBorder="1" applyAlignment="1">
      <alignment horizontal="right" vertical="center"/>
    </xf>
    <xf numFmtId="176" fontId="26" fillId="7" borderId="14" xfId="1" applyNumberFormat="1" applyFont="1" applyFill="1" applyBorder="1">
      <alignment vertical="center"/>
    </xf>
    <xf numFmtId="0" fontId="26" fillId="0" borderId="1" xfId="0" applyFont="1" applyBorder="1">
      <alignment vertical="center"/>
    </xf>
    <xf numFmtId="0" fontId="26" fillId="0" borderId="38" xfId="0" applyFont="1" applyBorder="1">
      <alignment vertical="center"/>
    </xf>
    <xf numFmtId="38" fontId="26" fillId="0" borderId="3" xfId="1" applyFont="1" applyFill="1" applyBorder="1">
      <alignment vertical="center"/>
    </xf>
    <xf numFmtId="38" fontId="26" fillId="0" borderId="2" xfId="1" applyFont="1" applyFill="1" applyBorder="1">
      <alignment vertical="center"/>
    </xf>
    <xf numFmtId="38" fontId="26" fillId="0" borderId="1" xfId="1" applyFont="1" applyFill="1" applyBorder="1">
      <alignment vertical="center"/>
    </xf>
    <xf numFmtId="38" fontId="26" fillId="0" borderId="38" xfId="1" applyFont="1" applyFill="1" applyBorder="1">
      <alignment vertical="center"/>
    </xf>
    <xf numFmtId="0" fontId="6" fillId="0" borderId="39" xfId="0" applyFont="1" applyBorder="1" applyAlignment="1">
      <alignment horizontal="left" vertical="center" wrapText="1"/>
    </xf>
    <xf numFmtId="181" fontId="6" fillId="0" borderId="34" xfId="1" applyNumberFormat="1" applyFont="1" applyFill="1" applyBorder="1" applyAlignment="1">
      <alignment horizontal="right" vertical="center"/>
    </xf>
    <xf numFmtId="176" fontId="26" fillId="0" borderId="35" xfId="1" applyNumberFormat="1" applyFont="1" applyFill="1" applyBorder="1">
      <alignment vertical="center"/>
    </xf>
    <xf numFmtId="0" fontId="26" fillId="0" borderId="35" xfId="0" applyFont="1" applyBorder="1">
      <alignment vertical="center"/>
    </xf>
    <xf numFmtId="182" fontId="26" fillId="0" borderId="37" xfId="0" applyNumberFormat="1" applyFont="1" applyBorder="1" applyAlignment="1">
      <alignment horizontal="right" vertical="center"/>
    </xf>
    <xf numFmtId="181" fontId="26" fillId="0" borderId="37" xfId="1" applyNumberFormat="1" applyFont="1" applyFill="1" applyBorder="1" applyAlignment="1">
      <alignment horizontal="right" vertical="center"/>
    </xf>
    <xf numFmtId="38" fontId="26" fillId="0" borderId="35" xfId="1" applyFont="1" applyFill="1" applyBorder="1">
      <alignment vertical="center"/>
    </xf>
    <xf numFmtId="182" fontId="26" fillId="0" borderId="36" xfId="0" applyNumberFormat="1" applyFont="1" applyBorder="1" applyAlignment="1">
      <alignment horizontal="right" vertical="center"/>
    </xf>
    <xf numFmtId="181" fontId="26" fillId="0" borderId="36" xfId="1" applyNumberFormat="1" applyFont="1" applyFill="1" applyBorder="1" applyAlignment="1">
      <alignment horizontal="right" vertical="center"/>
    </xf>
    <xf numFmtId="0" fontId="6" fillId="0" borderId="11" xfId="0" applyFont="1" applyBorder="1" applyAlignment="1">
      <alignment horizontal="left" vertical="center" wrapText="1"/>
    </xf>
    <xf numFmtId="0" fontId="26" fillId="7" borderId="11" xfId="0" applyFont="1" applyFill="1" applyBorder="1">
      <alignment vertical="center"/>
    </xf>
    <xf numFmtId="0" fontId="26" fillId="7" borderId="14" xfId="0" applyFont="1" applyFill="1" applyBorder="1" applyAlignment="1">
      <alignment vertical="center" wrapText="1"/>
    </xf>
    <xf numFmtId="181" fontId="26" fillId="7" borderId="45" xfId="1" applyNumberFormat="1" applyFont="1" applyFill="1" applyBorder="1" applyAlignment="1">
      <alignment horizontal="right" vertical="center"/>
    </xf>
    <xf numFmtId="0" fontId="26" fillId="2" borderId="0" xfId="0" applyFont="1" applyFill="1">
      <alignment vertical="center"/>
    </xf>
    <xf numFmtId="38" fontId="26" fillId="7" borderId="39" xfId="1" applyFont="1" applyFill="1" applyBorder="1">
      <alignment vertical="center"/>
    </xf>
    <xf numFmtId="38" fontId="26" fillId="7" borderId="34" xfId="1" applyFont="1" applyFill="1" applyBorder="1">
      <alignment vertical="center"/>
    </xf>
    <xf numFmtId="38" fontId="26" fillId="7" borderId="35" xfId="1" applyFont="1" applyFill="1" applyBorder="1">
      <alignment vertical="center"/>
    </xf>
    <xf numFmtId="0" fontId="6" fillId="7" borderId="11" xfId="0" applyFont="1" applyFill="1" applyBorder="1" applyAlignment="1">
      <alignment vertical="center" wrapText="1"/>
    </xf>
    <xf numFmtId="176" fontId="26" fillId="7" borderId="35" xfId="1" applyNumberFormat="1" applyFont="1" applyFill="1" applyBorder="1">
      <alignment vertical="center"/>
    </xf>
    <xf numFmtId="0" fontId="26" fillId="0" borderId="35" xfId="0" applyFont="1" applyBorder="1" applyAlignment="1">
      <alignment vertical="center" wrapText="1"/>
    </xf>
    <xf numFmtId="0" fontId="6" fillId="2" borderId="3" xfId="0" applyFont="1" applyFill="1" applyBorder="1" applyAlignment="1">
      <alignment horizontal="left" vertical="center" wrapText="1"/>
    </xf>
    <xf numFmtId="181" fontId="6" fillId="0" borderId="2" xfId="1" applyNumberFormat="1" applyFont="1" applyFill="1" applyBorder="1" applyAlignment="1">
      <alignment horizontal="right" vertical="center"/>
    </xf>
    <xf numFmtId="181" fontId="26" fillId="0" borderId="38" xfId="1" applyNumberFormat="1" applyFont="1" applyFill="1" applyBorder="1">
      <alignment vertical="center"/>
    </xf>
    <xf numFmtId="176" fontId="26" fillId="7" borderId="11" xfId="1" applyNumberFormat="1" applyFont="1" applyFill="1" applyBorder="1">
      <alignment vertical="center"/>
    </xf>
    <xf numFmtId="176" fontId="26" fillId="7" borderId="2" xfId="1" applyNumberFormat="1" applyFont="1" applyFill="1" applyBorder="1">
      <alignment vertical="center"/>
    </xf>
    <xf numFmtId="181" fontId="26" fillId="2" borderId="0" xfId="1" applyNumberFormat="1" applyFont="1" applyFill="1">
      <alignment vertical="center"/>
    </xf>
    <xf numFmtId="0" fontId="26" fillId="0" borderId="36" xfId="0" applyFont="1" applyBorder="1">
      <alignment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37" xfId="0" applyFont="1" applyBorder="1">
      <alignment vertical="center"/>
    </xf>
    <xf numFmtId="0" fontId="26" fillId="0" borderId="5" xfId="0" applyFont="1" applyBorder="1" applyAlignment="1">
      <alignment horizontal="center" vertical="center"/>
    </xf>
    <xf numFmtId="0" fontId="26" fillId="0" borderId="36" xfId="0" applyFont="1" applyBorder="1" applyAlignment="1">
      <alignment vertical="center" shrinkToFit="1"/>
    </xf>
    <xf numFmtId="38" fontId="26" fillId="0" borderId="5" xfId="1" applyFont="1" applyBorder="1">
      <alignment vertical="center"/>
    </xf>
    <xf numFmtId="38" fontId="26" fillId="0" borderId="36" xfId="1" applyFont="1" applyBorder="1">
      <alignment vertical="center"/>
    </xf>
    <xf numFmtId="38" fontId="26" fillId="0" borderId="8" xfId="1" applyFont="1" applyBorder="1">
      <alignment vertical="center"/>
    </xf>
    <xf numFmtId="0" fontId="26" fillId="0" borderId="37" xfId="0" applyFont="1" applyBorder="1" applyAlignment="1">
      <alignment vertical="center" shrinkToFit="1"/>
    </xf>
    <xf numFmtId="38" fontId="26" fillId="0" borderId="11" xfId="1" applyFont="1" applyBorder="1">
      <alignment vertical="center"/>
    </xf>
    <xf numFmtId="38" fontId="26" fillId="0" borderId="37" xfId="1" applyFont="1" applyBorder="1">
      <alignment vertical="center"/>
    </xf>
    <xf numFmtId="38" fontId="26" fillId="0" borderId="14" xfId="1" applyFont="1" applyBorder="1">
      <alignment vertical="center"/>
    </xf>
    <xf numFmtId="0" fontId="26" fillId="0" borderId="39" xfId="0" applyFont="1" applyBorder="1" applyAlignment="1">
      <alignment horizontal="center" vertical="center"/>
    </xf>
    <xf numFmtId="0" fontId="26" fillId="0" borderId="0" xfId="0" applyFont="1" applyAlignment="1">
      <alignment vertical="center" shrinkToFit="1"/>
    </xf>
    <xf numFmtId="38" fontId="26" fillId="0" borderId="39" xfId="1" applyFont="1" applyBorder="1">
      <alignment vertical="center"/>
    </xf>
    <xf numFmtId="38" fontId="26" fillId="0" borderId="0" xfId="1" applyFont="1" applyBorder="1">
      <alignment vertical="center"/>
    </xf>
    <xf numFmtId="38" fontId="26" fillId="0" borderId="35" xfId="1" applyFont="1" applyBorder="1">
      <alignment vertical="center"/>
    </xf>
    <xf numFmtId="0" fontId="26" fillId="0" borderId="3" xfId="0" applyFont="1" applyBorder="1" applyAlignment="1">
      <alignment horizontal="center" vertical="center"/>
    </xf>
    <xf numFmtId="0" fontId="26" fillId="0" borderId="38" xfId="0" applyFont="1" applyBorder="1" applyAlignment="1">
      <alignment vertical="center" shrinkToFit="1"/>
    </xf>
    <xf numFmtId="38" fontId="26" fillId="0" borderId="3" xfId="1" applyFont="1" applyBorder="1">
      <alignment vertical="center"/>
    </xf>
    <xf numFmtId="38" fontId="26" fillId="0" borderId="38" xfId="1" applyFont="1" applyBorder="1">
      <alignment vertical="center"/>
    </xf>
    <xf numFmtId="38" fontId="26" fillId="0" borderId="1" xfId="1" applyFont="1" applyBorder="1">
      <alignment vertical="center"/>
    </xf>
    <xf numFmtId="0" fontId="26" fillId="2" borderId="0" xfId="0" applyFont="1" applyFill="1" applyAlignment="1">
      <alignment vertical="center" shrinkToFit="1"/>
    </xf>
    <xf numFmtId="38" fontId="26" fillId="2" borderId="39" xfId="1" applyFont="1" applyFill="1" applyBorder="1">
      <alignment vertical="center"/>
    </xf>
    <xf numFmtId="38" fontId="26" fillId="2" borderId="36" xfId="1" applyFont="1" applyFill="1" applyBorder="1">
      <alignment vertical="center"/>
    </xf>
    <xf numFmtId="38" fontId="26" fillId="2" borderId="0" xfId="1" applyFont="1" applyFill="1" applyBorder="1">
      <alignment vertical="center"/>
    </xf>
    <xf numFmtId="38" fontId="26" fillId="2" borderId="8" xfId="1" applyFont="1" applyFill="1" applyBorder="1">
      <alignment vertical="center"/>
    </xf>
    <xf numFmtId="38" fontId="26" fillId="2" borderId="35" xfId="1" applyFont="1" applyFill="1" applyBorder="1">
      <alignment vertical="center"/>
    </xf>
    <xf numFmtId="38" fontId="26" fillId="2" borderId="14" xfId="1" applyFont="1" applyFill="1" applyBorder="1">
      <alignment vertical="center"/>
    </xf>
    <xf numFmtId="0" fontId="26" fillId="2" borderId="1" xfId="0" applyFont="1" applyFill="1" applyBorder="1" applyAlignment="1">
      <alignment vertical="center" shrinkToFit="1"/>
    </xf>
    <xf numFmtId="38" fontId="26" fillId="2" borderId="3" xfId="1" applyFont="1" applyFill="1" applyBorder="1">
      <alignment vertical="center"/>
    </xf>
    <xf numFmtId="38" fontId="26" fillId="2" borderId="38" xfId="1" applyFont="1" applyFill="1" applyBorder="1">
      <alignment vertical="center"/>
    </xf>
    <xf numFmtId="38" fontId="26" fillId="2" borderId="1" xfId="1" applyFont="1" applyFill="1" applyBorder="1">
      <alignment vertical="center"/>
    </xf>
    <xf numFmtId="38" fontId="26" fillId="0" borderId="0" xfId="1" applyFont="1">
      <alignment vertical="center"/>
    </xf>
    <xf numFmtId="38" fontId="26" fillId="0" borderId="0" xfId="0" applyNumberFormat="1" applyFont="1">
      <alignment vertical="center"/>
    </xf>
    <xf numFmtId="0" fontId="27" fillId="0" borderId="0" xfId="0" applyFont="1">
      <alignment vertical="center"/>
    </xf>
    <xf numFmtId="0" fontId="26" fillId="0" borderId="37" xfId="0" applyFont="1" applyBorder="1" applyAlignment="1">
      <alignment vertical="center" wrapText="1"/>
    </xf>
    <xf numFmtId="0" fontId="26" fillId="0" borderId="37" xfId="0" applyFont="1" applyBorder="1" applyAlignment="1">
      <alignment horizontal="center" vertical="center"/>
    </xf>
    <xf numFmtId="38" fontId="26" fillId="2" borderId="39" xfId="0" applyNumberFormat="1" applyFont="1" applyFill="1" applyBorder="1">
      <alignment vertical="center"/>
    </xf>
    <xf numFmtId="38" fontId="26" fillId="2" borderId="0" xfId="0" applyNumberFormat="1" applyFont="1" applyFill="1">
      <alignment vertical="center"/>
    </xf>
    <xf numFmtId="38" fontId="26" fillId="2" borderId="35" xfId="0" applyNumberFormat="1" applyFont="1" applyFill="1" applyBorder="1">
      <alignment vertical="center"/>
    </xf>
    <xf numFmtId="38" fontId="26" fillId="10" borderId="0" xfId="0" applyNumberFormat="1" applyFont="1" applyFill="1">
      <alignment vertical="center"/>
    </xf>
    <xf numFmtId="38" fontId="26" fillId="0" borderId="39" xfId="0" applyNumberFormat="1" applyFont="1" applyBorder="1">
      <alignment vertical="center"/>
    </xf>
    <xf numFmtId="38" fontId="26" fillId="0" borderId="35" xfId="0" applyNumberFormat="1" applyFont="1" applyBorder="1">
      <alignment vertical="center"/>
    </xf>
    <xf numFmtId="0" fontId="26" fillId="7" borderId="0" xfId="0" applyFont="1" applyFill="1">
      <alignment vertical="center"/>
    </xf>
    <xf numFmtId="38" fontId="26" fillId="7" borderId="39" xfId="0" applyNumberFormat="1" applyFont="1" applyFill="1" applyBorder="1">
      <alignment vertical="center"/>
    </xf>
    <xf numFmtId="38" fontId="26" fillId="7" borderId="0" xfId="0" applyNumberFormat="1" applyFont="1" applyFill="1">
      <alignment vertical="center"/>
    </xf>
    <xf numFmtId="38" fontId="26" fillId="7" borderId="35" xfId="0" applyNumberFormat="1" applyFont="1" applyFill="1" applyBorder="1">
      <alignment vertical="center"/>
    </xf>
    <xf numFmtId="38" fontId="26" fillId="2" borderId="11" xfId="0" applyNumberFormat="1" applyFont="1" applyFill="1" applyBorder="1">
      <alignment vertical="center"/>
    </xf>
    <xf numFmtId="38" fontId="26" fillId="2" borderId="37" xfId="0" applyNumberFormat="1" applyFont="1" applyFill="1" applyBorder="1">
      <alignment vertical="center"/>
    </xf>
    <xf numFmtId="38" fontId="26" fillId="2" borderId="14" xfId="0" applyNumberFormat="1" applyFont="1" applyFill="1" applyBorder="1">
      <alignment vertical="center"/>
    </xf>
    <xf numFmtId="38" fontId="26" fillId="0" borderId="37" xfId="0" applyNumberFormat="1" applyFont="1" applyBorder="1">
      <alignment vertical="center"/>
    </xf>
    <xf numFmtId="38" fontId="26" fillId="0" borderId="11" xfId="0" applyNumberFormat="1" applyFont="1" applyBorder="1">
      <alignment vertical="center"/>
    </xf>
    <xf numFmtId="38" fontId="26" fillId="0" borderId="14" xfId="0" applyNumberFormat="1" applyFont="1" applyBorder="1">
      <alignment vertical="center"/>
    </xf>
    <xf numFmtId="0" fontId="26" fillId="0" borderId="0" xfId="0" applyFont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38" fontId="26" fillId="0" borderId="5" xfId="0" applyNumberFormat="1" applyFont="1" applyBorder="1">
      <alignment vertical="center"/>
    </xf>
    <xf numFmtId="38" fontId="26" fillId="0" borderId="36" xfId="0" applyNumberFormat="1" applyFont="1" applyBorder="1">
      <alignment vertical="center"/>
    </xf>
    <xf numFmtId="38" fontId="26" fillId="0" borderId="8" xfId="0" applyNumberFormat="1" applyFont="1" applyBorder="1">
      <alignment vertical="center"/>
    </xf>
    <xf numFmtId="0" fontId="26" fillId="2" borderId="3" xfId="0" applyFont="1" applyFill="1" applyBorder="1">
      <alignment vertical="center"/>
    </xf>
    <xf numFmtId="38" fontId="26" fillId="2" borderId="3" xfId="0" applyNumberFormat="1" applyFont="1" applyFill="1" applyBorder="1">
      <alignment vertical="center"/>
    </xf>
    <xf numFmtId="38" fontId="26" fillId="2" borderId="38" xfId="0" applyNumberFormat="1" applyFont="1" applyFill="1" applyBorder="1">
      <alignment vertical="center"/>
    </xf>
    <xf numFmtId="38" fontId="26" fillId="2" borderId="1" xfId="0" applyNumberFormat="1" applyFont="1" applyFill="1" applyBorder="1">
      <alignment vertical="center"/>
    </xf>
    <xf numFmtId="176" fontId="26" fillId="2" borderId="14" xfId="1" applyNumberFormat="1" applyFont="1" applyFill="1" applyBorder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9" fillId="2" borderId="11" xfId="0" applyFont="1" applyFill="1" applyBorder="1">
      <alignment vertical="center"/>
    </xf>
    <xf numFmtId="0" fontId="19" fillId="3" borderId="5" xfId="0" applyFont="1" applyFill="1" applyBorder="1" applyAlignment="1">
      <alignment horizontal="right" vertical="center"/>
    </xf>
    <xf numFmtId="0" fontId="19" fillId="3" borderId="36" xfId="0" applyFont="1" applyFill="1" applyBorder="1">
      <alignment vertical="center"/>
    </xf>
    <xf numFmtId="0" fontId="19" fillId="3" borderId="5" xfId="0" applyFont="1" applyFill="1" applyBorder="1">
      <alignment vertical="center"/>
    </xf>
    <xf numFmtId="0" fontId="19" fillId="3" borderId="8" xfId="0" applyFont="1" applyFill="1" applyBorder="1">
      <alignment vertical="center"/>
    </xf>
    <xf numFmtId="0" fontId="19" fillId="3" borderId="36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horizontal="right" vertical="center"/>
    </xf>
    <xf numFmtId="0" fontId="19" fillId="3" borderId="0" xfId="0" applyFont="1" applyFill="1">
      <alignment vertical="center"/>
    </xf>
    <xf numFmtId="0" fontId="19" fillId="3" borderId="39" xfId="0" applyFont="1" applyFill="1" applyBorder="1">
      <alignment vertical="center"/>
    </xf>
    <xf numFmtId="0" fontId="19" fillId="3" borderId="35" xfId="0" applyFont="1" applyFill="1" applyBorder="1">
      <alignment vertical="center"/>
    </xf>
    <xf numFmtId="0" fontId="19" fillId="3" borderId="0" xfId="0" applyFont="1" applyFill="1" applyAlignment="1">
      <alignment horizontal="center" vertical="center"/>
    </xf>
    <xf numFmtId="0" fontId="19" fillId="3" borderId="35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right" vertical="center"/>
    </xf>
    <xf numFmtId="0" fontId="19" fillId="3" borderId="37" xfId="0" applyFont="1" applyFill="1" applyBorder="1">
      <alignment vertical="center"/>
    </xf>
    <xf numFmtId="0" fontId="19" fillId="3" borderId="11" xfId="0" applyFont="1" applyFill="1" applyBorder="1">
      <alignment vertical="center"/>
    </xf>
    <xf numFmtId="0" fontId="19" fillId="3" borderId="14" xfId="0" applyFont="1" applyFill="1" applyBorder="1">
      <alignment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176" fontId="26" fillId="3" borderId="2" xfId="1" applyNumberFormat="1" applyFont="1" applyFill="1" applyBorder="1">
      <alignment vertical="center"/>
    </xf>
    <xf numFmtId="176" fontId="26" fillId="3" borderId="38" xfId="1" applyNumberFormat="1" applyFont="1" applyFill="1" applyBorder="1">
      <alignment vertical="center"/>
    </xf>
    <xf numFmtId="176" fontId="26" fillId="3" borderId="3" xfId="1" applyNumberFormat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0" fontId="26" fillId="3" borderId="0" xfId="0" applyFont="1" applyFill="1" applyAlignment="1">
      <alignment vertical="center" shrinkToFit="1"/>
    </xf>
    <xf numFmtId="38" fontId="26" fillId="3" borderId="39" xfId="1" applyFont="1" applyFill="1" applyBorder="1">
      <alignment vertical="center"/>
    </xf>
    <xf numFmtId="38" fontId="26" fillId="3" borderId="36" xfId="1" applyFont="1" applyFill="1" applyBorder="1">
      <alignment vertical="center"/>
    </xf>
    <xf numFmtId="38" fontId="26" fillId="3" borderId="0" xfId="1" applyFont="1" applyFill="1" applyBorder="1">
      <alignment vertical="center"/>
    </xf>
    <xf numFmtId="38" fontId="26" fillId="3" borderId="8" xfId="1" applyFont="1" applyFill="1" applyBorder="1">
      <alignment vertical="center"/>
    </xf>
    <xf numFmtId="38" fontId="26" fillId="3" borderId="1" xfId="1" applyFont="1" applyFill="1" applyBorder="1">
      <alignment vertical="center"/>
    </xf>
    <xf numFmtId="38" fontId="26" fillId="3" borderId="35" xfId="1" applyFont="1" applyFill="1" applyBorder="1">
      <alignment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vertical="center" shrinkToFit="1"/>
    </xf>
    <xf numFmtId="38" fontId="26" fillId="3" borderId="3" xfId="1" applyFont="1" applyFill="1" applyBorder="1">
      <alignment vertical="center"/>
    </xf>
    <xf numFmtId="38" fontId="26" fillId="3" borderId="38" xfId="1" applyFont="1" applyFill="1" applyBorder="1">
      <alignment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vertical="center" shrinkToFit="1"/>
    </xf>
    <xf numFmtId="38" fontId="26" fillId="3" borderId="11" xfId="1" applyFont="1" applyFill="1" applyBorder="1">
      <alignment vertical="center"/>
    </xf>
    <xf numFmtId="38" fontId="26" fillId="3" borderId="37" xfId="1" applyFont="1" applyFill="1" applyBorder="1">
      <alignment vertical="center"/>
    </xf>
    <xf numFmtId="38" fontId="26" fillId="3" borderId="14" xfId="1" applyFont="1" applyFill="1" applyBorder="1">
      <alignment vertical="center"/>
    </xf>
    <xf numFmtId="0" fontId="26" fillId="3" borderId="5" xfId="0" applyFont="1" applyFill="1" applyBorder="1">
      <alignment vertical="center"/>
    </xf>
    <xf numFmtId="0" fontId="30" fillId="3" borderId="8" xfId="0" applyFont="1" applyFill="1" applyBorder="1" applyAlignment="1"/>
    <xf numFmtId="38" fontId="26" fillId="3" borderId="5" xfId="0" applyNumberFormat="1" applyFont="1" applyFill="1" applyBorder="1">
      <alignment vertical="center"/>
    </xf>
    <xf numFmtId="38" fontId="26" fillId="3" borderId="36" xfId="0" applyNumberFormat="1" applyFont="1" applyFill="1" applyBorder="1">
      <alignment vertical="center"/>
    </xf>
    <xf numFmtId="38" fontId="26" fillId="3" borderId="8" xfId="0" applyNumberFormat="1" applyFont="1" applyFill="1" applyBorder="1">
      <alignment vertical="center"/>
    </xf>
    <xf numFmtId="0" fontId="26" fillId="3" borderId="11" xfId="0" applyFont="1" applyFill="1" applyBorder="1">
      <alignment vertical="center"/>
    </xf>
    <xf numFmtId="0" fontId="26" fillId="3" borderId="14" xfId="0" applyFont="1" applyFill="1" applyBorder="1">
      <alignment vertical="center"/>
    </xf>
    <xf numFmtId="176" fontId="26" fillId="3" borderId="11" xfId="1" applyNumberFormat="1" applyFont="1" applyFill="1" applyBorder="1">
      <alignment vertical="center"/>
    </xf>
    <xf numFmtId="176" fontId="26" fillId="3" borderId="37" xfId="1" applyNumberFormat="1" applyFont="1" applyFill="1" applyBorder="1">
      <alignment vertical="center"/>
    </xf>
    <xf numFmtId="176" fontId="26" fillId="3" borderId="14" xfId="1" applyNumberFormat="1" applyFont="1" applyFill="1" applyBorder="1">
      <alignment vertical="center"/>
    </xf>
    <xf numFmtId="0" fontId="26" fillId="3" borderId="39" xfId="0" applyFont="1" applyFill="1" applyBorder="1">
      <alignment vertical="center"/>
    </xf>
    <xf numFmtId="38" fontId="26" fillId="3" borderId="0" xfId="0" applyNumberFormat="1" applyFont="1" applyFill="1">
      <alignment vertical="center"/>
    </xf>
    <xf numFmtId="38" fontId="26" fillId="3" borderId="39" xfId="0" applyNumberFormat="1" applyFont="1" applyFill="1" applyBorder="1">
      <alignment vertical="center"/>
    </xf>
    <xf numFmtId="38" fontId="26" fillId="3" borderId="35" xfId="0" applyNumberFormat="1" applyFont="1" applyFill="1" applyBorder="1">
      <alignment vertical="center"/>
    </xf>
    <xf numFmtId="0" fontId="26" fillId="3" borderId="0" xfId="0" applyFont="1" applyFill="1">
      <alignment vertical="center"/>
    </xf>
    <xf numFmtId="0" fontId="26" fillId="7" borderId="11" xfId="0" applyFont="1" applyFill="1" applyBorder="1" applyAlignment="1">
      <alignment horizontal="right" vertical="center"/>
    </xf>
    <xf numFmtId="176" fontId="26" fillId="7" borderId="37" xfId="1" applyNumberFormat="1" applyFont="1" applyFill="1" applyBorder="1">
      <alignment vertical="center"/>
    </xf>
    <xf numFmtId="0" fontId="31" fillId="0" borderId="14" xfId="0" applyFont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vertical="center" wrapText="1"/>
    </xf>
    <xf numFmtId="0" fontId="26" fillId="0" borderId="12" xfId="0" applyFont="1" applyBorder="1" applyAlignment="1">
      <alignment wrapText="1"/>
    </xf>
    <xf numFmtId="0" fontId="32" fillId="2" borderId="0" xfId="0" applyFont="1" applyFill="1">
      <alignment vertical="center"/>
    </xf>
    <xf numFmtId="0" fontId="6" fillId="0" borderId="3" xfId="0" applyFont="1" applyBorder="1" applyAlignment="1">
      <alignment horizontal="left" vertical="center" wrapText="1"/>
    </xf>
    <xf numFmtId="38" fontId="26" fillId="0" borderId="23" xfId="1" applyFont="1" applyFill="1" applyBorder="1" applyAlignment="1">
      <alignment horizontal="center" vertical="center"/>
    </xf>
    <xf numFmtId="0" fontId="26" fillId="0" borderId="22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/>
    </xf>
    <xf numFmtId="38" fontId="26" fillId="0" borderId="18" xfId="1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38" fontId="26" fillId="0" borderId="4" xfId="1" applyFont="1" applyFill="1" applyBorder="1" applyAlignment="1" applyProtection="1">
      <alignment vertical="center"/>
    </xf>
    <xf numFmtId="38" fontId="26" fillId="0" borderId="12" xfId="1" applyFont="1" applyFill="1" applyBorder="1">
      <alignment vertical="center"/>
    </xf>
    <xf numFmtId="38" fontId="26" fillId="0" borderId="44" xfId="1" applyFont="1" applyFill="1" applyBorder="1" applyAlignment="1" applyProtection="1">
      <alignment vertical="center"/>
    </xf>
    <xf numFmtId="38" fontId="26" fillId="0" borderId="10" xfId="1" applyFont="1" applyFill="1" applyBorder="1">
      <alignment vertical="center"/>
    </xf>
    <xf numFmtId="38" fontId="26" fillId="0" borderId="9" xfId="1" applyFont="1" applyFill="1" applyBorder="1">
      <alignment vertical="center"/>
    </xf>
    <xf numFmtId="38" fontId="26" fillId="0" borderId="10" xfId="1" applyFont="1" applyFill="1" applyBorder="1" applyProtection="1">
      <alignment vertical="center"/>
    </xf>
    <xf numFmtId="38" fontId="26" fillId="0" borderId="15" xfId="1" applyFont="1" applyFill="1" applyBorder="1">
      <alignment vertical="center"/>
    </xf>
    <xf numFmtId="38" fontId="26" fillId="0" borderId="29" xfId="1" applyFont="1" applyFill="1" applyBorder="1">
      <alignment vertical="center"/>
    </xf>
    <xf numFmtId="38" fontId="26" fillId="0" borderId="30" xfId="1" applyFont="1" applyFill="1" applyBorder="1">
      <alignment vertical="center"/>
    </xf>
    <xf numFmtId="38" fontId="26" fillId="0" borderId="43" xfId="1" applyFont="1" applyFill="1" applyBorder="1">
      <alignment vertical="center"/>
    </xf>
    <xf numFmtId="38" fontId="26" fillId="2" borderId="29" xfId="1" applyFont="1" applyFill="1" applyBorder="1">
      <alignment vertical="center"/>
    </xf>
    <xf numFmtId="38" fontId="26" fillId="2" borderId="30" xfId="1" applyFont="1" applyFill="1" applyBorder="1">
      <alignment vertical="center"/>
    </xf>
    <xf numFmtId="38" fontId="26" fillId="2" borderId="43" xfId="1" applyFont="1" applyFill="1" applyBorder="1">
      <alignment vertical="center"/>
    </xf>
    <xf numFmtId="176" fontId="0" fillId="0" borderId="1" xfId="1" applyNumberFormat="1" applyFont="1" applyBorder="1">
      <alignment vertical="center"/>
    </xf>
    <xf numFmtId="38" fontId="0" fillId="3" borderId="6" xfId="1" applyFont="1" applyFill="1" applyBorder="1">
      <alignment vertical="center"/>
    </xf>
    <xf numFmtId="38" fontId="26" fillId="3" borderId="0" xfId="1" applyFont="1" applyFill="1">
      <alignment vertical="center"/>
    </xf>
    <xf numFmtId="38" fontId="26" fillId="0" borderId="38" xfId="0" applyNumberFormat="1" applyFont="1" applyBorder="1">
      <alignment vertical="center"/>
    </xf>
    <xf numFmtId="0" fontId="0" fillId="3" borderId="0" xfId="0" applyFill="1" applyAlignment="1">
      <alignment vertical="center" wrapText="1"/>
    </xf>
    <xf numFmtId="183" fontId="6" fillId="4" borderId="6" xfId="7" applyNumberFormat="1" applyFill="1" applyBorder="1">
      <alignment vertical="center"/>
    </xf>
    <xf numFmtId="183" fontId="6" fillId="4" borderId="12" xfId="7" applyNumberFormat="1" applyFill="1" applyBorder="1">
      <alignment vertical="center"/>
    </xf>
    <xf numFmtId="183" fontId="6" fillId="0" borderId="12" xfId="7" applyNumberFormat="1" applyBorder="1">
      <alignment vertical="center"/>
    </xf>
    <xf numFmtId="183" fontId="6" fillId="12" borderId="0" xfId="7" applyNumberFormat="1" applyFill="1">
      <alignment vertical="center"/>
    </xf>
    <xf numFmtId="183" fontId="6" fillId="0" borderId="0" xfId="7" applyNumberFormat="1">
      <alignment vertical="center"/>
    </xf>
    <xf numFmtId="0" fontId="0" fillId="7" borderId="36" xfId="0" applyFill="1" applyBorder="1">
      <alignment vertical="center"/>
    </xf>
    <xf numFmtId="38" fontId="0" fillId="0" borderId="12" xfId="0" applyNumberFormat="1" applyBorder="1">
      <alignment vertical="center"/>
    </xf>
    <xf numFmtId="38" fontId="0" fillId="3" borderId="34" xfId="1" applyFont="1" applyFill="1" applyBorder="1">
      <alignment vertical="center"/>
    </xf>
    <xf numFmtId="38" fontId="0" fillId="3" borderId="34" xfId="0" applyNumberFormat="1" applyFill="1" applyBorder="1">
      <alignment vertical="center"/>
    </xf>
    <xf numFmtId="3" fontId="0" fillId="0" borderId="36" xfId="0" applyNumberFormat="1" applyBorder="1">
      <alignment vertical="center"/>
    </xf>
    <xf numFmtId="38" fontId="6" fillId="3" borderId="36" xfId="4" applyFont="1" applyFill="1" applyBorder="1" applyAlignment="1">
      <alignment vertical="center"/>
    </xf>
    <xf numFmtId="38" fontId="6" fillId="3" borderId="0" xfId="4" applyFont="1" applyFill="1" applyBorder="1" applyAlignment="1">
      <alignment vertical="center"/>
    </xf>
    <xf numFmtId="38" fontId="6" fillId="3" borderId="37" xfId="4" applyFont="1" applyFill="1" applyBorder="1" applyAlignment="1">
      <alignment vertical="center"/>
    </xf>
    <xf numFmtId="38" fontId="0" fillId="0" borderId="38" xfId="1" applyFont="1" applyBorder="1" applyAlignment="1">
      <alignment horizontal="center" vertical="center"/>
    </xf>
    <xf numFmtId="3" fontId="0" fillId="0" borderId="0" xfId="0" applyNumberFormat="1">
      <alignment vertical="center"/>
    </xf>
    <xf numFmtId="3" fontId="0" fillId="0" borderId="37" xfId="0" applyNumberFormat="1" applyBorder="1">
      <alignment vertical="center"/>
    </xf>
    <xf numFmtId="38" fontId="0" fillId="5" borderId="36" xfId="0" applyNumberFormat="1" applyFill="1" applyBorder="1">
      <alignment vertical="center"/>
    </xf>
    <xf numFmtId="38" fontId="0" fillId="5" borderId="37" xfId="0" applyNumberFormat="1" applyFill="1" applyBorder="1">
      <alignment vertical="center"/>
    </xf>
    <xf numFmtId="38" fontId="6" fillId="0" borderId="0" xfId="4" applyFont="1">
      <alignment vertical="center"/>
    </xf>
    <xf numFmtId="38" fontId="6" fillId="4" borderId="36" xfId="4" applyFont="1" applyFill="1" applyBorder="1">
      <alignment vertical="center"/>
    </xf>
    <xf numFmtId="38" fontId="6" fillId="4" borderId="0" xfId="4" applyFont="1" applyFill="1" applyBorder="1">
      <alignment vertical="center"/>
    </xf>
    <xf numFmtId="38" fontId="6" fillId="4" borderId="37" xfId="4" applyFont="1" applyFill="1" applyBorder="1">
      <alignment vertical="center"/>
    </xf>
    <xf numFmtId="3" fontId="0" fillId="3" borderId="0" xfId="0" applyNumberFormat="1" applyFill="1">
      <alignment vertical="center"/>
    </xf>
    <xf numFmtId="3" fontId="0" fillId="3" borderId="37" xfId="0" applyNumberFormat="1" applyFill="1" applyBorder="1">
      <alignment vertical="center"/>
    </xf>
    <xf numFmtId="3" fontId="0" fillId="3" borderId="36" xfId="0" applyNumberFormat="1" applyFill="1" applyBorder="1">
      <alignment vertical="center"/>
    </xf>
    <xf numFmtId="38" fontId="0" fillId="0" borderId="36" xfId="4" applyFont="1" applyBorder="1" applyAlignment="1">
      <alignment vertical="center"/>
    </xf>
    <xf numFmtId="38" fontId="6" fillId="2" borderId="36" xfId="4" applyFont="1" applyFill="1" applyBorder="1">
      <alignment vertical="center"/>
    </xf>
    <xf numFmtId="38" fontId="6" fillId="2" borderId="0" xfId="4" applyFont="1" applyFill="1" applyBorder="1">
      <alignment vertical="center"/>
    </xf>
    <xf numFmtId="38" fontId="6" fillId="2" borderId="37" xfId="4" applyFont="1" applyFill="1" applyBorder="1">
      <alignment vertical="center"/>
    </xf>
    <xf numFmtId="38" fontId="0" fillId="0" borderId="36" xfId="4" applyFont="1" applyFill="1" applyBorder="1" applyAlignment="1">
      <alignment vertical="center"/>
    </xf>
    <xf numFmtId="38" fontId="0" fillId="0" borderId="0" xfId="4" applyFont="1" applyFill="1" applyBorder="1" applyAlignment="1">
      <alignment vertical="center"/>
    </xf>
    <xf numFmtId="38" fontId="0" fillId="0" borderId="37" xfId="4" applyFont="1" applyFill="1" applyBorder="1" applyAlignment="1">
      <alignment vertical="center"/>
    </xf>
    <xf numFmtId="3" fontId="0" fillId="11" borderId="0" xfId="0" applyNumberFormat="1" applyFill="1">
      <alignment vertical="center"/>
    </xf>
    <xf numFmtId="38" fontId="6" fillId="0" borderId="0" xfId="4" applyFont="1" applyBorder="1">
      <alignment vertical="center"/>
    </xf>
    <xf numFmtId="3" fontId="0" fillId="5" borderId="0" xfId="0" applyNumberFormat="1" applyFill="1">
      <alignment vertical="center"/>
    </xf>
    <xf numFmtId="38" fontId="6" fillId="5" borderId="0" xfId="4" applyFont="1" applyFill="1" applyBorder="1" applyAlignment="1">
      <alignment vertical="center"/>
    </xf>
    <xf numFmtId="3" fontId="0" fillId="5" borderId="37" xfId="0" applyNumberFormat="1" applyFill="1" applyBorder="1">
      <alignment vertical="center"/>
    </xf>
    <xf numFmtId="38" fontId="6" fillId="5" borderId="37" xfId="4" applyFont="1" applyFill="1" applyBorder="1" applyAlignment="1">
      <alignment vertical="center"/>
    </xf>
    <xf numFmtId="38" fontId="0" fillId="0" borderId="38" xfId="4" applyFont="1" applyFill="1" applyBorder="1" applyAlignment="1">
      <alignment vertical="center"/>
    </xf>
    <xf numFmtId="38" fontId="6" fillId="11" borderId="36" xfId="4" applyFont="1" applyFill="1" applyBorder="1" applyAlignment="1">
      <alignment vertical="center"/>
    </xf>
    <xf numFmtId="38" fontId="6" fillId="0" borderId="37" xfId="4" applyFont="1" applyBorder="1">
      <alignment vertical="center"/>
    </xf>
    <xf numFmtId="38" fontId="6" fillId="0" borderId="36" xfId="4" applyFont="1" applyFill="1" applyBorder="1">
      <alignment vertical="center"/>
    </xf>
    <xf numFmtId="38" fontId="6" fillId="0" borderId="0" xfId="4" applyFont="1" applyFill="1" applyBorder="1">
      <alignment vertical="center"/>
    </xf>
    <xf numFmtId="38" fontId="6" fillId="0" borderId="37" xfId="4" applyFont="1" applyFill="1" applyBorder="1">
      <alignment vertical="center"/>
    </xf>
    <xf numFmtId="38" fontId="6" fillId="0" borderId="36" xfId="4" applyFont="1" applyBorder="1">
      <alignment vertical="center"/>
    </xf>
    <xf numFmtId="3" fontId="0" fillId="0" borderId="5" xfId="0" applyNumberFormat="1" applyBorder="1">
      <alignment vertical="center"/>
    </xf>
    <xf numFmtId="3" fontId="0" fillId="0" borderId="39" xfId="0" applyNumberFormat="1" applyBorder="1">
      <alignment vertical="center"/>
    </xf>
    <xf numFmtId="3" fontId="0" fillId="0" borderId="11" xfId="0" applyNumberFormat="1" applyBorder="1">
      <alignment vertical="center"/>
    </xf>
    <xf numFmtId="38" fontId="6" fillId="3" borderId="0" xfId="4" applyFont="1" applyFill="1">
      <alignment vertical="center"/>
    </xf>
    <xf numFmtId="38" fontId="6" fillId="5" borderId="0" xfId="4" applyFont="1" applyFill="1" applyBorder="1">
      <alignment vertical="center"/>
    </xf>
    <xf numFmtId="38" fontId="6" fillId="5" borderId="0" xfId="4" applyFont="1" applyFill="1">
      <alignment vertical="center"/>
    </xf>
    <xf numFmtId="3" fontId="0" fillId="2" borderId="0" xfId="0" applyNumberFormat="1" applyFill="1">
      <alignment vertical="center"/>
    </xf>
    <xf numFmtId="3" fontId="0" fillId="2" borderId="37" xfId="0" applyNumberFormat="1" applyFill="1" applyBorder="1">
      <alignment vertical="center"/>
    </xf>
    <xf numFmtId="183" fontId="6" fillId="5" borderId="2" xfId="7" applyNumberFormat="1" applyFill="1" applyBorder="1">
      <alignment vertical="center"/>
    </xf>
    <xf numFmtId="38" fontId="0" fillId="5" borderId="38" xfId="0" applyNumberFormat="1" applyFill="1" applyBorder="1">
      <alignment vertical="center"/>
    </xf>
    <xf numFmtId="38" fontId="0" fillId="3" borderId="35" xfId="1" applyFont="1" applyFill="1" applyBorder="1">
      <alignment vertical="center"/>
    </xf>
    <xf numFmtId="38" fontId="0" fillId="2" borderId="38" xfId="0" applyNumberFormat="1" applyFill="1" applyBorder="1">
      <alignment vertical="center"/>
    </xf>
    <xf numFmtId="38" fontId="0" fillId="3" borderId="12" xfId="1" applyFont="1" applyFill="1" applyBorder="1">
      <alignment vertical="center"/>
    </xf>
    <xf numFmtId="38" fontId="0" fillId="3" borderId="12" xfId="0" applyNumberFormat="1" applyFill="1" applyBorder="1">
      <alignment vertical="center"/>
    </xf>
    <xf numFmtId="38" fontId="0" fillId="8" borderId="37" xfId="4" applyFont="1" applyFill="1" applyBorder="1">
      <alignment vertical="center"/>
    </xf>
    <xf numFmtId="38" fontId="0" fillId="8" borderId="14" xfId="4" applyFont="1" applyFill="1" applyBorder="1">
      <alignment vertical="center"/>
    </xf>
    <xf numFmtId="38" fontId="0" fillId="5" borderId="3" xfId="0" applyNumberFormat="1" applyFill="1" applyBorder="1">
      <alignment vertical="center"/>
    </xf>
    <xf numFmtId="38" fontId="0" fillId="5" borderId="1" xfId="0" applyNumberFormat="1" applyFill="1" applyBorder="1">
      <alignment vertical="center"/>
    </xf>
    <xf numFmtId="38" fontId="0" fillId="5" borderId="1" xfId="1" applyFont="1" applyFill="1" applyBorder="1">
      <alignment vertical="center"/>
    </xf>
    <xf numFmtId="38" fontId="0" fillId="5" borderId="6" xfId="1" applyFont="1" applyFill="1" applyBorder="1">
      <alignment vertical="center"/>
    </xf>
    <xf numFmtId="38" fontId="0" fillId="5" borderId="2" xfId="1" applyFont="1" applyFill="1" applyBorder="1">
      <alignment vertical="center"/>
    </xf>
    <xf numFmtId="38" fontId="0" fillId="5" borderId="2" xfId="0" applyNumberFormat="1" applyFill="1" applyBorder="1">
      <alignment vertical="center"/>
    </xf>
    <xf numFmtId="0" fontId="12" fillId="11" borderId="0" xfId="0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38" fontId="19" fillId="3" borderId="23" xfId="1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/>
    </xf>
    <xf numFmtId="38" fontId="19" fillId="3" borderId="18" xfId="1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38" fontId="19" fillId="3" borderId="12" xfId="1" applyFont="1" applyFill="1" applyBorder="1">
      <alignment vertical="center"/>
    </xf>
    <xf numFmtId="38" fontId="26" fillId="3" borderId="44" xfId="1" applyFont="1" applyFill="1" applyBorder="1" applyAlignment="1" applyProtection="1">
      <alignment vertical="center"/>
    </xf>
    <xf numFmtId="38" fontId="19" fillId="3" borderId="10" xfId="1" applyFont="1" applyFill="1" applyBorder="1">
      <alignment vertical="center"/>
    </xf>
    <xf numFmtId="38" fontId="19" fillId="3" borderId="34" xfId="1" applyFont="1" applyFill="1" applyBorder="1">
      <alignment vertical="center"/>
    </xf>
    <xf numFmtId="38" fontId="19" fillId="3" borderId="9" xfId="1" applyFont="1" applyFill="1" applyBorder="1">
      <alignment vertical="center"/>
    </xf>
    <xf numFmtId="38" fontId="19" fillId="3" borderId="2" xfId="1" applyFont="1" applyFill="1" applyBorder="1">
      <alignment vertical="center"/>
    </xf>
    <xf numFmtId="38" fontId="19" fillId="3" borderId="10" xfId="1" applyFont="1" applyFill="1" applyBorder="1" applyProtection="1">
      <alignment vertical="center"/>
    </xf>
    <xf numFmtId="38" fontId="19" fillId="3" borderId="15" xfId="1" applyFont="1" applyFill="1" applyBorder="1">
      <alignment vertical="center"/>
    </xf>
    <xf numFmtId="38" fontId="26" fillId="2" borderId="23" xfId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/>
    </xf>
    <xf numFmtId="38" fontId="26" fillId="2" borderId="18" xfId="1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38" fontId="26" fillId="2" borderId="12" xfId="1" applyFont="1" applyFill="1" applyBorder="1">
      <alignment vertical="center"/>
    </xf>
    <xf numFmtId="38" fontId="26" fillId="2" borderId="10" xfId="1" applyFont="1" applyFill="1" applyBorder="1">
      <alignment vertical="center"/>
    </xf>
    <xf numFmtId="38" fontId="26" fillId="2" borderId="34" xfId="1" applyFont="1" applyFill="1" applyBorder="1">
      <alignment vertical="center"/>
    </xf>
    <xf numFmtId="38" fontId="26" fillId="2" borderId="9" xfId="1" applyFont="1" applyFill="1" applyBorder="1">
      <alignment vertical="center"/>
    </xf>
    <xf numFmtId="38" fontId="26" fillId="2" borderId="2" xfId="1" applyFont="1" applyFill="1" applyBorder="1">
      <alignment vertical="center"/>
    </xf>
    <xf numFmtId="38" fontId="26" fillId="2" borderId="10" xfId="1" applyFont="1" applyFill="1" applyBorder="1" applyProtection="1">
      <alignment vertical="center"/>
    </xf>
    <xf numFmtId="38" fontId="26" fillId="2" borderId="15" xfId="1" applyFont="1" applyFill="1" applyBorder="1">
      <alignment vertical="center"/>
    </xf>
    <xf numFmtId="0" fontId="0" fillId="7" borderId="5" xfId="0" applyFill="1" applyBorder="1">
      <alignment vertical="center"/>
    </xf>
    <xf numFmtId="0" fontId="0" fillId="7" borderId="8" xfId="0" applyFill="1" applyBorder="1">
      <alignment vertical="center"/>
    </xf>
    <xf numFmtId="0" fontId="0" fillId="7" borderId="39" xfId="0" applyFill="1" applyBorder="1" applyAlignment="1">
      <alignment vertical="center" wrapText="1"/>
    </xf>
    <xf numFmtId="0" fontId="0" fillId="7" borderId="0" xfId="0" applyFill="1" applyAlignment="1">
      <alignment vertical="center" wrapText="1"/>
    </xf>
    <xf numFmtId="0" fontId="0" fillId="7" borderId="35" xfId="0" applyFill="1" applyBorder="1" applyAlignment="1">
      <alignment vertical="center" wrapText="1"/>
    </xf>
    <xf numFmtId="38" fontId="6" fillId="7" borderId="1" xfId="4" applyFont="1" applyFill="1" applyBorder="1">
      <alignment vertical="center"/>
    </xf>
    <xf numFmtId="38" fontId="6" fillId="7" borderId="35" xfId="4" applyFont="1" applyFill="1" applyBorder="1">
      <alignment vertical="center"/>
    </xf>
    <xf numFmtId="38" fontId="6" fillId="7" borderId="8" xfId="4" applyFont="1" applyFill="1" applyBorder="1">
      <alignment vertical="center"/>
    </xf>
    <xf numFmtId="38" fontId="6" fillId="7" borderId="14" xfId="4" applyFont="1" applyFill="1" applyBorder="1">
      <alignment vertical="center"/>
    </xf>
    <xf numFmtId="183" fontId="6" fillId="7" borderId="6" xfId="7" applyNumberFormat="1" applyFill="1" applyBorder="1">
      <alignment vertical="center"/>
    </xf>
    <xf numFmtId="183" fontId="6" fillId="7" borderId="12" xfId="7" applyNumberFormat="1" applyFill="1" applyBorder="1">
      <alignment vertical="center"/>
    </xf>
    <xf numFmtId="183" fontId="6" fillId="7" borderId="2" xfId="7" applyNumberFormat="1" applyFill="1" applyBorder="1">
      <alignment vertical="center"/>
    </xf>
    <xf numFmtId="38" fontId="0" fillId="7" borderId="0" xfId="4" applyFont="1" applyFill="1">
      <alignment vertical="center"/>
    </xf>
    <xf numFmtId="183" fontId="6" fillId="7" borderId="0" xfId="7" applyNumberFormat="1" applyFill="1">
      <alignment vertical="center"/>
    </xf>
    <xf numFmtId="38" fontId="0" fillId="5" borderId="37" xfId="1" applyFont="1" applyFill="1" applyBorder="1">
      <alignment vertical="center"/>
    </xf>
    <xf numFmtId="0" fontId="0" fillId="2" borderId="36" xfId="0" applyFill="1" applyBorder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38" fontId="0" fillId="3" borderId="1" xfId="1" applyFont="1" applyFill="1" applyBorder="1">
      <alignment vertical="center"/>
    </xf>
    <xf numFmtId="179" fontId="0" fillId="8" borderId="8" xfId="1" applyNumberFormat="1" applyFont="1" applyFill="1" applyBorder="1">
      <alignment vertical="center"/>
    </xf>
    <xf numFmtId="179" fontId="0" fillId="3" borderId="35" xfId="1" applyNumberFormat="1" applyFont="1" applyFill="1" applyBorder="1">
      <alignment vertical="center"/>
    </xf>
    <xf numFmtId="179" fontId="0" fillId="8" borderId="35" xfId="1" applyNumberFormat="1" applyFont="1" applyFill="1" applyBorder="1">
      <alignment vertical="center"/>
    </xf>
    <xf numFmtId="179" fontId="0" fillId="8" borderId="14" xfId="1" applyNumberFormat="1" applyFont="1" applyFill="1" applyBorder="1">
      <alignment vertical="center"/>
    </xf>
    <xf numFmtId="38" fontId="0" fillId="3" borderId="2" xfId="1" applyFont="1" applyFill="1" applyBorder="1">
      <alignment vertical="center"/>
    </xf>
    <xf numFmtId="38" fontId="0" fillId="3" borderId="14" xfId="1" applyFon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178" fontId="0" fillId="2" borderId="0" xfId="1" applyNumberFormat="1" applyFont="1" applyFill="1" applyBorder="1">
      <alignment vertical="center"/>
    </xf>
    <xf numFmtId="178" fontId="19" fillId="2" borderId="5" xfId="1" applyNumberFormat="1" applyFont="1" applyFill="1" applyBorder="1">
      <alignment vertical="center"/>
    </xf>
    <xf numFmtId="180" fontId="19" fillId="2" borderId="6" xfId="0" applyNumberFormat="1" applyFont="1" applyFill="1" applyBorder="1">
      <alignment vertical="center"/>
    </xf>
    <xf numFmtId="180" fontId="19" fillId="2" borderId="34" xfId="0" applyNumberFormat="1" applyFont="1" applyFill="1" applyBorder="1">
      <alignment vertical="center"/>
    </xf>
    <xf numFmtId="180" fontId="19" fillId="2" borderId="12" xfId="0" applyNumberFormat="1" applyFont="1" applyFill="1" applyBorder="1">
      <alignment vertical="center"/>
    </xf>
    <xf numFmtId="38" fontId="0" fillId="13" borderId="0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38" fontId="0" fillId="6" borderId="38" xfId="1" applyFont="1" applyFill="1" applyBorder="1">
      <alignment vertical="center"/>
    </xf>
    <xf numFmtId="38" fontId="0" fillId="6" borderId="35" xfId="1" applyFont="1" applyFill="1" applyBorder="1">
      <alignment vertical="center"/>
    </xf>
    <xf numFmtId="38" fontId="19" fillId="6" borderId="12" xfId="1" applyFont="1" applyFill="1" applyBorder="1">
      <alignment vertical="center"/>
    </xf>
    <xf numFmtId="38" fontId="6" fillId="6" borderId="41" xfId="4" applyFill="1" applyBorder="1" applyAlignment="1" applyProtection="1">
      <alignment horizontal="right" vertical="center"/>
      <protection locked="0"/>
    </xf>
    <xf numFmtId="38" fontId="19" fillId="6" borderId="30" xfId="1" applyFont="1" applyFill="1" applyBorder="1">
      <alignment vertical="center"/>
    </xf>
    <xf numFmtId="38" fontId="19" fillId="3" borderId="0" xfId="1" applyFont="1" applyFill="1" applyBorder="1">
      <alignment vertical="center"/>
    </xf>
    <xf numFmtId="0" fontId="12" fillId="3" borderId="0" xfId="0" applyFont="1" applyFill="1" applyAlignment="1">
      <alignment horizontal="right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0" fillId="3" borderId="0" xfId="4" applyFont="1" applyFill="1" applyBorder="1">
      <alignment vertical="center"/>
    </xf>
    <xf numFmtId="38" fontId="19" fillId="3" borderId="37" xfId="1" applyFont="1" applyFill="1" applyBorder="1">
      <alignment vertical="center"/>
    </xf>
    <xf numFmtId="0" fontId="14" fillId="2" borderId="0" xfId="0" applyFont="1" applyFill="1">
      <alignment vertical="center"/>
    </xf>
    <xf numFmtId="38" fontId="0" fillId="0" borderId="0" xfId="0" applyNumberFormat="1" applyBorder="1">
      <alignment vertical="center"/>
    </xf>
    <xf numFmtId="0" fontId="14" fillId="0" borderId="0" xfId="0" applyFont="1" applyBorder="1">
      <alignment vertical="center"/>
    </xf>
    <xf numFmtId="0" fontId="14" fillId="0" borderId="36" xfId="0" applyFont="1" applyBorder="1" applyAlignment="1">
      <alignment horizontal="left" vertical="center"/>
    </xf>
    <xf numFmtId="0" fontId="12" fillId="0" borderId="0" xfId="0" applyFont="1" applyBorder="1" applyAlignment="1">
      <alignment horizontal="right" vertical="center"/>
    </xf>
    <xf numFmtId="0" fontId="0" fillId="0" borderId="0" xfId="0" applyBorder="1">
      <alignment vertical="center"/>
    </xf>
    <xf numFmtId="0" fontId="5" fillId="0" borderId="37" xfId="0" applyFont="1" applyBorder="1">
      <alignment vertical="center"/>
    </xf>
    <xf numFmtId="38" fontId="0" fillId="3" borderId="36" xfId="4" applyFont="1" applyFill="1" applyBorder="1">
      <alignment vertical="center"/>
    </xf>
    <xf numFmtId="38" fontId="0" fillId="3" borderId="37" xfId="4" applyFont="1" applyFill="1" applyBorder="1">
      <alignment vertical="center"/>
    </xf>
    <xf numFmtId="38" fontId="0" fillId="2" borderId="0" xfId="4" applyFont="1" applyFill="1" applyBorder="1">
      <alignment vertical="center"/>
    </xf>
    <xf numFmtId="0" fontId="0" fillId="5" borderId="0" xfId="0" applyFill="1" applyBorder="1">
      <alignment vertical="center"/>
    </xf>
    <xf numFmtId="38" fontId="0" fillId="5" borderId="38" xfId="1" applyFont="1" applyFill="1" applyBorder="1">
      <alignment vertical="center"/>
    </xf>
    <xf numFmtId="0" fontId="0" fillId="2" borderId="0" xfId="0" applyFill="1" applyBorder="1">
      <alignment vertical="center"/>
    </xf>
    <xf numFmtId="57" fontId="12" fillId="3" borderId="0" xfId="0" quotePrefix="1" applyNumberFormat="1" applyFont="1" applyFill="1" applyAlignment="1">
      <alignment horizontal="right" vertical="center"/>
    </xf>
    <xf numFmtId="14" fontId="12" fillId="6" borderId="0" xfId="0" applyNumberFormat="1" applyFont="1" applyFill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58" fontId="19" fillId="3" borderId="0" xfId="0" quotePrefix="1" applyNumberFormat="1" applyFont="1" applyFill="1" applyAlignment="1">
      <alignment horizontal="center" vertical="center"/>
    </xf>
    <xf numFmtId="58" fontId="19" fillId="3" borderId="0" xfId="0" applyNumberFormat="1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0" borderId="39" xfId="0" applyFont="1" applyBorder="1">
      <alignment vertical="center"/>
    </xf>
    <xf numFmtId="0" fontId="26" fillId="0" borderId="0" xfId="0" applyFont="1">
      <alignment vertical="center"/>
    </xf>
    <xf numFmtId="0" fontId="26" fillId="3" borderId="39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</cellXfs>
  <cellStyles count="8">
    <cellStyle name="桁区切り" xfId="1" builtinId="6"/>
    <cellStyle name="桁区切り 4" xfId="4" xr:uid="{00000000-0005-0000-0000-000001000000}"/>
    <cellStyle name="標準" xfId="0" builtinId="0"/>
    <cellStyle name="標準_2001市町のすがた" xfId="5" xr:uid="{00000000-0005-0000-0000-000003000000}"/>
    <cellStyle name="標準_T120909a" xfId="2" xr:uid="{00000000-0005-0000-0000-000004000000}"/>
    <cellStyle name="標準_T120910a" xfId="3" xr:uid="{00000000-0005-0000-0000-000005000000}"/>
    <cellStyle name="標準_市町C3" xfId="6" xr:uid="{00000000-0005-0000-0000-000006000000}"/>
    <cellStyle name="標準_消費額算出基礎データＨ20版" xfId="7" xr:uid="{A9ED9EAD-FFEF-4CEF-8718-2B453FE8B5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EC79A-0A5D-4011-88CC-7AEB3E45E402}">
  <dimension ref="A1:H2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5" sqref="G15"/>
    </sheetView>
  </sheetViews>
  <sheetFormatPr defaultColWidth="9" defaultRowHeight="13.5" x14ac:dyDescent="0.15"/>
  <cols>
    <col min="1" max="1" width="4.5" customWidth="1"/>
    <col min="2" max="2" width="33" customWidth="1"/>
    <col min="3" max="3" width="23.25" customWidth="1"/>
    <col min="4" max="4" width="17.625" customWidth="1"/>
    <col min="5" max="6" width="9.5" customWidth="1"/>
  </cols>
  <sheetData>
    <row r="1" spans="1:8" x14ac:dyDescent="0.15">
      <c r="A1" s="462" t="s">
        <v>2135</v>
      </c>
      <c r="B1" s="31"/>
      <c r="C1" s="31"/>
      <c r="D1" s="31"/>
      <c r="E1" s="934" t="s">
        <v>2243</v>
      </c>
      <c r="F1" s="935"/>
      <c r="G1" s="31"/>
    </row>
    <row r="2" spans="1:8" x14ac:dyDescent="0.15">
      <c r="A2" s="469"/>
      <c r="B2" s="468" t="s">
        <v>301</v>
      </c>
      <c r="C2" s="526" t="s">
        <v>512</v>
      </c>
      <c r="D2" s="527"/>
      <c r="E2" s="932" t="s">
        <v>497</v>
      </c>
      <c r="F2" s="933"/>
      <c r="G2" s="31"/>
    </row>
    <row r="3" spans="1:8" ht="19.5" customHeight="1" x14ac:dyDescent="0.15">
      <c r="A3" s="215">
        <v>1</v>
      </c>
      <c r="B3" s="157" t="s">
        <v>501</v>
      </c>
      <c r="C3" s="215" t="s">
        <v>498</v>
      </c>
      <c r="D3" s="213" t="s">
        <v>499</v>
      </c>
      <c r="E3" s="688" t="s">
        <v>2227</v>
      </c>
      <c r="F3" s="471" t="s">
        <v>2228</v>
      </c>
      <c r="G3" s="31"/>
    </row>
    <row r="4" spans="1:8" ht="19.5" customHeight="1" x14ac:dyDescent="0.15">
      <c r="A4" s="464">
        <v>2</v>
      </c>
      <c r="B4" s="211" t="s">
        <v>503</v>
      </c>
      <c r="C4" s="464" t="s">
        <v>498</v>
      </c>
      <c r="D4" s="463" t="s">
        <v>499</v>
      </c>
      <c r="E4" s="687" t="s">
        <v>2227</v>
      </c>
      <c r="F4" s="472" t="s">
        <v>2228</v>
      </c>
      <c r="G4" s="31"/>
    </row>
    <row r="5" spans="1:8" ht="19.5" customHeight="1" x14ac:dyDescent="0.15">
      <c r="A5" s="465">
        <v>3</v>
      </c>
      <c r="B5" s="211" t="s">
        <v>505</v>
      </c>
      <c r="C5" s="464" t="s">
        <v>498</v>
      </c>
      <c r="D5" s="463" t="s">
        <v>499</v>
      </c>
      <c r="E5" s="687" t="s">
        <v>2227</v>
      </c>
      <c r="F5" s="472" t="s">
        <v>2228</v>
      </c>
      <c r="G5" s="31"/>
    </row>
    <row r="6" spans="1:8" ht="19.5" customHeight="1" x14ac:dyDescent="0.15">
      <c r="A6" s="465">
        <v>4</v>
      </c>
      <c r="B6" s="211" t="s">
        <v>507</v>
      </c>
      <c r="C6" s="464" t="s">
        <v>498</v>
      </c>
      <c r="D6" s="463" t="s">
        <v>499</v>
      </c>
      <c r="E6" s="687" t="s">
        <v>2227</v>
      </c>
      <c r="F6" s="472" t="s">
        <v>2228</v>
      </c>
      <c r="G6" s="31"/>
    </row>
    <row r="7" spans="1:8" ht="19.5" customHeight="1" x14ac:dyDescent="0.15">
      <c r="A7" s="464">
        <v>5</v>
      </c>
      <c r="B7" s="211" t="s">
        <v>508</v>
      </c>
      <c r="C7" s="464" t="s">
        <v>498</v>
      </c>
      <c r="D7" s="463" t="s">
        <v>499</v>
      </c>
      <c r="E7" s="687" t="s">
        <v>2227</v>
      </c>
      <c r="F7" s="472" t="s">
        <v>2228</v>
      </c>
      <c r="G7" s="31"/>
      <c r="H7" s="31" t="s">
        <v>318</v>
      </c>
    </row>
    <row r="8" spans="1:8" ht="19.5" customHeight="1" x14ac:dyDescent="0.15">
      <c r="A8" s="465">
        <v>6</v>
      </c>
      <c r="B8" s="211" t="s">
        <v>510</v>
      </c>
      <c r="C8" s="464" t="s">
        <v>498</v>
      </c>
      <c r="D8" s="463" t="s">
        <v>499</v>
      </c>
      <c r="E8" s="687" t="s">
        <v>2227</v>
      </c>
      <c r="F8" s="472" t="s">
        <v>2228</v>
      </c>
      <c r="G8" s="31"/>
    </row>
    <row r="9" spans="1:8" ht="19.5" customHeight="1" x14ac:dyDescent="0.15">
      <c r="A9" s="466">
        <v>7</v>
      </c>
      <c r="B9" s="467" t="s">
        <v>511</v>
      </c>
      <c r="C9" s="689" t="s">
        <v>498</v>
      </c>
      <c r="D9" s="470" t="s">
        <v>499</v>
      </c>
      <c r="E9" s="155" t="s">
        <v>2227</v>
      </c>
      <c r="F9" s="473" t="s">
        <v>2228</v>
      </c>
      <c r="G9" s="31"/>
    </row>
    <row r="10" spans="1:8" ht="19.5" customHeight="1" x14ac:dyDescent="0.15">
      <c r="A10" s="690" t="s">
        <v>2111</v>
      </c>
      <c r="B10" s="691" t="s">
        <v>2126</v>
      </c>
      <c r="C10" s="692" t="s">
        <v>2116</v>
      </c>
      <c r="D10" s="693" t="s">
        <v>2122</v>
      </c>
      <c r="E10" s="694" t="s">
        <v>2115</v>
      </c>
      <c r="F10" s="695"/>
      <c r="G10" s="31"/>
    </row>
    <row r="11" spans="1:8" ht="19.5" customHeight="1" x14ac:dyDescent="0.15">
      <c r="A11" s="696" t="s">
        <v>2112</v>
      </c>
      <c r="B11" s="697" t="s">
        <v>2120</v>
      </c>
      <c r="C11" s="698" t="s">
        <v>2118</v>
      </c>
      <c r="D11" s="699" t="s">
        <v>2122</v>
      </c>
      <c r="E11" s="700" t="s">
        <v>2115</v>
      </c>
      <c r="F11" s="701"/>
      <c r="G11" s="31"/>
    </row>
    <row r="12" spans="1:8" ht="19.5" customHeight="1" x14ac:dyDescent="0.15">
      <c r="A12" s="702" t="s">
        <v>2113</v>
      </c>
      <c r="B12" s="703" t="s">
        <v>2119</v>
      </c>
      <c r="C12" s="704" t="s">
        <v>2117</v>
      </c>
      <c r="D12" s="705" t="s">
        <v>2121</v>
      </c>
      <c r="E12" s="706" t="s">
        <v>2114</v>
      </c>
      <c r="F12" s="707"/>
      <c r="G12" s="31"/>
    </row>
    <row r="13" spans="1:8" x14ac:dyDescent="0.15">
      <c r="A13" s="211" t="s">
        <v>545</v>
      </c>
      <c r="B13" s="31"/>
      <c r="C13" s="31"/>
      <c r="D13" s="31" t="s">
        <v>2123</v>
      </c>
      <c r="E13" s="31"/>
      <c r="F13" s="31" t="s">
        <v>2140</v>
      </c>
      <c r="G13" s="31"/>
    </row>
    <row r="14" spans="1:8" x14ac:dyDescent="0.15">
      <c r="A14" s="211"/>
      <c r="B14" s="31"/>
      <c r="C14" s="31"/>
      <c r="D14" s="31"/>
      <c r="E14" s="31" t="s">
        <v>171</v>
      </c>
      <c r="F14" s="31"/>
      <c r="G14" s="31"/>
    </row>
    <row r="15" spans="1:8" x14ac:dyDescent="0.15">
      <c r="C15" t="s">
        <v>318</v>
      </c>
    </row>
    <row r="16" spans="1:8" x14ac:dyDescent="0.15">
      <c r="C16" t="s">
        <v>2138</v>
      </c>
      <c r="D16" t="s">
        <v>2169</v>
      </c>
    </row>
    <row r="18" spans="4:5" x14ac:dyDescent="0.15">
      <c r="D18" t="s">
        <v>513</v>
      </c>
    </row>
    <row r="20" spans="4:5" x14ac:dyDescent="0.15">
      <c r="E20" t="s">
        <v>513</v>
      </c>
    </row>
  </sheetData>
  <mergeCells count="2">
    <mergeCell ref="E2:F2"/>
    <mergeCell ref="E1:F1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F5222-AD34-40F1-B473-B5AF732465B2}">
  <sheetPr>
    <tabColor theme="9" tint="0.59999389629810485"/>
  </sheetPr>
  <dimension ref="A1:R22"/>
  <sheetViews>
    <sheetView workbookViewId="0">
      <pane xSplit="2" ySplit="3" topLeftCell="C4" activePane="bottomRight" state="frozen"/>
      <selection pane="topRight" activeCell="G1" sqref="G1"/>
      <selection pane="bottomLeft" activeCell="A4" sqref="A4"/>
      <selection pane="bottomRight" activeCell="J21" sqref="J21"/>
    </sheetView>
  </sheetViews>
  <sheetFormatPr defaultColWidth="9" defaultRowHeight="13.5" x14ac:dyDescent="0.15"/>
  <cols>
    <col min="1" max="1" width="1.625" style="529" customWidth="1"/>
    <col min="2" max="2" width="19.75" style="529" customWidth="1"/>
    <col min="3" max="6" width="11.625" style="529" customWidth="1"/>
    <col min="7" max="8" width="8.75" style="529" customWidth="1"/>
    <col min="9" max="9" width="5.5" style="529" customWidth="1"/>
    <col min="10" max="10" width="18.25" style="529" customWidth="1"/>
    <col min="11" max="11" width="11.5" style="529" bestFit="1" customWidth="1"/>
    <col min="12" max="12" width="9" style="529"/>
    <col min="13" max="14" width="13.25" style="529" hidden="1" customWidth="1"/>
    <col min="15" max="15" width="15.375" style="530" hidden="1" customWidth="1"/>
    <col min="16" max="18" width="11.625" style="529" customWidth="1"/>
    <col min="19" max="16384" width="9" style="529"/>
  </cols>
  <sheetData>
    <row r="1" spans="1:18" ht="15.75" customHeight="1" x14ac:dyDescent="0.15">
      <c r="A1" s="528" t="s">
        <v>2128</v>
      </c>
      <c r="B1" s="528"/>
      <c r="F1" s="531" t="s">
        <v>550</v>
      </c>
      <c r="G1" s="531"/>
      <c r="H1" s="531"/>
      <c r="J1" s="39" t="s">
        <v>551</v>
      </c>
      <c r="K1" s="40"/>
      <c r="R1" s="531" t="s">
        <v>549</v>
      </c>
    </row>
    <row r="2" spans="1:18" ht="15.75" customHeight="1" x14ac:dyDescent="0.15">
      <c r="A2" s="532" t="s">
        <v>552</v>
      </c>
      <c r="B2" s="533" t="s">
        <v>2125</v>
      </c>
      <c r="C2" s="946" t="s">
        <v>2130</v>
      </c>
      <c r="D2" s="947"/>
      <c r="E2" s="947"/>
      <c r="F2" s="947"/>
      <c r="G2" s="948" t="s">
        <v>553</v>
      </c>
      <c r="H2" s="949"/>
      <c r="J2" s="568" t="s">
        <v>2125</v>
      </c>
      <c r="K2" s="950" t="s">
        <v>2129</v>
      </c>
      <c r="L2" s="950"/>
      <c r="M2" s="950"/>
      <c r="N2" s="950"/>
      <c r="O2" s="950"/>
      <c r="P2" s="950"/>
      <c r="Q2" s="950"/>
      <c r="R2" s="951"/>
    </row>
    <row r="3" spans="1:18" ht="14.25" thickBot="1" x14ac:dyDescent="0.2">
      <c r="A3" s="534"/>
      <c r="B3" s="535" t="s">
        <v>318</v>
      </c>
      <c r="C3" s="540" t="s">
        <v>2136</v>
      </c>
      <c r="D3" s="541" t="s">
        <v>2137</v>
      </c>
      <c r="E3" s="541" t="s">
        <v>558</v>
      </c>
      <c r="F3" s="542" t="s">
        <v>559</v>
      </c>
      <c r="G3" s="640" t="s">
        <v>2136</v>
      </c>
      <c r="H3" s="539" t="s">
        <v>2137</v>
      </c>
      <c r="J3" s="749" t="s">
        <v>318</v>
      </c>
      <c r="K3" s="747" t="s">
        <v>560</v>
      </c>
      <c r="L3" s="598" t="s">
        <v>561</v>
      </c>
      <c r="M3" s="536" t="s">
        <v>554</v>
      </c>
      <c r="N3" s="537" t="s">
        <v>555</v>
      </c>
      <c r="O3" s="538" t="s">
        <v>556</v>
      </c>
      <c r="P3" s="540" t="s">
        <v>2136</v>
      </c>
      <c r="Q3" s="541" t="s">
        <v>2137</v>
      </c>
      <c r="R3" s="746" t="s">
        <v>557</v>
      </c>
    </row>
    <row r="4" spans="1:18" ht="14.25" thickBot="1" x14ac:dyDescent="0.2">
      <c r="A4" s="543"/>
      <c r="B4" s="544" t="s">
        <v>562</v>
      </c>
      <c r="C4" s="547">
        <f>C5+SUM(C8:C14)</f>
        <v>276827</v>
      </c>
      <c r="D4" s="548">
        <f t="shared" ref="D4:F4" si="0">D5+SUM(D8:D14)</f>
        <v>246650</v>
      </c>
      <c r="E4" s="548">
        <f t="shared" si="0"/>
        <v>221553</v>
      </c>
      <c r="F4" s="550">
        <f t="shared" si="0"/>
        <v>17493</v>
      </c>
      <c r="G4" s="551">
        <f>C4/$C$16*100</f>
        <v>10.885137220746589</v>
      </c>
      <c r="H4" s="552">
        <f>D4/$D$16*100</f>
        <v>10.929041651767456</v>
      </c>
      <c r="J4" s="748" t="s">
        <v>563</v>
      </c>
      <c r="K4" s="553">
        <v>842359</v>
      </c>
      <c r="L4" s="554">
        <f>K4/$K$16*100</f>
        <v>14.805850071870926</v>
      </c>
      <c r="M4" s="545">
        <v>672.79100000000005</v>
      </c>
      <c r="N4" s="545">
        <v>600.06100000000004</v>
      </c>
      <c r="O4" s="546">
        <v>836578.47</v>
      </c>
      <c r="P4" s="547">
        <f>M4*10000</f>
        <v>6727910.0000000009</v>
      </c>
      <c r="Q4" s="548">
        <f>N4*10000</f>
        <v>6000610</v>
      </c>
      <c r="R4" s="549">
        <f>O4*10</f>
        <v>8365784.6999999993</v>
      </c>
    </row>
    <row r="5" spans="1:18" ht="15.75" customHeight="1" x14ac:dyDescent="0.15">
      <c r="A5" s="532"/>
      <c r="B5" s="533" t="s">
        <v>564</v>
      </c>
      <c r="C5" s="559">
        <v>22541</v>
      </c>
      <c r="D5" s="560">
        <f>D6+D7</f>
        <v>21293</v>
      </c>
      <c r="E5" s="560">
        <f t="shared" ref="E5:F5" si="1">E6+E7</f>
        <v>18693</v>
      </c>
      <c r="F5" s="561">
        <f t="shared" si="1"/>
        <v>1765</v>
      </c>
      <c r="G5" s="562">
        <f t="shared" ref="G5:G16" si="2">C5/$C$16*100</f>
        <v>0.88633651375353151</v>
      </c>
      <c r="H5" s="563">
        <f t="shared" ref="H5:H16" si="3">D5/$D$16*100</f>
        <v>0.94349111652578321</v>
      </c>
      <c r="J5" s="564" t="s">
        <v>565</v>
      </c>
      <c r="K5" s="565">
        <f>K6+K7</f>
        <v>52387</v>
      </c>
      <c r="L5" s="566">
        <f>L6+L7</f>
        <v>0.92078801047427783</v>
      </c>
      <c r="M5" s="555">
        <v>66.073999999999998</v>
      </c>
      <c r="N5" s="555">
        <v>61.228999999999999</v>
      </c>
      <c r="O5" s="555">
        <v>99558.172999999995</v>
      </c>
      <c r="P5" s="556">
        <f t="shared" ref="P5:Q16" si="4">M5*10000</f>
        <v>660740</v>
      </c>
      <c r="Q5" s="557">
        <f t="shared" si="4"/>
        <v>612290</v>
      </c>
      <c r="R5" s="558">
        <f t="shared" ref="R5:R16" si="5">O5*10</f>
        <v>995581.73</v>
      </c>
    </row>
    <row r="6" spans="1:18" ht="15.75" customHeight="1" x14ac:dyDescent="0.15">
      <c r="A6" s="567"/>
      <c r="B6" s="568" t="s">
        <v>566</v>
      </c>
      <c r="C6" s="556">
        <v>22541</v>
      </c>
      <c r="D6" s="557">
        <v>21293</v>
      </c>
      <c r="E6" s="557">
        <v>18693</v>
      </c>
      <c r="F6" s="571">
        <v>1765</v>
      </c>
      <c r="G6" s="572">
        <f t="shared" si="2"/>
        <v>0.88633651375353151</v>
      </c>
      <c r="H6" s="573">
        <f t="shared" si="3"/>
        <v>0.94349111652578321</v>
      </c>
      <c r="J6" s="574" t="s">
        <v>567</v>
      </c>
      <c r="K6" s="575">
        <v>52387</v>
      </c>
      <c r="L6" s="576">
        <f t="shared" ref="L6:L16" si="6">K6/$K$16*100</f>
        <v>0.92078801047427783</v>
      </c>
      <c r="M6" s="569">
        <v>66.073999999999998</v>
      </c>
      <c r="N6" s="569">
        <v>61.228999999999999</v>
      </c>
      <c r="O6" s="570">
        <v>99558.172999999995</v>
      </c>
      <c r="P6" s="556">
        <f t="shared" si="4"/>
        <v>660740</v>
      </c>
      <c r="Q6" s="557">
        <f t="shared" si="4"/>
        <v>612290</v>
      </c>
      <c r="R6" s="558">
        <f t="shared" si="5"/>
        <v>995581.73</v>
      </c>
    </row>
    <row r="7" spans="1:18" x14ac:dyDescent="0.15">
      <c r="A7" s="567"/>
      <c r="B7" s="577" t="s">
        <v>568</v>
      </c>
      <c r="C7" s="580">
        <v>0</v>
      </c>
      <c r="D7" s="581">
        <v>0</v>
      </c>
      <c r="E7" s="581">
        <v>0</v>
      </c>
      <c r="F7" s="583">
        <v>0</v>
      </c>
      <c r="G7" s="584">
        <f t="shared" si="2"/>
        <v>0</v>
      </c>
      <c r="H7" s="585">
        <f t="shared" si="3"/>
        <v>0</v>
      </c>
      <c r="I7" s="529" t="s">
        <v>569</v>
      </c>
      <c r="J7" s="586" t="s">
        <v>570</v>
      </c>
      <c r="K7" s="587">
        <v>0</v>
      </c>
      <c r="L7" s="588">
        <f t="shared" si="6"/>
        <v>0</v>
      </c>
      <c r="M7" s="578" t="s">
        <v>569</v>
      </c>
      <c r="N7" s="578" t="s">
        <v>569</v>
      </c>
      <c r="O7" s="579" t="s">
        <v>569</v>
      </c>
      <c r="P7" s="580">
        <v>0</v>
      </c>
      <c r="Q7" s="581">
        <v>0</v>
      </c>
      <c r="R7" s="582">
        <v>0</v>
      </c>
    </row>
    <row r="8" spans="1:18" ht="15.75" customHeight="1" x14ac:dyDescent="0.15">
      <c r="A8" s="564"/>
      <c r="B8" s="589" t="s">
        <v>571</v>
      </c>
      <c r="C8" s="591">
        <v>186242</v>
      </c>
      <c r="D8" s="592">
        <v>160562</v>
      </c>
      <c r="E8" s="592">
        <v>143136</v>
      </c>
      <c r="F8" s="594">
        <v>12914</v>
      </c>
      <c r="G8" s="562">
        <f t="shared" si="2"/>
        <v>7.3232369901284429</v>
      </c>
      <c r="H8" s="563">
        <f t="shared" si="3"/>
        <v>7.1144892993759843</v>
      </c>
      <c r="J8" s="751" t="s">
        <v>572</v>
      </c>
      <c r="K8" s="616">
        <v>619711</v>
      </c>
      <c r="L8" s="566">
        <f t="shared" si="6"/>
        <v>10.892443903239833</v>
      </c>
      <c r="M8" s="569">
        <v>371.27499999999998</v>
      </c>
      <c r="N8" s="569">
        <v>313.40899999999999</v>
      </c>
      <c r="O8" s="570">
        <v>347416.86700000003</v>
      </c>
      <c r="P8" s="591">
        <f t="shared" si="4"/>
        <v>3712750</v>
      </c>
      <c r="Q8" s="592">
        <f t="shared" si="4"/>
        <v>3134090</v>
      </c>
      <c r="R8" s="593">
        <f t="shared" si="5"/>
        <v>3474168.6700000004</v>
      </c>
    </row>
    <row r="9" spans="1:18" x14ac:dyDescent="0.15">
      <c r="A9" s="567"/>
      <c r="B9" s="598" t="s">
        <v>573</v>
      </c>
      <c r="C9" s="559">
        <v>7954</v>
      </c>
      <c r="D9" s="560">
        <v>7954</v>
      </c>
      <c r="E9" s="560">
        <v>7810</v>
      </c>
      <c r="F9" s="561">
        <v>71</v>
      </c>
      <c r="G9" s="572">
        <f t="shared" si="2"/>
        <v>0.31275988777763142</v>
      </c>
      <c r="H9" s="573">
        <f t="shared" si="3"/>
        <v>0.3524410999317184</v>
      </c>
      <c r="J9" s="595" t="s">
        <v>574</v>
      </c>
      <c r="K9" s="596">
        <v>5054</v>
      </c>
      <c r="L9" s="597">
        <f t="shared" si="6"/>
        <v>8.883239362698761E-2</v>
      </c>
      <c r="M9" s="599">
        <v>25.062999999999999</v>
      </c>
      <c r="N9" s="599">
        <v>24.858000000000001</v>
      </c>
      <c r="O9" s="600">
        <v>47733.468999999997</v>
      </c>
      <c r="P9" s="559">
        <f t="shared" si="4"/>
        <v>250630</v>
      </c>
      <c r="Q9" s="560">
        <f t="shared" si="4"/>
        <v>248580</v>
      </c>
      <c r="R9" s="601">
        <f t="shared" si="5"/>
        <v>477334.68999999994</v>
      </c>
    </row>
    <row r="10" spans="1:18" x14ac:dyDescent="0.15">
      <c r="A10" s="567"/>
      <c r="B10" s="598" t="s">
        <v>575</v>
      </c>
      <c r="C10" s="559">
        <v>23740</v>
      </c>
      <c r="D10" s="560">
        <v>22325</v>
      </c>
      <c r="E10" s="560">
        <v>21244</v>
      </c>
      <c r="F10" s="561">
        <v>377</v>
      </c>
      <c r="G10" s="572">
        <f t="shared" si="2"/>
        <v>0.93348249130512562</v>
      </c>
      <c r="H10" s="573">
        <f t="shared" si="3"/>
        <v>0.98921895347945865</v>
      </c>
      <c r="I10" s="529" t="s">
        <v>569</v>
      </c>
      <c r="J10" s="595" t="s">
        <v>576</v>
      </c>
      <c r="K10" s="596">
        <v>25204</v>
      </c>
      <c r="L10" s="597">
        <f t="shared" si="6"/>
        <v>0.44300190917582027</v>
      </c>
      <c r="M10" s="569">
        <v>57.564</v>
      </c>
      <c r="N10" s="569">
        <v>52.432000000000002</v>
      </c>
      <c r="O10" s="570">
        <v>105212.22900000001</v>
      </c>
      <c r="P10" s="559">
        <f t="shared" si="4"/>
        <v>575640</v>
      </c>
      <c r="Q10" s="560">
        <f t="shared" si="4"/>
        <v>524320</v>
      </c>
      <c r="R10" s="601">
        <f t="shared" si="5"/>
        <v>1052122.29</v>
      </c>
    </row>
    <row r="11" spans="1:18" ht="15.75" customHeight="1" x14ac:dyDescent="0.15">
      <c r="A11" s="567"/>
      <c r="B11" s="598" t="s">
        <v>577</v>
      </c>
      <c r="C11" s="559">
        <v>1900</v>
      </c>
      <c r="D11" s="560">
        <v>1795</v>
      </c>
      <c r="E11" s="560">
        <v>1549</v>
      </c>
      <c r="F11" s="561">
        <v>43</v>
      </c>
      <c r="G11" s="572">
        <f t="shared" si="2"/>
        <v>7.471005617016592E-2</v>
      </c>
      <c r="H11" s="573">
        <f t="shared" si="3"/>
        <v>7.9536305554115477E-2</v>
      </c>
      <c r="J11" s="595" t="s">
        <v>578</v>
      </c>
      <c r="K11" s="596">
        <v>5656</v>
      </c>
      <c r="L11" s="597">
        <f t="shared" si="6"/>
        <v>9.9413537466213286E-2</v>
      </c>
      <c r="M11" s="569">
        <v>5.8739999999999997</v>
      </c>
      <c r="N11" s="569">
        <v>5.8259999999999996</v>
      </c>
      <c r="O11" s="570">
        <v>9869.8230000000003</v>
      </c>
      <c r="P11" s="559">
        <f t="shared" si="4"/>
        <v>58740</v>
      </c>
      <c r="Q11" s="560">
        <f t="shared" si="4"/>
        <v>58259.999999999993</v>
      </c>
      <c r="R11" s="601">
        <f t="shared" si="5"/>
        <v>98698.23000000001</v>
      </c>
    </row>
    <row r="12" spans="1:18" x14ac:dyDescent="0.15">
      <c r="A12" s="567"/>
      <c r="B12" s="598" t="s">
        <v>579</v>
      </c>
      <c r="C12" s="559">
        <v>665</v>
      </c>
      <c r="D12" s="560">
        <v>665</v>
      </c>
      <c r="E12" s="560">
        <v>653</v>
      </c>
      <c r="F12" s="561">
        <v>3</v>
      </c>
      <c r="G12" s="572">
        <f t="shared" si="2"/>
        <v>2.614851965955807E-2</v>
      </c>
      <c r="H12" s="573">
        <f t="shared" si="3"/>
        <v>2.9466096486622174E-2</v>
      </c>
      <c r="J12" s="595" t="s">
        <v>580</v>
      </c>
      <c r="K12" s="596">
        <v>897</v>
      </c>
      <c r="L12" s="597">
        <f t="shared" si="6"/>
        <v>1.5766255853464164E-2</v>
      </c>
      <c r="M12" s="569">
        <v>5.8739999999999997</v>
      </c>
      <c r="N12" s="569">
        <v>5.8259999999999996</v>
      </c>
      <c r="O12" s="570">
        <v>9869.8230000000003</v>
      </c>
      <c r="P12" s="559">
        <f t="shared" si="4"/>
        <v>58740</v>
      </c>
      <c r="Q12" s="560">
        <f t="shared" si="4"/>
        <v>58259.999999999993</v>
      </c>
      <c r="R12" s="601">
        <f t="shared" si="5"/>
        <v>98698.23000000001</v>
      </c>
    </row>
    <row r="13" spans="1:18" x14ac:dyDescent="0.15">
      <c r="A13" s="567"/>
      <c r="B13" s="598" t="s">
        <v>581</v>
      </c>
      <c r="C13" s="559">
        <v>4237</v>
      </c>
      <c r="D13" s="560">
        <v>4169</v>
      </c>
      <c r="E13" s="560">
        <v>3844</v>
      </c>
      <c r="F13" s="561">
        <v>116</v>
      </c>
      <c r="G13" s="572">
        <f t="shared" si="2"/>
        <v>0.16660342525947</v>
      </c>
      <c r="H13" s="573">
        <f t="shared" si="3"/>
        <v>0.18472805451538019</v>
      </c>
      <c r="J13" s="595" t="s">
        <v>582</v>
      </c>
      <c r="K13" s="596">
        <v>71424</v>
      </c>
      <c r="L13" s="597">
        <f t="shared" si="6"/>
        <v>1.2553947135761701</v>
      </c>
      <c r="M13" s="602">
        <v>66.962000000000003</v>
      </c>
      <c r="N13" s="602">
        <v>66.414000000000001</v>
      </c>
      <c r="O13" s="603">
        <v>112515.984</v>
      </c>
      <c r="P13" s="559">
        <f t="shared" si="4"/>
        <v>669620</v>
      </c>
      <c r="Q13" s="560">
        <f t="shared" si="4"/>
        <v>664140</v>
      </c>
      <c r="R13" s="601">
        <f t="shared" si="5"/>
        <v>1125159.8399999999</v>
      </c>
    </row>
    <row r="14" spans="1:18" x14ac:dyDescent="0.15">
      <c r="A14" s="564"/>
      <c r="B14" s="589" t="s">
        <v>583</v>
      </c>
      <c r="C14" s="591">
        <v>29548</v>
      </c>
      <c r="D14" s="592">
        <v>27887</v>
      </c>
      <c r="E14" s="592">
        <v>24624</v>
      </c>
      <c r="F14" s="594">
        <v>2204</v>
      </c>
      <c r="G14" s="562">
        <f t="shared" si="2"/>
        <v>1.1618593366926646</v>
      </c>
      <c r="H14" s="563">
        <f t="shared" si="3"/>
        <v>1.2356707258983948</v>
      </c>
      <c r="J14" s="751" t="s">
        <v>584</v>
      </c>
      <c r="K14" s="616">
        <v>62026</v>
      </c>
      <c r="L14" s="566">
        <f t="shared" si="6"/>
        <v>1.0902093484581588</v>
      </c>
      <c r="M14" s="569">
        <v>74.105000000000004</v>
      </c>
      <c r="N14" s="569">
        <v>70.069000000000003</v>
      </c>
      <c r="O14" s="570">
        <v>104402.102</v>
      </c>
      <c r="P14" s="591">
        <f t="shared" si="4"/>
        <v>741050</v>
      </c>
      <c r="Q14" s="592">
        <f t="shared" si="4"/>
        <v>700690</v>
      </c>
      <c r="R14" s="593">
        <f t="shared" si="5"/>
        <v>1044021.02</v>
      </c>
    </row>
    <row r="15" spans="1:18" ht="14.25" thickBot="1" x14ac:dyDescent="0.2">
      <c r="A15" s="605"/>
      <c r="B15" s="606" t="s">
        <v>585</v>
      </c>
      <c r="C15" s="580">
        <f>C16-C4</f>
        <v>2266338</v>
      </c>
      <c r="D15" s="581">
        <f t="shared" ref="D15:F15" si="7">D16-D4</f>
        <v>2010181</v>
      </c>
      <c r="E15" s="581">
        <f t="shared" si="7"/>
        <v>1827097</v>
      </c>
      <c r="F15" s="583">
        <f t="shared" si="7"/>
        <v>67374</v>
      </c>
      <c r="G15" s="584">
        <f t="shared" si="2"/>
        <v>89.114862779253414</v>
      </c>
      <c r="H15" s="585">
        <f t="shared" si="3"/>
        <v>89.070958348232537</v>
      </c>
      <c r="J15" s="612" t="s">
        <v>586</v>
      </c>
      <c r="K15" s="587">
        <v>4847007</v>
      </c>
      <c r="L15" s="613">
        <f t="shared" si="6"/>
        <v>85.194149928129065</v>
      </c>
      <c r="M15" s="607">
        <v>6189.8090000000002</v>
      </c>
      <c r="N15" s="607">
        <v>5444.9390000000003</v>
      </c>
      <c r="O15" s="607">
        <v>9615226.5299999993</v>
      </c>
      <c r="P15" s="609">
        <f t="shared" si="4"/>
        <v>61898090</v>
      </c>
      <c r="Q15" s="610">
        <f t="shared" si="4"/>
        <v>54449390</v>
      </c>
      <c r="R15" s="611">
        <f t="shared" si="5"/>
        <v>96152265.299999997</v>
      </c>
    </row>
    <row r="16" spans="1:18" ht="15.75" customHeight="1" x14ac:dyDescent="0.15">
      <c r="A16" s="567"/>
      <c r="B16" s="614" t="s">
        <v>300</v>
      </c>
      <c r="C16" s="556">
        <v>2543165</v>
      </c>
      <c r="D16" s="557">
        <v>2256831</v>
      </c>
      <c r="E16" s="557">
        <v>2048650</v>
      </c>
      <c r="F16" s="571">
        <v>84867</v>
      </c>
      <c r="G16" s="562">
        <f t="shared" si="2"/>
        <v>100</v>
      </c>
      <c r="H16" s="563">
        <f t="shared" si="3"/>
        <v>100</v>
      </c>
      <c r="J16" s="615" t="s">
        <v>560</v>
      </c>
      <c r="K16" s="616">
        <v>5689366</v>
      </c>
      <c r="L16" s="566">
        <f t="shared" si="6"/>
        <v>100</v>
      </c>
      <c r="M16" s="555">
        <v>6862.6</v>
      </c>
      <c r="N16" s="555">
        <v>6045</v>
      </c>
      <c r="O16" s="555">
        <v>10451805</v>
      </c>
      <c r="P16" s="556">
        <f t="shared" si="4"/>
        <v>68626000</v>
      </c>
      <c r="Q16" s="557">
        <f t="shared" si="4"/>
        <v>60450000</v>
      </c>
      <c r="R16" s="558">
        <f t="shared" si="5"/>
        <v>104518050</v>
      </c>
    </row>
    <row r="17" spans="1:18" ht="15.75" customHeight="1" x14ac:dyDescent="0.15">
      <c r="A17" s="564"/>
      <c r="B17" s="589" t="s">
        <v>2127</v>
      </c>
      <c r="C17" s="710">
        <f t="shared" ref="C17:F17" si="8">C4/C16*100</f>
        <v>10.885137220746589</v>
      </c>
      <c r="D17" s="708">
        <f t="shared" si="8"/>
        <v>10.929041651767456</v>
      </c>
      <c r="E17" s="709">
        <f t="shared" si="8"/>
        <v>10.814585214653553</v>
      </c>
      <c r="F17" s="710">
        <f t="shared" si="8"/>
        <v>20.612252112128392</v>
      </c>
      <c r="G17" s="618"/>
      <c r="H17" s="619"/>
      <c r="M17" s="590"/>
      <c r="N17" s="590"/>
      <c r="O17" s="617"/>
      <c r="P17" s="708">
        <f>P4/P16*100</f>
        <v>9.8037332789321852</v>
      </c>
      <c r="Q17" s="709">
        <f>Q4/Q16*100</f>
        <v>9.9265674110835391</v>
      </c>
      <c r="R17" s="708">
        <f>R4/R16*100</f>
        <v>8.0041530625571369</v>
      </c>
    </row>
    <row r="18" spans="1:18" ht="15.75" customHeight="1" x14ac:dyDescent="0.15">
      <c r="A18" s="750" t="s">
        <v>2141</v>
      </c>
      <c r="B18" s="608"/>
      <c r="C18" s="608"/>
      <c r="D18" s="608"/>
      <c r="E18" s="608"/>
      <c r="F18" s="608"/>
      <c r="G18" s="608"/>
      <c r="H18" s="608"/>
      <c r="M18" s="608"/>
      <c r="N18" s="608"/>
      <c r="O18" s="620"/>
      <c r="P18" s="608"/>
      <c r="Q18" s="608"/>
      <c r="R18" s="608"/>
    </row>
    <row r="19" spans="1:18" x14ac:dyDescent="0.15">
      <c r="A19" s="750" t="s">
        <v>587</v>
      </c>
      <c r="B19" s="608"/>
      <c r="C19" s="608"/>
      <c r="D19" s="608"/>
      <c r="E19" s="608"/>
      <c r="F19" s="608"/>
      <c r="G19" s="608"/>
      <c r="H19" s="608"/>
      <c r="M19" s="608"/>
      <c r="N19" s="608"/>
      <c r="O19" s="620"/>
      <c r="P19" s="608"/>
      <c r="Q19" s="608"/>
      <c r="R19" s="608"/>
    </row>
    <row r="20" spans="1:18" x14ac:dyDescent="0.15">
      <c r="C20" s="529" t="s">
        <v>2110</v>
      </c>
    </row>
    <row r="22" spans="1:18" x14ac:dyDescent="0.15">
      <c r="D22" s="529" t="s">
        <v>2131</v>
      </c>
    </row>
  </sheetData>
  <mergeCells count="3">
    <mergeCell ref="C2:F2"/>
    <mergeCell ref="G2:H2"/>
    <mergeCell ref="K2:R2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A7EED-B8AE-42D6-B050-E68E1142777F}">
  <sheetPr>
    <tabColor theme="9" tint="0.59999389629810485"/>
  </sheetPr>
  <dimension ref="A1:M401"/>
  <sheetViews>
    <sheetView workbookViewId="0">
      <pane xSplit="2" ySplit="5" topLeftCell="C385" activePane="bottomRight" state="frozen"/>
      <selection pane="topRight" activeCell="C1" sqref="C1"/>
      <selection pane="bottomLeft" activeCell="A6" sqref="A6"/>
      <selection pane="bottomRight" activeCell="J404" sqref="J404"/>
    </sheetView>
  </sheetViews>
  <sheetFormatPr defaultColWidth="9" defaultRowHeight="13.5" x14ac:dyDescent="0.15"/>
  <cols>
    <col min="1" max="1" width="10.75" style="529" customWidth="1"/>
    <col min="2" max="2" width="25.375" style="529" customWidth="1"/>
    <col min="3" max="12" width="10.625" style="529" customWidth="1"/>
    <col min="13" max="13" width="10.25" style="529" customWidth="1"/>
    <col min="14" max="16384" width="9" style="529"/>
  </cols>
  <sheetData>
    <row r="1" spans="1:13" x14ac:dyDescent="0.15">
      <c r="A1" s="528" t="s">
        <v>2132</v>
      </c>
      <c r="B1" s="608"/>
      <c r="K1" s="529" t="s">
        <v>524</v>
      </c>
    </row>
    <row r="2" spans="1:13" ht="13.5" customHeight="1" x14ac:dyDescent="0.15">
      <c r="A2" s="532"/>
      <c r="B2" s="621"/>
      <c r="C2" s="622"/>
      <c r="D2" s="622"/>
      <c r="E2" s="622"/>
      <c r="F2" s="622"/>
      <c r="G2" s="623"/>
      <c r="H2" s="623"/>
      <c r="I2" s="623"/>
      <c r="J2" s="623"/>
      <c r="K2" s="623"/>
      <c r="L2" s="624"/>
      <c r="M2" s="533"/>
    </row>
    <row r="3" spans="1:13" x14ac:dyDescent="0.15">
      <c r="A3" s="957" t="s">
        <v>588</v>
      </c>
      <c r="B3" s="958"/>
      <c r="C3" s="959" t="s">
        <v>589</v>
      </c>
      <c r="D3" s="959" t="s">
        <v>590</v>
      </c>
      <c r="E3" s="959" t="s">
        <v>591</v>
      </c>
      <c r="F3" s="953" t="s">
        <v>592</v>
      </c>
      <c r="G3" s="961" t="s">
        <v>593</v>
      </c>
      <c r="H3" s="952" t="s">
        <v>594</v>
      </c>
      <c r="I3" s="623"/>
      <c r="J3" s="623"/>
      <c r="K3" s="623"/>
      <c r="L3" s="624"/>
      <c r="M3" s="598" t="s">
        <v>595</v>
      </c>
    </row>
    <row r="4" spans="1:13" x14ac:dyDescent="0.15">
      <c r="A4" s="957"/>
      <c r="B4" s="958"/>
      <c r="C4" s="959"/>
      <c r="D4" s="959"/>
      <c r="E4" s="959"/>
      <c r="F4" s="953"/>
      <c r="G4" s="959"/>
      <c r="H4" s="953"/>
      <c r="I4" s="952" t="s">
        <v>596</v>
      </c>
      <c r="J4" s="623"/>
      <c r="K4" s="623"/>
      <c r="L4" s="955" t="s">
        <v>597</v>
      </c>
      <c r="M4" s="598" t="s">
        <v>598</v>
      </c>
    </row>
    <row r="5" spans="1:13" ht="29.25" customHeight="1" x14ac:dyDescent="0.15">
      <c r="A5" s="534"/>
      <c r="B5" s="625"/>
      <c r="C5" s="960"/>
      <c r="D5" s="960"/>
      <c r="E5" s="960"/>
      <c r="F5" s="954"/>
      <c r="G5" s="960"/>
      <c r="H5" s="954"/>
      <c r="I5" s="954"/>
      <c r="J5" s="711" t="s">
        <v>599</v>
      </c>
      <c r="K5" s="711" t="s">
        <v>600</v>
      </c>
      <c r="L5" s="956"/>
      <c r="M5" s="542" t="s">
        <v>601</v>
      </c>
    </row>
    <row r="6" spans="1:13" x14ac:dyDescent="0.15">
      <c r="A6" s="626" t="s">
        <v>602</v>
      </c>
      <c r="B6" s="627" t="s">
        <v>603</v>
      </c>
      <c r="C6" s="628">
        <f>D6+E6+F6</f>
        <v>43336</v>
      </c>
      <c r="D6" s="629">
        <v>17394</v>
      </c>
      <c r="E6" s="629">
        <v>23866</v>
      </c>
      <c r="F6" s="629">
        <f>G6+H6</f>
        <v>2076</v>
      </c>
      <c r="G6" s="629">
        <v>251</v>
      </c>
      <c r="H6" s="629">
        <f>I6+L6</f>
        <v>1825</v>
      </c>
      <c r="I6" s="629">
        <f>J6+K6</f>
        <v>926</v>
      </c>
      <c r="J6" s="629">
        <v>364</v>
      </c>
      <c r="K6" s="629">
        <v>562</v>
      </c>
      <c r="L6" s="630">
        <v>899</v>
      </c>
      <c r="M6" s="630">
        <v>44669</v>
      </c>
    </row>
    <row r="7" spans="1:13" x14ac:dyDescent="0.15">
      <c r="A7" s="540" t="s">
        <v>604</v>
      </c>
      <c r="B7" s="631" t="s">
        <v>605</v>
      </c>
      <c r="C7" s="632">
        <f t="shared" ref="C7:C70" si="0">D7+E7+F7</f>
        <v>213</v>
      </c>
      <c r="D7" s="633">
        <v>87</v>
      </c>
      <c r="E7" s="633">
        <v>95</v>
      </c>
      <c r="F7" s="633">
        <f t="shared" ref="F7:F70" si="1">G7+H7</f>
        <v>31</v>
      </c>
      <c r="G7" s="633">
        <v>6</v>
      </c>
      <c r="H7" s="633">
        <f t="shared" ref="H7:H70" si="2">I7+L7</f>
        <v>25</v>
      </c>
      <c r="I7" s="633">
        <f t="shared" ref="I7:I70" si="3">J7+K7</f>
        <v>15</v>
      </c>
      <c r="J7" s="633">
        <v>6</v>
      </c>
      <c r="K7" s="633">
        <v>9</v>
      </c>
      <c r="L7" s="634">
        <v>10</v>
      </c>
      <c r="M7" s="634">
        <v>143</v>
      </c>
    </row>
    <row r="8" spans="1:13" x14ac:dyDescent="0.15">
      <c r="A8" s="635" t="s">
        <v>606</v>
      </c>
      <c r="B8" s="636" t="s">
        <v>607</v>
      </c>
      <c r="C8" s="637">
        <f t="shared" si="0"/>
        <v>288</v>
      </c>
      <c r="D8" s="629">
        <v>117</v>
      </c>
      <c r="E8" s="629">
        <v>148</v>
      </c>
      <c r="F8" s="638">
        <f t="shared" si="1"/>
        <v>23</v>
      </c>
      <c r="G8" s="629">
        <v>2</v>
      </c>
      <c r="H8" s="638">
        <f t="shared" si="2"/>
        <v>21</v>
      </c>
      <c r="I8" s="638">
        <f t="shared" si="3"/>
        <v>12</v>
      </c>
      <c r="J8" s="629">
        <v>5</v>
      </c>
      <c r="K8" s="629">
        <v>7</v>
      </c>
      <c r="L8" s="630">
        <v>9</v>
      </c>
      <c r="M8" s="639">
        <v>555</v>
      </c>
    </row>
    <row r="9" spans="1:13" x14ac:dyDescent="0.15">
      <c r="A9" s="635" t="s">
        <v>608</v>
      </c>
      <c r="B9" s="636" t="s">
        <v>609</v>
      </c>
      <c r="C9" s="637">
        <f t="shared" si="0"/>
        <v>4847</v>
      </c>
      <c r="D9" s="633">
        <v>2231</v>
      </c>
      <c r="E9" s="633">
        <v>2131</v>
      </c>
      <c r="F9" s="633">
        <f t="shared" si="1"/>
        <v>485</v>
      </c>
      <c r="G9" s="633">
        <v>90</v>
      </c>
      <c r="H9" s="633">
        <f t="shared" si="2"/>
        <v>395</v>
      </c>
      <c r="I9" s="633">
        <f t="shared" si="3"/>
        <v>227</v>
      </c>
      <c r="J9" s="633">
        <v>89</v>
      </c>
      <c r="K9" s="633">
        <v>138</v>
      </c>
      <c r="L9" s="634">
        <v>168</v>
      </c>
      <c r="M9" s="639">
        <v>2952</v>
      </c>
    </row>
    <row r="10" spans="1:13" x14ac:dyDescent="0.15">
      <c r="A10" s="626" t="s">
        <v>610</v>
      </c>
      <c r="B10" s="627" t="s">
        <v>611</v>
      </c>
      <c r="C10" s="628">
        <f t="shared" si="0"/>
        <v>10326</v>
      </c>
      <c r="D10" s="629">
        <v>3438</v>
      </c>
      <c r="E10" s="629">
        <v>5783</v>
      </c>
      <c r="F10" s="629">
        <f t="shared" si="1"/>
        <v>1105</v>
      </c>
      <c r="G10" s="629">
        <v>64</v>
      </c>
      <c r="H10" s="629">
        <f t="shared" si="2"/>
        <v>1041</v>
      </c>
      <c r="I10" s="629">
        <f t="shared" si="3"/>
        <v>626</v>
      </c>
      <c r="J10" s="629">
        <v>246</v>
      </c>
      <c r="K10" s="629">
        <v>380</v>
      </c>
      <c r="L10" s="630">
        <v>415</v>
      </c>
      <c r="M10" s="630">
        <v>33256</v>
      </c>
    </row>
    <row r="11" spans="1:13" x14ac:dyDescent="0.15">
      <c r="A11" s="540" t="s">
        <v>612</v>
      </c>
      <c r="B11" s="631" t="s">
        <v>613</v>
      </c>
      <c r="C11" s="632">
        <f t="shared" si="0"/>
        <v>2028</v>
      </c>
      <c r="D11" s="633">
        <v>654</v>
      </c>
      <c r="E11" s="633">
        <v>1100</v>
      </c>
      <c r="F11" s="633">
        <f t="shared" si="1"/>
        <v>274</v>
      </c>
      <c r="G11" s="633">
        <v>16</v>
      </c>
      <c r="H11" s="633">
        <f t="shared" si="2"/>
        <v>258</v>
      </c>
      <c r="I11" s="633">
        <f t="shared" si="3"/>
        <v>155</v>
      </c>
      <c r="J11" s="633">
        <v>61</v>
      </c>
      <c r="K11" s="633">
        <v>94</v>
      </c>
      <c r="L11" s="634">
        <v>103</v>
      </c>
      <c r="M11" s="634">
        <v>9173</v>
      </c>
    </row>
    <row r="12" spans="1:13" x14ac:dyDescent="0.15">
      <c r="A12" s="635" t="s">
        <v>614</v>
      </c>
      <c r="B12" s="636" t="s">
        <v>615</v>
      </c>
      <c r="C12" s="637">
        <f t="shared" si="0"/>
        <v>1641</v>
      </c>
      <c r="D12" s="629">
        <v>580</v>
      </c>
      <c r="E12" s="629">
        <v>846</v>
      </c>
      <c r="F12" s="638">
        <f t="shared" si="1"/>
        <v>215</v>
      </c>
      <c r="G12" s="629">
        <v>8</v>
      </c>
      <c r="H12" s="638">
        <f t="shared" si="2"/>
        <v>207</v>
      </c>
      <c r="I12" s="638">
        <f t="shared" si="3"/>
        <v>77</v>
      </c>
      <c r="J12" s="629">
        <v>30</v>
      </c>
      <c r="K12" s="629">
        <v>47</v>
      </c>
      <c r="L12" s="630">
        <v>130</v>
      </c>
      <c r="M12" s="639">
        <v>3576</v>
      </c>
    </row>
    <row r="13" spans="1:13" x14ac:dyDescent="0.15">
      <c r="A13" s="626" t="s">
        <v>616</v>
      </c>
      <c r="B13" s="627" t="s">
        <v>617</v>
      </c>
      <c r="C13" s="628">
        <f t="shared" si="0"/>
        <v>0</v>
      </c>
      <c r="D13" s="629">
        <v>0</v>
      </c>
      <c r="E13" s="629">
        <v>0</v>
      </c>
      <c r="F13" s="629">
        <f t="shared" si="1"/>
        <v>0</v>
      </c>
      <c r="G13" s="629">
        <v>0</v>
      </c>
      <c r="H13" s="629">
        <f t="shared" si="2"/>
        <v>0</v>
      </c>
      <c r="I13" s="629">
        <f t="shared" si="3"/>
        <v>0</v>
      </c>
      <c r="J13" s="629">
        <v>0</v>
      </c>
      <c r="K13" s="629">
        <v>0</v>
      </c>
      <c r="L13" s="630">
        <v>0</v>
      </c>
      <c r="M13" s="630">
        <v>0</v>
      </c>
    </row>
    <row r="14" spans="1:13" x14ac:dyDescent="0.15">
      <c r="A14" s="635" t="s">
        <v>618</v>
      </c>
      <c r="B14" s="636" t="s">
        <v>619</v>
      </c>
      <c r="C14" s="637">
        <f t="shared" si="0"/>
        <v>56</v>
      </c>
      <c r="D14" s="638">
        <v>23</v>
      </c>
      <c r="E14" s="638">
        <v>29</v>
      </c>
      <c r="F14" s="638">
        <f t="shared" si="1"/>
        <v>4</v>
      </c>
      <c r="G14" s="638">
        <v>0</v>
      </c>
      <c r="H14" s="638">
        <f t="shared" si="2"/>
        <v>4</v>
      </c>
      <c r="I14" s="638">
        <f t="shared" si="3"/>
        <v>2</v>
      </c>
      <c r="J14" s="638">
        <v>1</v>
      </c>
      <c r="K14" s="638">
        <v>1</v>
      </c>
      <c r="L14" s="639">
        <v>2</v>
      </c>
      <c r="M14" s="639">
        <v>77</v>
      </c>
    </row>
    <row r="15" spans="1:13" x14ac:dyDescent="0.15">
      <c r="A15" s="540" t="s">
        <v>620</v>
      </c>
      <c r="B15" s="631" t="s">
        <v>621</v>
      </c>
      <c r="C15" s="632">
        <f t="shared" si="0"/>
        <v>29</v>
      </c>
      <c r="D15" s="638">
        <v>9</v>
      </c>
      <c r="E15" s="638">
        <v>11</v>
      </c>
      <c r="F15" s="633">
        <f t="shared" si="1"/>
        <v>9</v>
      </c>
      <c r="G15" s="638">
        <v>1</v>
      </c>
      <c r="H15" s="633">
        <f t="shared" si="2"/>
        <v>8</v>
      </c>
      <c r="I15" s="633">
        <f t="shared" si="3"/>
        <v>5</v>
      </c>
      <c r="J15" s="638">
        <v>2</v>
      </c>
      <c r="K15" s="638">
        <v>3</v>
      </c>
      <c r="L15" s="639">
        <v>3</v>
      </c>
      <c r="M15" s="634">
        <v>35</v>
      </c>
    </row>
    <row r="16" spans="1:13" x14ac:dyDescent="0.15">
      <c r="A16" s="635" t="s">
        <v>622</v>
      </c>
      <c r="B16" s="636" t="s">
        <v>623</v>
      </c>
      <c r="C16" s="637">
        <f t="shared" si="0"/>
        <v>26</v>
      </c>
      <c r="D16" s="629">
        <v>8</v>
      </c>
      <c r="E16" s="629">
        <v>9</v>
      </c>
      <c r="F16" s="638">
        <f t="shared" si="1"/>
        <v>9</v>
      </c>
      <c r="G16" s="629">
        <v>1</v>
      </c>
      <c r="H16" s="638">
        <f t="shared" si="2"/>
        <v>8</v>
      </c>
      <c r="I16" s="638">
        <f t="shared" si="3"/>
        <v>5</v>
      </c>
      <c r="J16" s="629">
        <v>2</v>
      </c>
      <c r="K16" s="629">
        <v>3</v>
      </c>
      <c r="L16" s="630">
        <v>3</v>
      </c>
      <c r="M16" s="639">
        <v>679</v>
      </c>
    </row>
    <row r="17" spans="1:13" x14ac:dyDescent="0.15">
      <c r="A17" s="635" t="s">
        <v>624</v>
      </c>
      <c r="B17" s="636" t="s">
        <v>625</v>
      </c>
      <c r="C17" s="637">
        <f t="shared" si="0"/>
        <v>546</v>
      </c>
      <c r="D17" s="638">
        <v>206</v>
      </c>
      <c r="E17" s="638">
        <v>261</v>
      </c>
      <c r="F17" s="638">
        <f t="shared" si="1"/>
        <v>79</v>
      </c>
      <c r="G17" s="638">
        <v>8</v>
      </c>
      <c r="H17" s="638">
        <f t="shared" si="2"/>
        <v>71</v>
      </c>
      <c r="I17" s="638">
        <f t="shared" si="3"/>
        <v>54</v>
      </c>
      <c r="J17" s="638">
        <v>21</v>
      </c>
      <c r="K17" s="638">
        <v>33</v>
      </c>
      <c r="L17" s="639">
        <v>17</v>
      </c>
      <c r="M17" s="639">
        <v>790</v>
      </c>
    </row>
    <row r="18" spans="1:13" x14ac:dyDescent="0.15">
      <c r="A18" s="635" t="s">
        <v>626</v>
      </c>
      <c r="B18" s="636" t="s">
        <v>627</v>
      </c>
      <c r="C18" s="637">
        <f t="shared" si="0"/>
        <v>1391</v>
      </c>
      <c r="D18" s="638">
        <v>394</v>
      </c>
      <c r="E18" s="638">
        <v>660</v>
      </c>
      <c r="F18" s="638">
        <f t="shared" si="1"/>
        <v>337</v>
      </c>
      <c r="G18" s="638">
        <v>24</v>
      </c>
      <c r="H18" s="638">
        <f t="shared" si="2"/>
        <v>313</v>
      </c>
      <c r="I18" s="638">
        <f t="shared" si="3"/>
        <v>226</v>
      </c>
      <c r="J18" s="638">
        <v>89</v>
      </c>
      <c r="K18" s="638">
        <v>137</v>
      </c>
      <c r="L18" s="639">
        <v>87</v>
      </c>
      <c r="M18" s="639">
        <v>4636</v>
      </c>
    </row>
    <row r="19" spans="1:13" x14ac:dyDescent="0.15">
      <c r="A19" s="635" t="s">
        <v>628</v>
      </c>
      <c r="B19" s="636" t="s">
        <v>629</v>
      </c>
      <c r="C19" s="637">
        <f t="shared" si="0"/>
        <v>12</v>
      </c>
      <c r="D19" s="638">
        <v>5</v>
      </c>
      <c r="E19" s="638">
        <v>7</v>
      </c>
      <c r="F19" s="638">
        <f t="shared" si="1"/>
        <v>0</v>
      </c>
      <c r="G19" s="638">
        <v>0</v>
      </c>
      <c r="H19" s="638">
        <f t="shared" si="2"/>
        <v>0</v>
      </c>
      <c r="I19" s="638">
        <f t="shared" si="3"/>
        <v>0</v>
      </c>
      <c r="J19" s="638">
        <v>0</v>
      </c>
      <c r="K19" s="638">
        <v>0</v>
      </c>
      <c r="L19" s="639">
        <v>0</v>
      </c>
      <c r="M19" s="639">
        <v>34</v>
      </c>
    </row>
    <row r="20" spans="1:13" x14ac:dyDescent="0.15">
      <c r="A20" s="626" t="s">
        <v>630</v>
      </c>
      <c r="B20" s="627" t="s">
        <v>631</v>
      </c>
      <c r="C20" s="628">
        <f t="shared" si="0"/>
        <v>571</v>
      </c>
      <c r="D20" s="629">
        <v>214</v>
      </c>
      <c r="E20" s="629">
        <v>235</v>
      </c>
      <c r="F20" s="629">
        <f t="shared" si="1"/>
        <v>122</v>
      </c>
      <c r="G20" s="629">
        <v>24</v>
      </c>
      <c r="H20" s="629">
        <f t="shared" si="2"/>
        <v>98</v>
      </c>
      <c r="I20" s="629">
        <f t="shared" si="3"/>
        <v>82</v>
      </c>
      <c r="J20" s="629">
        <v>57</v>
      </c>
      <c r="K20" s="629">
        <v>25</v>
      </c>
      <c r="L20" s="630">
        <v>16</v>
      </c>
      <c r="M20" s="630">
        <v>12518</v>
      </c>
    </row>
    <row r="21" spans="1:13" x14ac:dyDescent="0.15">
      <c r="A21" s="635" t="s">
        <v>632</v>
      </c>
      <c r="B21" s="636" t="s">
        <v>633</v>
      </c>
      <c r="C21" s="637">
        <f t="shared" si="0"/>
        <v>1826</v>
      </c>
      <c r="D21" s="638">
        <v>912</v>
      </c>
      <c r="E21" s="638">
        <v>738</v>
      </c>
      <c r="F21" s="638">
        <f t="shared" si="1"/>
        <v>176</v>
      </c>
      <c r="G21" s="638">
        <v>27</v>
      </c>
      <c r="H21" s="638">
        <f t="shared" si="2"/>
        <v>149</v>
      </c>
      <c r="I21" s="638">
        <f t="shared" si="3"/>
        <v>118</v>
      </c>
      <c r="J21" s="638">
        <v>82</v>
      </c>
      <c r="K21" s="638">
        <v>36</v>
      </c>
      <c r="L21" s="639">
        <v>31</v>
      </c>
      <c r="M21" s="639">
        <v>18258</v>
      </c>
    </row>
    <row r="22" spans="1:13" x14ac:dyDescent="0.15">
      <c r="A22" s="635" t="s">
        <v>634</v>
      </c>
      <c r="B22" s="636" t="s">
        <v>635</v>
      </c>
      <c r="C22" s="637">
        <f t="shared" si="0"/>
        <v>55</v>
      </c>
      <c r="D22" s="638">
        <v>8</v>
      </c>
      <c r="E22" s="638">
        <v>8</v>
      </c>
      <c r="F22" s="638">
        <f t="shared" si="1"/>
        <v>39</v>
      </c>
      <c r="G22" s="638">
        <v>6</v>
      </c>
      <c r="H22" s="638">
        <f t="shared" si="2"/>
        <v>33</v>
      </c>
      <c r="I22" s="638">
        <f t="shared" si="3"/>
        <v>32</v>
      </c>
      <c r="J22" s="638">
        <v>22</v>
      </c>
      <c r="K22" s="638">
        <v>10</v>
      </c>
      <c r="L22" s="639">
        <v>1</v>
      </c>
      <c r="M22" s="639">
        <v>1871</v>
      </c>
    </row>
    <row r="23" spans="1:13" x14ac:dyDescent="0.15">
      <c r="A23" s="635" t="s">
        <v>636</v>
      </c>
      <c r="B23" s="636" t="s">
        <v>637</v>
      </c>
      <c r="C23" s="637">
        <f t="shared" si="0"/>
        <v>847</v>
      </c>
      <c r="D23" s="638">
        <v>116</v>
      </c>
      <c r="E23" s="638">
        <v>124</v>
      </c>
      <c r="F23" s="638">
        <f t="shared" si="1"/>
        <v>607</v>
      </c>
      <c r="G23" s="638">
        <v>52</v>
      </c>
      <c r="H23" s="638">
        <f t="shared" si="2"/>
        <v>555</v>
      </c>
      <c r="I23" s="638">
        <f t="shared" si="3"/>
        <v>535</v>
      </c>
      <c r="J23" s="638">
        <v>371</v>
      </c>
      <c r="K23" s="638">
        <v>164</v>
      </c>
      <c r="L23" s="639">
        <v>20</v>
      </c>
      <c r="M23" s="639">
        <v>20680</v>
      </c>
    </row>
    <row r="24" spans="1:13" x14ac:dyDescent="0.15">
      <c r="A24" s="635" t="s">
        <v>638</v>
      </c>
      <c r="B24" s="636" t="s">
        <v>639</v>
      </c>
      <c r="C24" s="637">
        <f t="shared" si="0"/>
        <v>213</v>
      </c>
      <c r="D24" s="638">
        <v>34</v>
      </c>
      <c r="E24" s="638">
        <v>37</v>
      </c>
      <c r="F24" s="638">
        <f t="shared" si="1"/>
        <v>142</v>
      </c>
      <c r="G24" s="638">
        <v>12</v>
      </c>
      <c r="H24" s="638">
        <f t="shared" si="2"/>
        <v>130</v>
      </c>
      <c r="I24" s="638">
        <f t="shared" si="3"/>
        <v>125</v>
      </c>
      <c r="J24" s="638">
        <v>87</v>
      </c>
      <c r="K24" s="638">
        <v>38</v>
      </c>
      <c r="L24" s="639">
        <v>5</v>
      </c>
      <c r="M24" s="639">
        <v>8415</v>
      </c>
    </row>
    <row r="25" spans="1:13" x14ac:dyDescent="0.15">
      <c r="A25" s="540" t="s">
        <v>640</v>
      </c>
      <c r="B25" s="631" t="s">
        <v>641</v>
      </c>
      <c r="C25" s="632">
        <f t="shared" si="0"/>
        <v>38</v>
      </c>
      <c r="D25" s="638">
        <v>11</v>
      </c>
      <c r="E25" s="638">
        <v>13</v>
      </c>
      <c r="F25" s="633">
        <f t="shared" si="1"/>
        <v>14</v>
      </c>
      <c r="G25" s="638">
        <v>3</v>
      </c>
      <c r="H25" s="633">
        <f t="shared" si="2"/>
        <v>11</v>
      </c>
      <c r="I25" s="633">
        <f t="shared" si="3"/>
        <v>11</v>
      </c>
      <c r="J25" s="638">
        <v>8</v>
      </c>
      <c r="K25" s="638">
        <v>3</v>
      </c>
      <c r="L25" s="639">
        <v>0</v>
      </c>
      <c r="M25" s="634">
        <v>347</v>
      </c>
    </row>
    <row r="26" spans="1:13" x14ac:dyDescent="0.15">
      <c r="A26" s="635" t="s">
        <v>642</v>
      </c>
      <c r="B26" s="636" t="s">
        <v>643</v>
      </c>
      <c r="C26" s="637">
        <f t="shared" si="0"/>
        <v>2256</v>
      </c>
      <c r="D26" s="629">
        <v>389</v>
      </c>
      <c r="E26" s="629">
        <v>198</v>
      </c>
      <c r="F26" s="638">
        <f t="shared" si="1"/>
        <v>1669</v>
      </c>
      <c r="G26" s="629">
        <v>272</v>
      </c>
      <c r="H26" s="638">
        <f t="shared" si="2"/>
        <v>1397</v>
      </c>
      <c r="I26" s="638">
        <f t="shared" si="3"/>
        <v>1364</v>
      </c>
      <c r="J26" s="629">
        <v>1050</v>
      </c>
      <c r="K26" s="629">
        <v>314</v>
      </c>
      <c r="L26" s="630">
        <v>33</v>
      </c>
      <c r="M26" s="639">
        <v>18696</v>
      </c>
    </row>
    <row r="27" spans="1:13" x14ac:dyDescent="0.15">
      <c r="A27" s="635" t="s">
        <v>644</v>
      </c>
      <c r="B27" s="636" t="s">
        <v>645</v>
      </c>
      <c r="C27" s="637">
        <f t="shared" si="0"/>
        <v>872</v>
      </c>
      <c r="D27" s="633">
        <v>4</v>
      </c>
      <c r="E27" s="633">
        <v>2</v>
      </c>
      <c r="F27" s="633">
        <f t="shared" si="1"/>
        <v>866</v>
      </c>
      <c r="G27" s="633">
        <v>3</v>
      </c>
      <c r="H27" s="633">
        <f t="shared" si="2"/>
        <v>863</v>
      </c>
      <c r="I27" s="633">
        <f t="shared" si="3"/>
        <v>659</v>
      </c>
      <c r="J27" s="633">
        <v>349</v>
      </c>
      <c r="K27" s="633">
        <v>310</v>
      </c>
      <c r="L27" s="634">
        <v>204</v>
      </c>
      <c r="M27" s="639">
        <v>9455</v>
      </c>
    </row>
    <row r="28" spans="1:13" x14ac:dyDescent="0.15">
      <c r="A28" s="640" t="s">
        <v>646</v>
      </c>
      <c r="B28" s="641" t="s">
        <v>647</v>
      </c>
      <c r="C28" s="642">
        <f t="shared" si="0"/>
        <v>2804</v>
      </c>
      <c r="D28" s="629">
        <v>1531</v>
      </c>
      <c r="E28" s="629">
        <v>762</v>
      </c>
      <c r="F28" s="643">
        <f t="shared" si="1"/>
        <v>511</v>
      </c>
      <c r="G28" s="629">
        <v>112</v>
      </c>
      <c r="H28" s="643">
        <f t="shared" si="2"/>
        <v>399</v>
      </c>
      <c r="I28" s="643">
        <f t="shared" si="3"/>
        <v>341</v>
      </c>
      <c r="J28" s="629">
        <v>272</v>
      </c>
      <c r="K28" s="629">
        <v>69</v>
      </c>
      <c r="L28" s="630">
        <v>58</v>
      </c>
      <c r="M28" s="644">
        <v>6640</v>
      </c>
    </row>
    <row r="29" spans="1:13" x14ac:dyDescent="0.15">
      <c r="A29" s="635" t="s">
        <v>648</v>
      </c>
      <c r="B29" s="636" t="s">
        <v>649</v>
      </c>
      <c r="C29" s="637">
        <f t="shared" si="0"/>
        <v>255</v>
      </c>
      <c r="D29" s="629">
        <v>39</v>
      </c>
      <c r="E29" s="629">
        <v>34</v>
      </c>
      <c r="F29" s="638">
        <f t="shared" si="1"/>
        <v>182</v>
      </c>
      <c r="G29" s="629">
        <v>14</v>
      </c>
      <c r="H29" s="638">
        <f t="shared" si="2"/>
        <v>168</v>
      </c>
      <c r="I29" s="638">
        <f t="shared" si="3"/>
        <v>160</v>
      </c>
      <c r="J29" s="629">
        <v>136</v>
      </c>
      <c r="K29" s="629">
        <v>24</v>
      </c>
      <c r="L29" s="630">
        <v>8</v>
      </c>
      <c r="M29" s="639">
        <v>2751</v>
      </c>
    </row>
    <row r="30" spans="1:13" x14ac:dyDescent="0.15">
      <c r="A30" s="640" t="s">
        <v>650</v>
      </c>
      <c r="B30" s="641" t="s">
        <v>651</v>
      </c>
      <c r="C30" s="642">
        <f t="shared" si="0"/>
        <v>166</v>
      </c>
      <c r="D30" s="629">
        <v>49</v>
      </c>
      <c r="E30" s="629">
        <v>58</v>
      </c>
      <c r="F30" s="643">
        <f t="shared" si="1"/>
        <v>59</v>
      </c>
      <c r="G30" s="629">
        <v>6</v>
      </c>
      <c r="H30" s="643">
        <f t="shared" si="2"/>
        <v>53</v>
      </c>
      <c r="I30" s="643">
        <f t="shared" si="3"/>
        <v>41</v>
      </c>
      <c r="J30" s="629">
        <v>28</v>
      </c>
      <c r="K30" s="629">
        <v>13</v>
      </c>
      <c r="L30" s="630">
        <v>12</v>
      </c>
      <c r="M30" s="644">
        <v>1405</v>
      </c>
    </row>
    <row r="31" spans="1:13" x14ac:dyDescent="0.15">
      <c r="A31" s="635" t="s">
        <v>652</v>
      </c>
      <c r="B31" s="636" t="s">
        <v>653</v>
      </c>
      <c r="C31" s="637">
        <f t="shared" si="0"/>
        <v>4147</v>
      </c>
      <c r="D31" s="629">
        <v>1830</v>
      </c>
      <c r="E31" s="629">
        <v>657</v>
      </c>
      <c r="F31" s="638">
        <f t="shared" si="1"/>
        <v>1660</v>
      </c>
      <c r="G31" s="629">
        <v>85</v>
      </c>
      <c r="H31" s="638">
        <f t="shared" si="2"/>
        <v>1575</v>
      </c>
      <c r="I31" s="638">
        <f t="shared" si="3"/>
        <v>1248</v>
      </c>
      <c r="J31" s="629">
        <v>971</v>
      </c>
      <c r="K31" s="629">
        <v>277</v>
      </c>
      <c r="L31" s="630">
        <v>327</v>
      </c>
      <c r="M31" s="639">
        <v>26420</v>
      </c>
    </row>
    <row r="32" spans="1:13" x14ac:dyDescent="0.15">
      <c r="A32" s="635" t="s">
        <v>654</v>
      </c>
      <c r="B32" s="636" t="s">
        <v>655</v>
      </c>
      <c r="C32" s="637">
        <f t="shared" si="0"/>
        <v>2096</v>
      </c>
      <c r="D32" s="633">
        <v>453</v>
      </c>
      <c r="E32" s="633">
        <v>563</v>
      </c>
      <c r="F32" s="633">
        <f t="shared" si="1"/>
        <v>1080</v>
      </c>
      <c r="G32" s="633">
        <v>57</v>
      </c>
      <c r="H32" s="633">
        <f t="shared" si="2"/>
        <v>1023</v>
      </c>
      <c r="I32" s="633">
        <f t="shared" si="3"/>
        <v>729</v>
      </c>
      <c r="J32" s="633">
        <v>511</v>
      </c>
      <c r="K32" s="633">
        <v>218</v>
      </c>
      <c r="L32" s="634">
        <v>294</v>
      </c>
      <c r="M32" s="639">
        <v>19248</v>
      </c>
    </row>
    <row r="33" spans="1:13" x14ac:dyDescent="0.15">
      <c r="A33" s="626" t="s">
        <v>656</v>
      </c>
      <c r="B33" s="627" t="s">
        <v>657</v>
      </c>
      <c r="C33" s="628">
        <f t="shared" si="0"/>
        <v>18</v>
      </c>
      <c r="D33" s="629">
        <v>9</v>
      </c>
      <c r="E33" s="629">
        <v>5</v>
      </c>
      <c r="F33" s="629">
        <f t="shared" si="1"/>
        <v>4</v>
      </c>
      <c r="G33" s="629">
        <v>0</v>
      </c>
      <c r="H33" s="629">
        <f t="shared" si="2"/>
        <v>4</v>
      </c>
      <c r="I33" s="629">
        <f t="shared" si="3"/>
        <v>3</v>
      </c>
      <c r="J33" s="629">
        <v>2</v>
      </c>
      <c r="K33" s="629">
        <v>1</v>
      </c>
      <c r="L33" s="630">
        <v>1</v>
      </c>
      <c r="M33" s="630">
        <v>87</v>
      </c>
    </row>
    <row r="34" spans="1:13" x14ac:dyDescent="0.15">
      <c r="A34" s="540" t="s">
        <v>658</v>
      </c>
      <c r="B34" s="631" t="s">
        <v>659</v>
      </c>
      <c r="C34" s="632">
        <f t="shared" si="0"/>
        <v>11</v>
      </c>
      <c r="D34" s="633">
        <v>2</v>
      </c>
      <c r="E34" s="633">
        <v>2</v>
      </c>
      <c r="F34" s="633">
        <f t="shared" si="1"/>
        <v>7</v>
      </c>
      <c r="G34" s="633">
        <v>1</v>
      </c>
      <c r="H34" s="633">
        <f t="shared" si="2"/>
        <v>6</v>
      </c>
      <c r="I34" s="633">
        <f t="shared" si="3"/>
        <v>5</v>
      </c>
      <c r="J34" s="633">
        <v>4</v>
      </c>
      <c r="K34" s="633">
        <v>1</v>
      </c>
      <c r="L34" s="634">
        <v>1</v>
      </c>
      <c r="M34" s="634">
        <v>94</v>
      </c>
    </row>
    <row r="35" spans="1:13" x14ac:dyDescent="0.15">
      <c r="A35" s="640" t="s">
        <v>660</v>
      </c>
      <c r="B35" s="641" t="s">
        <v>661</v>
      </c>
      <c r="C35" s="642">
        <f t="shared" si="0"/>
        <v>0</v>
      </c>
      <c r="D35" s="629">
        <v>0</v>
      </c>
      <c r="E35" s="629">
        <v>0</v>
      </c>
      <c r="F35" s="643">
        <f t="shared" si="1"/>
        <v>0</v>
      </c>
      <c r="G35" s="629">
        <v>0</v>
      </c>
      <c r="H35" s="643">
        <f t="shared" si="2"/>
        <v>0</v>
      </c>
      <c r="I35" s="643">
        <f t="shared" si="3"/>
        <v>0</v>
      </c>
      <c r="J35" s="629">
        <v>0</v>
      </c>
      <c r="K35" s="629">
        <v>0</v>
      </c>
      <c r="L35" s="630">
        <v>0</v>
      </c>
      <c r="M35" s="644">
        <v>0</v>
      </c>
    </row>
    <row r="36" spans="1:13" x14ac:dyDescent="0.15">
      <c r="A36" s="635" t="s">
        <v>662</v>
      </c>
      <c r="B36" s="636" t="s">
        <v>663</v>
      </c>
      <c r="C36" s="637">
        <f t="shared" si="0"/>
        <v>364</v>
      </c>
      <c r="D36" s="629">
        <v>10</v>
      </c>
      <c r="E36" s="629">
        <v>4</v>
      </c>
      <c r="F36" s="638">
        <f t="shared" si="1"/>
        <v>350</v>
      </c>
      <c r="G36" s="629">
        <v>51</v>
      </c>
      <c r="H36" s="638">
        <f t="shared" si="2"/>
        <v>299</v>
      </c>
      <c r="I36" s="638">
        <f t="shared" si="3"/>
        <v>291</v>
      </c>
      <c r="J36" s="629">
        <v>259</v>
      </c>
      <c r="K36" s="629">
        <v>32</v>
      </c>
      <c r="L36" s="630">
        <v>8</v>
      </c>
      <c r="M36" s="639">
        <v>4972</v>
      </c>
    </row>
    <row r="37" spans="1:13" x14ac:dyDescent="0.15">
      <c r="A37" s="635" t="s">
        <v>664</v>
      </c>
      <c r="B37" s="636" t="s">
        <v>665</v>
      </c>
      <c r="C37" s="637">
        <f t="shared" si="0"/>
        <v>666</v>
      </c>
      <c r="D37" s="633">
        <v>4</v>
      </c>
      <c r="E37" s="633">
        <v>1</v>
      </c>
      <c r="F37" s="633">
        <f t="shared" si="1"/>
        <v>661</v>
      </c>
      <c r="G37" s="633">
        <v>63</v>
      </c>
      <c r="H37" s="633">
        <f t="shared" si="2"/>
        <v>598</v>
      </c>
      <c r="I37" s="633">
        <f t="shared" si="3"/>
        <v>584</v>
      </c>
      <c r="J37" s="633">
        <v>528</v>
      </c>
      <c r="K37" s="633">
        <v>56</v>
      </c>
      <c r="L37" s="634">
        <v>14</v>
      </c>
      <c r="M37" s="639">
        <v>12719</v>
      </c>
    </row>
    <row r="38" spans="1:13" x14ac:dyDescent="0.15">
      <c r="A38" s="640" t="s">
        <v>666</v>
      </c>
      <c r="B38" s="641" t="s">
        <v>667</v>
      </c>
      <c r="C38" s="642">
        <f t="shared" si="0"/>
        <v>30</v>
      </c>
      <c r="D38" s="629">
        <v>0</v>
      </c>
      <c r="E38" s="629">
        <v>0</v>
      </c>
      <c r="F38" s="643">
        <f t="shared" si="1"/>
        <v>30</v>
      </c>
      <c r="G38" s="629">
        <v>2</v>
      </c>
      <c r="H38" s="643">
        <f t="shared" si="2"/>
        <v>28</v>
      </c>
      <c r="I38" s="643">
        <f t="shared" si="3"/>
        <v>28</v>
      </c>
      <c r="J38" s="629">
        <v>26</v>
      </c>
      <c r="K38" s="629">
        <v>2</v>
      </c>
      <c r="L38" s="630">
        <v>0</v>
      </c>
      <c r="M38" s="644">
        <v>1071</v>
      </c>
    </row>
    <row r="39" spans="1:13" x14ac:dyDescent="0.15">
      <c r="A39" s="635" t="s">
        <v>668</v>
      </c>
      <c r="B39" s="636" t="s">
        <v>669</v>
      </c>
      <c r="C39" s="637">
        <f t="shared" si="0"/>
        <v>2877</v>
      </c>
      <c r="D39" s="629">
        <v>18</v>
      </c>
      <c r="E39" s="629">
        <v>12</v>
      </c>
      <c r="F39" s="638">
        <f t="shared" si="1"/>
        <v>2847</v>
      </c>
      <c r="G39" s="629">
        <v>87</v>
      </c>
      <c r="H39" s="638">
        <f t="shared" si="2"/>
        <v>2760</v>
      </c>
      <c r="I39" s="638">
        <f t="shared" si="3"/>
        <v>2701</v>
      </c>
      <c r="J39" s="629">
        <v>1401</v>
      </c>
      <c r="K39" s="629">
        <v>1300</v>
      </c>
      <c r="L39" s="630">
        <v>59</v>
      </c>
      <c r="M39" s="639">
        <v>93559</v>
      </c>
    </row>
    <row r="40" spans="1:13" x14ac:dyDescent="0.15">
      <c r="A40" s="635">
        <v>111102</v>
      </c>
      <c r="B40" s="636" t="s">
        <v>670</v>
      </c>
      <c r="C40" s="637">
        <f t="shared" si="0"/>
        <v>2562</v>
      </c>
      <c r="D40" s="638">
        <v>17</v>
      </c>
      <c r="E40" s="638">
        <v>6</v>
      </c>
      <c r="F40" s="638">
        <f t="shared" si="1"/>
        <v>2539</v>
      </c>
      <c r="G40" s="638">
        <v>66</v>
      </c>
      <c r="H40" s="638">
        <f t="shared" si="2"/>
        <v>2473</v>
      </c>
      <c r="I40" s="638">
        <f t="shared" si="3"/>
        <v>2436</v>
      </c>
      <c r="J40" s="638">
        <v>1579</v>
      </c>
      <c r="K40" s="638">
        <v>857</v>
      </c>
      <c r="L40" s="639">
        <v>37</v>
      </c>
      <c r="M40" s="639">
        <v>107620</v>
      </c>
    </row>
    <row r="41" spans="1:13" x14ac:dyDescent="0.15">
      <c r="A41" s="540">
        <v>111109</v>
      </c>
      <c r="B41" s="631" t="s">
        <v>671</v>
      </c>
      <c r="C41" s="632">
        <f t="shared" si="0"/>
        <v>5129</v>
      </c>
      <c r="D41" s="633">
        <v>12</v>
      </c>
      <c r="E41" s="633">
        <v>4</v>
      </c>
      <c r="F41" s="633">
        <f t="shared" si="1"/>
        <v>5113</v>
      </c>
      <c r="G41" s="633">
        <v>135</v>
      </c>
      <c r="H41" s="633">
        <f t="shared" si="2"/>
        <v>4978</v>
      </c>
      <c r="I41" s="633">
        <f t="shared" si="3"/>
        <v>4873</v>
      </c>
      <c r="J41" s="638">
        <v>2029</v>
      </c>
      <c r="K41" s="638">
        <v>2844</v>
      </c>
      <c r="L41" s="639">
        <v>105</v>
      </c>
      <c r="M41" s="634">
        <v>103664</v>
      </c>
    </row>
    <row r="42" spans="1:13" x14ac:dyDescent="0.15">
      <c r="A42" s="635">
        <v>111201</v>
      </c>
      <c r="B42" s="636" t="s">
        <v>672</v>
      </c>
      <c r="C42" s="637">
        <f t="shared" si="0"/>
        <v>267</v>
      </c>
      <c r="D42" s="638">
        <v>4</v>
      </c>
      <c r="E42" s="638">
        <v>1</v>
      </c>
      <c r="F42" s="638">
        <f t="shared" si="1"/>
        <v>262</v>
      </c>
      <c r="G42" s="638">
        <v>17</v>
      </c>
      <c r="H42" s="638">
        <f t="shared" si="2"/>
        <v>245</v>
      </c>
      <c r="I42" s="638">
        <f t="shared" si="3"/>
        <v>236</v>
      </c>
      <c r="J42" s="629">
        <v>127</v>
      </c>
      <c r="K42" s="629">
        <v>109</v>
      </c>
      <c r="L42" s="630">
        <v>9</v>
      </c>
      <c r="M42" s="639">
        <v>6618</v>
      </c>
    </row>
    <row r="43" spans="1:13" x14ac:dyDescent="0.15">
      <c r="A43" s="635">
        <v>111202</v>
      </c>
      <c r="B43" s="636" t="s">
        <v>673</v>
      </c>
      <c r="C43" s="637">
        <f t="shared" si="0"/>
        <v>991</v>
      </c>
      <c r="D43" s="638">
        <v>72</v>
      </c>
      <c r="E43" s="638">
        <v>57</v>
      </c>
      <c r="F43" s="638">
        <f t="shared" si="1"/>
        <v>862</v>
      </c>
      <c r="G43" s="638">
        <v>79</v>
      </c>
      <c r="H43" s="638">
        <f t="shared" si="2"/>
        <v>783</v>
      </c>
      <c r="I43" s="638">
        <f t="shared" si="3"/>
        <v>732</v>
      </c>
      <c r="J43" s="638">
        <v>304</v>
      </c>
      <c r="K43" s="638">
        <v>428</v>
      </c>
      <c r="L43" s="639">
        <v>51</v>
      </c>
      <c r="M43" s="639">
        <v>14264</v>
      </c>
    </row>
    <row r="44" spans="1:13" x14ac:dyDescent="0.15">
      <c r="A44" s="635">
        <v>111203</v>
      </c>
      <c r="B44" s="636" t="s">
        <v>674</v>
      </c>
      <c r="C44" s="637">
        <f t="shared" si="0"/>
        <v>40</v>
      </c>
      <c r="D44" s="638">
        <v>1</v>
      </c>
      <c r="E44" s="638">
        <v>0</v>
      </c>
      <c r="F44" s="638">
        <f t="shared" si="1"/>
        <v>39</v>
      </c>
      <c r="G44" s="638">
        <v>2</v>
      </c>
      <c r="H44" s="638">
        <f t="shared" si="2"/>
        <v>37</v>
      </c>
      <c r="I44" s="638">
        <f t="shared" si="3"/>
        <v>35</v>
      </c>
      <c r="J44" s="638">
        <v>20</v>
      </c>
      <c r="K44" s="638">
        <v>15</v>
      </c>
      <c r="L44" s="639">
        <v>2</v>
      </c>
      <c r="M44" s="639">
        <v>808</v>
      </c>
    </row>
    <row r="45" spans="1:13" x14ac:dyDescent="0.15">
      <c r="A45" s="635">
        <v>111204</v>
      </c>
      <c r="B45" s="636" t="s">
        <v>675</v>
      </c>
      <c r="C45" s="637">
        <f t="shared" si="0"/>
        <v>2439</v>
      </c>
      <c r="D45" s="638">
        <v>77</v>
      </c>
      <c r="E45" s="638">
        <v>26</v>
      </c>
      <c r="F45" s="638">
        <f t="shared" si="1"/>
        <v>2336</v>
      </c>
      <c r="G45" s="638">
        <v>147</v>
      </c>
      <c r="H45" s="638">
        <f t="shared" si="2"/>
        <v>2189</v>
      </c>
      <c r="I45" s="638">
        <f t="shared" si="3"/>
        <v>2064</v>
      </c>
      <c r="J45" s="638">
        <v>1182</v>
      </c>
      <c r="K45" s="638">
        <v>882</v>
      </c>
      <c r="L45" s="639">
        <v>125</v>
      </c>
      <c r="M45" s="639">
        <v>36347</v>
      </c>
    </row>
    <row r="46" spans="1:13" x14ac:dyDescent="0.15">
      <c r="A46" s="635">
        <v>111209</v>
      </c>
      <c r="B46" s="636" t="s">
        <v>676</v>
      </c>
      <c r="C46" s="637">
        <f t="shared" si="0"/>
        <v>3013</v>
      </c>
      <c r="D46" s="638">
        <v>195</v>
      </c>
      <c r="E46" s="638">
        <v>117</v>
      </c>
      <c r="F46" s="638">
        <f t="shared" si="1"/>
        <v>2701</v>
      </c>
      <c r="G46" s="638">
        <v>205</v>
      </c>
      <c r="H46" s="638">
        <f t="shared" si="2"/>
        <v>2496</v>
      </c>
      <c r="I46" s="638">
        <f t="shared" si="3"/>
        <v>2393</v>
      </c>
      <c r="J46" s="638">
        <v>1067</v>
      </c>
      <c r="K46" s="638">
        <v>1326</v>
      </c>
      <c r="L46" s="639">
        <v>103</v>
      </c>
      <c r="M46" s="639">
        <v>46527</v>
      </c>
    </row>
    <row r="47" spans="1:13" x14ac:dyDescent="0.15">
      <c r="A47" s="626">
        <v>111301</v>
      </c>
      <c r="B47" s="627" t="s">
        <v>677</v>
      </c>
      <c r="C47" s="628">
        <f t="shared" si="0"/>
        <v>348</v>
      </c>
      <c r="D47" s="629">
        <v>11</v>
      </c>
      <c r="E47" s="629">
        <v>4</v>
      </c>
      <c r="F47" s="629">
        <f t="shared" si="1"/>
        <v>333</v>
      </c>
      <c r="G47" s="629">
        <v>32</v>
      </c>
      <c r="H47" s="629">
        <f t="shared" si="2"/>
        <v>301</v>
      </c>
      <c r="I47" s="629">
        <f t="shared" si="3"/>
        <v>295</v>
      </c>
      <c r="J47" s="629">
        <v>211</v>
      </c>
      <c r="K47" s="629">
        <v>84</v>
      </c>
      <c r="L47" s="630">
        <v>6</v>
      </c>
      <c r="M47" s="630">
        <v>58775</v>
      </c>
    </row>
    <row r="48" spans="1:13" x14ac:dyDescent="0.15">
      <c r="A48" s="540">
        <v>111302</v>
      </c>
      <c r="B48" s="631" t="s">
        <v>678</v>
      </c>
      <c r="C48" s="632">
        <f t="shared" si="0"/>
        <v>1360</v>
      </c>
      <c r="D48" s="633">
        <v>117</v>
      </c>
      <c r="E48" s="633">
        <v>78</v>
      </c>
      <c r="F48" s="633">
        <f t="shared" si="1"/>
        <v>1165</v>
      </c>
      <c r="G48" s="633">
        <v>123</v>
      </c>
      <c r="H48" s="633">
        <f t="shared" si="2"/>
        <v>1042</v>
      </c>
      <c r="I48" s="633">
        <f t="shared" si="3"/>
        <v>1011</v>
      </c>
      <c r="J48" s="633">
        <v>820</v>
      </c>
      <c r="K48" s="633">
        <v>191</v>
      </c>
      <c r="L48" s="634">
        <v>31</v>
      </c>
      <c r="M48" s="634">
        <v>75261</v>
      </c>
    </row>
    <row r="49" spans="1:13" x14ac:dyDescent="0.15">
      <c r="A49" s="635">
        <v>111401</v>
      </c>
      <c r="B49" s="636" t="s">
        <v>679</v>
      </c>
      <c r="C49" s="637">
        <f t="shared" si="0"/>
        <v>5203</v>
      </c>
      <c r="D49" s="629">
        <v>400</v>
      </c>
      <c r="E49" s="629">
        <v>229</v>
      </c>
      <c r="F49" s="638">
        <f t="shared" si="1"/>
        <v>4574</v>
      </c>
      <c r="G49" s="629">
        <v>360</v>
      </c>
      <c r="H49" s="638">
        <f t="shared" si="2"/>
        <v>4214</v>
      </c>
      <c r="I49" s="638">
        <f t="shared" si="3"/>
        <v>4084</v>
      </c>
      <c r="J49" s="629">
        <v>1912</v>
      </c>
      <c r="K49" s="629">
        <v>2172</v>
      </c>
      <c r="L49" s="630">
        <v>130</v>
      </c>
      <c r="M49" s="639">
        <v>78973</v>
      </c>
    </row>
    <row r="50" spans="1:13" x14ac:dyDescent="0.15">
      <c r="A50" s="635">
        <v>111402</v>
      </c>
      <c r="B50" s="636" t="s">
        <v>680</v>
      </c>
      <c r="C50" s="637">
        <f t="shared" si="0"/>
        <v>6144</v>
      </c>
      <c r="D50" s="638">
        <v>99</v>
      </c>
      <c r="E50" s="638">
        <v>16</v>
      </c>
      <c r="F50" s="638">
        <f t="shared" si="1"/>
        <v>6029</v>
      </c>
      <c r="G50" s="638">
        <v>95</v>
      </c>
      <c r="H50" s="638">
        <f t="shared" si="2"/>
        <v>5934</v>
      </c>
      <c r="I50" s="638">
        <f t="shared" si="3"/>
        <v>5798</v>
      </c>
      <c r="J50" s="638">
        <v>2393</v>
      </c>
      <c r="K50" s="638">
        <v>3405</v>
      </c>
      <c r="L50" s="639">
        <v>136</v>
      </c>
      <c r="M50" s="639">
        <v>92630</v>
      </c>
    </row>
    <row r="51" spans="1:13" x14ac:dyDescent="0.15">
      <c r="A51" s="635">
        <v>111403</v>
      </c>
      <c r="B51" s="636" t="s">
        <v>681</v>
      </c>
      <c r="C51" s="637">
        <f t="shared" si="0"/>
        <v>8914</v>
      </c>
      <c r="D51" s="638">
        <v>393</v>
      </c>
      <c r="E51" s="638">
        <v>181</v>
      </c>
      <c r="F51" s="638">
        <f t="shared" si="1"/>
        <v>8340</v>
      </c>
      <c r="G51" s="638">
        <v>342</v>
      </c>
      <c r="H51" s="638">
        <f t="shared" si="2"/>
        <v>7998</v>
      </c>
      <c r="I51" s="638">
        <f t="shared" si="3"/>
        <v>7734</v>
      </c>
      <c r="J51" s="638">
        <v>3884</v>
      </c>
      <c r="K51" s="638">
        <v>3850</v>
      </c>
      <c r="L51" s="639">
        <v>264</v>
      </c>
      <c r="M51" s="639">
        <v>154785</v>
      </c>
    </row>
    <row r="52" spans="1:13" x14ac:dyDescent="0.15">
      <c r="A52" s="640">
        <v>111501</v>
      </c>
      <c r="B52" s="641" t="s">
        <v>682</v>
      </c>
      <c r="C52" s="642">
        <f t="shared" si="0"/>
        <v>3156</v>
      </c>
      <c r="D52" s="629">
        <v>188</v>
      </c>
      <c r="E52" s="629">
        <v>97</v>
      </c>
      <c r="F52" s="643">
        <f t="shared" si="1"/>
        <v>2871</v>
      </c>
      <c r="G52" s="629">
        <v>193</v>
      </c>
      <c r="H52" s="643">
        <f t="shared" si="2"/>
        <v>2678</v>
      </c>
      <c r="I52" s="643">
        <f t="shared" si="3"/>
        <v>2481</v>
      </c>
      <c r="J52" s="629">
        <v>1249</v>
      </c>
      <c r="K52" s="629">
        <v>1232</v>
      </c>
      <c r="L52" s="630">
        <v>197</v>
      </c>
      <c r="M52" s="644">
        <v>39076</v>
      </c>
    </row>
    <row r="53" spans="1:13" x14ac:dyDescent="0.15">
      <c r="A53" s="635">
        <v>111601</v>
      </c>
      <c r="B53" s="636" t="s">
        <v>683</v>
      </c>
      <c r="C53" s="637">
        <f t="shared" si="0"/>
        <v>635</v>
      </c>
      <c r="D53" s="629">
        <v>12</v>
      </c>
      <c r="E53" s="629">
        <v>4</v>
      </c>
      <c r="F53" s="638">
        <f t="shared" si="1"/>
        <v>619</v>
      </c>
      <c r="G53" s="629">
        <v>27</v>
      </c>
      <c r="H53" s="638">
        <f t="shared" si="2"/>
        <v>592</v>
      </c>
      <c r="I53" s="638">
        <f t="shared" si="3"/>
        <v>556</v>
      </c>
      <c r="J53" s="629">
        <v>449</v>
      </c>
      <c r="K53" s="629">
        <v>107</v>
      </c>
      <c r="L53" s="630">
        <v>36</v>
      </c>
      <c r="M53" s="639">
        <v>31780</v>
      </c>
    </row>
    <row r="54" spans="1:13" x14ac:dyDescent="0.15">
      <c r="A54" s="635">
        <v>111602</v>
      </c>
      <c r="B54" s="636" t="s">
        <v>684</v>
      </c>
      <c r="C54" s="637">
        <f t="shared" si="0"/>
        <v>80</v>
      </c>
      <c r="D54" s="638">
        <v>0</v>
      </c>
      <c r="E54" s="638">
        <v>0</v>
      </c>
      <c r="F54" s="638">
        <f t="shared" si="1"/>
        <v>80</v>
      </c>
      <c r="G54" s="638">
        <v>5</v>
      </c>
      <c r="H54" s="638">
        <f t="shared" si="2"/>
        <v>75</v>
      </c>
      <c r="I54" s="638">
        <f t="shared" si="3"/>
        <v>69</v>
      </c>
      <c r="J54" s="638">
        <v>56</v>
      </c>
      <c r="K54" s="638">
        <v>13</v>
      </c>
      <c r="L54" s="639">
        <v>6</v>
      </c>
      <c r="M54" s="639">
        <v>5040</v>
      </c>
    </row>
    <row r="55" spans="1:13" x14ac:dyDescent="0.15">
      <c r="A55" s="635">
        <v>111603</v>
      </c>
      <c r="B55" s="636" t="s">
        <v>685</v>
      </c>
      <c r="C55" s="637">
        <f t="shared" si="0"/>
        <v>217</v>
      </c>
      <c r="D55" s="638">
        <v>1</v>
      </c>
      <c r="E55" s="638">
        <v>0</v>
      </c>
      <c r="F55" s="638">
        <f t="shared" si="1"/>
        <v>216</v>
      </c>
      <c r="G55" s="638">
        <v>6</v>
      </c>
      <c r="H55" s="638">
        <f t="shared" si="2"/>
        <v>210</v>
      </c>
      <c r="I55" s="638">
        <f t="shared" si="3"/>
        <v>210</v>
      </c>
      <c r="J55" s="638">
        <v>191</v>
      </c>
      <c r="K55" s="638">
        <v>19</v>
      </c>
      <c r="L55" s="639">
        <v>0</v>
      </c>
      <c r="M55" s="639">
        <v>18809</v>
      </c>
    </row>
    <row r="56" spans="1:13" x14ac:dyDescent="0.15">
      <c r="A56" s="635">
        <v>111604</v>
      </c>
      <c r="B56" s="636" t="s">
        <v>686</v>
      </c>
      <c r="C56" s="637">
        <f t="shared" si="0"/>
        <v>1401</v>
      </c>
      <c r="D56" s="638">
        <v>3</v>
      </c>
      <c r="E56" s="638">
        <v>1</v>
      </c>
      <c r="F56" s="638">
        <f t="shared" si="1"/>
        <v>1397</v>
      </c>
      <c r="G56" s="638">
        <v>67</v>
      </c>
      <c r="H56" s="638">
        <f t="shared" si="2"/>
        <v>1330</v>
      </c>
      <c r="I56" s="638">
        <f t="shared" si="3"/>
        <v>1316</v>
      </c>
      <c r="J56" s="638">
        <v>1081</v>
      </c>
      <c r="K56" s="638">
        <v>235</v>
      </c>
      <c r="L56" s="639">
        <v>14</v>
      </c>
      <c r="M56" s="639">
        <v>115501</v>
      </c>
    </row>
    <row r="57" spans="1:13" x14ac:dyDescent="0.15">
      <c r="A57" s="635">
        <v>111605</v>
      </c>
      <c r="B57" s="636" t="s">
        <v>687</v>
      </c>
      <c r="C57" s="637">
        <f t="shared" si="0"/>
        <v>3657</v>
      </c>
      <c r="D57" s="638">
        <v>165</v>
      </c>
      <c r="E57" s="638">
        <v>26</v>
      </c>
      <c r="F57" s="638">
        <f t="shared" si="1"/>
        <v>3466</v>
      </c>
      <c r="G57" s="638">
        <v>225</v>
      </c>
      <c r="H57" s="638">
        <f t="shared" si="2"/>
        <v>3241</v>
      </c>
      <c r="I57" s="638">
        <f t="shared" si="3"/>
        <v>3179</v>
      </c>
      <c r="J57" s="638">
        <v>2003</v>
      </c>
      <c r="K57" s="638">
        <v>1176</v>
      </c>
      <c r="L57" s="639">
        <v>62</v>
      </c>
      <c r="M57" s="634">
        <v>92808</v>
      </c>
    </row>
    <row r="58" spans="1:13" x14ac:dyDescent="0.15">
      <c r="A58" s="626" t="s">
        <v>688</v>
      </c>
      <c r="B58" s="627" t="s">
        <v>689</v>
      </c>
      <c r="C58" s="628">
        <f t="shared" si="0"/>
        <v>1060</v>
      </c>
      <c r="D58" s="629">
        <v>6</v>
      </c>
      <c r="E58" s="629">
        <v>3</v>
      </c>
      <c r="F58" s="629">
        <f t="shared" si="1"/>
        <v>1051</v>
      </c>
      <c r="G58" s="629">
        <v>25</v>
      </c>
      <c r="H58" s="629">
        <f t="shared" si="2"/>
        <v>1026</v>
      </c>
      <c r="I58" s="629">
        <f t="shared" si="3"/>
        <v>1007</v>
      </c>
      <c r="J58" s="629">
        <v>405</v>
      </c>
      <c r="K58" s="629">
        <v>602</v>
      </c>
      <c r="L58" s="630">
        <v>19</v>
      </c>
      <c r="M58" s="639">
        <v>20828</v>
      </c>
    </row>
    <row r="59" spans="1:13" x14ac:dyDescent="0.15">
      <c r="A59" s="635" t="s">
        <v>690</v>
      </c>
      <c r="B59" s="636" t="s">
        <v>691</v>
      </c>
      <c r="C59" s="637">
        <f t="shared" si="0"/>
        <v>141</v>
      </c>
      <c r="D59" s="638">
        <v>0</v>
      </c>
      <c r="E59" s="638">
        <v>0</v>
      </c>
      <c r="F59" s="638">
        <f t="shared" si="1"/>
        <v>141</v>
      </c>
      <c r="G59" s="638">
        <v>3</v>
      </c>
      <c r="H59" s="638">
        <f t="shared" si="2"/>
        <v>138</v>
      </c>
      <c r="I59" s="638">
        <f t="shared" si="3"/>
        <v>135</v>
      </c>
      <c r="J59" s="638">
        <v>69</v>
      </c>
      <c r="K59" s="638">
        <v>66</v>
      </c>
      <c r="L59" s="639">
        <v>3</v>
      </c>
      <c r="M59" s="639">
        <v>3120</v>
      </c>
    </row>
    <row r="60" spans="1:13" x14ac:dyDescent="0.15">
      <c r="A60" s="635" t="s">
        <v>692</v>
      </c>
      <c r="B60" s="636" t="s">
        <v>693</v>
      </c>
      <c r="C60" s="637">
        <f t="shared" si="0"/>
        <v>21519</v>
      </c>
      <c r="D60" s="638">
        <v>408</v>
      </c>
      <c r="E60" s="638">
        <v>180</v>
      </c>
      <c r="F60" s="638">
        <f t="shared" si="1"/>
        <v>20931</v>
      </c>
      <c r="G60" s="638">
        <v>336</v>
      </c>
      <c r="H60" s="638">
        <f t="shared" si="2"/>
        <v>20595</v>
      </c>
      <c r="I60" s="638">
        <f t="shared" si="3"/>
        <v>19310</v>
      </c>
      <c r="J60" s="638">
        <v>4071</v>
      </c>
      <c r="K60" s="638">
        <v>15239</v>
      </c>
      <c r="L60" s="639">
        <v>1285</v>
      </c>
      <c r="M60" s="639">
        <v>225998</v>
      </c>
    </row>
    <row r="61" spans="1:13" x14ac:dyDescent="0.15">
      <c r="A61" s="540" t="s">
        <v>694</v>
      </c>
      <c r="B61" s="631" t="s">
        <v>695</v>
      </c>
      <c r="C61" s="632">
        <f t="shared" si="0"/>
        <v>7325</v>
      </c>
      <c r="D61" s="638">
        <v>387</v>
      </c>
      <c r="E61" s="638">
        <v>172</v>
      </c>
      <c r="F61" s="633">
        <f t="shared" si="1"/>
        <v>6766</v>
      </c>
      <c r="G61" s="638">
        <v>429</v>
      </c>
      <c r="H61" s="633">
        <f t="shared" si="2"/>
        <v>6337</v>
      </c>
      <c r="I61" s="633">
        <f t="shared" si="3"/>
        <v>6130</v>
      </c>
      <c r="J61" s="638">
        <v>2951</v>
      </c>
      <c r="K61" s="638">
        <v>3179</v>
      </c>
      <c r="L61" s="639">
        <v>207</v>
      </c>
      <c r="M61" s="634">
        <v>122611</v>
      </c>
    </row>
    <row r="62" spans="1:13" x14ac:dyDescent="0.15">
      <c r="A62" s="635" t="s">
        <v>696</v>
      </c>
      <c r="B62" s="636" t="s">
        <v>697</v>
      </c>
      <c r="C62" s="637">
        <f t="shared" si="0"/>
        <v>3908</v>
      </c>
      <c r="D62" s="629">
        <v>50</v>
      </c>
      <c r="E62" s="629">
        <v>17</v>
      </c>
      <c r="F62" s="638">
        <f t="shared" si="1"/>
        <v>3841</v>
      </c>
      <c r="G62" s="629">
        <v>563</v>
      </c>
      <c r="H62" s="638">
        <f t="shared" si="2"/>
        <v>3278</v>
      </c>
      <c r="I62" s="638">
        <f t="shared" si="3"/>
        <v>3057</v>
      </c>
      <c r="J62" s="629">
        <v>2241</v>
      </c>
      <c r="K62" s="629">
        <v>816</v>
      </c>
      <c r="L62" s="630">
        <v>221</v>
      </c>
      <c r="M62" s="639">
        <v>115974</v>
      </c>
    </row>
    <row r="63" spans="1:13" x14ac:dyDescent="0.15">
      <c r="A63" s="635" t="s">
        <v>698</v>
      </c>
      <c r="B63" s="636" t="s">
        <v>699</v>
      </c>
      <c r="C63" s="637">
        <f t="shared" si="0"/>
        <v>317</v>
      </c>
      <c r="D63" s="638">
        <v>0</v>
      </c>
      <c r="E63" s="638">
        <v>0</v>
      </c>
      <c r="F63" s="638">
        <f t="shared" si="1"/>
        <v>317</v>
      </c>
      <c r="G63" s="638">
        <v>7</v>
      </c>
      <c r="H63" s="638">
        <f t="shared" si="2"/>
        <v>310</v>
      </c>
      <c r="I63" s="638">
        <f t="shared" si="3"/>
        <v>304</v>
      </c>
      <c r="J63" s="638">
        <v>225</v>
      </c>
      <c r="K63" s="638">
        <v>79</v>
      </c>
      <c r="L63" s="639">
        <v>6</v>
      </c>
      <c r="M63" s="639">
        <v>58441</v>
      </c>
    </row>
    <row r="64" spans="1:13" x14ac:dyDescent="0.15">
      <c r="A64" s="635" t="s">
        <v>700</v>
      </c>
      <c r="B64" s="636" t="s">
        <v>701</v>
      </c>
      <c r="C64" s="637">
        <f t="shared" si="0"/>
        <v>1</v>
      </c>
      <c r="D64" s="638">
        <v>0</v>
      </c>
      <c r="E64" s="638">
        <v>0</v>
      </c>
      <c r="F64" s="638">
        <f t="shared" si="1"/>
        <v>1</v>
      </c>
      <c r="G64" s="638">
        <v>0</v>
      </c>
      <c r="H64" s="638">
        <f t="shared" si="2"/>
        <v>1</v>
      </c>
      <c r="I64" s="638">
        <f t="shared" si="3"/>
        <v>1</v>
      </c>
      <c r="J64" s="638">
        <v>1</v>
      </c>
      <c r="K64" s="638">
        <v>0</v>
      </c>
      <c r="L64" s="639">
        <v>0</v>
      </c>
      <c r="M64" s="639">
        <v>297</v>
      </c>
    </row>
    <row r="65" spans="1:13" x14ac:dyDescent="0.15">
      <c r="A65" s="635" t="s">
        <v>702</v>
      </c>
      <c r="B65" s="636" t="s">
        <v>703</v>
      </c>
      <c r="C65" s="637">
        <f t="shared" si="0"/>
        <v>417</v>
      </c>
      <c r="D65" s="638">
        <v>0</v>
      </c>
      <c r="E65" s="638">
        <v>0</v>
      </c>
      <c r="F65" s="638">
        <f t="shared" si="1"/>
        <v>417</v>
      </c>
      <c r="G65" s="638">
        <v>38</v>
      </c>
      <c r="H65" s="638">
        <f t="shared" si="2"/>
        <v>379</v>
      </c>
      <c r="I65" s="638">
        <f t="shared" si="3"/>
        <v>362</v>
      </c>
      <c r="J65" s="638">
        <v>261</v>
      </c>
      <c r="K65" s="638">
        <v>101</v>
      </c>
      <c r="L65" s="639">
        <v>17</v>
      </c>
      <c r="M65" s="634">
        <v>35354</v>
      </c>
    </row>
    <row r="66" spans="1:13" x14ac:dyDescent="0.15">
      <c r="A66" s="626" t="s">
        <v>704</v>
      </c>
      <c r="B66" s="627" t="s">
        <v>705</v>
      </c>
      <c r="C66" s="628">
        <f t="shared" si="0"/>
        <v>3513</v>
      </c>
      <c r="D66" s="629">
        <v>461</v>
      </c>
      <c r="E66" s="629">
        <v>595</v>
      </c>
      <c r="F66" s="629">
        <f t="shared" si="1"/>
        <v>2457</v>
      </c>
      <c r="G66" s="629">
        <v>360</v>
      </c>
      <c r="H66" s="629">
        <f t="shared" si="2"/>
        <v>2097</v>
      </c>
      <c r="I66" s="629">
        <f t="shared" si="3"/>
        <v>1458</v>
      </c>
      <c r="J66" s="629">
        <v>861</v>
      </c>
      <c r="K66" s="629">
        <v>597</v>
      </c>
      <c r="L66" s="630">
        <v>639</v>
      </c>
      <c r="M66" s="639">
        <v>52909</v>
      </c>
    </row>
    <row r="67" spans="1:13" x14ac:dyDescent="0.15">
      <c r="A67" s="635" t="s">
        <v>706</v>
      </c>
      <c r="B67" s="636" t="s">
        <v>707</v>
      </c>
      <c r="C67" s="637">
        <f t="shared" si="0"/>
        <v>1732</v>
      </c>
      <c r="D67" s="638">
        <v>21</v>
      </c>
      <c r="E67" s="638">
        <v>14</v>
      </c>
      <c r="F67" s="638">
        <f t="shared" si="1"/>
        <v>1697</v>
      </c>
      <c r="G67" s="638">
        <v>60</v>
      </c>
      <c r="H67" s="638">
        <f t="shared" si="2"/>
        <v>1637</v>
      </c>
      <c r="I67" s="638">
        <f t="shared" si="3"/>
        <v>1599</v>
      </c>
      <c r="J67" s="638">
        <v>1152</v>
      </c>
      <c r="K67" s="638">
        <v>447</v>
      </c>
      <c r="L67" s="639">
        <v>38</v>
      </c>
      <c r="M67" s="639">
        <v>66168</v>
      </c>
    </row>
    <row r="68" spans="1:13" x14ac:dyDescent="0.15">
      <c r="A68" s="540" t="s">
        <v>708</v>
      </c>
      <c r="B68" s="631" t="s">
        <v>709</v>
      </c>
      <c r="C68" s="632">
        <f t="shared" si="0"/>
        <v>134</v>
      </c>
      <c r="D68" s="638">
        <v>7</v>
      </c>
      <c r="E68" s="638">
        <v>2</v>
      </c>
      <c r="F68" s="633">
        <f t="shared" si="1"/>
        <v>125</v>
      </c>
      <c r="G68" s="638">
        <v>13</v>
      </c>
      <c r="H68" s="633">
        <f t="shared" si="2"/>
        <v>112</v>
      </c>
      <c r="I68" s="633">
        <f t="shared" si="3"/>
        <v>108</v>
      </c>
      <c r="J68" s="638">
        <v>82</v>
      </c>
      <c r="K68" s="638">
        <v>26</v>
      </c>
      <c r="L68" s="639">
        <v>4</v>
      </c>
      <c r="M68" s="634">
        <v>2005</v>
      </c>
    </row>
    <row r="69" spans="1:13" x14ac:dyDescent="0.15">
      <c r="A69" s="635" t="s">
        <v>710</v>
      </c>
      <c r="B69" s="636" t="s">
        <v>711</v>
      </c>
      <c r="C69" s="637">
        <f t="shared" si="0"/>
        <v>568</v>
      </c>
      <c r="D69" s="629">
        <v>1</v>
      </c>
      <c r="E69" s="629">
        <v>1</v>
      </c>
      <c r="F69" s="638">
        <f t="shared" si="1"/>
        <v>566</v>
      </c>
      <c r="G69" s="629">
        <v>47</v>
      </c>
      <c r="H69" s="638">
        <f t="shared" si="2"/>
        <v>519</v>
      </c>
      <c r="I69" s="638">
        <f t="shared" si="3"/>
        <v>504</v>
      </c>
      <c r="J69" s="629">
        <v>381</v>
      </c>
      <c r="K69" s="629">
        <v>123</v>
      </c>
      <c r="L69" s="630">
        <v>15</v>
      </c>
      <c r="M69" s="639">
        <v>56148</v>
      </c>
    </row>
    <row r="70" spans="1:13" x14ac:dyDescent="0.15">
      <c r="A70" s="635" t="s">
        <v>712</v>
      </c>
      <c r="B70" s="636" t="s">
        <v>713</v>
      </c>
      <c r="C70" s="637">
        <f t="shared" si="0"/>
        <v>125</v>
      </c>
      <c r="D70" s="633">
        <v>11</v>
      </c>
      <c r="E70" s="633">
        <v>4</v>
      </c>
      <c r="F70" s="633">
        <f t="shared" si="1"/>
        <v>110</v>
      </c>
      <c r="G70" s="633">
        <v>17</v>
      </c>
      <c r="H70" s="633">
        <f t="shared" si="2"/>
        <v>93</v>
      </c>
      <c r="I70" s="633">
        <f t="shared" si="3"/>
        <v>85</v>
      </c>
      <c r="J70" s="633">
        <v>61</v>
      </c>
      <c r="K70" s="633">
        <v>24</v>
      </c>
      <c r="L70" s="634">
        <v>8</v>
      </c>
      <c r="M70" s="634">
        <v>1737</v>
      </c>
    </row>
    <row r="71" spans="1:13" x14ac:dyDescent="0.15">
      <c r="A71" s="640" t="s">
        <v>714</v>
      </c>
      <c r="B71" s="641" t="s">
        <v>715</v>
      </c>
      <c r="C71" s="642">
        <f t="shared" ref="C71:C134" si="4">D71+E71+F71</f>
        <v>0</v>
      </c>
      <c r="D71" s="629">
        <v>0</v>
      </c>
      <c r="E71" s="629">
        <v>0</v>
      </c>
      <c r="F71" s="643">
        <f t="shared" ref="F71:F134" si="5">G71+H71</f>
        <v>0</v>
      </c>
      <c r="G71" s="629">
        <v>0</v>
      </c>
      <c r="H71" s="643">
        <f t="shared" ref="H71:H134" si="6">I71+L71</f>
        <v>0</v>
      </c>
      <c r="I71" s="643">
        <f t="shared" ref="I71:I134" si="7">J71+K71</f>
        <v>0</v>
      </c>
      <c r="J71" s="629">
        <v>0</v>
      </c>
      <c r="K71" s="629">
        <v>0</v>
      </c>
      <c r="L71" s="630">
        <v>0</v>
      </c>
      <c r="M71" s="644">
        <v>0</v>
      </c>
    </row>
    <row r="72" spans="1:13" x14ac:dyDescent="0.15">
      <c r="A72" s="635" t="s">
        <v>716</v>
      </c>
      <c r="B72" s="636" t="s">
        <v>717</v>
      </c>
      <c r="C72" s="637">
        <f t="shared" si="4"/>
        <v>288</v>
      </c>
      <c r="D72" s="629">
        <v>85</v>
      </c>
      <c r="E72" s="629">
        <v>38</v>
      </c>
      <c r="F72" s="638">
        <f t="shared" si="5"/>
        <v>165</v>
      </c>
      <c r="G72" s="629">
        <v>19</v>
      </c>
      <c r="H72" s="638">
        <f t="shared" si="6"/>
        <v>146</v>
      </c>
      <c r="I72" s="638">
        <f t="shared" si="7"/>
        <v>142</v>
      </c>
      <c r="J72" s="629">
        <v>100</v>
      </c>
      <c r="K72" s="629">
        <v>42</v>
      </c>
      <c r="L72" s="630">
        <v>4</v>
      </c>
      <c r="M72" s="644">
        <v>2219</v>
      </c>
    </row>
    <row r="73" spans="1:13" x14ac:dyDescent="0.15">
      <c r="A73" s="626" t="s">
        <v>718</v>
      </c>
      <c r="B73" s="627" t="s">
        <v>719</v>
      </c>
      <c r="C73" s="628">
        <f t="shared" si="4"/>
        <v>219</v>
      </c>
      <c r="D73" s="629">
        <v>70</v>
      </c>
      <c r="E73" s="629">
        <v>23</v>
      </c>
      <c r="F73" s="629">
        <f t="shared" si="5"/>
        <v>126</v>
      </c>
      <c r="G73" s="629">
        <v>19</v>
      </c>
      <c r="H73" s="629">
        <f t="shared" si="6"/>
        <v>107</v>
      </c>
      <c r="I73" s="629">
        <f t="shared" si="7"/>
        <v>106</v>
      </c>
      <c r="J73" s="629">
        <v>84</v>
      </c>
      <c r="K73" s="629">
        <v>22</v>
      </c>
      <c r="L73" s="630">
        <v>1</v>
      </c>
      <c r="M73" s="639">
        <v>2342</v>
      </c>
    </row>
    <row r="74" spans="1:13" x14ac:dyDescent="0.15">
      <c r="A74" s="635" t="s">
        <v>720</v>
      </c>
      <c r="B74" s="636" t="s">
        <v>721</v>
      </c>
      <c r="C74" s="637">
        <f t="shared" si="4"/>
        <v>0</v>
      </c>
      <c r="D74" s="638">
        <v>0</v>
      </c>
      <c r="E74" s="638">
        <v>0</v>
      </c>
      <c r="F74" s="638">
        <f t="shared" si="5"/>
        <v>0</v>
      </c>
      <c r="G74" s="638">
        <v>0</v>
      </c>
      <c r="H74" s="638">
        <f t="shared" si="6"/>
        <v>0</v>
      </c>
      <c r="I74" s="638">
        <f t="shared" si="7"/>
        <v>0</v>
      </c>
      <c r="J74" s="638">
        <v>0</v>
      </c>
      <c r="K74" s="638">
        <v>0</v>
      </c>
      <c r="L74" s="639">
        <v>0</v>
      </c>
      <c r="M74" s="639">
        <v>0</v>
      </c>
    </row>
    <row r="75" spans="1:13" x14ac:dyDescent="0.15">
      <c r="A75" s="540" t="s">
        <v>722</v>
      </c>
      <c r="B75" s="631" t="s">
        <v>723</v>
      </c>
      <c r="C75" s="632">
        <f t="shared" si="4"/>
        <v>1154</v>
      </c>
      <c r="D75" s="638">
        <v>387</v>
      </c>
      <c r="E75" s="638">
        <v>155</v>
      </c>
      <c r="F75" s="633">
        <f t="shared" si="5"/>
        <v>612</v>
      </c>
      <c r="G75" s="638">
        <v>100</v>
      </c>
      <c r="H75" s="633">
        <f t="shared" si="6"/>
        <v>512</v>
      </c>
      <c r="I75" s="633">
        <f t="shared" si="7"/>
        <v>502</v>
      </c>
      <c r="J75" s="638">
        <v>340</v>
      </c>
      <c r="K75" s="638">
        <v>162</v>
      </c>
      <c r="L75" s="639">
        <v>10</v>
      </c>
      <c r="M75" s="634">
        <v>10841</v>
      </c>
    </row>
    <row r="76" spans="1:13" x14ac:dyDescent="0.15">
      <c r="A76" s="635" t="s">
        <v>724</v>
      </c>
      <c r="B76" s="636" t="s">
        <v>725</v>
      </c>
      <c r="C76" s="637">
        <f t="shared" si="4"/>
        <v>0</v>
      </c>
      <c r="D76" s="629">
        <v>0</v>
      </c>
      <c r="E76" s="629">
        <v>0</v>
      </c>
      <c r="F76" s="638">
        <f t="shared" si="5"/>
        <v>0</v>
      </c>
      <c r="G76" s="629">
        <v>0</v>
      </c>
      <c r="H76" s="638">
        <f t="shared" si="6"/>
        <v>0</v>
      </c>
      <c r="I76" s="638">
        <f t="shared" si="7"/>
        <v>0</v>
      </c>
      <c r="J76" s="629">
        <v>0</v>
      </c>
      <c r="K76" s="629">
        <v>0</v>
      </c>
      <c r="L76" s="630">
        <v>0</v>
      </c>
      <c r="M76" s="644">
        <v>0</v>
      </c>
    </row>
    <row r="77" spans="1:13" x14ac:dyDescent="0.15">
      <c r="A77" s="640" t="s">
        <v>726</v>
      </c>
      <c r="B77" s="641" t="s">
        <v>727</v>
      </c>
      <c r="C77" s="642">
        <f t="shared" si="4"/>
        <v>308</v>
      </c>
      <c r="D77" s="629">
        <v>50</v>
      </c>
      <c r="E77" s="629">
        <v>22</v>
      </c>
      <c r="F77" s="643">
        <f t="shared" si="5"/>
        <v>236</v>
      </c>
      <c r="G77" s="629">
        <v>22</v>
      </c>
      <c r="H77" s="643">
        <f t="shared" si="6"/>
        <v>214</v>
      </c>
      <c r="I77" s="643">
        <f t="shared" si="7"/>
        <v>208</v>
      </c>
      <c r="J77" s="629">
        <v>165</v>
      </c>
      <c r="K77" s="629">
        <v>43</v>
      </c>
      <c r="L77" s="630">
        <v>6</v>
      </c>
      <c r="M77" s="644">
        <v>2593</v>
      </c>
    </row>
    <row r="78" spans="1:13" x14ac:dyDescent="0.15">
      <c r="A78" s="635" t="s">
        <v>728</v>
      </c>
      <c r="B78" s="636" t="s">
        <v>729</v>
      </c>
      <c r="C78" s="637">
        <f t="shared" si="4"/>
        <v>1087</v>
      </c>
      <c r="D78" s="629">
        <v>234</v>
      </c>
      <c r="E78" s="629">
        <v>86</v>
      </c>
      <c r="F78" s="638">
        <f t="shared" si="5"/>
        <v>767</v>
      </c>
      <c r="G78" s="629">
        <v>74</v>
      </c>
      <c r="H78" s="638">
        <f t="shared" si="6"/>
        <v>693</v>
      </c>
      <c r="I78" s="638">
        <f t="shared" si="7"/>
        <v>682</v>
      </c>
      <c r="J78" s="629">
        <v>520</v>
      </c>
      <c r="K78" s="629">
        <v>162</v>
      </c>
      <c r="L78" s="630">
        <v>11</v>
      </c>
      <c r="M78" s="644">
        <v>14965</v>
      </c>
    </row>
    <row r="79" spans="1:13" x14ac:dyDescent="0.15">
      <c r="A79" s="626" t="s">
        <v>730</v>
      </c>
      <c r="B79" s="627" t="s">
        <v>731</v>
      </c>
      <c r="C79" s="628">
        <f t="shared" si="4"/>
        <v>798</v>
      </c>
      <c r="D79" s="629">
        <v>162</v>
      </c>
      <c r="E79" s="629">
        <v>73</v>
      </c>
      <c r="F79" s="629">
        <f t="shared" si="5"/>
        <v>563</v>
      </c>
      <c r="G79" s="629">
        <v>48</v>
      </c>
      <c r="H79" s="629">
        <f t="shared" si="6"/>
        <v>515</v>
      </c>
      <c r="I79" s="629">
        <f t="shared" si="7"/>
        <v>504</v>
      </c>
      <c r="J79" s="629">
        <v>359</v>
      </c>
      <c r="K79" s="629">
        <v>145</v>
      </c>
      <c r="L79" s="630">
        <v>11</v>
      </c>
      <c r="M79" s="639">
        <v>4997</v>
      </c>
    </row>
    <row r="80" spans="1:13" x14ac:dyDescent="0.15">
      <c r="A80" s="540" t="s">
        <v>732</v>
      </c>
      <c r="B80" s="631" t="s">
        <v>733</v>
      </c>
      <c r="C80" s="632">
        <f t="shared" si="4"/>
        <v>2067</v>
      </c>
      <c r="D80" s="633">
        <v>389</v>
      </c>
      <c r="E80" s="633">
        <v>141</v>
      </c>
      <c r="F80" s="633">
        <f t="shared" si="5"/>
        <v>1537</v>
      </c>
      <c r="G80" s="633">
        <v>133</v>
      </c>
      <c r="H80" s="633">
        <f t="shared" si="6"/>
        <v>1404</v>
      </c>
      <c r="I80" s="633">
        <f t="shared" si="7"/>
        <v>1375</v>
      </c>
      <c r="J80" s="633">
        <v>1011</v>
      </c>
      <c r="K80" s="633">
        <v>364</v>
      </c>
      <c r="L80" s="634">
        <v>29</v>
      </c>
      <c r="M80" s="634">
        <v>12308</v>
      </c>
    </row>
    <row r="81" spans="1:13" x14ac:dyDescent="0.15">
      <c r="A81" s="640" t="s">
        <v>734</v>
      </c>
      <c r="B81" s="641" t="s">
        <v>735</v>
      </c>
      <c r="C81" s="642">
        <f t="shared" si="4"/>
        <v>1376</v>
      </c>
      <c r="D81" s="629">
        <v>333</v>
      </c>
      <c r="E81" s="629">
        <v>170</v>
      </c>
      <c r="F81" s="643">
        <f t="shared" si="5"/>
        <v>873</v>
      </c>
      <c r="G81" s="629">
        <v>93</v>
      </c>
      <c r="H81" s="643">
        <f t="shared" si="6"/>
        <v>780</v>
      </c>
      <c r="I81" s="643">
        <f t="shared" si="7"/>
        <v>767</v>
      </c>
      <c r="J81" s="629">
        <v>402</v>
      </c>
      <c r="K81" s="629">
        <v>365</v>
      </c>
      <c r="L81" s="630">
        <v>13</v>
      </c>
      <c r="M81" s="644">
        <v>8018</v>
      </c>
    </row>
    <row r="82" spans="1:13" x14ac:dyDescent="0.15">
      <c r="A82" s="626" t="s">
        <v>736</v>
      </c>
      <c r="B82" s="627" t="s">
        <v>737</v>
      </c>
      <c r="C82" s="628">
        <f t="shared" si="4"/>
        <v>566</v>
      </c>
      <c r="D82" s="629">
        <v>113</v>
      </c>
      <c r="E82" s="629">
        <v>43</v>
      </c>
      <c r="F82" s="629">
        <f t="shared" si="5"/>
        <v>410</v>
      </c>
      <c r="G82" s="629">
        <v>54</v>
      </c>
      <c r="H82" s="629">
        <f t="shared" si="6"/>
        <v>356</v>
      </c>
      <c r="I82" s="629">
        <f t="shared" si="7"/>
        <v>347</v>
      </c>
      <c r="J82" s="629">
        <v>212</v>
      </c>
      <c r="K82" s="629">
        <v>135</v>
      </c>
      <c r="L82" s="630">
        <v>9</v>
      </c>
      <c r="M82" s="639">
        <v>5142</v>
      </c>
    </row>
    <row r="83" spans="1:13" x14ac:dyDescent="0.15">
      <c r="A83" s="635" t="s">
        <v>738</v>
      </c>
      <c r="B83" s="636" t="s">
        <v>739</v>
      </c>
      <c r="C83" s="637">
        <f t="shared" si="4"/>
        <v>275</v>
      </c>
      <c r="D83" s="638">
        <v>27</v>
      </c>
      <c r="E83" s="638">
        <v>8</v>
      </c>
      <c r="F83" s="638">
        <f t="shared" si="5"/>
        <v>240</v>
      </c>
      <c r="G83" s="638">
        <v>15</v>
      </c>
      <c r="H83" s="638">
        <f t="shared" si="6"/>
        <v>225</v>
      </c>
      <c r="I83" s="638">
        <f t="shared" si="7"/>
        <v>222</v>
      </c>
      <c r="J83" s="638">
        <v>172</v>
      </c>
      <c r="K83" s="638">
        <v>50</v>
      </c>
      <c r="L83" s="639">
        <v>3</v>
      </c>
      <c r="M83" s="639">
        <v>7223</v>
      </c>
    </row>
    <row r="84" spans="1:13" x14ac:dyDescent="0.15">
      <c r="A84" s="540" t="s">
        <v>740</v>
      </c>
      <c r="B84" s="631" t="s">
        <v>741</v>
      </c>
      <c r="C84" s="632">
        <f t="shared" si="4"/>
        <v>1231</v>
      </c>
      <c r="D84" s="638">
        <v>269</v>
      </c>
      <c r="E84" s="638">
        <v>90</v>
      </c>
      <c r="F84" s="633">
        <f t="shared" si="5"/>
        <v>872</v>
      </c>
      <c r="G84" s="638">
        <v>103</v>
      </c>
      <c r="H84" s="633">
        <f t="shared" si="6"/>
        <v>769</v>
      </c>
      <c r="I84" s="633">
        <f t="shared" si="7"/>
        <v>747</v>
      </c>
      <c r="J84" s="638">
        <v>481</v>
      </c>
      <c r="K84" s="638">
        <v>266</v>
      </c>
      <c r="L84" s="639">
        <v>22</v>
      </c>
      <c r="M84" s="634">
        <v>10067</v>
      </c>
    </row>
    <row r="85" spans="1:13" x14ac:dyDescent="0.15">
      <c r="A85" s="635" t="s">
        <v>742</v>
      </c>
      <c r="B85" s="636" t="s">
        <v>743</v>
      </c>
      <c r="C85" s="637">
        <f t="shared" si="4"/>
        <v>615</v>
      </c>
      <c r="D85" s="629">
        <v>105</v>
      </c>
      <c r="E85" s="629">
        <v>30</v>
      </c>
      <c r="F85" s="638">
        <f t="shared" si="5"/>
        <v>480</v>
      </c>
      <c r="G85" s="629">
        <v>81</v>
      </c>
      <c r="H85" s="638">
        <f t="shared" si="6"/>
        <v>399</v>
      </c>
      <c r="I85" s="638">
        <f t="shared" si="7"/>
        <v>388</v>
      </c>
      <c r="J85" s="629">
        <v>338</v>
      </c>
      <c r="K85" s="629">
        <v>50</v>
      </c>
      <c r="L85" s="630">
        <v>11</v>
      </c>
      <c r="M85" s="639">
        <v>9635</v>
      </c>
    </row>
    <row r="86" spans="1:13" x14ac:dyDescent="0.15">
      <c r="A86" s="635" t="s">
        <v>744</v>
      </c>
      <c r="B86" s="636" t="s">
        <v>745</v>
      </c>
      <c r="C86" s="637">
        <f t="shared" si="4"/>
        <v>232</v>
      </c>
      <c r="D86" s="638">
        <v>15</v>
      </c>
      <c r="E86" s="638">
        <v>3</v>
      </c>
      <c r="F86" s="638">
        <f t="shared" si="5"/>
        <v>214</v>
      </c>
      <c r="G86" s="638">
        <v>16</v>
      </c>
      <c r="H86" s="638">
        <f t="shared" si="6"/>
        <v>198</v>
      </c>
      <c r="I86" s="638">
        <f t="shared" si="7"/>
        <v>196</v>
      </c>
      <c r="J86" s="638">
        <v>164</v>
      </c>
      <c r="K86" s="638">
        <v>32</v>
      </c>
      <c r="L86" s="639">
        <v>2</v>
      </c>
      <c r="M86" s="639">
        <v>6051</v>
      </c>
    </row>
    <row r="87" spans="1:13" x14ac:dyDescent="0.15">
      <c r="A87" s="540" t="s">
        <v>746</v>
      </c>
      <c r="B87" s="631" t="s">
        <v>747</v>
      </c>
      <c r="C87" s="632">
        <f t="shared" si="4"/>
        <v>96</v>
      </c>
      <c r="D87" s="638">
        <v>2</v>
      </c>
      <c r="E87" s="638">
        <v>1</v>
      </c>
      <c r="F87" s="633">
        <f t="shared" si="5"/>
        <v>93</v>
      </c>
      <c r="G87" s="638">
        <v>11</v>
      </c>
      <c r="H87" s="633">
        <f t="shared" si="6"/>
        <v>82</v>
      </c>
      <c r="I87" s="633">
        <f t="shared" si="7"/>
        <v>80</v>
      </c>
      <c r="J87" s="638">
        <v>70</v>
      </c>
      <c r="K87" s="638">
        <v>10</v>
      </c>
      <c r="L87" s="639">
        <v>2</v>
      </c>
      <c r="M87" s="634">
        <v>1736</v>
      </c>
    </row>
    <row r="88" spans="1:13" x14ac:dyDescent="0.15">
      <c r="A88" s="635" t="s">
        <v>748</v>
      </c>
      <c r="B88" s="636" t="s">
        <v>749</v>
      </c>
      <c r="C88" s="637">
        <f t="shared" si="4"/>
        <v>1539</v>
      </c>
      <c r="D88" s="629">
        <v>327</v>
      </c>
      <c r="E88" s="629">
        <v>99</v>
      </c>
      <c r="F88" s="638">
        <f t="shared" si="5"/>
        <v>1113</v>
      </c>
      <c r="G88" s="629">
        <v>118</v>
      </c>
      <c r="H88" s="638">
        <f t="shared" si="6"/>
        <v>995</v>
      </c>
      <c r="I88" s="638">
        <f t="shared" si="7"/>
        <v>978</v>
      </c>
      <c r="J88" s="629">
        <v>802</v>
      </c>
      <c r="K88" s="629">
        <v>176</v>
      </c>
      <c r="L88" s="630">
        <v>17</v>
      </c>
      <c r="M88" s="639">
        <v>23184</v>
      </c>
    </row>
    <row r="89" spans="1:13" x14ac:dyDescent="0.15">
      <c r="A89" s="626" t="s">
        <v>750</v>
      </c>
      <c r="B89" s="627" t="s">
        <v>751</v>
      </c>
      <c r="C89" s="628">
        <f t="shared" si="4"/>
        <v>1530</v>
      </c>
      <c r="D89" s="629">
        <v>345</v>
      </c>
      <c r="E89" s="629">
        <v>92</v>
      </c>
      <c r="F89" s="629">
        <f t="shared" si="5"/>
        <v>1093</v>
      </c>
      <c r="G89" s="629">
        <v>144</v>
      </c>
      <c r="H89" s="629">
        <f t="shared" si="6"/>
        <v>949</v>
      </c>
      <c r="I89" s="629">
        <f t="shared" si="7"/>
        <v>934</v>
      </c>
      <c r="J89" s="629">
        <v>790</v>
      </c>
      <c r="K89" s="629">
        <v>144</v>
      </c>
      <c r="L89" s="630">
        <v>15</v>
      </c>
      <c r="M89" s="630">
        <v>15029</v>
      </c>
    </row>
    <row r="90" spans="1:13" x14ac:dyDescent="0.15">
      <c r="A90" s="635" t="s">
        <v>752</v>
      </c>
      <c r="B90" s="636" t="s">
        <v>753</v>
      </c>
      <c r="C90" s="637">
        <f t="shared" si="4"/>
        <v>45</v>
      </c>
      <c r="D90" s="638">
        <v>2</v>
      </c>
      <c r="E90" s="638">
        <v>1</v>
      </c>
      <c r="F90" s="638">
        <f t="shared" si="5"/>
        <v>42</v>
      </c>
      <c r="G90" s="638">
        <v>2</v>
      </c>
      <c r="H90" s="638">
        <f t="shared" si="6"/>
        <v>40</v>
      </c>
      <c r="I90" s="638">
        <f t="shared" si="7"/>
        <v>39</v>
      </c>
      <c r="J90" s="638">
        <v>33</v>
      </c>
      <c r="K90" s="638">
        <v>6</v>
      </c>
      <c r="L90" s="639">
        <v>1</v>
      </c>
      <c r="M90" s="638">
        <v>1000</v>
      </c>
    </row>
    <row r="91" spans="1:13" x14ac:dyDescent="0.15">
      <c r="A91" s="635" t="s">
        <v>754</v>
      </c>
      <c r="B91" s="636" t="s">
        <v>755</v>
      </c>
      <c r="C91" s="637">
        <f t="shared" si="4"/>
        <v>2025</v>
      </c>
      <c r="D91" s="638">
        <v>974</v>
      </c>
      <c r="E91" s="638">
        <v>260</v>
      </c>
      <c r="F91" s="638">
        <f t="shared" si="5"/>
        <v>791</v>
      </c>
      <c r="G91" s="638">
        <v>184</v>
      </c>
      <c r="H91" s="638">
        <f t="shared" si="6"/>
        <v>607</v>
      </c>
      <c r="I91" s="638">
        <f t="shared" si="7"/>
        <v>587</v>
      </c>
      <c r="J91" s="638">
        <v>484</v>
      </c>
      <c r="K91" s="638">
        <v>103</v>
      </c>
      <c r="L91" s="639">
        <v>20</v>
      </c>
      <c r="M91" s="638">
        <v>9111</v>
      </c>
    </row>
    <row r="92" spans="1:13" x14ac:dyDescent="0.15">
      <c r="A92" s="540" t="s">
        <v>756</v>
      </c>
      <c r="B92" s="631" t="s">
        <v>757</v>
      </c>
      <c r="C92" s="632">
        <f t="shared" si="4"/>
        <v>475</v>
      </c>
      <c r="D92" s="638">
        <v>94</v>
      </c>
      <c r="E92" s="638">
        <v>21</v>
      </c>
      <c r="F92" s="633">
        <f t="shared" si="5"/>
        <v>360</v>
      </c>
      <c r="G92" s="638">
        <v>45</v>
      </c>
      <c r="H92" s="633">
        <f t="shared" si="6"/>
        <v>315</v>
      </c>
      <c r="I92" s="633">
        <f t="shared" si="7"/>
        <v>309</v>
      </c>
      <c r="J92" s="638">
        <v>219</v>
      </c>
      <c r="K92" s="638">
        <v>90</v>
      </c>
      <c r="L92" s="639">
        <v>6</v>
      </c>
      <c r="M92" s="639">
        <v>5737</v>
      </c>
    </row>
    <row r="93" spans="1:13" x14ac:dyDescent="0.15">
      <c r="A93" s="640" t="s">
        <v>758</v>
      </c>
      <c r="B93" s="641" t="s">
        <v>759</v>
      </c>
      <c r="C93" s="642">
        <f t="shared" si="4"/>
        <v>90</v>
      </c>
      <c r="D93" s="629">
        <v>0</v>
      </c>
      <c r="E93" s="629">
        <v>0</v>
      </c>
      <c r="F93" s="643">
        <f t="shared" si="5"/>
        <v>90</v>
      </c>
      <c r="G93" s="629">
        <v>3</v>
      </c>
      <c r="H93" s="643">
        <f t="shared" si="6"/>
        <v>87</v>
      </c>
      <c r="I93" s="643">
        <f t="shared" si="7"/>
        <v>86</v>
      </c>
      <c r="J93" s="629">
        <v>77</v>
      </c>
      <c r="K93" s="629">
        <v>9</v>
      </c>
      <c r="L93" s="630">
        <v>1</v>
      </c>
      <c r="M93" s="630">
        <v>12592</v>
      </c>
    </row>
    <row r="94" spans="1:13" x14ac:dyDescent="0.15">
      <c r="A94" s="635" t="s">
        <v>760</v>
      </c>
      <c r="B94" s="636" t="s">
        <v>761</v>
      </c>
      <c r="C94" s="637">
        <f t="shared" si="4"/>
        <v>187</v>
      </c>
      <c r="D94" s="629">
        <v>5</v>
      </c>
      <c r="E94" s="629">
        <v>1</v>
      </c>
      <c r="F94" s="638">
        <f t="shared" si="5"/>
        <v>181</v>
      </c>
      <c r="G94" s="629">
        <v>5</v>
      </c>
      <c r="H94" s="638">
        <f t="shared" si="6"/>
        <v>176</v>
      </c>
      <c r="I94" s="638">
        <f t="shared" si="7"/>
        <v>175</v>
      </c>
      <c r="J94" s="629">
        <v>160</v>
      </c>
      <c r="K94" s="629">
        <v>15</v>
      </c>
      <c r="L94" s="630">
        <v>1</v>
      </c>
      <c r="M94" s="630">
        <v>12124</v>
      </c>
    </row>
    <row r="95" spans="1:13" x14ac:dyDescent="0.15">
      <c r="A95" s="635" t="s">
        <v>762</v>
      </c>
      <c r="B95" s="636" t="s">
        <v>763</v>
      </c>
      <c r="C95" s="632">
        <f t="shared" si="4"/>
        <v>530</v>
      </c>
      <c r="D95" s="633">
        <v>1</v>
      </c>
      <c r="E95" s="633">
        <v>0</v>
      </c>
      <c r="F95" s="633">
        <f t="shared" si="5"/>
        <v>529</v>
      </c>
      <c r="G95" s="633">
        <v>14</v>
      </c>
      <c r="H95" s="633">
        <f t="shared" si="6"/>
        <v>515</v>
      </c>
      <c r="I95" s="633">
        <f t="shared" si="7"/>
        <v>512</v>
      </c>
      <c r="J95" s="633">
        <v>474</v>
      </c>
      <c r="K95" s="633">
        <v>38</v>
      </c>
      <c r="L95" s="634">
        <v>3</v>
      </c>
      <c r="M95" s="634">
        <v>36208</v>
      </c>
    </row>
    <row r="96" spans="1:13" x14ac:dyDescent="0.15">
      <c r="A96" s="626" t="s">
        <v>764</v>
      </c>
      <c r="B96" s="627" t="s">
        <v>765</v>
      </c>
      <c r="C96" s="628">
        <f t="shared" si="4"/>
        <v>302</v>
      </c>
      <c r="D96" s="629">
        <v>0</v>
      </c>
      <c r="E96" s="629">
        <v>0</v>
      </c>
      <c r="F96" s="629">
        <f t="shared" si="5"/>
        <v>302</v>
      </c>
      <c r="G96" s="629">
        <v>12</v>
      </c>
      <c r="H96" s="629">
        <f t="shared" si="6"/>
        <v>290</v>
      </c>
      <c r="I96" s="629">
        <f t="shared" si="7"/>
        <v>285</v>
      </c>
      <c r="J96" s="629">
        <v>224</v>
      </c>
      <c r="K96" s="629">
        <v>61</v>
      </c>
      <c r="L96" s="630">
        <v>5</v>
      </c>
      <c r="M96" s="630">
        <v>30559</v>
      </c>
    </row>
    <row r="97" spans="1:13" x14ac:dyDescent="0.15">
      <c r="A97" s="540" t="s">
        <v>766</v>
      </c>
      <c r="B97" s="631" t="s">
        <v>767</v>
      </c>
      <c r="C97" s="632">
        <f t="shared" si="4"/>
        <v>1910</v>
      </c>
      <c r="D97" s="633">
        <v>84</v>
      </c>
      <c r="E97" s="633">
        <v>24</v>
      </c>
      <c r="F97" s="633">
        <f t="shared" si="5"/>
        <v>1802</v>
      </c>
      <c r="G97" s="633">
        <v>72</v>
      </c>
      <c r="H97" s="633">
        <f t="shared" si="6"/>
        <v>1730</v>
      </c>
      <c r="I97" s="633">
        <f t="shared" si="7"/>
        <v>1722</v>
      </c>
      <c r="J97" s="633">
        <v>1509</v>
      </c>
      <c r="K97" s="633">
        <v>213</v>
      </c>
      <c r="L97" s="634">
        <v>8</v>
      </c>
      <c r="M97" s="634">
        <v>54140</v>
      </c>
    </row>
    <row r="98" spans="1:13" x14ac:dyDescent="0.15">
      <c r="A98" s="635" t="s">
        <v>768</v>
      </c>
      <c r="B98" s="636" t="s">
        <v>769</v>
      </c>
      <c r="C98" s="637">
        <f t="shared" si="4"/>
        <v>3155</v>
      </c>
      <c r="D98" s="629">
        <v>92</v>
      </c>
      <c r="E98" s="629">
        <v>37</v>
      </c>
      <c r="F98" s="638">
        <f t="shared" si="5"/>
        <v>3026</v>
      </c>
      <c r="G98" s="629">
        <v>228</v>
      </c>
      <c r="H98" s="638">
        <f t="shared" si="6"/>
        <v>2798</v>
      </c>
      <c r="I98" s="638">
        <f t="shared" si="7"/>
        <v>2777</v>
      </c>
      <c r="J98" s="629">
        <v>2113</v>
      </c>
      <c r="K98" s="629">
        <v>664</v>
      </c>
      <c r="L98" s="630">
        <v>21</v>
      </c>
      <c r="M98" s="630">
        <v>57118</v>
      </c>
    </row>
    <row r="99" spans="1:13" x14ac:dyDescent="0.15">
      <c r="A99" s="635" t="s">
        <v>770</v>
      </c>
      <c r="B99" s="636" t="s">
        <v>771</v>
      </c>
      <c r="C99" s="632">
        <f t="shared" si="4"/>
        <v>1809</v>
      </c>
      <c r="D99" s="633">
        <v>185</v>
      </c>
      <c r="E99" s="633">
        <v>67</v>
      </c>
      <c r="F99" s="633">
        <f t="shared" si="5"/>
        <v>1557</v>
      </c>
      <c r="G99" s="633">
        <v>122</v>
      </c>
      <c r="H99" s="633">
        <f t="shared" si="6"/>
        <v>1435</v>
      </c>
      <c r="I99" s="633">
        <f t="shared" si="7"/>
        <v>1411</v>
      </c>
      <c r="J99" s="633">
        <v>972</v>
      </c>
      <c r="K99" s="633">
        <v>439</v>
      </c>
      <c r="L99" s="634">
        <v>24</v>
      </c>
      <c r="M99" s="634">
        <v>27767</v>
      </c>
    </row>
    <row r="100" spans="1:13" x14ac:dyDescent="0.15">
      <c r="A100" s="626" t="s">
        <v>772</v>
      </c>
      <c r="B100" s="627" t="s">
        <v>773</v>
      </c>
      <c r="C100" s="628">
        <f t="shared" si="4"/>
        <v>183</v>
      </c>
      <c r="D100" s="629">
        <v>4</v>
      </c>
      <c r="E100" s="629">
        <v>2</v>
      </c>
      <c r="F100" s="629">
        <f t="shared" si="5"/>
        <v>177</v>
      </c>
      <c r="G100" s="629">
        <v>7</v>
      </c>
      <c r="H100" s="629">
        <f t="shared" si="6"/>
        <v>170</v>
      </c>
      <c r="I100" s="629">
        <f t="shared" si="7"/>
        <v>168</v>
      </c>
      <c r="J100" s="629">
        <v>142</v>
      </c>
      <c r="K100" s="629">
        <v>26</v>
      </c>
      <c r="L100" s="630">
        <v>2</v>
      </c>
      <c r="M100" s="630">
        <v>5099</v>
      </c>
    </row>
    <row r="101" spans="1:13" x14ac:dyDescent="0.15">
      <c r="A101" s="540" t="s">
        <v>774</v>
      </c>
      <c r="B101" s="631" t="s">
        <v>775</v>
      </c>
      <c r="C101" s="632">
        <f t="shared" si="4"/>
        <v>2620</v>
      </c>
      <c r="D101" s="633">
        <v>154</v>
      </c>
      <c r="E101" s="633">
        <v>45</v>
      </c>
      <c r="F101" s="633">
        <f t="shared" si="5"/>
        <v>2421</v>
      </c>
      <c r="G101" s="633">
        <v>196</v>
      </c>
      <c r="H101" s="633">
        <f t="shared" si="6"/>
        <v>2225</v>
      </c>
      <c r="I101" s="633">
        <f t="shared" si="7"/>
        <v>2184</v>
      </c>
      <c r="J101" s="633">
        <v>1706</v>
      </c>
      <c r="K101" s="633">
        <v>478</v>
      </c>
      <c r="L101" s="634">
        <v>41</v>
      </c>
      <c r="M101" s="634">
        <v>43156</v>
      </c>
    </row>
    <row r="102" spans="1:13" x14ac:dyDescent="0.15">
      <c r="A102" s="635" t="s">
        <v>776</v>
      </c>
      <c r="B102" s="636" t="s">
        <v>777</v>
      </c>
      <c r="C102" s="637">
        <f t="shared" si="4"/>
        <v>8824</v>
      </c>
      <c r="D102" s="629">
        <v>877</v>
      </c>
      <c r="E102" s="629">
        <v>335</v>
      </c>
      <c r="F102" s="638">
        <f t="shared" si="5"/>
        <v>7612</v>
      </c>
      <c r="G102" s="629">
        <v>790</v>
      </c>
      <c r="H102" s="638">
        <f t="shared" si="6"/>
        <v>6822</v>
      </c>
      <c r="I102" s="638">
        <f t="shared" si="7"/>
        <v>6685</v>
      </c>
      <c r="J102" s="629">
        <v>5465</v>
      </c>
      <c r="K102" s="629">
        <v>1220</v>
      </c>
      <c r="L102" s="630">
        <v>137</v>
      </c>
      <c r="M102" s="630">
        <v>122242</v>
      </c>
    </row>
    <row r="103" spans="1:13" x14ac:dyDescent="0.15">
      <c r="A103" s="640" t="s">
        <v>778</v>
      </c>
      <c r="B103" s="641" t="s">
        <v>779</v>
      </c>
      <c r="C103" s="642">
        <f t="shared" si="4"/>
        <v>230</v>
      </c>
      <c r="D103" s="629">
        <v>0</v>
      </c>
      <c r="E103" s="629">
        <v>0</v>
      </c>
      <c r="F103" s="643">
        <f t="shared" si="5"/>
        <v>230</v>
      </c>
      <c r="G103" s="629">
        <v>11</v>
      </c>
      <c r="H103" s="643">
        <f t="shared" si="6"/>
        <v>219</v>
      </c>
      <c r="I103" s="643">
        <f t="shared" si="7"/>
        <v>211</v>
      </c>
      <c r="J103" s="629">
        <v>192</v>
      </c>
      <c r="K103" s="629">
        <v>19</v>
      </c>
      <c r="L103" s="630">
        <v>8</v>
      </c>
      <c r="M103" s="630">
        <v>16691</v>
      </c>
    </row>
    <row r="104" spans="1:13" x14ac:dyDescent="0.15">
      <c r="A104" s="635" t="s">
        <v>780</v>
      </c>
      <c r="B104" s="636" t="s">
        <v>781</v>
      </c>
      <c r="C104" s="637">
        <f t="shared" si="4"/>
        <v>137</v>
      </c>
      <c r="D104" s="629">
        <v>0</v>
      </c>
      <c r="E104" s="629">
        <v>0</v>
      </c>
      <c r="F104" s="638">
        <f t="shared" si="5"/>
        <v>137</v>
      </c>
      <c r="G104" s="629">
        <v>1</v>
      </c>
      <c r="H104" s="638">
        <f t="shared" si="6"/>
        <v>136</v>
      </c>
      <c r="I104" s="638">
        <f t="shared" si="7"/>
        <v>136</v>
      </c>
      <c r="J104" s="629">
        <v>128</v>
      </c>
      <c r="K104" s="629">
        <v>8</v>
      </c>
      <c r="L104" s="630">
        <v>0</v>
      </c>
      <c r="M104" s="630">
        <v>18643</v>
      </c>
    </row>
    <row r="105" spans="1:13" x14ac:dyDescent="0.15">
      <c r="A105" s="626" t="s">
        <v>782</v>
      </c>
      <c r="B105" s="627" t="s">
        <v>783</v>
      </c>
      <c r="C105" s="628">
        <f t="shared" si="4"/>
        <v>155</v>
      </c>
      <c r="D105" s="629">
        <v>0</v>
      </c>
      <c r="E105" s="629">
        <v>0</v>
      </c>
      <c r="F105" s="629">
        <f t="shared" si="5"/>
        <v>155</v>
      </c>
      <c r="G105" s="629">
        <v>5</v>
      </c>
      <c r="H105" s="629">
        <f t="shared" si="6"/>
        <v>150</v>
      </c>
      <c r="I105" s="629">
        <f t="shared" si="7"/>
        <v>150</v>
      </c>
      <c r="J105" s="629">
        <v>139</v>
      </c>
      <c r="K105" s="629">
        <v>11</v>
      </c>
      <c r="L105" s="630">
        <v>0</v>
      </c>
      <c r="M105" s="630">
        <v>9175</v>
      </c>
    </row>
    <row r="106" spans="1:13" x14ac:dyDescent="0.15">
      <c r="A106" s="635" t="s">
        <v>784</v>
      </c>
      <c r="B106" s="636" t="s">
        <v>785</v>
      </c>
      <c r="C106" s="637">
        <f t="shared" si="4"/>
        <v>419</v>
      </c>
      <c r="D106" s="638">
        <v>0</v>
      </c>
      <c r="E106" s="638">
        <v>0</v>
      </c>
      <c r="F106" s="638">
        <f t="shared" si="5"/>
        <v>419</v>
      </c>
      <c r="G106" s="638">
        <v>19</v>
      </c>
      <c r="H106" s="638">
        <f t="shared" si="6"/>
        <v>400</v>
      </c>
      <c r="I106" s="638">
        <f t="shared" si="7"/>
        <v>400</v>
      </c>
      <c r="J106" s="638">
        <v>370</v>
      </c>
      <c r="K106" s="638">
        <v>30</v>
      </c>
      <c r="L106" s="639">
        <v>0</v>
      </c>
      <c r="M106" s="639">
        <v>24554</v>
      </c>
    </row>
    <row r="107" spans="1:13" x14ac:dyDescent="0.15">
      <c r="A107" s="635" t="s">
        <v>786</v>
      </c>
      <c r="B107" s="636" t="s">
        <v>787</v>
      </c>
      <c r="C107" s="637">
        <f t="shared" si="4"/>
        <v>437</v>
      </c>
      <c r="D107" s="638">
        <v>28</v>
      </c>
      <c r="E107" s="638">
        <v>9</v>
      </c>
      <c r="F107" s="638">
        <f t="shared" si="5"/>
        <v>400</v>
      </c>
      <c r="G107" s="638">
        <v>28</v>
      </c>
      <c r="H107" s="638">
        <f t="shared" si="6"/>
        <v>372</v>
      </c>
      <c r="I107" s="638">
        <f t="shared" si="7"/>
        <v>365</v>
      </c>
      <c r="J107" s="638">
        <v>251</v>
      </c>
      <c r="K107" s="638">
        <v>114</v>
      </c>
      <c r="L107" s="639">
        <v>7</v>
      </c>
      <c r="M107" s="639">
        <v>7826</v>
      </c>
    </row>
    <row r="108" spans="1:13" x14ac:dyDescent="0.15">
      <c r="A108" s="540" t="s">
        <v>788</v>
      </c>
      <c r="B108" s="631" t="s">
        <v>789</v>
      </c>
      <c r="C108" s="632">
        <f t="shared" si="4"/>
        <v>1109</v>
      </c>
      <c r="D108" s="638">
        <v>2</v>
      </c>
      <c r="E108" s="638">
        <v>0</v>
      </c>
      <c r="F108" s="633">
        <f t="shared" si="5"/>
        <v>1107</v>
      </c>
      <c r="G108" s="638">
        <v>35</v>
      </c>
      <c r="H108" s="633">
        <f t="shared" si="6"/>
        <v>1072</v>
      </c>
      <c r="I108" s="633">
        <f t="shared" si="7"/>
        <v>1066</v>
      </c>
      <c r="J108" s="638">
        <v>971</v>
      </c>
      <c r="K108" s="638">
        <v>95</v>
      </c>
      <c r="L108" s="639">
        <v>6</v>
      </c>
      <c r="M108" s="634">
        <v>49584</v>
      </c>
    </row>
    <row r="109" spans="1:13" x14ac:dyDescent="0.15">
      <c r="A109" s="635" t="s">
        <v>790</v>
      </c>
      <c r="B109" s="636" t="s">
        <v>791</v>
      </c>
      <c r="C109" s="637">
        <f t="shared" si="4"/>
        <v>0</v>
      </c>
      <c r="D109" s="629">
        <v>0</v>
      </c>
      <c r="E109" s="629">
        <v>0</v>
      </c>
      <c r="F109" s="638">
        <f t="shared" si="5"/>
        <v>0</v>
      </c>
      <c r="G109" s="629">
        <v>0</v>
      </c>
      <c r="H109" s="638">
        <f t="shared" si="6"/>
        <v>0</v>
      </c>
      <c r="I109" s="638">
        <f t="shared" si="7"/>
        <v>0</v>
      </c>
      <c r="J109" s="629">
        <v>0</v>
      </c>
      <c r="K109" s="629">
        <v>0</v>
      </c>
      <c r="L109" s="630">
        <v>0</v>
      </c>
      <c r="M109" s="639">
        <v>0</v>
      </c>
    </row>
    <row r="110" spans="1:13" x14ac:dyDescent="0.15">
      <c r="A110" s="635" t="s">
        <v>792</v>
      </c>
      <c r="B110" s="636" t="s">
        <v>793</v>
      </c>
      <c r="C110" s="637">
        <f t="shared" si="4"/>
        <v>14</v>
      </c>
      <c r="D110" s="633">
        <v>0</v>
      </c>
      <c r="E110" s="633">
        <v>0</v>
      </c>
      <c r="F110" s="633">
        <f t="shared" si="5"/>
        <v>14</v>
      </c>
      <c r="G110" s="633">
        <v>0</v>
      </c>
      <c r="H110" s="633">
        <f t="shared" si="6"/>
        <v>14</v>
      </c>
      <c r="I110" s="633">
        <f t="shared" si="7"/>
        <v>14</v>
      </c>
      <c r="J110" s="633">
        <v>13</v>
      </c>
      <c r="K110" s="633">
        <v>1</v>
      </c>
      <c r="L110" s="634">
        <v>0</v>
      </c>
      <c r="M110" s="639">
        <v>6306</v>
      </c>
    </row>
    <row r="111" spans="1:13" x14ac:dyDescent="0.15">
      <c r="A111" s="626" t="s">
        <v>794</v>
      </c>
      <c r="B111" s="627" t="s">
        <v>795</v>
      </c>
      <c r="C111" s="628">
        <f t="shared" si="4"/>
        <v>907</v>
      </c>
      <c r="D111" s="629">
        <v>0</v>
      </c>
      <c r="E111" s="629">
        <v>0</v>
      </c>
      <c r="F111" s="629">
        <f t="shared" si="5"/>
        <v>907</v>
      </c>
      <c r="G111" s="629">
        <v>7</v>
      </c>
      <c r="H111" s="629">
        <f t="shared" si="6"/>
        <v>900</v>
      </c>
      <c r="I111" s="629">
        <f t="shared" si="7"/>
        <v>898</v>
      </c>
      <c r="J111" s="629">
        <v>851</v>
      </c>
      <c r="K111" s="629">
        <v>47</v>
      </c>
      <c r="L111" s="630">
        <v>2</v>
      </c>
      <c r="M111" s="630">
        <v>166496</v>
      </c>
    </row>
    <row r="112" spans="1:13" x14ac:dyDescent="0.15">
      <c r="A112" s="635" t="s">
        <v>796</v>
      </c>
      <c r="B112" s="636" t="s">
        <v>797</v>
      </c>
      <c r="C112" s="637">
        <f t="shared" si="4"/>
        <v>89</v>
      </c>
      <c r="D112" s="633">
        <v>0</v>
      </c>
      <c r="E112" s="633">
        <v>0</v>
      </c>
      <c r="F112" s="633">
        <f t="shared" si="5"/>
        <v>89</v>
      </c>
      <c r="G112" s="633">
        <v>2</v>
      </c>
      <c r="H112" s="633">
        <f t="shared" si="6"/>
        <v>87</v>
      </c>
      <c r="I112" s="633">
        <f t="shared" si="7"/>
        <v>87</v>
      </c>
      <c r="J112" s="633">
        <v>80</v>
      </c>
      <c r="K112" s="633">
        <v>7</v>
      </c>
      <c r="L112" s="634">
        <v>0</v>
      </c>
      <c r="M112" s="639">
        <v>10452</v>
      </c>
    </row>
    <row r="113" spans="1:13" x14ac:dyDescent="0.15">
      <c r="A113" s="640" t="s">
        <v>798</v>
      </c>
      <c r="B113" s="641" t="s">
        <v>799</v>
      </c>
      <c r="C113" s="642">
        <f t="shared" si="4"/>
        <v>97</v>
      </c>
      <c r="D113" s="629">
        <v>0</v>
      </c>
      <c r="E113" s="629">
        <v>0</v>
      </c>
      <c r="F113" s="643">
        <f t="shared" si="5"/>
        <v>97</v>
      </c>
      <c r="G113" s="629">
        <v>0</v>
      </c>
      <c r="H113" s="643">
        <f t="shared" si="6"/>
        <v>97</v>
      </c>
      <c r="I113" s="643">
        <f t="shared" si="7"/>
        <v>96</v>
      </c>
      <c r="J113" s="629">
        <v>86</v>
      </c>
      <c r="K113" s="629">
        <v>10</v>
      </c>
      <c r="L113" s="630">
        <v>1</v>
      </c>
      <c r="M113" s="644">
        <v>7203</v>
      </c>
    </row>
    <row r="114" spans="1:13" x14ac:dyDescent="0.15">
      <c r="A114" s="626" t="s">
        <v>800</v>
      </c>
      <c r="B114" s="627" t="s">
        <v>801</v>
      </c>
      <c r="C114" s="628">
        <f t="shared" si="4"/>
        <v>2</v>
      </c>
      <c r="D114" s="629">
        <v>0</v>
      </c>
      <c r="E114" s="629">
        <v>0</v>
      </c>
      <c r="F114" s="629">
        <f t="shared" si="5"/>
        <v>2</v>
      </c>
      <c r="G114" s="629">
        <v>0</v>
      </c>
      <c r="H114" s="629">
        <f t="shared" si="6"/>
        <v>2</v>
      </c>
      <c r="I114" s="629">
        <f t="shared" si="7"/>
        <v>2</v>
      </c>
      <c r="J114" s="629">
        <v>2</v>
      </c>
      <c r="K114" s="629">
        <v>0</v>
      </c>
      <c r="L114" s="630">
        <v>0</v>
      </c>
      <c r="M114" s="630">
        <v>165</v>
      </c>
    </row>
    <row r="115" spans="1:13" x14ac:dyDescent="0.15">
      <c r="A115" s="635" t="s">
        <v>802</v>
      </c>
      <c r="B115" s="636" t="s">
        <v>803</v>
      </c>
      <c r="C115" s="637">
        <f t="shared" si="4"/>
        <v>47</v>
      </c>
      <c r="D115" s="638">
        <v>0</v>
      </c>
      <c r="E115" s="638">
        <v>0</v>
      </c>
      <c r="F115" s="638">
        <f t="shared" si="5"/>
        <v>47</v>
      </c>
      <c r="G115" s="638">
        <v>0</v>
      </c>
      <c r="H115" s="638">
        <f t="shared" si="6"/>
        <v>47</v>
      </c>
      <c r="I115" s="638">
        <f t="shared" si="7"/>
        <v>47</v>
      </c>
      <c r="J115" s="638">
        <v>45</v>
      </c>
      <c r="K115" s="638">
        <v>2</v>
      </c>
      <c r="L115" s="639">
        <v>0</v>
      </c>
      <c r="M115" s="639">
        <v>5595</v>
      </c>
    </row>
    <row r="116" spans="1:13" x14ac:dyDescent="0.15">
      <c r="A116" s="540" t="s">
        <v>804</v>
      </c>
      <c r="B116" s="631" t="s">
        <v>805</v>
      </c>
      <c r="C116" s="632">
        <f t="shared" si="4"/>
        <v>1174</v>
      </c>
      <c r="D116" s="638">
        <v>3</v>
      </c>
      <c r="E116" s="638">
        <v>1</v>
      </c>
      <c r="F116" s="633">
        <f t="shared" si="5"/>
        <v>1170</v>
      </c>
      <c r="G116" s="638">
        <v>17</v>
      </c>
      <c r="H116" s="633">
        <f t="shared" si="6"/>
        <v>1153</v>
      </c>
      <c r="I116" s="633">
        <f t="shared" si="7"/>
        <v>1146</v>
      </c>
      <c r="J116" s="638">
        <v>1056</v>
      </c>
      <c r="K116" s="638">
        <v>90</v>
      </c>
      <c r="L116" s="639">
        <v>7</v>
      </c>
      <c r="M116" s="634">
        <v>78951</v>
      </c>
    </row>
    <row r="117" spans="1:13" x14ac:dyDescent="0.15">
      <c r="A117" s="635" t="s">
        <v>806</v>
      </c>
      <c r="B117" s="636" t="s">
        <v>807</v>
      </c>
      <c r="C117" s="637">
        <f t="shared" si="4"/>
        <v>229</v>
      </c>
      <c r="D117" s="629">
        <v>0</v>
      </c>
      <c r="E117" s="629">
        <v>0</v>
      </c>
      <c r="F117" s="638">
        <f t="shared" si="5"/>
        <v>229</v>
      </c>
      <c r="G117" s="629">
        <v>2</v>
      </c>
      <c r="H117" s="638">
        <f t="shared" si="6"/>
        <v>227</v>
      </c>
      <c r="I117" s="638">
        <f t="shared" si="7"/>
        <v>225</v>
      </c>
      <c r="J117" s="629">
        <v>208</v>
      </c>
      <c r="K117" s="629">
        <v>17</v>
      </c>
      <c r="L117" s="630">
        <v>2</v>
      </c>
      <c r="M117" s="630">
        <v>15785</v>
      </c>
    </row>
    <row r="118" spans="1:13" x14ac:dyDescent="0.15">
      <c r="A118" s="635" t="s">
        <v>808</v>
      </c>
      <c r="B118" s="636" t="s">
        <v>809</v>
      </c>
      <c r="C118" s="637">
        <f t="shared" si="4"/>
        <v>386</v>
      </c>
      <c r="D118" s="638">
        <v>0</v>
      </c>
      <c r="E118" s="638">
        <v>0</v>
      </c>
      <c r="F118" s="638">
        <f t="shared" si="5"/>
        <v>386</v>
      </c>
      <c r="G118" s="638">
        <v>5</v>
      </c>
      <c r="H118" s="638">
        <f t="shared" si="6"/>
        <v>381</v>
      </c>
      <c r="I118" s="638">
        <f t="shared" si="7"/>
        <v>380</v>
      </c>
      <c r="J118" s="638">
        <v>342</v>
      </c>
      <c r="K118" s="638">
        <v>38</v>
      </c>
      <c r="L118" s="639">
        <v>1</v>
      </c>
      <c r="M118" s="639">
        <v>54639</v>
      </c>
    </row>
    <row r="119" spans="1:13" x14ac:dyDescent="0.15">
      <c r="A119" s="635" t="s">
        <v>810</v>
      </c>
      <c r="B119" s="636" t="s">
        <v>811</v>
      </c>
      <c r="C119" s="637">
        <f t="shared" si="4"/>
        <v>0</v>
      </c>
      <c r="D119" s="638">
        <v>0</v>
      </c>
      <c r="E119" s="638">
        <v>0</v>
      </c>
      <c r="F119" s="638">
        <f t="shared" si="5"/>
        <v>0</v>
      </c>
      <c r="G119" s="638">
        <v>0</v>
      </c>
      <c r="H119" s="638">
        <f t="shared" si="6"/>
        <v>0</v>
      </c>
      <c r="I119" s="638">
        <f t="shared" si="7"/>
        <v>0</v>
      </c>
      <c r="J119" s="638">
        <v>0</v>
      </c>
      <c r="K119" s="638">
        <v>0</v>
      </c>
      <c r="L119" s="639">
        <v>0</v>
      </c>
      <c r="M119" s="639">
        <v>1</v>
      </c>
    </row>
    <row r="120" spans="1:13" x14ac:dyDescent="0.15">
      <c r="A120" s="635" t="s">
        <v>812</v>
      </c>
      <c r="B120" s="636" t="s">
        <v>813</v>
      </c>
      <c r="C120" s="637">
        <f t="shared" si="4"/>
        <v>404</v>
      </c>
      <c r="D120" s="638">
        <v>0</v>
      </c>
      <c r="E120" s="638">
        <v>0</v>
      </c>
      <c r="F120" s="638">
        <f t="shared" si="5"/>
        <v>404</v>
      </c>
      <c r="G120" s="638">
        <v>4</v>
      </c>
      <c r="H120" s="638">
        <f t="shared" si="6"/>
        <v>400</v>
      </c>
      <c r="I120" s="638">
        <f t="shared" si="7"/>
        <v>399</v>
      </c>
      <c r="J120" s="638">
        <v>364</v>
      </c>
      <c r="K120" s="638">
        <v>35</v>
      </c>
      <c r="L120" s="639">
        <v>1</v>
      </c>
      <c r="M120" s="634">
        <v>27282</v>
      </c>
    </row>
    <row r="121" spans="1:13" x14ac:dyDescent="0.15">
      <c r="A121" s="626" t="s">
        <v>814</v>
      </c>
      <c r="B121" s="627" t="s">
        <v>815</v>
      </c>
      <c r="C121" s="628">
        <f t="shared" si="4"/>
        <v>1822</v>
      </c>
      <c r="D121" s="629">
        <v>0</v>
      </c>
      <c r="E121" s="629">
        <v>0</v>
      </c>
      <c r="F121" s="629">
        <f t="shared" si="5"/>
        <v>1822</v>
      </c>
      <c r="G121" s="629">
        <v>20</v>
      </c>
      <c r="H121" s="629">
        <f t="shared" si="6"/>
        <v>1802</v>
      </c>
      <c r="I121" s="629">
        <f t="shared" si="7"/>
        <v>1789</v>
      </c>
      <c r="J121" s="629">
        <v>1473</v>
      </c>
      <c r="K121" s="629">
        <v>316</v>
      </c>
      <c r="L121" s="630">
        <v>13</v>
      </c>
      <c r="M121" s="639">
        <v>80519</v>
      </c>
    </row>
    <row r="122" spans="1:13" x14ac:dyDescent="0.15">
      <c r="A122" s="640" t="s">
        <v>816</v>
      </c>
      <c r="B122" s="641" t="s">
        <v>817</v>
      </c>
      <c r="C122" s="642">
        <f t="shared" si="4"/>
        <v>4001</v>
      </c>
      <c r="D122" s="629">
        <v>5</v>
      </c>
      <c r="E122" s="629">
        <v>5</v>
      </c>
      <c r="F122" s="643">
        <f t="shared" si="5"/>
        <v>3991</v>
      </c>
      <c r="G122" s="629">
        <v>52</v>
      </c>
      <c r="H122" s="643">
        <f t="shared" si="6"/>
        <v>3939</v>
      </c>
      <c r="I122" s="643">
        <f t="shared" si="7"/>
        <v>3919</v>
      </c>
      <c r="J122" s="629">
        <v>3160</v>
      </c>
      <c r="K122" s="629">
        <v>759</v>
      </c>
      <c r="L122" s="630">
        <v>20</v>
      </c>
      <c r="M122" s="644">
        <v>284882</v>
      </c>
    </row>
    <row r="123" spans="1:13" x14ac:dyDescent="0.15">
      <c r="A123" s="626" t="s">
        <v>818</v>
      </c>
      <c r="B123" s="627" t="s">
        <v>819</v>
      </c>
      <c r="C123" s="628">
        <f t="shared" si="4"/>
        <v>1150</v>
      </c>
      <c r="D123" s="629">
        <v>7</v>
      </c>
      <c r="E123" s="629">
        <v>3</v>
      </c>
      <c r="F123" s="629">
        <f t="shared" si="5"/>
        <v>1140</v>
      </c>
      <c r="G123" s="629">
        <v>49</v>
      </c>
      <c r="H123" s="629">
        <f t="shared" si="6"/>
        <v>1091</v>
      </c>
      <c r="I123" s="629">
        <f t="shared" si="7"/>
        <v>1073</v>
      </c>
      <c r="J123" s="629">
        <v>863</v>
      </c>
      <c r="K123" s="629">
        <v>210</v>
      </c>
      <c r="L123" s="630">
        <v>18</v>
      </c>
      <c r="M123" s="644">
        <v>64576</v>
      </c>
    </row>
    <row r="124" spans="1:13" x14ac:dyDescent="0.15">
      <c r="A124" s="640">
        <v>208201</v>
      </c>
      <c r="B124" s="641" t="s">
        <v>820</v>
      </c>
      <c r="C124" s="642">
        <f t="shared" si="4"/>
        <v>3479</v>
      </c>
      <c r="D124" s="629">
        <v>5</v>
      </c>
      <c r="E124" s="629">
        <v>1</v>
      </c>
      <c r="F124" s="643">
        <f t="shared" si="5"/>
        <v>3473</v>
      </c>
      <c r="G124" s="629">
        <v>95</v>
      </c>
      <c r="H124" s="643">
        <f t="shared" si="6"/>
        <v>3378</v>
      </c>
      <c r="I124" s="643">
        <f t="shared" si="7"/>
        <v>3191</v>
      </c>
      <c r="J124" s="629">
        <v>1957</v>
      </c>
      <c r="K124" s="629">
        <v>1234</v>
      </c>
      <c r="L124" s="630">
        <v>187</v>
      </c>
      <c r="M124" s="644">
        <v>134750</v>
      </c>
    </row>
    <row r="125" spans="1:13" x14ac:dyDescent="0.15">
      <c r="A125" s="635">
        <v>208301</v>
      </c>
      <c r="B125" s="636" t="s">
        <v>821</v>
      </c>
      <c r="C125" s="637">
        <f t="shared" si="4"/>
        <v>2059</v>
      </c>
      <c r="D125" s="629">
        <v>16</v>
      </c>
      <c r="E125" s="629">
        <v>3</v>
      </c>
      <c r="F125" s="638">
        <f t="shared" si="5"/>
        <v>2040</v>
      </c>
      <c r="G125" s="629">
        <v>78</v>
      </c>
      <c r="H125" s="638">
        <f t="shared" si="6"/>
        <v>1962</v>
      </c>
      <c r="I125" s="638">
        <f t="shared" si="7"/>
        <v>1949</v>
      </c>
      <c r="J125" s="629">
        <v>1701</v>
      </c>
      <c r="K125" s="629">
        <v>248</v>
      </c>
      <c r="L125" s="630">
        <v>13</v>
      </c>
      <c r="M125" s="630">
        <v>129225</v>
      </c>
    </row>
    <row r="126" spans="1:13" x14ac:dyDescent="0.15">
      <c r="A126" s="635">
        <v>208302</v>
      </c>
      <c r="B126" s="636" t="s">
        <v>822</v>
      </c>
      <c r="C126" s="632">
        <f t="shared" si="4"/>
        <v>273</v>
      </c>
      <c r="D126" s="633">
        <v>2</v>
      </c>
      <c r="E126" s="633">
        <v>1</v>
      </c>
      <c r="F126" s="633">
        <f t="shared" si="5"/>
        <v>270</v>
      </c>
      <c r="G126" s="633">
        <v>6</v>
      </c>
      <c r="H126" s="633">
        <f t="shared" si="6"/>
        <v>264</v>
      </c>
      <c r="I126" s="633">
        <f t="shared" si="7"/>
        <v>264</v>
      </c>
      <c r="J126" s="633">
        <v>228</v>
      </c>
      <c r="K126" s="633">
        <v>36</v>
      </c>
      <c r="L126" s="634">
        <v>0</v>
      </c>
      <c r="M126" s="634">
        <v>16319</v>
      </c>
    </row>
    <row r="127" spans="1:13" x14ac:dyDescent="0.15">
      <c r="A127" s="640" t="s">
        <v>823</v>
      </c>
      <c r="B127" s="641" t="s">
        <v>824</v>
      </c>
      <c r="C127" s="642">
        <f t="shared" si="4"/>
        <v>336</v>
      </c>
      <c r="D127" s="629">
        <v>0</v>
      </c>
      <c r="E127" s="629">
        <v>0</v>
      </c>
      <c r="F127" s="643">
        <f t="shared" si="5"/>
        <v>336</v>
      </c>
      <c r="G127" s="629">
        <v>8</v>
      </c>
      <c r="H127" s="643">
        <f t="shared" si="6"/>
        <v>328</v>
      </c>
      <c r="I127" s="643">
        <f t="shared" si="7"/>
        <v>313</v>
      </c>
      <c r="J127" s="629">
        <v>262</v>
      </c>
      <c r="K127" s="629">
        <v>51</v>
      </c>
      <c r="L127" s="630">
        <v>15</v>
      </c>
      <c r="M127" s="644">
        <v>18445</v>
      </c>
    </row>
    <row r="128" spans="1:13" x14ac:dyDescent="0.15">
      <c r="A128" s="626" t="s">
        <v>825</v>
      </c>
      <c r="B128" s="627" t="s">
        <v>826</v>
      </c>
      <c r="C128" s="628">
        <f t="shared" si="4"/>
        <v>281</v>
      </c>
      <c r="D128" s="629">
        <v>2</v>
      </c>
      <c r="E128" s="629">
        <v>1</v>
      </c>
      <c r="F128" s="629">
        <f t="shared" si="5"/>
        <v>278</v>
      </c>
      <c r="G128" s="629">
        <v>9</v>
      </c>
      <c r="H128" s="629">
        <f t="shared" si="6"/>
        <v>269</v>
      </c>
      <c r="I128" s="629">
        <f t="shared" si="7"/>
        <v>264</v>
      </c>
      <c r="J128" s="629">
        <v>221</v>
      </c>
      <c r="K128" s="629">
        <v>43</v>
      </c>
      <c r="L128" s="630">
        <v>5</v>
      </c>
      <c r="M128" s="630">
        <v>12205</v>
      </c>
    </row>
    <row r="129" spans="1:13" x14ac:dyDescent="0.15">
      <c r="A129" s="635">
        <v>208902</v>
      </c>
      <c r="B129" s="636" t="s">
        <v>827</v>
      </c>
      <c r="C129" s="637">
        <f>D129+E129+F129</f>
        <v>183</v>
      </c>
      <c r="D129" s="638">
        <v>0</v>
      </c>
      <c r="E129" s="638">
        <v>0</v>
      </c>
      <c r="F129" s="638">
        <f>G129+H129</f>
        <v>183</v>
      </c>
      <c r="G129" s="638">
        <v>1</v>
      </c>
      <c r="H129" s="638">
        <f>I129+L129</f>
        <v>182</v>
      </c>
      <c r="I129" s="638">
        <f>J129+K129</f>
        <v>182</v>
      </c>
      <c r="J129" s="638">
        <v>161</v>
      </c>
      <c r="K129" s="638">
        <v>21</v>
      </c>
      <c r="L129" s="639">
        <v>0</v>
      </c>
      <c r="M129" s="639">
        <v>6143</v>
      </c>
    </row>
    <row r="130" spans="1:13" x14ac:dyDescent="0.15">
      <c r="A130" s="540" t="s">
        <v>828</v>
      </c>
      <c r="B130" s="631" t="s">
        <v>829</v>
      </c>
      <c r="C130" s="632">
        <f t="shared" si="4"/>
        <v>5585</v>
      </c>
      <c r="D130" s="638">
        <v>62</v>
      </c>
      <c r="E130" s="638">
        <v>15</v>
      </c>
      <c r="F130" s="633">
        <f t="shared" si="5"/>
        <v>5508</v>
      </c>
      <c r="G130" s="638">
        <v>195</v>
      </c>
      <c r="H130" s="633">
        <f t="shared" si="6"/>
        <v>5313</v>
      </c>
      <c r="I130" s="633">
        <f t="shared" si="7"/>
        <v>5078</v>
      </c>
      <c r="J130" s="638">
        <v>4258</v>
      </c>
      <c r="K130" s="638">
        <v>820</v>
      </c>
      <c r="L130" s="639">
        <v>235</v>
      </c>
      <c r="M130" s="634">
        <v>224153</v>
      </c>
    </row>
    <row r="131" spans="1:13" x14ac:dyDescent="0.15">
      <c r="A131" s="635" t="s">
        <v>830</v>
      </c>
      <c r="B131" s="636" t="s">
        <v>831</v>
      </c>
      <c r="C131" s="637">
        <f t="shared" si="4"/>
        <v>35</v>
      </c>
      <c r="D131" s="629">
        <v>0</v>
      </c>
      <c r="E131" s="629">
        <v>0</v>
      </c>
      <c r="F131" s="638">
        <f t="shared" si="5"/>
        <v>35</v>
      </c>
      <c r="G131" s="629">
        <v>1</v>
      </c>
      <c r="H131" s="638">
        <f t="shared" si="6"/>
        <v>34</v>
      </c>
      <c r="I131" s="638">
        <f t="shared" si="7"/>
        <v>34</v>
      </c>
      <c r="J131" s="629">
        <v>31</v>
      </c>
      <c r="K131" s="629">
        <v>3</v>
      </c>
      <c r="L131" s="630">
        <v>0</v>
      </c>
      <c r="M131" s="644">
        <v>36284</v>
      </c>
    </row>
    <row r="132" spans="1:13" x14ac:dyDescent="0.15">
      <c r="A132" s="626" t="s">
        <v>832</v>
      </c>
      <c r="B132" s="627" t="s">
        <v>833</v>
      </c>
      <c r="C132" s="628">
        <f t="shared" si="4"/>
        <v>101</v>
      </c>
      <c r="D132" s="629">
        <v>0</v>
      </c>
      <c r="E132" s="629">
        <v>0</v>
      </c>
      <c r="F132" s="629">
        <f t="shared" si="5"/>
        <v>101</v>
      </c>
      <c r="G132" s="629">
        <v>1</v>
      </c>
      <c r="H132" s="629">
        <f t="shared" si="6"/>
        <v>100</v>
      </c>
      <c r="I132" s="629">
        <f t="shared" si="7"/>
        <v>100</v>
      </c>
      <c r="J132" s="629">
        <v>93</v>
      </c>
      <c r="K132" s="629">
        <v>7</v>
      </c>
      <c r="L132" s="630">
        <v>0</v>
      </c>
      <c r="M132" s="630">
        <v>66167</v>
      </c>
    </row>
    <row r="133" spans="1:13" x14ac:dyDescent="0.15">
      <c r="A133" s="540" t="s">
        <v>834</v>
      </c>
      <c r="B133" s="631" t="s">
        <v>835</v>
      </c>
      <c r="C133" s="632">
        <f t="shared" si="4"/>
        <v>187</v>
      </c>
      <c r="D133" s="633">
        <v>0</v>
      </c>
      <c r="E133" s="633">
        <v>0</v>
      </c>
      <c r="F133" s="633">
        <f t="shared" si="5"/>
        <v>187</v>
      </c>
      <c r="G133" s="633">
        <v>11</v>
      </c>
      <c r="H133" s="633">
        <f t="shared" si="6"/>
        <v>176</v>
      </c>
      <c r="I133" s="633">
        <f t="shared" si="7"/>
        <v>174</v>
      </c>
      <c r="J133" s="633">
        <v>142</v>
      </c>
      <c r="K133" s="633">
        <v>32</v>
      </c>
      <c r="L133" s="634">
        <v>2</v>
      </c>
      <c r="M133" s="634">
        <v>12661</v>
      </c>
    </row>
    <row r="134" spans="1:13" x14ac:dyDescent="0.15">
      <c r="A134" s="640" t="s">
        <v>836</v>
      </c>
      <c r="B134" s="641" t="s">
        <v>837</v>
      </c>
      <c r="C134" s="642">
        <f t="shared" si="4"/>
        <v>23217</v>
      </c>
      <c r="D134" s="629">
        <v>917</v>
      </c>
      <c r="E134" s="629">
        <v>292</v>
      </c>
      <c r="F134" s="643">
        <f t="shared" si="5"/>
        <v>22008</v>
      </c>
      <c r="G134" s="629">
        <v>1326</v>
      </c>
      <c r="H134" s="643">
        <f t="shared" si="6"/>
        <v>20682</v>
      </c>
      <c r="I134" s="643">
        <f t="shared" si="7"/>
        <v>20381</v>
      </c>
      <c r="J134" s="629">
        <v>15063</v>
      </c>
      <c r="K134" s="629">
        <v>5318</v>
      </c>
      <c r="L134" s="630">
        <v>301</v>
      </c>
      <c r="M134" s="644">
        <v>436677</v>
      </c>
    </row>
    <row r="135" spans="1:13" x14ac:dyDescent="0.15">
      <c r="A135" s="635" t="s">
        <v>838</v>
      </c>
      <c r="B135" s="636" t="s">
        <v>839</v>
      </c>
      <c r="C135" s="637">
        <f t="shared" ref="C135:C198" si="8">D135+E135+F135</f>
        <v>373</v>
      </c>
      <c r="D135" s="629">
        <v>1</v>
      </c>
      <c r="E135" s="629">
        <v>0</v>
      </c>
      <c r="F135" s="638">
        <f t="shared" ref="F135:F198" si="9">G135+H135</f>
        <v>372</v>
      </c>
      <c r="G135" s="629">
        <v>2</v>
      </c>
      <c r="H135" s="638">
        <f t="shared" ref="H135:H198" si="10">I135+L135</f>
        <v>370</v>
      </c>
      <c r="I135" s="638">
        <f t="shared" ref="I135:I198" si="11">J135+K135</f>
        <v>370</v>
      </c>
      <c r="J135" s="629">
        <v>299</v>
      </c>
      <c r="K135" s="629">
        <v>71</v>
      </c>
      <c r="L135" s="630">
        <v>0</v>
      </c>
      <c r="M135" s="644">
        <v>20250</v>
      </c>
    </row>
    <row r="136" spans="1:13" x14ac:dyDescent="0.15">
      <c r="A136" s="640" t="s">
        <v>840</v>
      </c>
      <c r="B136" s="641" t="s">
        <v>841</v>
      </c>
      <c r="C136" s="642">
        <f t="shared" si="8"/>
        <v>7254</v>
      </c>
      <c r="D136" s="629">
        <v>445</v>
      </c>
      <c r="E136" s="629">
        <v>114</v>
      </c>
      <c r="F136" s="643">
        <f t="shared" si="9"/>
        <v>6695</v>
      </c>
      <c r="G136" s="629">
        <v>338</v>
      </c>
      <c r="H136" s="643">
        <f t="shared" si="10"/>
        <v>6357</v>
      </c>
      <c r="I136" s="643">
        <f t="shared" si="11"/>
        <v>6274</v>
      </c>
      <c r="J136" s="629">
        <v>4807</v>
      </c>
      <c r="K136" s="629">
        <v>1467</v>
      </c>
      <c r="L136" s="630">
        <v>83</v>
      </c>
      <c r="M136" s="644">
        <v>103541</v>
      </c>
    </row>
    <row r="137" spans="1:13" x14ac:dyDescent="0.15">
      <c r="A137" s="635" t="s">
        <v>842</v>
      </c>
      <c r="B137" s="636" t="s">
        <v>843</v>
      </c>
      <c r="C137" s="637">
        <f t="shared" si="8"/>
        <v>1835</v>
      </c>
      <c r="D137" s="629">
        <v>489</v>
      </c>
      <c r="E137" s="629">
        <v>197</v>
      </c>
      <c r="F137" s="638">
        <f t="shared" si="9"/>
        <v>1149</v>
      </c>
      <c r="G137" s="629">
        <v>111</v>
      </c>
      <c r="H137" s="638">
        <f t="shared" si="10"/>
        <v>1038</v>
      </c>
      <c r="I137" s="638">
        <f t="shared" si="11"/>
        <v>1029</v>
      </c>
      <c r="J137" s="629">
        <v>738</v>
      </c>
      <c r="K137" s="629">
        <v>291</v>
      </c>
      <c r="L137" s="630">
        <v>9</v>
      </c>
      <c r="M137" s="644">
        <v>13768</v>
      </c>
    </row>
    <row r="138" spans="1:13" x14ac:dyDescent="0.15">
      <c r="A138" s="640" t="s">
        <v>844</v>
      </c>
      <c r="B138" s="641" t="s">
        <v>845</v>
      </c>
      <c r="C138" s="642">
        <f t="shared" si="8"/>
        <v>4974</v>
      </c>
      <c r="D138" s="629">
        <v>1624</v>
      </c>
      <c r="E138" s="629">
        <v>698</v>
      </c>
      <c r="F138" s="643">
        <f t="shared" si="9"/>
        <v>2652</v>
      </c>
      <c r="G138" s="629">
        <v>382</v>
      </c>
      <c r="H138" s="643">
        <f t="shared" si="10"/>
        <v>2270</v>
      </c>
      <c r="I138" s="643">
        <f t="shared" si="11"/>
        <v>2175</v>
      </c>
      <c r="J138" s="629">
        <v>1381</v>
      </c>
      <c r="K138" s="629">
        <v>794</v>
      </c>
      <c r="L138" s="630">
        <v>95</v>
      </c>
      <c r="M138" s="644">
        <v>35946</v>
      </c>
    </row>
    <row r="139" spans="1:13" x14ac:dyDescent="0.15">
      <c r="A139" s="635" t="s">
        <v>846</v>
      </c>
      <c r="B139" s="636" t="s">
        <v>847</v>
      </c>
      <c r="C139" s="637">
        <f t="shared" si="8"/>
        <v>2191</v>
      </c>
      <c r="D139" s="629">
        <v>42</v>
      </c>
      <c r="E139" s="629">
        <v>18</v>
      </c>
      <c r="F139" s="638">
        <f t="shared" si="9"/>
        <v>2131</v>
      </c>
      <c r="G139" s="629">
        <v>49</v>
      </c>
      <c r="H139" s="638">
        <f t="shared" si="10"/>
        <v>2082</v>
      </c>
      <c r="I139" s="638">
        <f t="shared" si="11"/>
        <v>2076</v>
      </c>
      <c r="J139" s="629">
        <v>1858</v>
      </c>
      <c r="K139" s="629">
        <v>218</v>
      </c>
      <c r="L139" s="630">
        <v>6</v>
      </c>
      <c r="M139" s="630">
        <v>60584</v>
      </c>
    </row>
    <row r="140" spans="1:13" x14ac:dyDescent="0.15">
      <c r="A140" s="635" t="s">
        <v>848</v>
      </c>
      <c r="B140" s="636" t="s">
        <v>849</v>
      </c>
      <c r="C140" s="637">
        <f t="shared" si="8"/>
        <v>13</v>
      </c>
      <c r="D140" s="638">
        <v>0</v>
      </c>
      <c r="E140" s="638">
        <v>0</v>
      </c>
      <c r="F140" s="638">
        <f t="shared" si="9"/>
        <v>13</v>
      </c>
      <c r="G140" s="638">
        <v>0</v>
      </c>
      <c r="H140" s="638">
        <f t="shared" si="10"/>
        <v>13</v>
      </c>
      <c r="I140" s="638">
        <f t="shared" si="11"/>
        <v>13</v>
      </c>
      <c r="J140" s="638">
        <v>12</v>
      </c>
      <c r="K140" s="638">
        <v>1</v>
      </c>
      <c r="L140" s="639">
        <v>0</v>
      </c>
      <c r="M140" s="639">
        <v>390</v>
      </c>
    </row>
    <row r="141" spans="1:13" x14ac:dyDescent="0.15">
      <c r="A141" s="635" t="s">
        <v>850</v>
      </c>
      <c r="B141" s="636" t="s">
        <v>851</v>
      </c>
      <c r="C141" s="637">
        <f t="shared" si="8"/>
        <v>1498</v>
      </c>
      <c r="D141" s="638">
        <v>89</v>
      </c>
      <c r="E141" s="638">
        <v>39</v>
      </c>
      <c r="F141" s="638">
        <f t="shared" si="9"/>
        <v>1370</v>
      </c>
      <c r="G141" s="638">
        <v>54</v>
      </c>
      <c r="H141" s="638">
        <f t="shared" si="10"/>
        <v>1316</v>
      </c>
      <c r="I141" s="638">
        <f t="shared" si="11"/>
        <v>1295</v>
      </c>
      <c r="J141" s="638">
        <v>1118</v>
      </c>
      <c r="K141" s="638">
        <v>177</v>
      </c>
      <c r="L141" s="639">
        <v>21</v>
      </c>
      <c r="M141" s="634">
        <v>32759</v>
      </c>
    </row>
    <row r="142" spans="1:13" x14ac:dyDescent="0.15">
      <c r="A142" s="626" t="s">
        <v>852</v>
      </c>
      <c r="B142" s="627" t="s">
        <v>853</v>
      </c>
      <c r="C142" s="628">
        <f t="shared" si="8"/>
        <v>286</v>
      </c>
      <c r="D142" s="629">
        <v>0</v>
      </c>
      <c r="E142" s="629">
        <v>0</v>
      </c>
      <c r="F142" s="629">
        <f t="shared" si="9"/>
        <v>286</v>
      </c>
      <c r="G142" s="629">
        <v>5</v>
      </c>
      <c r="H142" s="629">
        <f t="shared" si="10"/>
        <v>281</v>
      </c>
      <c r="I142" s="629">
        <f t="shared" si="11"/>
        <v>278</v>
      </c>
      <c r="J142" s="629">
        <v>265</v>
      </c>
      <c r="K142" s="629">
        <v>13</v>
      </c>
      <c r="L142" s="630">
        <v>3</v>
      </c>
      <c r="M142" s="630">
        <v>18093</v>
      </c>
    </row>
    <row r="143" spans="1:13" x14ac:dyDescent="0.15">
      <c r="A143" s="635" t="s">
        <v>854</v>
      </c>
      <c r="B143" s="636" t="s">
        <v>855</v>
      </c>
      <c r="C143" s="637">
        <f t="shared" si="8"/>
        <v>1865</v>
      </c>
      <c r="D143" s="638">
        <v>6</v>
      </c>
      <c r="E143" s="638">
        <v>3</v>
      </c>
      <c r="F143" s="638">
        <f t="shared" si="9"/>
        <v>1856</v>
      </c>
      <c r="G143" s="638">
        <v>201</v>
      </c>
      <c r="H143" s="638">
        <f t="shared" si="10"/>
        <v>1655</v>
      </c>
      <c r="I143" s="638">
        <f t="shared" si="11"/>
        <v>1568</v>
      </c>
      <c r="J143" s="638">
        <v>1318</v>
      </c>
      <c r="K143" s="638">
        <v>250</v>
      </c>
      <c r="L143" s="639">
        <v>87</v>
      </c>
      <c r="M143" s="639">
        <v>40194</v>
      </c>
    </row>
    <row r="144" spans="1:13" x14ac:dyDescent="0.15">
      <c r="A144" s="540" t="s">
        <v>856</v>
      </c>
      <c r="B144" s="631" t="s">
        <v>857</v>
      </c>
      <c r="C144" s="632">
        <f t="shared" si="8"/>
        <v>2341</v>
      </c>
      <c r="D144" s="638">
        <v>49</v>
      </c>
      <c r="E144" s="638">
        <v>18</v>
      </c>
      <c r="F144" s="633">
        <f t="shared" si="9"/>
        <v>2274</v>
      </c>
      <c r="G144" s="638">
        <v>134</v>
      </c>
      <c r="H144" s="633">
        <f t="shared" si="10"/>
        <v>2140</v>
      </c>
      <c r="I144" s="633">
        <f t="shared" si="11"/>
        <v>2115</v>
      </c>
      <c r="J144" s="638">
        <v>1835</v>
      </c>
      <c r="K144" s="638">
        <v>280</v>
      </c>
      <c r="L144" s="639">
        <v>25</v>
      </c>
      <c r="M144" s="639">
        <v>40570</v>
      </c>
    </row>
    <row r="145" spans="1:13" x14ac:dyDescent="0.15">
      <c r="A145" s="635" t="s">
        <v>858</v>
      </c>
      <c r="B145" s="636" t="s">
        <v>859</v>
      </c>
      <c r="C145" s="637">
        <f t="shared" si="8"/>
        <v>516</v>
      </c>
      <c r="D145" s="629">
        <v>120</v>
      </c>
      <c r="E145" s="629">
        <v>53</v>
      </c>
      <c r="F145" s="638">
        <f t="shared" si="9"/>
        <v>343</v>
      </c>
      <c r="G145" s="629">
        <v>27</v>
      </c>
      <c r="H145" s="638">
        <f t="shared" si="10"/>
        <v>316</v>
      </c>
      <c r="I145" s="638">
        <f t="shared" si="11"/>
        <v>312</v>
      </c>
      <c r="J145" s="629">
        <v>244</v>
      </c>
      <c r="K145" s="629">
        <v>68</v>
      </c>
      <c r="L145" s="630">
        <v>4</v>
      </c>
      <c r="M145" s="630">
        <v>5491</v>
      </c>
    </row>
    <row r="146" spans="1:13" x14ac:dyDescent="0.15">
      <c r="A146" s="626" t="s">
        <v>860</v>
      </c>
      <c r="B146" s="627" t="s">
        <v>861</v>
      </c>
      <c r="C146" s="628">
        <f t="shared" si="8"/>
        <v>1006</v>
      </c>
      <c r="D146" s="629">
        <v>11</v>
      </c>
      <c r="E146" s="629">
        <v>2</v>
      </c>
      <c r="F146" s="629">
        <f t="shared" si="9"/>
        <v>993</v>
      </c>
      <c r="G146" s="629">
        <v>40</v>
      </c>
      <c r="H146" s="629">
        <f t="shared" si="10"/>
        <v>953</v>
      </c>
      <c r="I146" s="629">
        <f t="shared" si="11"/>
        <v>939</v>
      </c>
      <c r="J146" s="629">
        <v>833</v>
      </c>
      <c r="K146" s="629">
        <v>106</v>
      </c>
      <c r="L146" s="630">
        <v>14</v>
      </c>
      <c r="M146" s="630">
        <v>23139</v>
      </c>
    </row>
    <row r="147" spans="1:13" x14ac:dyDescent="0.15">
      <c r="A147" s="540" t="s">
        <v>862</v>
      </c>
      <c r="B147" s="631" t="s">
        <v>863</v>
      </c>
      <c r="C147" s="632">
        <f t="shared" si="8"/>
        <v>636</v>
      </c>
      <c r="D147" s="633">
        <v>113</v>
      </c>
      <c r="E147" s="633">
        <v>29</v>
      </c>
      <c r="F147" s="633">
        <f t="shared" si="9"/>
        <v>494</v>
      </c>
      <c r="G147" s="633">
        <v>53</v>
      </c>
      <c r="H147" s="633">
        <f t="shared" si="10"/>
        <v>441</v>
      </c>
      <c r="I147" s="633">
        <f t="shared" si="11"/>
        <v>437</v>
      </c>
      <c r="J147" s="633">
        <v>381</v>
      </c>
      <c r="K147" s="633">
        <v>56</v>
      </c>
      <c r="L147" s="634">
        <v>4</v>
      </c>
      <c r="M147" s="634">
        <v>11337</v>
      </c>
    </row>
    <row r="148" spans="1:13" x14ac:dyDescent="0.15">
      <c r="A148" s="635" t="s">
        <v>864</v>
      </c>
      <c r="B148" s="636" t="s">
        <v>865</v>
      </c>
      <c r="C148" s="637">
        <f t="shared" si="8"/>
        <v>167</v>
      </c>
      <c r="D148" s="629">
        <v>2</v>
      </c>
      <c r="E148" s="629">
        <v>0</v>
      </c>
      <c r="F148" s="638">
        <f t="shared" si="9"/>
        <v>165</v>
      </c>
      <c r="G148" s="629">
        <v>4</v>
      </c>
      <c r="H148" s="638">
        <f t="shared" si="10"/>
        <v>161</v>
      </c>
      <c r="I148" s="638">
        <f t="shared" si="11"/>
        <v>159</v>
      </c>
      <c r="J148" s="629">
        <v>144</v>
      </c>
      <c r="K148" s="629">
        <v>15</v>
      </c>
      <c r="L148" s="630">
        <v>2</v>
      </c>
      <c r="M148" s="630">
        <v>5721</v>
      </c>
    </row>
    <row r="149" spans="1:13" x14ac:dyDescent="0.15">
      <c r="A149" s="635" t="s">
        <v>866</v>
      </c>
      <c r="B149" s="636" t="s">
        <v>867</v>
      </c>
      <c r="C149" s="637">
        <f t="shared" si="8"/>
        <v>139</v>
      </c>
      <c r="D149" s="638">
        <v>3</v>
      </c>
      <c r="E149" s="638">
        <v>2</v>
      </c>
      <c r="F149" s="638">
        <f t="shared" si="9"/>
        <v>134</v>
      </c>
      <c r="G149" s="638">
        <v>7</v>
      </c>
      <c r="H149" s="638">
        <f t="shared" si="10"/>
        <v>127</v>
      </c>
      <c r="I149" s="638">
        <f t="shared" si="11"/>
        <v>127</v>
      </c>
      <c r="J149" s="638">
        <v>106</v>
      </c>
      <c r="K149" s="638">
        <v>21</v>
      </c>
      <c r="L149" s="639">
        <v>0</v>
      </c>
      <c r="M149" s="639">
        <v>2659</v>
      </c>
    </row>
    <row r="150" spans="1:13" x14ac:dyDescent="0.15">
      <c r="A150" s="635" t="s">
        <v>868</v>
      </c>
      <c r="B150" s="636" t="s">
        <v>869</v>
      </c>
      <c r="C150" s="637">
        <f t="shared" si="8"/>
        <v>1625</v>
      </c>
      <c r="D150" s="638">
        <v>220</v>
      </c>
      <c r="E150" s="638">
        <v>67</v>
      </c>
      <c r="F150" s="638">
        <f t="shared" si="9"/>
        <v>1338</v>
      </c>
      <c r="G150" s="638">
        <v>170</v>
      </c>
      <c r="H150" s="638">
        <f t="shared" si="10"/>
        <v>1168</v>
      </c>
      <c r="I150" s="638">
        <f t="shared" si="11"/>
        <v>1142</v>
      </c>
      <c r="J150" s="638">
        <v>982</v>
      </c>
      <c r="K150" s="638">
        <v>160</v>
      </c>
      <c r="L150" s="639">
        <v>26</v>
      </c>
      <c r="M150" s="639">
        <v>21304</v>
      </c>
    </row>
    <row r="151" spans="1:13" x14ac:dyDescent="0.15">
      <c r="A151" s="626" t="s">
        <v>870</v>
      </c>
      <c r="B151" s="627" t="s">
        <v>871</v>
      </c>
      <c r="C151" s="628">
        <f t="shared" si="8"/>
        <v>217</v>
      </c>
      <c r="D151" s="629">
        <v>0</v>
      </c>
      <c r="E151" s="629">
        <v>0</v>
      </c>
      <c r="F151" s="629">
        <f t="shared" si="9"/>
        <v>217</v>
      </c>
      <c r="G151" s="629">
        <v>3</v>
      </c>
      <c r="H151" s="629">
        <f t="shared" si="10"/>
        <v>214</v>
      </c>
      <c r="I151" s="629">
        <f t="shared" si="11"/>
        <v>212</v>
      </c>
      <c r="J151" s="629">
        <v>193</v>
      </c>
      <c r="K151" s="629">
        <v>19</v>
      </c>
      <c r="L151" s="630">
        <v>2</v>
      </c>
      <c r="M151" s="630">
        <v>197814</v>
      </c>
    </row>
    <row r="152" spans="1:13" x14ac:dyDescent="0.15">
      <c r="A152" s="635" t="s">
        <v>872</v>
      </c>
      <c r="B152" s="636" t="s">
        <v>873</v>
      </c>
      <c r="C152" s="637">
        <f t="shared" si="8"/>
        <v>33</v>
      </c>
      <c r="D152" s="638">
        <v>0</v>
      </c>
      <c r="E152" s="638">
        <v>0</v>
      </c>
      <c r="F152" s="638">
        <f t="shared" si="9"/>
        <v>33</v>
      </c>
      <c r="G152" s="638">
        <v>1</v>
      </c>
      <c r="H152" s="638">
        <f t="shared" si="10"/>
        <v>32</v>
      </c>
      <c r="I152" s="638">
        <f t="shared" si="11"/>
        <v>32</v>
      </c>
      <c r="J152" s="638">
        <v>31</v>
      </c>
      <c r="K152" s="638">
        <v>1</v>
      </c>
      <c r="L152" s="639">
        <v>0</v>
      </c>
      <c r="M152" s="639">
        <v>5301</v>
      </c>
    </row>
    <row r="153" spans="1:13" x14ac:dyDescent="0.15">
      <c r="A153" s="635" t="s">
        <v>874</v>
      </c>
      <c r="B153" s="636" t="s">
        <v>875</v>
      </c>
      <c r="C153" s="637">
        <f t="shared" si="8"/>
        <v>2056</v>
      </c>
      <c r="D153" s="638">
        <v>0</v>
      </c>
      <c r="E153" s="638">
        <v>0</v>
      </c>
      <c r="F153" s="638">
        <f t="shared" si="9"/>
        <v>2056</v>
      </c>
      <c r="G153" s="638">
        <v>20</v>
      </c>
      <c r="H153" s="638">
        <f t="shared" si="10"/>
        <v>2036</v>
      </c>
      <c r="I153" s="638">
        <f t="shared" si="11"/>
        <v>2015</v>
      </c>
      <c r="J153" s="638">
        <v>1883</v>
      </c>
      <c r="K153" s="638">
        <v>132</v>
      </c>
      <c r="L153" s="639">
        <v>21</v>
      </c>
      <c r="M153" s="639">
        <v>489569</v>
      </c>
    </row>
    <row r="154" spans="1:13" x14ac:dyDescent="0.15">
      <c r="A154" s="540" t="s">
        <v>876</v>
      </c>
      <c r="B154" s="631" t="s">
        <v>877</v>
      </c>
      <c r="C154" s="632">
        <f t="shared" si="8"/>
        <v>1420</v>
      </c>
      <c r="D154" s="638">
        <v>0</v>
      </c>
      <c r="E154" s="638">
        <v>0</v>
      </c>
      <c r="F154" s="633">
        <f t="shared" si="9"/>
        <v>1420</v>
      </c>
      <c r="G154" s="638">
        <v>14</v>
      </c>
      <c r="H154" s="633">
        <f t="shared" si="10"/>
        <v>1406</v>
      </c>
      <c r="I154" s="633">
        <f t="shared" si="11"/>
        <v>1392</v>
      </c>
      <c r="J154" s="638">
        <v>1301</v>
      </c>
      <c r="K154" s="638">
        <v>91</v>
      </c>
      <c r="L154" s="639">
        <v>14</v>
      </c>
      <c r="M154" s="639">
        <v>194783</v>
      </c>
    </row>
    <row r="155" spans="1:13" x14ac:dyDescent="0.15">
      <c r="A155" s="640" t="s">
        <v>878</v>
      </c>
      <c r="B155" s="641" t="s">
        <v>879</v>
      </c>
      <c r="C155" s="642">
        <f t="shared" si="8"/>
        <v>4793</v>
      </c>
      <c r="D155" s="629">
        <v>0</v>
      </c>
      <c r="E155" s="629">
        <v>0</v>
      </c>
      <c r="F155" s="643">
        <f t="shared" si="9"/>
        <v>4793</v>
      </c>
      <c r="G155" s="629">
        <v>20</v>
      </c>
      <c r="H155" s="643">
        <f t="shared" si="10"/>
        <v>4773</v>
      </c>
      <c r="I155" s="643">
        <f t="shared" si="11"/>
        <v>4769</v>
      </c>
      <c r="J155" s="629">
        <v>4528</v>
      </c>
      <c r="K155" s="629">
        <v>241</v>
      </c>
      <c r="L155" s="630">
        <v>4</v>
      </c>
      <c r="M155" s="630">
        <v>799228</v>
      </c>
    </row>
    <row r="156" spans="1:13" x14ac:dyDescent="0.15">
      <c r="A156" s="640" t="s">
        <v>880</v>
      </c>
      <c r="B156" s="641" t="s">
        <v>881</v>
      </c>
      <c r="C156" s="642">
        <f t="shared" si="8"/>
        <v>2326</v>
      </c>
      <c r="D156" s="629">
        <v>0</v>
      </c>
      <c r="E156" s="629">
        <v>0</v>
      </c>
      <c r="F156" s="643">
        <f t="shared" si="9"/>
        <v>2326</v>
      </c>
      <c r="G156" s="629">
        <v>28</v>
      </c>
      <c r="H156" s="643">
        <f t="shared" si="10"/>
        <v>2298</v>
      </c>
      <c r="I156" s="643">
        <f t="shared" si="11"/>
        <v>2294</v>
      </c>
      <c r="J156" s="629">
        <v>2169</v>
      </c>
      <c r="K156" s="629">
        <v>125</v>
      </c>
      <c r="L156" s="630">
        <v>4</v>
      </c>
      <c r="M156" s="644">
        <v>181201</v>
      </c>
    </row>
    <row r="157" spans="1:13" x14ac:dyDescent="0.15">
      <c r="A157" s="635" t="s">
        <v>882</v>
      </c>
      <c r="B157" s="636" t="s">
        <v>883</v>
      </c>
      <c r="C157" s="637">
        <f t="shared" si="8"/>
        <v>3995</v>
      </c>
      <c r="D157" s="629">
        <v>1</v>
      </c>
      <c r="E157" s="629">
        <v>0</v>
      </c>
      <c r="F157" s="638">
        <f t="shared" si="9"/>
        <v>3994</v>
      </c>
      <c r="G157" s="629">
        <v>72</v>
      </c>
      <c r="H157" s="638">
        <f t="shared" si="10"/>
        <v>3922</v>
      </c>
      <c r="I157" s="638">
        <f t="shared" si="11"/>
        <v>3917</v>
      </c>
      <c r="J157" s="629">
        <v>3707</v>
      </c>
      <c r="K157" s="629">
        <v>210</v>
      </c>
      <c r="L157" s="630">
        <v>5</v>
      </c>
      <c r="M157" s="639">
        <v>433999</v>
      </c>
    </row>
    <row r="158" spans="1:13" x14ac:dyDescent="0.15">
      <c r="A158" s="635" t="s">
        <v>884</v>
      </c>
      <c r="B158" s="636" t="s">
        <v>885</v>
      </c>
      <c r="C158" s="637">
        <f t="shared" si="8"/>
        <v>1528</v>
      </c>
      <c r="D158" s="633">
        <v>0</v>
      </c>
      <c r="E158" s="633">
        <v>0</v>
      </c>
      <c r="F158" s="633">
        <f t="shared" si="9"/>
        <v>1528</v>
      </c>
      <c r="G158" s="633">
        <v>11</v>
      </c>
      <c r="H158" s="633">
        <f t="shared" si="10"/>
        <v>1517</v>
      </c>
      <c r="I158" s="633">
        <f t="shared" si="11"/>
        <v>1514</v>
      </c>
      <c r="J158" s="633">
        <v>1429</v>
      </c>
      <c r="K158" s="633">
        <v>85</v>
      </c>
      <c r="L158" s="634">
        <v>3</v>
      </c>
      <c r="M158" s="634">
        <v>203755</v>
      </c>
    </row>
    <row r="159" spans="1:13" x14ac:dyDescent="0.15">
      <c r="A159" s="626" t="s">
        <v>886</v>
      </c>
      <c r="B159" s="627" t="s">
        <v>887</v>
      </c>
      <c r="C159" s="628">
        <f t="shared" si="8"/>
        <v>1999</v>
      </c>
      <c r="D159" s="629">
        <v>0</v>
      </c>
      <c r="E159" s="629">
        <v>0</v>
      </c>
      <c r="F159" s="629">
        <f t="shared" si="9"/>
        <v>1999</v>
      </c>
      <c r="G159" s="629">
        <v>42</v>
      </c>
      <c r="H159" s="629">
        <f t="shared" si="10"/>
        <v>1957</v>
      </c>
      <c r="I159" s="629">
        <f t="shared" si="11"/>
        <v>1957</v>
      </c>
      <c r="J159" s="629">
        <v>1765</v>
      </c>
      <c r="K159" s="629">
        <v>192</v>
      </c>
      <c r="L159" s="630">
        <v>0</v>
      </c>
      <c r="M159" s="639">
        <v>75397</v>
      </c>
    </row>
    <row r="160" spans="1:13" x14ac:dyDescent="0.15">
      <c r="A160" s="635" t="s">
        <v>888</v>
      </c>
      <c r="B160" s="636" t="s">
        <v>889</v>
      </c>
      <c r="C160" s="637">
        <f t="shared" si="8"/>
        <v>706</v>
      </c>
      <c r="D160" s="638">
        <v>2</v>
      </c>
      <c r="E160" s="638">
        <v>1</v>
      </c>
      <c r="F160" s="638">
        <f t="shared" si="9"/>
        <v>703</v>
      </c>
      <c r="G160" s="638">
        <v>14</v>
      </c>
      <c r="H160" s="638">
        <f t="shared" si="10"/>
        <v>689</v>
      </c>
      <c r="I160" s="638">
        <f t="shared" si="11"/>
        <v>686</v>
      </c>
      <c r="J160" s="638">
        <v>661</v>
      </c>
      <c r="K160" s="638">
        <v>25</v>
      </c>
      <c r="L160" s="639">
        <v>3</v>
      </c>
      <c r="M160" s="639">
        <v>19557</v>
      </c>
    </row>
    <row r="161" spans="1:13" x14ac:dyDescent="0.15">
      <c r="A161" s="540" t="s">
        <v>890</v>
      </c>
      <c r="B161" s="631" t="s">
        <v>891</v>
      </c>
      <c r="C161" s="632">
        <f t="shared" si="8"/>
        <v>2635</v>
      </c>
      <c r="D161" s="638">
        <v>118</v>
      </c>
      <c r="E161" s="638">
        <v>26</v>
      </c>
      <c r="F161" s="633">
        <f t="shared" si="9"/>
        <v>2491</v>
      </c>
      <c r="G161" s="638">
        <v>164</v>
      </c>
      <c r="H161" s="633">
        <f t="shared" si="10"/>
        <v>2327</v>
      </c>
      <c r="I161" s="633">
        <f t="shared" si="11"/>
        <v>2312</v>
      </c>
      <c r="J161" s="638">
        <v>2049</v>
      </c>
      <c r="K161" s="638">
        <v>263</v>
      </c>
      <c r="L161" s="639">
        <v>15</v>
      </c>
      <c r="M161" s="634">
        <v>66206</v>
      </c>
    </row>
    <row r="162" spans="1:13" x14ac:dyDescent="0.15">
      <c r="A162" s="635" t="s">
        <v>892</v>
      </c>
      <c r="B162" s="636" t="s">
        <v>893</v>
      </c>
      <c r="C162" s="637">
        <f t="shared" si="8"/>
        <v>2405</v>
      </c>
      <c r="D162" s="629">
        <v>111</v>
      </c>
      <c r="E162" s="629">
        <v>43</v>
      </c>
      <c r="F162" s="638">
        <f t="shared" si="9"/>
        <v>2251</v>
      </c>
      <c r="G162" s="629">
        <v>181</v>
      </c>
      <c r="H162" s="638">
        <f t="shared" si="10"/>
        <v>2070</v>
      </c>
      <c r="I162" s="638">
        <f t="shared" si="11"/>
        <v>2054</v>
      </c>
      <c r="J162" s="629">
        <v>1903</v>
      </c>
      <c r="K162" s="629">
        <v>151</v>
      </c>
      <c r="L162" s="630">
        <v>16</v>
      </c>
      <c r="M162" s="639">
        <v>124378</v>
      </c>
    </row>
    <row r="163" spans="1:13" x14ac:dyDescent="0.15">
      <c r="A163" s="635" t="s">
        <v>894</v>
      </c>
      <c r="B163" s="636" t="s">
        <v>895</v>
      </c>
      <c r="C163" s="637">
        <f t="shared" si="8"/>
        <v>3816</v>
      </c>
      <c r="D163" s="633">
        <v>884</v>
      </c>
      <c r="E163" s="633">
        <v>197</v>
      </c>
      <c r="F163" s="633">
        <f t="shared" si="9"/>
        <v>2735</v>
      </c>
      <c r="G163" s="633">
        <v>323</v>
      </c>
      <c r="H163" s="633">
        <f t="shared" si="10"/>
        <v>2412</v>
      </c>
      <c r="I163" s="633">
        <f t="shared" si="11"/>
        <v>2372</v>
      </c>
      <c r="J163" s="633">
        <v>2102</v>
      </c>
      <c r="K163" s="633">
        <v>270</v>
      </c>
      <c r="L163" s="634">
        <v>40</v>
      </c>
      <c r="M163" s="634">
        <v>58902</v>
      </c>
    </row>
    <row r="164" spans="1:13" x14ac:dyDescent="0.15">
      <c r="A164" s="626" t="s">
        <v>896</v>
      </c>
      <c r="B164" s="627" t="s">
        <v>897</v>
      </c>
      <c r="C164" s="628">
        <f t="shared" si="8"/>
        <v>0</v>
      </c>
      <c r="D164" s="629">
        <v>0</v>
      </c>
      <c r="E164" s="629">
        <v>0</v>
      </c>
      <c r="F164" s="629">
        <f t="shared" si="9"/>
        <v>0</v>
      </c>
      <c r="G164" s="629">
        <v>0</v>
      </c>
      <c r="H164" s="629">
        <f t="shared" si="10"/>
        <v>0</v>
      </c>
      <c r="I164" s="629">
        <f t="shared" si="11"/>
        <v>0</v>
      </c>
      <c r="J164" s="629">
        <v>0</v>
      </c>
      <c r="K164" s="629">
        <v>0</v>
      </c>
      <c r="L164" s="630">
        <v>0</v>
      </c>
      <c r="M164" s="639">
        <v>0</v>
      </c>
    </row>
    <row r="165" spans="1:13" x14ac:dyDescent="0.15">
      <c r="A165" s="635" t="s">
        <v>898</v>
      </c>
      <c r="B165" s="636" t="s">
        <v>899</v>
      </c>
      <c r="C165" s="637">
        <f t="shared" si="8"/>
        <v>277</v>
      </c>
      <c r="D165" s="638">
        <v>5</v>
      </c>
      <c r="E165" s="638">
        <v>0</v>
      </c>
      <c r="F165" s="638">
        <f t="shared" si="9"/>
        <v>272</v>
      </c>
      <c r="G165" s="638">
        <v>9</v>
      </c>
      <c r="H165" s="638">
        <f t="shared" si="10"/>
        <v>263</v>
      </c>
      <c r="I165" s="638">
        <f t="shared" si="11"/>
        <v>262</v>
      </c>
      <c r="J165" s="638">
        <v>210</v>
      </c>
      <c r="K165" s="638">
        <v>52</v>
      </c>
      <c r="L165" s="639">
        <v>1</v>
      </c>
      <c r="M165" s="639">
        <v>17463</v>
      </c>
    </row>
    <row r="166" spans="1:13" x14ac:dyDescent="0.15">
      <c r="A166" s="635" t="s">
        <v>900</v>
      </c>
      <c r="B166" s="636" t="s">
        <v>901</v>
      </c>
      <c r="C166" s="637">
        <f t="shared" si="8"/>
        <v>315</v>
      </c>
      <c r="D166" s="638">
        <v>10</v>
      </c>
      <c r="E166" s="638">
        <v>2</v>
      </c>
      <c r="F166" s="638">
        <f t="shared" si="9"/>
        <v>303</v>
      </c>
      <c r="G166" s="638">
        <v>17</v>
      </c>
      <c r="H166" s="638">
        <f t="shared" si="10"/>
        <v>286</v>
      </c>
      <c r="I166" s="638">
        <f t="shared" si="11"/>
        <v>283</v>
      </c>
      <c r="J166" s="638">
        <v>243</v>
      </c>
      <c r="K166" s="638">
        <v>40</v>
      </c>
      <c r="L166" s="639">
        <v>3</v>
      </c>
      <c r="M166" s="639">
        <v>27847</v>
      </c>
    </row>
    <row r="167" spans="1:13" x14ac:dyDescent="0.15">
      <c r="A167" s="540" t="s">
        <v>902</v>
      </c>
      <c r="B167" s="631" t="s">
        <v>903</v>
      </c>
      <c r="C167" s="632">
        <f t="shared" si="8"/>
        <v>601</v>
      </c>
      <c r="D167" s="638">
        <v>24</v>
      </c>
      <c r="E167" s="638">
        <v>7</v>
      </c>
      <c r="F167" s="633">
        <f t="shared" si="9"/>
        <v>570</v>
      </c>
      <c r="G167" s="638">
        <v>19</v>
      </c>
      <c r="H167" s="633">
        <f t="shared" si="10"/>
        <v>551</v>
      </c>
      <c r="I167" s="633">
        <f t="shared" si="11"/>
        <v>549</v>
      </c>
      <c r="J167" s="638">
        <v>500</v>
      </c>
      <c r="K167" s="638">
        <v>49</v>
      </c>
      <c r="L167" s="639">
        <v>2</v>
      </c>
      <c r="M167" s="634">
        <v>77649</v>
      </c>
    </row>
    <row r="168" spans="1:13" x14ac:dyDescent="0.15">
      <c r="A168" s="635" t="s">
        <v>904</v>
      </c>
      <c r="B168" s="636" t="s">
        <v>905</v>
      </c>
      <c r="C168" s="637">
        <f t="shared" si="8"/>
        <v>222</v>
      </c>
      <c r="D168" s="629">
        <v>2</v>
      </c>
      <c r="E168" s="629">
        <v>1</v>
      </c>
      <c r="F168" s="638">
        <f t="shared" si="9"/>
        <v>219</v>
      </c>
      <c r="G168" s="629">
        <v>6</v>
      </c>
      <c r="H168" s="638">
        <f t="shared" si="10"/>
        <v>213</v>
      </c>
      <c r="I168" s="638">
        <f t="shared" si="11"/>
        <v>212</v>
      </c>
      <c r="J168" s="629">
        <v>176</v>
      </c>
      <c r="K168" s="629">
        <v>36</v>
      </c>
      <c r="L168" s="630">
        <v>1</v>
      </c>
      <c r="M168" s="639">
        <v>12623</v>
      </c>
    </row>
    <row r="169" spans="1:13" x14ac:dyDescent="0.15">
      <c r="A169" s="635" t="s">
        <v>906</v>
      </c>
      <c r="B169" s="636" t="s">
        <v>907</v>
      </c>
      <c r="C169" s="637">
        <f t="shared" si="8"/>
        <v>1</v>
      </c>
      <c r="D169" s="633">
        <v>0</v>
      </c>
      <c r="E169" s="633">
        <v>0</v>
      </c>
      <c r="F169" s="633">
        <f t="shared" si="9"/>
        <v>1</v>
      </c>
      <c r="G169" s="633">
        <v>0</v>
      </c>
      <c r="H169" s="633">
        <f t="shared" si="10"/>
        <v>1</v>
      </c>
      <c r="I169" s="633">
        <f t="shared" si="11"/>
        <v>1</v>
      </c>
      <c r="J169" s="633">
        <v>1</v>
      </c>
      <c r="K169" s="633">
        <v>0</v>
      </c>
      <c r="L169" s="634">
        <v>0</v>
      </c>
      <c r="M169" s="634">
        <v>43</v>
      </c>
    </row>
    <row r="170" spans="1:13" x14ac:dyDescent="0.15">
      <c r="A170" s="626" t="s">
        <v>908</v>
      </c>
      <c r="B170" s="627" t="s">
        <v>909</v>
      </c>
      <c r="C170" s="628">
        <f t="shared" si="8"/>
        <v>224</v>
      </c>
      <c r="D170" s="629">
        <v>12</v>
      </c>
      <c r="E170" s="629">
        <v>6</v>
      </c>
      <c r="F170" s="629">
        <f t="shared" si="9"/>
        <v>206</v>
      </c>
      <c r="G170" s="629">
        <v>7</v>
      </c>
      <c r="H170" s="629">
        <f t="shared" si="10"/>
        <v>199</v>
      </c>
      <c r="I170" s="629">
        <f t="shared" si="11"/>
        <v>197</v>
      </c>
      <c r="J170" s="629">
        <v>175</v>
      </c>
      <c r="K170" s="629">
        <v>22</v>
      </c>
      <c r="L170" s="630">
        <v>2</v>
      </c>
      <c r="M170" s="639">
        <v>15937</v>
      </c>
    </row>
    <row r="171" spans="1:13" x14ac:dyDescent="0.15">
      <c r="A171" s="635" t="s">
        <v>910</v>
      </c>
      <c r="B171" s="636" t="s">
        <v>911</v>
      </c>
      <c r="C171" s="637">
        <f t="shared" si="8"/>
        <v>8</v>
      </c>
      <c r="D171" s="638">
        <v>0</v>
      </c>
      <c r="E171" s="638">
        <v>0</v>
      </c>
      <c r="F171" s="638">
        <f t="shared" si="9"/>
        <v>8</v>
      </c>
      <c r="G171" s="638">
        <v>0</v>
      </c>
      <c r="H171" s="638">
        <f t="shared" si="10"/>
        <v>8</v>
      </c>
      <c r="I171" s="638">
        <f t="shared" si="11"/>
        <v>8</v>
      </c>
      <c r="J171" s="638">
        <v>7</v>
      </c>
      <c r="K171" s="638">
        <v>1</v>
      </c>
      <c r="L171" s="639">
        <v>0</v>
      </c>
      <c r="M171" s="639">
        <v>445</v>
      </c>
    </row>
    <row r="172" spans="1:13" x14ac:dyDescent="0.15">
      <c r="A172" s="635" t="s">
        <v>912</v>
      </c>
      <c r="B172" s="636" t="s">
        <v>913</v>
      </c>
      <c r="C172" s="637">
        <f t="shared" si="8"/>
        <v>2018</v>
      </c>
      <c r="D172" s="638">
        <v>140</v>
      </c>
      <c r="E172" s="638">
        <v>35</v>
      </c>
      <c r="F172" s="638">
        <f t="shared" si="9"/>
        <v>1843</v>
      </c>
      <c r="G172" s="638">
        <v>127</v>
      </c>
      <c r="H172" s="638">
        <f t="shared" si="10"/>
        <v>1716</v>
      </c>
      <c r="I172" s="638">
        <f t="shared" si="11"/>
        <v>1696</v>
      </c>
      <c r="J172" s="638">
        <v>1405</v>
      </c>
      <c r="K172" s="638">
        <v>291</v>
      </c>
      <c r="L172" s="639">
        <v>20</v>
      </c>
      <c r="M172" s="639">
        <v>43566</v>
      </c>
    </row>
    <row r="173" spans="1:13" x14ac:dyDescent="0.15">
      <c r="A173" s="635" t="s">
        <v>914</v>
      </c>
      <c r="B173" s="636" t="s">
        <v>915</v>
      </c>
      <c r="C173" s="637">
        <f t="shared" si="8"/>
        <v>0</v>
      </c>
      <c r="D173" s="638">
        <v>0</v>
      </c>
      <c r="E173" s="638">
        <v>0</v>
      </c>
      <c r="F173" s="638">
        <f t="shared" si="9"/>
        <v>0</v>
      </c>
      <c r="G173" s="638">
        <v>0</v>
      </c>
      <c r="H173" s="638">
        <f t="shared" si="10"/>
        <v>0</v>
      </c>
      <c r="I173" s="638">
        <f t="shared" si="11"/>
        <v>0</v>
      </c>
      <c r="J173" s="638">
        <v>0</v>
      </c>
      <c r="K173" s="638">
        <v>0</v>
      </c>
      <c r="L173" s="639">
        <v>0</v>
      </c>
      <c r="M173" s="639">
        <v>0</v>
      </c>
    </row>
    <row r="174" spans="1:13" x14ac:dyDescent="0.15">
      <c r="A174" s="540" t="s">
        <v>916</v>
      </c>
      <c r="B174" s="631" t="s">
        <v>917</v>
      </c>
      <c r="C174" s="632">
        <f t="shared" si="8"/>
        <v>1890</v>
      </c>
      <c r="D174" s="638">
        <v>145</v>
      </c>
      <c r="E174" s="638">
        <v>19</v>
      </c>
      <c r="F174" s="633">
        <f t="shared" si="9"/>
        <v>1726</v>
      </c>
      <c r="G174" s="638">
        <v>75</v>
      </c>
      <c r="H174" s="633">
        <f t="shared" si="10"/>
        <v>1651</v>
      </c>
      <c r="I174" s="633">
        <f t="shared" si="11"/>
        <v>1619</v>
      </c>
      <c r="J174" s="638">
        <v>1356</v>
      </c>
      <c r="K174" s="638">
        <v>263</v>
      </c>
      <c r="L174" s="639">
        <v>32</v>
      </c>
      <c r="M174" s="634">
        <v>81030</v>
      </c>
    </row>
    <row r="175" spans="1:13" x14ac:dyDescent="0.15">
      <c r="A175" s="635" t="s">
        <v>918</v>
      </c>
      <c r="B175" s="636" t="s">
        <v>919</v>
      </c>
      <c r="C175" s="637">
        <f t="shared" si="8"/>
        <v>5319</v>
      </c>
      <c r="D175" s="629">
        <v>478</v>
      </c>
      <c r="E175" s="629">
        <v>117</v>
      </c>
      <c r="F175" s="638">
        <f t="shared" si="9"/>
        <v>4724</v>
      </c>
      <c r="G175" s="629">
        <v>593</v>
      </c>
      <c r="H175" s="638">
        <f t="shared" si="10"/>
        <v>4131</v>
      </c>
      <c r="I175" s="638">
        <f t="shared" si="11"/>
        <v>4028</v>
      </c>
      <c r="J175" s="629">
        <v>3611</v>
      </c>
      <c r="K175" s="629">
        <v>417</v>
      </c>
      <c r="L175" s="630">
        <v>103</v>
      </c>
      <c r="M175" s="644">
        <v>86413</v>
      </c>
    </row>
    <row r="176" spans="1:13" x14ac:dyDescent="0.15">
      <c r="A176" s="640" t="s">
        <v>920</v>
      </c>
      <c r="B176" s="641" t="s">
        <v>921</v>
      </c>
      <c r="C176" s="642">
        <f t="shared" si="8"/>
        <v>2263</v>
      </c>
      <c r="D176" s="629">
        <v>140</v>
      </c>
      <c r="E176" s="629">
        <v>39</v>
      </c>
      <c r="F176" s="643">
        <f t="shared" si="9"/>
        <v>2084</v>
      </c>
      <c r="G176" s="629">
        <v>174</v>
      </c>
      <c r="H176" s="643">
        <f t="shared" si="10"/>
        <v>1910</v>
      </c>
      <c r="I176" s="643">
        <f t="shared" si="11"/>
        <v>1889</v>
      </c>
      <c r="J176" s="629">
        <v>1601</v>
      </c>
      <c r="K176" s="629">
        <v>288</v>
      </c>
      <c r="L176" s="630">
        <v>21</v>
      </c>
      <c r="M176" s="644">
        <v>40207</v>
      </c>
    </row>
    <row r="177" spans="1:13" x14ac:dyDescent="0.15">
      <c r="A177" s="635" t="s">
        <v>922</v>
      </c>
      <c r="B177" s="636" t="s">
        <v>923</v>
      </c>
      <c r="C177" s="637">
        <f t="shared" si="8"/>
        <v>4294</v>
      </c>
      <c r="D177" s="629">
        <v>149</v>
      </c>
      <c r="E177" s="629">
        <v>62</v>
      </c>
      <c r="F177" s="638">
        <f t="shared" si="9"/>
        <v>4083</v>
      </c>
      <c r="G177" s="629">
        <v>167</v>
      </c>
      <c r="H177" s="638">
        <f t="shared" si="10"/>
        <v>3916</v>
      </c>
      <c r="I177" s="638">
        <f t="shared" si="11"/>
        <v>3891</v>
      </c>
      <c r="J177" s="629">
        <v>3126</v>
      </c>
      <c r="K177" s="629">
        <v>765</v>
      </c>
      <c r="L177" s="630">
        <v>25</v>
      </c>
      <c r="M177" s="644">
        <v>115225</v>
      </c>
    </row>
    <row r="178" spans="1:13" x14ac:dyDescent="0.15">
      <c r="A178" s="626" t="s">
        <v>924</v>
      </c>
      <c r="B178" s="627" t="s">
        <v>925</v>
      </c>
      <c r="C178" s="628">
        <f t="shared" si="8"/>
        <v>3195</v>
      </c>
      <c r="D178" s="629">
        <v>252</v>
      </c>
      <c r="E178" s="629">
        <v>63</v>
      </c>
      <c r="F178" s="629">
        <f t="shared" si="9"/>
        <v>2880</v>
      </c>
      <c r="G178" s="629">
        <v>237</v>
      </c>
      <c r="H178" s="629">
        <f t="shared" si="10"/>
        <v>2643</v>
      </c>
      <c r="I178" s="629">
        <f t="shared" si="11"/>
        <v>2601</v>
      </c>
      <c r="J178" s="629">
        <v>2125</v>
      </c>
      <c r="K178" s="629">
        <v>476</v>
      </c>
      <c r="L178" s="630">
        <v>42</v>
      </c>
      <c r="M178" s="639">
        <v>47593</v>
      </c>
    </row>
    <row r="179" spans="1:13" x14ac:dyDescent="0.15">
      <c r="A179" s="635" t="s">
        <v>926</v>
      </c>
      <c r="B179" s="636" t="s">
        <v>927</v>
      </c>
      <c r="C179" s="637">
        <f t="shared" si="8"/>
        <v>6972</v>
      </c>
      <c r="D179" s="638">
        <v>912</v>
      </c>
      <c r="E179" s="638">
        <v>202</v>
      </c>
      <c r="F179" s="638">
        <f t="shared" si="9"/>
        <v>5858</v>
      </c>
      <c r="G179" s="638">
        <v>854</v>
      </c>
      <c r="H179" s="638">
        <f t="shared" si="10"/>
        <v>5004</v>
      </c>
      <c r="I179" s="638">
        <f t="shared" si="11"/>
        <v>4892</v>
      </c>
      <c r="J179" s="638">
        <v>4213</v>
      </c>
      <c r="K179" s="638">
        <v>679</v>
      </c>
      <c r="L179" s="639">
        <v>112</v>
      </c>
      <c r="M179" s="639">
        <v>65392</v>
      </c>
    </row>
    <row r="180" spans="1:13" x14ac:dyDescent="0.15">
      <c r="A180" s="635" t="s">
        <v>928</v>
      </c>
      <c r="B180" s="636" t="s">
        <v>929</v>
      </c>
      <c r="C180" s="637">
        <f t="shared" si="8"/>
        <v>8408</v>
      </c>
      <c r="D180" s="638">
        <v>1188</v>
      </c>
      <c r="E180" s="638">
        <v>275</v>
      </c>
      <c r="F180" s="638">
        <f t="shared" si="9"/>
        <v>6945</v>
      </c>
      <c r="G180" s="638">
        <v>633</v>
      </c>
      <c r="H180" s="638">
        <f t="shared" si="10"/>
        <v>6312</v>
      </c>
      <c r="I180" s="638">
        <f t="shared" si="11"/>
        <v>6254</v>
      </c>
      <c r="J180" s="638">
        <v>4973</v>
      </c>
      <c r="K180" s="638">
        <v>1281</v>
      </c>
      <c r="L180" s="639">
        <v>58</v>
      </c>
      <c r="M180" s="639">
        <v>105074</v>
      </c>
    </row>
    <row r="181" spans="1:13" x14ac:dyDescent="0.15">
      <c r="A181" s="540" t="s">
        <v>930</v>
      </c>
      <c r="B181" s="631" t="s">
        <v>931</v>
      </c>
      <c r="C181" s="632">
        <f t="shared" si="8"/>
        <v>18165</v>
      </c>
      <c r="D181" s="638">
        <v>1954</v>
      </c>
      <c r="E181" s="638">
        <v>522</v>
      </c>
      <c r="F181" s="633">
        <f t="shared" si="9"/>
        <v>15689</v>
      </c>
      <c r="G181" s="638">
        <v>1663</v>
      </c>
      <c r="H181" s="633">
        <f t="shared" si="10"/>
        <v>14026</v>
      </c>
      <c r="I181" s="633">
        <f t="shared" si="11"/>
        <v>13847</v>
      </c>
      <c r="J181" s="638">
        <v>11316</v>
      </c>
      <c r="K181" s="638">
        <v>2531</v>
      </c>
      <c r="L181" s="639">
        <v>179</v>
      </c>
      <c r="M181" s="634">
        <v>178529</v>
      </c>
    </row>
    <row r="182" spans="1:13" x14ac:dyDescent="0.15">
      <c r="A182" s="635" t="s">
        <v>932</v>
      </c>
      <c r="B182" s="636" t="s">
        <v>933</v>
      </c>
      <c r="C182" s="637">
        <f t="shared" si="8"/>
        <v>985</v>
      </c>
      <c r="D182" s="629">
        <v>22</v>
      </c>
      <c r="E182" s="629">
        <v>4</v>
      </c>
      <c r="F182" s="638">
        <f t="shared" si="9"/>
        <v>959</v>
      </c>
      <c r="G182" s="629">
        <v>25</v>
      </c>
      <c r="H182" s="638">
        <f t="shared" si="10"/>
        <v>934</v>
      </c>
      <c r="I182" s="638">
        <f t="shared" si="11"/>
        <v>932</v>
      </c>
      <c r="J182" s="629">
        <v>864</v>
      </c>
      <c r="K182" s="629">
        <v>68</v>
      </c>
      <c r="L182" s="630">
        <v>2</v>
      </c>
      <c r="M182" s="639">
        <v>26987</v>
      </c>
    </row>
    <row r="183" spans="1:13" x14ac:dyDescent="0.15">
      <c r="A183" s="635" t="s">
        <v>934</v>
      </c>
      <c r="B183" s="636" t="s">
        <v>935</v>
      </c>
      <c r="C183" s="637">
        <f t="shared" si="8"/>
        <v>7489</v>
      </c>
      <c r="D183" s="638">
        <v>65</v>
      </c>
      <c r="E183" s="638">
        <v>21</v>
      </c>
      <c r="F183" s="638">
        <f t="shared" si="9"/>
        <v>7403</v>
      </c>
      <c r="G183" s="638">
        <v>152</v>
      </c>
      <c r="H183" s="638">
        <f t="shared" si="10"/>
        <v>7251</v>
      </c>
      <c r="I183" s="638">
        <f t="shared" si="11"/>
        <v>7226</v>
      </c>
      <c r="J183" s="638">
        <v>6698</v>
      </c>
      <c r="K183" s="638">
        <v>528</v>
      </c>
      <c r="L183" s="639">
        <v>25</v>
      </c>
      <c r="M183" s="639">
        <v>370832</v>
      </c>
    </row>
    <row r="184" spans="1:13" x14ac:dyDescent="0.15">
      <c r="A184" s="635" t="s">
        <v>936</v>
      </c>
      <c r="B184" s="636" t="s">
        <v>937</v>
      </c>
      <c r="C184" s="637">
        <f t="shared" si="8"/>
        <v>5190</v>
      </c>
      <c r="D184" s="638">
        <v>59</v>
      </c>
      <c r="E184" s="638">
        <v>23</v>
      </c>
      <c r="F184" s="638">
        <f t="shared" si="9"/>
        <v>5108</v>
      </c>
      <c r="G184" s="638">
        <v>76</v>
      </c>
      <c r="H184" s="638">
        <f t="shared" si="10"/>
        <v>5032</v>
      </c>
      <c r="I184" s="638">
        <f t="shared" si="11"/>
        <v>4998</v>
      </c>
      <c r="J184" s="638">
        <v>4637</v>
      </c>
      <c r="K184" s="638">
        <v>361</v>
      </c>
      <c r="L184" s="639">
        <v>34</v>
      </c>
      <c r="M184" s="634">
        <v>269441</v>
      </c>
    </row>
    <row r="185" spans="1:13" x14ac:dyDescent="0.15">
      <c r="A185" s="640" t="s">
        <v>938</v>
      </c>
      <c r="B185" s="641" t="s">
        <v>939</v>
      </c>
      <c r="C185" s="642">
        <f t="shared" si="8"/>
        <v>8757</v>
      </c>
      <c r="D185" s="629">
        <v>321</v>
      </c>
      <c r="E185" s="629">
        <v>122</v>
      </c>
      <c r="F185" s="643">
        <f t="shared" si="9"/>
        <v>8314</v>
      </c>
      <c r="G185" s="629">
        <v>424</v>
      </c>
      <c r="H185" s="643">
        <f t="shared" si="10"/>
        <v>7890</v>
      </c>
      <c r="I185" s="643">
        <f t="shared" si="11"/>
        <v>7802</v>
      </c>
      <c r="J185" s="629">
        <v>6451</v>
      </c>
      <c r="K185" s="629">
        <v>1351</v>
      </c>
      <c r="L185" s="630">
        <v>88</v>
      </c>
      <c r="M185" s="644">
        <v>210585</v>
      </c>
    </row>
    <row r="186" spans="1:13" x14ac:dyDescent="0.15">
      <c r="A186" s="635" t="s">
        <v>940</v>
      </c>
      <c r="B186" s="636" t="s">
        <v>941</v>
      </c>
      <c r="C186" s="637">
        <f t="shared" si="8"/>
        <v>3406</v>
      </c>
      <c r="D186" s="629">
        <v>80</v>
      </c>
      <c r="E186" s="629">
        <v>17</v>
      </c>
      <c r="F186" s="638">
        <f t="shared" si="9"/>
        <v>3309</v>
      </c>
      <c r="G186" s="629">
        <v>251</v>
      </c>
      <c r="H186" s="638">
        <f t="shared" si="10"/>
        <v>3058</v>
      </c>
      <c r="I186" s="638">
        <f t="shared" si="11"/>
        <v>3003</v>
      </c>
      <c r="J186" s="629">
        <v>2609</v>
      </c>
      <c r="K186" s="629">
        <v>394</v>
      </c>
      <c r="L186" s="630">
        <v>55</v>
      </c>
      <c r="M186" s="644">
        <v>82912</v>
      </c>
    </row>
    <row r="187" spans="1:13" x14ac:dyDescent="0.15">
      <c r="A187" s="640" t="s">
        <v>942</v>
      </c>
      <c r="B187" s="641" t="s">
        <v>943</v>
      </c>
      <c r="C187" s="642">
        <f t="shared" si="8"/>
        <v>157</v>
      </c>
      <c r="D187" s="629">
        <v>2</v>
      </c>
      <c r="E187" s="629">
        <v>1</v>
      </c>
      <c r="F187" s="643">
        <f t="shared" si="9"/>
        <v>154</v>
      </c>
      <c r="G187" s="629">
        <v>4</v>
      </c>
      <c r="H187" s="643">
        <f t="shared" si="10"/>
        <v>150</v>
      </c>
      <c r="I187" s="643">
        <f t="shared" si="11"/>
        <v>148</v>
      </c>
      <c r="J187" s="629">
        <v>125</v>
      </c>
      <c r="K187" s="629">
        <v>23</v>
      </c>
      <c r="L187" s="630">
        <v>2</v>
      </c>
      <c r="M187" s="644">
        <v>5854</v>
      </c>
    </row>
    <row r="188" spans="1:13" x14ac:dyDescent="0.15">
      <c r="A188" s="635" t="s">
        <v>944</v>
      </c>
      <c r="B188" s="636" t="s">
        <v>945</v>
      </c>
      <c r="C188" s="637">
        <f t="shared" si="8"/>
        <v>30</v>
      </c>
      <c r="D188" s="629">
        <v>0</v>
      </c>
      <c r="E188" s="629">
        <v>0</v>
      </c>
      <c r="F188" s="638">
        <f t="shared" si="9"/>
        <v>30</v>
      </c>
      <c r="G188" s="629">
        <v>1</v>
      </c>
      <c r="H188" s="638">
        <f t="shared" si="10"/>
        <v>29</v>
      </c>
      <c r="I188" s="638">
        <f t="shared" si="11"/>
        <v>29</v>
      </c>
      <c r="J188" s="629">
        <v>25</v>
      </c>
      <c r="K188" s="629">
        <v>4</v>
      </c>
      <c r="L188" s="630">
        <v>0</v>
      </c>
      <c r="M188" s="639">
        <v>657</v>
      </c>
    </row>
    <row r="189" spans="1:13" x14ac:dyDescent="0.15">
      <c r="A189" s="635" t="s">
        <v>946</v>
      </c>
      <c r="B189" s="636" t="s">
        <v>947</v>
      </c>
      <c r="C189" s="637">
        <f t="shared" si="8"/>
        <v>6721</v>
      </c>
      <c r="D189" s="633">
        <v>439</v>
      </c>
      <c r="E189" s="633">
        <v>82</v>
      </c>
      <c r="F189" s="633">
        <f t="shared" si="9"/>
        <v>6200</v>
      </c>
      <c r="G189" s="633">
        <v>500</v>
      </c>
      <c r="H189" s="633">
        <f t="shared" si="10"/>
        <v>5700</v>
      </c>
      <c r="I189" s="633">
        <f t="shared" si="11"/>
        <v>5626</v>
      </c>
      <c r="J189" s="633">
        <v>4795</v>
      </c>
      <c r="K189" s="633">
        <v>831</v>
      </c>
      <c r="L189" s="634">
        <v>74</v>
      </c>
      <c r="M189" s="634">
        <v>111180</v>
      </c>
    </row>
    <row r="190" spans="1:13" x14ac:dyDescent="0.15">
      <c r="A190" s="640" t="s">
        <v>948</v>
      </c>
      <c r="B190" s="641" t="s">
        <v>949</v>
      </c>
      <c r="C190" s="642">
        <f t="shared" si="8"/>
        <v>739</v>
      </c>
      <c r="D190" s="629">
        <v>33</v>
      </c>
      <c r="E190" s="629">
        <v>9</v>
      </c>
      <c r="F190" s="643">
        <f t="shared" si="9"/>
        <v>697</v>
      </c>
      <c r="G190" s="629">
        <v>44</v>
      </c>
      <c r="H190" s="643">
        <f t="shared" si="10"/>
        <v>653</v>
      </c>
      <c r="I190" s="643">
        <f t="shared" si="11"/>
        <v>646</v>
      </c>
      <c r="J190" s="629">
        <v>548</v>
      </c>
      <c r="K190" s="629">
        <v>98</v>
      </c>
      <c r="L190" s="630">
        <v>7</v>
      </c>
      <c r="M190" s="644">
        <v>15697</v>
      </c>
    </row>
    <row r="191" spans="1:13" x14ac:dyDescent="0.15">
      <c r="A191" s="635" t="s">
        <v>950</v>
      </c>
      <c r="B191" s="636" t="s">
        <v>951</v>
      </c>
      <c r="C191" s="637">
        <f t="shared" si="8"/>
        <v>8250</v>
      </c>
      <c r="D191" s="629">
        <v>253</v>
      </c>
      <c r="E191" s="629">
        <v>51</v>
      </c>
      <c r="F191" s="638">
        <f t="shared" si="9"/>
        <v>7946</v>
      </c>
      <c r="G191" s="629">
        <v>403</v>
      </c>
      <c r="H191" s="638">
        <f t="shared" si="10"/>
        <v>7543</v>
      </c>
      <c r="I191" s="638">
        <f t="shared" si="11"/>
        <v>7439</v>
      </c>
      <c r="J191" s="629">
        <v>6613</v>
      </c>
      <c r="K191" s="629">
        <v>826</v>
      </c>
      <c r="L191" s="630">
        <v>104</v>
      </c>
      <c r="M191" s="644">
        <v>344440</v>
      </c>
    </row>
    <row r="192" spans="1:13" x14ac:dyDescent="0.15">
      <c r="A192" s="640" t="s">
        <v>952</v>
      </c>
      <c r="B192" s="641" t="s">
        <v>953</v>
      </c>
      <c r="C192" s="642">
        <f t="shared" si="8"/>
        <v>961</v>
      </c>
      <c r="D192" s="629">
        <v>66</v>
      </c>
      <c r="E192" s="629">
        <v>25</v>
      </c>
      <c r="F192" s="643">
        <f t="shared" si="9"/>
        <v>870</v>
      </c>
      <c r="G192" s="629">
        <v>73</v>
      </c>
      <c r="H192" s="643">
        <f t="shared" si="10"/>
        <v>797</v>
      </c>
      <c r="I192" s="643">
        <f t="shared" si="11"/>
        <v>786</v>
      </c>
      <c r="J192" s="629">
        <v>652</v>
      </c>
      <c r="K192" s="629">
        <v>134</v>
      </c>
      <c r="L192" s="630">
        <v>11</v>
      </c>
      <c r="M192" s="644">
        <v>17698</v>
      </c>
    </row>
    <row r="193" spans="1:13" x14ac:dyDescent="0.15">
      <c r="A193" s="635" t="s">
        <v>954</v>
      </c>
      <c r="B193" s="636" t="s">
        <v>955</v>
      </c>
      <c r="C193" s="637">
        <f t="shared" si="8"/>
        <v>2246</v>
      </c>
      <c r="D193" s="629">
        <v>157</v>
      </c>
      <c r="E193" s="629">
        <v>35</v>
      </c>
      <c r="F193" s="638">
        <f t="shared" si="9"/>
        <v>2054</v>
      </c>
      <c r="G193" s="629">
        <v>217</v>
      </c>
      <c r="H193" s="638">
        <f t="shared" si="10"/>
        <v>1837</v>
      </c>
      <c r="I193" s="638">
        <f t="shared" si="11"/>
        <v>1817</v>
      </c>
      <c r="J193" s="629">
        <v>1610</v>
      </c>
      <c r="K193" s="629">
        <v>207</v>
      </c>
      <c r="L193" s="630">
        <v>20</v>
      </c>
      <c r="M193" s="644">
        <v>34291</v>
      </c>
    </row>
    <row r="194" spans="1:13" x14ac:dyDescent="0.15">
      <c r="A194" s="626" t="s">
        <v>956</v>
      </c>
      <c r="B194" s="627" t="s">
        <v>957</v>
      </c>
      <c r="C194" s="628">
        <f t="shared" si="8"/>
        <v>3682</v>
      </c>
      <c r="D194" s="629">
        <v>62</v>
      </c>
      <c r="E194" s="629">
        <v>12</v>
      </c>
      <c r="F194" s="629">
        <f t="shared" si="9"/>
        <v>3608</v>
      </c>
      <c r="G194" s="629">
        <v>275</v>
      </c>
      <c r="H194" s="629">
        <f t="shared" si="10"/>
        <v>3333</v>
      </c>
      <c r="I194" s="629">
        <f t="shared" si="11"/>
        <v>3293</v>
      </c>
      <c r="J194" s="629">
        <v>2957</v>
      </c>
      <c r="K194" s="629">
        <v>336</v>
      </c>
      <c r="L194" s="630">
        <v>40</v>
      </c>
      <c r="M194" s="639">
        <v>75293</v>
      </c>
    </row>
    <row r="195" spans="1:13" x14ac:dyDescent="0.15">
      <c r="A195" s="540" t="s">
        <v>958</v>
      </c>
      <c r="B195" s="631" t="s">
        <v>959</v>
      </c>
      <c r="C195" s="632">
        <f t="shared" si="8"/>
        <v>2008</v>
      </c>
      <c r="D195" s="633">
        <v>89</v>
      </c>
      <c r="E195" s="633">
        <v>30</v>
      </c>
      <c r="F195" s="633">
        <f t="shared" si="9"/>
        <v>1889</v>
      </c>
      <c r="G195" s="633">
        <v>138</v>
      </c>
      <c r="H195" s="633">
        <f t="shared" si="10"/>
        <v>1751</v>
      </c>
      <c r="I195" s="633">
        <f t="shared" si="11"/>
        <v>1738</v>
      </c>
      <c r="J195" s="633">
        <v>1571</v>
      </c>
      <c r="K195" s="633">
        <v>167</v>
      </c>
      <c r="L195" s="634">
        <v>13</v>
      </c>
      <c r="M195" s="634">
        <v>48753</v>
      </c>
    </row>
    <row r="196" spans="1:13" x14ac:dyDescent="0.15">
      <c r="A196" s="635" t="s">
        <v>960</v>
      </c>
      <c r="B196" s="636" t="s">
        <v>961</v>
      </c>
      <c r="C196" s="637">
        <f t="shared" si="8"/>
        <v>3148</v>
      </c>
      <c r="D196" s="629">
        <v>353</v>
      </c>
      <c r="E196" s="629">
        <v>81</v>
      </c>
      <c r="F196" s="638">
        <f t="shared" si="9"/>
        <v>2714</v>
      </c>
      <c r="G196" s="629">
        <v>295</v>
      </c>
      <c r="H196" s="638">
        <f t="shared" si="10"/>
        <v>2419</v>
      </c>
      <c r="I196" s="638">
        <f t="shared" si="11"/>
        <v>2399</v>
      </c>
      <c r="J196" s="629">
        <v>2080</v>
      </c>
      <c r="K196" s="629">
        <v>319</v>
      </c>
      <c r="L196" s="630">
        <v>20</v>
      </c>
      <c r="M196" s="639">
        <v>58606</v>
      </c>
    </row>
    <row r="197" spans="1:13" x14ac:dyDescent="0.15">
      <c r="A197" s="635" t="s">
        <v>962</v>
      </c>
      <c r="B197" s="636" t="s">
        <v>963</v>
      </c>
      <c r="C197" s="637">
        <f t="shared" si="8"/>
        <v>2631</v>
      </c>
      <c r="D197" s="638">
        <v>92</v>
      </c>
      <c r="E197" s="638">
        <v>20</v>
      </c>
      <c r="F197" s="638">
        <f t="shared" si="9"/>
        <v>2519</v>
      </c>
      <c r="G197" s="638">
        <v>237</v>
      </c>
      <c r="H197" s="638">
        <f t="shared" si="10"/>
        <v>2282</v>
      </c>
      <c r="I197" s="638">
        <f t="shared" si="11"/>
        <v>2257</v>
      </c>
      <c r="J197" s="638">
        <v>2031</v>
      </c>
      <c r="K197" s="638">
        <v>226</v>
      </c>
      <c r="L197" s="639">
        <v>25</v>
      </c>
      <c r="M197" s="639">
        <v>57292</v>
      </c>
    </row>
    <row r="198" spans="1:13" x14ac:dyDescent="0.15">
      <c r="A198" s="635" t="s">
        <v>964</v>
      </c>
      <c r="B198" s="636" t="s">
        <v>965</v>
      </c>
      <c r="C198" s="637">
        <f t="shared" si="8"/>
        <v>1874</v>
      </c>
      <c r="D198" s="638">
        <v>91</v>
      </c>
      <c r="E198" s="638">
        <v>25</v>
      </c>
      <c r="F198" s="638">
        <f t="shared" si="9"/>
        <v>1758</v>
      </c>
      <c r="G198" s="638">
        <v>128</v>
      </c>
      <c r="H198" s="638">
        <f t="shared" si="10"/>
        <v>1630</v>
      </c>
      <c r="I198" s="638">
        <f t="shared" si="11"/>
        <v>1612</v>
      </c>
      <c r="J198" s="638">
        <v>1379</v>
      </c>
      <c r="K198" s="638">
        <v>233</v>
      </c>
      <c r="L198" s="639">
        <v>18</v>
      </c>
      <c r="M198" s="634">
        <v>45515</v>
      </c>
    </row>
    <row r="199" spans="1:13" x14ac:dyDescent="0.15">
      <c r="A199" s="640" t="s">
        <v>966</v>
      </c>
      <c r="B199" s="641" t="s">
        <v>967</v>
      </c>
      <c r="C199" s="642">
        <f t="shared" ref="C199:C262" si="12">D199+E199+F199</f>
        <v>866</v>
      </c>
      <c r="D199" s="629">
        <v>13</v>
      </c>
      <c r="E199" s="629">
        <v>3</v>
      </c>
      <c r="F199" s="643">
        <f t="shared" ref="F199:F262" si="13">G199+H199</f>
        <v>850</v>
      </c>
      <c r="G199" s="629">
        <v>40</v>
      </c>
      <c r="H199" s="643">
        <f t="shared" ref="H199:H262" si="14">I199+L199</f>
        <v>810</v>
      </c>
      <c r="I199" s="643">
        <f t="shared" ref="I199:I262" si="15">J199+K199</f>
        <v>800</v>
      </c>
      <c r="J199" s="629">
        <v>708</v>
      </c>
      <c r="K199" s="629">
        <v>92</v>
      </c>
      <c r="L199" s="630">
        <v>10</v>
      </c>
      <c r="M199" s="644">
        <v>25634</v>
      </c>
    </row>
    <row r="200" spans="1:13" x14ac:dyDescent="0.15">
      <c r="A200" s="635" t="s">
        <v>968</v>
      </c>
      <c r="B200" s="636" t="s">
        <v>969</v>
      </c>
      <c r="C200" s="637">
        <f t="shared" si="12"/>
        <v>3030</v>
      </c>
      <c r="D200" s="629">
        <v>224</v>
      </c>
      <c r="E200" s="629">
        <v>39</v>
      </c>
      <c r="F200" s="638">
        <f t="shared" si="13"/>
        <v>2767</v>
      </c>
      <c r="G200" s="629">
        <v>321</v>
      </c>
      <c r="H200" s="638">
        <f t="shared" si="14"/>
        <v>2446</v>
      </c>
      <c r="I200" s="638">
        <f t="shared" si="15"/>
        <v>2425</v>
      </c>
      <c r="J200" s="629">
        <v>2171</v>
      </c>
      <c r="K200" s="629">
        <v>254</v>
      </c>
      <c r="L200" s="630">
        <v>21</v>
      </c>
      <c r="M200" s="639">
        <v>32070</v>
      </c>
    </row>
    <row r="201" spans="1:13" x14ac:dyDescent="0.15">
      <c r="A201" s="635" t="s">
        <v>970</v>
      </c>
      <c r="B201" s="636" t="s">
        <v>971</v>
      </c>
      <c r="C201" s="637">
        <f t="shared" si="12"/>
        <v>180</v>
      </c>
      <c r="D201" s="638">
        <v>3</v>
      </c>
      <c r="E201" s="638">
        <v>1</v>
      </c>
      <c r="F201" s="638">
        <f t="shared" si="13"/>
        <v>176</v>
      </c>
      <c r="G201" s="638">
        <v>13</v>
      </c>
      <c r="H201" s="638">
        <f t="shared" si="14"/>
        <v>163</v>
      </c>
      <c r="I201" s="638">
        <f t="shared" si="15"/>
        <v>159</v>
      </c>
      <c r="J201" s="638">
        <v>138</v>
      </c>
      <c r="K201" s="638">
        <v>21</v>
      </c>
      <c r="L201" s="639">
        <v>4</v>
      </c>
      <c r="M201" s="639">
        <v>4103</v>
      </c>
    </row>
    <row r="202" spans="1:13" x14ac:dyDescent="0.15">
      <c r="A202" s="635" t="s">
        <v>972</v>
      </c>
      <c r="B202" s="636" t="s">
        <v>973</v>
      </c>
      <c r="C202" s="637">
        <f t="shared" si="12"/>
        <v>1827</v>
      </c>
      <c r="D202" s="638">
        <v>33</v>
      </c>
      <c r="E202" s="638">
        <v>11</v>
      </c>
      <c r="F202" s="638">
        <f t="shared" si="13"/>
        <v>1783</v>
      </c>
      <c r="G202" s="638">
        <v>103</v>
      </c>
      <c r="H202" s="638">
        <f t="shared" si="14"/>
        <v>1680</v>
      </c>
      <c r="I202" s="638">
        <f t="shared" si="15"/>
        <v>1671</v>
      </c>
      <c r="J202" s="638">
        <v>1434</v>
      </c>
      <c r="K202" s="638">
        <v>237</v>
      </c>
      <c r="L202" s="639">
        <v>9</v>
      </c>
      <c r="M202" s="639">
        <v>59329</v>
      </c>
    </row>
    <row r="203" spans="1:13" x14ac:dyDescent="0.15">
      <c r="A203" s="635" t="s">
        <v>974</v>
      </c>
      <c r="B203" s="636" t="s">
        <v>975</v>
      </c>
      <c r="C203" s="637">
        <f t="shared" si="12"/>
        <v>2462</v>
      </c>
      <c r="D203" s="638">
        <v>138</v>
      </c>
      <c r="E203" s="638">
        <v>27</v>
      </c>
      <c r="F203" s="638">
        <f t="shared" si="13"/>
        <v>2297</v>
      </c>
      <c r="G203" s="638">
        <v>214</v>
      </c>
      <c r="H203" s="638">
        <f t="shared" si="14"/>
        <v>2083</v>
      </c>
      <c r="I203" s="638">
        <f t="shared" si="15"/>
        <v>2048</v>
      </c>
      <c r="J203" s="638">
        <v>1807</v>
      </c>
      <c r="K203" s="638">
        <v>241</v>
      </c>
      <c r="L203" s="639">
        <v>35</v>
      </c>
      <c r="M203" s="634">
        <v>44580</v>
      </c>
    </row>
    <row r="204" spans="1:13" x14ac:dyDescent="0.15">
      <c r="A204" s="626" t="s">
        <v>976</v>
      </c>
      <c r="B204" s="627" t="s">
        <v>977</v>
      </c>
      <c r="C204" s="628">
        <f t="shared" si="12"/>
        <v>34</v>
      </c>
      <c r="D204" s="629">
        <v>1</v>
      </c>
      <c r="E204" s="629">
        <v>0</v>
      </c>
      <c r="F204" s="629">
        <f t="shared" si="13"/>
        <v>33</v>
      </c>
      <c r="G204" s="629">
        <v>1</v>
      </c>
      <c r="H204" s="629">
        <f t="shared" si="14"/>
        <v>32</v>
      </c>
      <c r="I204" s="629">
        <f t="shared" si="15"/>
        <v>32</v>
      </c>
      <c r="J204" s="629">
        <v>28</v>
      </c>
      <c r="K204" s="629">
        <v>4</v>
      </c>
      <c r="L204" s="630">
        <v>0</v>
      </c>
      <c r="M204" s="639">
        <v>882</v>
      </c>
    </row>
    <row r="205" spans="1:13" x14ac:dyDescent="0.15">
      <c r="A205" s="540" t="s">
        <v>978</v>
      </c>
      <c r="B205" s="631" t="s">
        <v>979</v>
      </c>
      <c r="C205" s="632">
        <f t="shared" si="12"/>
        <v>3638</v>
      </c>
      <c r="D205" s="633">
        <v>106</v>
      </c>
      <c r="E205" s="633">
        <v>47</v>
      </c>
      <c r="F205" s="633">
        <f t="shared" si="13"/>
        <v>3485</v>
      </c>
      <c r="G205" s="633">
        <v>105</v>
      </c>
      <c r="H205" s="633">
        <f t="shared" si="14"/>
        <v>3380</v>
      </c>
      <c r="I205" s="633">
        <f t="shared" si="15"/>
        <v>3365</v>
      </c>
      <c r="J205" s="633">
        <v>2852</v>
      </c>
      <c r="K205" s="633">
        <v>513</v>
      </c>
      <c r="L205" s="634">
        <v>15</v>
      </c>
      <c r="M205" s="634">
        <v>108308</v>
      </c>
    </row>
    <row r="206" spans="1:13" x14ac:dyDescent="0.15">
      <c r="A206" s="635" t="s">
        <v>980</v>
      </c>
      <c r="B206" s="636" t="s">
        <v>981</v>
      </c>
      <c r="C206" s="637">
        <f t="shared" si="12"/>
        <v>1072</v>
      </c>
      <c r="D206" s="629">
        <v>17</v>
      </c>
      <c r="E206" s="629">
        <v>8</v>
      </c>
      <c r="F206" s="638">
        <f t="shared" si="13"/>
        <v>1047</v>
      </c>
      <c r="G206" s="629">
        <v>62</v>
      </c>
      <c r="H206" s="638">
        <f t="shared" si="14"/>
        <v>985</v>
      </c>
      <c r="I206" s="638">
        <f t="shared" si="15"/>
        <v>963</v>
      </c>
      <c r="J206" s="629">
        <v>751</v>
      </c>
      <c r="K206" s="629">
        <v>212</v>
      </c>
      <c r="L206" s="630">
        <v>22</v>
      </c>
      <c r="M206" s="644">
        <v>56240</v>
      </c>
    </row>
    <row r="207" spans="1:13" x14ac:dyDescent="0.15">
      <c r="A207" s="640" t="s">
        <v>982</v>
      </c>
      <c r="B207" s="641" t="s">
        <v>983</v>
      </c>
      <c r="C207" s="642">
        <f t="shared" si="12"/>
        <v>2339</v>
      </c>
      <c r="D207" s="629">
        <v>63</v>
      </c>
      <c r="E207" s="629">
        <v>11</v>
      </c>
      <c r="F207" s="643">
        <f t="shared" si="13"/>
        <v>2265</v>
      </c>
      <c r="G207" s="629">
        <v>153</v>
      </c>
      <c r="H207" s="643">
        <f t="shared" si="14"/>
        <v>2112</v>
      </c>
      <c r="I207" s="643">
        <f t="shared" si="15"/>
        <v>2096</v>
      </c>
      <c r="J207" s="629">
        <v>1731</v>
      </c>
      <c r="K207" s="629">
        <v>365</v>
      </c>
      <c r="L207" s="630">
        <v>16</v>
      </c>
      <c r="M207" s="644">
        <v>46691</v>
      </c>
    </row>
    <row r="208" spans="1:13" x14ac:dyDescent="0.15">
      <c r="A208" s="635" t="s">
        <v>984</v>
      </c>
      <c r="B208" s="636" t="s">
        <v>985</v>
      </c>
      <c r="C208" s="637">
        <f t="shared" si="12"/>
        <v>997</v>
      </c>
      <c r="D208" s="629">
        <v>35</v>
      </c>
      <c r="E208" s="629">
        <v>6</v>
      </c>
      <c r="F208" s="638">
        <f t="shared" si="13"/>
        <v>956</v>
      </c>
      <c r="G208" s="629">
        <v>54</v>
      </c>
      <c r="H208" s="638">
        <f t="shared" si="14"/>
        <v>902</v>
      </c>
      <c r="I208" s="638">
        <f t="shared" si="15"/>
        <v>898</v>
      </c>
      <c r="J208" s="629">
        <v>670</v>
      </c>
      <c r="K208" s="629">
        <v>228</v>
      </c>
      <c r="L208" s="630">
        <v>4</v>
      </c>
      <c r="M208" s="644">
        <v>18467</v>
      </c>
    </row>
    <row r="209" spans="1:13" x14ac:dyDescent="0.15">
      <c r="A209" s="640" t="s">
        <v>986</v>
      </c>
      <c r="B209" s="641" t="s">
        <v>987</v>
      </c>
      <c r="C209" s="642">
        <f t="shared" si="12"/>
        <v>56</v>
      </c>
      <c r="D209" s="629">
        <v>4</v>
      </c>
      <c r="E209" s="629">
        <v>1</v>
      </c>
      <c r="F209" s="643">
        <f t="shared" si="13"/>
        <v>51</v>
      </c>
      <c r="G209" s="629">
        <v>2</v>
      </c>
      <c r="H209" s="643">
        <f t="shared" si="14"/>
        <v>49</v>
      </c>
      <c r="I209" s="643">
        <f t="shared" si="15"/>
        <v>49</v>
      </c>
      <c r="J209" s="629">
        <v>38</v>
      </c>
      <c r="K209" s="629">
        <v>11</v>
      </c>
      <c r="L209" s="630">
        <v>0</v>
      </c>
      <c r="M209" s="644">
        <v>1379</v>
      </c>
    </row>
    <row r="210" spans="1:13" x14ac:dyDescent="0.15">
      <c r="A210" s="635" t="s">
        <v>988</v>
      </c>
      <c r="B210" s="636" t="s">
        <v>989</v>
      </c>
      <c r="C210" s="637">
        <f t="shared" si="12"/>
        <v>42</v>
      </c>
      <c r="D210" s="629">
        <v>0</v>
      </c>
      <c r="E210" s="629">
        <v>0</v>
      </c>
      <c r="F210" s="638">
        <f t="shared" si="13"/>
        <v>42</v>
      </c>
      <c r="G210" s="629">
        <v>0</v>
      </c>
      <c r="H210" s="638">
        <f t="shared" si="14"/>
        <v>42</v>
      </c>
      <c r="I210" s="638">
        <f t="shared" si="15"/>
        <v>42</v>
      </c>
      <c r="J210" s="629">
        <v>37</v>
      </c>
      <c r="K210" s="629">
        <v>5</v>
      </c>
      <c r="L210" s="630">
        <v>0</v>
      </c>
      <c r="M210" s="644">
        <v>2070</v>
      </c>
    </row>
    <row r="211" spans="1:13" x14ac:dyDescent="0.15">
      <c r="A211" s="626">
        <v>321101</v>
      </c>
      <c r="B211" s="627" t="s">
        <v>990</v>
      </c>
      <c r="C211" s="628">
        <f t="shared" si="12"/>
        <v>3469</v>
      </c>
      <c r="D211" s="629">
        <v>0</v>
      </c>
      <c r="E211" s="629">
        <v>0</v>
      </c>
      <c r="F211" s="629">
        <f t="shared" si="13"/>
        <v>3469</v>
      </c>
      <c r="G211" s="629">
        <v>19</v>
      </c>
      <c r="H211" s="629">
        <f t="shared" si="14"/>
        <v>3450</v>
      </c>
      <c r="I211" s="629">
        <f t="shared" si="15"/>
        <v>3444</v>
      </c>
      <c r="J211" s="629">
        <v>3135</v>
      </c>
      <c r="K211" s="629">
        <v>309</v>
      </c>
      <c r="L211" s="630">
        <v>6</v>
      </c>
      <c r="M211" s="639">
        <v>102843</v>
      </c>
    </row>
    <row r="212" spans="1:13" x14ac:dyDescent="0.15">
      <c r="A212" s="635">
        <v>321102</v>
      </c>
      <c r="B212" s="636" t="s">
        <v>991</v>
      </c>
      <c r="C212" s="637">
        <f t="shared" si="12"/>
        <v>498</v>
      </c>
      <c r="D212" s="638">
        <v>0</v>
      </c>
      <c r="E212" s="638">
        <v>0</v>
      </c>
      <c r="F212" s="638">
        <f t="shared" si="13"/>
        <v>498</v>
      </c>
      <c r="G212" s="638">
        <v>1</v>
      </c>
      <c r="H212" s="638">
        <f t="shared" si="14"/>
        <v>497</v>
      </c>
      <c r="I212" s="638">
        <f t="shared" si="15"/>
        <v>497</v>
      </c>
      <c r="J212" s="638">
        <v>469</v>
      </c>
      <c r="K212" s="638">
        <v>28</v>
      </c>
      <c r="L212" s="639">
        <v>0</v>
      </c>
      <c r="M212" s="639">
        <v>25936</v>
      </c>
    </row>
    <row r="213" spans="1:13" x14ac:dyDescent="0.15">
      <c r="A213" s="635">
        <v>321103</v>
      </c>
      <c r="B213" s="636" t="s">
        <v>992</v>
      </c>
      <c r="C213" s="637">
        <f t="shared" si="12"/>
        <v>914</v>
      </c>
      <c r="D213" s="638">
        <v>0</v>
      </c>
      <c r="E213" s="638">
        <v>0</v>
      </c>
      <c r="F213" s="638">
        <f t="shared" si="13"/>
        <v>914</v>
      </c>
      <c r="G213" s="638">
        <v>4</v>
      </c>
      <c r="H213" s="638">
        <f t="shared" si="14"/>
        <v>910</v>
      </c>
      <c r="I213" s="638">
        <f t="shared" si="15"/>
        <v>909</v>
      </c>
      <c r="J213" s="638">
        <v>839</v>
      </c>
      <c r="K213" s="638">
        <v>70</v>
      </c>
      <c r="L213" s="639">
        <v>1</v>
      </c>
      <c r="M213" s="639">
        <v>91329</v>
      </c>
    </row>
    <row r="214" spans="1:13" x14ac:dyDescent="0.15">
      <c r="A214" s="540">
        <v>321104</v>
      </c>
      <c r="B214" s="631" t="s">
        <v>993</v>
      </c>
      <c r="C214" s="632">
        <f>D214+E214+F214</f>
        <v>0</v>
      </c>
      <c r="D214" s="638">
        <v>0</v>
      </c>
      <c r="E214" s="638">
        <v>0</v>
      </c>
      <c r="F214" s="633">
        <f>G214+H214</f>
        <v>0</v>
      </c>
      <c r="G214" s="638">
        <v>0</v>
      </c>
      <c r="H214" s="633">
        <f>I214+L214</f>
        <v>0</v>
      </c>
      <c r="I214" s="633">
        <f>J214+K214</f>
        <v>0</v>
      </c>
      <c r="J214" s="638">
        <v>0</v>
      </c>
      <c r="K214" s="638">
        <v>0</v>
      </c>
      <c r="L214" s="639">
        <v>0</v>
      </c>
      <c r="M214" s="634">
        <v>0</v>
      </c>
    </row>
    <row r="215" spans="1:13" x14ac:dyDescent="0.15">
      <c r="A215" s="635" t="s">
        <v>994</v>
      </c>
      <c r="B215" s="636" t="s">
        <v>995</v>
      </c>
      <c r="C215" s="637">
        <f t="shared" si="12"/>
        <v>0</v>
      </c>
      <c r="D215" s="629">
        <v>0</v>
      </c>
      <c r="E215" s="629">
        <v>0</v>
      </c>
      <c r="F215" s="638">
        <f t="shared" si="13"/>
        <v>0</v>
      </c>
      <c r="G215" s="629">
        <v>0</v>
      </c>
      <c r="H215" s="638">
        <f t="shared" si="14"/>
        <v>0</v>
      </c>
      <c r="I215" s="638">
        <f t="shared" si="15"/>
        <v>0</v>
      </c>
      <c r="J215" s="629">
        <v>0</v>
      </c>
      <c r="K215" s="629">
        <v>0</v>
      </c>
      <c r="L215" s="630">
        <v>0</v>
      </c>
      <c r="M215" s="639">
        <v>0</v>
      </c>
    </row>
    <row r="216" spans="1:13" x14ac:dyDescent="0.15">
      <c r="A216" s="635" t="s">
        <v>996</v>
      </c>
      <c r="B216" s="636" t="s">
        <v>997</v>
      </c>
      <c r="C216" s="637">
        <f t="shared" si="12"/>
        <v>1375</v>
      </c>
      <c r="D216" s="638">
        <v>22</v>
      </c>
      <c r="E216" s="638">
        <v>7</v>
      </c>
      <c r="F216" s="638">
        <f t="shared" si="13"/>
        <v>1346</v>
      </c>
      <c r="G216" s="638">
        <v>47</v>
      </c>
      <c r="H216" s="638">
        <f t="shared" si="14"/>
        <v>1299</v>
      </c>
      <c r="I216" s="638">
        <f t="shared" si="15"/>
        <v>1286</v>
      </c>
      <c r="J216" s="638">
        <v>995</v>
      </c>
      <c r="K216" s="638">
        <v>291</v>
      </c>
      <c r="L216" s="639">
        <v>13</v>
      </c>
      <c r="M216" s="639">
        <v>20969</v>
      </c>
    </row>
    <row r="217" spans="1:13" x14ac:dyDescent="0.15">
      <c r="A217" s="635" t="s">
        <v>998</v>
      </c>
      <c r="B217" s="636" t="s">
        <v>999</v>
      </c>
      <c r="C217" s="637">
        <f t="shared" si="12"/>
        <v>3898</v>
      </c>
      <c r="D217" s="638">
        <v>73</v>
      </c>
      <c r="E217" s="638">
        <v>25</v>
      </c>
      <c r="F217" s="638">
        <f t="shared" si="13"/>
        <v>3800</v>
      </c>
      <c r="G217" s="638">
        <v>107</v>
      </c>
      <c r="H217" s="638">
        <f t="shared" si="14"/>
        <v>3693</v>
      </c>
      <c r="I217" s="638">
        <f t="shared" si="15"/>
        <v>3652</v>
      </c>
      <c r="J217" s="638">
        <v>3020</v>
      </c>
      <c r="K217" s="638">
        <v>632</v>
      </c>
      <c r="L217" s="639">
        <v>41</v>
      </c>
      <c r="M217" s="634">
        <v>79183</v>
      </c>
    </row>
    <row r="218" spans="1:13" x14ac:dyDescent="0.15">
      <c r="A218" s="626" t="s">
        <v>1000</v>
      </c>
      <c r="B218" s="627" t="s">
        <v>1001</v>
      </c>
      <c r="C218" s="628">
        <f t="shared" si="12"/>
        <v>6088</v>
      </c>
      <c r="D218" s="629">
        <v>70</v>
      </c>
      <c r="E218" s="629">
        <v>22</v>
      </c>
      <c r="F218" s="629">
        <f t="shared" si="13"/>
        <v>5996</v>
      </c>
      <c r="G218" s="629">
        <v>194</v>
      </c>
      <c r="H218" s="629">
        <f t="shared" si="14"/>
        <v>5802</v>
      </c>
      <c r="I218" s="629">
        <f t="shared" si="15"/>
        <v>5778</v>
      </c>
      <c r="J218" s="629">
        <v>4755</v>
      </c>
      <c r="K218" s="629">
        <v>1023</v>
      </c>
      <c r="L218" s="630">
        <v>24</v>
      </c>
      <c r="M218" s="639">
        <v>135984</v>
      </c>
    </row>
    <row r="219" spans="1:13" x14ac:dyDescent="0.15">
      <c r="A219" s="635" t="s">
        <v>1002</v>
      </c>
      <c r="B219" s="636" t="s">
        <v>1003</v>
      </c>
      <c r="C219" s="637">
        <f t="shared" si="12"/>
        <v>1437</v>
      </c>
      <c r="D219" s="638">
        <v>37</v>
      </c>
      <c r="E219" s="638">
        <v>10</v>
      </c>
      <c r="F219" s="638">
        <f t="shared" si="13"/>
        <v>1390</v>
      </c>
      <c r="G219" s="638">
        <v>64</v>
      </c>
      <c r="H219" s="638">
        <f t="shared" si="14"/>
        <v>1326</v>
      </c>
      <c r="I219" s="638">
        <f t="shared" si="15"/>
        <v>1319</v>
      </c>
      <c r="J219" s="638">
        <v>1099</v>
      </c>
      <c r="K219" s="638">
        <v>220</v>
      </c>
      <c r="L219" s="639">
        <v>7</v>
      </c>
      <c r="M219" s="639">
        <v>29847</v>
      </c>
    </row>
    <row r="220" spans="1:13" x14ac:dyDescent="0.15">
      <c r="A220" s="635" t="s">
        <v>1004</v>
      </c>
      <c r="B220" s="636" t="s">
        <v>1005</v>
      </c>
      <c r="C220" s="637">
        <f t="shared" si="12"/>
        <v>6232</v>
      </c>
      <c r="D220" s="638">
        <v>263</v>
      </c>
      <c r="E220" s="638">
        <v>64</v>
      </c>
      <c r="F220" s="638">
        <f t="shared" si="13"/>
        <v>5905</v>
      </c>
      <c r="G220" s="638">
        <v>411</v>
      </c>
      <c r="H220" s="638">
        <f t="shared" si="14"/>
        <v>5494</v>
      </c>
      <c r="I220" s="638">
        <f t="shared" si="15"/>
        <v>5410</v>
      </c>
      <c r="J220" s="638">
        <v>4383</v>
      </c>
      <c r="K220" s="638">
        <v>1027</v>
      </c>
      <c r="L220" s="639">
        <v>84</v>
      </c>
      <c r="M220" s="639">
        <v>139130</v>
      </c>
    </row>
    <row r="221" spans="1:13" x14ac:dyDescent="0.15">
      <c r="A221" s="635" t="s">
        <v>1006</v>
      </c>
      <c r="B221" s="636" t="s">
        <v>1007</v>
      </c>
      <c r="C221" s="637">
        <f t="shared" si="12"/>
        <v>572</v>
      </c>
      <c r="D221" s="638">
        <v>21</v>
      </c>
      <c r="E221" s="638">
        <v>7</v>
      </c>
      <c r="F221" s="638">
        <f t="shared" si="13"/>
        <v>544</v>
      </c>
      <c r="G221" s="638">
        <v>24</v>
      </c>
      <c r="H221" s="638">
        <f t="shared" si="14"/>
        <v>520</v>
      </c>
      <c r="I221" s="638">
        <f t="shared" si="15"/>
        <v>517</v>
      </c>
      <c r="J221" s="638">
        <v>379</v>
      </c>
      <c r="K221" s="638">
        <v>138</v>
      </c>
      <c r="L221" s="639">
        <v>3</v>
      </c>
      <c r="M221" s="639">
        <v>12689</v>
      </c>
    </row>
    <row r="222" spans="1:13" x14ac:dyDescent="0.15">
      <c r="A222" s="635" t="s">
        <v>1008</v>
      </c>
      <c r="B222" s="636" t="s">
        <v>1009</v>
      </c>
      <c r="C222" s="637">
        <f t="shared" si="12"/>
        <v>16920</v>
      </c>
      <c r="D222" s="638">
        <v>255</v>
      </c>
      <c r="E222" s="638">
        <v>71</v>
      </c>
      <c r="F222" s="638">
        <f t="shared" si="13"/>
        <v>16594</v>
      </c>
      <c r="G222" s="638">
        <v>365</v>
      </c>
      <c r="H222" s="638">
        <f t="shared" si="14"/>
        <v>16229</v>
      </c>
      <c r="I222" s="638">
        <f t="shared" si="15"/>
        <v>16143</v>
      </c>
      <c r="J222" s="638">
        <v>12210</v>
      </c>
      <c r="K222" s="638">
        <v>3933</v>
      </c>
      <c r="L222" s="639">
        <v>86</v>
      </c>
      <c r="M222" s="639">
        <v>484170</v>
      </c>
    </row>
    <row r="223" spans="1:13" x14ac:dyDescent="0.15">
      <c r="A223" s="540" t="s">
        <v>1010</v>
      </c>
      <c r="B223" s="631" t="s">
        <v>1011</v>
      </c>
      <c r="C223" s="632">
        <f t="shared" si="12"/>
        <v>4032</v>
      </c>
      <c r="D223" s="638">
        <v>142</v>
      </c>
      <c r="E223" s="638">
        <v>36</v>
      </c>
      <c r="F223" s="633">
        <f t="shared" si="13"/>
        <v>3854</v>
      </c>
      <c r="G223" s="638">
        <v>220</v>
      </c>
      <c r="H223" s="633">
        <f t="shared" si="14"/>
        <v>3634</v>
      </c>
      <c r="I223" s="633">
        <f t="shared" si="15"/>
        <v>3598</v>
      </c>
      <c r="J223" s="638">
        <v>2798</v>
      </c>
      <c r="K223" s="638">
        <v>800</v>
      </c>
      <c r="L223" s="639">
        <v>36</v>
      </c>
      <c r="M223" s="634">
        <v>112642</v>
      </c>
    </row>
    <row r="224" spans="1:13" x14ac:dyDescent="0.15">
      <c r="A224" s="635" t="s">
        <v>1012</v>
      </c>
      <c r="B224" s="636" t="s">
        <v>1013</v>
      </c>
      <c r="C224" s="637">
        <f t="shared" si="12"/>
        <v>33</v>
      </c>
      <c r="D224" s="629">
        <v>0</v>
      </c>
      <c r="E224" s="629">
        <v>0</v>
      </c>
      <c r="F224" s="638">
        <f t="shared" si="13"/>
        <v>33</v>
      </c>
      <c r="G224" s="629">
        <v>1</v>
      </c>
      <c r="H224" s="638">
        <f t="shared" si="14"/>
        <v>32</v>
      </c>
      <c r="I224" s="638">
        <f t="shared" si="15"/>
        <v>32</v>
      </c>
      <c r="J224" s="629">
        <v>24</v>
      </c>
      <c r="K224" s="629">
        <v>8</v>
      </c>
      <c r="L224" s="630">
        <v>0</v>
      </c>
      <c r="M224" s="639">
        <v>2335</v>
      </c>
    </row>
    <row r="225" spans="1:13" x14ac:dyDescent="0.15">
      <c r="A225" s="635" t="s">
        <v>1014</v>
      </c>
      <c r="B225" s="636" t="s">
        <v>1015</v>
      </c>
      <c r="C225" s="637">
        <f t="shared" si="12"/>
        <v>2714</v>
      </c>
      <c r="D225" s="633">
        <v>46</v>
      </c>
      <c r="E225" s="633">
        <v>11</v>
      </c>
      <c r="F225" s="633">
        <f t="shared" si="13"/>
        <v>2657</v>
      </c>
      <c r="G225" s="633">
        <v>100</v>
      </c>
      <c r="H225" s="633">
        <f t="shared" si="14"/>
        <v>2557</v>
      </c>
      <c r="I225" s="633">
        <f t="shared" si="15"/>
        <v>2538</v>
      </c>
      <c r="J225" s="633">
        <v>1833</v>
      </c>
      <c r="K225" s="633">
        <v>705</v>
      </c>
      <c r="L225" s="634">
        <v>19</v>
      </c>
      <c r="M225" s="634">
        <v>85946</v>
      </c>
    </row>
    <row r="226" spans="1:13" x14ac:dyDescent="0.15">
      <c r="A226" s="640" t="s">
        <v>1016</v>
      </c>
      <c r="B226" s="641" t="s">
        <v>1017</v>
      </c>
      <c r="C226" s="642">
        <f t="shared" si="12"/>
        <v>881</v>
      </c>
      <c r="D226" s="629">
        <v>12</v>
      </c>
      <c r="E226" s="629">
        <v>3</v>
      </c>
      <c r="F226" s="643">
        <f t="shared" si="13"/>
        <v>866</v>
      </c>
      <c r="G226" s="629">
        <v>41</v>
      </c>
      <c r="H226" s="643">
        <f t="shared" si="14"/>
        <v>825</v>
      </c>
      <c r="I226" s="643">
        <f t="shared" si="15"/>
        <v>820</v>
      </c>
      <c r="J226" s="629">
        <v>673</v>
      </c>
      <c r="K226" s="629">
        <v>147</v>
      </c>
      <c r="L226" s="630">
        <v>5</v>
      </c>
      <c r="M226" s="630">
        <v>30196</v>
      </c>
    </row>
    <row r="227" spans="1:13" x14ac:dyDescent="0.15">
      <c r="A227" s="635" t="s">
        <v>1018</v>
      </c>
      <c r="B227" s="636" t="s">
        <v>1019</v>
      </c>
      <c r="C227" s="637">
        <f t="shared" si="12"/>
        <v>2804</v>
      </c>
      <c r="D227" s="629">
        <v>48</v>
      </c>
      <c r="E227" s="629">
        <v>12</v>
      </c>
      <c r="F227" s="638">
        <f t="shared" si="13"/>
        <v>2744</v>
      </c>
      <c r="G227" s="629">
        <v>130</v>
      </c>
      <c r="H227" s="638">
        <f t="shared" si="14"/>
        <v>2614</v>
      </c>
      <c r="I227" s="638">
        <f t="shared" si="15"/>
        <v>2592</v>
      </c>
      <c r="J227" s="629">
        <v>2098</v>
      </c>
      <c r="K227" s="629">
        <v>494</v>
      </c>
      <c r="L227" s="630">
        <v>22</v>
      </c>
      <c r="M227" s="634">
        <v>80489</v>
      </c>
    </row>
    <row r="228" spans="1:13" x14ac:dyDescent="0.15">
      <c r="A228" s="626" t="s">
        <v>1020</v>
      </c>
      <c r="B228" s="627" t="s">
        <v>1021</v>
      </c>
      <c r="C228" s="628">
        <f t="shared" si="12"/>
        <v>1222</v>
      </c>
      <c r="D228" s="629">
        <v>22</v>
      </c>
      <c r="E228" s="629">
        <v>6</v>
      </c>
      <c r="F228" s="629">
        <f t="shared" si="13"/>
        <v>1194</v>
      </c>
      <c r="G228" s="629">
        <v>27</v>
      </c>
      <c r="H228" s="629">
        <f t="shared" si="14"/>
        <v>1167</v>
      </c>
      <c r="I228" s="629">
        <f t="shared" si="15"/>
        <v>1159</v>
      </c>
      <c r="J228" s="629">
        <v>1002</v>
      </c>
      <c r="K228" s="629">
        <v>157</v>
      </c>
      <c r="L228" s="630">
        <v>8</v>
      </c>
      <c r="M228" s="639">
        <v>31590</v>
      </c>
    </row>
    <row r="229" spans="1:13" x14ac:dyDescent="0.15">
      <c r="A229" s="635" t="s">
        <v>1022</v>
      </c>
      <c r="B229" s="636" t="s">
        <v>1023</v>
      </c>
      <c r="C229" s="637">
        <f t="shared" si="12"/>
        <v>1423</v>
      </c>
      <c r="D229" s="638">
        <v>39</v>
      </c>
      <c r="E229" s="638">
        <v>14</v>
      </c>
      <c r="F229" s="638">
        <f t="shared" si="13"/>
        <v>1370</v>
      </c>
      <c r="G229" s="638">
        <v>62</v>
      </c>
      <c r="H229" s="638">
        <f t="shared" si="14"/>
        <v>1308</v>
      </c>
      <c r="I229" s="638">
        <f t="shared" si="15"/>
        <v>1285</v>
      </c>
      <c r="J229" s="638">
        <v>958</v>
      </c>
      <c r="K229" s="638">
        <v>327</v>
      </c>
      <c r="L229" s="639">
        <v>23</v>
      </c>
      <c r="M229" s="639">
        <v>48721</v>
      </c>
    </row>
    <row r="230" spans="1:13" x14ac:dyDescent="0.15">
      <c r="A230" s="635" t="s">
        <v>1024</v>
      </c>
      <c r="B230" s="636" t="s">
        <v>1025</v>
      </c>
      <c r="C230" s="637">
        <f t="shared" si="12"/>
        <v>6828</v>
      </c>
      <c r="D230" s="638">
        <v>36</v>
      </c>
      <c r="E230" s="638">
        <v>5</v>
      </c>
      <c r="F230" s="638">
        <f t="shared" si="13"/>
        <v>6787</v>
      </c>
      <c r="G230" s="638">
        <v>88</v>
      </c>
      <c r="H230" s="638">
        <f t="shared" si="14"/>
        <v>6699</v>
      </c>
      <c r="I230" s="638">
        <f t="shared" si="15"/>
        <v>6290</v>
      </c>
      <c r="J230" s="638">
        <v>5199</v>
      </c>
      <c r="K230" s="638">
        <v>1091</v>
      </c>
      <c r="L230" s="639">
        <v>409</v>
      </c>
      <c r="M230" s="639">
        <v>294136</v>
      </c>
    </row>
    <row r="231" spans="1:13" x14ac:dyDescent="0.15">
      <c r="A231" s="540" t="s">
        <v>1026</v>
      </c>
      <c r="B231" s="631" t="s">
        <v>1027</v>
      </c>
      <c r="C231" s="632">
        <f t="shared" si="12"/>
        <v>980</v>
      </c>
      <c r="D231" s="638">
        <v>23</v>
      </c>
      <c r="E231" s="638">
        <v>6</v>
      </c>
      <c r="F231" s="633">
        <f t="shared" si="13"/>
        <v>951</v>
      </c>
      <c r="G231" s="638">
        <v>34</v>
      </c>
      <c r="H231" s="633">
        <f t="shared" si="14"/>
        <v>917</v>
      </c>
      <c r="I231" s="633">
        <f t="shared" si="15"/>
        <v>914</v>
      </c>
      <c r="J231" s="638">
        <v>781</v>
      </c>
      <c r="K231" s="638">
        <v>133</v>
      </c>
      <c r="L231" s="639">
        <v>3</v>
      </c>
      <c r="M231" s="634">
        <v>39470</v>
      </c>
    </row>
    <row r="232" spans="1:13" x14ac:dyDescent="0.15">
      <c r="A232" s="626">
        <v>341101</v>
      </c>
      <c r="B232" s="627" t="s">
        <v>1028</v>
      </c>
      <c r="C232" s="628">
        <f>D232+E232+F232</f>
        <v>486</v>
      </c>
      <c r="D232" s="629">
        <v>0</v>
      </c>
      <c r="E232" s="629">
        <v>0</v>
      </c>
      <c r="F232" s="629">
        <f>G232+H232</f>
        <v>486</v>
      </c>
      <c r="G232" s="629">
        <v>8</v>
      </c>
      <c r="H232" s="629">
        <f>I232+L232</f>
        <v>478</v>
      </c>
      <c r="I232" s="629">
        <f>J232+K232</f>
        <v>477</v>
      </c>
      <c r="J232" s="629">
        <v>406</v>
      </c>
      <c r="K232" s="629">
        <v>71</v>
      </c>
      <c r="L232" s="630">
        <v>1</v>
      </c>
      <c r="M232" s="639">
        <v>17002</v>
      </c>
    </row>
    <row r="233" spans="1:13" x14ac:dyDescent="0.15">
      <c r="A233" s="635">
        <v>341102</v>
      </c>
      <c r="B233" s="636" t="s">
        <v>1029</v>
      </c>
      <c r="C233" s="637">
        <f>D233+E233+F233</f>
        <v>2381</v>
      </c>
      <c r="D233" s="638">
        <v>0</v>
      </c>
      <c r="E233" s="638">
        <v>0</v>
      </c>
      <c r="F233" s="638">
        <f>G233+H233</f>
        <v>2381</v>
      </c>
      <c r="G233" s="638">
        <v>32</v>
      </c>
      <c r="H233" s="638">
        <f>I233+L233</f>
        <v>2349</v>
      </c>
      <c r="I233" s="638">
        <f>J233+K233</f>
        <v>2263</v>
      </c>
      <c r="J233" s="638">
        <v>1780</v>
      </c>
      <c r="K233" s="638">
        <v>483</v>
      </c>
      <c r="L233" s="639">
        <v>86</v>
      </c>
      <c r="M233" s="639">
        <v>93447</v>
      </c>
    </row>
    <row r="234" spans="1:13" x14ac:dyDescent="0.15">
      <c r="A234" s="635">
        <v>341103</v>
      </c>
      <c r="B234" s="636" t="s">
        <v>1030</v>
      </c>
      <c r="C234" s="637">
        <f>D234+E234+F234</f>
        <v>6811</v>
      </c>
      <c r="D234" s="638">
        <v>5</v>
      </c>
      <c r="E234" s="638">
        <v>1</v>
      </c>
      <c r="F234" s="638">
        <f>G234+H234</f>
        <v>6805</v>
      </c>
      <c r="G234" s="638">
        <v>100</v>
      </c>
      <c r="H234" s="638">
        <f>I234+L234</f>
        <v>6705</v>
      </c>
      <c r="I234" s="638">
        <f>J234+K234</f>
        <v>6696</v>
      </c>
      <c r="J234" s="638">
        <v>5908</v>
      </c>
      <c r="K234" s="638">
        <v>788</v>
      </c>
      <c r="L234" s="639">
        <v>9</v>
      </c>
      <c r="M234" s="639">
        <v>266909</v>
      </c>
    </row>
    <row r="235" spans="1:13" x14ac:dyDescent="0.15">
      <c r="A235" s="635">
        <v>341104</v>
      </c>
      <c r="B235" s="636" t="s">
        <v>1031</v>
      </c>
      <c r="C235" s="637">
        <f>D235+E235+F235</f>
        <v>6</v>
      </c>
      <c r="D235" s="638">
        <v>0</v>
      </c>
      <c r="E235" s="638">
        <v>0</v>
      </c>
      <c r="F235" s="638">
        <f>G235+H235</f>
        <v>6</v>
      </c>
      <c r="G235" s="638">
        <v>0</v>
      </c>
      <c r="H235" s="638">
        <f>I235+L235</f>
        <v>6</v>
      </c>
      <c r="I235" s="638">
        <f>J235+K235</f>
        <v>6</v>
      </c>
      <c r="J235" s="638">
        <v>6</v>
      </c>
      <c r="K235" s="638">
        <v>0</v>
      </c>
      <c r="L235" s="639">
        <v>0</v>
      </c>
      <c r="M235" s="639">
        <v>227</v>
      </c>
    </row>
    <row r="236" spans="1:13" x14ac:dyDescent="0.15">
      <c r="A236" s="540">
        <v>341109</v>
      </c>
      <c r="B236" s="631" t="s">
        <v>1032</v>
      </c>
      <c r="C236" s="632">
        <f>D236+E236+F236</f>
        <v>799</v>
      </c>
      <c r="D236" s="638">
        <v>5</v>
      </c>
      <c r="E236" s="638">
        <v>1</v>
      </c>
      <c r="F236" s="633">
        <f>G236+H236</f>
        <v>793</v>
      </c>
      <c r="G236" s="638">
        <v>28</v>
      </c>
      <c r="H236" s="633">
        <f>I236+L236</f>
        <v>765</v>
      </c>
      <c r="I236" s="633">
        <f>J236+K236</f>
        <v>752</v>
      </c>
      <c r="J236" s="638">
        <v>590</v>
      </c>
      <c r="K236" s="638">
        <v>162</v>
      </c>
      <c r="L236" s="639">
        <v>13</v>
      </c>
      <c r="M236" s="634">
        <v>18425</v>
      </c>
    </row>
    <row r="237" spans="1:13" x14ac:dyDescent="0.15">
      <c r="A237" s="635">
        <v>341201</v>
      </c>
      <c r="B237" s="636" t="s">
        <v>1033</v>
      </c>
      <c r="C237" s="637">
        <f t="shared" si="12"/>
        <v>2</v>
      </c>
      <c r="D237" s="629">
        <v>0</v>
      </c>
      <c r="E237" s="629">
        <v>0</v>
      </c>
      <c r="F237" s="638">
        <f t="shared" si="13"/>
        <v>2</v>
      </c>
      <c r="G237" s="629">
        <v>0</v>
      </c>
      <c r="H237" s="638">
        <f t="shared" si="14"/>
        <v>2</v>
      </c>
      <c r="I237" s="638">
        <f t="shared" si="15"/>
        <v>2</v>
      </c>
      <c r="J237" s="629">
        <v>2</v>
      </c>
      <c r="K237" s="629">
        <v>0</v>
      </c>
      <c r="L237" s="630">
        <v>0</v>
      </c>
      <c r="M237" s="639">
        <v>62</v>
      </c>
    </row>
    <row r="238" spans="1:13" x14ac:dyDescent="0.15">
      <c r="A238" s="540">
        <v>341202</v>
      </c>
      <c r="B238" s="631" t="s">
        <v>1034</v>
      </c>
      <c r="C238" s="632">
        <f t="shared" si="12"/>
        <v>2811</v>
      </c>
      <c r="D238" s="633">
        <v>65</v>
      </c>
      <c r="E238" s="633">
        <v>17</v>
      </c>
      <c r="F238" s="633">
        <f t="shared" si="13"/>
        <v>2729</v>
      </c>
      <c r="G238" s="633">
        <v>108</v>
      </c>
      <c r="H238" s="633">
        <f t="shared" si="14"/>
        <v>2621</v>
      </c>
      <c r="I238" s="633">
        <f t="shared" si="15"/>
        <v>2611</v>
      </c>
      <c r="J238" s="633">
        <v>2138</v>
      </c>
      <c r="K238" s="633">
        <v>473</v>
      </c>
      <c r="L238" s="634">
        <v>10</v>
      </c>
      <c r="M238" s="634">
        <v>70666</v>
      </c>
    </row>
    <row r="239" spans="1:13" x14ac:dyDescent="0.15">
      <c r="A239" s="635" t="s">
        <v>1035</v>
      </c>
      <c r="B239" s="636" t="s">
        <v>1036</v>
      </c>
      <c r="C239" s="637">
        <f t="shared" si="12"/>
        <v>988</v>
      </c>
      <c r="D239" s="629">
        <v>12</v>
      </c>
      <c r="E239" s="629">
        <v>5</v>
      </c>
      <c r="F239" s="638">
        <f t="shared" si="13"/>
        <v>971</v>
      </c>
      <c r="G239" s="629">
        <v>23</v>
      </c>
      <c r="H239" s="638">
        <f t="shared" si="14"/>
        <v>948</v>
      </c>
      <c r="I239" s="638">
        <f t="shared" si="15"/>
        <v>945</v>
      </c>
      <c r="J239" s="629">
        <v>732</v>
      </c>
      <c r="K239" s="629">
        <v>213</v>
      </c>
      <c r="L239" s="630">
        <v>3</v>
      </c>
      <c r="M239" s="639">
        <v>83735</v>
      </c>
    </row>
    <row r="240" spans="1:13" x14ac:dyDescent="0.15">
      <c r="A240" s="635" t="s">
        <v>1037</v>
      </c>
      <c r="B240" s="636" t="s">
        <v>1038</v>
      </c>
      <c r="C240" s="637">
        <f t="shared" si="12"/>
        <v>33</v>
      </c>
      <c r="D240" s="638">
        <v>0</v>
      </c>
      <c r="E240" s="638">
        <v>0</v>
      </c>
      <c r="F240" s="638">
        <f t="shared" si="13"/>
        <v>33</v>
      </c>
      <c r="G240" s="638">
        <v>1</v>
      </c>
      <c r="H240" s="638">
        <f t="shared" si="14"/>
        <v>32</v>
      </c>
      <c r="I240" s="638">
        <f t="shared" si="15"/>
        <v>32</v>
      </c>
      <c r="J240" s="638">
        <v>28</v>
      </c>
      <c r="K240" s="638">
        <v>4</v>
      </c>
      <c r="L240" s="639">
        <v>0</v>
      </c>
      <c r="M240" s="639">
        <v>720</v>
      </c>
    </row>
    <row r="241" spans="1:13" x14ac:dyDescent="0.15">
      <c r="A241" s="635" t="s">
        <v>1039</v>
      </c>
      <c r="B241" s="636" t="s">
        <v>1040</v>
      </c>
      <c r="C241" s="637">
        <f t="shared" si="12"/>
        <v>1071</v>
      </c>
      <c r="D241" s="638">
        <v>14</v>
      </c>
      <c r="E241" s="638">
        <v>4</v>
      </c>
      <c r="F241" s="638">
        <f t="shared" si="13"/>
        <v>1053</v>
      </c>
      <c r="G241" s="638">
        <v>24</v>
      </c>
      <c r="H241" s="638">
        <f t="shared" si="14"/>
        <v>1029</v>
      </c>
      <c r="I241" s="638">
        <f t="shared" si="15"/>
        <v>1021</v>
      </c>
      <c r="J241" s="638">
        <v>883</v>
      </c>
      <c r="K241" s="638">
        <v>138</v>
      </c>
      <c r="L241" s="639">
        <v>8</v>
      </c>
      <c r="M241" s="634">
        <v>36715</v>
      </c>
    </row>
    <row r="242" spans="1:13" x14ac:dyDescent="0.15">
      <c r="A242" s="640" t="s">
        <v>1041</v>
      </c>
      <c r="B242" s="641" t="s">
        <v>1042</v>
      </c>
      <c r="C242" s="642">
        <f t="shared" si="12"/>
        <v>0</v>
      </c>
      <c r="D242" s="629">
        <v>0</v>
      </c>
      <c r="E242" s="629">
        <v>0</v>
      </c>
      <c r="F242" s="643">
        <f t="shared" si="13"/>
        <v>0</v>
      </c>
      <c r="G242" s="629">
        <v>0</v>
      </c>
      <c r="H242" s="643">
        <f t="shared" si="14"/>
        <v>0</v>
      </c>
      <c r="I242" s="643">
        <f t="shared" si="15"/>
        <v>0</v>
      </c>
      <c r="J242" s="629">
        <v>0</v>
      </c>
      <c r="K242" s="629">
        <v>0</v>
      </c>
      <c r="L242" s="630">
        <v>0</v>
      </c>
      <c r="M242" s="644">
        <v>0</v>
      </c>
    </row>
    <row r="243" spans="1:13" x14ac:dyDescent="0.15">
      <c r="A243" s="635" t="s">
        <v>1043</v>
      </c>
      <c r="B243" s="636" t="s">
        <v>1044</v>
      </c>
      <c r="C243" s="637">
        <f t="shared" si="12"/>
        <v>607</v>
      </c>
      <c r="D243" s="629">
        <v>0</v>
      </c>
      <c r="E243" s="629">
        <v>0</v>
      </c>
      <c r="F243" s="638">
        <f t="shared" si="13"/>
        <v>607</v>
      </c>
      <c r="G243" s="629">
        <v>7</v>
      </c>
      <c r="H243" s="638">
        <f t="shared" si="14"/>
        <v>600</v>
      </c>
      <c r="I243" s="638">
        <f t="shared" si="15"/>
        <v>593</v>
      </c>
      <c r="J243" s="629">
        <v>537</v>
      </c>
      <c r="K243" s="629">
        <v>56</v>
      </c>
      <c r="L243" s="630">
        <v>7</v>
      </c>
      <c r="M243" s="644">
        <v>45640</v>
      </c>
    </row>
    <row r="244" spans="1:13" x14ac:dyDescent="0.15">
      <c r="A244" s="640" t="s">
        <v>1045</v>
      </c>
      <c r="B244" s="641" t="s">
        <v>1046</v>
      </c>
      <c r="C244" s="642">
        <f t="shared" si="12"/>
        <v>3278</v>
      </c>
      <c r="D244" s="629">
        <v>0</v>
      </c>
      <c r="E244" s="629">
        <v>0</v>
      </c>
      <c r="F244" s="643">
        <f t="shared" si="13"/>
        <v>3278</v>
      </c>
      <c r="G244" s="629">
        <v>8</v>
      </c>
      <c r="H244" s="643">
        <f t="shared" si="14"/>
        <v>3270</v>
      </c>
      <c r="I244" s="643">
        <f t="shared" si="15"/>
        <v>3236</v>
      </c>
      <c r="J244" s="629">
        <v>3023</v>
      </c>
      <c r="K244" s="629">
        <v>213</v>
      </c>
      <c r="L244" s="630">
        <v>34</v>
      </c>
      <c r="M244" s="644">
        <v>126909</v>
      </c>
    </row>
    <row r="245" spans="1:13" x14ac:dyDescent="0.15">
      <c r="A245" s="635" t="s">
        <v>1047</v>
      </c>
      <c r="B245" s="636" t="s">
        <v>1048</v>
      </c>
      <c r="C245" s="637">
        <f t="shared" si="12"/>
        <v>786</v>
      </c>
      <c r="D245" s="629">
        <v>2</v>
      </c>
      <c r="E245" s="629">
        <v>0</v>
      </c>
      <c r="F245" s="638">
        <f t="shared" si="13"/>
        <v>784</v>
      </c>
      <c r="G245" s="629">
        <v>14</v>
      </c>
      <c r="H245" s="638">
        <f t="shared" si="14"/>
        <v>770</v>
      </c>
      <c r="I245" s="638">
        <f t="shared" si="15"/>
        <v>764</v>
      </c>
      <c r="J245" s="629">
        <v>660</v>
      </c>
      <c r="K245" s="629">
        <v>104</v>
      </c>
      <c r="L245" s="630">
        <v>6</v>
      </c>
      <c r="M245" s="639">
        <v>34816</v>
      </c>
    </row>
    <row r="246" spans="1:13" x14ac:dyDescent="0.15">
      <c r="A246" s="635" t="s">
        <v>1049</v>
      </c>
      <c r="B246" s="636" t="s">
        <v>1050</v>
      </c>
      <c r="C246" s="637">
        <f t="shared" si="12"/>
        <v>6402</v>
      </c>
      <c r="D246" s="638">
        <v>120</v>
      </c>
      <c r="E246" s="638">
        <v>34</v>
      </c>
      <c r="F246" s="638">
        <f t="shared" si="13"/>
        <v>6248</v>
      </c>
      <c r="G246" s="638">
        <v>156</v>
      </c>
      <c r="H246" s="638">
        <f t="shared" si="14"/>
        <v>6092</v>
      </c>
      <c r="I246" s="638">
        <f t="shared" si="15"/>
        <v>6012</v>
      </c>
      <c r="J246" s="638">
        <v>5173</v>
      </c>
      <c r="K246" s="638">
        <v>839</v>
      </c>
      <c r="L246" s="639">
        <v>80</v>
      </c>
      <c r="M246" s="634">
        <v>265073</v>
      </c>
    </row>
    <row r="247" spans="1:13" x14ac:dyDescent="0.15">
      <c r="A247" s="626" t="s">
        <v>1051</v>
      </c>
      <c r="B247" s="627" t="s">
        <v>1052</v>
      </c>
      <c r="C247" s="628">
        <f t="shared" si="12"/>
        <v>1883</v>
      </c>
      <c r="D247" s="629">
        <v>7</v>
      </c>
      <c r="E247" s="629">
        <v>2</v>
      </c>
      <c r="F247" s="629">
        <f t="shared" si="13"/>
        <v>1874</v>
      </c>
      <c r="G247" s="629">
        <v>55</v>
      </c>
      <c r="H247" s="629">
        <f t="shared" si="14"/>
        <v>1819</v>
      </c>
      <c r="I247" s="629">
        <f t="shared" si="15"/>
        <v>1805</v>
      </c>
      <c r="J247" s="629">
        <v>1679</v>
      </c>
      <c r="K247" s="629">
        <v>126</v>
      </c>
      <c r="L247" s="630">
        <v>14</v>
      </c>
      <c r="M247" s="639">
        <v>72200</v>
      </c>
    </row>
    <row r="248" spans="1:13" x14ac:dyDescent="0.15">
      <c r="A248" s="635" t="s">
        <v>1053</v>
      </c>
      <c r="B248" s="636" t="s">
        <v>1054</v>
      </c>
      <c r="C248" s="637">
        <f t="shared" si="12"/>
        <v>562</v>
      </c>
      <c r="D248" s="638">
        <v>126</v>
      </c>
      <c r="E248" s="638">
        <v>58</v>
      </c>
      <c r="F248" s="638">
        <f t="shared" si="13"/>
        <v>378</v>
      </c>
      <c r="G248" s="638">
        <v>37</v>
      </c>
      <c r="H248" s="638">
        <f t="shared" si="14"/>
        <v>341</v>
      </c>
      <c r="I248" s="638">
        <f t="shared" si="15"/>
        <v>321</v>
      </c>
      <c r="J248" s="638">
        <v>270</v>
      </c>
      <c r="K248" s="638">
        <v>51</v>
      </c>
      <c r="L248" s="639">
        <v>20</v>
      </c>
      <c r="M248" s="639">
        <v>6666</v>
      </c>
    </row>
    <row r="249" spans="1:13" x14ac:dyDescent="0.15">
      <c r="A249" s="635" t="s">
        <v>1055</v>
      </c>
      <c r="B249" s="636" t="s">
        <v>1056</v>
      </c>
      <c r="C249" s="637">
        <f t="shared" si="12"/>
        <v>6301</v>
      </c>
      <c r="D249" s="638">
        <v>224</v>
      </c>
      <c r="E249" s="638">
        <v>89</v>
      </c>
      <c r="F249" s="638">
        <f t="shared" si="13"/>
        <v>5988</v>
      </c>
      <c r="G249" s="638">
        <v>388</v>
      </c>
      <c r="H249" s="638">
        <f t="shared" si="14"/>
        <v>5600</v>
      </c>
      <c r="I249" s="638">
        <f t="shared" si="15"/>
        <v>5529</v>
      </c>
      <c r="J249" s="638">
        <v>4974</v>
      </c>
      <c r="K249" s="638">
        <v>555</v>
      </c>
      <c r="L249" s="639">
        <v>71</v>
      </c>
      <c r="M249" s="639">
        <v>199928</v>
      </c>
    </row>
    <row r="250" spans="1:13" x14ac:dyDescent="0.15">
      <c r="A250" s="540" t="s">
        <v>1057</v>
      </c>
      <c r="B250" s="631" t="s">
        <v>1058</v>
      </c>
      <c r="C250" s="632">
        <f t="shared" si="12"/>
        <v>1999</v>
      </c>
      <c r="D250" s="638">
        <v>166</v>
      </c>
      <c r="E250" s="638">
        <v>51</v>
      </c>
      <c r="F250" s="633">
        <f t="shared" si="13"/>
        <v>1782</v>
      </c>
      <c r="G250" s="638">
        <v>169</v>
      </c>
      <c r="H250" s="633">
        <f t="shared" si="14"/>
        <v>1613</v>
      </c>
      <c r="I250" s="633">
        <f t="shared" si="15"/>
        <v>1554</v>
      </c>
      <c r="J250" s="638">
        <v>1386</v>
      </c>
      <c r="K250" s="638">
        <v>168</v>
      </c>
      <c r="L250" s="639">
        <v>59</v>
      </c>
      <c r="M250" s="634">
        <v>33234</v>
      </c>
    </row>
    <row r="251" spans="1:13" x14ac:dyDescent="0.15">
      <c r="A251" s="635" t="s">
        <v>1059</v>
      </c>
      <c r="B251" s="636" t="s">
        <v>1060</v>
      </c>
      <c r="C251" s="637">
        <f t="shared" si="12"/>
        <v>4200</v>
      </c>
      <c r="D251" s="629">
        <v>29</v>
      </c>
      <c r="E251" s="629">
        <v>10</v>
      </c>
      <c r="F251" s="638">
        <f t="shared" si="13"/>
        <v>4161</v>
      </c>
      <c r="G251" s="629">
        <v>125</v>
      </c>
      <c r="H251" s="638">
        <f t="shared" si="14"/>
        <v>4036</v>
      </c>
      <c r="I251" s="638">
        <f t="shared" si="15"/>
        <v>4026</v>
      </c>
      <c r="J251" s="629">
        <v>3531</v>
      </c>
      <c r="K251" s="629">
        <v>495</v>
      </c>
      <c r="L251" s="630">
        <v>10</v>
      </c>
      <c r="M251" s="639">
        <v>121536</v>
      </c>
    </row>
    <row r="252" spans="1:13" x14ac:dyDescent="0.15">
      <c r="A252" s="635" t="s">
        <v>1061</v>
      </c>
      <c r="B252" s="636" t="s">
        <v>1062</v>
      </c>
      <c r="C252" s="637">
        <f t="shared" si="12"/>
        <v>741</v>
      </c>
      <c r="D252" s="638">
        <v>0</v>
      </c>
      <c r="E252" s="638">
        <v>0</v>
      </c>
      <c r="F252" s="638">
        <f t="shared" si="13"/>
        <v>741</v>
      </c>
      <c r="G252" s="638">
        <v>48</v>
      </c>
      <c r="H252" s="638">
        <f t="shared" si="14"/>
        <v>693</v>
      </c>
      <c r="I252" s="638">
        <f t="shared" si="15"/>
        <v>681</v>
      </c>
      <c r="J252" s="638">
        <v>609</v>
      </c>
      <c r="K252" s="638">
        <v>72</v>
      </c>
      <c r="L252" s="639">
        <v>12</v>
      </c>
      <c r="M252" s="634">
        <v>15653</v>
      </c>
    </row>
    <row r="253" spans="1:13" x14ac:dyDescent="0.15">
      <c r="A253" s="626" t="s">
        <v>1063</v>
      </c>
      <c r="B253" s="627" t="s">
        <v>1064</v>
      </c>
      <c r="C253" s="628">
        <f t="shared" si="12"/>
        <v>3295</v>
      </c>
      <c r="D253" s="629">
        <v>1</v>
      </c>
      <c r="E253" s="629">
        <v>0</v>
      </c>
      <c r="F253" s="629">
        <f t="shared" si="13"/>
        <v>3294</v>
      </c>
      <c r="G253" s="629">
        <v>62</v>
      </c>
      <c r="H253" s="629">
        <f t="shared" si="14"/>
        <v>3232</v>
      </c>
      <c r="I253" s="629">
        <f t="shared" si="15"/>
        <v>3223</v>
      </c>
      <c r="J253" s="629">
        <v>2790</v>
      </c>
      <c r="K253" s="629">
        <v>433</v>
      </c>
      <c r="L253" s="630">
        <v>9</v>
      </c>
      <c r="M253" s="639">
        <v>113039</v>
      </c>
    </row>
    <row r="254" spans="1:13" x14ac:dyDescent="0.15">
      <c r="A254" s="540" t="s">
        <v>1065</v>
      </c>
      <c r="B254" s="631" t="s">
        <v>1066</v>
      </c>
      <c r="C254" s="632">
        <f t="shared" si="12"/>
        <v>190</v>
      </c>
      <c r="D254" s="638">
        <v>0</v>
      </c>
      <c r="E254" s="638">
        <v>0</v>
      </c>
      <c r="F254" s="633">
        <f t="shared" si="13"/>
        <v>190</v>
      </c>
      <c r="G254" s="638">
        <v>1</v>
      </c>
      <c r="H254" s="633">
        <f t="shared" si="14"/>
        <v>189</v>
      </c>
      <c r="I254" s="633">
        <f t="shared" si="15"/>
        <v>188</v>
      </c>
      <c r="J254" s="638">
        <v>157</v>
      </c>
      <c r="K254" s="638">
        <v>31</v>
      </c>
      <c r="L254" s="639">
        <v>1</v>
      </c>
      <c r="M254" s="634">
        <v>12545</v>
      </c>
    </row>
    <row r="255" spans="1:13" x14ac:dyDescent="0.15">
      <c r="A255" s="635" t="s">
        <v>1067</v>
      </c>
      <c r="B255" s="636" t="s">
        <v>1068</v>
      </c>
      <c r="C255" s="637">
        <f t="shared" si="12"/>
        <v>150</v>
      </c>
      <c r="D255" s="629">
        <v>9</v>
      </c>
      <c r="E255" s="629">
        <v>2</v>
      </c>
      <c r="F255" s="638">
        <f t="shared" si="13"/>
        <v>139</v>
      </c>
      <c r="G255" s="629">
        <v>8</v>
      </c>
      <c r="H255" s="638">
        <f t="shared" si="14"/>
        <v>131</v>
      </c>
      <c r="I255" s="638">
        <f t="shared" si="15"/>
        <v>130</v>
      </c>
      <c r="J255" s="629">
        <v>91</v>
      </c>
      <c r="K255" s="629">
        <v>39</v>
      </c>
      <c r="L255" s="630">
        <v>1</v>
      </c>
      <c r="M255" s="639">
        <v>4615</v>
      </c>
    </row>
    <row r="256" spans="1:13" x14ac:dyDescent="0.15">
      <c r="A256" s="635" t="s">
        <v>1069</v>
      </c>
      <c r="B256" s="636" t="s">
        <v>1070</v>
      </c>
      <c r="C256" s="637">
        <f t="shared" si="12"/>
        <v>2309</v>
      </c>
      <c r="D256" s="638">
        <v>92</v>
      </c>
      <c r="E256" s="638">
        <v>16</v>
      </c>
      <c r="F256" s="638">
        <f t="shared" si="13"/>
        <v>2201</v>
      </c>
      <c r="G256" s="638">
        <v>118</v>
      </c>
      <c r="H256" s="638">
        <f t="shared" si="14"/>
        <v>2083</v>
      </c>
      <c r="I256" s="638">
        <f t="shared" si="15"/>
        <v>2075</v>
      </c>
      <c r="J256" s="638">
        <v>1819</v>
      </c>
      <c r="K256" s="638">
        <v>256</v>
      </c>
      <c r="L256" s="639">
        <v>8</v>
      </c>
      <c r="M256" s="634">
        <v>74314</v>
      </c>
    </row>
    <row r="257" spans="1:13" x14ac:dyDescent="0.15">
      <c r="A257" s="626" t="s">
        <v>1071</v>
      </c>
      <c r="B257" s="627" t="s">
        <v>1072</v>
      </c>
      <c r="C257" s="628">
        <f t="shared" si="12"/>
        <v>104</v>
      </c>
      <c r="D257" s="629">
        <v>24</v>
      </c>
      <c r="E257" s="629">
        <v>7</v>
      </c>
      <c r="F257" s="629">
        <f t="shared" si="13"/>
        <v>73</v>
      </c>
      <c r="G257" s="629">
        <v>9</v>
      </c>
      <c r="H257" s="629">
        <f t="shared" si="14"/>
        <v>64</v>
      </c>
      <c r="I257" s="629">
        <f t="shared" si="15"/>
        <v>61</v>
      </c>
      <c r="J257" s="629">
        <v>36</v>
      </c>
      <c r="K257" s="629">
        <v>25</v>
      </c>
      <c r="L257" s="630">
        <v>3</v>
      </c>
      <c r="M257" s="639">
        <v>1162</v>
      </c>
    </row>
    <row r="258" spans="1:13" x14ac:dyDescent="0.15">
      <c r="A258" s="540" t="s">
        <v>1073</v>
      </c>
      <c r="B258" s="631" t="s">
        <v>1074</v>
      </c>
      <c r="C258" s="632">
        <f t="shared" si="12"/>
        <v>3701</v>
      </c>
      <c r="D258" s="633">
        <v>343</v>
      </c>
      <c r="E258" s="633">
        <v>186</v>
      </c>
      <c r="F258" s="633">
        <f t="shared" si="13"/>
        <v>3172</v>
      </c>
      <c r="G258" s="633">
        <v>244</v>
      </c>
      <c r="H258" s="633">
        <f t="shared" si="14"/>
        <v>2928</v>
      </c>
      <c r="I258" s="633">
        <f t="shared" si="15"/>
        <v>2876</v>
      </c>
      <c r="J258" s="633">
        <v>2152</v>
      </c>
      <c r="K258" s="633">
        <v>724</v>
      </c>
      <c r="L258" s="634">
        <v>52</v>
      </c>
      <c r="M258" s="634">
        <v>58157</v>
      </c>
    </row>
    <row r="259" spans="1:13" x14ac:dyDescent="0.15">
      <c r="A259" s="635" t="s">
        <v>1075</v>
      </c>
      <c r="B259" s="636" t="s">
        <v>1076</v>
      </c>
      <c r="C259" s="637">
        <f t="shared" si="12"/>
        <v>3059</v>
      </c>
      <c r="D259" s="629">
        <v>680</v>
      </c>
      <c r="E259" s="629">
        <v>197</v>
      </c>
      <c r="F259" s="638">
        <f t="shared" si="13"/>
        <v>2182</v>
      </c>
      <c r="G259" s="629">
        <v>299</v>
      </c>
      <c r="H259" s="638">
        <f t="shared" si="14"/>
        <v>1883</v>
      </c>
      <c r="I259" s="638">
        <f t="shared" si="15"/>
        <v>1856</v>
      </c>
      <c r="J259" s="629">
        <v>1340</v>
      </c>
      <c r="K259" s="629">
        <v>516</v>
      </c>
      <c r="L259" s="630">
        <v>27</v>
      </c>
      <c r="M259" s="639">
        <v>25722</v>
      </c>
    </row>
    <row r="260" spans="1:13" x14ac:dyDescent="0.15">
      <c r="A260" s="635" t="s">
        <v>1077</v>
      </c>
      <c r="B260" s="636" t="s">
        <v>1078</v>
      </c>
      <c r="C260" s="637">
        <f t="shared" si="12"/>
        <v>32</v>
      </c>
      <c r="D260" s="638">
        <v>0</v>
      </c>
      <c r="E260" s="638">
        <v>0</v>
      </c>
      <c r="F260" s="638">
        <f t="shared" si="13"/>
        <v>32</v>
      </c>
      <c r="G260" s="638">
        <v>1</v>
      </c>
      <c r="H260" s="638">
        <f t="shared" si="14"/>
        <v>31</v>
      </c>
      <c r="I260" s="638">
        <f t="shared" si="15"/>
        <v>31</v>
      </c>
      <c r="J260" s="638">
        <v>23</v>
      </c>
      <c r="K260" s="638">
        <v>8</v>
      </c>
      <c r="L260" s="639">
        <v>0</v>
      </c>
      <c r="M260" s="639">
        <v>781</v>
      </c>
    </row>
    <row r="261" spans="1:13" x14ac:dyDescent="0.15">
      <c r="A261" s="635" t="s">
        <v>1079</v>
      </c>
      <c r="B261" s="636" t="s">
        <v>1080</v>
      </c>
      <c r="C261" s="637">
        <f t="shared" si="12"/>
        <v>0</v>
      </c>
      <c r="D261" s="638">
        <v>0</v>
      </c>
      <c r="E261" s="638">
        <v>0</v>
      </c>
      <c r="F261" s="638">
        <f t="shared" si="13"/>
        <v>0</v>
      </c>
      <c r="G261" s="638">
        <v>0</v>
      </c>
      <c r="H261" s="638">
        <f t="shared" si="14"/>
        <v>0</v>
      </c>
      <c r="I261" s="638">
        <f t="shared" si="15"/>
        <v>0</v>
      </c>
      <c r="J261" s="638">
        <v>0</v>
      </c>
      <c r="K261" s="638">
        <v>0</v>
      </c>
      <c r="L261" s="639">
        <v>0</v>
      </c>
      <c r="M261" s="639">
        <v>0</v>
      </c>
    </row>
    <row r="262" spans="1:13" x14ac:dyDescent="0.15">
      <c r="A262" s="635" t="s">
        <v>1081</v>
      </c>
      <c r="B262" s="636" t="s">
        <v>1082</v>
      </c>
      <c r="C262" s="637">
        <f t="shared" si="12"/>
        <v>72</v>
      </c>
      <c r="D262" s="638">
        <v>8</v>
      </c>
      <c r="E262" s="638">
        <v>3</v>
      </c>
      <c r="F262" s="638">
        <f t="shared" si="13"/>
        <v>61</v>
      </c>
      <c r="G262" s="638">
        <v>5</v>
      </c>
      <c r="H262" s="638">
        <f t="shared" si="14"/>
        <v>56</v>
      </c>
      <c r="I262" s="638">
        <f t="shared" si="15"/>
        <v>55</v>
      </c>
      <c r="J262" s="638">
        <v>34</v>
      </c>
      <c r="K262" s="638">
        <v>21</v>
      </c>
      <c r="L262" s="639">
        <v>1</v>
      </c>
      <c r="M262" s="639">
        <v>1048</v>
      </c>
    </row>
    <row r="263" spans="1:13" x14ac:dyDescent="0.15">
      <c r="A263" s="635" t="s">
        <v>1083</v>
      </c>
      <c r="B263" s="636" t="s">
        <v>1084</v>
      </c>
      <c r="C263" s="637">
        <f t="shared" ref="C263:C326" si="16">D263+E263+F263</f>
        <v>1304</v>
      </c>
      <c r="D263" s="638">
        <v>555</v>
      </c>
      <c r="E263" s="638">
        <v>189</v>
      </c>
      <c r="F263" s="638">
        <f t="shared" ref="F263:F326" si="17">G263+H263</f>
        <v>560</v>
      </c>
      <c r="G263" s="638">
        <v>181</v>
      </c>
      <c r="H263" s="638">
        <f t="shared" ref="H263:H326" si="18">I263+L263</f>
        <v>379</v>
      </c>
      <c r="I263" s="638">
        <f t="shared" ref="I263:I326" si="19">J263+K263</f>
        <v>350</v>
      </c>
      <c r="J263" s="638">
        <v>258</v>
      </c>
      <c r="K263" s="638">
        <v>92</v>
      </c>
      <c r="L263" s="639">
        <v>29</v>
      </c>
      <c r="M263" s="639">
        <v>4766</v>
      </c>
    </row>
    <row r="264" spans="1:13" x14ac:dyDescent="0.15">
      <c r="A264" s="635" t="s">
        <v>1085</v>
      </c>
      <c r="B264" s="636" t="s">
        <v>1086</v>
      </c>
      <c r="C264" s="637">
        <f t="shared" si="16"/>
        <v>0</v>
      </c>
      <c r="D264" s="638">
        <v>0</v>
      </c>
      <c r="E264" s="638">
        <v>0</v>
      </c>
      <c r="F264" s="638">
        <f t="shared" si="17"/>
        <v>0</v>
      </c>
      <c r="G264" s="638">
        <v>0</v>
      </c>
      <c r="H264" s="638">
        <f t="shared" si="18"/>
        <v>0</v>
      </c>
      <c r="I264" s="638">
        <f t="shared" si="19"/>
        <v>0</v>
      </c>
      <c r="J264" s="638">
        <v>0</v>
      </c>
      <c r="K264" s="638">
        <v>0</v>
      </c>
      <c r="L264" s="639">
        <v>0</v>
      </c>
      <c r="M264" s="639">
        <v>33</v>
      </c>
    </row>
    <row r="265" spans="1:13" x14ac:dyDescent="0.15">
      <c r="A265" s="635" t="s">
        <v>1087</v>
      </c>
      <c r="B265" s="636" t="s">
        <v>1088</v>
      </c>
      <c r="C265" s="637">
        <f t="shared" si="16"/>
        <v>12224</v>
      </c>
      <c r="D265" s="638">
        <v>2295</v>
      </c>
      <c r="E265" s="638">
        <v>752</v>
      </c>
      <c r="F265" s="638">
        <f t="shared" si="17"/>
        <v>9177</v>
      </c>
      <c r="G265" s="638">
        <v>1293</v>
      </c>
      <c r="H265" s="638">
        <f t="shared" si="18"/>
        <v>7884</v>
      </c>
      <c r="I265" s="638">
        <f t="shared" si="19"/>
        <v>7610</v>
      </c>
      <c r="J265" s="638">
        <v>5837</v>
      </c>
      <c r="K265" s="638">
        <v>1773</v>
      </c>
      <c r="L265" s="639">
        <v>274</v>
      </c>
      <c r="M265" s="634">
        <v>130807</v>
      </c>
    </row>
    <row r="266" spans="1:13" x14ac:dyDescent="0.15">
      <c r="A266" s="640" t="s">
        <v>1089</v>
      </c>
      <c r="B266" s="641" t="s">
        <v>1090</v>
      </c>
      <c r="C266" s="642">
        <f t="shared" si="16"/>
        <v>4132</v>
      </c>
      <c r="D266" s="629">
        <v>556</v>
      </c>
      <c r="E266" s="629">
        <v>159</v>
      </c>
      <c r="F266" s="643">
        <f t="shared" si="17"/>
        <v>3417</v>
      </c>
      <c r="G266" s="629">
        <v>456</v>
      </c>
      <c r="H266" s="643">
        <f t="shared" si="18"/>
        <v>2961</v>
      </c>
      <c r="I266" s="643">
        <f t="shared" si="19"/>
        <v>2854</v>
      </c>
      <c r="J266" s="629">
        <v>2169</v>
      </c>
      <c r="K266" s="629">
        <v>685</v>
      </c>
      <c r="L266" s="630">
        <v>107</v>
      </c>
      <c r="M266" s="644">
        <v>63251</v>
      </c>
    </row>
    <row r="267" spans="1:13" x14ac:dyDescent="0.15">
      <c r="A267" s="635" t="s">
        <v>1091</v>
      </c>
      <c r="B267" s="636" t="s">
        <v>1092</v>
      </c>
      <c r="C267" s="637">
        <f t="shared" si="16"/>
        <v>28075</v>
      </c>
      <c r="D267" s="629">
        <v>2929</v>
      </c>
      <c r="E267" s="629">
        <v>893</v>
      </c>
      <c r="F267" s="638">
        <f t="shared" si="17"/>
        <v>24253</v>
      </c>
      <c r="G267" s="629">
        <v>3942</v>
      </c>
      <c r="H267" s="638">
        <f t="shared" si="18"/>
        <v>20311</v>
      </c>
      <c r="I267" s="638">
        <f t="shared" si="19"/>
        <v>19143</v>
      </c>
      <c r="J267" s="629">
        <v>16518</v>
      </c>
      <c r="K267" s="629">
        <v>2625</v>
      </c>
      <c r="L267" s="630">
        <v>1168</v>
      </c>
      <c r="M267" s="639">
        <v>306772</v>
      </c>
    </row>
    <row r="268" spans="1:13" x14ac:dyDescent="0.15">
      <c r="A268" s="635" t="s">
        <v>1093</v>
      </c>
      <c r="B268" s="636" t="s">
        <v>1094</v>
      </c>
      <c r="C268" s="637">
        <f t="shared" si="16"/>
        <v>23154</v>
      </c>
      <c r="D268" s="638">
        <v>2404</v>
      </c>
      <c r="E268" s="638">
        <v>706</v>
      </c>
      <c r="F268" s="638">
        <f t="shared" si="17"/>
        <v>20044</v>
      </c>
      <c r="G268" s="638">
        <v>3218</v>
      </c>
      <c r="H268" s="638">
        <f t="shared" si="18"/>
        <v>16826</v>
      </c>
      <c r="I268" s="638">
        <f t="shared" si="19"/>
        <v>15873</v>
      </c>
      <c r="J268" s="638">
        <v>14383</v>
      </c>
      <c r="K268" s="638">
        <v>1490</v>
      </c>
      <c r="L268" s="639">
        <v>953</v>
      </c>
      <c r="M268" s="634">
        <v>287011</v>
      </c>
    </row>
    <row r="269" spans="1:13" x14ac:dyDescent="0.15">
      <c r="A269" s="626" t="s">
        <v>1095</v>
      </c>
      <c r="B269" s="627" t="s">
        <v>1096</v>
      </c>
      <c r="C269" s="628">
        <f t="shared" si="16"/>
        <v>1308</v>
      </c>
      <c r="D269" s="629">
        <v>97</v>
      </c>
      <c r="E269" s="629">
        <v>30</v>
      </c>
      <c r="F269" s="629">
        <f t="shared" si="17"/>
        <v>1181</v>
      </c>
      <c r="G269" s="629">
        <v>131</v>
      </c>
      <c r="H269" s="629">
        <f t="shared" si="18"/>
        <v>1050</v>
      </c>
      <c r="I269" s="629">
        <f t="shared" si="19"/>
        <v>1012</v>
      </c>
      <c r="J269" s="629">
        <v>586</v>
      </c>
      <c r="K269" s="629">
        <v>426</v>
      </c>
      <c r="L269" s="630">
        <v>38</v>
      </c>
      <c r="M269" s="639">
        <v>13312</v>
      </c>
    </row>
    <row r="270" spans="1:13" x14ac:dyDescent="0.15">
      <c r="A270" s="540" t="s">
        <v>1097</v>
      </c>
      <c r="B270" s="631" t="s">
        <v>1098</v>
      </c>
      <c r="C270" s="632">
        <f t="shared" si="16"/>
        <v>29042</v>
      </c>
      <c r="D270" s="638">
        <v>3078</v>
      </c>
      <c r="E270" s="638">
        <v>884</v>
      </c>
      <c r="F270" s="633">
        <f t="shared" si="17"/>
        <v>25080</v>
      </c>
      <c r="G270" s="638">
        <v>4028</v>
      </c>
      <c r="H270" s="633">
        <f t="shared" si="18"/>
        <v>21052</v>
      </c>
      <c r="I270" s="633">
        <f t="shared" si="19"/>
        <v>19870</v>
      </c>
      <c r="J270" s="638">
        <v>18005</v>
      </c>
      <c r="K270" s="638">
        <v>1865</v>
      </c>
      <c r="L270" s="639">
        <v>1182</v>
      </c>
      <c r="M270" s="634">
        <v>435941</v>
      </c>
    </row>
    <row r="271" spans="1:13" x14ac:dyDescent="0.15">
      <c r="A271" s="635" t="s">
        <v>1099</v>
      </c>
      <c r="B271" s="636" t="s">
        <v>1100</v>
      </c>
      <c r="C271" s="637">
        <f t="shared" si="16"/>
        <v>21236</v>
      </c>
      <c r="D271" s="629">
        <v>2370</v>
      </c>
      <c r="E271" s="629">
        <v>675</v>
      </c>
      <c r="F271" s="638">
        <f t="shared" si="17"/>
        <v>18191</v>
      </c>
      <c r="G271" s="629">
        <v>2980</v>
      </c>
      <c r="H271" s="638">
        <f t="shared" si="18"/>
        <v>15211</v>
      </c>
      <c r="I271" s="638">
        <f t="shared" si="19"/>
        <v>14340</v>
      </c>
      <c r="J271" s="629">
        <v>12007</v>
      </c>
      <c r="K271" s="629">
        <v>2333</v>
      </c>
      <c r="L271" s="630">
        <v>871</v>
      </c>
      <c r="M271" s="644">
        <v>261108</v>
      </c>
    </row>
    <row r="272" spans="1:13" x14ac:dyDescent="0.15">
      <c r="A272" s="626" t="s">
        <v>1101</v>
      </c>
      <c r="B272" s="627" t="s">
        <v>1102</v>
      </c>
      <c r="C272" s="628">
        <f t="shared" si="16"/>
        <v>15218</v>
      </c>
      <c r="D272" s="629">
        <v>1654</v>
      </c>
      <c r="E272" s="629">
        <v>466</v>
      </c>
      <c r="F272" s="629">
        <f t="shared" si="17"/>
        <v>13098</v>
      </c>
      <c r="G272" s="629">
        <v>2129</v>
      </c>
      <c r="H272" s="629">
        <f t="shared" si="18"/>
        <v>10969</v>
      </c>
      <c r="I272" s="629">
        <f t="shared" si="19"/>
        <v>10344</v>
      </c>
      <c r="J272" s="629">
        <v>8880</v>
      </c>
      <c r="K272" s="629">
        <v>1464</v>
      </c>
      <c r="L272" s="630">
        <v>625</v>
      </c>
      <c r="M272" s="639">
        <v>165302</v>
      </c>
    </row>
    <row r="273" spans="1:13" x14ac:dyDescent="0.15">
      <c r="A273" s="635" t="s">
        <v>1103</v>
      </c>
      <c r="B273" s="636" t="s">
        <v>1104</v>
      </c>
      <c r="C273" s="637">
        <f t="shared" si="16"/>
        <v>11343</v>
      </c>
      <c r="D273" s="638">
        <v>1345</v>
      </c>
      <c r="E273" s="638">
        <v>345</v>
      </c>
      <c r="F273" s="638">
        <f t="shared" si="17"/>
        <v>9653</v>
      </c>
      <c r="G273" s="638">
        <v>1572</v>
      </c>
      <c r="H273" s="638">
        <f t="shared" si="18"/>
        <v>8081</v>
      </c>
      <c r="I273" s="638">
        <f t="shared" si="19"/>
        <v>7623</v>
      </c>
      <c r="J273" s="638">
        <v>6544</v>
      </c>
      <c r="K273" s="638">
        <v>1079</v>
      </c>
      <c r="L273" s="639">
        <v>458</v>
      </c>
      <c r="M273" s="639">
        <v>145818</v>
      </c>
    </row>
    <row r="274" spans="1:13" x14ac:dyDescent="0.15">
      <c r="A274" s="540" t="s">
        <v>1105</v>
      </c>
      <c r="B274" s="631" t="s">
        <v>1106</v>
      </c>
      <c r="C274" s="632">
        <f t="shared" si="16"/>
        <v>1773</v>
      </c>
      <c r="D274" s="638">
        <v>317</v>
      </c>
      <c r="E274" s="638">
        <v>65</v>
      </c>
      <c r="F274" s="633">
        <f t="shared" si="17"/>
        <v>1391</v>
      </c>
      <c r="G274" s="638">
        <v>227</v>
      </c>
      <c r="H274" s="633">
        <f t="shared" si="18"/>
        <v>1164</v>
      </c>
      <c r="I274" s="633">
        <f t="shared" si="19"/>
        <v>1096</v>
      </c>
      <c r="J274" s="638">
        <v>939</v>
      </c>
      <c r="K274" s="638">
        <v>157</v>
      </c>
      <c r="L274" s="639">
        <v>68</v>
      </c>
      <c r="M274" s="634">
        <v>15867</v>
      </c>
    </row>
    <row r="275" spans="1:13" x14ac:dyDescent="0.15">
      <c r="A275" s="635" t="s">
        <v>1107</v>
      </c>
      <c r="B275" s="636" t="s">
        <v>1108</v>
      </c>
      <c r="C275" s="637">
        <f t="shared" si="16"/>
        <v>3535</v>
      </c>
      <c r="D275" s="629">
        <v>356</v>
      </c>
      <c r="E275" s="629">
        <v>97</v>
      </c>
      <c r="F275" s="638">
        <f t="shared" si="17"/>
        <v>3082</v>
      </c>
      <c r="G275" s="629">
        <v>444</v>
      </c>
      <c r="H275" s="638">
        <f t="shared" si="18"/>
        <v>2638</v>
      </c>
      <c r="I275" s="638">
        <f t="shared" si="19"/>
        <v>2504</v>
      </c>
      <c r="J275" s="629">
        <v>2195</v>
      </c>
      <c r="K275" s="629">
        <v>309</v>
      </c>
      <c r="L275" s="630">
        <v>134</v>
      </c>
      <c r="M275" s="639">
        <v>38722</v>
      </c>
    </row>
    <row r="276" spans="1:13" x14ac:dyDescent="0.15">
      <c r="A276" s="635" t="s">
        <v>1109</v>
      </c>
      <c r="B276" s="636" t="s">
        <v>1110</v>
      </c>
      <c r="C276" s="637">
        <f t="shared" si="16"/>
        <v>1350</v>
      </c>
      <c r="D276" s="638">
        <v>155</v>
      </c>
      <c r="E276" s="638">
        <v>40</v>
      </c>
      <c r="F276" s="638">
        <f t="shared" si="17"/>
        <v>1155</v>
      </c>
      <c r="G276" s="638">
        <v>183</v>
      </c>
      <c r="H276" s="638">
        <f t="shared" si="18"/>
        <v>972</v>
      </c>
      <c r="I276" s="638">
        <f t="shared" si="19"/>
        <v>918</v>
      </c>
      <c r="J276" s="638">
        <v>845</v>
      </c>
      <c r="K276" s="638">
        <v>73</v>
      </c>
      <c r="L276" s="639">
        <v>54</v>
      </c>
      <c r="M276" s="639">
        <v>14286</v>
      </c>
    </row>
    <row r="277" spans="1:13" x14ac:dyDescent="0.15">
      <c r="A277" s="635" t="s">
        <v>1111</v>
      </c>
      <c r="B277" s="636" t="s">
        <v>1112</v>
      </c>
      <c r="C277" s="637">
        <f t="shared" si="16"/>
        <v>1109</v>
      </c>
      <c r="D277" s="638">
        <v>112</v>
      </c>
      <c r="E277" s="638">
        <v>34</v>
      </c>
      <c r="F277" s="638">
        <f t="shared" si="17"/>
        <v>963</v>
      </c>
      <c r="G277" s="638">
        <v>155</v>
      </c>
      <c r="H277" s="638">
        <f t="shared" si="18"/>
        <v>808</v>
      </c>
      <c r="I277" s="638">
        <f t="shared" si="19"/>
        <v>761</v>
      </c>
      <c r="J277" s="638">
        <v>674</v>
      </c>
      <c r="K277" s="638">
        <v>87</v>
      </c>
      <c r="L277" s="639">
        <v>47</v>
      </c>
      <c r="M277" s="639">
        <v>8603</v>
      </c>
    </row>
    <row r="278" spans="1:13" x14ac:dyDescent="0.15">
      <c r="A278" s="635" t="s">
        <v>1113</v>
      </c>
      <c r="B278" s="636" t="s">
        <v>1114</v>
      </c>
      <c r="C278" s="637">
        <f t="shared" si="16"/>
        <v>13497</v>
      </c>
      <c r="D278" s="638">
        <v>1350</v>
      </c>
      <c r="E278" s="638">
        <v>417</v>
      </c>
      <c r="F278" s="638">
        <f t="shared" si="17"/>
        <v>11730</v>
      </c>
      <c r="G278" s="638">
        <v>1900</v>
      </c>
      <c r="H278" s="638">
        <f t="shared" si="18"/>
        <v>9830</v>
      </c>
      <c r="I278" s="638">
        <f t="shared" si="19"/>
        <v>9274</v>
      </c>
      <c r="J278" s="638">
        <v>8130</v>
      </c>
      <c r="K278" s="638">
        <v>1144</v>
      </c>
      <c r="L278" s="639">
        <v>556</v>
      </c>
      <c r="M278" s="634">
        <v>159491</v>
      </c>
    </row>
    <row r="279" spans="1:13" x14ac:dyDescent="0.15">
      <c r="A279" s="626">
        <v>461101</v>
      </c>
      <c r="B279" s="627" t="s">
        <v>1115</v>
      </c>
      <c r="C279" s="628">
        <f t="shared" si="16"/>
        <v>4030</v>
      </c>
      <c r="D279" s="629">
        <v>0</v>
      </c>
      <c r="E279" s="629">
        <v>0</v>
      </c>
      <c r="F279" s="629">
        <f t="shared" si="17"/>
        <v>4030</v>
      </c>
      <c r="G279" s="629">
        <v>66</v>
      </c>
      <c r="H279" s="629">
        <f t="shared" si="18"/>
        <v>3964</v>
      </c>
      <c r="I279" s="629">
        <f t="shared" si="19"/>
        <v>3959</v>
      </c>
      <c r="J279" s="629">
        <v>3820</v>
      </c>
      <c r="K279" s="629">
        <v>139</v>
      </c>
      <c r="L279" s="630">
        <v>5</v>
      </c>
      <c r="M279" s="639">
        <v>580915</v>
      </c>
    </row>
    <row r="280" spans="1:13" x14ac:dyDescent="0.15">
      <c r="A280" s="635">
        <v>461102</v>
      </c>
      <c r="B280" s="636" t="s">
        <v>1116</v>
      </c>
      <c r="C280" s="637">
        <f t="shared" si="16"/>
        <v>198</v>
      </c>
      <c r="D280" s="638">
        <v>0</v>
      </c>
      <c r="E280" s="638">
        <v>0</v>
      </c>
      <c r="F280" s="638">
        <f t="shared" si="17"/>
        <v>198</v>
      </c>
      <c r="G280" s="638">
        <v>4</v>
      </c>
      <c r="H280" s="638">
        <f t="shared" si="18"/>
        <v>194</v>
      </c>
      <c r="I280" s="638">
        <f t="shared" si="19"/>
        <v>193</v>
      </c>
      <c r="J280" s="638">
        <v>183</v>
      </c>
      <c r="K280" s="638">
        <v>10</v>
      </c>
      <c r="L280" s="639">
        <v>1</v>
      </c>
      <c r="M280" s="639">
        <v>8273</v>
      </c>
    </row>
    <row r="281" spans="1:13" x14ac:dyDescent="0.15">
      <c r="A281" s="540">
        <v>461103</v>
      </c>
      <c r="B281" s="631" t="s">
        <v>1117</v>
      </c>
      <c r="C281" s="632">
        <f t="shared" si="16"/>
        <v>1467</v>
      </c>
      <c r="D281" s="638">
        <v>0</v>
      </c>
      <c r="E281" s="638">
        <v>0</v>
      </c>
      <c r="F281" s="633">
        <f t="shared" si="17"/>
        <v>1467</v>
      </c>
      <c r="G281" s="638">
        <v>0</v>
      </c>
      <c r="H281" s="633">
        <f t="shared" si="18"/>
        <v>1467</v>
      </c>
      <c r="I281" s="633">
        <f t="shared" si="19"/>
        <v>1463</v>
      </c>
      <c r="J281" s="638">
        <v>1390</v>
      </c>
      <c r="K281" s="638">
        <v>73</v>
      </c>
      <c r="L281" s="639">
        <v>4</v>
      </c>
      <c r="M281" s="634">
        <v>190411</v>
      </c>
    </row>
    <row r="282" spans="1:13" x14ac:dyDescent="0.15">
      <c r="A282" s="635" t="s">
        <v>1118</v>
      </c>
      <c r="B282" s="636" t="s">
        <v>1119</v>
      </c>
      <c r="C282" s="637">
        <f t="shared" si="16"/>
        <v>4048</v>
      </c>
      <c r="D282" s="629">
        <v>0</v>
      </c>
      <c r="E282" s="629">
        <v>0</v>
      </c>
      <c r="F282" s="638">
        <f t="shared" si="17"/>
        <v>4048</v>
      </c>
      <c r="G282" s="629">
        <v>106</v>
      </c>
      <c r="H282" s="638">
        <f t="shared" si="18"/>
        <v>3942</v>
      </c>
      <c r="I282" s="638">
        <f t="shared" si="19"/>
        <v>3930</v>
      </c>
      <c r="J282" s="629">
        <v>3519</v>
      </c>
      <c r="K282" s="629">
        <v>411</v>
      </c>
      <c r="L282" s="630">
        <v>12</v>
      </c>
      <c r="M282" s="644">
        <v>311810</v>
      </c>
    </row>
    <row r="283" spans="1:13" x14ac:dyDescent="0.15">
      <c r="A283" s="640" t="s">
        <v>1120</v>
      </c>
      <c r="B283" s="641" t="s">
        <v>1121</v>
      </c>
      <c r="C283" s="642">
        <f t="shared" si="16"/>
        <v>50</v>
      </c>
      <c r="D283" s="629">
        <v>0</v>
      </c>
      <c r="E283" s="629">
        <v>0</v>
      </c>
      <c r="F283" s="643">
        <f t="shared" si="17"/>
        <v>50</v>
      </c>
      <c r="G283" s="629">
        <v>3</v>
      </c>
      <c r="H283" s="643">
        <f t="shared" si="18"/>
        <v>47</v>
      </c>
      <c r="I283" s="643">
        <f t="shared" si="19"/>
        <v>47</v>
      </c>
      <c r="J283" s="629">
        <v>42</v>
      </c>
      <c r="K283" s="629">
        <v>5</v>
      </c>
      <c r="L283" s="630">
        <v>0</v>
      </c>
      <c r="M283" s="644">
        <v>3603</v>
      </c>
    </row>
    <row r="284" spans="1:13" x14ac:dyDescent="0.15">
      <c r="A284" s="635" t="s">
        <v>1122</v>
      </c>
      <c r="B284" s="636" t="s">
        <v>1123</v>
      </c>
      <c r="C284" s="637">
        <f t="shared" si="16"/>
        <v>2612</v>
      </c>
      <c r="D284" s="629">
        <v>0</v>
      </c>
      <c r="E284" s="629">
        <v>0</v>
      </c>
      <c r="F284" s="638">
        <f t="shared" si="17"/>
        <v>2612</v>
      </c>
      <c r="G284" s="629">
        <v>6</v>
      </c>
      <c r="H284" s="638">
        <f t="shared" si="18"/>
        <v>2606</v>
      </c>
      <c r="I284" s="638">
        <f t="shared" si="19"/>
        <v>2582</v>
      </c>
      <c r="J284" s="629">
        <v>2276</v>
      </c>
      <c r="K284" s="629">
        <v>306</v>
      </c>
      <c r="L284" s="630">
        <v>24</v>
      </c>
      <c r="M284" s="639">
        <v>108020</v>
      </c>
    </row>
    <row r="285" spans="1:13" x14ac:dyDescent="0.15">
      <c r="A285" s="635" t="s">
        <v>1124</v>
      </c>
      <c r="B285" s="636" t="s">
        <v>1125</v>
      </c>
      <c r="C285" s="637">
        <f t="shared" si="16"/>
        <v>99</v>
      </c>
      <c r="D285" s="638">
        <v>0</v>
      </c>
      <c r="E285" s="638">
        <v>0</v>
      </c>
      <c r="F285" s="638">
        <f t="shared" si="17"/>
        <v>99</v>
      </c>
      <c r="G285" s="638">
        <v>0</v>
      </c>
      <c r="H285" s="638">
        <f t="shared" si="18"/>
        <v>99</v>
      </c>
      <c r="I285" s="638">
        <f t="shared" si="19"/>
        <v>98</v>
      </c>
      <c r="J285" s="638">
        <v>83</v>
      </c>
      <c r="K285" s="638">
        <v>15</v>
      </c>
      <c r="L285" s="639">
        <v>1</v>
      </c>
      <c r="M285" s="639">
        <v>7305</v>
      </c>
    </row>
    <row r="286" spans="1:13" x14ac:dyDescent="0.15">
      <c r="A286" s="635" t="s">
        <v>1126</v>
      </c>
      <c r="B286" s="636" t="s">
        <v>1127</v>
      </c>
      <c r="C286" s="637">
        <f t="shared" si="16"/>
        <v>1292</v>
      </c>
      <c r="D286" s="638">
        <v>0</v>
      </c>
      <c r="E286" s="638">
        <v>0</v>
      </c>
      <c r="F286" s="638">
        <f t="shared" si="17"/>
        <v>1292</v>
      </c>
      <c r="G286" s="638">
        <v>0</v>
      </c>
      <c r="H286" s="638">
        <f t="shared" si="18"/>
        <v>1292</v>
      </c>
      <c r="I286" s="638">
        <f t="shared" si="19"/>
        <v>1284</v>
      </c>
      <c r="J286" s="638">
        <v>1122</v>
      </c>
      <c r="K286" s="638">
        <v>162</v>
      </c>
      <c r="L286" s="639">
        <v>8</v>
      </c>
      <c r="M286" s="634">
        <v>72475</v>
      </c>
    </row>
    <row r="287" spans="1:13" x14ac:dyDescent="0.15">
      <c r="A287" s="626" t="s">
        <v>1128</v>
      </c>
      <c r="B287" s="627" t="s">
        <v>1129</v>
      </c>
      <c r="C287" s="628">
        <f t="shared" si="16"/>
        <v>3678</v>
      </c>
      <c r="D287" s="629">
        <v>0</v>
      </c>
      <c r="E287" s="629">
        <v>0</v>
      </c>
      <c r="F287" s="629">
        <f t="shared" si="17"/>
        <v>3678</v>
      </c>
      <c r="G287" s="629">
        <v>0</v>
      </c>
      <c r="H287" s="629">
        <f t="shared" si="18"/>
        <v>3678</v>
      </c>
      <c r="I287" s="629">
        <f t="shared" si="19"/>
        <v>3607</v>
      </c>
      <c r="J287" s="629">
        <v>2928</v>
      </c>
      <c r="K287" s="629">
        <v>679</v>
      </c>
      <c r="L287" s="630">
        <v>71</v>
      </c>
      <c r="M287" s="639">
        <v>40887</v>
      </c>
    </row>
    <row r="288" spans="1:13" x14ac:dyDescent="0.15">
      <c r="A288" s="540" t="s">
        <v>1130</v>
      </c>
      <c r="B288" s="631" t="s">
        <v>1131</v>
      </c>
      <c r="C288" s="632">
        <f t="shared" si="16"/>
        <v>14218</v>
      </c>
      <c r="D288" s="638">
        <v>400</v>
      </c>
      <c r="E288" s="638">
        <v>149</v>
      </c>
      <c r="F288" s="633">
        <f t="shared" si="17"/>
        <v>13669</v>
      </c>
      <c r="G288" s="638">
        <v>1324</v>
      </c>
      <c r="H288" s="633">
        <f t="shared" si="18"/>
        <v>12345</v>
      </c>
      <c r="I288" s="633">
        <f t="shared" si="19"/>
        <v>11976</v>
      </c>
      <c r="J288" s="638">
        <v>9552</v>
      </c>
      <c r="K288" s="638">
        <v>2424</v>
      </c>
      <c r="L288" s="639">
        <v>369</v>
      </c>
      <c r="M288" s="634">
        <v>137049</v>
      </c>
    </row>
    <row r="289" spans="1:13" x14ac:dyDescent="0.15">
      <c r="A289" s="635" t="s">
        <v>1132</v>
      </c>
      <c r="B289" s="636" t="s">
        <v>1133</v>
      </c>
      <c r="C289" s="637">
        <f t="shared" si="16"/>
        <v>68692</v>
      </c>
      <c r="D289" s="629">
        <v>1576</v>
      </c>
      <c r="E289" s="629">
        <v>604</v>
      </c>
      <c r="F289" s="638">
        <f t="shared" si="17"/>
        <v>66512</v>
      </c>
      <c r="G289" s="629">
        <v>5826</v>
      </c>
      <c r="H289" s="638">
        <f t="shared" si="18"/>
        <v>60686</v>
      </c>
      <c r="I289" s="638">
        <f t="shared" si="19"/>
        <v>59459</v>
      </c>
      <c r="J289" s="629">
        <v>48397</v>
      </c>
      <c r="K289" s="629">
        <v>11062</v>
      </c>
      <c r="L289" s="630">
        <v>1227</v>
      </c>
      <c r="M289" s="644">
        <v>1112677</v>
      </c>
    </row>
    <row r="290" spans="1:13" x14ac:dyDescent="0.15">
      <c r="A290" s="640" t="s">
        <v>1134</v>
      </c>
      <c r="B290" s="641" t="s">
        <v>1135</v>
      </c>
      <c r="C290" s="642">
        <f t="shared" si="16"/>
        <v>307366</v>
      </c>
      <c r="D290" s="629">
        <v>22840</v>
      </c>
      <c r="E290" s="629">
        <v>10813</v>
      </c>
      <c r="F290" s="643">
        <f t="shared" si="17"/>
        <v>273713</v>
      </c>
      <c r="G290" s="629">
        <v>15076</v>
      </c>
      <c r="H290" s="643">
        <f t="shared" si="18"/>
        <v>258637</v>
      </c>
      <c r="I290" s="643">
        <f t="shared" si="19"/>
        <v>249075</v>
      </c>
      <c r="J290" s="629">
        <v>93067</v>
      </c>
      <c r="K290" s="629">
        <v>156008</v>
      </c>
      <c r="L290" s="630">
        <v>9562</v>
      </c>
      <c r="M290" s="644">
        <v>1764988</v>
      </c>
    </row>
    <row r="291" spans="1:13" x14ac:dyDescent="0.15">
      <c r="A291" s="635" t="s">
        <v>1136</v>
      </c>
      <c r="B291" s="636" t="s">
        <v>1137</v>
      </c>
      <c r="C291" s="637">
        <f t="shared" si="16"/>
        <v>27382</v>
      </c>
      <c r="D291" s="629">
        <v>27</v>
      </c>
      <c r="E291" s="629">
        <v>6</v>
      </c>
      <c r="F291" s="638">
        <f t="shared" si="17"/>
        <v>27349</v>
      </c>
      <c r="G291" s="629">
        <v>471</v>
      </c>
      <c r="H291" s="638">
        <f t="shared" si="18"/>
        <v>26878</v>
      </c>
      <c r="I291" s="638">
        <f t="shared" si="19"/>
        <v>26627</v>
      </c>
      <c r="J291" s="629">
        <v>21290</v>
      </c>
      <c r="K291" s="629">
        <v>5337</v>
      </c>
      <c r="L291" s="630">
        <v>251</v>
      </c>
      <c r="M291" s="644">
        <v>670220</v>
      </c>
    </row>
    <row r="292" spans="1:13" x14ac:dyDescent="0.15">
      <c r="A292" s="626" t="s">
        <v>1138</v>
      </c>
      <c r="B292" s="627" t="s">
        <v>1139</v>
      </c>
      <c r="C292" s="628">
        <f t="shared" si="16"/>
        <v>24051</v>
      </c>
      <c r="D292" s="629">
        <v>1319</v>
      </c>
      <c r="E292" s="629">
        <v>165</v>
      </c>
      <c r="F292" s="629">
        <f t="shared" si="17"/>
        <v>22567</v>
      </c>
      <c r="G292" s="629">
        <v>991</v>
      </c>
      <c r="H292" s="629">
        <f t="shared" si="18"/>
        <v>21576</v>
      </c>
      <c r="I292" s="629">
        <f t="shared" si="19"/>
        <v>21442</v>
      </c>
      <c r="J292" s="629">
        <v>17562</v>
      </c>
      <c r="K292" s="629">
        <v>3880</v>
      </c>
      <c r="L292" s="630">
        <v>134</v>
      </c>
      <c r="M292" s="639">
        <v>349735</v>
      </c>
    </row>
    <row r="293" spans="1:13" x14ac:dyDescent="0.15">
      <c r="A293" s="540" t="s">
        <v>1140</v>
      </c>
      <c r="B293" s="631" t="s">
        <v>1141</v>
      </c>
      <c r="C293" s="632">
        <f t="shared" si="16"/>
        <v>9407</v>
      </c>
      <c r="D293" s="638">
        <v>672</v>
      </c>
      <c r="E293" s="638">
        <v>84</v>
      </c>
      <c r="F293" s="633">
        <f t="shared" si="17"/>
        <v>8651</v>
      </c>
      <c r="G293" s="638">
        <v>531</v>
      </c>
      <c r="H293" s="633">
        <f t="shared" si="18"/>
        <v>8120</v>
      </c>
      <c r="I293" s="633">
        <f t="shared" si="19"/>
        <v>8058</v>
      </c>
      <c r="J293" s="638">
        <v>6549</v>
      </c>
      <c r="K293" s="638">
        <v>1509</v>
      </c>
      <c r="L293" s="639">
        <v>62</v>
      </c>
      <c r="M293" s="634">
        <v>155551</v>
      </c>
    </row>
    <row r="294" spans="1:13" x14ac:dyDescent="0.15">
      <c r="A294" s="635" t="s">
        <v>1142</v>
      </c>
      <c r="B294" s="636" t="s">
        <v>1143</v>
      </c>
      <c r="C294" s="637">
        <f t="shared" si="16"/>
        <v>12639</v>
      </c>
      <c r="D294" s="629">
        <v>758</v>
      </c>
      <c r="E294" s="629">
        <v>165</v>
      </c>
      <c r="F294" s="638">
        <f t="shared" si="17"/>
        <v>11716</v>
      </c>
      <c r="G294" s="629">
        <v>2666</v>
      </c>
      <c r="H294" s="638">
        <f t="shared" si="18"/>
        <v>9050</v>
      </c>
      <c r="I294" s="638">
        <f t="shared" si="19"/>
        <v>8710</v>
      </c>
      <c r="J294" s="629">
        <v>5920</v>
      </c>
      <c r="K294" s="629">
        <v>2790</v>
      </c>
      <c r="L294" s="630">
        <v>340</v>
      </c>
      <c r="M294" s="639">
        <v>258971</v>
      </c>
    </row>
    <row r="295" spans="1:13" x14ac:dyDescent="0.15">
      <c r="A295" s="635" t="s">
        <v>1144</v>
      </c>
      <c r="B295" s="636" t="s">
        <v>1145</v>
      </c>
      <c r="C295" s="637">
        <f t="shared" si="16"/>
        <v>7537</v>
      </c>
      <c r="D295" s="638">
        <v>817</v>
      </c>
      <c r="E295" s="638">
        <v>303</v>
      </c>
      <c r="F295" s="638">
        <f t="shared" si="17"/>
        <v>6417</v>
      </c>
      <c r="G295" s="638">
        <v>2130</v>
      </c>
      <c r="H295" s="638">
        <f t="shared" si="18"/>
        <v>4287</v>
      </c>
      <c r="I295" s="638">
        <f t="shared" si="19"/>
        <v>4111</v>
      </c>
      <c r="J295" s="638">
        <v>2860</v>
      </c>
      <c r="K295" s="638">
        <v>1251</v>
      </c>
      <c r="L295" s="639">
        <v>176</v>
      </c>
      <c r="M295" s="634">
        <v>331311</v>
      </c>
    </row>
    <row r="296" spans="1:13" x14ac:dyDescent="0.15">
      <c r="A296" s="640" t="s">
        <v>1146</v>
      </c>
      <c r="B296" s="641" t="s">
        <v>1147</v>
      </c>
      <c r="C296" s="642">
        <f t="shared" si="16"/>
        <v>16153</v>
      </c>
      <c r="D296" s="629">
        <v>5257</v>
      </c>
      <c r="E296" s="629">
        <v>982</v>
      </c>
      <c r="F296" s="643">
        <f t="shared" si="17"/>
        <v>9914</v>
      </c>
      <c r="G296" s="629">
        <v>3670</v>
      </c>
      <c r="H296" s="643">
        <f t="shared" si="18"/>
        <v>6244</v>
      </c>
      <c r="I296" s="643">
        <f t="shared" si="19"/>
        <v>5977</v>
      </c>
      <c r="J296" s="629">
        <v>4364</v>
      </c>
      <c r="K296" s="629">
        <v>1613</v>
      </c>
      <c r="L296" s="630">
        <v>267</v>
      </c>
      <c r="M296" s="644">
        <v>507673</v>
      </c>
    </row>
    <row r="297" spans="1:13" x14ac:dyDescent="0.15">
      <c r="A297" s="712" t="s">
        <v>1148</v>
      </c>
      <c r="B297" s="713" t="s">
        <v>1149</v>
      </c>
      <c r="C297" s="714">
        <f t="shared" si="16"/>
        <v>7954</v>
      </c>
      <c r="D297" s="715">
        <v>0</v>
      </c>
      <c r="E297" s="715">
        <v>0</v>
      </c>
      <c r="F297" s="716">
        <f t="shared" si="17"/>
        <v>7954</v>
      </c>
      <c r="G297" s="715">
        <v>73</v>
      </c>
      <c r="H297" s="716">
        <f t="shared" si="18"/>
        <v>7881</v>
      </c>
      <c r="I297" s="716">
        <f t="shared" si="19"/>
        <v>7810</v>
      </c>
      <c r="J297" s="715">
        <v>7133</v>
      </c>
      <c r="K297" s="715">
        <v>677</v>
      </c>
      <c r="L297" s="717">
        <v>71</v>
      </c>
      <c r="M297" s="718">
        <v>295039</v>
      </c>
    </row>
    <row r="298" spans="1:13" x14ac:dyDescent="0.15">
      <c r="A298" s="640" t="s">
        <v>1150</v>
      </c>
      <c r="B298" s="641" t="s">
        <v>1151</v>
      </c>
      <c r="C298" s="642">
        <f t="shared" si="16"/>
        <v>87</v>
      </c>
      <c r="D298" s="629">
        <v>0</v>
      </c>
      <c r="E298" s="629">
        <v>0</v>
      </c>
      <c r="F298" s="643">
        <f t="shared" si="17"/>
        <v>87</v>
      </c>
      <c r="G298" s="629">
        <v>2</v>
      </c>
      <c r="H298" s="643">
        <f t="shared" si="18"/>
        <v>85</v>
      </c>
      <c r="I298" s="643">
        <f t="shared" si="19"/>
        <v>84</v>
      </c>
      <c r="J298" s="629">
        <v>77</v>
      </c>
      <c r="K298" s="629">
        <v>7</v>
      </c>
      <c r="L298" s="630">
        <v>1</v>
      </c>
      <c r="M298" s="644">
        <v>2040</v>
      </c>
    </row>
    <row r="299" spans="1:13" x14ac:dyDescent="0.15">
      <c r="A299" s="712" t="s">
        <v>1152</v>
      </c>
      <c r="B299" s="713" t="s">
        <v>1153</v>
      </c>
      <c r="C299" s="714">
        <f t="shared" si="16"/>
        <v>9884</v>
      </c>
      <c r="D299" s="715">
        <v>11</v>
      </c>
      <c r="E299" s="715">
        <v>1</v>
      </c>
      <c r="F299" s="716">
        <f t="shared" si="17"/>
        <v>9872</v>
      </c>
      <c r="G299" s="715">
        <v>292</v>
      </c>
      <c r="H299" s="716">
        <f t="shared" si="18"/>
        <v>9580</v>
      </c>
      <c r="I299" s="716">
        <f t="shared" si="19"/>
        <v>9342</v>
      </c>
      <c r="J299" s="715">
        <v>7305</v>
      </c>
      <c r="K299" s="715">
        <v>2037</v>
      </c>
      <c r="L299" s="717">
        <v>238</v>
      </c>
      <c r="M299" s="719">
        <v>80503</v>
      </c>
    </row>
    <row r="300" spans="1:13" x14ac:dyDescent="0.15">
      <c r="A300" s="712" t="s">
        <v>1154</v>
      </c>
      <c r="B300" s="713" t="s">
        <v>1155</v>
      </c>
      <c r="C300" s="714">
        <f t="shared" si="16"/>
        <v>13856</v>
      </c>
      <c r="D300" s="716">
        <v>1338</v>
      </c>
      <c r="E300" s="716">
        <v>65</v>
      </c>
      <c r="F300" s="716">
        <f t="shared" si="17"/>
        <v>12453</v>
      </c>
      <c r="G300" s="716">
        <v>412</v>
      </c>
      <c r="H300" s="716">
        <f t="shared" si="18"/>
        <v>12041</v>
      </c>
      <c r="I300" s="716">
        <f t="shared" si="19"/>
        <v>11902</v>
      </c>
      <c r="J300" s="716">
        <v>9258</v>
      </c>
      <c r="K300" s="716">
        <v>2644</v>
      </c>
      <c r="L300" s="719">
        <v>139</v>
      </c>
      <c r="M300" s="719">
        <v>66468</v>
      </c>
    </row>
    <row r="301" spans="1:13" x14ac:dyDescent="0.15">
      <c r="A301" s="640" t="s">
        <v>1156</v>
      </c>
      <c r="B301" s="641" t="s">
        <v>1157</v>
      </c>
      <c r="C301" s="642">
        <f t="shared" si="16"/>
        <v>97677</v>
      </c>
      <c r="D301" s="629">
        <v>4385</v>
      </c>
      <c r="E301" s="629">
        <v>589</v>
      </c>
      <c r="F301" s="643">
        <f t="shared" si="17"/>
        <v>92703</v>
      </c>
      <c r="G301" s="629">
        <v>4827</v>
      </c>
      <c r="H301" s="643">
        <f t="shared" si="18"/>
        <v>87876</v>
      </c>
      <c r="I301" s="643">
        <f t="shared" si="19"/>
        <v>85174</v>
      </c>
      <c r="J301" s="629">
        <v>63561</v>
      </c>
      <c r="K301" s="629">
        <v>21613</v>
      </c>
      <c r="L301" s="630">
        <v>2702</v>
      </c>
      <c r="M301" s="634">
        <v>754691</v>
      </c>
    </row>
    <row r="302" spans="1:13" x14ac:dyDescent="0.15">
      <c r="A302" s="712" t="s">
        <v>1158</v>
      </c>
      <c r="B302" s="713" t="s">
        <v>1159</v>
      </c>
      <c r="C302" s="714">
        <f t="shared" si="16"/>
        <v>196</v>
      </c>
      <c r="D302" s="715">
        <v>0</v>
      </c>
      <c r="E302" s="715">
        <v>0</v>
      </c>
      <c r="F302" s="716">
        <f t="shared" si="17"/>
        <v>196</v>
      </c>
      <c r="G302" s="715">
        <v>16</v>
      </c>
      <c r="H302" s="716">
        <f t="shared" si="18"/>
        <v>180</v>
      </c>
      <c r="I302" s="716">
        <f t="shared" si="19"/>
        <v>179</v>
      </c>
      <c r="J302" s="715">
        <v>170</v>
      </c>
      <c r="K302" s="715">
        <v>9</v>
      </c>
      <c r="L302" s="717">
        <v>1</v>
      </c>
      <c r="M302" s="718">
        <v>85223</v>
      </c>
    </row>
    <row r="303" spans="1:13" x14ac:dyDescent="0.15">
      <c r="A303" s="720" t="s">
        <v>1160</v>
      </c>
      <c r="B303" s="721" t="s">
        <v>1161</v>
      </c>
      <c r="C303" s="722">
        <f t="shared" si="16"/>
        <v>1704</v>
      </c>
      <c r="D303" s="715">
        <v>56</v>
      </c>
      <c r="E303" s="715">
        <v>49</v>
      </c>
      <c r="F303" s="723">
        <f t="shared" si="17"/>
        <v>1599</v>
      </c>
      <c r="G303" s="715">
        <v>187</v>
      </c>
      <c r="H303" s="723">
        <f t="shared" si="18"/>
        <v>1412</v>
      </c>
      <c r="I303" s="723">
        <f t="shared" si="19"/>
        <v>1370</v>
      </c>
      <c r="J303" s="715">
        <v>1223</v>
      </c>
      <c r="K303" s="715">
        <v>147</v>
      </c>
      <c r="L303" s="717">
        <v>42</v>
      </c>
      <c r="M303" s="718">
        <v>53020</v>
      </c>
    </row>
    <row r="304" spans="1:13" x14ac:dyDescent="0.15">
      <c r="A304" s="635" t="s">
        <v>1162</v>
      </c>
      <c r="B304" s="636" t="s">
        <v>1163</v>
      </c>
      <c r="C304" s="637">
        <f t="shared" si="16"/>
        <v>5744</v>
      </c>
      <c r="D304" s="629">
        <v>14</v>
      </c>
      <c r="E304" s="629">
        <v>2</v>
      </c>
      <c r="F304" s="638">
        <f t="shared" si="17"/>
        <v>5728</v>
      </c>
      <c r="G304" s="629">
        <v>221</v>
      </c>
      <c r="H304" s="638">
        <f t="shared" si="18"/>
        <v>5507</v>
      </c>
      <c r="I304" s="638">
        <f t="shared" si="19"/>
        <v>5332</v>
      </c>
      <c r="J304" s="629">
        <v>4806</v>
      </c>
      <c r="K304" s="629">
        <v>526</v>
      </c>
      <c r="L304" s="630">
        <v>175</v>
      </c>
      <c r="M304" s="644">
        <v>102852</v>
      </c>
    </row>
    <row r="305" spans="1:13" x14ac:dyDescent="0.15">
      <c r="A305" s="720" t="s">
        <v>1164</v>
      </c>
      <c r="B305" s="721" t="s">
        <v>1165</v>
      </c>
      <c r="C305" s="722">
        <f t="shared" si="16"/>
        <v>665</v>
      </c>
      <c r="D305" s="715">
        <v>0</v>
      </c>
      <c r="E305" s="715">
        <v>0</v>
      </c>
      <c r="F305" s="723">
        <f t="shared" si="17"/>
        <v>665</v>
      </c>
      <c r="G305" s="715">
        <v>9</v>
      </c>
      <c r="H305" s="723">
        <f t="shared" si="18"/>
        <v>656</v>
      </c>
      <c r="I305" s="723">
        <f t="shared" si="19"/>
        <v>653</v>
      </c>
      <c r="J305" s="715">
        <v>616</v>
      </c>
      <c r="K305" s="715">
        <v>37</v>
      </c>
      <c r="L305" s="717">
        <v>3</v>
      </c>
      <c r="M305" s="718">
        <v>51886</v>
      </c>
    </row>
    <row r="306" spans="1:13" x14ac:dyDescent="0.15">
      <c r="A306" s="635" t="s">
        <v>1166</v>
      </c>
      <c r="B306" s="636" t="s">
        <v>1167</v>
      </c>
      <c r="C306" s="637">
        <f t="shared" si="16"/>
        <v>2884</v>
      </c>
      <c r="D306" s="629">
        <v>62</v>
      </c>
      <c r="E306" s="629">
        <v>13</v>
      </c>
      <c r="F306" s="638">
        <f t="shared" si="17"/>
        <v>2809</v>
      </c>
      <c r="G306" s="629">
        <v>86</v>
      </c>
      <c r="H306" s="638">
        <f t="shared" si="18"/>
        <v>2723</v>
      </c>
      <c r="I306" s="638">
        <f t="shared" si="19"/>
        <v>2637</v>
      </c>
      <c r="J306" s="629">
        <v>1925</v>
      </c>
      <c r="K306" s="629">
        <v>712</v>
      </c>
      <c r="L306" s="630">
        <v>86</v>
      </c>
      <c r="M306" s="644">
        <v>40412</v>
      </c>
    </row>
    <row r="307" spans="1:13" x14ac:dyDescent="0.15">
      <c r="A307" s="640" t="s">
        <v>1168</v>
      </c>
      <c r="B307" s="641" t="s">
        <v>1169</v>
      </c>
      <c r="C307" s="642">
        <f t="shared" si="16"/>
        <v>5582</v>
      </c>
      <c r="D307" s="629">
        <v>38</v>
      </c>
      <c r="E307" s="629">
        <v>14</v>
      </c>
      <c r="F307" s="643">
        <f t="shared" si="17"/>
        <v>5530</v>
      </c>
      <c r="G307" s="629">
        <v>193</v>
      </c>
      <c r="H307" s="643">
        <f t="shared" si="18"/>
        <v>5337</v>
      </c>
      <c r="I307" s="643">
        <f t="shared" si="19"/>
        <v>5135</v>
      </c>
      <c r="J307" s="629">
        <v>3047</v>
      </c>
      <c r="K307" s="629">
        <v>2088</v>
      </c>
      <c r="L307" s="630">
        <v>202</v>
      </c>
      <c r="M307" s="644">
        <v>115064</v>
      </c>
    </row>
    <row r="308" spans="1:13" x14ac:dyDescent="0.15">
      <c r="A308" s="635" t="s">
        <v>1170</v>
      </c>
      <c r="B308" s="636" t="s">
        <v>1171</v>
      </c>
      <c r="C308" s="637">
        <f t="shared" si="16"/>
        <v>3211</v>
      </c>
      <c r="D308" s="629">
        <v>39</v>
      </c>
      <c r="E308" s="629">
        <v>13</v>
      </c>
      <c r="F308" s="638">
        <f t="shared" si="17"/>
        <v>3159</v>
      </c>
      <c r="G308" s="629">
        <v>127</v>
      </c>
      <c r="H308" s="638">
        <f t="shared" si="18"/>
        <v>3032</v>
      </c>
      <c r="I308" s="638">
        <f t="shared" si="19"/>
        <v>2887</v>
      </c>
      <c r="J308" s="629">
        <v>1490</v>
      </c>
      <c r="K308" s="629">
        <v>1397</v>
      </c>
      <c r="L308" s="630">
        <v>145</v>
      </c>
      <c r="M308" s="644">
        <v>45788</v>
      </c>
    </row>
    <row r="309" spans="1:13" x14ac:dyDescent="0.15">
      <c r="A309" s="626" t="s">
        <v>1172</v>
      </c>
      <c r="B309" s="627" t="s">
        <v>1173</v>
      </c>
      <c r="C309" s="628">
        <f t="shared" si="16"/>
        <v>9497</v>
      </c>
      <c r="D309" s="629">
        <v>2964</v>
      </c>
      <c r="E309" s="629">
        <v>694</v>
      </c>
      <c r="F309" s="629">
        <f t="shared" si="17"/>
        <v>5839</v>
      </c>
      <c r="G309" s="629">
        <v>618</v>
      </c>
      <c r="H309" s="629">
        <f t="shared" si="18"/>
        <v>5221</v>
      </c>
      <c r="I309" s="629">
        <f t="shared" si="19"/>
        <v>4936</v>
      </c>
      <c r="J309" s="629">
        <v>3183</v>
      </c>
      <c r="K309" s="629">
        <v>1753</v>
      </c>
      <c r="L309" s="630">
        <v>285</v>
      </c>
      <c r="M309" s="639">
        <v>203057</v>
      </c>
    </row>
    <row r="310" spans="1:13" x14ac:dyDescent="0.15">
      <c r="A310" s="635" t="s">
        <v>1174</v>
      </c>
      <c r="B310" s="636" t="s">
        <v>1175</v>
      </c>
      <c r="C310" s="637">
        <f t="shared" si="16"/>
        <v>346</v>
      </c>
      <c r="D310" s="638">
        <v>0</v>
      </c>
      <c r="E310" s="638">
        <v>0</v>
      </c>
      <c r="F310" s="638">
        <f t="shared" si="17"/>
        <v>346</v>
      </c>
      <c r="G310" s="638">
        <v>0</v>
      </c>
      <c r="H310" s="638">
        <f t="shared" si="18"/>
        <v>346</v>
      </c>
      <c r="I310" s="638">
        <f t="shared" si="19"/>
        <v>334</v>
      </c>
      <c r="J310" s="638">
        <v>249</v>
      </c>
      <c r="K310" s="638">
        <v>85</v>
      </c>
      <c r="L310" s="639">
        <v>12</v>
      </c>
      <c r="M310" s="639">
        <v>7243</v>
      </c>
    </row>
    <row r="311" spans="1:13" x14ac:dyDescent="0.15">
      <c r="A311" s="635" t="s">
        <v>1176</v>
      </c>
      <c r="B311" s="636" t="s">
        <v>1177</v>
      </c>
      <c r="C311" s="637">
        <f t="shared" si="16"/>
        <v>434</v>
      </c>
      <c r="D311" s="638">
        <v>0</v>
      </c>
      <c r="E311" s="638">
        <v>0</v>
      </c>
      <c r="F311" s="638">
        <f t="shared" si="17"/>
        <v>434</v>
      </c>
      <c r="G311" s="638">
        <v>6</v>
      </c>
      <c r="H311" s="638">
        <f t="shared" si="18"/>
        <v>428</v>
      </c>
      <c r="I311" s="638">
        <f t="shared" si="19"/>
        <v>421</v>
      </c>
      <c r="J311" s="638">
        <v>352</v>
      </c>
      <c r="K311" s="638">
        <v>69</v>
      </c>
      <c r="L311" s="639">
        <v>7</v>
      </c>
      <c r="M311" s="639">
        <v>9944</v>
      </c>
    </row>
    <row r="312" spans="1:13" x14ac:dyDescent="0.15">
      <c r="A312" s="635" t="s">
        <v>1178</v>
      </c>
      <c r="B312" s="636" t="s">
        <v>1179</v>
      </c>
      <c r="C312" s="637">
        <f t="shared" si="16"/>
        <v>505</v>
      </c>
      <c r="D312" s="638">
        <v>4</v>
      </c>
      <c r="E312" s="638">
        <v>1</v>
      </c>
      <c r="F312" s="638">
        <f t="shared" si="17"/>
        <v>500</v>
      </c>
      <c r="G312" s="638">
        <v>15</v>
      </c>
      <c r="H312" s="638">
        <f t="shared" si="18"/>
        <v>485</v>
      </c>
      <c r="I312" s="638">
        <f t="shared" si="19"/>
        <v>467</v>
      </c>
      <c r="J312" s="638">
        <v>344</v>
      </c>
      <c r="K312" s="638">
        <v>123</v>
      </c>
      <c r="L312" s="639">
        <v>18</v>
      </c>
      <c r="M312" s="639">
        <v>4934</v>
      </c>
    </row>
    <row r="313" spans="1:13" x14ac:dyDescent="0.15">
      <c r="A313" s="635" t="s">
        <v>1180</v>
      </c>
      <c r="B313" s="636" t="s">
        <v>1181</v>
      </c>
      <c r="C313" s="637">
        <f t="shared" si="16"/>
        <v>77</v>
      </c>
      <c r="D313" s="638">
        <v>0</v>
      </c>
      <c r="E313" s="638">
        <v>0</v>
      </c>
      <c r="F313" s="638">
        <f t="shared" si="17"/>
        <v>77</v>
      </c>
      <c r="G313" s="638">
        <v>0</v>
      </c>
      <c r="H313" s="638">
        <f t="shared" si="18"/>
        <v>77</v>
      </c>
      <c r="I313" s="638">
        <f t="shared" si="19"/>
        <v>76</v>
      </c>
      <c r="J313" s="638">
        <v>64</v>
      </c>
      <c r="K313" s="638">
        <v>12</v>
      </c>
      <c r="L313" s="639">
        <v>1</v>
      </c>
      <c r="M313" s="639">
        <v>1728</v>
      </c>
    </row>
    <row r="314" spans="1:13" x14ac:dyDescent="0.15">
      <c r="A314" s="635" t="s">
        <v>1182</v>
      </c>
      <c r="B314" s="636" t="s">
        <v>1183</v>
      </c>
      <c r="C314" s="637">
        <f t="shared" si="16"/>
        <v>359</v>
      </c>
      <c r="D314" s="638">
        <v>0</v>
      </c>
      <c r="E314" s="638">
        <v>0</v>
      </c>
      <c r="F314" s="638">
        <f t="shared" si="17"/>
        <v>359</v>
      </c>
      <c r="G314" s="638">
        <v>10</v>
      </c>
      <c r="H314" s="638">
        <f t="shared" si="18"/>
        <v>349</v>
      </c>
      <c r="I314" s="638">
        <f t="shared" si="19"/>
        <v>343</v>
      </c>
      <c r="J314" s="638">
        <v>287</v>
      </c>
      <c r="K314" s="638">
        <v>56</v>
      </c>
      <c r="L314" s="639">
        <v>6</v>
      </c>
      <c r="M314" s="639">
        <v>10585</v>
      </c>
    </row>
    <row r="315" spans="1:13" x14ac:dyDescent="0.15">
      <c r="A315" s="635" t="s">
        <v>1184</v>
      </c>
      <c r="B315" s="636" t="s">
        <v>1185</v>
      </c>
      <c r="C315" s="637">
        <f t="shared" si="16"/>
        <v>656</v>
      </c>
      <c r="D315" s="638">
        <v>5</v>
      </c>
      <c r="E315" s="638">
        <v>1</v>
      </c>
      <c r="F315" s="638">
        <f t="shared" si="17"/>
        <v>650</v>
      </c>
      <c r="G315" s="638">
        <v>19</v>
      </c>
      <c r="H315" s="638">
        <f t="shared" si="18"/>
        <v>631</v>
      </c>
      <c r="I315" s="638">
        <f t="shared" si="19"/>
        <v>608</v>
      </c>
      <c r="J315" s="638">
        <v>448</v>
      </c>
      <c r="K315" s="638">
        <v>160</v>
      </c>
      <c r="L315" s="639">
        <v>23</v>
      </c>
      <c r="M315" s="639">
        <v>6842</v>
      </c>
    </row>
    <row r="316" spans="1:13" x14ac:dyDescent="0.15">
      <c r="A316" s="724" t="s">
        <v>1186</v>
      </c>
      <c r="B316" s="725" t="s">
        <v>1187</v>
      </c>
      <c r="C316" s="726">
        <f t="shared" si="16"/>
        <v>4237</v>
      </c>
      <c r="D316" s="716">
        <v>57</v>
      </c>
      <c r="E316" s="716">
        <v>11</v>
      </c>
      <c r="F316" s="727">
        <f t="shared" si="17"/>
        <v>4169</v>
      </c>
      <c r="G316" s="716">
        <v>209</v>
      </c>
      <c r="H316" s="727">
        <f t="shared" si="18"/>
        <v>3960</v>
      </c>
      <c r="I316" s="727">
        <f t="shared" si="19"/>
        <v>3844</v>
      </c>
      <c r="J316" s="716">
        <v>2944</v>
      </c>
      <c r="K316" s="716">
        <v>900</v>
      </c>
      <c r="L316" s="719">
        <v>116</v>
      </c>
      <c r="M316" s="728">
        <v>52144</v>
      </c>
    </row>
    <row r="317" spans="1:13" x14ac:dyDescent="0.15">
      <c r="A317" s="635" t="s">
        <v>1188</v>
      </c>
      <c r="B317" s="636" t="s">
        <v>1189</v>
      </c>
      <c r="C317" s="637">
        <f t="shared" si="16"/>
        <v>8502</v>
      </c>
      <c r="D317" s="629">
        <v>107</v>
      </c>
      <c r="E317" s="629">
        <v>22</v>
      </c>
      <c r="F317" s="638">
        <f t="shared" si="17"/>
        <v>8373</v>
      </c>
      <c r="G317" s="629">
        <v>7</v>
      </c>
      <c r="H317" s="638">
        <f t="shared" si="18"/>
        <v>8366</v>
      </c>
      <c r="I317" s="638">
        <f t="shared" si="19"/>
        <v>8070</v>
      </c>
      <c r="J317" s="629">
        <v>3104</v>
      </c>
      <c r="K317" s="629">
        <v>4966</v>
      </c>
      <c r="L317" s="630">
        <v>296</v>
      </c>
      <c r="M317" s="644">
        <v>46176</v>
      </c>
    </row>
    <row r="318" spans="1:13" x14ac:dyDescent="0.15">
      <c r="A318" s="626" t="s">
        <v>1190</v>
      </c>
      <c r="B318" s="627" t="s">
        <v>1191</v>
      </c>
      <c r="C318" s="628">
        <f t="shared" si="16"/>
        <v>649</v>
      </c>
      <c r="D318" s="629">
        <v>0</v>
      </c>
      <c r="E318" s="629">
        <v>0</v>
      </c>
      <c r="F318" s="629">
        <f t="shared" si="17"/>
        <v>649</v>
      </c>
      <c r="G318" s="629">
        <v>14</v>
      </c>
      <c r="H318" s="629">
        <f t="shared" si="18"/>
        <v>635</v>
      </c>
      <c r="I318" s="629">
        <f t="shared" si="19"/>
        <v>628</v>
      </c>
      <c r="J318" s="629">
        <v>528</v>
      </c>
      <c r="K318" s="629">
        <v>100</v>
      </c>
      <c r="L318" s="630">
        <v>7</v>
      </c>
      <c r="M318" s="639">
        <v>71427</v>
      </c>
    </row>
    <row r="319" spans="1:13" x14ac:dyDescent="0.15">
      <c r="A319" s="635" t="s">
        <v>1192</v>
      </c>
      <c r="B319" s="636" t="s">
        <v>1193</v>
      </c>
      <c r="C319" s="637">
        <f t="shared" si="16"/>
        <v>1688</v>
      </c>
      <c r="D319" s="638">
        <v>0</v>
      </c>
      <c r="E319" s="638">
        <v>0</v>
      </c>
      <c r="F319" s="638">
        <f t="shared" si="17"/>
        <v>1688</v>
      </c>
      <c r="G319" s="638">
        <v>7</v>
      </c>
      <c r="H319" s="638">
        <f t="shared" si="18"/>
        <v>1681</v>
      </c>
      <c r="I319" s="638">
        <f t="shared" si="19"/>
        <v>1679</v>
      </c>
      <c r="J319" s="638">
        <v>1502</v>
      </c>
      <c r="K319" s="638">
        <v>177</v>
      </c>
      <c r="L319" s="639">
        <v>2</v>
      </c>
      <c r="M319" s="639">
        <v>319451</v>
      </c>
    </row>
    <row r="320" spans="1:13" x14ac:dyDescent="0.15">
      <c r="A320" s="635" t="s">
        <v>1194</v>
      </c>
      <c r="B320" s="636" t="s">
        <v>1195</v>
      </c>
      <c r="C320" s="637">
        <f t="shared" si="16"/>
        <v>1237</v>
      </c>
      <c r="D320" s="638">
        <v>41</v>
      </c>
      <c r="E320" s="638">
        <v>15</v>
      </c>
      <c r="F320" s="638">
        <f t="shared" si="17"/>
        <v>1181</v>
      </c>
      <c r="G320" s="638">
        <v>19</v>
      </c>
      <c r="H320" s="638">
        <f t="shared" si="18"/>
        <v>1162</v>
      </c>
      <c r="I320" s="638">
        <f t="shared" si="19"/>
        <v>1153</v>
      </c>
      <c r="J320" s="638">
        <v>742</v>
      </c>
      <c r="K320" s="638">
        <v>411</v>
      </c>
      <c r="L320" s="639">
        <v>9</v>
      </c>
      <c r="M320" s="634">
        <v>15582</v>
      </c>
    </row>
    <row r="321" spans="1:13" x14ac:dyDescent="0.15">
      <c r="A321" s="626" t="s">
        <v>1196</v>
      </c>
      <c r="B321" s="627" t="s">
        <v>1197</v>
      </c>
      <c r="C321" s="628">
        <f t="shared" si="16"/>
        <v>538</v>
      </c>
      <c r="D321" s="629">
        <v>0</v>
      </c>
      <c r="E321" s="629">
        <v>0</v>
      </c>
      <c r="F321" s="629">
        <f t="shared" si="17"/>
        <v>538</v>
      </c>
      <c r="G321" s="629">
        <v>0</v>
      </c>
      <c r="H321" s="629">
        <f t="shared" si="18"/>
        <v>538</v>
      </c>
      <c r="I321" s="629">
        <f t="shared" si="19"/>
        <v>538</v>
      </c>
      <c r="J321" s="629">
        <v>384</v>
      </c>
      <c r="K321" s="629">
        <v>154</v>
      </c>
      <c r="L321" s="630">
        <v>0</v>
      </c>
      <c r="M321" s="639">
        <v>30131</v>
      </c>
    </row>
    <row r="322" spans="1:13" x14ac:dyDescent="0.15">
      <c r="A322" s="635" t="s">
        <v>1198</v>
      </c>
      <c r="B322" s="636" t="s">
        <v>1199</v>
      </c>
      <c r="C322" s="637">
        <f t="shared" si="16"/>
        <v>222</v>
      </c>
      <c r="D322" s="638">
        <v>0</v>
      </c>
      <c r="E322" s="638">
        <v>0</v>
      </c>
      <c r="F322" s="638">
        <f t="shared" si="17"/>
        <v>222</v>
      </c>
      <c r="G322" s="638">
        <v>10</v>
      </c>
      <c r="H322" s="638">
        <f t="shared" si="18"/>
        <v>212</v>
      </c>
      <c r="I322" s="638">
        <f t="shared" si="19"/>
        <v>207</v>
      </c>
      <c r="J322" s="638">
        <v>170</v>
      </c>
      <c r="K322" s="638">
        <v>37</v>
      </c>
      <c r="L322" s="639">
        <v>5</v>
      </c>
      <c r="M322" s="639">
        <v>17164</v>
      </c>
    </row>
    <row r="323" spans="1:13" x14ac:dyDescent="0.15">
      <c r="A323" s="540" t="s">
        <v>1200</v>
      </c>
      <c r="B323" s="631" t="s">
        <v>1201</v>
      </c>
      <c r="C323" s="632">
        <f t="shared" si="16"/>
        <v>6</v>
      </c>
      <c r="D323" s="638">
        <v>0</v>
      </c>
      <c r="E323" s="638">
        <v>0</v>
      </c>
      <c r="F323" s="633">
        <f t="shared" si="17"/>
        <v>6</v>
      </c>
      <c r="G323" s="638">
        <v>0</v>
      </c>
      <c r="H323" s="633">
        <f t="shared" si="18"/>
        <v>6</v>
      </c>
      <c r="I323" s="633">
        <f t="shared" si="19"/>
        <v>6</v>
      </c>
      <c r="J323" s="638">
        <v>5</v>
      </c>
      <c r="K323" s="638">
        <v>1</v>
      </c>
      <c r="L323" s="639">
        <v>0</v>
      </c>
      <c r="M323" s="634">
        <v>353</v>
      </c>
    </row>
    <row r="324" spans="1:13" x14ac:dyDescent="0.15">
      <c r="A324" s="635" t="s">
        <v>1202</v>
      </c>
      <c r="B324" s="636" t="s">
        <v>1203</v>
      </c>
      <c r="C324" s="637">
        <f t="shared" si="16"/>
        <v>15972</v>
      </c>
      <c r="D324" s="629">
        <v>640</v>
      </c>
      <c r="E324" s="629">
        <v>51</v>
      </c>
      <c r="F324" s="638">
        <f t="shared" si="17"/>
        <v>15281</v>
      </c>
      <c r="G324" s="629">
        <v>755</v>
      </c>
      <c r="H324" s="638">
        <f t="shared" si="18"/>
        <v>14526</v>
      </c>
      <c r="I324" s="638">
        <f t="shared" si="19"/>
        <v>14358</v>
      </c>
      <c r="J324" s="629">
        <v>12939</v>
      </c>
      <c r="K324" s="629">
        <v>1419</v>
      </c>
      <c r="L324" s="630">
        <v>168</v>
      </c>
      <c r="M324" s="644">
        <v>263712</v>
      </c>
    </row>
    <row r="325" spans="1:13" x14ac:dyDescent="0.15">
      <c r="A325" s="640" t="s">
        <v>1204</v>
      </c>
      <c r="B325" s="641" t="s">
        <v>1205</v>
      </c>
      <c r="C325" s="642">
        <f t="shared" si="16"/>
        <v>637</v>
      </c>
      <c r="D325" s="629">
        <v>86</v>
      </c>
      <c r="E325" s="629">
        <v>6</v>
      </c>
      <c r="F325" s="643">
        <f t="shared" si="17"/>
        <v>545</v>
      </c>
      <c r="G325" s="629">
        <v>45</v>
      </c>
      <c r="H325" s="643">
        <f t="shared" si="18"/>
        <v>500</v>
      </c>
      <c r="I325" s="643">
        <f t="shared" si="19"/>
        <v>493</v>
      </c>
      <c r="J325" s="629">
        <v>398</v>
      </c>
      <c r="K325" s="629">
        <v>95</v>
      </c>
      <c r="L325" s="630">
        <v>7</v>
      </c>
      <c r="M325" s="644">
        <v>19160</v>
      </c>
    </row>
    <row r="326" spans="1:13" x14ac:dyDescent="0.15">
      <c r="A326" s="635" t="s">
        <v>1206</v>
      </c>
      <c r="B326" s="636" t="s">
        <v>1207</v>
      </c>
      <c r="C326" s="637">
        <f t="shared" si="16"/>
        <v>584</v>
      </c>
      <c r="D326" s="629">
        <v>96</v>
      </c>
      <c r="E326" s="629">
        <v>2</v>
      </c>
      <c r="F326" s="638">
        <f t="shared" si="17"/>
        <v>486</v>
      </c>
      <c r="G326" s="629">
        <v>59</v>
      </c>
      <c r="H326" s="638">
        <f t="shared" si="18"/>
        <v>427</v>
      </c>
      <c r="I326" s="638">
        <f t="shared" si="19"/>
        <v>413</v>
      </c>
      <c r="J326" s="629">
        <v>343</v>
      </c>
      <c r="K326" s="629">
        <v>70</v>
      </c>
      <c r="L326" s="630">
        <v>14</v>
      </c>
      <c r="M326" s="639">
        <v>11968</v>
      </c>
    </row>
    <row r="327" spans="1:13" x14ac:dyDescent="0.15">
      <c r="A327" s="635" t="s">
        <v>1208</v>
      </c>
      <c r="B327" s="636" t="s">
        <v>1209</v>
      </c>
      <c r="C327" s="637">
        <f t="shared" ref="C327:C392" si="20">D327+E327+F327</f>
        <v>953</v>
      </c>
      <c r="D327" s="638">
        <v>10</v>
      </c>
      <c r="E327" s="638">
        <v>2</v>
      </c>
      <c r="F327" s="638">
        <f t="shared" ref="F327:F392" si="21">G327+H327</f>
        <v>941</v>
      </c>
      <c r="G327" s="638">
        <v>33</v>
      </c>
      <c r="H327" s="638">
        <f t="shared" ref="H327:H392" si="22">I327+L327</f>
        <v>908</v>
      </c>
      <c r="I327" s="638">
        <f t="shared" ref="I327:I392" si="23">J327+K327</f>
        <v>893</v>
      </c>
      <c r="J327" s="638">
        <v>715</v>
      </c>
      <c r="K327" s="638">
        <v>178</v>
      </c>
      <c r="L327" s="639">
        <v>15</v>
      </c>
      <c r="M327" s="639">
        <v>33744</v>
      </c>
    </row>
    <row r="328" spans="1:13" x14ac:dyDescent="0.15">
      <c r="A328" s="635" t="s">
        <v>1210</v>
      </c>
      <c r="B328" s="636" t="s">
        <v>1211</v>
      </c>
      <c r="C328" s="637">
        <f t="shared" si="20"/>
        <v>693</v>
      </c>
      <c r="D328" s="638">
        <v>36</v>
      </c>
      <c r="E328" s="638">
        <v>3</v>
      </c>
      <c r="F328" s="638">
        <f t="shared" si="21"/>
        <v>654</v>
      </c>
      <c r="G328" s="638">
        <v>58</v>
      </c>
      <c r="H328" s="638">
        <f t="shared" si="22"/>
        <v>596</v>
      </c>
      <c r="I328" s="638">
        <f t="shared" si="23"/>
        <v>575</v>
      </c>
      <c r="J328" s="638">
        <v>428</v>
      </c>
      <c r="K328" s="638">
        <v>147</v>
      </c>
      <c r="L328" s="639">
        <v>21</v>
      </c>
      <c r="M328" s="634">
        <v>15798</v>
      </c>
    </row>
    <row r="329" spans="1:13" x14ac:dyDescent="0.15">
      <c r="A329" s="640" t="s">
        <v>1212</v>
      </c>
      <c r="B329" s="641" t="s">
        <v>1213</v>
      </c>
      <c r="C329" s="642">
        <f t="shared" si="20"/>
        <v>14651</v>
      </c>
      <c r="D329" s="629">
        <v>0</v>
      </c>
      <c r="E329" s="629">
        <v>0</v>
      </c>
      <c r="F329" s="643">
        <f t="shared" si="21"/>
        <v>14651</v>
      </c>
      <c r="G329" s="629">
        <v>0</v>
      </c>
      <c r="H329" s="643">
        <f t="shared" si="22"/>
        <v>14651</v>
      </c>
      <c r="I329" s="643">
        <f t="shared" si="23"/>
        <v>14585</v>
      </c>
      <c r="J329" s="629">
        <v>12560</v>
      </c>
      <c r="K329" s="629">
        <v>2025</v>
      </c>
      <c r="L329" s="630">
        <v>66</v>
      </c>
      <c r="M329" s="644">
        <v>340582</v>
      </c>
    </row>
    <row r="330" spans="1:13" x14ac:dyDescent="0.15">
      <c r="A330" s="635" t="s">
        <v>1214</v>
      </c>
      <c r="B330" s="636" t="s">
        <v>1215</v>
      </c>
      <c r="C330" s="637">
        <f t="shared" si="20"/>
        <v>48409</v>
      </c>
      <c r="D330" s="629">
        <v>0</v>
      </c>
      <c r="E330" s="629">
        <v>0</v>
      </c>
      <c r="F330" s="638">
        <f t="shared" si="21"/>
        <v>48409</v>
      </c>
      <c r="G330" s="629">
        <v>0</v>
      </c>
      <c r="H330" s="638">
        <f t="shared" si="22"/>
        <v>48409</v>
      </c>
      <c r="I330" s="638">
        <f t="shared" si="23"/>
        <v>47775</v>
      </c>
      <c r="J330" s="629">
        <v>40682</v>
      </c>
      <c r="K330" s="629">
        <v>7093</v>
      </c>
      <c r="L330" s="630">
        <v>634</v>
      </c>
      <c r="M330" s="644">
        <v>877935</v>
      </c>
    </row>
    <row r="331" spans="1:13" x14ac:dyDescent="0.15">
      <c r="A331" s="626" t="s">
        <v>1216</v>
      </c>
      <c r="B331" s="627" t="s">
        <v>1217</v>
      </c>
      <c r="C331" s="628">
        <f t="shared" si="20"/>
        <v>61577</v>
      </c>
      <c r="D331" s="629">
        <v>0</v>
      </c>
      <c r="E331" s="629">
        <v>0</v>
      </c>
      <c r="F331" s="629">
        <f t="shared" si="21"/>
        <v>61577</v>
      </c>
      <c r="G331" s="629">
        <v>28</v>
      </c>
      <c r="H331" s="629">
        <f t="shared" si="22"/>
        <v>61549</v>
      </c>
      <c r="I331" s="629">
        <f t="shared" si="23"/>
        <v>60349</v>
      </c>
      <c r="J331" s="629">
        <v>45667</v>
      </c>
      <c r="K331" s="629">
        <v>14682</v>
      </c>
      <c r="L331" s="630">
        <v>1200</v>
      </c>
      <c r="M331" s="639">
        <v>669404</v>
      </c>
    </row>
    <row r="332" spans="1:13" x14ac:dyDescent="0.15">
      <c r="A332" s="635" t="s">
        <v>1218</v>
      </c>
      <c r="B332" s="636" t="s">
        <v>1219</v>
      </c>
      <c r="C332" s="637">
        <f t="shared" si="20"/>
        <v>30099</v>
      </c>
      <c r="D332" s="638">
        <v>45</v>
      </c>
      <c r="E332" s="638">
        <v>12</v>
      </c>
      <c r="F332" s="638">
        <f t="shared" si="21"/>
        <v>30042</v>
      </c>
      <c r="G332" s="638">
        <v>444</v>
      </c>
      <c r="H332" s="638">
        <f t="shared" si="22"/>
        <v>29598</v>
      </c>
      <c r="I332" s="638">
        <f t="shared" si="23"/>
        <v>27769</v>
      </c>
      <c r="J332" s="638">
        <v>17020</v>
      </c>
      <c r="K332" s="638">
        <v>10749</v>
      </c>
      <c r="L332" s="639">
        <v>1829</v>
      </c>
      <c r="M332" s="639">
        <v>288589</v>
      </c>
    </row>
    <row r="333" spans="1:13" x14ac:dyDescent="0.15">
      <c r="A333" s="635" t="s">
        <v>1220</v>
      </c>
      <c r="B333" s="636" t="s">
        <v>1221</v>
      </c>
      <c r="C333" s="637">
        <f>D333+E333+F333</f>
        <v>3372</v>
      </c>
      <c r="D333" s="638">
        <v>33</v>
      </c>
      <c r="E333" s="638">
        <v>18</v>
      </c>
      <c r="F333" s="638">
        <f>G333+H333</f>
        <v>3321</v>
      </c>
      <c r="G333" s="638">
        <v>25</v>
      </c>
      <c r="H333" s="638">
        <f>I333+L333</f>
        <v>3296</v>
      </c>
      <c r="I333" s="638">
        <f>J333+K333</f>
        <v>3206</v>
      </c>
      <c r="J333" s="638">
        <v>2078</v>
      </c>
      <c r="K333" s="638">
        <v>1128</v>
      </c>
      <c r="L333" s="639">
        <v>90</v>
      </c>
      <c r="M333" s="639">
        <v>25135</v>
      </c>
    </row>
    <row r="334" spans="1:13" x14ac:dyDescent="0.15">
      <c r="A334" s="540" t="s">
        <v>1222</v>
      </c>
      <c r="B334" s="631" t="s">
        <v>1223</v>
      </c>
      <c r="C334" s="632">
        <f>D334+E334+F334</f>
        <v>27</v>
      </c>
      <c r="D334" s="638">
        <v>0</v>
      </c>
      <c r="E334" s="638">
        <v>0</v>
      </c>
      <c r="F334" s="633">
        <f>G334+H334</f>
        <v>27</v>
      </c>
      <c r="G334" s="638">
        <v>0</v>
      </c>
      <c r="H334" s="633">
        <f>I334+L334</f>
        <v>27</v>
      </c>
      <c r="I334" s="633">
        <f>J334+K334</f>
        <v>26</v>
      </c>
      <c r="J334" s="638">
        <v>17</v>
      </c>
      <c r="K334" s="638">
        <v>9</v>
      </c>
      <c r="L334" s="639">
        <v>1</v>
      </c>
      <c r="M334" s="634">
        <v>309</v>
      </c>
    </row>
    <row r="335" spans="1:13" x14ac:dyDescent="0.15">
      <c r="A335" s="635" t="s">
        <v>1224</v>
      </c>
      <c r="B335" s="645" t="s">
        <v>1225</v>
      </c>
      <c r="C335" s="646">
        <f t="shared" si="20"/>
        <v>2046</v>
      </c>
      <c r="D335" s="647">
        <v>0</v>
      </c>
      <c r="E335" s="647">
        <v>0</v>
      </c>
      <c r="F335" s="648">
        <f t="shared" si="21"/>
        <v>2046</v>
      </c>
      <c r="G335" s="647">
        <v>0</v>
      </c>
      <c r="H335" s="648">
        <f t="shared" si="22"/>
        <v>2046</v>
      </c>
      <c r="I335" s="648">
        <f t="shared" si="23"/>
        <v>1899</v>
      </c>
      <c r="J335" s="647">
        <v>797</v>
      </c>
      <c r="K335" s="647">
        <v>1102</v>
      </c>
      <c r="L335" s="649">
        <v>147</v>
      </c>
      <c r="M335" s="650">
        <v>21346</v>
      </c>
    </row>
    <row r="336" spans="1:13" x14ac:dyDescent="0.15">
      <c r="A336" s="635" t="s">
        <v>1226</v>
      </c>
      <c r="B336" s="645" t="s">
        <v>1227</v>
      </c>
      <c r="C336" s="646">
        <f t="shared" si="20"/>
        <v>1600</v>
      </c>
      <c r="D336" s="648">
        <v>60</v>
      </c>
      <c r="E336" s="648">
        <v>10</v>
      </c>
      <c r="F336" s="648">
        <f t="shared" si="21"/>
        <v>1530</v>
      </c>
      <c r="G336" s="648">
        <v>57</v>
      </c>
      <c r="H336" s="648">
        <f t="shared" si="22"/>
        <v>1473</v>
      </c>
      <c r="I336" s="648">
        <f t="shared" si="23"/>
        <v>1350</v>
      </c>
      <c r="J336" s="648">
        <v>606</v>
      </c>
      <c r="K336" s="648">
        <v>744</v>
      </c>
      <c r="L336" s="650">
        <v>123</v>
      </c>
      <c r="M336" s="650">
        <v>16164</v>
      </c>
    </row>
    <row r="337" spans="1:13" x14ac:dyDescent="0.15">
      <c r="A337" s="635" t="s">
        <v>1228</v>
      </c>
      <c r="B337" s="636" t="s">
        <v>1229</v>
      </c>
      <c r="C337" s="637">
        <f t="shared" si="20"/>
        <v>665</v>
      </c>
      <c r="D337" s="638">
        <v>0</v>
      </c>
      <c r="E337" s="638">
        <v>0</v>
      </c>
      <c r="F337" s="638">
        <f t="shared" si="21"/>
        <v>665</v>
      </c>
      <c r="G337" s="638">
        <v>0</v>
      </c>
      <c r="H337" s="638">
        <f t="shared" si="22"/>
        <v>665</v>
      </c>
      <c r="I337" s="638">
        <f t="shared" si="23"/>
        <v>658</v>
      </c>
      <c r="J337" s="638">
        <v>545</v>
      </c>
      <c r="K337" s="638">
        <v>113</v>
      </c>
      <c r="L337" s="639">
        <v>7</v>
      </c>
      <c r="M337" s="639">
        <v>10138</v>
      </c>
    </row>
    <row r="338" spans="1:13" x14ac:dyDescent="0.15">
      <c r="A338" s="635" t="s">
        <v>1230</v>
      </c>
      <c r="B338" s="636" t="s">
        <v>1231</v>
      </c>
      <c r="C338" s="637">
        <f t="shared" si="20"/>
        <v>4624</v>
      </c>
      <c r="D338" s="638">
        <v>163</v>
      </c>
      <c r="E338" s="638">
        <v>13</v>
      </c>
      <c r="F338" s="638">
        <f t="shared" si="21"/>
        <v>4448</v>
      </c>
      <c r="G338" s="638">
        <v>272</v>
      </c>
      <c r="H338" s="638">
        <f t="shared" si="22"/>
        <v>4176</v>
      </c>
      <c r="I338" s="638">
        <f t="shared" si="23"/>
        <v>3974</v>
      </c>
      <c r="J338" s="638">
        <v>2767</v>
      </c>
      <c r="K338" s="638">
        <v>1207</v>
      </c>
      <c r="L338" s="639">
        <v>202</v>
      </c>
      <c r="M338" s="634">
        <v>28872</v>
      </c>
    </row>
    <row r="339" spans="1:13" x14ac:dyDescent="0.15">
      <c r="A339" s="626" t="s">
        <v>1232</v>
      </c>
      <c r="B339" s="627" t="s">
        <v>1233</v>
      </c>
      <c r="C339" s="628">
        <f t="shared" si="20"/>
        <v>5231</v>
      </c>
      <c r="D339" s="629">
        <v>0</v>
      </c>
      <c r="E339" s="629">
        <v>0</v>
      </c>
      <c r="F339" s="629">
        <f t="shared" si="21"/>
        <v>5231</v>
      </c>
      <c r="G339" s="629">
        <v>9</v>
      </c>
      <c r="H339" s="629">
        <f t="shared" si="22"/>
        <v>5222</v>
      </c>
      <c r="I339" s="629">
        <f t="shared" si="23"/>
        <v>4908</v>
      </c>
      <c r="J339" s="629">
        <v>2581</v>
      </c>
      <c r="K339" s="629">
        <v>2327</v>
      </c>
      <c r="L339" s="630">
        <v>314</v>
      </c>
      <c r="M339" s="639">
        <v>94915</v>
      </c>
    </row>
    <row r="340" spans="1:13" x14ac:dyDescent="0.15">
      <c r="A340" s="635" t="s">
        <v>1234</v>
      </c>
      <c r="B340" s="636" t="s">
        <v>1235</v>
      </c>
      <c r="C340" s="637">
        <f t="shared" si="20"/>
        <v>690</v>
      </c>
      <c r="D340" s="638">
        <v>0</v>
      </c>
      <c r="E340" s="638">
        <v>0</v>
      </c>
      <c r="F340" s="638">
        <f t="shared" si="21"/>
        <v>690</v>
      </c>
      <c r="G340" s="638">
        <v>1</v>
      </c>
      <c r="H340" s="638">
        <f t="shared" si="22"/>
        <v>689</v>
      </c>
      <c r="I340" s="638">
        <f t="shared" si="23"/>
        <v>648</v>
      </c>
      <c r="J340" s="638">
        <v>341</v>
      </c>
      <c r="K340" s="638">
        <v>307</v>
      </c>
      <c r="L340" s="639">
        <v>41</v>
      </c>
      <c r="M340" s="639">
        <v>6579</v>
      </c>
    </row>
    <row r="341" spans="1:13" x14ac:dyDescent="0.15">
      <c r="A341" s="635" t="s">
        <v>1236</v>
      </c>
      <c r="B341" s="636" t="s">
        <v>1237</v>
      </c>
      <c r="C341" s="637">
        <f t="shared" si="20"/>
        <v>2078</v>
      </c>
      <c r="D341" s="638">
        <v>0</v>
      </c>
      <c r="E341" s="638">
        <v>0</v>
      </c>
      <c r="F341" s="638">
        <f t="shared" si="21"/>
        <v>2078</v>
      </c>
      <c r="G341" s="638">
        <v>20</v>
      </c>
      <c r="H341" s="638">
        <f t="shared" si="22"/>
        <v>2058</v>
      </c>
      <c r="I341" s="638">
        <f t="shared" si="23"/>
        <v>1934</v>
      </c>
      <c r="J341" s="638">
        <v>1017</v>
      </c>
      <c r="K341" s="638">
        <v>917</v>
      </c>
      <c r="L341" s="639">
        <v>124</v>
      </c>
      <c r="M341" s="639">
        <v>27281</v>
      </c>
    </row>
    <row r="342" spans="1:13" x14ac:dyDescent="0.15">
      <c r="A342" s="635" t="s">
        <v>1238</v>
      </c>
      <c r="B342" s="636" t="s">
        <v>1239</v>
      </c>
      <c r="C342" s="637">
        <f t="shared" si="20"/>
        <v>1675</v>
      </c>
      <c r="D342" s="638">
        <v>0</v>
      </c>
      <c r="E342" s="638">
        <v>0</v>
      </c>
      <c r="F342" s="638">
        <f t="shared" si="21"/>
        <v>1675</v>
      </c>
      <c r="G342" s="638">
        <v>16</v>
      </c>
      <c r="H342" s="638">
        <f t="shared" si="22"/>
        <v>1659</v>
      </c>
      <c r="I342" s="638">
        <f t="shared" si="23"/>
        <v>1559</v>
      </c>
      <c r="J342" s="638">
        <v>820</v>
      </c>
      <c r="K342" s="638">
        <v>739</v>
      </c>
      <c r="L342" s="639">
        <v>100</v>
      </c>
      <c r="M342" s="639">
        <v>16339</v>
      </c>
    </row>
    <row r="343" spans="1:13" x14ac:dyDescent="0.15">
      <c r="A343" s="635" t="s">
        <v>1240</v>
      </c>
      <c r="B343" s="636" t="s">
        <v>1241</v>
      </c>
      <c r="C343" s="637">
        <f t="shared" si="20"/>
        <v>2640</v>
      </c>
      <c r="D343" s="638">
        <v>0</v>
      </c>
      <c r="E343" s="638">
        <v>0</v>
      </c>
      <c r="F343" s="638">
        <f t="shared" si="21"/>
        <v>2640</v>
      </c>
      <c r="G343" s="638">
        <v>26</v>
      </c>
      <c r="H343" s="638">
        <f t="shared" si="22"/>
        <v>2614</v>
      </c>
      <c r="I343" s="638">
        <f t="shared" si="23"/>
        <v>2457</v>
      </c>
      <c r="J343" s="638">
        <v>1292</v>
      </c>
      <c r="K343" s="638">
        <v>1165</v>
      </c>
      <c r="L343" s="639">
        <v>157</v>
      </c>
      <c r="M343" s="639">
        <v>25721</v>
      </c>
    </row>
    <row r="344" spans="1:13" x14ac:dyDescent="0.15">
      <c r="A344" s="540" t="s">
        <v>1242</v>
      </c>
      <c r="B344" s="631" t="s">
        <v>1243</v>
      </c>
      <c r="C344" s="632">
        <f t="shared" si="20"/>
        <v>70</v>
      </c>
      <c r="D344" s="638">
        <v>0</v>
      </c>
      <c r="E344" s="638">
        <v>0</v>
      </c>
      <c r="F344" s="633">
        <f t="shared" si="21"/>
        <v>70</v>
      </c>
      <c r="G344" s="638">
        <v>1</v>
      </c>
      <c r="H344" s="633">
        <f t="shared" si="22"/>
        <v>69</v>
      </c>
      <c r="I344" s="633">
        <f t="shared" si="23"/>
        <v>65</v>
      </c>
      <c r="J344" s="638">
        <v>34</v>
      </c>
      <c r="K344" s="638">
        <v>31</v>
      </c>
      <c r="L344" s="639">
        <v>4</v>
      </c>
      <c r="M344" s="634">
        <v>818</v>
      </c>
    </row>
    <row r="345" spans="1:13" x14ac:dyDescent="0.15">
      <c r="A345" s="635" t="s">
        <v>1244</v>
      </c>
      <c r="B345" s="636" t="s">
        <v>1245</v>
      </c>
      <c r="C345" s="637">
        <f t="shared" si="20"/>
        <v>24961</v>
      </c>
      <c r="D345" s="629">
        <v>0</v>
      </c>
      <c r="E345" s="629">
        <v>0</v>
      </c>
      <c r="F345" s="638">
        <f t="shared" si="21"/>
        <v>24961</v>
      </c>
      <c r="G345" s="629">
        <v>321</v>
      </c>
      <c r="H345" s="638">
        <f t="shared" si="22"/>
        <v>24640</v>
      </c>
      <c r="I345" s="638">
        <f t="shared" si="23"/>
        <v>24266</v>
      </c>
      <c r="J345" s="629">
        <v>19962</v>
      </c>
      <c r="K345" s="629">
        <v>4304</v>
      </c>
      <c r="L345" s="630">
        <v>374</v>
      </c>
      <c r="M345" s="644">
        <v>535435</v>
      </c>
    </row>
    <row r="346" spans="1:13" x14ac:dyDescent="0.15">
      <c r="A346" s="626" t="s">
        <v>1246</v>
      </c>
      <c r="B346" s="627" t="s">
        <v>1247</v>
      </c>
      <c r="C346" s="628">
        <f t="shared" si="20"/>
        <v>67670</v>
      </c>
      <c r="D346" s="629">
        <v>1377</v>
      </c>
      <c r="E346" s="629">
        <v>736</v>
      </c>
      <c r="F346" s="629">
        <f t="shared" si="21"/>
        <v>65557</v>
      </c>
      <c r="G346" s="629">
        <v>2303</v>
      </c>
      <c r="H346" s="629">
        <f t="shared" si="22"/>
        <v>63254</v>
      </c>
      <c r="I346" s="629">
        <f t="shared" si="23"/>
        <v>61955</v>
      </c>
      <c r="J346" s="629">
        <v>45850</v>
      </c>
      <c r="K346" s="629">
        <v>16105</v>
      </c>
      <c r="L346" s="630">
        <v>1299</v>
      </c>
      <c r="M346" s="639">
        <v>725811</v>
      </c>
    </row>
    <row r="347" spans="1:13" x14ac:dyDescent="0.15">
      <c r="A347" s="635" t="s">
        <v>1248</v>
      </c>
      <c r="B347" s="636" t="s">
        <v>1249</v>
      </c>
      <c r="C347" s="637">
        <f t="shared" si="20"/>
        <v>66691</v>
      </c>
      <c r="D347" s="638">
        <v>1060</v>
      </c>
      <c r="E347" s="638">
        <v>567</v>
      </c>
      <c r="F347" s="638">
        <f t="shared" si="21"/>
        <v>65064</v>
      </c>
      <c r="G347" s="638">
        <v>2286</v>
      </c>
      <c r="H347" s="638">
        <f t="shared" si="22"/>
        <v>62778</v>
      </c>
      <c r="I347" s="638">
        <f t="shared" si="23"/>
        <v>61489</v>
      </c>
      <c r="J347" s="638">
        <v>45505</v>
      </c>
      <c r="K347" s="638">
        <v>15984</v>
      </c>
      <c r="L347" s="639">
        <v>1289</v>
      </c>
      <c r="M347" s="639">
        <v>720350</v>
      </c>
    </row>
    <row r="348" spans="1:13" x14ac:dyDescent="0.15">
      <c r="A348" s="635" t="s">
        <v>1250</v>
      </c>
      <c r="B348" s="636" t="s">
        <v>1251</v>
      </c>
      <c r="C348" s="637">
        <f t="shared" si="20"/>
        <v>25521</v>
      </c>
      <c r="D348" s="638">
        <v>2527</v>
      </c>
      <c r="E348" s="638">
        <v>1534</v>
      </c>
      <c r="F348" s="638">
        <f t="shared" si="21"/>
        <v>21460</v>
      </c>
      <c r="G348" s="638">
        <v>1155</v>
      </c>
      <c r="H348" s="638">
        <f t="shared" si="22"/>
        <v>20305</v>
      </c>
      <c r="I348" s="638">
        <f t="shared" si="23"/>
        <v>19816</v>
      </c>
      <c r="J348" s="638">
        <v>12481</v>
      </c>
      <c r="K348" s="638">
        <v>7335</v>
      </c>
      <c r="L348" s="639">
        <v>489</v>
      </c>
      <c r="M348" s="639">
        <v>168619</v>
      </c>
    </row>
    <row r="349" spans="1:13" x14ac:dyDescent="0.15">
      <c r="A349" s="635" t="s">
        <v>1252</v>
      </c>
      <c r="B349" s="636" t="s">
        <v>1253</v>
      </c>
      <c r="C349" s="637">
        <f t="shared" si="20"/>
        <v>13573</v>
      </c>
      <c r="D349" s="638">
        <v>943</v>
      </c>
      <c r="E349" s="638">
        <v>235</v>
      </c>
      <c r="F349" s="638">
        <f t="shared" si="21"/>
        <v>12395</v>
      </c>
      <c r="G349" s="638">
        <v>837</v>
      </c>
      <c r="H349" s="638">
        <f t="shared" si="22"/>
        <v>11558</v>
      </c>
      <c r="I349" s="638">
        <f t="shared" si="23"/>
        <v>11195</v>
      </c>
      <c r="J349" s="638">
        <v>5306</v>
      </c>
      <c r="K349" s="638">
        <v>5889</v>
      </c>
      <c r="L349" s="639">
        <v>363</v>
      </c>
      <c r="M349" s="639">
        <v>352262</v>
      </c>
    </row>
    <row r="350" spans="1:13" x14ac:dyDescent="0.15">
      <c r="A350" s="540" t="s">
        <v>1254</v>
      </c>
      <c r="B350" s="631" t="s">
        <v>1255</v>
      </c>
      <c r="C350" s="632">
        <f t="shared" si="20"/>
        <v>10620</v>
      </c>
      <c r="D350" s="638">
        <v>2838</v>
      </c>
      <c r="E350" s="638">
        <v>758</v>
      </c>
      <c r="F350" s="633">
        <f t="shared" si="21"/>
        <v>7024</v>
      </c>
      <c r="G350" s="638">
        <v>475</v>
      </c>
      <c r="H350" s="633">
        <f t="shared" si="22"/>
        <v>6549</v>
      </c>
      <c r="I350" s="633">
        <f t="shared" si="23"/>
        <v>6341</v>
      </c>
      <c r="J350" s="638">
        <v>3631</v>
      </c>
      <c r="K350" s="638">
        <v>2710</v>
      </c>
      <c r="L350" s="639">
        <v>208</v>
      </c>
      <c r="M350" s="634">
        <v>52611</v>
      </c>
    </row>
    <row r="351" spans="1:13" x14ac:dyDescent="0.15">
      <c r="A351" s="635" t="s">
        <v>1256</v>
      </c>
      <c r="B351" s="636" t="s">
        <v>1257</v>
      </c>
      <c r="C351" s="637">
        <f t="shared" si="20"/>
        <v>2730</v>
      </c>
      <c r="D351" s="629">
        <v>0</v>
      </c>
      <c r="E351" s="629">
        <v>0</v>
      </c>
      <c r="F351" s="638">
        <f t="shared" si="21"/>
        <v>2730</v>
      </c>
      <c r="G351" s="629">
        <v>0</v>
      </c>
      <c r="H351" s="638">
        <f t="shared" si="22"/>
        <v>2730</v>
      </c>
      <c r="I351" s="638">
        <f t="shared" si="23"/>
        <v>2519</v>
      </c>
      <c r="J351" s="629">
        <v>1854</v>
      </c>
      <c r="K351" s="629">
        <v>665</v>
      </c>
      <c r="L351" s="630">
        <v>211</v>
      </c>
      <c r="M351" s="639">
        <v>26817</v>
      </c>
    </row>
    <row r="352" spans="1:13" x14ac:dyDescent="0.15">
      <c r="A352" s="635" t="s">
        <v>1258</v>
      </c>
      <c r="B352" s="636" t="s">
        <v>1259</v>
      </c>
      <c r="C352" s="637">
        <f t="shared" si="20"/>
        <v>4523</v>
      </c>
      <c r="D352" s="638">
        <v>163</v>
      </c>
      <c r="E352" s="638">
        <v>6</v>
      </c>
      <c r="F352" s="638">
        <f t="shared" si="21"/>
        <v>4354</v>
      </c>
      <c r="G352" s="638">
        <v>128</v>
      </c>
      <c r="H352" s="638">
        <f t="shared" si="22"/>
        <v>4226</v>
      </c>
      <c r="I352" s="638">
        <f t="shared" si="23"/>
        <v>3719</v>
      </c>
      <c r="J352" s="638">
        <v>2217</v>
      </c>
      <c r="K352" s="638">
        <v>1502</v>
      </c>
      <c r="L352" s="639">
        <v>507</v>
      </c>
      <c r="M352" s="634">
        <v>36649</v>
      </c>
    </row>
    <row r="353" spans="1:13" x14ac:dyDescent="0.15">
      <c r="A353" s="626" t="s">
        <v>1260</v>
      </c>
      <c r="B353" s="627" t="s">
        <v>1261</v>
      </c>
      <c r="C353" s="628">
        <f t="shared" si="20"/>
        <v>3418</v>
      </c>
      <c r="D353" s="629">
        <v>0</v>
      </c>
      <c r="E353" s="629">
        <v>0</v>
      </c>
      <c r="F353" s="629">
        <f t="shared" si="21"/>
        <v>3418</v>
      </c>
      <c r="G353" s="629">
        <v>45</v>
      </c>
      <c r="H353" s="629">
        <f t="shared" si="22"/>
        <v>3373</v>
      </c>
      <c r="I353" s="629">
        <f t="shared" si="23"/>
        <v>3333</v>
      </c>
      <c r="J353" s="629">
        <v>2518</v>
      </c>
      <c r="K353" s="629">
        <v>815</v>
      </c>
      <c r="L353" s="630">
        <v>40</v>
      </c>
      <c r="M353" s="639">
        <v>51024</v>
      </c>
    </row>
    <row r="354" spans="1:13" x14ac:dyDescent="0.15">
      <c r="A354" s="635" t="s">
        <v>1262</v>
      </c>
      <c r="B354" s="636" t="s">
        <v>1263</v>
      </c>
      <c r="C354" s="637">
        <f t="shared" si="20"/>
        <v>7535</v>
      </c>
      <c r="D354" s="638">
        <v>0</v>
      </c>
      <c r="E354" s="638">
        <v>0</v>
      </c>
      <c r="F354" s="638">
        <f t="shared" si="21"/>
        <v>7535</v>
      </c>
      <c r="G354" s="638">
        <v>0</v>
      </c>
      <c r="H354" s="638">
        <f t="shared" si="22"/>
        <v>7535</v>
      </c>
      <c r="I354" s="638">
        <f t="shared" si="23"/>
        <v>7160</v>
      </c>
      <c r="J354" s="638">
        <v>3985</v>
      </c>
      <c r="K354" s="638">
        <v>3175</v>
      </c>
      <c r="L354" s="639">
        <v>375</v>
      </c>
      <c r="M354" s="639">
        <v>45333</v>
      </c>
    </row>
    <row r="355" spans="1:13" x14ac:dyDescent="0.15">
      <c r="A355" s="635" t="s">
        <v>1264</v>
      </c>
      <c r="B355" s="636" t="s">
        <v>1265</v>
      </c>
      <c r="C355" s="637">
        <f t="shared" si="20"/>
        <v>21765</v>
      </c>
      <c r="D355" s="638">
        <v>0</v>
      </c>
      <c r="E355" s="638">
        <v>0</v>
      </c>
      <c r="F355" s="638">
        <f t="shared" si="21"/>
        <v>21765</v>
      </c>
      <c r="G355" s="638">
        <v>369</v>
      </c>
      <c r="H355" s="638">
        <f t="shared" si="22"/>
        <v>21396</v>
      </c>
      <c r="I355" s="638">
        <f t="shared" si="23"/>
        <v>20332</v>
      </c>
      <c r="J355" s="638">
        <v>11316</v>
      </c>
      <c r="K355" s="638">
        <v>9016</v>
      </c>
      <c r="L355" s="639">
        <v>1064</v>
      </c>
      <c r="M355" s="639">
        <v>124187</v>
      </c>
    </row>
    <row r="356" spans="1:13" x14ac:dyDescent="0.15">
      <c r="A356" s="635" t="s">
        <v>1266</v>
      </c>
      <c r="B356" s="636" t="s">
        <v>1267</v>
      </c>
      <c r="C356" s="637">
        <f t="shared" si="20"/>
        <v>8730</v>
      </c>
      <c r="D356" s="638">
        <v>0</v>
      </c>
      <c r="E356" s="638">
        <v>0</v>
      </c>
      <c r="F356" s="638">
        <f t="shared" si="21"/>
        <v>8730</v>
      </c>
      <c r="G356" s="638">
        <v>148</v>
      </c>
      <c r="H356" s="638">
        <f t="shared" si="22"/>
        <v>8582</v>
      </c>
      <c r="I356" s="638">
        <f t="shared" si="23"/>
        <v>8155</v>
      </c>
      <c r="J356" s="638">
        <v>4539</v>
      </c>
      <c r="K356" s="638">
        <v>3616</v>
      </c>
      <c r="L356" s="639">
        <v>427</v>
      </c>
      <c r="M356" s="639">
        <v>47583</v>
      </c>
    </row>
    <row r="357" spans="1:13" x14ac:dyDescent="0.15">
      <c r="A357" s="540" t="s">
        <v>1268</v>
      </c>
      <c r="B357" s="631" t="s">
        <v>1269</v>
      </c>
      <c r="C357" s="632">
        <f t="shared" si="20"/>
        <v>15778</v>
      </c>
      <c r="D357" s="638">
        <v>78</v>
      </c>
      <c r="E357" s="638">
        <v>19</v>
      </c>
      <c r="F357" s="633">
        <f t="shared" si="21"/>
        <v>15681</v>
      </c>
      <c r="G357" s="638">
        <v>204</v>
      </c>
      <c r="H357" s="633">
        <f t="shared" si="22"/>
        <v>15477</v>
      </c>
      <c r="I357" s="633">
        <f t="shared" si="23"/>
        <v>15078</v>
      </c>
      <c r="J357" s="638">
        <v>9018</v>
      </c>
      <c r="K357" s="638">
        <v>6060</v>
      </c>
      <c r="L357" s="639">
        <v>399</v>
      </c>
      <c r="M357" s="634">
        <v>91207</v>
      </c>
    </row>
    <row r="358" spans="1:13" x14ac:dyDescent="0.15">
      <c r="A358" s="635" t="s">
        <v>1270</v>
      </c>
      <c r="B358" s="636" t="s">
        <v>1271</v>
      </c>
      <c r="C358" s="637">
        <f t="shared" si="20"/>
        <v>26700</v>
      </c>
      <c r="D358" s="629">
        <v>0</v>
      </c>
      <c r="E358" s="629">
        <v>0</v>
      </c>
      <c r="F358" s="638">
        <f t="shared" si="21"/>
        <v>26700</v>
      </c>
      <c r="G358" s="629">
        <v>384</v>
      </c>
      <c r="H358" s="638">
        <f t="shared" si="22"/>
        <v>26316</v>
      </c>
      <c r="I358" s="638">
        <f t="shared" si="23"/>
        <v>25640</v>
      </c>
      <c r="J358" s="629">
        <v>17465</v>
      </c>
      <c r="K358" s="629">
        <v>8175</v>
      </c>
      <c r="L358" s="630">
        <v>676</v>
      </c>
      <c r="M358" s="639">
        <v>148973</v>
      </c>
    </row>
    <row r="359" spans="1:13" x14ac:dyDescent="0.15">
      <c r="A359" s="635" t="s">
        <v>1272</v>
      </c>
      <c r="B359" s="636" t="s">
        <v>1273</v>
      </c>
      <c r="C359" s="637">
        <f t="shared" si="20"/>
        <v>48283</v>
      </c>
      <c r="D359" s="638">
        <v>0</v>
      </c>
      <c r="E359" s="638">
        <v>0</v>
      </c>
      <c r="F359" s="638">
        <f t="shared" si="21"/>
        <v>48283</v>
      </c>
      <c r="G359" s="638">
        <v>835</v>
      </c>
      <c r="H359" s="638">
        <f t="shared" si="22"/>
        <v>47448</v>
      </c>
      <c r="I359" s="638">
        <f t="shared" si="23"/>
        <v>43785</v>
      </c>
      <c r="J359" s="638">
        <v>23530</v>
      </c>
      <c r="K359" s="638">
        <v>20255</v>
      </c>
      <c r="L359" s="639">
        <v>3663</v>
      </c>
      <c r="M359" s="634">
        <v>279368</v>
      </c>
    </row>
    <row r="360" spans="1:13" x14ac:dyDescent="0.15">
      <c r="A360" s="626" t="s">
        <v>1274</v>
      </c>
      <c r="B360" s="627" t="s">
        <v>1275</v>
      </c>
      <c r="C360" s="628">
        <f t="shared" si="20"/>
        <v>3674</v>
      </c>
      <c r="D360" s="629">
        <v>0</v>
      </c>
      <c r="E360" s="629">
        <v>0</v>
      </c>
      <c r="F360" s="629">
        <f t="shared" si="21"/>
        <v>3674</v>
      </c>
      <c r="G360" s="629">
        <v>400</v>
      </c>
      <c r="H360" s="629">
        <f t="shared" si="22"/>
        <v>3274</v>
      </c>
      <c r="I360" s="629">
        <f t="shared" si="23"/>
        <v>3186</v>
      </c>
      <c r="J360" s="629">
        <v>2492</v>
      </c>
      <c r="K360" s="629">
        <v>694</v>
      </c>
      <c r="L360" s="630">
        <v>88</v>
      </c>
      <c r="M360" s="639">
        <v>36088</v>
      </c>
    </row>
    <row r="361" spans="1:13" x14ac:dyDescent="0.15">
      <c r="A361" s="540" t="s">
        <v>1276</v>
      </c>
      <c r="B361" s="631" t="s">
        <v>1277</v>
      </c>
      <c r="C361" s="632">
        <f t="shared" si="20"/>
        <v>19843</v>
      </c>
      <c r="D361" s="633">
        <v>1105</v>
      </c>
      <c r="E361" s="633">
        <v>587</v>
      </c>
      <c r="F361" s="633">
        <f t="shared" si="21"/>
        <v>18151</v>
      </c>
      <c r="G361" s="633">
        <v>3849</v>
      </c>
      <c r="H361" s="633">
        <f t="shared" si="22"/>
        <v>14302</v>
      </c>
      <c r="I361" s="633">
        <f t="shared" si="23"/>
        <v>13272</v>
      </c>
      <c r="J361" s="633">
        <v>8859</v>
      </c>
      <c r="K361" s="633">
        <v>4413</v>
      </c>
      <c r="L361" s="634">
        <v>1030</v>
      </c>
      <c r="M361" s="634">
        <v>142282</v>
      </c>
    </row>
    <row r="362" spans="1:13" x14ac:dyDescent="0.15">
      <c r="A362" s="635" t="s">
        <v>1278</v>
      </c>
      <c r="B362" s="636" t="s">
        <v>1279</v>
      </c>
      <c r="C362" s="637">
        <f t="shared" si="20"/>
        <v>5297</v>
      </c>
      <c r="D362" s="629">
        <v>218</v>
      </c>
      <c r="E362" s="629">
        <v>48</v>
      </c>
      <c r="F362" s="638">
        <f t="shared" si="21"/>
        <v>5031</v>
      </c>
      <c r="G362" s="629">
        <v>364</v>
      </c>
      <c r="H362" s="638">
        <f t="shared" si="22"/>
        <v>4667</v>
      </c>
      <c r="I362" s="638">
        <f t="shared" si="23"/>
        <v>4517</v>
      </c>
      <c r="J362" s="629">
        <v>3161</v>
      </c>
      <c r="K362" s="629">
        <v>1356</v>
      </c>
      <c r="L362" s="630">
        <v>150</v>
      </c>
      <c r="M362" s="644">
        <v>192753</v>
      </c>
    </row>
    <row r="363" spans="1:13" x14ac:dyDescent="0.15">
      <c r="A363" s="640" t="s">
        <v>1280</v>
      </c>
      <c r="B363" s="641" t="s">
        <v>1281</v>
      </c>
      <c r="C363" s="642">
        <f t="shared" si="20"/>
        <v>1275</v>
      </c>
      <c r="D363" s="629">
        <v>20</v>
      </c>
      <c r="E363" s="629">
        <v>5</v>
      </c>
      <c r="F363" s="643">
        <f t="shared" si="21"/>
        <v>1250</v>
      </c>
      <c r="G363" s="629">
        <v>59</v>
      </c>
      <c r="H363" s="643">
        <f t="shared" si="22"/>
        <v>1191</v>
      </c>
      <c r="I363" s="643">
        <f t="shared" si="23"/>
        <v>1151</v>
      </c>
      <c r="J363" s="629">
        <v>690</v>
      </c>
      <c r="K363" s="629">
        <v>461</v>
      </c>
      <c r="L363" s="630">
        <v>40</v>
      </c>
      <c r="M363" s="644">
        <v>29146</v>
      </c>
    </row>
    <row r="364" spans="1:13" x14ac:dyDescent="0.15">
      <c r="A364" s="635" t="s">
        <v>1282</v>
      </c>
      <c r="B364" s="636" t="s">
        <v>1283</v>
      </c>
      <c r="C364" s="637">
        <f t="shared" si="20"/>
        <v>1241</v>
      </c>
      <c r="D364" s="629">
        <v>56</v>
      </c>
      <c r="E364" s="629">
        <v>6</v>
      </c>
      <c r="F364" s="638">
        <f t="shared" si="21"/>
        <v>1179</v>
      </c>
      <c r="G364" s="629">
        <v>172</v>
      </c>
      <c r="H364" s="638">
        <f t="shared" si="22"/>
        <v>1007</v>
      </c>
      <c r="I364" s="638">
        <f t="shared" si="23"/>
        <v>975</v>
      </c>
      <c r="J364" s="629">
        <v>805</v>
      </c>
      <c r="K364" s="629">
        <v>170</v>
      </c>
      <c r="L364" s="630">
        <v>32</v>
      </c>
      <c r="M364" s="644">
        <v>47742</v>
      </c>
    </row>
    <row r="365" spans="1:13" x14ac:dyDescent="0.15">
      <c r="A365" s="640" t="s">
        <v>1284</v>
      </c>
      <c r="B365" s="641" t="s">
        <v>1285</v>
      </c>
      <c r="C365" s="642">
        <f t="shared" si="20"/>
        <v>14255</v>
      </c>
      <c r="D365" s="629">
        <v>1195</v>
      </c>
      <c r="E365" s="629">
        <v>613</v>
      </c>
      <c r="F365" s="643">
        <f t="shared" si="21"/>
        <v>12447</v>
      </c>
      <c r="G365" s="629">
        <v>1922</v>
      </c>
      <c r="H365" s="643">
        <f t="shared" si="22"/>
        <v>10525</v>
      </c>
      <c r="I365" s="643">
        <f t="shared" si="23"/>
        <v>10238</v>
      </c>
      <c r="J365" s="629">
        <v>8482</v>
      </c>
      <c r="K365" s="629">
        <v>1756</v>
      </c>
      <c r="L365" s="630">
        <v>287</v>
      </c>
      <c r="M365" s="644">
        <v>123713</v>
      </c>
    </row>
    <row r="366" spans="1:13" x14ac:dyDescent="0.15">
      <c r="A366" s="640" t="s">
        <v>1286</v>
      </c>
      <c r="B366" s="641" t="s">
        <v>1287</v>
      </c>
      <c r="C366" s="642">
        <f t="shared" si="20"/>
        <v>10163</v>
      </c>
      <c r="D366" s="629">
        <v>1208</v>
      </c>
      <c r="E366" s="629">
        <v>260</v>
      </c>
      <c r="F366" s="643">
        <f t="shared" si="21"/>
        <v>8695</v>
      </c>
      <c r="G366" s="629">
        <v>640</v>
      </c>
      <c r="H366" s="643">
        <f t="shared" si="22"/>
        <v>8055</v>
      </c>
      <c r="I366" s="643">
        <f t="shared" si="23"/>
        <v>7880</v>
      </c>
      <c r="J366" s="629">
        <v>6645</v>
      </c>
      <c r="K366" s="629">
        <v>1235</v>
      </c>
      <c r="L366" s="630">
        <v>175</v>
      </c>
      <c r="M366" s="644">
        <v>356772</v>
      </c>
    </row>
    <row r="367" spans="1:13" x14ac:dyDescent="0.15">
      <c r="A367" s="635" t="s">
        <v>1288</v>
      </c>
      <c r="B367" s="636" t="s">
        <v>1289</v>
      </c>
      <c r="C367" s="637">
        <f t="shared" si="20"/>
        <v>11022</v>
      </c>
      <c r="D367" s="629">
        <v>3747</v>
      </c>
      <c r="E367" s="629">
        <v>955</v>
      </c>
      <c r="F367" s="638">
        <f t="shared" si="21"/>
        <v>6320</v>
      </c>
      <c r="G367" s="629">
        <v>367</v>
      </c>
      <c r="H367" s="638">
        <f t="shared" si="22"/>
        <v>5953</v>
      </c>
      <c r="I367" s="638">
        <f t="shared" si="23"/>
        <v>5804</v>
      </c>
      <c r="J367" s="629">
        <v>4711</v>
      </c>
      <c r="K367" s="629">
        <v>1093</v>
      </c>
      <c r="L367" s="630">
        <v>149</v>
      </c>
      <c r="M367" s="639">
        <v>61820</v>
      </c>
    </row>
    <row r="368" spans="1:13" x14ac:dyDescent="0.15">
      <c r="A368" s="635" t="s">
        <v>1290</v>
      </c>
      <c r="B368" s="636" t="s">
        <v>1291</v>
      </c>
      <c r="C368" s="637">
        <f t="shared" si="20"/>
        <v>8531</v>
      </c>
      <c r="D368" s="638">
        <v>988</v>
      </c>
      <c r="E368" s="638">
        <v>224</v>
      </c>
      <c r="F368" s="638">
        <f t="shared" si="21"/>
        <v>7319</v>
      </c>
      <c r="G368" s="638">
        <v>1240</v>
      </c>
      <c r="H368" s="638">
        <f t="shared" si="22"/>
        <v>6079</v>
      </c>
      <c r="I368" s="638">
        <f t="shared" si="23"/>
        <v>5839</v>
      </c>
      <c r="J368" s="638">
        <v>4884</v>
      </c>
      <c r="K368" s="638">
        <v>955</v>
      </c>
      <c r="L368" s="639">
        <v>240</v>
      </c>
      <c r="M368" s="639">
        <v>92174</v>
      </c>
    </row>
    <row r="369" spans="1:13" x14ac:dyDescent="0.15">
      <c r="A369" s="635" t="s">
        <v>1292</v>
      </c>
      <c r="B369" s="636" t="s">
        <v>1293</v>
      </c>
      <c r="C369" s="637">
        <f t="shared" si="20"/>
        <v>40669</v>
      </c>
      <c r="D369" s="638">
        <v>8</v>
      </c>
      <c r="E369" s="638">
        <v>1</v>
      </c>
      <c r="F369" s="638">
        <f t="shared" si="21"/>
        <v>40660</v>
      </c>
      <c r="G369" s="638">
        <v>277</v>
      </c>
      <c r="H369" s="638">
        <f t="shared" si="22"/>
        <v>40383</v>
      </c>
      <c r="I369" s="638">
        <f t="shared" si="23"/>
        <v>37171</v>
      </c>
      <c r="J369" s="638">
        <v>11838</v>
      </c>
      <c r="K369" s="638">
        <v>25333</v>
      </c>
      <c r="L369" s="639">
        <v>3212</v>
      </c>
      <c r="M369" s="639">
        <v>158848</v>
      </c>
    </row>
    <row r="370" spans="1:13" x14ac:dyDescent="0.15">
      <c r="A370" s="635" t="s">
        <v>1294</v>
      </c>
      <c r="B370" s="636" t="s">
        <v>1295</v>
      </c>
      <c r="C370" s="637">
        <f t="shared" si="20"/>
        <v>36372</v>
      </c>
      <c r="D370" s="638">
        <v>1540</v>
      </c>
      <c r="E370" s="638">
        <v>194</v>
      </c>
      <c r="F370" s="638">
        <f t="shared" si="21"/>
        <v>34638</v>
      </c>
      <c r="G370" s="638">
        <v>790</v>
      </c>
      <c r="H370" s="638">
        <f t="shared" si="22"/>
        <v>33848</v>
      </c>
      <c r="I370" s="638">
        <f t="shared" si="23"/>
        <v>32538</v>
      </c>
      <c r="J370" s="638">
        <v>9779</v>
      </c>
      <c r="K370" s="638">
        <v>22759</v>
      </c>
      <c r="L370" s="639">
        <v>1310</v>
      </c>
      <c r="M370" s="639">
        <v>220246</v>
      </c>
    </row>
    <row r="371" spans="1:13" x14ac:dyDescent="0.15">
      <c r="A371" s="635" t="s">
        <v>1296</v>
      </c>
      <c r="B371" s="636" t="s">
        <v>1297</v>
      </c>
      <c r="C371" s="637">
        <f t="shared" si="20"/>
        <v>13197</v>
      </c>
      <c r="D371" s="638">
        <v>218</v>
      </c>
      <c r="E371" s="638">
        <v>4</v>
      </c>
      <c r="F371" s="638">
        <f t="shared" si="21"/>
        <v>12975</v>
      </c>
      <c r="G371" s="638">
        <v>200</v>
      </c>
      <c r="H371" s="638">
        <f t="shared" si="22"/>
        <v>12775</v>
      </c>
      <c r="I371" s="638">
        <f t="shared" si="23"/>
        <v>12085</v>
      </c>
      <c r="J371" s="638">
        <v>6762</v>
      </c>
      <c r="K371" s="638">
        <v>5323</v>
      </c>
      <c r="L371" s="639">
        <v>690</v>
      </c>
      <c r="M371" s="639">
        <v>83500</v>
      </c>
    </row>
    <row r="372" spans="1:13" x14ac:dyDescent="0.15">
      <c r="A372" s="635" t="s">
        <v>1298</v>
      </c>
      <c r="B372" s="636" t="s">
        <v>1299</v>
      </c>
      <c r="C372" s="637">
        <f t="shared" si="20"/>
        <v>46270</v>
      </c>
      <c r="D372" s="638">
        <v>9888</v>
      </c>
      <c r="E372" s="638">
        <v>561</v>
      </c>
      <c r="F372" s="638">
        <f t="shared" si="21"/>
        <v>35821</v>
      </c>
      <c r="G372" s="638">
        <v>2317</v>
      </c>
      <c r="H372" s="638">
        <f t="shared" si="22"/>
        <v>33504</v>
      </c>
      <c r="I372" s="638">
        <f t="shared" si="23"/>
        <v>31569</v>
      </c>
      <c r="J372" s="638">
        <v>19127</v>
      </c>
      <c r="K372" s="638">
        <v>12442</v>
      </c>
      <c r="L372" s="639">
        <v>1935</v>
      </c>
      <c r="M372" s="634">
        <v>503795</v>
      </c>
    </row>
    <row r="373" spans="1:13" x14ac:dyDescent="0.15">
      <c r="A373" s="720" t="s">
        <v>1300</v>
      </c>
      <c r="B373" s="721" t="s">
        <v>1301</v>
      </c>
      <c r="C373" s="722">
        <f t="shared" si="20"/>
        <v>22541</v>
      </c>
      <c r="D373" s="715">
        <v>672</v>
      </c>
      <c r="E373" s="715">
        <v>576</v>
      </c>
      <c r="F373" s="723">
        <f t="shared" si="21"/>
        <v>21293</v>
      </c>
      <c r="G373" s="715">
        <v>835</v>
      </c>
      <c r="H373" s="723">
        <f t="shared" si="22"/>
        <v>20458</v>
      </c>
      <c r="I373" s="723">
        <f t="shared" si="23"/>
        <v>18693</v>
      </c>
      <c r="J373" s="715">
        <v>8522</v>
      </c>
      <c r="K373" s="715">
        <v>10171</v>
      </c>
      <c r="L373" s="717">
        <v>1765</v>
      </c>
      <c r="M373" s="718">
        <v>230883</v>
      </c>
    </row>
    <row r="374" spans="1:13" x14ac:dyDescent="0.15">
      <c r="A374" s="712" t="s">
        <v>1302</v>
      </c>
      <c r="B374" s="713" t="s">
        <v>1303</v>
      </c>
      <c r="C374" s="714">
        <f t="shared" si="20"/>
        <v>186242</v>
      </c>
      <c r="D374" s="715">
        <v>17792</v>
      </c>
      <c r="E374" s="715">
        <v>7888</v>
      </c>
      <c r="F374" s="716">
        <f t="shared" si="21"/>
        <v>160562</v>
      </c>
      <c r="G374" s="715">
        <v>4512</v>
      </c>
      <c r="H374" s="716">
        <f t="shared" si="22"/>
        <v>156050</v>
      </c>
      <c r="I374" s="716">
        <f t="shared" si="23"/>
        <v>143136</v>
      </c>
      <c r="J374" s="715">
        <v>29716</v>
      </c>
      <c r="K374" s="715">
        <v>113420</v>
      </c>
      <c r="L374" s="717">
        <v>12914</v>
      </c>
      <c r="M374" s="719">
        <v>1097153</v>
      </c>
    </row>
    <row r="375" spans="1:13" x14ac:dyDescent="0.15">
      <c r="A375" s="635" t="s">
        <v>1304</v>
      </c>
      <c r="B375" s="636" t="s">
        <v>1305</v>
      </c>
      <c r="C375" s="637">
        <f t="shared" si="20"/>
        <v>34695</v>
      </c>
      <c r="D375" s="633">
        <v>548</v>
      </c>
      <c r="E375" s="633">
        <v>300</v>
      </c>
      <c r="F375" s="633">
        <f t="shared" si="21"/>
        <v>33847</v>
      </c>
      <c r="G375" s="633">
        <v>414</v>
      </c>
      <c r="H375" s="633">
        <f t="shared" si="22"/>
        <v>33433</v>
      </c>
      <c r="I375" s="633">
        <f t="shared" si="23"/>
        <v>32322</v>
      </c>
      <c r="J375" s="633">
        <v>8219</v>
      </c>
      <c r="K375" s="633">
        <v>24103</v>
      </c>
      <c r="L375" s="634">
        <v>1111</v>
      </c>
      <c r="M375" s="634">
        <v>127101</v>
      </c>
    </row>
    <row r="376" spans="1:13" x14ac:dyDescent="0.15">
      <c r="A376" s="626" t="s">
        <v>1306</v>
      </c>
      <c r="B376" s="627" t="s">
        <v>1307</v>
      </c>
      <c r="C376" s="628">
        <f t="shared" si="20"/>
        <v>7696</v>
      </c>
      <c r="D376" s="629">
        <v>824</v>
      </c>
      <c r="E376" s="629">
        <v>460</v>
      </c>
      <c r="F376" s="629">
        <f t="shared" si="21"/>
        <v>6412</v>
      </c>
      <c r="G376" s="629">
        <v>344</v>
      </c>
      <c r="H376" s="629">
        <f t="shared" si="22"/>
        <v>6068</v>
      </c>
      <c r="I376" s="629">
        <f t="shared" si="23"/>
        <v>5816</v>
      </c>
      <c r="J376" s="629">
        <v>1748</v>
      </c>
      <c r="K376" s="629">
        <v>4068</v>
      </c>
      <c r="L376" s="630">
        <v>252</v>
      </c>
      <c r="M376" s="639">
        <v>57813</v>
      </c>
    </row>
    <row r="377" spans="1:13" x14ac:dyDescent="0.15">
      <c r="A377" s="635" t="s">
        <v>1308</v>
      </c>
      <c r="B377" s="636" t="s">
        <v>1309</v>
      </c>
      <c r="C377" s="637">
        <f t="shared" si="20"/>
        <v>4296</v>
      </c>
      <c r="D377" s="638">
        <v>1745</v>
      </c>
      <c r="E377" s="638">
        <v>1089</v>
      </c>
      <c r="F377" s="638">
        <f t="shared" si="21"/>
        <v>1462</v>
      </c>
      <c r="G377" s="638">
        <v>95</v>
      </c>
      <c r="H377" s="638">
        <f t="shared" si="22"/>
        <v>1367</v>
      </c>
      <c r="I377" s="638">
        <f t="shared" si="23"/>
        <v>1331</v>
      </c>
      <c r="J377" s="638">
        <v>1098</v>
      </c>
      <c r="K377" s="638">
        <v>233</v>
      </c>
      <c r="L377" s="639">
        <v>36</v>
      </c>
      <c r="M377" s="639">
        <v>20323</v>
      </c>
    </row>
    <row r="378" spans="1:13" x14ac:dyDescent="0.15">
      <c r="A378" s="635" t="s">
        <v>1310</v>
      </c>
      <c r="B378" s="636" t="s">
        <v>1311</v>
      </c>
      <c r="C378" s="637">
        <f t="shared" si="20"/>
        <v>15215</v>
      </c>
      <c r="D378" s="638">
        <v>4965</v>
      </c>
      <c r="E378" s="638">
        <v>1095</v>
      </c>
      <c r="F378" s="638">
        <f t="shared" si="21"/>
        <v>9155</v>
      </c>
      <c r="G378" s="638">
        <v>699</v>
      </c>
      <c r="H378" s="638">
        <f t="shared" si="22"/>
        <v>8456</v>
      </c>
      <c r="I378" s="638">
        <f t="shared" si="23"/>
        <v>8145</v>
      </c>
      <c r="J378" s="638">
        <v>5916</v>
      </c>
      <c r="K378" s="638">
        <v>2229</v>
      </c>
      <c r="L378" s="639">
        <v>311</v>
      </c>
      <c r="M378" s="639">
        <v>89004</v>
      </c>
    </row>
    <row r="379" spans="1:13" x14ac:dyDescent="0.15">
      <c r="A379" s="635" t="s">
        <v>1312</v>
      </c>
      <c r="B379" s="636" t="s">
        <v>1313</v>
      </c>
      <c r="C379" s="637">
        <f t="shared" si="20"/>
        <v>2979</v>
      </c>
      <c r="D379" s="638">
        <v>133</v>
      </c>
      <c r="E379" s="638">
        <v>118</v>
      </c>
      <c r="F379" s="638">
        <f t="shared" si="21"/>
        <v>2728</v>
      </c>
      <c r="G379" s="638">
        <v>129</v>
      </c>
      <c r="H379" s="638">
        <f t="shared" si="22"/>
        <v>2599</v>
      </c>
      <c r="I379" s="638">
        <f t="shared" si="23"/>
        <v>2448</v>
      </c>
      <c r="J379" s="638">
        <v>597</v>
      </c>
      <c r="K379" s="638">
        <v>1851</v>
      </c>
      <c r="L379" s="639">
        <v>151</v>
      </c>
      <c r="M379" s="639">
        <v>16287</v>
      </c>
    </row>
    <row r="380" spans="1:13" x14ac:dyDescent="0.15">
      <c r="A380" s="540" t="s">
        <v>1314</v>
      </c>
      <c r="B380" s="631" t="s">
        <v>1315</v>
      </c>
      <c r="C380" s="632">
        <f t="shared" si="20"/>
        <v>3520</v>
      </c>
      <c r="D380" s="638">
        <v>992</v>
      </c>
      <c r="E380" s="638">
        <v>62</v>
      </c>
      <c r="F380" s="633">
        <f t="shared" si="21"/>
        <v>2466</v>
      </c>
      <c r="G380" s="638">
        <v>166</v>
      </c>
      <c r="H380" s="633">
        <f t="shared" si="22"/>
        <v>2300</v>
      </c>
      <c r="I380" s="633">
        <f t="shared" si="23"/>
        <v>2131</v>
      </c>
      <c r="J380" s="638">
        <v>1378</v>
      </c>
      <c r="K380" s="638">
        <v>753</v>
      </c>
      <c r="L380" s="639">
        <v>169</v>
      </c>
      <c r="M380" s="634">
        <v>28592</v>
      </c>
    </row>
    <row r="381" spans="1:13" x14ac:dyDescent="0.15">
      <c r="A381" s="635" t="s">
        <v>1316</v>
      </c>
      <c r="B381" s="636" t="s">
        <v>1317</v>
      </c>
      <c r="C381" s="637">
        <f t="shared" si="20"/>
        <v>677</v>
      </c>
      <c r="D381" s="629">
        <v>18</v>
      </c>
      <c r="E381" s="629">
        <v>1</v>
      </c>
      <c r="F381" s="638">
        <f t="shared" si="21"/>
        <v>658</v>
      </c>
      <c r="G381" s="629">
        <v>14</v>
      </c>
      <c r="H381" s="638">
        <f t="shared" si="22"/>
        <v>644</v>
      </c>
      <c r="I381" s="638">
        <f t="shared" si="23"/>
        <v>583</v>
      </c>
      <c r="J381" s="629">
        <v>105</v>
      </c>
      <c r="K381" s="629">
        <v>478</v>
      </c>
      <c r="L381" s="630">
        <v>61</v>
      </c>
      <c r="M381" s="639">
        <v>7387</v>
      </c>
    </row>
    <row r="382" spans="1:13" x14ac:dyDescent="0.15">
      <c r="A382" s="712" t="s">
        <v>1318</v>
      </c>
      <c r="B382" s="713" t="s">
        <v>1319</v>
      </c>
      <c r="C382" s="714">
        <f t="shared" si="20"/>
        <v>3976</v>
      </c>
      <c r="D382" s="716">
        <v>942</v>
      </c>
      <c r="E382" s="716">
        <v>58</v>
      </c>
      <c r="F382" s="716">
        <f t="shared" si="21"/>
        <v>2976</v>
      </c>
      <c r="G382" s="716">
        <v>363</v>
      </c>
      <c r="H382" s="716">
        <f t="shared" si="22"/>
        <v>2613</v>
      </c>
      <c r="I382" s="716">
        <f t="shared" si="23"/>
        <v>2214</v>
      </c>
      <c r="J382" s="716">
        <v>1623</v>
      </c>
      <c r="K382" s="716">
        <v>591</v>
      </c>
      <c r="L382" s="719">
        <v>399</v>
      </c>
      <c r="M382" s="719">
        <v>61314</v>
      </c>
    </row>
    <row r="383" spans="1:13" x14ac:dyDescent="0.15">
      <c r="A383" s="635" t="s">
        <v>1320</v>
      </c>
      <c r="B383" s="645" t="s">
        <v>1321</v>
      </c>
      <c r="C383" s="646">
        <f t="shared" si="20"/>
        <v>1700</v>
      </c>
      <c r="D383" s="648">
        <v>255</v>
      </c>
      <c r="E383" s="648">
        <v>33</v>
      </c>
      <c r="F383" s="648">
        <f t="shared" si="21"/>
        <v>1412</v>
      </c>
      <c r="G383" s="648">
        <v>22</v>
      </c>
      <c r="H383" s="648">
        <f t="shared" si="22"/>
        <v>1390</v>
      </c>
      <c r="I383" s="648">
        <f t="shared" si="23"/>
        <v>830</v>
      </c>
      <c r="J383" s="648">
        <v>647</v>
      </c>
      <c r="K383" s="648">
        <v>183</v>
      </c>
      <c r="L383" s="650">
        <v>560</v>
      </c>
      <c r="M383" s="650">
        <v>60573</v>
      </c>
    </row>
    <row r="384" spans="1:13" x14ac:dyDescent="0.15">
      <c r="A384" s="712" t="s">
        <v>1322</v>
      </c>
      <c r="B384" s="713" t="s">
        <v>1323</v>
      </c>
      <c r="C384" s="714">
        <f t="shared" si="20"/>
        <v>19297</v>
      </c>
      <c r="D384" s="716">
        <v>466</v>
      </c>
      <c r="E384" s="716">
        <v>69</v>
      </c>
      <c r="F384" s="716">
        <f t="shared" si="21"/>
        <v>18762</v>
      </c>
      <c r="G384" s="716">
        <v>527</v>
      </c>
      <c r="H384" s="716">
        <f t="shared" si="22"/>
        <v>18235</v>
      </c>
      <c r="I384" s="716">
        <f t="shared" si="23"/>
        <v>16728</v>
      </c>
      <c r="J384" s="716">
        <v>5978</v>
      </c>
      <c r="K384" s="716">
        <v>10750</v>
      </c>
      <c r="L384" s="719">
        <v>1507</v>
      </c>
      <c r="M384" s="719">
        <v>142976</v>
      </c>
    </row>
    <row r="385" spans="1:13" x14ac:dyDescent="0.15">
      <c r="A385" s="712" t="s">
        <v>1324</v>
      </c>
      <c r="B385" s="713" t="s">
        <v>1325</v>
      </c>
      <c r="C385" s="714">
        <f t="shared" si="20"/>
        <v>6275</v>
      </c>
      <c r="D385" s="716">
        <v>98</v>
      </c>
      <c r="E385" s="716">
        <v>28</v>
      </c>
      <c r="F385" s="716">
        <f t="shared" si="21"/>
        <v>6149</v>
      </c>
      <c r="G385" s="716">
        <v>169</v>
      </c>
      <c r="H385" s="716">
        <f t="shared" si="22"/>
        <v>5980</v>
      </c>
      <c r="I385" s="716">
        <f t="shared" si="23"/>
        <v>5682</v>
      </c>
      <c r="J385" s="716">
        <v>2435</v>
      </c>
      <c r="K385" s="716">
        <v>3247</v>
      </c>
      <c r="L385" s="719">
        <v>298</v>
      </c>
      <c r="M385" s="719">
        <v>111376</v>
      </c>
    </row>
    <row r="386" spans="1:13" x14ac:dyDescent="0.15">
      <c r="A386" s="635" t="s">
        <v>1326</v>
      </c>
      <c r="B386" s="645" t="s">
        <v>1327</v>
      </c>
      <c r="C386" s="646">
        <f t="shared" si="20"/>
        <v>3082</v>
      </c>
      <c r="D386" s="648">
        <v>932</v>
      </c>
      <c r="E386" s="648">
        <v>87</v>
      </c>
      <c r="F386" s="648">
        <f t="shared" si="21"/>
        <v>2063</v>
      </c>
      <c r="G386" s="648">
        <v>94</v>
      </c>
      <c r="H386" s="648">
        <f t="shared" si="22"/>
        <v>1969</v>
      </c>
      <c r="I386" s="648">
        <f t="shared" si="23"/>
        <v>1713</v>
      </c>
      <c r="J386" s="648">
        <v>443</v>
      </c>
      <c r="K386" s="648">
        <v>1270</v>
      </c>
      <c r="L386" s="650">
        <v>256</v>
      </c>
      <c r="M386" s="651">
        <v>19786</v>
      </c>
    </row>
    <row r="387" spans="1:13" x14ac:dyDescent="0.15">
      <c r="A387" s="626" t="s">
        <v>1328</v>
      </c>
      <c r="B387" s="627" t="s">
        <v>1329</v>
      </c>
      <c r="C387" s="628">
        <f t="shared" si="20"/>
        <v>2463</v>
      </c>
      <c r="D387" s="629">
        <v>893</v>
      </c>
      <c r="E387" s="629">
        <v>211</v>
      </c>
      <c r="F387" s="629">
        <f t="shared" si="21"/>
        <v>1359</v>
      </c>
      <c r="G387" s="629">
        <v>197</v>
      </c>
      <c r="H387" s="629">
        <f t="shared" si="22"/>
        <v>1162</v>
      </c>
      <c r="I387" s="629">
        <f t="shared" si="23"/>
        <v>1064</v>
      </c>
      <c r="J387" s="629">
        <v>609</v>
      </c>
      <c r="K387" s="629">
        <v>455</v>
      </c>
      <c r="L387" s="630">
        <v>98</v>
      </c>
      <c r="M387" s="639">
        <v>12776</v>
      </c>
    </row>
    <row r="388" spans="1:13" x14ac:dyDescent="0.15">
      <c r="A388" s="635" t="s">
        <v>1330</v>
      </c>
      <c r="B388" s="636" t="s">
        <v>1331</v>
      </c>
      <c r="C388" s="637">
        <f t="shared" si="20"/>
        <v>5611</v>
      </c>
      <c r="D388" s="638">
        <v>104</v>
      </c>
      <c r="E388" s="638">
        <v>27</v>
      </c>
      <c r="F388" s="638">
        <f t="shared" si="21"/>
        <v>5480</v>
      </c>
      <c r="G388" s="638">
        <v>377</v>
      </c>
      <c r="H388" s="638">
        <f t="shared" si="22"/>
        <v>5103</v>
      </c>
      <c r="I388" s="638">
        <f t="shared" si="23"/>
        <v>4589</v>
      </c>
      <c r="J388" s="638">
        <v>2572</v>
      </c>
      <c r="K388" s="638">
        <v>2017</v>
      </c>
      <c r="L388" s="639">
        <v>514</v>
      </c>
      <c r="M388" s="639">
        <v>91313</v>
      </c>
    </row>
    <row r="389" spans="1:13" x14ac:dyDescent="0.15">
      <c r="A389" s="635" t="s">
        <v>1332</v>
      </c>
      <c r="B389" s="636" t="s">
        <v>1333</v>
      </c>
      <c r="C389" s="637">
        <f t="shared" si="20"/>
        <v>39609</v>
      </c>
      <c r="D389" s="638">
        <v>12424</v>
      </c>
      <c r="E389" s="638">
        <v>1027</v>
      </c>
      <c r="F389" s="638">
        <f t="shared" si="21"/>
        <v>26158</v>
      </c>
      <c r="G389" s="638">
        <v>1085</v>
      </c>
      <c r="H389" s="638">
        <f t="shared" si="22"/>
        <v>25073</v>
      </c>
      <c r="I389" s="638">
        <f t="shared" si="23"/>
        <v>22207</v>
      </c>
      <c r="J389" s="638">
        <v>6631</v>
      </c>
      <c r="K389" s="638">
        <v>15576</v>
      </c>
      <c r="L389" s="639">
        <v>2866</v>
      </c>
      <c r="M389" s="639">
        <v>117365</v>
      </c>
    </row>
    <row r="390" spans="1:13" x14ac:dyDescent="0.15">
      <c r="A390" s="635" t="s">
        <v>1334</v>
      </c>
      <c r="B390" s="636" t="s">
        <v>1335</v>
      </c>
      <c r="C390" s="637">
        <f t="shared" si="20"/>
        <v>2152</v>
      </c>
      <c r="D390" s="638">
        <v>825</v>
      </c>
      <c r="E390" s="638">
        <v>243</v>
      </c>
      <c r="F390" s="638">
        <f t="shared" si="21"/>
        <v>1084</v>
      </c>
      <c r="G390" s="638">
        <v>107</v>
      </c>
      <c r="H390" s="638">
        <f t="shared" si="22"/>
        <v>977</v>
      </c>
      <c r="I390" s="638">
        <f t="shared" si="23"/>
        <v>937</v>
      </c>
      <c r="J390" s="638">
        <v>688</v>
      </c>
      <c r="K390" s="638">
        <v>249</v>
      </c>
      <c r="L390" s="639">
        <v>40</v>
      </c>
      <c r="M390" s="639">
        <v>8947</v>
      </c>
    </row>
    <row r="391" spans="1:13" x14ac:dyDescent="0.15">
      <c r="A391" s="540" t="s">
        <v>1336</v>
      </c>
      <c r="B391" s="631" t="s">
        <v>1337</v>
      </c>
      <c r="C391" s="632">
        <f t="shared" si="20"/>
        <v>14225</v>
      </c>
      <c r="D391" s="638">
        <v>4205</v>
      </c>
      <c r="E391" s="638">
        <v>560</v>
      </c>
      <c r="F391" s="633">
        <f t="shared" si="21"/>
        <v>9460</v>
      </c>
      <c r="G391" s="638">
        <v>635</v>
      </c>
      <c r="H391" s="633">
        <f t="shared" si="22"/>
        <v>8825</v>
      </c>
      <c r="I391" s="633">
        <f t="shared" si="23"/>
        <v>8035</v>
      </c>
      <c r="J391" s="638">
        <v>2804</v>
      </c>
      <c r="K391" s="638">
        <v>5231</v>
      </c>
      <c r="L391" s="639">
        <v>790</v>
      </c>
      <c r="M391" s="634">
        <v>67340</v>
      </c>
    </row>
    <row r="392" spans="1:13" x14ac:dyDescent="0.15">
      <c r="A392" s="635" t="s">
        <v>1338</v>
      </c>
      <c r="B392" s="636" t="s">
        <v>1339</v>
      </c>
      <c r="C392" s="637">
        <f t="shared" si="20"/>
        <v>434</v>
      </c>
      <c r="D392" s="629">
        <v>2</v>
      </c>
      <c r="E392" s="629">
        <v>0</v>
      </c>
      <c r="F392" s="638">
        <f t="shared" si="21"/>
        <v>432</v>
      </c>
      <c r="G392" s="629">
        <v>37</v>
      </c>
      <c r="H392" s="638">
        <f t="shared" si="22"/>
        <v>395</v>
      </c>
      <c r="I392" s="638">
        <f t="shared" si="23"/>
        <v>392</v>
      </c>
      <c r="J392" s="629">
        <v>355</v>
      </c>
      <c r="K392" s="629">
        <v>37</v>
      </c>
      <c r="L392" s="630">
        <v>3</v>
      </c>
      <c r="M392" s="639">
        <v>188430</v>
      </c>
    </row>
    <row r="393" spans="1:13" x14ac:dyDescent="0.15">
      <c r="A393" s="564"/>
      <c r="B393" s="652" t="s">
        <v>300</v>
      </c>
      <c r="C393" s="653">
        <f t="shared" ref="C393:L393" si="24">SUM(C6:C392)</f>
        <v>2543165</v>
      </c>
      <c r="D393" s="654">
        <f t="shared" si="24"/>
        <v>197476</v>
      </c>
      <c r="E393" s="654">
        <f t="shared" si="24"/>
        <v>88858</v>
      </c>
      <c r="F393" s="654">
        <f t="shared" si="24"/>
        <v>2256831</v>
      </c>
      <c r="G393" s="654">
        <f t="shared" si="24"/>
        <v>123314</v>
      </c>
      <c r="H393" s="654">
        <f t="shared" si="24"/>
        <v>2133517</v>
      </c>
      <c r="I393" s="654">
        <f t="shared" si="24"/>
        <v>2048650</v>
      </c>
      <c r="J393" s="654">
        <f t="shared" si="24"/>
        <v>1278148</v>
      </c>
      <c r="K393" s="654">
        <f t="shared" si="24"/>
        <v>770502</v>
      </c>
      <c r="L393" s="655">
        <f t="shared" si="24"/>
        <v>84867</v>
      </c>
      <c r="M393" s="655">
        <f>SUM(M6:M392)</f>
        <v>36760490</v>
      </c>
    </row>
    <row r="394" spans="1:13" hidden="1" x14ac:dyDescent="0.15">
      <c r="A394" s="567"/>
      <c r="B394" s="639" t="s">
        <v>1340</v>
      </c>
      <c r="C394" s="637"/>
      <c r="D394" s="638"/>
      <c r="E394" s="638"/>
      <c r="F394" s="638"/>
      <c r="G394" s="638"/>
      <c r="H394" s="638"/>
      <c r="I394" s="638"/>
      <c r="J394" s="638"/>
      <c r="K394" s="638"/>
      <c r="L394" s="639"/>
      <c r="M394" s="656">
        <v>2144216</v>
      </c>
    </row>
    <row r="395" spans="1:13" hidden="1" x14ac:dyDescent="0.15">
      <c r="A395" s="567"/>
      <c r="B395" s="639" t="s">
        <v>1341</v>
      </c>
      <c r="C395" s="637"/>
      <c r="D395" s="638"/>
      <c r="E395" s="638"/>
      <c r="F395" s="638"/>
      <c r="G395" s="638"/>
      <c r="H395" s="638"/>
      <c r="I395" s="638"/>
      <c r="J395" s="638"/>
      <c r="K395" s="638"/>
      <c r="L395" s="639"/>
      <c r="M395" s="656">
        <v>53866</v>
      </c>
    </row>
    <row r="396" spans="1:13" hidden="1" x14ac:dyDescent="0.15">
      <c r="A396" s="567"/>
      <c r="B396" s="598"/>
      <c r="C396" s="637"/>
      <c r="D396" s="638"/>
      <c r="E396" s="638"/>
      <c r="F396" s="638"/>
      <c r="G396" s="638"/>
      <c r="H396" s="638"/>
      <c r="I396" s="638"/>
      <c r="J396" s="638"/>
      <c r="K396" s="638"/>
      <c r="L396" s="639"/>
      <c r="M396" s="656">
        <f>M394+M395</f>
        <v>2198082</v>
      </c>
    </row>
    <row r="397" spans="1:13" hidden="1" x14ac:dyDescent="0.15">
      <c r="A397" s="532"/>
      <c r="B397" s="533"/>
      <c r="C397" s="637"/>
      <c r="D397" s="638"/>
      <c r="E397" s="638"/>
      <c r="F397" s="638"/>
      <c r="G397" s="638"/>
      <c r="H397" s="638"/>
      <c r="I397" s="638"/>
      <c r="J397" s="638"/>
      <c r="K397" s="638"/>
      <c r="L397" s="639"/>
      <c r="M397" s="629">
        <f>M396+M393</f>
        <v>38958572</v>
      </c>
    </row>
    <row r="398" spans="1:13" x14ac:dyDescent="0.15">
      <c r="A398" s="729" t="s">
        <v>569</v>
      </c>
      <c r="B398" s="730" t="s">
        <v>1342</v>
      </c>
      <c r="C398" s="731">
        <f>C316+C373+C374+C382+C384+C385+C297+C299+C300+C302+C303+C305</f>
        <v>276827</v>
      </c>
      <c r="D398" s="732">
        <f t="shared" ref="D398:M398" si="25">D316+D373+D374+D382+D384+D385+D297+D299+D300+D302+D303+D305</f>
        <v>21432</v>
      </c>
      <c r="E398" s="732">
        <f t="shared" si="25"/>
        <v>8745</v>
      </c>
      <c r="F398" s="732">
        <f t="shared" si="25"/>
        <v>246650</v>
      </c>
      <c r="G398" s="732">
        <f t="shared" si="25"/>
        <v>7604</v>
      </c>
      <c r="H398" s="732">
        <f t="shared" si="25"/>
        <v>239046</v>
      </c>
      <c r="I398" s="732">
        <f t="shared" si="25"/>
        <v>221553</v>
      </c>
      <c r="J398" s="732">
        <f t="shared" si="25"/>
        <v>76923</v>
      </c>
      <c r="K398" s="732">
        <f t="shared" si="25"/>
        <v>144630</v>
      </c>
      <c r="L398" s="733">
        <f t="shared" si="25"/>
        <v>17493</v>
      </c>
      <c r="M398" s="733">
        <f t="shared" si="25"/>
        <v>2327985</v>
      </c>
    </row>
    <row r="399" spans="1:13" x14ac:dyDescent="0.15">
      <c r="A399" s="734"/>
      <c r="B399" s="735" t="s">
        <v>553</v>
      </c>
      <c r="C399" s="736">
        <f>C398/C393*100</f>
        <v>10.885137220746589</v>
      </c>
      <c r="D399" s="737">
        <f t="shared" ref="D399:M399" si="26">D398/D393*100</f>
        <v>10.852964410865118</v>
      </c>
      <c r="E399" s="737">
        <f t="shared" si="26"/>
        <v>9.8415449368655601</v>
      </c>
      <c r="F399" s="737">
        <f t="shared" si="26"/>
        <v>10.929041651767456</v>
      </c>
      <c r="G399" s="737">
        <f t="shared" si="26"/>
        <v>6.1663720258851393</v>
      </c>
      <c r="H399" s="737">
        <f t="shared" si="26"/>
        <v>11.204316628365277</v>
      </c>
      <c r="I399" s="737">
        <f t="shared" si="26"/>
        <v>10.814585214653553</v>
      </c>
      <c r="J399" s="737">
        <f t="shared" si="26"/>
        <v>6.0183171275939875</v>
      </c>
      <c r="K399" s="737">
        <f t="shared" si="26"/>
        <v>18.770879244959779</v>
      </c>
      <c r="L399" s="738">
        <f t="shared" si="26"/>
        <v>20.612252112128392</v>
      </c>
      <c r="M399" s="738">
        <f t="shared" si="26"/>
        <v>6.3328454000477139</v>
      </c>
    </row>
    <row r="400" spans="1:13" x14ac:dyDescent="0.15">
      <c r="A400" s="529" t="s">
        <v>1343</v>
      </c>
    </row>
    <row r="401" spans="3:3" x14ac:dyDescent="0.15">
      <c r="C401" s="657" t="s">
        <v>552</v>
      </c>
    </row>
  </sheetData>
  <mergeCells count="9">
    <mergeCell ref="H3:H5"/>
    <mergeCell ref="I4:I5"/>
    <mergeCell ref="L4:L5"/>
    <mergeCell ref="A3:B4"/>
    <mergeCell ref="C3:C5"/>
    <mergeCell ref="D3:D5"/>
    <mergeCell ref="E3:E5"/>
    <mergeCell ref="F3:F5"/>
    <mergeCell ref="G3:G5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ADC-6C98-4A12-84CF-3A917A18E4F4}">
  <sheetPr>
    <tabColor theme="9" tint="0.59999389629810485"/>
  </sheetPr>
  <dimension ref="A1:DX765"/>
  <sheetViews>
    <sheetView workbookViewId="0">
      <pane xSplit="1" ySplit="3" topLeftCell="DK5" activePane="bottomRight" state="frozen"/>
      <selection pane="topRight" activeCell="B1" sqref="B1"/>
      <selection pane="bottomLeft" activeCell="A4" sqref="A4"/>
      <selection pane="bottomRight" activeCell="DS17" sqref="DS17"/>
    </sheetView>
  </sheetViews>
  <sheetFormatPr defaultColWidth="9" defaultRowHeight="13.5" x14ac:dyDescent="0.15"/>
  <cols>
    <col min="1" max="1" width="31.125" style="529" customWidth="1"/>
    <col min="2" max="2" width="9.25" style="529" bestFit="1" customWidth="1"/>
    <col min="3" max="4" width="9.25" style="529" customWidth="1"/>
    <col min="5" max="16384" width="9" style="529"/>
  </cols>
  <sheetData>
    <row r="1" spans="1:127" x14ac:dyDescent="0.15">
      <c r="A1" s="658" t="s">
        <v>2139</v>
      </c>
      <c r="H1" s="657"/>
      <c r="I1" s="657"/>
      <c r="J1" s="657"/>
      <c r="K1" s="657"/>
      <c r="L1" s="657"/>
      <c r="M1" s="657"/>
      <c r="DR1" s="529" t="s">
        <v>550</v>
      </c>
    </row>
    <row r="2" spans="1:127" x14ac:dyDescent="0.15">
      <c r="A2" s="621"/>
      <c r="B2" s="532" t="s">
        <v>1345</v>
      </c>
      <c r="C2" s="621"/>
      <c r="D2" s="533"/>
      <c r="E2" s="621" t="s">
        <v>1346</v>
      </c>
      <c r="F2" s="621"/>
      <c r="G2" s="621"/>
      <c r="H2" s="532" t="s">
        <v>142</v>
      </c>
      <c r="I2" s="621"/>
      <c r="J2" s="533"/>
      <c r="K2" s="621" t="s">
        <v>123</v>
      </c>
      <c r="L2" s="621"/>
      <c r="M2" s="621"/>
      <c r="N2" s="532" t="s">
        <v>131</v>
      </c>
      <c r="O2" s="621"/>
      <c r="P2" s="533"/>
      <c r="Q2" s="621" t="s">
        <v>124</v>
      </c>
      <c r="R2" s="621"/>
      <c r="S2" s="621"/>
      <c r="T2" s="532" t="s">
        <v>155</v>
      </c>
      <c r="U2" s="621"/>
      <c r="V2" s="533"/>
      <c r="W2" s="621" t="s">
        <v>125</v>
      </c>
      <c r="X2" s="621"/>
      <c r="Y2" s="621"/>
      <c r="Z2" s="532" t="s">
        <v>126</v>
      </c>
      <c r="AA2" s="621"/>
      <c r="AB2" s="533"/>
      <c r="AC2" s="621" t="s">
        <v>143</v>
      </c>
      <c r="AD2" s="621"/>
      <c r="AE2" s="621"/>
      <c r="AF2" s="532" t="s">
        <v>288</v>
      </c>
      <c r="AG2" s="621"/>
      <c r="AH2" s="533"/>
      <c r="AI2" s="621" t="s">
        <v>132</v>
      </c>
      <c r="AJ2" s="621"/>
      <c r="AK2" s="621"/>
      <c r="AL2" s="532" t="s">
        <v>287</v>
      </c>
      <c r="AM2" s="621"/>
      <c r="AN2" s="533"/>
      <c r="AO2" s="621" t="s">
        <v>136</v>
      </c>
      <c r="AP2" s="621"/>
      <c r="AQ2" s="621"/>
      <c r="AR2" s="532" t="s">
        <v>127</v>
      </c>
      <c r="AS2" s="621"/>
      <c r="AT2" s="533"/>
      <c r="AU2" s="621" t="s">
        <v>281</v>
      </c>
      <c r="AV2" s="621"/>
      <c r="AW2" s="621"/>
      <c r="AX2" s="532" t="s">
        <v>133</v>
      </c>
      <c r="AY2" s="621"/>
      <c r="AZ2" s="533"/>
      <c r="BA2" s="621" t="s">
        <v>128</v>
      </c>
      <c r="BB2" s="621"/>
      <c r="BC2" s="621"/>
      <c r="BD2" s="532" t="s">
        <v>138</v>
      </c>
      <c r="BE2" s="621"/>
      <c r="BF2" s="533"/>
      <c r="BG2" s="621" t="s">
        <v>129</v>
      </c>
      <c r="BH2" s="621"/>
      <c r="BI2" s="621"/>
      <c r="BJ2" s="532" t="s">
        <v>139</v>
      </c>
      <c r="BK2" s="621"/>
      <c r="BL2" s="533"/>
      <c r="BM2" s="621" t="s">
        <v>1347</v>
      </c>
      <c r="BN2" s="621"/>
      <c r="BO2" s="621"/>
      <c r="BP2" s="532" t="s">
        <v>1348</v>
      </c>
      <c r="BQ2" s="621"/>
      <c r="BR2" s="533"/>
      <c r="BS2" s="621" t="s">
        <v>1349</v>
      </c>
      <c r="BT2" s="621"/>
      <c r="BU2" s="621"/>
      <c r="BV2" s="532" t="s">
        <v>1350</v>
      </c>
      <c r="BW2" s="621"/>
      <c r="BX2" s="533"/>
      <c r="BY2" s="621" t="s">
        <v>1351</v>
      </c>
      <c r="BZ2" s="621"/>
      <c r="CA2" s="621"/>
      <c r="CB2" s="532" t="s">
        <v>1352</v>
      </c>
      <c r="CC2" s="621"/>
      <c r="CD2" s="533"/>
      <c r="CE2" s="621" t="s">
        <v>1353</v>
      </c>
      <c r="CF2" s="621"/>
      <c r="CG2" s="621"/>
      <c r="CH2" s="532" t="s">
        <v>1354</v>
      </c>
      <c r="CI2" s="621"/>
      <c r="CJ2" s="533"/>
      <c r="CK2" s="621" t="s">
        <v>1355</v>
      </c>
      <c r="CL2" s="621"/>
      <c r="CM2" s="621"/>
      <c r="CN2" s="532" t="s">
        <v>130</v>
      </c>
      <c r="CO2" s="621"/>
      <c r="CP2" s="533"/>
      <c r="CQ2" s="621" t="s">
        <v>1356</v>
      </c>
      <c r="CR2" s="621"/>
      <c r="CS2" s="621"/>
      <c r="CT2" s="532" t="s">
        <v>134</v>
      </c>
      <c r="CU2" s="621"/>
      <c r="CV2" s="533"/>
      <c r="CW2" s="621" t="s">
        <v>135</v>
      </c>
      <c r="CX2" s="621"/>
      <c r="CY2" s="621"/>
      <c r="CZ2" s="532" t="s">
        <v>284</v>
      </c>
      <c r="DA2" s="621"/>
      <c r="DB2" s="533"/>
      <c r="DC2" s="621" t="s">
        <v>285</v>
      </c>
      <c r="DD2" s="621"/>
      <c r="DE2" s="621"/>
      <c r="DF2" s="532" t="s">
        <v>1357</v>
      </c>
      <c r="DG2" s="621"/>
      <c r="DH2" s="533"/>
      <c r="DI2" s="621" t="s">
        <v>146</v>
      </c>
      <c r="DJ2" s="621"/>
      <c r="DK2" s="621"/>
      <c r="DL2" s="532" t="s">
        <v>147</v>
      </c>
      <c r="DM2" s="621"/>
      <c r="DN2" s="533"/>
      <c r="DO2" s="621" t="s">
        <v>148</v>
      </c>
      <c r="DP2" s="621"/>
      <c r="DQ2" s="621"/>
      <c r="DR2" s="532" t="s">
        <v>1358</v>
      </c>
      <c r="DS2" s="621"/>
      <c r="DT2" s="533"/>
      <c r="DU2" s="532" t="s">
        <v>1359</v>
      </c>
      <c r="DV2" s="621"/>
      <c r="DW2" s="533"/>
    </row>
    <row r="3" spans="1:127" x14ac:dyDescent="0.15">
      <c r="A3" s="659" t="s">
        <v>2107</v>
      </c>
      <c r="B3" s="540" t="s">
        <v>1360</v>
      </c>
      <c r="C3" s="660" t="s">
        <v>1361</v>
      </c>
      <c r="D3" s="542" t="s">
        <v>1362</v>
      </c>
      <c r="E3" s="660" t="s">
        <v>1360</v>
      </c>
      <c r="F3" s="660" t="s">
        <v>1361</v>
      </c>
      <c r="G3" s="660" t="s">
        <v>1362</v>
      </c>
      <c r="H3" s="540" t="s">
        <v>1360</v>
      </c>
      <c r="I3" s="660" t="s">
        <v>1361</v>
      </c>
      <c r="J3" s="542" t="s">
        <v>1362</v>
      </c>
      <c r="K3" s="660" t="s">
        <v>1360</v>
      </c>
      <c r="L3" s="660" t="s">
        <v>1361</v>
      </c>
      <c r="M3" s="660" t="s">
        <v>1362</v>
      </c>
      <c r="N3" s="540" t="s">
        <v>1360</v>
      </c>
      <c r="O3" s="660" t="s">
        <v>1361</v>
      </c>
      <c r="P3" s="542" t="s">
        <v>1362</v>
      </c>
      <c r="Q3" s="660" t="s">
        <v>1360</v>
      </c>
      <c r="R3" s="660" t="s">
        <v>1361</v>
      </c>
      <c r="S3" s="660" t="s">
        <v>1362</v>
      </c>
      <c r="T3" s="540" t="s">
        <v>1360</v>
      </c>
      <c r="U3" s="660" t="s">
        <v>1361</v>
      </c>
      <c r="V3" s="542" t="s">
        <v>1362</v>
      </c>
      <c r="W3" s="660" t="s">
        <v>1360</v>
      </c>
      <c r="X3" s="660" t="s">
        <v>1361</v>
      </c>
      <c r="Y3" s="660" t="s">
        <v>1362</v>
      </c>
      <c r="Z3" s="540" t="s">
        <v>1360</v>
      </c>
      <c r="AA3" s="660" t="s">
        <v>1361</v>
      </c>
      <c r="AB3" s="542" t="s">
        <v>1362</v>
      </c>
      <c r="AC3" s="660" t="s">
        <v>1360</v>
      </c>
      <c r="AD3" s="660" t="s">
        <v>1361</v>
      </c>
      <c r="AE3" s="660" t="s">
        <v>1362</v>
      </c>
      <c r="AF3" s="540" t="s">
        <v>1360</v>
      </c>
      <c r="AG3" s="660" t="s">
        <v>1361</v>
      </c>
      <c r="AH3" s="542" t="s">
        <v>1362</v>
      </c>
      <c r="AI3" s="660" t="s">
        <v>1360</v>
      </c>
      <c r="AJ3" s="660" t="s">
        <v>1361</v>
      </c>
      <c r="AK3" s="660" t="s">
        <v>1362</v>
      </c>
      <c r="AL3" s="540" t="s">
        <v>1360</v>
      </c>
      <c r="AM3" s="660" t="s">
        <v>1361</v>
      </c>
      <c r="AN3" s="542" t="s">
        <v>1362</v>
      </c>
      <c r="AO3" s="660" t="s">
        <v>1360</v>
      </c>
      <c r="AP3" s="660" t="s">
        <v>1361</v>
      </c>
      <c r="AQ3" s="660" t="s">
        <v>1362</v>
      </c>
      <c r="AR3" s="540" t="s">
        <v>1360</v>
      </c>
      <c r="AS3" s="660" t="s">
        <v>1361</v>
      </c>
      <c r="AT3" s="542" t="s">
        <v>1362</v>
      </c>
      <c r="AU3" s="660" t="s">
        <v>1360</v>
      </c>
      <c r="AV3" s="660" t="s">
        <v>1361</v>
      </c>
      <c r="AW3" s="660" t="s">
        <v>1362</v>
      </c>
      <c r="AX3" s="540" t="s">
        <v>1360</v>
      </c>
      <c r="AY3" s="660" t="s">
        <v>1361</v>
      </c>
      <c r="AZ3" s="542" t="s">
        <v>1362</v>
      </c>
      <c r="BA3" s="660" t="s">
        <v>1360</v>
      </c>
      <c r="BB3" s="660" t="s">
        <v>1361</v>
      </c>
      <c r="BC3" s="660" t="s">
        <v>1362</v>
      </c>
      <c r="BD3" s="540" t="s">
        <v>1360</v>
      </c>
      <c r="BE3" s="660" t="s">
        <v>1361</v>
      </c>
      <c r="BF3" s="542" t="s">
        <v>1362</v>
      </c>
      <c r="BG3" s="660" t="s">
        <v>1360</v>
      </c>
      <c r="BH3" s="660" t="s">
        <v>1361</v>
      </c>
      <c r="BI3" s="660" t="s">
        <v>1362</v>
      </c>
      <c r="BJ3" s="540" t="s">
        <v>1360</v>
      </c>
      <c r="BK3" s="660" t="s">
        <v>1361</v>
      </c>
      <c r="BL3" s="542" t="s">
        <v>1362</v>
      </c>
      <c r="BM3" s="660" t="s">
        <v>1360</v>
      </c>
      <c r="BN3" s="660" t="s">
        <v>1361</v>
      </c>
      <c r="BO3" s="660" t="s">
        <v>1362</v>
      </c>
      <c r="BP3" s="540" t="s">
        <v>1360</v>
      </c>
      <c r="BQ3" s="660" t="s">
        <v>1361</v>
      </c>
      <c r="BR3" s="542" t="s">
        <v>1362</v>
      </c>
      <c r="BS3" s="660" t="s">
        <v>1360</v>
      </c>
      <c r="BT3" s="660" t="s">
        <v>1361</v>
      </c>
      <c r="BU3" s="660" t="s">
        <v>1362</v>
      </c>
      <c r="BV3" s="540" t="s">
        <v>1360</v>
      </c>
      <c r="BW3" s="660" t="s">
        <v>1361</v>
      </c>
      <c r="BX3" s="542" t="s">
        <v>1362</v>
      </c>
      <c r="BY3" s="660" t="s">
        <v>1360</v>
      </c>
      <c r="BZ3" s="660" t="s">
        <v>1361</v>
      </c>
      <c r="CA3" s="660" t="s">
        <v>1362</v>
      </c>
      <c r="CB3" s="540" t="s">
        <v>1360</v>
      </c>
      <c r="CC3" s="660" t="s">
        <v>1361</v>
      </c>
      <c r="CD3" s="542" t="s">
        <v>1362</v>
      </c>
      <c r="CE3" s="660" t="s">
        <v>1360</v>
      </c>
      <c r="CF3" s="660" t="s">
        <v>1361</v>
      </c>
      <c r="CG3" s="660" t="s">
        <v>1362</v>
      </c>
      <c r="CH3" s="540" t="s">
        <v>1360</v>
      </c>
      <c r="CI3" s="660" t="s">
        <v>1361</v>
      </c>
      <c r="CJ3" s="542" t="s">
        <v>1362</v>
      </c>
      <c r="CK3" s="660" t="s">
        <v>1360</v>
      </c>
      <c r="CL3" s="660" t="s">
        <v>1361</v>
      </c>
      <c r="CM3" s="660" t="s">
        <v>1362</v>
      </c>
      <c r="CN3" s="540" t="s">
        <v>1360</v>
      </c>
      <c r="CO3" s="660" t="s">
        <v>1361</v>
      </c>
      <c r="CP3" s="542" t="s">
        <v>1362</v>
      </c>
      <c r="CQ3" s="660" t="s">
        <v>1360</v>
      </c>
      <c r="CR3" s="660" t="s">
        <v>1361</v>
      </c>
      <c r="CS3" s="660" t="s">
        <v>1362</v>
      </c>
      <c r="CT3" s="540" t="s">
        <v>1360</v>
      </c>
      <c r="CU3" s="660" t="s">
        <v>1361</v>
      </c>
      <c r="CV3" s="542" t="s">
        <v>1362</v>
      </c>
      <c r="CW3" s="660" t="s">
        <v>1360</v>
      </c>
      <c r="CX3" s="660" t="s">
        <v>1361</v>
      </c>
      <c r="CY3" s="660" t="s">
        <v>1362</v>
      </c>
      <c r="CZ3" s="540" t="s">
        <v>1360</v>
      </c>
      <c r="DA3" s="660" t="s">
        <v>1361</v>
      </c>
      <c r="DB3" s="542" t="s">
        <v>1362</v>
      </c>
      <c r="DC3" s="660" t="s">
        <v>1360</v>
      </c>
      <c r="DD3" s="660" t="s">
        <v>1361</v>
      </c>
      <c r="DE3" s="660" t="s">
        <v>1362</v>
      </c>
      <c r="DF3" s="540" t="s">
        <v>1360</v>
      </c>
      <c r="DG3" s="660" t="s">
        <v>1361</v>
      </c>
      <c r="DH3" s="542" t="s">
        <v>1362</v>
      </c>
      <c r="DI3" s="660" t="s">
        <v>1360</v>
      </c>
      <c r="DJ3" s="660" t="s">
        <v>1361</v>
      </c>
      <c r="DK3" s="660" t="s">
        <v>1362</v>
      </c>
      <c r="DL3" s="540" t="s">
        <v>1360</v>
      </c>
      <c r="DM3" s="660" t="s">
        <v>1361</v>
      </c>
      <c r="DN3" s="542" t="s">
        <v>1362</v>
      </c>
      <c r="DO3" s="660" t="s">
        <v>1360</v>
      </c>
      <c r="DP3" s="660" t="s">
        <v>1361</v>
      </c>
      <c r="DQ3" s="660" t="s">
        <v>1362</v>
      </c>
      <c r="DR3" s="540" t="s">
        <v>1360</v>
      </c>
      <c r="DS3" s="660" t="s">
        <v>1361</v>
      </c>
      <c r="DT3" s="542" t="s">
        <v>1362</v>
      </c>
      <c r="DU3" s="635" t="s">
        <v>1360</v>
      </c>
      <c r="DV3" s="677" t="s">
        <v>1361</v>
      </c>
      <c r="DW3" s="678" t="s">
        <v>1362</v>
      </c>
    </row>
    <row r="4" spans="1:127" x14ac:dyDescent="0.15">
      <c r="A4" s="574" t="s">
        <v>567</v>
      </c>
      <c r="B4" s="679">
        <f t="shared" ref="B4:AG4" si="0">B566</f>
        <v>25579</v>
      </c>
      <c r="C4" s="680">
        <f t="shared" si="0"/>
        <v>10413</v>
      </c>
      <c r="D4" s="681">
        <f t="shared" si="0"/>
        <v>15141</v>
      </c>
      <c r="E4" s="680">
        <f t="shared" si="0"/>
        <v>9045</v>
      </c>
      <c r="F4" s="680">
        <f t="shared" si="0"/>
        <v>4012</v>
      </c>
      <c r="G4" s="680">
        <f t="shared" si="0"/>
        <v>5033</v>
      </c>
      <c r="H4" s="679">
        <f t="shared" si="0"/>
        <v>1850</v>
      </c>
      <c r="I4" s="680">
        <f t="shared" si="0"/>
        <v>646</v>
      </c>
      <c r="J4" s="681">
        <f t="shared" si="0"/>
        <v>1197</v>
      </c>
      <c r="K4" s="680">
        <f t="shared" si="0"/>
        <v>935</v>
      </c>
      <c r="L4" s="680">
        <f t="shared" si="0"/>
        <v>399</v>
      </c>
      <c r="M4" s="680">
        <f t="shared" si="0"/>
        <v>536</v>
      </c>
      <c r="N4" s="679">
        <f t="shared" si="0"/>
        <v>620</v>
      </c>
      <c r="O4" s="680">
        <f t="shared" si="0"/>
        <v>249</v>
      </c>
      <c r="P4" s="681">
        <f t="shared" si="0"/>
        <v>371</v>
      </c>
      <c r="Q4" s="680">
        <f t="shared" si="0"/>
        <v>560</v>
      </c>
      <c r="R4" s="680">
        <f t="shared" si="0"/>
        <v>231</v>
      </c>
      <c r="S4" s="680">
        <f t="shared" si="0"/>
        <v>329</v>
      </c>
      <c r="T4" s="679">
        <f t="shared" si="0"/>
        <v>1409</v>
      </c>
      <c r="U4" s="680">
        <f t="shared" si="0"/>
        <v>611</v>
      </c>
      <c r="V4" s="681">
        <f t="shared" si="0"/>
        <v>798</v>
      </c>
      <c r="W4" s="680">
        <f t="shared" si="0"/>
        <v>100</v>
      </c>
      <c r="X4" s="680">
        <f t="shared" si="0"/>
        <v>40</v>
      </c>
      <c r="Y4" s="680">
        <f t="shared" si="0"/>
        <v>60</v>
      </c>
      <c r="Z4" s="679">
        <f t="shared" si="0"/>
        <v>354</v>
      </c>
      <c r="AA4" s="680">
        <f t="shared" si="0"/>
        <v>128</v>
      </c>
      <c r="AB4" s="681">
        <f t="shared" si="0"/>
        <v>226</v>
      </c>
      <c r="AC4" s="680">
        <f t="shared" si="0"/>
        <v>174</v>
      </c>
      <c r="AD4" s="680">
        <f t="shared" si="0"/>
        <v>47</v>
      </c>
      <c r="AE4" s="680">
        <f t="shared" si="0"/>
        <v>127</v>
      </c>
      <c r="AF4" s="679">
        <f t="shared" si="0"/>
        <v>2721</v>
      </c>
      <c r="AG4" s="680">
        <f t="shared" si="0"/>
        <v>1114</v>
      </c>
      <c r="AH4" s="681">
        <f t="shared" ref="AH4:BM4" si="1">AH566</f>
        <v>1607</v>
      </c>
      <c r="AI4" s="680">
        <f t="shared" si="1"/>
        <v>184</v>
      </c>
      <c r="AJ4" s="680">
        <f t="shared" si="1"/>
        <v>37</v>
      </c>
      <c r="AK4" s="680">
        <f t="shared" si="1"/>
        <v>147</v>
      </c>
      <c r="AL4" s="679">
        <f t="shared" si="1"/>
        <v>607</v>
      </c>
      <c r="AM4" s="680">
        <f t="shared" si="1"/>
        <v>198</v>
      </c>
      <c r="AN4" s="681">
        <f t="shared" si="1"/>
        <v>409</v>
      </c>
      <c r="AO4" s="680">
        <f t="shared" si="1"/>
        <v>127</v>
      </c>
      <c r="AP4" s="680">
        <f t="shared" si="1"/>
        <v>32</v>
      </c>
      <c r="AQ4" s="680">
        <f t="shared" si="1"/>
        <v>95</v>
      </c>
      <c r="AR4" s="679">
        <f t="shared" si="1"/>
        <v>957</v>
      </c>
      <c r="AS4" s="680">
        <f t="shared" si="1"/>
        <v>351</v>
      </c>
      <c r="AT4" s="681">
        <f t="shared" si="1"/>
        <v>606</v>
      </c>
      <c r="AU4" s="680">
        <f t="shared" si="1"/>
        <v>27</v>
      </c>
      <c r="AV4" s="680">
        <f t="shared" si="1"/>
        <v>14</v>
      </c>
      <c r="AW4" s="680">
        <f t="shared" si="1"/>
        <v>13</v>
      </c>
      <c r="AX4" s="679">
        <f t="shared" si="1"/>
        <v>109</v>
      </c>
      <c r="AY4" s="680">
        <f t="shared" si="1"/>
        <v>35</v>
      </c>
      <c r="AZ4" s="681">
        <f t="shared" si="1"/>
        <v>74</v>
      </c>
      <c r="BA4" s="680">
        <f t="shared" si="1"/>
        <v>25</v>
      </c>
      <c r="BB4" s="680">
        <f t="shared" si="1"/>
        <v>11</v>
      </c>
      <c r="BC4" s="680">
        <f t="shared" si="1"/>
        <v>14</v>
      </c>
      <c r="BD4" s="679">
        <f t="shared" si="1"/>
        <v>104</v>
      </c>
      <c r="BE4" s="680">
        <f t="shared" si="1"/>
        <v>20</v>
      </c>
      <c r="BF4" s="681">
        <f t="shared" si="1"/>
        <v>84</v>
      </c>
      <c r="BG4" s="680">
        <f t="shared" si="1"/>
        <v>302</v>
      </c>
      <c r="BH4" s="680">
        <f t="shared" si="1"/>
        <v>129</v>
      </c>
      <c r="BI4" s="680">
        <f t="shared" si="1"/>
        <v>173</v>
      </c>
      <c r="BJ4" s="679">
        <f t="shared" si="1"/>
        <v>55</v>
      </c>
      <c r="BK4" s="680">
        <f t="shared" si="1"/>
        <v>24</v>
      </c>
      <c r="BL4" s="681">
        <f t="shared" si="1"/>
        <v>31</v>
      </c>
      <c r="BM4" s="680">
        <f t="shared" si="1"/>
        <v>369</v>
      </c>
      <c r="BN4" s="680">
        <f t="shared" ref="BN4:CS4" si="2">BN566</f>
        <v>147</v>
      </c>
      <c r="BO4" s="680">
        <f t="shared" si="2"/>
        <v>222</v>
      </c>
      <c r="BP4" s="679">
        <f t="shared" si="2"/>
        <v>360</v>
      </c>
      <c r="BQ4" s="680">
        <f t="shared" si="2"/>
        <v>172</v>
      </c>
      <c r="BR4" s="681">
        <f t="shared" si="2"/>
        <v>188</v>
      </c>
      <c r="BS4" s="680">
        <f t="shared" si="2"/>
        <v>172</v>
      </c>
      <c r="BT4" s="680">
        <f t="shared" si="2"/>
        <v>98</v>
      </c>
      <c r="BU4" s="680">
        <f t="shared" si="2"/>
        <v>74</v>
      </c>
      <c r="BV4" s="679">
        <f t="shared" si="2"/>
        <v>952</v>
      </c>
      <c r="BW4" s="680">
        <f t="shared" si="2"/>
        <v>383</v>
      </c>
      <c r="BX4" s="681">
        <f t="shared" si="2"/>
        <v>569</v>
      </c>
      <c r="BY4" s="680">
        <f t="shared" si="2"/>
        <v>153</v>
      </c>
      <c r="BZ4" s="680">
        <f t="shared" si="2"/>
        <v>45</v>
      </c>
      <c r="CA4" s="680">
        <f t="shared" si="2"/>
        <v>108</v>
      </c>
      <c r="CB4" s="679">
        <f t="shared" si="2"/>
        <v>646</v>
      </c>
      <c r="CC4" s="680">
        <f t="shared" si="2"/>
        <v>302</v>
      </c>
      <c r="CD4" s="681">
        <f t="shared" si="2"/>
        <v>326</v>
      </c>
      <c r="CE4" s="680">
        <f t="shared" si="2"/>
        <v>139</v>
      </c>
      <c r="CF4" s="680">
        <f t="shared" si="2"/>
        <v>68</v>
      </c>
      <c r="CG4" s="680">
        <f t="shared" si="2"/>
        <v>71</v>
      </c>
      <c r="CH4" s="679">
        <f t="shared" si="2"/>
        <v>316</v>
      </c>
      <c r="CI4" s="680">
        <f t="shared" si="2"/>
        <v>120</v>
      </c>
      <c r="CJ4" s="681">
        <f t="shared" si="2"/>
        <v>196</v>
      </c>
      <c r="CK4" s="680">
        <f t="shared" si="2"/>
        <v>400</v>
      </c>
      <c r="CL4" s="680">
        <f t="shared" si="2"/>
        <v>134</v>
      </c>
      <c r="CM4" s="680">
        <f t="shared" si="2"/>
        <v>266</v>
      </c>
      <c r="CN4" s="679">
        <f t="shared" si="2"/>
        <v>37</v>
      </c>
      <c r="CO4" s="680">
        <f t="shared" si="2"/>
        <v>16</v>
      </c>
      <c r="CP4" s="681">
        <f t="shared" si="2"/>
        <v>21</v>
      </c>
      <c r="CQ4" s="680">
        <f t="shared" si="2"/>
        <v>54</v>
      </c>
      <c r="CR4" s="680">
        <f t="shared" si="2"/>
        <v>15</v>
      </c>
      <c r="CS4" s="680">
        <f t="shared" si="2"/>
        <v>39</v>
      </c>
      <c r="CT4" s="679">
        <f t="shared" ref="CT4:DW4" si="3">CT566</f>
        <v>0</v>
      </c>
      <c r="CU4" s="680">
        <f t="shared" si="3"/>
        <v>0</v>
      </c>
      <c r="CV4" s="681">
        <f t="shared" si="3"/>
        <v>0</v>
      </c>
      <c r="CW4" s="680">
        <f t="shared" si="3"/>
        <v>21</v>
      </c>
      <c r="CX4" s="680">
        <f t="shared" si="3"/>
        <v>8</v>
      </c>
      <c r="CY4" s="680">
        <f t="shared" si="3"/>
        <v>13</v>
      </c>
      <c r="CZ4" s="679">
        <f t="shared" si="3"/>
        <v>13</v>
      </c>
      <c r="DA4" s="680">
        <f t="shared" si="3"/>
        <v>13</v>
      </c>
      <c r="DB4" s="681">
        <f t="shared" si="3"/>
        <v>0</v>
      </c>
      <c r="DC4" s="680">
        <f t="shared" si="3"/>
        <v>8</v>
      </c>
      <c r="DD4" s="680">
        <f t="shared" si="3"/>
        <v>3</v>
      </c>
      <c r="DE4" s="680">
        <f t="shared" si="3"/>
        <v>5</v>
      </c>
      <c r="DF4" s="679">
        <f t="shared" si="3"/>
        <v>50</v>
      </c>
      <c r="DG4" s="680">
        <f t="shared" si="3"/>
        <v>26</v>
      </c>
      <c r="DH4" s="681">
        <f t="shared" si="3"/>
        <v>24</v>
      </c>
      <c r="DI4" s="680">
        <f t="shared" si="3"/>
        <v>48</v>
      </c>
      <c r="DJ4" s="680">
        <f t="shared" si="3"/>
        <v>9</v>
      </c>
      <c r="DK4" s="680">
        <f t="shared" si="3"/>
        <v>39</v>
      </c>
      <c r="DL4" s="679">
        <f t="shared" si="3"/>
        <v>2</v>
      </c>
      <c r="DM4" s="680">
        <f t="shared" si="3"/>
        <v>1</v>
      </c>
      <c r="DN4" s="681">
        <f t="shared" si="3"/>
        <v>1</v>
      </c>
      <c r="DO4" s="680">
        <f t="shared" si="3"/>
        <v>32</v>
      </c>
      <c r="DP4" s="680">
        <f t="shared" si="3"/>
        <v>12</v>
      </c>
      <c r="DQ4" s="680">
        <f t="shared" si="3"/>
        <v>20</v>
      </c>
      <c r="DR4" s="679">
        <f t="shared" si="3"/>
        <v>932</v>
      </c>
      <c r="DS4" s="680">
        <f t="shared" si="3"/>
        <v>288</v>
      </c>
      <c r="DT4" s="680">
        <f t="shared" si="3"/>
        <v>644</v>
      </c>
      <c r="DU4" s="679">
        <f t="shared" si="3"/>
        <v>610</v>
      </c>
      <c r="DV4" s="680">
        <f t="shared" si="3"/>
        <v>225</v>
      </c>
      <c r="DW4" s="681">
        <f t="shared" si="3"/>
        <v>385</v>
      </c>
    </row>
    <row r="5" spans="1:127" x14ac:dyDescent="0.15">
      <c r="A5" s="595" t="s">
        <v>572</v>
      </c>
      <c r="B5" s="665">
        <f t="shared" ref="B5:AG5" si="4">B575</f>
        <v>181227</v>
      </c>
      <c r="C5" s="657">
        <f t="shared" si="4"/>
        <v>71150</v>
      </c>
      <c r="D5" s="666">
        <f t="shared" si="4"/>
        <v>109439</v>
      </c>
      <c r="E5" s="657">
        <f t="shared" si="4"/>
        <v>71133</v>
      </c>
      <c r="F5" s="657">
        <f t="shared" si="4"/>
        <v>28910</v>
      </c>
      <c r="G5" s="657">
        <f t="shared" si="4"/>
        <v>42049</v>
      </c>
      <c r="H5" s="665">
        <f t="shared" si="4"/>
        <v>18468</v>
      </c>
      <c r="I5" s="657">
        <f t="shared" si="4"/>
        <v>6794</v>
      </c>
      <c r="J5" s="666">
        <f t="shared" si="4"/>
        <v>11580</v>
      </c>
      <c r="K5" s="657">
        <f t="shared" si="4"/>
        <v>13999</v>
      </c>
      <c r="L5" s="657">
        <f t="shared" si="4"/>
        <v>5753</v>
      </c>
      <c r="M5" s="657">
        <f t="shared" si="4"/>
        <v>8177</v>
      </c>
      <c r="N5" s="665">
        <f t="shared" si="4"/>
        <v>9462</v>
      </c>
      <c r="O5" s="657">
        <f t="shared" si="4"/>
        <v>3699</v>
      </c>
      <c r="P5" s="666">
        <f t="shared" si="4"/>
        <v>5738</v>
      </c>
      <c r="Q5" s="657">
        <f t="shared" si="4"/>
        <v>14172</v>
      </c>
      <c r="R5" s="657">
        <f t="shared" si="4"/>
        <v>5846</v>
      </c>
      <c r="S5" s="657">
        <f t="shared" si="4"/>
        <v>8316</v>
      </c>
      <c r="T5" s="665">
        <f t="shared" si="4"/>
        <v>1161</v>
      </c>
      <c r="U5" s="657">
        <f t="shared" si="4"/>
        <v>431</v>
      </c>
      <c r="V5" s="666">
        <f t="shared" si="4"/>
        <v>730</v>
      </c>
      <c r="W5" s="657">
        <f t="shared" si="4"/>
        <v>2879</v>
      </c>
      <c r="X5" s="657">
        <f t="shared" si="4"/>
        <v>1223</v>
      </c>
      <c r="Y5" s="657">
        <f t="shared" si="4"/>
        <v>1639</v>
      </c>
      <c r="Z5" s="665">
        <f t="shared" si="4"/>
        <v>5558</v>
      </c>
      <c r="AA5" s="657">
        <f t="shared" si="4"/>
        <v>2191</v>
      </c>
      <c r="AB5" s="666">
        <f t="shared" si="4"/>
        <v>3330</v>
      </c>
      <c r="AC5" s="657">
        <f t="shared" si="4"/>
        <v>607</v>
      </c>
      <c r="AD5" s="657">
        <f t="shared" si="4"/>
        <v>205</v>
      </c>
      <c r="AE5" s="657">
        <f t="shared" si="4"/>
        <v>402</v>
      </c>
      <c r="AF5" s="665">
        <f t="shared" si="4"/>
        <v>2419</v>
      </c>
      <c r="AG5" s="657">
        <f t="shared" si="4"/>
        <v>923</v>
      </c>
      <c r="AH5" s="666">
        <f t="shared" ref="AH5:BM5" si="5">AH575</f>
        <v>1496</v>
      </c>
      <c r="AI5" s="657">
        <f t="shared" si="5"/>
        <v>7342</v>
      </c>
      <c r="AJ5" s="657">
        <f t="shared" si="5"/>
        <v>2663</v>
      </c>
      <c r="AK5" s="657">
        <f t="shared" si="5"/>
        <v>4639</v>
      </c>
      <c r="AL5" s="665">
        <f t="shared" si="5"/>
        <v>1268</v>
      </c>
      <c r="AM5" s="657">
        <f t="shared" si="5"/>
        <v>429</v>
      </c>
      <c r="AN5" s="666">
        <f t="shared" si="5"/>
        <v>826</v>
      </c>
      <c r="AO5" s="657">
        <f t="shared" si="5"/>
        <v>956</v>
      </c>
      <c r="AP5" s="657">
        <f t="shared" si="5"/>
        <v>341</v>
      </c>
      <c r="AQ5" s="657">
        <f t="shared" si="5"/>
        <v>615</v>
      </c>
      <c r="AR5" s="665">
        <f t="shared" si="5"/>
        <v>5470</v>
      </c>
      <c r="AS5" s="657">
        <f t="shared" si="5"/>
        <v>2036</v>
      </c>
      <c r="AT5" s="666">
        <f t="shared" si="5"/>
        <v>3369</v>
      </c>
      <c r="AU5" s="657">
        <f t="shared" si="5"/>
        <v>2341</v>
      </c>
      <c r="AV5" s="657">
        <f t="shared" si="5"/>
        <v>832</v>
      </c>
      <c r="AW5" s="657">
        <f t="shared" si="5"/>
        <v>1509</v>
      </c>
      <c r="AX5" s="665">
        <f t="shared" si="5"/>
        <v>2237</v>
      </c>
      <c r="AY5" s="657">
        <f t="shared" si="5"/>
        <v>767</v>
      </c>
      <c r="AZ5" s="666">
        <f t="shared" si="5"/>
        <v>1470</v>
      </c>
      <c r="BA5" s="657">
        <f t="shared" si="5"/>
        <v>3587</v>
      </c>
      <c r="BB5" s="657">
        <f t="shared" si="5"/>
        <v>1398</v>
      </c>
      <c r="BC5" s="657">
        <f t="shared" si="5"/>
        <v>2189</v>
      </c>
      <c r="BD5" s="665">
        <f t="shared" si="5"/>
        <v>1054</v>
      </c>
      <c r="BE5" s="657">
        <f t="shared" si="5"/>
        <v>367</v>
      </c>
      <c r="BF5" s="666">
        <f t="shared" si="5"/>
        <v>687</v>
      </c>
      <c r="BG5" s="657">
        <f t="shared" si="5"/>
        <v>2716</v>
      </c>
      <c r="BH5" s="657">
        <f t="shared" si="5"/>
        <v>1212</v>
      </c>
      <c r="BI5" s="657">
        <f t="shared" si="5"/>
        <v>1498</v>
      </c>
      <c r="BJ5" s="665">
        <f t="shared" si="5"/>
        <v>941</v>
      </c>
      <c r="BK5" s="657">
        <f t="shared" si="5"/>
        <v>320</v>
      </c>
      <c r="BL5" s="666">
        <f t="shared" si="5"/>
        <v>621</v>
      </c>
      <c r="BM5" s="657">
        <f t="shared" si="5"/>
        <v>834</v>
      </c>
      <c r="BN5" s="657">
        <f t="shared" ref="BN5:CS5" si="6">BN575</f>
        <v>304</v>
      </c>
      <c r="BO5" s="657">
        <f t="shared" si="6"/>
        <v>529</v>
      </c>
      <c r="BP5" s="665">
        <f t="shared" si="6"/>
        <v>459</v>
      </c>
      <c r="BQ5" s="657">
        <f t="shared" si="6"/>
        <v>129</v>
      </c>
      <c r="BR5" s="666">
        <f t="shared" si="6"/>
        <v>285</v>
      </c>
      <c r="BS5" s="657">
        <f t="shared" si="6"/>
        <v>1208</v>
      </c>
      <c r="BT5" s="657">
        <f t="shared" si="6"/>
        <v>467</v>
      </c>
      <c r="BU5" s="657">
        <f t="shared" si="6"/>
        <v>722</v>
      </c>
      <c r="BV5" s="665">
        <f t="shared" si="6"/>
        <v>968</v>
      </c>
      <c r="BW5" s="657">
        <f t="shared" si="6"/>
        <v>342</v>
      </c>
      <c r="BX5" s="666">
        <f t="shared" si="6"/>
        <v>626</v>
      </c>
      <c r="BY5" s="657">
        <f t="shared" si="6"/>
        <v>675</v>
      </c>
      <c r="BZ5" s="657">
        <f t="shared" si="6"/>
        <v>235</v>
      </c>
      <c r="CA5" s="657">
        <f t="shared" si="6"/>
        <v>440</v>
      </c>
      <c r="CB5" s="665">
        <f t="shared" si="6"/>
        <v>1349</v>
      </c>
      <c r="CC5" s="657">
        <f t="shared" si="6"/>
        <v>508</v>
      </c>
      <c r="CD5" s="666">
        <f t="shared" si="6"/>
        <v>841</v>
      </c>
      <c r="CE5" s="657">
        <f t="shared" si="6"/>
        <v>645</v>
      </c>
      <c r="CF5" s="657">
        <f t="shared" si="6"/>
        <v>219</v>
      </c>
      <c r="CG5" s="657">
        <f t="shared" si="6"/>
        <v>412</v>
      </c>
      <c r="CH5" s="665">
        <f t="shared" si="6"/>
        <v>1300</v>
      </c>
      <c r="CI5" s="657">
        <f t="shared" si="6"/>
        <v>428</v>
      </c>
      <c r="CJ5" s="666">
        <f t="shared" si="6"/>
        <v>863</v>
      </c>
      <c r="CK5" s="657">
        <f t="shared" si="6"/>
        <v>1233</v>
      </c>
      <c r="CL5" s="657">
        <f t="shared" si="6"/>
        <v>421</v>
      </c>
      <c r="CM5" s="657">
        <f t="shared" si="6"/>
        <v>812</v>
      </c>
      <c r="CN5" s="665">
        <f t="shared" si="6"/>
        <v>430</v>
      </c>
      <c r="CO5" s="657">
        <f t="shared" si="6"/>
        <v>141</v>
      </c>
      <c r="CP5" s="666">
        <f t="shared" si="6"/>
        <v>289</v>
      </c>
      <c r="CQ5" s="657">
        <f t="shared" si="6"/>
        <v>184</v>
      </c>
      <c r="CR5" s="657">
        <f t="shared" si="6"/>
        <v>74</v>
      </c>
      <c r="CS5" s="657">
        <f t="shared" si="6"/>
        <v>110</v>
      </c>
      <c r="CT5" s="665">
        <f t="shared" ref="CT5:DW5" si="7">CT575</f>
        <v>482</v>
      </c>
      <c r="CU5" s="657">
        <f t="shared" si="7"/>
        <v>143</v>
      </c>
      <c r="CV5" s="666">
        <f t="shared" si="7"/>
        <v>339</v>
      </c>
      <c r="CW5" s="657">
        <f t="shared" si="7"/>
        <v>867</v>
      </c>
      <c r="CX5" s="657">
        <f t="shared" si="7"/>
        <v>349</v>
      </c>
      <c r="CY5" s="657">
        <f t="shared" si="7"/>
        <v>518</v>
      </c>
      <c r="CZ5" s="665">
        <f t="shared" si="7"/>
        <v>101</v>
      </c>
      <c r="DA5" s="657">
        <f t="shared" si="7"/>
        <v>20</v>
      </c>
      <c r="DB5" s="666">
        <f t="shared" si="7"/>
        <v>81</v>
      </c>
      <c r="DC5" s="657">
        <f t="shared" si="7"/>
        <v>648</v>
      </c>
      <c r="DD5" s="657">
        <f t="shared" si="7"/>
        <v>294</v>
      </c>
      <c r="DE5" s="657">
        <f t="shared" si="7"/>
        <v>354</v>
      </c>
      <c r="DF5" s="665">
        <f t="shared" si="7"/>
        <v>148</v>
      </c>
      <c r="DG5" s="657">
        <f t="shared" si="7"/>
        <v>40</v>
      </c>
      <c r="DH5" s="666">
        <f t="shared" si="7"/>
        <v>108</v>
      </c>
      <c r="DI5" s="657">
        <f t="shared" si="7"/>
        <v>1055</v>
      </c>
      <c r="DJ5" s="657">
        <f t="shared" si="7"/>
        <v>385</v>
      </c>
      <c r="DK5" s="657">
        <f t="shared" si="7"/>
        <v>670</v>
      </c>
      <c r="DL5" s="665">
        <f t="shared" si="7"/>
        <v>223</v>
      </c>
      <c r="DM5" s="657">
        <f t="shared" si="7"/>
        <v>68</v>
      </c>
      <c r="DN5" s="666">
        <f t="shared" si="7"/>
        <v>155</v>
      </c>
      <c r="DO5" s="657">
        <f t="shared" si="7"/>
        <v>248</v>
      </c>
      <c r="DP5" s="657">
        <f t="shared" si="7"/>
        <v>81</v>
      </c>
      <c r="DQ5" s="657">
        <f t="shared" si="7"/>
        <v>167</v>
      </c>
      <c r="DR5" s="665">
        <f t="shared" si="7"/>
        <v>165</v>
      </c>
      <c r="DS5" s="657">
        <f t="shared" si="7"/>
        <v>65</v>
      </c>
      <c r="DT5" s="657">
        <f t="shared" si="7"/>
        <v>100</v>
      </c>
      <c r="DU5" s="665">
        <f t="shared" si="7"/>
        <v>235</v>
      </c>
      <c r="DV5" s="657">
        <f t="shared" si="7"/>
        <v>97</v>
      </c>
      <c r="DW5" s="666">
        <f t="shared" si="7"/>
        <v>138</v>
      </c>
    </row>
    <row r="6" spans="1:127" x14ac:dyDescent="0.15">
      <c r="A6" s="595" t="s">
        <v>574</v>
      </c>
      <c r="B6" s="665">
        <f t="shared" ref="B6:AG6" si="8">B336</f>
        <v>8228</v>
      </c>
      <c r="C6" s="657">
        <f t="shared" si="8"/>
        <v>7346</v>
      </c>
      <c r="D6" s="666">
        <f t="shared" si="8"/>
        <v>882</v>
      </c>
      <c r="E6" s="657">
        <f t="shared" si="8"/>
        <v>2016</v>
      </c>
      <c r="F6" s="657">
        <f t="shared" si="8"/>
        <v>1742</v>
      </c>
      <c r="G6" s="657">
        <f t="shared" si="8"/>
        <v>274</v>
      </c>
      <c r="H6" s="665">
        <f t="shared" si="8"/>
        <v>831</v>
      </c>
      <c r="I6" s="657">
        <f t="shared" si="8"/>
        <v>698</v>
      </c>
      <c r="J6" s="666">
        <f t="shared" si="8"/>
        <v>133</v>
      </c>
      <c r="K6" s="657">
        <f t="shared" si="8"/>
        <v>714</v>
      </c>
      <c r="L6" s="657">
        <f t="shared" si="8"/>
        <v>653</v>
      </c>
      <c r="M6" s="657">
        <f t="shared" si="8"/>
        <v>61</v>
      </c>
      <c r="N6" s="665">
        <f t="shared" si="8"/>
        <v>1618</v>
      </c>
      <c r="O6" s="657">
        <f t="shared" si="8"/>
        <v>1472</v>
      </c>
      <c r="P6" s="666">
        <f t="shared" si="8"/>
        <v>146</v>
      </c>
      <c r="Q6" s="657">
        <f t="shared" si="8"/>
        <v>857</v>
      </c>
      <c r="R6" s="657">
        <f t="shared" si="8"/>
        <v>794</v>
      </c>
      <c r="S6" s="657">
        <f t="shared" si="8"/>
        <v>63</v>
      </c>
      <c r="T6" s="665">
        <f t="shared" si="8"/>
        <v>0</v>
      </c>
      <c r="U6" s="657">
        <f t="shared" si="8"/>
        <v>0</v>
      </c>
      <c r="V6" s="666">
        <f t="shared" si="8"/>
        <v>0</v>
      </c>
      <c r="W6" s="657">
        <f t="shared" si="8"/>
        <v>82</v>
      </c>
      <c r="X6" s="657">
        <f t="shared" si="8"/>
        <v>68</v>
      </c>
      <c r="Y6" s="657">
        <f t="shared" si="8"/>
        <v>14</v>
      </c>
      <c r="Z6" s="665">
        <f t="shared" si="8"/>
        <v>11</v>
      </c>
      <c r="AA6" s="657">
        <f t="shared" si="8"/>
        <v>11</v>
      </c>
      <c r="AB6" s="666">
        <f t="shared" si="8"/>
        <v>0</v>
      </c>
      <c r="AC6" s="657">
        <f t="shared" si="8"/>
        <v>66</v>
      </c>
      <c r="AD6" s="657">
        <f t="shared" si="8"/>
        <v>54</v>
      </c>
      <c r="AE6" s="657">
        <f t="shared" si="8"/>
        <v>12</v>
      </c>
      <c r="AF6" s="665">
        <f t="shared" si="8"/>
        <v>279</v>
      </c>
      <c r="AG6" s="657">
        <f t="shared" si="8"/>
        <v>253</v>
      </c>
      <c r="AH6" s="666">
        <f t="shared" ref="AH6:BM6" si="9">AH336</f>
        <v>26</v>
      </c>
      <c r="AI6" s="657">
        <f t="shared" si="9"/>
        <v>167</v>
      </c>
      <c r="AJ6" s="657">
        <f t="shared" si="9"/>
        <v>146</v>
      </c>
      <c r="AK6" s="657">
        <f t="shared" si="9"/>
        <v>21</v>
      </c>
      <c r="AL6" s="665">
        <f t="shared" si="9"/>
        <v>10</v>
      </c>
      <c r="AM6" s="657">
        <f t="shared" si="9"/>
        <v>10</v>
      </c>
      <c r="AN6" s="666">
        <f t="shared" si="9"/>
        <v>0</v>
      </c>
      <c r="AO6" s="657">
        <f t="shared" si="9"/>
        <v>0</v>
      </c>
      <c r="AP6" s="657">
        <f t="shared" si="9"/>
        <v>0</v>
      </c>
      <c r="AQ6" s="657">
        <f t="shared" si="9"/>
        <v>0</v>
      </c>
      <c r="AR6" s="665">
        <f t="shared" si="9"/>
        <v>398</v>
      </c>
      <c r="AS6" s="657">
        <f t="shared" si="9"/>
        <v>375</v>
      </c>
      <c r="AT6" s="666">
        <f t="shared" si="9"/>
        <v>23</v>
      </c>
      <c r="AU6" s="657">
        <f t="shared" si="9"/>
        <v>2</v>
      </c>
      <c r="AV6" s="657">
        <f t="shared" si="9"/>
        <v>0</v>
      </c>
      <c r="AW6" s="657">
        <f t="shared" si="9"/>
        <v>2</v>
      </c>
      <c r="AX6" s="665">
        <f t="shared" si="9"/>
        <v>2</v>
      </c>
      <c r="AY6" s="657">
        <f t="shared" si="9"/>
        <v>0</v>
      </c>
      <c r="AZ6" s="666">
        <f t="shared" si="9"/>
        <v>2</v>
      </c>
      <c r="BA6" s="657">
        <f t="shared" si="9"/>
        <v>295</v>
      </c>
      <c r="BB6" s="657">
        <f t="shared" si="9"/>
        <v>246</v>
      </c>
      <c r="BC6" s="657">
        <f t="shared" si="9"/>
        <v>49</v>
      </c>
      <c r="BD6" s="665">
        <f t="shared" si="9"/>
        <v>11</v>
      </c>
      <c r="BE6" s="657">
        <f t="shared" si="9"/>
        <v>11</v>
      </c>
      <c r="BF6" s="666">
        <f t="shared" si="9"/>
        <v>0</v>
      </c>
      <c r="BG6" s="657">
        <f t="shared" si="9"/>
        <v>2</v>
      </c>
      <c r="BH6" s="657">
        <f t="shared" si="9"/>
        <v>0</v>
      </c>
      <c r="BI6" s="657">
        <f t="shared" si="9"/>
        <v>2</v>
      </c>
      <c r="BJ6" s="665">
        <f t="shared" si="9"/>
        <v>19</v>
      </c>
      <c r="BK6" s="657">
        <f t="shared" si="9"/>
        <v>14</v>
      </c>
      <c r="BL6" s="666">
        <f t="shared" si="9"/>
        <v>5</v>
      </c>
      <c r="BM6" s="657">
        <f t="shared" si="9"/>
        <v>120</v>
      </c>
      <c r="BN6" s="657">
        <f t="shared" ref="BN6:CS6" si="10">BN336</f>
        <v>111</v>
      </c>
      <c r="BO6" s="657">
        <f t="shared" si="10"/>
        <v>9</v>
      </c>
      <c r="BP6" s="665">
        <f t="shared" si="10"/>
        <v>44</v>
      </c>
      <c r="BQ6" s="657">
        <f t="shared" si="10"/>
        <v>35</v>
      </c>
      <c r="BR6" s="666">
        <f t="shared" si="10"/>
        <v>9</v>
      </c>
      <c r="BS6" s="657">
        <f t="shared" si="10"/>
        <v>0</v>
      </c>
      <c r="BT6" s="657">
        <f t="shared" si="10"/>
        <v>0</v>
      </c>
      <c r="BU6" s="657">
        <f t="shared" si="10"/>
        <v>0</v>
      </c>
      <c r="BV6" s="665">
        <f t="shared" si="10"/>
        <v>0</v>
      </c>
      <c r="BW6" s="657">
        <f t="shared" si="10"/>
        <v>0</v>
      </c>
      <c r="BX6" s="666">
        <f t="shared" si="10"/>
        <v>0</v>
      </c>
      <c r="BY6" s="657">
        <f t="shared" si="10"/>
        <v>0</v>
      </c>
      <c r="BZ6" s="657">
        <f t="shared" si="10"/>
        <v>0</v>
      </c>
      <c r="CA6" s="657">
        <f t="shared" si="10"/>
        <v>0</v>
      </c>
      <c r="CB6" s="665">
        <f t="shared" si="10"/>
        <v>0</v>
      </c>
      <c r="CC6" s="657">
        <f t="shared" si="10"/>
        <v>0</v>
      </c>
      <c r="CD6" s="666">
        <f t="shared" si="10"/>
        <v>0</v>
      </c>
      <c r="CE6" s="657">
        <f t="shared" si="10"/>
        <v>12</v>
      </c>
      <c r="CF6" s="657">
        <f t="shared" si="10"/>
        <v>9</v>
      </c>
      <c r="CG6" s="657">
        <f t="shared" si="10"/>
        <v>3</v>
      </c>
      <c r="CH6" s="665">
        <f t="shared" si="10"/>
        <v>0</v>
      </c>
      <c r="CI6" s="657">
        <f t="shared" si="10"/>
        <v>0</v>
      </c>
      <c r="CJ6" s="666">
        <f t="shared" si="10"/>
        <v>0</v>
      </c>
      <c r="CK6" s="657">
        <f t="shared" si="10"/>
        <v>0</v>
      </c>
      <c r="CL6" s="657">
        <f t="shared" si="10"/>
        <v>0</v>
      </c>
      <c r="CM6" s="657">
        <f t="shared" si="10"/>
        <v>0</v>
      </c>
      <c r="CN6" s="665">
        <f t="shared" si="10"/>
        <v>0</v>
      </c>
      <c r="CO6" s="657">
        <f t="shared" si="10"/>
        <v>0</v>
      </c>
      <c r="CP6" s="666">
        <f t="shared" si="10"/>
        <v>0</v>
      </c>
      <c r="CQ6" s="657">
        <f t="shared" si="10"/>
        <v>0</v>
      </c>
      <c r="CR6" s="657">
        <f t="shared" si="10"/>
        <v>0</v>
      </c>
      <c r="CS6" s="657">
        <f t="shared" si="10"/>
        <v>0</v>
      </c>
      <c r="CT6" s="665">
        <f t="shared" ref="CT6:DW6" si="11">CT336</f>
        <v>0</v>
      </c>
      <c r="CU6" s="657">
        <f t="shared" si="11"/>
        <v>0</v>
      </c>
      <c r="CV6" s="666">
        <f t="shared" si="11"/>
        <v>0</v>
      </c>
      <c r="CW6" s="657">
        <f t="shared" si="11"/>
        <v>9</v>
      </c>
      <c r="CX6" s="657">
        <f t="shared" si="11"/>
        <v>9</v>
      </c>
      <c r="CY6" s="657">
        <f t="shared" si="11"/>
        <v>0</v>
      </c>
      <c r="CZ6" s="665">
        <f t="shared" si="11"/>
        <v>0</v>
      </c>
      <c r="DA6" s="657">
        <f t="shared" si="11"/>
        <v>0</v>
      </c>
      <c r="DB6" s="666">
        <f t="shared" si="11"/>
        <v>0</v>
      </c>
      <c r="DC6" s="657">
        <f t="shared" si="11"/>
        <v>27</v>
      </c>
      <c r="DD6" s="657">
        <f t="shared" si="11"/>
        <v>22</v>
      </c>
      <c r="DE6" s="657">
        <f t="shared" si="11"/>
        <v>5</v>
      </c>
      <c r="DF6" s="665">
        <f t="shared" si="11"/>
        <v>0</v>
      </c>
      <c r="DG6" s="657">
        <f t="shared" si="11"/>
        <v>0</v>
      </c>
      <c r="DH6" s="666">
        <f t="shared" si="11"/>
        <v>0</v>
      </c>
      <c r="DI6" s="664">
        <f t="shared" si="11"/>
        <v>607</v>
      </c>
      <c r="DJ6" s="664">
        <f t="shared" si="11"/>
        <v>586</v>
      </c>
      <c r="DK6" s="664">
        <f t="shared" si="11"/>
        <v>21</v>
      </c>
      <c r="DL6" s="665">
        <f t="shared" si="11"/>
        <v>15</v>
      </c>
      <c r="DM6" s="657">
        <f t="shared" si="11"/>
        <v>15</v>
      </c>
      <c r="DN6" s="666">
        <f t="shared" si="11"/>
        <v>0</v>
      </c>
      <c r="DO6" s="657">
        <f t="shared" si="11"/>
        <v>0</v>
      </c>
      <c r="DP6" s="657">
        <f t="shared" si="11"/>
        <v>0</v>
      </c>
      <c r="DQ6" s="657">
        <f t="shared" si="11"/>
        <v>0</v>
      </c>
      <c r="DR6" s="665">
        <f t="shared" si="11"/>
        <v>14</v>
      </c>
      <c r="DS6" s="657">
        <f t="shared" si="11"/>
        <v>12</v>
      </c>
      <c r="DT6" s="657">
        <f t="shared" si="11"/>
        <v>2</v>
      </c>
      <c r="DU6" s="665">
        <f t="shared" si="11"/>
        <v>0</v>
      </c>
      <c r="DV6" s="657">
        <f t="shared" si="11"/>
        <v>0</v>
      </c>
      <c r="DW6" s="666">
        <f t="shared" si="11"/>
        <v>0</v>
      </c>
    </row>
    <row r="7" spans="1:127" x14ac:dyDescent="0.15">
      <c r="A7" s="595" t="s">
        <v>576</v>
      </c>
      <c r="B7" s="665">
        <f t="shared" ref="B7:AG7" si="12">B339</f>
        <v>17946</v>
      </c>
      <c r="C7" s="657">
        <f t="shared" si="12"/>
        <v>16447</v>
      </c>
      <c r="D7" s="666">
        <f t="shared" si="12"/>
        <v>1491</v>
      </c>
      <c r="E7" s="657">
        <f t="shared" si="12"/>
        <v>8346</v>
      </c>
      <c r="F7" s="657">
        <f t="shared" si="12"/>
        <v>7794</v>
      </c>
      <c r="G7" s="657">
        <f t="shared" si="12"/>
        <v>550</v>
      </c>
      <c r="H7" s="665">
        <f t="shared" si="12"/>
        <v>1722</v>
      </c>
      <c r="I7" s="657">
        <f t="shared" si="12"/>
        <v>1457</v>
      </c>
      <c r="J7" s="666">
        <f t="shared" si="12"/>
        <v>265</v>
      </c>
      <c r="K7" s="657">
        <f t="shared" si="12"/>
        <v>1588</v>
      </c>
      <c r="L7" s="657">
        <f t="shared" si="12"/>
        <v>1494</v>
      </c>
      <c r="M7" s="657">
        <f t="shared" si="12"/>
        <v>91</v>
      </c>
      <c r="N7" s="665">
        <f t="shared" si="12"/>
        <v>374</v>
      </c>
      <c r="O7" s="657">
        <f t="shared" si="12"/>
        <v>341</v>
      </c>
      <c r="P7" s="666">
        <f t="shared" si="12"/>
        <v>33</v>
      </c>
      <c r="Q7" s="657">
        <f t="shared" si="12"/>
        <v>929</v>
      </c>
      <c r="R7" s="657">
        <f t="shared" si="12"/>
        <v>869</v>
      </c>
      <c r="S7" s="657">
        <f t="shared" si="12"/>
        <v>60</v>
      </c>
      <c r="T7" s="665">
        <f t="shared" si="12"/>
        <v>141</v>
      </c>
      <c r="U7" s="657">
        <f t="shared" si="12"/>
        <v>131</v>
      </c>
      <c r="V7" s="666">
        <f t="shared" si="12"/>
        <v>10</v>
      </c>
      <c r="W7" s="657">
        <f t="shared" si="12"/>
        <v>354</v>
      </c>
      <c r="X7" s="657">
        <f t="shared" si="12"/>
        <v>342</v>
      </c>
      <c r="Y7" s="657">
        <f t="shared" si="12"/>
        <v>12</v>
      </c>
      <c r="Z7" s="665">
        <f t="shared" si="12"/>
        <v>373</v>
      </c>
      <c r="AA7" s="657">
        <f t="shared" si="12"/>
        <v>340</v>
      </c>
      <c r="AB7" s="666">
        <f t="shared" si="12"/>
        <v>33</v>
      </c>
      <c r="AC7" s="657">
        <f t="shared" si="12"/>
        <v>123</v>
      </c>
      <c r="AD7" s="657">
        <f t="shared" si="12"/>
        <v>112</v>
      </c>
      <c r="AE7" s="657">
        <f t="shared" si="12"/>
        <v>11</v>
      </c>
      <c r="AF7" s="665">
        <f t="shared" si="12"/>
        <v>210</v>
      </c>
      <c r="AG7" s="657">
        <f t="shared" si="12"/>
        <v>191</v>
      </c>
      <c r="AH7" s="666">
        <f t="shared" ref="AH7:BM7" si="13">AH339</f>
        <v>19</v>
      </c>
      <c r="AI7" s="657">
        <f t="shared" si="13"/>
        <v>410</v>
      </c>
      <c r="AJ7" s="657">
        <f t="shared" si="13"/>
        <v>381</v>
      </c>
      <c r="AK7" s="657">
        <f t="shared" si="13"/>
        <v>29</v>
      </c>
      <c r="AL7" s="665">
        <f t="shared" si="13"/>
        <v>83</v>
      </c>
      <c r="AM7" s="657">
        <f t="shared" si="13"/>
        <v>76</v>
      </c>
      <c r="AN7" s="666">
        <f t="shared" si="13"/>
        <v>7</v>
      </c>
      <c r="AO7" s="657">
        <f t="shared" si="13"/>
        <v>139</v>
      </c>
      <c r="AP7" s="657">
        <f t="shared" si="13"/>
        <v>112</v>
      </c>
      <c r="AQ7" s="657">
        <f t="shared" si="13"/>
        <v>27</v>
      </c>
      <c r="AR7" s="665">
        <f t="shared" si="13"/>
        <v>389</v>
      </c>
      <c r="AS7" s="657">
        <f t="shared" si="13"/>
        <v>358</v>
      </c>
      <c r="AT7" s="666">
        <f t="shared" si="13"/>
        <v>28</v>
      </c>
      <c r="AU7" s="657">
        <f t="shared" si="13"/>
        <v>208</v>
      </c>
      <c r="AV7" s="657">
        <f t="shared" si="13"/>
        <v>191</v>
      </c>
      <c r="AW7" s="657">
        <f t="shared" si="13"/>
        <v>17</v>
      </c>
      <c r="AX7" s="665">
        <f t="shared" si="13"/>
        <v>147</v>
      </c>
      <c r="AY7" s="657">
        <f t="shared" si="13"/>
        <v>134</v>
      </c>
      <c r="AZ7" s="666">
        <f t="shared" si="13"/>
        <v>13</v>
      </c>
      <c r="BA7" s="657">
        <f t="shared" si="13"/>
        <v>215</v>
      </c>
      <c r="BB7" s="657">
        <f t="shared" si="13"/>
        <v>180</v>
      </c>
      <c r="BC7" s="657">
        <f t="shared" si="13"/>
        <v>35</v>
      </c>
      <c r="BD7" s="665">
        <f t="shared" si="13"/>
        <v>91</v>
      </c>
      <c r="BE7" s="657">
        <f t="shared" si="13"/>
        <v>71</v>
      </c>
      <c r="BF7" s="666">
        <f t="shared" si="13"/>
        <v>20</v>
      </c>
      <c r="BG7" s="657">
        <f t="shared" si="13"/>
        <v>340</v>
      </c>
      <c r="BH7" s="657">
        <f t="shared" si="13"/>
        <v>313</v>
      </c>
      <c r="BI7" s="657">
        <f t="shared" si="13"/>
        <v>27</v>
      </c>
      <c r="BJ7" s="665">
        <f t="shared" si="13"/>
        <v>78</v>
      </c>
      <c r="BK7" s="657">
        <f t="shared" si="13"/>
        <v>73</v>
      </c>
      <c r="BL7" s="666">
        <f t="shared" si="13"/>
        <v>5</v>
      </c>
      <c r="BM7" s="657">
        <f t="shared" si="13"/>
        <v>111</v>
      </c>
      <c r="BN7" s="657">
        <f t="shared" ref="BN7:CS7" si="14">BN339</f>
        <v>95</v>
      </c>
      <c r="BO7" s="657">
        <f t="shared" si="14"/>
        <v>16</v>
      </c>
      <c r="BP7" s="665">
        <f t="shared" si="14"/>
        <v>147</v>
      </c>
      <c r="BQ7" s="657">
        <f t="shared" si="14"/>
        <v>121</v>
      </c>
      <c r="BR7" s="666">
        <f t="shared" si="14"/>
        <v>26</v>
      </c>
      <c r="BS7" s="657">
        <f t="shared" si="14"/>
        <v>200</v>
      </c>
      <c r="BT7" s="657">
        <f t="shared" si="14"/>
        <v>178</v>
      </c>
      <c r="BU7" s="657">
        <f t="shared" si="14"/>
        <v>22</v>
      </c>
      <c r="BV7" s="665">
        <f t="shared" si="14"/>
        <v>113</v>
      </c>
      <c r="BW7" s="657">
        <f t="shared" si="14"/>
        <v>100</v>
      </c>
      <c r="BX7" s="666">
        <f t="shared" si="14"/>
        <v>13</v>
      </c>
      <c r="BY7" s="657">
        <f t="shared" si="14"/>
        <v>98</v>
      </c>
      <c r="BZ7" s="657">
        <f t="shared" si="14"/>
        <v>87</v>
      </c>
      <c r="CA7" s="657">
        <f t="shared" si="14"/>
        <v>11</v>
      </c>
      <c r="CB7" s="665">
        <f t="shared" si="14"/>
        <v>66</v>
      </c>
      <c r="CC7" s="657">
        <f t="shared" si="14"/>
        <v>62</v>
      </c>
      <c r="CD7" s="666">
        <f t="shared" si="14"/>
        <v>4</v>
      </c>
      <c r="CE7" s="657">
        <f t="shared" si="14"/>
        <v>184</v>
      </c>
      <c r="CF7" s="657">
        <f t="shared" si="14"/>
        <v>167</v>
      </c>
      <c r="CG7" s="657">
        <f t="shared" si="14"/>
        <v>17</v>
      </c>
      <c r="CH7" s="665">
        <f t="shared" si="14"/>
        <v>135</v>
      </c>
      <c r="CI7" s="657">
        <f t="shared" si="14"/>
        <v>126</v>
      </c>
      <c r="CJ7" s="666">
        <f t="shared" si="14"/>
        <v>9</v>
      </c>
      <c r="CK7" s="657">
        <f t="shared" si="14"/>
        <v>121</v>
      </c>
      <c r="CL7" s="657">
        <f t="shared" si="14"/>
        <v>96</v>
      </c>
      <c r="CM7" s="657">
        <f t="shared" si="14"/>
        <v>25</v>
      </c>
      <c r="CN7" s="665">
        <f t="shared" si="14"/>
        <v>181</v>
      </c>
      <c r="CO7" s="657">
        <f t="shared" si="14"/>
        <v>175</v>
      </c>
      <c r="CP7" s="666">
        <f t="shared" si="14"/>
        <v>6</v>
      </c>
      <c r="CQ7" s="657">
        <f t="shared" si="14"/>
        <v>28</v>
      </c>
      <c r="CR7" s="657">
        <f t="shared" si="14"/>
        <v>19</v>
      </c>
      <c r="CS7" s="657">
        <f t="shared" si="14"/>
        <v>9</v>
      </c>
      <c r="CT7" s="665">
        <f t="shared" ref="CT7:DW7" si="15">CT339</f>
        <v>29</v>
      </c>
      <c r="CU7" s="657">
        <f t="shared" si="15"/>
        <v>28</v>
      </c>
      <c r="CV7" s="666">
        <f t="shared" si="15"/>
        <v>1</v>
      </c>
      <c r="CW7" s="657">
        <f t="shared" si="15"/>
        <v>7</v>
      </c>
      <c r="CX7" s="657">
        <f t="shared" si="15"/>
        <v>6</v>
      </c>
      <c r="CY7" s="657">
        <f t="shared" si="15"/>
        <v>1</v>
      </c>
      <c r="CZ7" s="665">
        <f t="shared" si="15"/>
        <v>0</v>
      </c>
      <c r="DA7" s="657">
        <f t="shared" si="15"/>
        <v>0</v>
      </c>
      <c r="DB7" s="666">
        <f t="shared" si="15"/>
        <v>0</v>
      </c>
      <c r="DC7" s="657">
        <f t="shared" si="15"/>
        <v>19</v>
      </c>
      <c r="DD7" s="657">
        <f t="shared" si="15"/>
        <v>15</v>
      </c>
      <c r="DE7" s="657">
        <f t="shared" si="15"/>
        <v>4</v>
      </c>
      <c r="DF7" s="665">
        <f t="shared" si="15"/>
        <v>45</v>
      </c>
      <c r="DG7" s="657">
        <f t="shared" si="15"/>
        <v>40</v>
      </c>
      <c r="DH7" s="666">
        <f t="shared" si="15"/>
        <v>5</v>
      </c>
      <c r="DI7" s="657">
        <f t="shared" si="15"/>
        <v>45</v>
      </c>
      <c r="DJ7" s="657">
        <f t="shared" si="15"/>
        <v>42</v>
      </c>
      <c r="DK7" s="657">
        <f t="shared" si="15"/>
        <v>3</v>
      </c>
      <c r="DL7" s="665">
        <f t="shared" si="15"/>
        <v>22</v>
      </c>
      <c r="DM7" s="657">
        <f t="shared" si="15"/>
        <v>17</v>
      </c>
      <c r="DN7" s="666">
        <f t="shared" si="15"/>
        <v>5</v>
      </c>
      <c r="DO7" s="657">
        <f t="shared" si="15"/>
        <v>48</v>
      </c>
      <c r="DP7" s="657">
        <f t="shared" si="15"/>
        <v>39</v>
      </c>
      <c r="DQ7" s="657">
        <f t="shared" si="15"/>
        <v>9</v>
      </c>
      <c r="DR7" s="665">
        <f t="shared" si="15"/>
        <v>21</v>
      </c>
      <c r="DS7" s="657">
        <f t="shared" si="15"/>
        <v>19</v>
      </c>
      <c r="DT7" s="657">
        <f t="shared" si="15"/>
        <v>2</v>
      </c>
      <c r="DU7" s="665">
        <f t="shared" si="15"/>
        <v>66</v>
      </c>
      <c r="DV7" s="657">
        <f t="shared" si="15"/>
        <v>55</v>
      </c>
      <c r="DW7" s="666">
        <f t="shared" si="15"/>
        <v>11</v>
      </c>
    </row>
    <row r="8" spans="1:127" x14ac:dyDescent="0.15">
      <c r="A8" s="595" t="s">
        <v>578</v>
      </c>
      <c r="B8" s="665">
        <f t="shared" ref="B8:AG8" si="16">B352</f>
        <v>2239</v>
      </c>
      <c r="C8" s="657">
        <f t="shared" si="16"/>
        <v>1832</v>
      </c>
      <c r="D8" s="666">
        <f t="shared" si="16"/>
        <v>407</v>
      </c>
      <c r="E8" s="657">
        <f t="shared" si="16"/>
        <v>1097</v>
      </c>
      <c r="F8" s="657">
        <f t="shared" si="16"/>
        <v>918</v>
      </c>
      <c r="G8" s="657">
        <f t="shared" si="16"/>
        <v>179</v>
      </c>
      <c r="H8" s="665">
        <f t="shared" si="16"/>
        <v>628</v>
      </c>
      <c r="I8" s="657">
        <f t="shared" si="16"/>
        <v>502</v>
      </c>
      <c r="J8" s="666">
        <f t="shared" si="16"/>
        <v>126</v>
      </c>
      <c r="K8" s="657">
        <f t="shared" si="16"/>
        <v>9</v>
      </c>
      <c r="L8" s="657">
        <f t="shared" si="16"/>
        <v>6</v>
      </c>
      <c r="M8" s="657">
        <f t="shared" si="16"/>
        <v>3</v>
      </c>
      <c r="N8" s="665">
        <f t="shared" si="16"/>
        <v>37</v>
      </c>
      <c r="O8" s="657">
        <f t="shared" si="16"/>
        <v>24</v>
      </c>
      <c r="P8" s="666">
        <f t="shared" si="16"/>
        <v>13</v>
      </c>
      <c r="Q8" s="657">
        <f t="shared" si="16"/>
        <v>0</v>
      </c>
      <c r="R8" s="657">
        <f t="shared" si="16"/>
        <v>0</v>
      </c>
      <c r="S8" s="657">
        <f t="shared" si="16"/>
        <v>0</v>
      </c>
      <c r="T8" s="665">
        <f t="shared" si="16"/>
        <v>41</v>
      </c>
      <c r="U8" s="657">
        <f t="shared" si="16"/>
        <v>38</v>
      </c>
      <c r="V8" s="666">
        <f t="shared" si="16"/>
        <v>3</v>
      </c>
      <c r="W8" s="657">
        <f t="shared" si="16"/>
        <v>0</v>
      </c>
      <c r="X8" s="657">
        <f t="shared" si="16"/>
        <v>0</v>
      </c>
      <c r="Y8" s="657">
        <f t="shared" si="16"/>
        <v>0</v>
      </c>
      <c r="Z8" s="665">
        <f t="shared" si="16"/>
        <v>0</v>
      </c>
      <c r="AA8" s="657">
        <f t="shared" si="16"/>
        <v>0</v>
      </c>
      <c r="AB8" s="666">
        <f t="shared" si="16"/>
        <v>0</v>
      </c>
      <c r="AC8" s="657">
        <f t="shared" si="16"/>
        <v>3</v>
      </c>
      <c r="AD8" s="657">
        <f t="shared" si="16"/>
        <v>3</v>
      </c>
      <c r="AE8" s="657">
        <f t="shared" si="16"/>
        <v>0</v>
      </c>
      <c r="AF8" s="665">
        <f t="shared" si="16"/>
        <v>0</v>
      </c>
      <c r="AG8" s="657">
        <f t="shared" si="16"/>
        <v>0</v>
      </c>
      <c r="AH8" s="666">
        <f t="shared" ref="AH8:BM8" si="17">AH352</f>
        <v>0</v>
      </c>
      <c r="AI8" s="657">
        <f t="shared" si="17"/>
        <v>125</v>
      </c>
      <c r="AJ8" s="657">
        <f t="shared" si="17"/>
        <v>120</v>
      </c>
      <c r="AK8" s="657">
        <f t="shared" si="17"/>
        <v>5</v>
      </c>
      <c r="AL8" s="665">
        <f t="shared" si="17"/>
        <v>0</v>
      </c>
      <c r="AM8" s="657">
        <f t="shared" si="17"/>
        <v>0</v>
      </c>
      <c r="AN8" s="666">
        <f t="shared" si="17"/>
        <v>0</v>
      </c>
      <c r="AO8" s="657">
        <f t="shared" si="17"/>
        <v>0</v>
      </c>
      <c r="AP8" s="657">
        <f t="shared" si="17"/>
        <v>0</v>
      </c>
      <c r="AQ8" s="657">
        <f t="shared" si="17"/>
        <v>0</v>
      </c>
      <c r="AR8" s="665">
        <f t="shared" si="17"/>
        <v>0</v>
      </c>
      <c r="AS8" s="657">
        <f t="shared" si="17"/>
        <v>0</v>
      </c>
      <c r="AT8" s="666">
        <f t="shared" si="17"/>
        <v>0</v>
      </c>
      <c r="AU8" s="657">
        <f t="shared" si="17"/>
        <v>0</v>
      </c>
      <c r="AV8" s="657">
        <f t="shared" si="17"/>
        <v>0</v>
      </c>
      <c r="AW8" s="657">
        <f t="shared" si="17"/>
        <v>0</v>
      </c>
      <c r="AX8" s="665">
        <f t="shared" si="17"/>
        <v>5</v>
      </c>
      <c r="AY8" s="657">
        <f t="shared" si="17"/>
        <v>3</v>
      </c>
      <c r="AZ8" s="666">
        <f t="shared" si="17"/>
        <v>2</v>
      </c>
      <c r="BA8" s="657">
        <f t="shared" si="17"/>
        <v>0</v>
      </c>
      <c r="BB8" s="657">
        <f t="shared" si="17"/>
        <v>0</v>
      </c>
      <c r="BC8" s="657">
        <f t="shared" si="17"/>
        <v>0</v>
      </c>
      <c r="BD8" s="665">
        <f t="shared" si="17"/>
        <v>0</v>
      </c>
      <c r="BE8" s="657">
        <f t="shared" si="17"/>
        <v>0</v>
      </c>
      <c r="BF8" s="666">
        <f t="shared" si="17"/>
        <v>0</v>
      </c>
      <c r="BG8" s="657">
        <f t="shared" si="17"/>
        <v>0</v>
      </c>
      <c r="BH8" s="657">
        <f t="shared" si="17"/>
        <v>0</v>
      </c>
      <c r="BI8" s="657">
        <f t="shared" si="17"/>
        <v>0</v>
      </c>
      <c r="BJ8" s="665">
        <f t="shared" si="17"/>
        <v>0</v>
      </c>
      <c r="BK8" s="657">
        <f t="shared" si="17"/>
        <v>0</v>
      </c>
      <c r="BL8" s="666">
        <f t="shared" si="17"/>
        <v>0</v>
      </c>
      <c r="BM8" s="657">
        <f t="shared" si="17"/>
        <v>0</v>
      </c>
      <c r="BN8" s="657">
        <f t="shared" ref="BN8:CS8" si="18">BN352</f>
        <v>0</v>
      </c>
      <c r="BO8" s="657">
        <f t="shared" si="18"/>
        <v>0</v>
      </c>
      <c r="BP8" s="665">
        <f t="shared" si="18"/>
        <v>0</v>
      </c>
      <c r="BQ8" s="657">
        <f t="shared" si="18"/>
        <v>0</v>
      </c>
      <c r="BR8" s="666">
        <f t="shared" si="18"/>
        <v>0</v>
      </c>
      <c r="BS8" s="657">
        <f t="shared" si="18"/>
        <v>0</v>
      </c>
      <c r="BT8" s="657">
        <f t="shared" si="18"/>
        <v>0</v>
      </c>
      <c r="BU8" s="657">
        <f t="shared" si="18"/>
        <v>0</v>
      </c>
      <c r="BV8" s="665">
        <f t="shared" si="18"/>
        <v>169</v>
      </c>
      <c r="BW8" s="657">
        <f t="shared" si="18"/>
        <v>131</v>
      </c>
      <c r="BX8" s="666">
        <f t="shared" si="18"/>
        <v>38</v>
      </c>
      <c r="BY8" s="657">
        <f t="shared" si="18"/>
        <v>0</v>
      </c>
      <c r="BZ8" s="657">
        <f t="shared" si="18"/>
        <v>0</v>
      </c>
      <c r="CA8" s="657">
        <f t="shared" si="18"/>
        <v>0</v>
      </c>
      <c r="CB8" s="665">
        <f t="shared" si="18"/>
        <v>97</v>
      </c>
      <c r="CC8" s="657">
        <f t="shared" si="18"/>
        <v>68</v>
      </c>
      <c r="CD8" s="666">
        <f t="shared" si="18"/>
        <v>29</v>
      </c>
      <c r="CE8" s="657">
        <f t="shared" si="18"/>
        <v>0</v>
      </c>
      <c r="CF8" s="657">
        <f t="shared" si="18"/>
        <v>0</v>
      </c>
      <c r="CG8" s="657">
        <f t="shared" si="18"/>
        <v>0</v>
      </c>
      <c r="CH8" s="665">
        <f t="shared" si="18"/>
        <v>0</v>
      </c>
      <c r="CI8" s="657">
        <f t="shared" si="18"/>
        <v>0</v>
      </c>
      <c r="CJ8" s="666">
        <f t="shared" si="18"/>
        <v>0</v>
      </c>
      <c r="CK8" s="657">
        <f t="shared" si="18"/>
        <v>16</v>
      </c>
      <c r="CL8" s="657">
        <f t="shared" si="18"/>
        <v>13</v>
      </c>
      <c r="CM8" s="657">
        <f t="shared" si="18"/>
        <v>3</v>
      </c>
      <c r="CN8" s="665">
        <f t="shared" si="18"/>
        <v>0</v>
      </c>
      <c r="CO8" s="657">
        <f t="shared" si="18"/>
        <v>0</v>
      </c>
      <c r="CP8" s="666">
        <f t="shared" si="18"/>
        <v>0</v>
      </c>
      <c r="CQ8" s="657">
        <f t="shared" si="18"/>
        <v>1</v>
      </c>
      <c r="CR8" s="657">
        <f t="shared" si="18"/>
        <v>1</v>
      </c>
      <c r="CS8" s="657">
        <f t="shared" si="18"/>
        <v>0</v>
      </c>
      <c r="CT8" s="665">
        <f t="shared" ref="CT8:DW8" si="19">CT352</f>
        <v>0</v>
      </c>
      <c r="CU8" s="657">
        <f t="shared" si="19"/>
        <v>0</v>
      </c>
      <c r="CV8" s="666">
        <f t="shared" si="19"/>
        <v>0</v>
      </c>
      <c r="CW8" s="657">
        <f t="shared" si="19"/>
        <v>0</v>
      </c>
      <c r="CX8" s="657">
        <f t="shared" si="19"/>
        <v>0</v>
      </c>
      <c r="CY8" s="657">
        <f t="shared" si="19"/>
        <v>0</v>
      </c>
      <c r="CZ8" s="665">
        <f t="shared" si="19"/>
        <v>0</v>
      </c>
      <c r="DA8" s="657">
        <f t="shared" si="19"/>
        <v>0</v>
      </c>
      <c r="DB8" s="666">
        <f t="shared" si="19"/>
        <v>0</v>
      </c>
      <c r="DC8" s="657">
        <f t="shared" si="19"/>
        <v>0</v>
      </c>
      <c r="DD8" s="657">
        <f t="shared" si="19"/>
        <v>0</v>
      </c>
      <c r="DE8" s="657">
        <f t="shared" si="19"/>
        <v>0</v>
      </c>
      <c r="DF8" s="665">
        <f t="shared" si="19"/>
        <v>0</v>
      </c>
      <c r="DG8" s="657">
        <f t="shared" si="19"/>
        <v>0</v>
      </c>
      <c r="DH8" s="666">
        <f t="shared" si="19"/>
        <v>0</v>
      </c>
      <c r="DI8" s="657">
        <f t="shared" si="19"/>
        <v>0</v>
      </c>
      <c r="DJ8" s="657">
        <f t="shared" si="19"/>
        <v>0</v>
      </c>
      <c r="DK8" s="657">
        <f t="shared" si="19"/>
        <v>0</v>
      </c>
      <c r="DL8" s="665">
        <f t="shared" si="19"/>
        <v>0</v>
      </c>
      <c r="DM8" s="657">
        <f t="shared" si="19"/>
        <v>0</v>
      </c>
      <c r="DN8" s="666">
        <f t="shared" si="19"/>
        <v>0</v>
      </c>
      <c r="DO8" s="657">
        <f t="shared" si="19"/>
        <v>0</v>
      </c>
      <c r="DP8" s="657">
        <f t="shared" si="19"/>
        <v>0</v>
      </c>
      <c r="DQ8" s="657">
        <f t="shared" si="19"/>
        <v>0</v>
      </c>
      <c r="DR8" s="665">
        <f t="shared" si="19"/>
        <v>7</v>
      </c>
      <c r="DS8" s="657">
        <f t="shared" si="19"/>
        <v>1</v>
      </c>
      <c r="DT8" s="657">
        <f t="shared" si="19"/>
        <v>6</v>
      </c>
      <c r="DU8" s="665">
        <f t="shared" si="19"/>
        <v>4</v>
      </c>
      <c r="DV8" s="657">
        <f t="shared" si="19"/>
        <v>4</v>
      </c>
      <c r="DW8" s="666">
        <f t="shared" si="19"/>
        <v>0</v>
      </c>
    </row>
    <row r="9" spans="1:127" x14ac:dyDescent="0.15">
      <c r="A9" s="595" t="s">
        <v>580</v>
      </c>
      <c r="B9" s="665">
        <f t="shared" ref="B9:AG9" si="20">B358</f>
        <v>450</v>
      </c>
      <c r="C9" s="657">
        <f t="shared" si="20"/>
        <v>297</v>
      </c>
      <c r="D9" s="666">
        <f t="shared" si="20"/>
        <v>153</v>
      </c>
      <c r="E9" s="657">
        <f t="shared" si="20"/>
        <v>359</v>
      </c>
      <c r="F9" s="657">
        <f t="shared" si="20"/>
        <v>226</v>
      </c>
      <c r="G9" s="657">
        <f t="shared" si="20"/>
        <v>133</v>
      </c>
      <c r="H9" s="665">
        <f t="shared" si="20"/>
        <v>0</v>
      </c>
      <c r="I9" s="657">
        <f t="shared" si="20"/>
        <v>0</v>
      </c>
      <c r="J9" s="666">
        <f t="shared" si="20"/>
        <v>0</v>
      </c>
      <c r="K9" s="657">
        <f t="shared" si="20"/>
        <v>0</v>
      </c>
      <c r="L9" s="657">
        <f t="shared" si="20"/>
        <v>0</v>
      </c>
      <c r="M9" s="657">
        <f t="shared" si="20"/>
        <v>0</v>
      </c>
      <c r="N9" s="665">
        <f t="shared" si="20"/>
        <v>0</v>
      </c>
      <c r="O9" s="657">
        <f t="shared" si="20"/>
        <v>0</v>
      </c>
      <c r="P9" s="666">
        <f t="shared" si="20"/>
        <v>0</v>
      </c>
      <c r="Q9" s="657">
        <f t="shared" si="20"/>
        <v>0</v>
      </c>
      <c r="R9" s="657">
        <f t="shared" si="20"/>
        <v>0</v>
      </c>
      <c r="S9" s="657">
        <f t="shared" si="20"/>
        <v>0</v>
      </c>
      <c r="T9" s="665">
        <f t="shared" si="20"/>
        <v>0</v>
      </c>
      <c r="U9" s="657">
        <f t="shared" si="20"/>
        <v>0</v>
      </c>
      <c r="V9" s="666">
        <f t="shared" si="20"/>
        <v>0</v>
      </c>
      <c r="W9" s="657">
        <f t="shared" si="20"/>
        <v>0</v>
      </c>
      <c r="X9" s="657">
        <f t="shared" si="20"/>
        <v>0</v>
      </c>
      <c r="Y9" s="657">
        <f t="shared" si="20"/>
        <v>0</v>
      </c>
      <c r="Z9" s="665">
        <f t="shared" si="20"/>
        <v>75</v>
      </c>
      <c r="AA9" s="657">
        <f t="shared" si="20"/>
        <v>61</v>
      </c>
      <c r="AB9" s="666">
        <f t="shared" si="20"/>
        <v>14</v>
      </c>
      <c r="AC9" s="657">
        <f t="shared" si="20"/>
        <v>0</v>
      </c>
      <c r="AD9" s="657">
        <f t="shared" si="20"/>
        <v>0</v>
      </c>
      <c r="AE9" s="657">
        <f t="shared" si="20"/>
        <v>0</v>
      </c>
      <c r="AF9" s="665">
        <f t="shared" si="20"/>
        <v>16</v>
      </c>
      <c r="AG9" s="657">
        <f t="shared" si="20"/>
        <v>10</v>
      </c>
      <c r="AH9" s="666">
        <f t="shared" ref="AH9:BM9" si="21">AH358</f>
        <v>6</v>
      </c>
      <c r="AI9" s="657">
        <f t="shared" si="21"/>
        <v>0</v>
      </c>
      <c r="AJ9" s="657">
        <f t="shared" si="21"/>
        <v>0</v>
      </c>
      <c r="AK9" s="657">
        <f t="shared" si="21"/>
        <v>0</v>
      </c>
      <c r="AL9" s="665">
        <f t="shared" si="21"/>
        <v>0</v>
      </c>
      <c r="AM9" s="657">
        <f t="shared" si="21"/>
        <v>0</v>
      </c>
      <c r="AN9" s="666">
        <f t="shared" si="21"/>
        <v>0</v>
      </c>
      <c r="AO9" s="657">
        <f t="shared" si="21"/>
        <v>0</v>
      </c>
      <c r="AP9" s="657">
        <f t="shared" si="21"/>
        <v>0</v>
      </c>
      <c r="AQ9" s="657">
        <f t="shared" si="21"/>
        <v>0</v>
      </c>
      <c r="AR9" s="665">
        <f t="shared" si="21"/>
        <v>0</v>
      </c>
      <c r="AS9" s="657">
        <f t="shared" si="21"/>
        <v>0</v>
      </c>
      <c r="AT9" s="666">
        <f t="shared" si="21"/>
        <v>0</v>
      </c>
      <c r="AU9" s="657">
        <f t="shared" si="21"/>
        <v>0</v>
      </c>
      <c r="AV9" s="657">
        <f t="shared" si="21"/>
        <v>0</v>
      </c>
      <c r="AW9" s="657">
        <f t="shared" si="21"/>
        <v>0</v>
      </c>
      <c r="AX9" s="665">
        <f t="shared" si="21"/>
        <v>0</v>
      </c>
      <c r="AY9" s="657">
        <f t="shared" si="21"/>
        <v>0</v>
      </c>
      <c r="AZ9" s="666">
        <f t="shared" si="21"/>
        <v>0</v>
      </c>
      <c r="BA9" s="657">
        <f t="shared" si="21"/>
        <v>0</v>
      </c>
      <c r="BB9" s="657">
        <f t="shared" si="21"/>
        <v>0</v>
      </c>
      <c r="BC9" s="657">
        <f t="shared" si="21"/>
        <v>0</v>
      </c>
      <c r="BD9" s="665">
        <f t="shared" si="21"/>
        <v>0</v>
      </c>
      <c r="BE9" s="657">
        <f t="shared" si="21"/>
        <v>0</v>
      </c>
      <c r="BF9" s="666">
        <f t="shared" si="21"/>
        <v>0</v>
      </c>
      <c r="BG9" s="657">
        <f t="shared" si="21"/>
        <v>0</v>
      </c>
      <c r="BH9" s="657">
        <f t="shared" si="21"/>
        <v>0</v>
      </c>
      <c r="BI9" s="657">
        <f t="shared" si="21"/>
        <v>0</v>
      </c>
      <c r="BJ9" s="665">
        <f t="shared" si="21"/>
        <v>0</v>
      </c>
      <c r="BK9" s="657">
        <f t="shared" si="21"/>
        <v>0</v>
      </c>
      <c r="BL9" s="666">
        <f t="shared" si="21"/>
        <v>0</v>
      </c>
      <c r="BM9" s="657">
        <f t="shared" si="21"/>
        <v>0</v>
      </c>
      <c r="BN9" s="657">
        <f t="shared" ref="BN9:CS9" si="22">BN358</f>
        <v>0</v>
      </c>
      <c r="BO9" s="657">
        <f t="shared" si="22"/>
        <v>0</v>
      </c>
      <c r="BP9" s="665">
        <f t="shared" si="22"/>
        <v>0</v>
      </c>
      <c r="BQ9" s="657">
        <f t="shared" si="22"/>
        <v>0</v>
      </c>
      <c r="BR9" s="666">
        <f t="shared" si="22"/>
        <v>0</v>
      </c>
      <c r="BS9" s="657">
        <f t="shared" si="22"/>
        <v>0</v>
      </c>
      <c r="BT9" s="657">
        <f t="shared" si="22"/>
        <v>0</v>
      </c>
      <c r="BU9" s="657">
        <f t="shared" si="22"/>
        <v>0</v>
      </c>
      <c r="BV9" s="665">
        <f t="shared" si="22"/>
        <v>0</v>
      </c>
      <c r="BW9" s="657">
        <f t="shared" si="22"/>
        <v>0</v>
      </c>
      <c r="BX9" s="666">
        <f t="shared" si="22"/>
        <v>0</v>
      </c>
      <c r="BY9" s="657">
        <f t="shared" si="22"/>
        <v>0</v>
      </c>
      <c r="BZ9" s="657">
        <f t="shared" si="22"/>
        <v>0</v>
      </c>
      <c r="CA9" s="657">
        <f t="shared" si="22"/>
        <v>0</v>
      </c>
      <c r="CB9" s="665">
        <f t="shared" si="22"/>
        <v>0</v>
      </c>
      <c r="CC9" s="657">
        <f t="shared" si="22"/>
        <v>0</v>
      </c>
      <c r="CD9" s="666">
        <f t="shared" si="22"/>
        <v>0</v>
      </c>
      <c r="CE9" s="657">
        <f t="shared" si="22"/>
        <v>0</v>
      </c>
      <c r="CF9" s="657">
        <f t="shared" si="22"/>
        <v>0</v>
      </c>
      <c r="CG9" s="657">
        <f t="shared" si="22"/>
        <v>0</v>
      </c>
      <c r="CH9" s="665">
        <f t="shared" si="22"/>
        <v>0</v>
      </c>
      <c r="CI9" s="657">
        <f t="shared" si="22"/>
        <v>0</v>
      </c>
      <c r="CJ9" s="666">
        <f t="shared" si="22"/>
        <v>0</v>
      </c>
      <c r="CK9" s="657">
        <f t="shared" si="22"/>
        <v>0</v>
      </c>
      <c r="CL9" s="657">
        <f t="shared" si="22"/>
        <v>0</v>
      </c>
      <c r="CM9" s="657">
        <f t="shared" si="22"/>
        <v>0</v>
      </c>
      <c r="CN9" s="665">
        <f t="shared" si="22"/>
        <v>0</v>
      </c>
      <c r="CO9" s="657">
        <f t="shared" si="22"/>
        <v>0</v>
      </c>
      <c r="CP9" s="666">
        <f t="shared" si="22"/>
        <v>0</v>
      </c>
      <c r="CQ9" s="657">
        <f t="shared" si="22"/>
        <v>0</v>
      </c>
      <c r="CR9" s="657">
        <f t="shared" si="22"/>
        <v>0</v>
      </c>
      <c r="CS9" s="657">
        <f t="shared" si="22"/>
        <v>0</v>
      </c>
      <c r="CT9" s="665">
        <f t="shared" ref="CT9:DW9" si="23">CT358</f>
        <v>0</v>
      </c>
      <c r="CU9" s="657">
        <f t="shared" si="23"/>
        <v>0</v>
      </c>
      <c r="CV9" s="666">
        <f t="shared" si="23"/>
        <v>0</v>
      </c>
      <c r="CW9" s="657">
        <f t="shared" si="23"/>
        <v>0</v>
      </c>
      <c r="CX9" s="657">
        <f t="shared" si="23"/>
        <v>0</v>
      </c>
      <c r="CY9" s="657">
        <f t="shared" si="23"/>
        <v>0</v>
      </c>
      <c r="CZ9" s="665">
        <f t="shared" si="23"/>
        <v>0</v>
      </c>
      <c r="DA9" s="657">
        <f t="shared" si="23"/>
        <v>0</v>
      </c>
      <c r="DB9" s="666">
        <f t="shared" si="23"/>
        <v>0</v>
      </c>
      <c r="DC9" s="657">
        <f t="shared" si="23"/>
        <v>0</v>
      </c>
      <c r="DD9" s="657">
        <f t="shared" si="23"/>
        <v>0</v>
      </c>
      <c r="DE9" s="657">
        <f t="shared" si="23"/>
        <v>0</v>
      </c>
      <c r="DF9" s="665">
        <f t="shared" si="23"/>
        <v>0</v>
      </c>
      <c r="DG9" s="657">
        <f t="shared" si="23"/>
        <v>0</v>
      </c>
      <c r="DH9" s="666">
        <f t="shared" si="23"/>
        <v>0</v>
      </c>
      <c r="DI9" s="657">
        <f t="shared" si="23"/>
        <v>0</v>
      </c>
      <c r="DJ9" s="657">
        <f t="shared" si="23"/>
        <v>0</v>
      </c>
      <c r="DK9" s="657">
        <f t="shared" si="23"/>
        <v>0</v>
      </c>
      <c r="DL9" s="665">
        <f t="shared" si="23"/>
        <v>0</v>
      </c>
      <c r="DM9" s="657">
        <f t="shared" si="23"/>
        <v>0</v>
      </c>
      <c r="DN9" s="666">
        <f t="shared" si="23"/>
        <v>0</v>
      </c>
      <c r="DO9" s="657">
        <f t="shared" si="23"/>
        <v>0</v>
      </c>
      <c r="DP9" s="657">
        <f t="shared" si="23"/>
        <v>0</v>
      </c>
      <c r="DQ9" s="657">
        <f t="shared" si="23"/>
        <v>0</v>
      </c>
      <c r="DR9" s="665">
        <f t="shared" si="23"/>
        <v>0</v>
      </c>
      <c r="DS9" s="657">
        <f t="shared" si="23"/>
        <v>0</v>
      </c>
      <c r="DT9" s="657">
        <f t="shared" si="23"/>
        <v>0</v>
      </c>
      <c r="DU9" s="665">
        <f t="shared" si="23"/>
        <v>0</v>
      </c>
      <c r="DV9" s="657">
        <f t="shared" si="23"/>
        <v>0</v>
      </c>
      <c r="DW9" s="666">
        <f t="shared" si="23"/>
        <v>0</v>
      </c>
    </row>
    <row r="10" spans="1:127" x14ac:dyDescent="0.15">
      <c r="A10" s="595" t="s">
        <v>582</v>
      </c>
      <c r="B10" s="665">
        <f t="shared" ref="B10:AG10" si="24">B609+B372</f>
        <v>3571</v>
      </c>
      <c r="C10" s="657">
        <f t="shared" si="24"/>
        <v>2284</v>
      </c>
      <c r="D10" s="666">
        <f t="shared" si="24"/>
        <v>1287</v>
      </c>
      <c r="E10" s="665">
        <f t="shared" si="24"/>
        <v>2320</v>
      </c>
      <c r="F10" s="657">
        <f t="shared" si="24"/>
        <v>1630</v>
      </c>
      <c r="G10" s="657">
        <f t="shared" si="24"/>
        <v>690</v>
      </c>
      <c r="H10" s="665">
        <f t="shared" si="24"/>
        <v>315</v>
      </c>
      <c r="I10" s="657">
        <f t="shared" si="24"/>
        <v>179</v>
      </c>
      <c r="J10" s="657">
        <f t="shared" si="24"/>
        <v>136</v>
      </c>
      <c r="K10" s="665">
        <f t="shared" si="24"/>
        <v>101</v>
      </c>
      <c r="L10" s="657">
        <f t="shared" si="24"/>
        <v>45</v>
      </c>
      <c r="M10" s="657">
        <f t="shared" si="24"/>
        <v>56</v>
      </c>
      <c r="N10" s="665">
        <f t="shared" si="24"/>
        <v>44</v>
      </c>
      <c r="O10" s="657">
        <f t="shared" si="24"/>
        <v>8</v>
      </c>
      <c r="P10" s="657">
        <f t="shared" si="24"/>
        <v>36</v>
      </c>
      <c r="Q10" s="665">
        <f t="shared" si="24"/>
        <v>153</v>
      </c>
      <c r="R10" s="657">
        <f t="shared" si="24"/>
        <v>68</v>
      </c>
      <c r="S10" s="657">
        <f t="shared" si="24"/>
        <v>85</v>
      </c>
      <c r="T10" s="665">
        <f t="shared" si="24"/>
        <v>20</v>
      </c>
      <c r="U10" s="657">
        <f t="shared" si="24"/>
        <v>11</v>
      </c>
      <c r="V10" s="657">
        <f t="shared" si="24"/>
        <v>9</v>
      </c>
      <c r="W10" s="665">
        <f t="shared" si="24"/>
        <v>59</v>
      </c>
      <c r="X10" s="657">
        <f t="shared" si="24"/>
        <v>39</v>
      </c>
      <c r="Y10" s="657">
        <f t="shared" si="24"/>
        <v>20</v>
      </c>
      <c r="Z10" s="665">
        <f t="shared" si="24"/>
        <v>33</v>
      </c>
      <c r="AA10" s="657">
        <f t="shared" si="24"/>
        <v>4</v>
      </c>
      <c r="AB10" s="657">
        <f t="shared" si="24"/>
        <v>29</v>
      </c>
      <c r="AC10" s="665">
        <f t="shared" si="24"/>
        <v>11</v>
      </c>
      <c r="AD10" s="657">
        <f t="shared" si="24"/>
        <v>5</v>
      </c>
      <c r="AE10" s="657">
        <f t="shared" si="24"/>
        <v>6</v>
      </c>
      <c r="AF10" s="665">
        <f t="shared" si="24"/>
        <v>36</v>
      </c>
      <c r="AG10" s="657">
        <f t="shared" si="24"/>
        <v>26</v>
      </c>
      <c r="AH10" s="657">
        <f t="shared" ref="AH10:BM10" si="25">AH609+AH372</f>
        <v>10</v>
      </c>
      <c r="AI10" s="665">
        <f t="shared" si="25"/>
        <v>45</v>
      </c>
      <c r="AJ10" s="657">
        <f t="shared" si="25"/>
        <v>12</v>
      </c>
      <c r="AK10" s="657">
        <f t="shared" si="25"/>
        <v>33</v>
      </c>
      <c r="AL10" s="665">
        <f t="shared" si="25"/>
        <v>0</v>
      </c>
      <c r="AM10" s="657">
        <f t="shared" si="25"/>
        <v>0</v>
      </c>
      <c r="AN10" s="657">
        <f t="shared" si="25"/>
        <v>0</v>
      </c>
      <c r="AO10" s="665">
        <f t="shared" si="25"/>
        <v>33</v>
      </c>
      <c r="AP10" s="657">
        <f t="shared" si="25"/>
        <v>21</v>
      </c>
      <c r="AQ10" s="657">
        <f t="shared" si="25"/>
        <v>12</v>
      </c>
      <c r="AR10" s="665">
        <f t="shared" si="25"/>
        <v>22</v>
      </c>
      <c r="AS10" s="657">
        <f t="shared" si="25"/>
        <v>2</v>
      </c>
      <c r="AT10" s="657">
        <f t="shared" si="25"/>
        <v>20</v>
      </c>
      <c r="AU10" s="665">
        <f t="shared" si="25"/>
        <v>7</v>
      </c>
      <c r="AV10" s="657">
        <f t="shared" si="25"/>
        <v>2</v>
      </c>
      <c r="AW10" s="657">
        <f t="shared" si="25"/>
        <v>5</v>
      </c>
      <c r="AX10" s="665">
        <f t="shared" si="25"/>
        <v>19</v>
      </c>
      <c r="AY10" s="657">
        <f t="shared" si="25"/>
        <v>8</v>
      </c>
      <c r="AZ10" s="657">
        <f t="shared" si="25"/>
        <v>11</v>
      </c>
      <c r="BA10" s="665">
        <f t="shared" si="25"/>
        <v>79</v>
      </c>
      <c r="BB10" s="657">
        <f t="shared" si="25"/>
        <v>53</v>
      </c>
      <c r="BC10" s="657">
        <f t="shared" si="25"/>
        <v>26</v>
      </c>
      <c r="BD10" s="665">
        <f t="shared" si="25"/>
        <v>20</v>
      </c>
      <c r="BE10" s="657">
        <f t="shared" si="25"/>
        <v>9</v>
      </c>
      <c r="BF10" s="657">
        <f t="shared" si="25"/>
        <v>11</v>
      </c>
      <c r="BG10" s="665">
        <f t="shared" si="25"/>
        <v>18</v>
      </c>
      <c r="BH10" s="657">
        <f t="shared" si="25"/>
        <v>7</v>
      </c>
      <c r="BI10" s="657">
        <f t="shared" si="25"/>
        <v>11</v>
      </c>
      <c r="BJ10" s="665">
        <f t="shared" si="25"/>
        <v>7</v>
      </c>
      <c r="BK10" s="657">
        <f t="shared" si="25"/>
        <v>2</v>
      </c>
      <c r="BL10" s="657">
        <f t="shared" si="25"/>
        <v>5</v>
      </c>
      <c r="BM10" s="665">
        <f t="shared" si="25"/>
        <v>9</v>
      </c>
      <c r="BN10" s="657">
        <f t="shared" ref="BN10:CS10" si="26">BN609+BN372</f>
        <v>5</v>
      </c>
      <c r="BO10" s="657">
        <f t="shared" si="26"/>
        <v>4</v>
      </c>
      <c r="BP10" s="665">
        <f t="shared" si="26"/>
        <v>8</v>
      </c>
      <c r="BQ10" s="657">
        <f t="shared" si="26"/>
        <v>7</v>
      </c>
      <c r="BR10" s="657">
        <f t="shared" si="26"/>
        <v>1</v>
      </c>
      <c r="BS10" s="665">
        <f t="shared" si="26"/>
        <v>53</v>
      </c>
      <c r="BT10" s="657">
        <f t="shared" si="26"/>
        <v>38</v>
      </c>
      <c r="BU10" s="657">
        <f t="shared" si="26"/>
        <v>15</v>
      </c>
      <c r="BV10" s="665">
        <f t="shared" si="26"/>
        <v>10</v>
      </c>
      <c r="BW10" s="657">
        <f t="shared" si="26"/>
        <v>5</v>
      </c>
      <c r="BX10" s="657">
        <f t="shared" si="26"/>
        <v>5</v>
      </c>
      <c r="BY10" s="665">
        <f t="shared" si="26"/>
        <v>39</v>
      </c>
      <c r="BZ10" s="657">
        <f t="shared" si="26"/>
        <v>33</v>
      </c>
      <c r="CA10" s="657">
        <f t="shared" si="26"/>
        <v>6</v>
      </c>
      <c r="CB10" s="665">
        <f t="shared" si="26"/>
        <v>0</v>
      </c>
      <c r="CC10" s="657">
        <f t="shared" si="26"/>
        <v>0</v>
      </c>
      <c r="CD10" s="657">
        <f t="shared" si="26"/>
        <v>0</v>
      </c>
      <c r="CE10" s="665">
        <f t="shared" si="26"/>
        <v>3</v>
      </c>
      <c r="CF10" s="657">
        <f t="shared" si="26"/>
        <v>2</v>
      </c>
      <c r="CG10" s="657">
        <f t="shared" si="26"/>
        <v>1</v>
      </c>
      <c r="CH10" s="665">
        <f t="shared" si="26"/>
        <v>43</v>
      </c>
      <c r="CI10" s="657">
        <f t="shared" si="26"/>
        <v>17</v>
      </c>
      <c r="CJ10" s="657">
        <f t="shared" si="26"/>
        <v>26</v>
      </c>
      <c r="CK10" s="665">
        <f t="shared" si="26"/>
        <v>8</v>
      </c>
      <c r="CL10" s="657">
        <f t="shared" si="26"/>
        <v>2</v>
      </c>
      <c r="CM10" s="657">
        <f t="shared" si="26"/>
        <v>6</v>
      </c>
      <c r="CN10" s="665">
        <f t="shared" si="26"/>
        <v>6</v>
      </c>
      <c r="CO10" s="657">
        <f t="shared" si="26"/>
        <v>0</v>
      </c>
      <c r="CP10" s="657">
        <f t="shared" si="26"/>
        <v>6</v>
      </c>
      <c r="CQ10" s="665">
        <f t="shared" si="26"/>
        <v>0</v>
      </c>
      <c r="CR10" s="657">
        <f t="shared" si="26"/>
        <v>0</v>
      </c>
      <c r="CS10" s="657">
        <f t="shared" si="26"/>
        <v>0</v>
      </c>
      <c r="CT10" s="665">
        <f t="shared" ref="CT10:DW10" si="27">CT609+CT372</f>
        <v>0</v>
      </c>
      <c r="CU10" s="657">
        <f t="shared" si="27"/>
        <v>0</v>
      </c>
      <c r="CV10" s="657">
        <f t="shared" si="27"/>
        <v>0</v>
      </c>
      <c r="CW10" s="665">
        <f t="shared" si="27"/>
        <v>0</v>
      </c>
      <c r="CX10" s="657">
        <f t="shared" si="27"/>
        <v>0</v>
      </c>
      <c r="CY10" s="657">
        <f t="shared" si="27"/>
        <v>0</v>
      </c>
      <c r="CZ10" s="665">
        <f t="shared" si="27"/>
        <v>0</v>
      </c>
      <c r="DA10" s="657">
        <f t="shared" si="27"/>
        <v>0</v>
      </c>
      <c r="DB10" s="657">
        <f t="shared" si="27"/>
        <v>0</v>
      </c>
      <c r="DC10" s="665">
        <f t="shared" si="27"/>
        <v>36</v>
      </c>
      <c r="DD10" s="657">
        <f t="shared" si="27"/>
        <v>36</v>
      </c>
      <c r="DE10" s="657">
        <f t="shared" si="27"/>
        <v>0</v>
      </c>
      <c r="DF10" s="665">
        <f t="shared" si="27"/>
        <v>2</v>
      </c>
      <c r="DG10" s="657">
        <f t="shared" si="27"/>
        <v>1</v>
      </c>
      <c r="DH10" s="657">
        <f t="shared" si="27"/>
        <v>1</v>
      </c>
      <c r="DI10" s="665">
        <f t="shared" si="27"/>
        <v>9</v>
      </c>
      <c r="DJ10" s="657">
        <f t="shared" si="27"/>
        <v>5</v>
      </c>
      <c r="DK10" s="657">
        <f t="shared" si="27"/>
        <v>4</v>
      </c>
      <c r="DL10" s="665">
        <f t="shared" si="27"/>
        <v>0</v>
      </c>
      <c r="DM10" s="657">
        <f t="shared" si="27"/>
        <v>0</v>
      </c>
      <c r="DN10" s="657">
        <f t="shared" si="27"/>
        <v>0</v>
      </c>
      <c r="DO10" s="665">
        <f t="shared" si="27"/>
        <v>0</v>
      </c>
      <c r="DP10" s="657">
        <f t="shared" si="27"/>
        <v>0</v>
      </c>
      <c r="DQ10" s="657">
        <f t="shared" si="27"/>
        <v>0</v>
      </c>
      <c r="DR10" s="665">
        <f t="shared" si="27"/>
        <v>3</v>
      </c>
      <c r="DS10" s="657">
        <f t="shared" si="27"/>
        <v>2</v>
      </c>
      <c r="DT10" s="657">
        <f t="shared" si="27"/>
        <v>1</v>
      </c>
      <c r="DU10" s="665">
        <f t="shared" si="27"/>
        <v>0</v>
      </c>
      <c r="DV10" s="657">
        <f t="shared" si="27"/>
        <v>0</v>
      </c>
      <c r="DW10" s="666">
        <f t="shared" si="27"/>
        <v>0</v>
      </c>
    </row>
    <row r="11" spans="1:127" x14ac:dyDescent="0.15">
      <c r="A11" s="604" t="s">
        <v>584</v>
      </c>
      <c r="B11" s="675">
        <f t="shared" ref="B11:AG11" si="28">B625+B635+B662+B663</f>
        <v>27826</v>
      </c>
      <c r="C11" s="674">
        <f t="shared" si="28"/>
        <v>14018</v>
      </c>
      <c r="D11" s="676">
        <f t="shared" si="28"/>
        <v>13748</v>
      </c>
      <c r="E11" s="674">
        <f t="shared" si="28"/>
        <v>7196</v>
      </c>
      <c r="F11" s="674">
        <f t="shared" si="28"/>
        <v>3809</v>
      </c>
      <c r="G11" s="674">
        <f t="shared" si="28"/>
        <v>3360</v>
      </c>
      <c r="H11" s="675">
        <f t="shared" si="28"/>
        <v>2542</v>
      </c>
      <c r="I11" s="674">
        <f t="shared" si="28"/>
        <v>1343</v>
      </c>
      <c r="J11" s="676">
        <f t="shared" si="28"/>
        <v>1181</v>
      </c>
      <c r="K11" s="674">
        <f t="shared" si="28"/>
        <v>1704</v>
      </c>
      <c r="L11" s="674">
        <f t="shared" si="28"/>
        <v>814</v>
      </c>
      <c r="M11" s="674">
        <f t="shared" si="28"/>
        <v>887</v>
      </c>
      <c r="N11" s="675">
        <f t="shared" si="28"/>
        <v>1035</v>
      </c>
      <c r="O11" s="674">
        <f t="shared" si="28"/>
        <v>509</v>
      </c>
      <c r="P11" s="676">
        <f t="shared" si="28"/>
        <v>523</v>
      </c>
      <c r="Q11" s="674">
        <f t="shared" si="28"/>
        <v>1885</v>
      </c>
      <c r="R11" s="674">
        <f t="shared" si="28"/>
        <v>884</v>
      </c>
      <c r="S11" s="674">
        <f t="shared" si="28"/>
        <v>998</v>
      </c>
      <c r="T11" s="675">
        <f t="shared" si="28"/>
        <v>197</v>
      </c>
      <c r="U11" s="674">
        <f t="shared" si="28"/>
        <v>93</v>
      </c>
      <c r="V11" s="676">
        <f t="shared" si="28"/>
        <v>101</v>
      </c>
      <c r="W11" s="674">
        <f t="shared" si="28"/>
        <v>225</v>
      </c>
      <c r="X11" s="674">
        <f t="shared" si="28"/>
        <v>94</v>
      </c>
      <c r="Y11" s="674">
        <f t="shared" si="28"/>
        <v>131</v>
      </c>
      <c r="Z11" s="675">
        <f t="shared" si="28"/>
        <v>502</v>
      </c>
      <c r="AA11" s="674">
        <f t="shared" si="28"/>
        <v>330</v>
      </c>
      <c r="AB11" s="676">
        <f t="shared" si="28"/>
        <v>169</v>
      </c>
      <c r="AC11" s="674">
        <f t="shared" si="28"/>
        <v>188</v>
      </c>
      <c r="AD11" s="674">
        <f t="shared" si="28"/>
        <v>69</v>
      </c>
      <c r="AE11" s="674">
        <f t="shared" si="28"/>
        <v>119</v>
      </c>
      <c r="AF11" s="675">
        <f t="shared" si="28"/>
        <v>387</v>
      </c>
      <c r="AG11" s="674">
        <f t="shared" si="28"/>
        <v>216</v>
      </c>
      <c r="AH11" s="676">
        <f t="shared" ref="AH11:BM11" si="29">AH625+AH635+AH662+AH663</f>
        <v>171</v>
      </c>
      <c r="AI11" s="674">
        <f t="shared" si="29"/>
        <v>1482</v>
      </c>
      <c r="AJ11" s="674">
        <f t="shared" si="29"/>
        <v>757</v>
      </c>
      <c r="AK11" s="674">
        <f t="shared" si="29"/>
        <v>725</v>
      </c>
      <c r="AL11" s="675">
        <f t="shared" si="29"/>
        <v>273</v>
      </c>
      <c r="AM11" s="674">
        <f t="shared" si="29"/>
        <v>140</v>
      </c>
      <c r="AN11" s="676">
        <f t="shared" si="29"/>
        <v>133</v>
      </c>
      <c r="AO11" s="674">
        <f t="shared" si="29"/>
        <v>236</v>
      </c>
      <c r="AP11" s="674">
        <f t="shared" si="29"/>
        <v>116</v>
      </c>
      <c r="AQ11" s="674">
        <f t="shared" si="29"/>
        <v>120</v>
      </c>
      <c r="AR11" s="675">
        <f t="shared" si="29"/>
        <v>1213</v>
      </c>
      <c r="AS11" s="674">
        <f t="shared" si="29"/>
        <v>647</v>
      </c>
      <c r="AT11" s="676">
        <f t="shared" si="29"/>
        <v>566</v>
      </c>
      <c r="AU11" s="674">
        <f t="shared" si="29"/>
        <v>2347</v>
      </c>
      <c r="AV11" s="674">
        <f t="shared" si="29"/>
        <v>1016</v>
      </c>
      <c r="AW11" s="674">
        <f t="shared" si="29"/>
        <v>1331</v>
      </c>
      <c r="AX11" s="675">
        <f t="shared" si="29"/>
        <v>169</v>
      </c>
      <c r="AY11" s="674">
        <f t="shared" si="29"/>
        <v>77</v>
      </c>
      <c r="AZ11" s="676">
        <f t="shared" si="29"/>
        <v>92</v>
      </c>
      <c r="BA11" s="674">
        <f t="shared" si="29"/>
        <v>1150</v>
      </c>
      <c r="BB11" s="674">
        <f t="shared" si="29"/>
        <v>530</v>
      </c>
      <c r="BC11" s="674">
        <f t="shared" si="29"/>
        <v>620</v>
      </c>
      <c r="BD11" s="675">
        <f t="shared" si="29"/>
        <v>452</v>
      </c>
      <c r="BE11" s="674">
        <f t="shared" si="29"/>
        <v>194</v>
      </c>
      <c r="BF11" s="676">
        <f t="shared" si="29"/>
        <v>258</v>
      </c>
      <c r="BG11" s="674">
        <f t="shared" si="29"/>
        <v>732</v>
      </c>
      <c r="BH11" s="674">
        <f t="shared" si="29"/>
        <v>394</v>
      </c>
      <c r="BI11" s="674">
        <f t="shared" si="29"/>
        <v>338</v>
      </c>
      <c r="BJ11" s="675">
        <f t="shared" si="29"/>
        <v>174</v>
      </c>
      <c r="BK11" s="674">
        <f t="shared" si="29"/>
        <v>79</v>
      </c>
      <c r="BL11" s="676">
        <f t="shared" si="29"/>
        <v>95</v>
      </c>
      <c r="BM11" s="674">
        <f t="shared" si="29"/>
        <v>434</v>
      </c>
      <c r="BN11" s="674">
        <f t="shared" ref="BN11:CS11" si="30">BN625+BN635+BN662+BN663</f>
        <v>224</v>
      </c>
      <c r="BO11" s="674">
        <f t="shared" si="30"/>
        <v>210</v>
      </c>
      <c r="BP11" s="675">
        <f t="shared" si="30"/>
        <v>67</v>
      </c>
      <c r="BQ11" s="674">
        <f t="shared" si="30"/>
        <v>48</v>
      </c>
      <c r="BR11" s="676">
        <f t="shared" si="30"/>
        <v>19</v>
      </c>
      <c r="BS11" s="674">
        <f t="shared" si="30"/>
        <v>235</v>
      </c>
      <c r="BT11" s="674">
        <f t="shared" si="30"/>
        <v>128</v>
      </c>
      <c r="BU11" s="674">
        <f t="shared" si="30"/>
        <v>107</v>
      </c>
      <c r="BV11" s="675">
        <f t="shared" si="30"/>
        <v>72</v>
      </c>
      <c r="BW11" s="674">
        <f t="shared" si="30"/>
        <v>33</v>
      </c>
      <c r="BX11" s="676">
        <f t="shared" si="30"/>
        <v>39</v>
      </c>
      <c r="BY11" s="674">
        <f t="shared" si="30"/>
        <v>163</v>
      </c>
      <c r="BZ11" s="674">
        <f t="shared" si="30"/>
        <v>94</v>
      </c>
      <c r="CA11" s="674">
        <f t="shared" si="30"/>
        <v>69</v>
      </c>
      <c r="CB11" s="675">
        <f t="shared" si="30"/>
        <v>187</v>
      </c>
      <c r="CC11" s="674">
        <f t="shared" si="30"/>
        <v>85</v>
      </c>
      <c r="CD11" s="676">
        <f t="shared" si="30"/>
        <v>102</v>
      </c>
      <c r="CE11" s="674">
        <f t="shared" si="30"/>
        <v>157</v>
      </c>
      <c r="CF11" s="674">
        <f t="shared" si="30"/>
        <v>82</v>
      </c>
      <c r="CG11" s="674">
        <f t="shared" si="30"/>
        <v>75</v>
      </c>
      <c r="CH11" s="675">
        <f t="shared" si="30"/>
        <v>923</v>
      </c>
      <c r="CI11" s="674">
        <f t="shared" si="30"/>
        <v>457</v>
      </c>
      <c r="CJ11" s="676">
        <f t="shared" si="30"/>
        <v>466</v>
      </c>
      <c r="CK11" s="674">
        <f t="shared" si="30"/>
        <v>281</v>
      </c>
      <c r="CL11" s="674">
        <f t="shared" si="30"/>
        <v>135</v>
      </c>
      <c r="CM11" s="674">
        <f t="shared" si="30"/>
        <v>146</v>
      </c>
      <c r="CN11" s="675">
        <f t="shared" si="30"/>
        <v>146</v>
      </c>
      <c r="CO11" s="674">
        <f t="shared" si="30"/>
        <v>78</v>
      </c>
      <c r="CP11" s="676">
        <f t="shared" si="30"/>
        <v>68</v>
      </c>
      <c r="CQ11" s="674">
        <f t="shared" si="30"/>
        <v>83</v>
      </c>
      <c r="CR11" s="674">
        <f t="shared" si="30"/>
        <v>36</v>
      </c>
      <c r="CS11" s="674">
        <f t="shared" si="30"/>
        <v>47</v>
      </c>
      <c r="CT11" s="675">
        <f t="shared" ref="CT11:DW11" si="31">CT625+CT635+CT662+CT663</f>
        <v>118</v>
      </c>
      <c r="CU11" s="674">
        <f t="shared" si="31"/>
        <v>41</v>
      </c>
      <c r="CV11" s="676">
        <f t="shared" si="31"/>
        <v>77</v>
      </c>
      <c r="CW11" s="674">
        <f t="shared" si="31"/>
        <v>49</v>
      </c>
      <c r="CX11" s="674">
        <f t="shared" si="31"/>
        <v>20</v>
      </c>
      <c r="CY11" s="674">
        <f t="shared" si="31"/>
        <v>29</v>
      </c>
      <c r="CZ11" s="675">
        <f t="shared" si="31"/>
        <v>78</v>
      </c>
      <c r="DA11" s="674">
        <f t="shared" si="31"/>
        <v>43</v>
      </c>
      <c r="DB11" s="676">
        <f t="shared" si="31"/>
        <v>35</v>
      </c>
      <c r="DC11" s="674">
        <f t="shared" si="31"/>
        <v>107</v>
      </c>
      <c r="DD11" s="674">
        <f t="shared" si="31"/>
        <v>41</v>
      </c>
      <c r="DE11" s="674">
        <f t="shared" si="31"/>
        <v>66</v>
      </c>
      <c r="DF11" s="675">
        <f t="shared" si="31"/>
        <v>36</v>
      </c>
      <c r="DG11" s="674">
        <f t="shared" si="31"/>
        <v>24</v>
      </c>
      <c r="DH11" s="676">
        <f t="shared" si="31"/>
        <v>12</v>
      </c>
      <c r="DI11" s="674">
        <f t="shared" si="31"/>
        <v>185</v>
      </c>
      <c r="DJ11" s="674">
        <f t="shared" si="31"/>
        <v>88</v>
      </c>
      <c r="DK11" s="674">
        <f t="shared" si="31"/>
        <v>97</v>
      </c>
      <c r="DL11" s="675">
        <f t="shared" si="31"/>
        <v>94</v>
      </c>
      <c r="DM11" s="674">
        <f t="shared" si="31"/>
        <v>54</v>
      </c>
      <c r="DN11" s="676">
        <f t="shared" si="31"/>
        <v>40</v>
      </c>
      <c r="DO11" s="674">
        <f t="shared" si="31"/>
        <v>166</v>
      </c>
      <c r="DP11" s="674">
        <f t="shared" si="31"/>
        <v>76</v>
      </c>
      <c r="DQ11" s="674">
        <f t="shared" si="31"/>
        <v>90</v>
      </c>
      <c r="DR11" s="675">
        <f t="shared" si="31"/>
        <v>127</v>
      </c>
      <c r="DS11" s="674">
        <f t="shared" si="31"/>
        <v>97</v>
      </c>
      <c r="DT11" s="674">
        <f t="shared" si="31"/>
        <v>30</v>
      </c>
      <c r="DU11" s="675">
        <f t="shared" si="31"/>
        <v>29</v>
      </c>
      <c r="DV11" s="674">
        <f t="shared" si="31"/>
        <v>23</v>
      </c>
      <c r="DW11" s="676">
        <f t="shared" si="31"/>
        <v>6</v>
      </c>
    </row>
    <row r="12" spans="1:127" x14ac:dyDescent="0.15">
      <c r="A12" s="739" t="s">
        <v>2108</v>
      </c>
      <c r="B12" s="731">
        <f>SUM(B4:B11)</f>
        <v>267066</v>
      </c>
      <c r="C12" s="732">
        <f t="shared" ref="C12:BN12" si="32">SUM(C4:C11)</f>
        <v>123787</v>
      </c>
      <c r="D12" s="733">
        <f t="shared" si="32"/>
        <v>142548</v>
      </c>
      <c r="E12" s="740">
        <f t="shared" si="32"/>
        <v>101512</v>
      </c>
      <c r="F12" s="740">
        <f t="shared" si="32"/>
        <v>49041</v>
      </c>
      <c r="G12" s="740">
        <f t="shared" si="32"/>
        <v>52268</v>
      </c>
      <c r="H12" s="741">
        <f t="shared" si="32"/>
        <v>26356</v>
      </c>
      <c r="I12" s="740">
        <f t="shared" si="32"/>
        <v>11619</v>
      </c>
      <c r="J12" s="742">
        <f t="shared" si="32"/>
        <v>14618</v>
      </c>
      <c r="K12" s="740">
        <f t="shared" si="32"/>
        <v>19050</v>
      </c>
      <c r="L12" s="740">
        <f t="shared" si="32"/>
        <v>9164</v>
      </c>
      <c r="M12" s="740">
        <f t="shared" si="32"/>
        <v>9811</v>
      </c>
      <c r="N12" s="741">
        <f t="shared" si="32"/>
        <v>13190</v>
      </c>
      <c r="O12" s="740">
        <f t="shared" si="32"/>
        <v>6302</v>
      </c>
      <c r="P12" s="742">
        <f t="shared" si="32"/>
        <v>6860</v>
      </c>
      <c r="Q12" s="740">
        <f t="shared" si="32"/>
        <v>18556</v>
      </c>
      <c r="R12" s="740">
        <f t="shared" si="32"/>
        <v>8692</v>
      </c>
      <c r="S12" s="740">
        <f t="shared" si="32"/>
        <v>9851</v>
      </c>
      <c r="T12" s="741">
        <f t="shared" si="32"/>
        <v>2969</v>
      </c>
      <c r="U12" s="740">
        <f t="shared" si="32"/>
        <v>1315</v>
      </c>
      <c r="V12" s="742">
        <f t="shared" si="32"/>
        <v>1651</v>
      </c>
      <c r="W12" s="740">
        <f t="shared" si="32"/>
        <v>3699</v>
      </c>
      <c r="X12" s="740">
        <f t="shared" si="32"/>
        <v>1806</v>
      </c>
      <c r="Y12" s="740">
        <f t="shared" si="32"/>
        <v>1876</v>
      </c>
      <c r="Z12" s="741">
        <f t="shared" si="32"/>
        <v>6906</v>
      </c>
      <c r="AA12" s="740">
        <f t="shared" si="32"/>
        <v>3065</v>
      </c>
      <c r="AB12" s="742">
        <f t="shared" si="32"/>
        <v>3801</v>
      </c>
      <c r="AC12" s="740">
        <f t="shared" si="32"/>
        <v>1172</v>
      </c>
      <c r="AD12" s="740">
        <f t="shared" si="32"/>
        <v>495</v>
      </c>
      <c r="AE12" s="740">
        <f t="shared" si="32"/>
        <v>677</v>
      </c>
      <c r="AF12" s="741">
        <f t="shared" si="32"/>
        <v>6068</v>
      </c>
      <c r="AG12" s="740">
        <f t="shared" si="32"/>
        <v>2733</v>
      </c>
      <c r="AH12" s="742">
        <f t="shared" si="32"/>
        <v>3335</v>
      </c>
      <c r="AI12" s="740">
        <f t="shared" si="32"/>
        <v>9755</v>
      </c>
      <c r="AJ12" s="740">
        <f t="shared" si="32"/>
        <v>4116</v>
      </c>
      <c r="AK12" s="740">
        <f t="shared" si="32"/>
        <v>5599</v>
      </c>
      <c r="AL12" s="741">
        <f t="shared" si="32"/>
        <v>2241</v>
      </c>
      <c r="AM12" s="740">
        <f t="shared" si="32"/>
        <v>853</v>
      </c>
      <c r="AN12" s="742">
        <f t="shared" si="32"/>
        <v>1375</v>
      </c>
      <c r="AO12" s="740">
        <f t="shared" si="32"/>
        <v>1491</v>
      </c>
      <c r="AP12" s="740">
        <f t="shared" si="32"/>
        <v>622</v>
      </c>
      <c r="AQ12" s="740">
        <f t="shared" si="32"/>
        <v>869</v>
      </c>
      <c r="AR12" s="741">
        <f t="shared" si="32"/>
        <v>8449</v>
      </c>
      <c r="AS12" s="740">
        <f t="shared" si="32"/>
        <v>3769</v>
      </c>
      <c r="AT12" s="742">
        <f t="shared" si="32"/>
        <v>4612</v>
      </c>
      <c r="AU12" s="740">
        <f t="shared" si="32"/>
        <v>4932</v>
      </c>
      <c r="AV12" s="740">
        <f t="shared" si="32"/>
        <v>2055</v>
      </c>
      <c r="AW12" s="740">
        <f t="shared" si="32"/>
        <v>2877</v>
      </c>
      <c r="AX12" s="741">
        <f t="shared" si="32"/>
        <v>2688</v>
      </c>
      <c r="AY12" s="740">
        <f t="shared" si="32"/>
        <v>1024</v>
      </c>
      <c r="AZ12" s="742">
        <f t="shared" si="32"/>
        <v>1664</v>
      </c>
      <c r="BA12" s="740">
        <f t="shared" si="32"/>
        <v>5351</v>
      </c>
      <c r="BB12" s="740">
        <f t="shared" si="32"/>
        <v>2418</v>
      </c>
      <c r="BC12" s="740">
        <f t="shared" si="32"/>
        <v>2933</v>
      </c>
      <c r="BD12" s="741">
        <f t="shared" si="32"/>
        <v>1732</v>
      </c>
      <c r="BE12" s="740">
        <f t="shared" si="32"/>
        <v>672</v>
      </c>
      <c r="BF12" s="742">
        <f t="shared" si="32"/>
        <v>1060</v>
      </c>
      <c r="BG12" s="740">
        <f t="shared" si="32"/>
        <v>4110</v>
      </c>
      <c r="BH12" s="740">
        <f t="shared" si="32"/>
        <v>2055</v>
      </c>
      <c r="BI12" s="740">
        <f t="shared" si="32"/>
        <v>2049</v>
      </c>
      <c r="BJ12" s="741">
        <f t="shared" si="32"/>
        <v>1274</v>
      </c>
      <c r="BK12" s="740">
        <f t="shared" si="32"/>
        <v>512</v>
      </c>
      <c r="BL12" s="742">
        <f t="shared" si="32"/>
        <v>762</v>
      </c>
      <c r="BM12" s="740">
        <f t="shared" si="32"/>
        <v>1877</v>
      </c>
      <c r="BN12" s="740">
        <f t="shared" si="32"/>
        <v>886</v>
      </c>
      <c r="BO12" s="740">
        <f t="shared" ref="BO12:DW12" si="33">SUM(BO4:BO11)</f>
        <v>990</v>
      </c>
      <c r="BP12" s="741">
        <f t="shared" si="33"/>
        <v>1085</v>
      </c>
      <c r="BQ12" s="740">
        <f t="shared" si="33"/>
        <v>512</v>
      </c>
      <c r="BR12" s="742">
        <f t="shared" si="33"/>
        <v>528</v>
      </c>
      <c r="BS12" s="740">
        <f t="shared" si="33"/>
        <v>1868</v>
      </c>
      <c r="BT12" s="740">
        <f t="shared" si="33"/>
        <v>909</v>
      </c>
      <c r="BU12" s="740">
        <f t="shared" si="33"/>
        <v>940</v>
      </c>
      <c r="BV12" s="741">
        <f t="shared" si="33"/>
        <v>2284</v>
      </c>
      <c r="BW12" s="740">
        <f t="shared" si="33"/>
        <v>994</v>
      </c>
      <c r="BX12" s="742">
        <f t="shared" si="33"/>
        <v>1290</v>
      </c>
      <c r="BY12" s="740">
        <f t="shared" si="33"/>
        <v>1128</v>
      </c>
      <c r="BZ12" s="740">
        <f t="shared" si="33"/>
        <v>494</v>
      </c>
      <c r="CA12" s="740">
        <f t="shared" si="33"/>
        <v>634</v>
      </c>
      <c r="CB12" s="741">
        <f t="shared" si="33"/>
        <v>2345</v>
      </c>
      <c r="CC12" s="740">
        <f t="shared" si="33"/>
        <v>1025</v>
      </c>
      <c r="CD12" s="742">
        <f t="shared" si="33"/>
        <v>1302</v>
      </c>
      <c r="CE12" s="740">
        <f t="shared" si="33"/>
        <v>1140</v>
      </c>
      <c r="CF12" s="740">
        <f t="shared" si="33"/>
        <v>547</v>
      </c>
      <c r="CG12" s="740">
        <f t="shared" si="33"/>
        <v>579</v>
      </c>
      <c r="CH12" s="741">
        <f t="shared" si="33"/>
        <v>2717</v>
      </c>
      <c r="CI12" s="740">
        <f t="shared" si="33"/>
        <v>1148</v>
      </c>
      <c r="CJ12" s="742">
        <f t="shared" si="33"/>
        <v>1560</v>
      </c>
      <c r="CK12" s="740">
        <f t="shared" si="33"/>
        <v>2059</v>
      </c>
      <c r="CL12" s="740">
        <f t="shared" si="33"/>
        <v>801</v>
      </c>
      <c r="CM12" s="740">
        <f t="shared" si="33"/>
        <v>1258</v>
      </c>
      <c r="CN12" s="741">
        <f t="shared" si="33"/>
        <v>800</v>
      </c>
      <c r="CO12" s="740">
        <f t="shared" si="33"/>
        <v>410</v>
      </c>
      <c r="CP12" s="742">
        <f t="shared" si="33"/>
        <v>390</v>
      </c>
      <c r="CQ12" s="740">
        <f t="shared" si="33"/>
        <v>350</v>
      </c>
      <c r="CR12" s="740">
        <f t="shared" si="33"/>
        <v>145</v>
      </c>
      <c r="CS12" s="740">
        <f t="shared" si="33"/>
        <v>205</v>
      </c>
      <c r="CT12" s="741">
        <f t="shared" si="33"/>
        <v>629</v>
      </c>
      <c r="CU12" s="740">
        <f t="shared" si="33"/>
        <v>212</v>
      </c>
      <c r="CV12" s="742">
        <f t="shared" si="33"/>
        <v>417</v>
      </c>
      <c r="CW12" s="740">
        <f t="shared" si="33"/>
        <v>953</v>
      </c>
      <c r="CX12" s="740">
        <f t="shared" si="33"/>
        <v>392</v>
      </c>
      <c r="CY12" s="740">
        <f t="shared" si="33"/>
        <v>561</v>
      </c>
      <c r="CZ12" s="741">
        <f t="shared" si="33"/>
        <v>192</v>
      </c>
      <c r="DA12" s="740">
        <f t="shared" si="33"/>
        <v>76</v>
      </c>
      <c r="DB12" s="742">
        <f t="shared" si="33"/>
        <v>116</v>
      </c>
      <c r="DC12" s="740">
        <f t="shared" si="33"/>
        <v>845</v>
      </c>
      <c r="DD12" s="740">
        <f t="shared" si="33"/>
        <v>411</v>
      </c>
      <c r="DE12" s="740">
        <f t="shared" si="33"/>
        <v>434</v>
      </c>
      <c r="DF12" s="741">
        <f t="shared" si="33"/>
        <v>281</v>
      </c>
      <c r="DG12" s="740">
        <f t="shared" si="33"/>
        <v>131</v>
      </c>
      <c r="DH12" s="742">
        <f t="shared" si="33"/>
        <v>150</v>
      </c>
      <c r="DI12" s="740">
        <f t="shared" si="33"/>
        <v>1949</v>
      </c>
      <c r="DJ12" s="740">
        <f t="shared" si="33"/>
        <v>1115</v>
      </c>
      <c r="DK12" s="740">
        <f t="shared" si="33"/>
        <v>834</v>
      </c>
      <c r="DL12" s="741">
        <f t="shared" si="33"/>
        <v>356</v>
      </c>
      <c r="DM12" s="740">
        <f t="shared" si="33"/>
        <v>155</v>
      </c>
      <c r="DN12" s="742">
        <f t="shared" si="33"/>
        <v>201</v>
      </c>
      <c r="DO12" s="740">
        <f t="shared" si="33"/>
        <v>494</v>
      </c>
      <c r="DP12" s="740">
        <f t="shared" si="33"/>
        <v>208</v>
      </c>
      <c r="DQ12" s="740">
        <f t="shared" si="33"/>
        <v>286</v>
      </c>
      <c r="DR12" s="741">
        <f t="shared" si="33"/>
        <v>1269</v>
      </c>
      <c r="DS12" s="740">
        <f t="shared" si="33"/>
        <v>484</v>
      </c>
      <c r="DT12" s="742">
        <f t="shared" si="33"/>
        <v>785</v>
      </c>
      <c r="DU12" s="741">
        <f t="shared" si="33"/>
        <v>944</v>
      </c>
      <c r="DV12" s="740">
        <f t="shared" si="33"/>
        <v>404</v>
      </c>
      <c r="DW12" s="742">
        <f t="shared" si="33"/>
        <v>540</v>
      </c>
    </row>
    <row r="13" spans="1:127" x14ac:dyDescent="0.15">
      <c r="A13" s="682" t="s">
        <v>2133</v>
      </c>
      <c r="B13" s="683">
        <v>2441164</v>
      </c>
      <c r="C13" s="684"/>
      <c r="D13" s="685"/>
      <c r="E13" s="684">
        <v>746595</v>
      </c>
      <c r="F13" s="684"/>
      <c r="G13" s="684"/>
      <c r="H13" s="683">
        <v>279904</v>
      </c>
      <c r="I13" s="684"/>
      <c r="J13" s="685"/>
      <c r="K13" s="684">
        <v>197971</v>
      </c>
      <c r="L13" s="684"/>
      <c r="M13" s="684"/>
      <c r="N13" s="683">
        <v>112686</v>
      </c>
      <c r="O13" s="684"/>
      <c r="P13" s="685"/>
      <c r="Q13" s="684">
        <v>155078</v>
      </c>
      <c r="R13" s="684"/>
      <c r="S13" s="684"/>
      <c r="T13" s="683">
        <v>24605</v>
      </c>
      <c r="U13" s="684"/>
      <c r="V13" s="685"/>
      <c r="W13" s="684">
        <v>26090</v>
      </c>
      <c r="X13" s="684"/>
      <c r="Y13" s="684"/>
      <c r="Z13" s="683">
        <v>77999</v>
      </c>
      <c r="AA13" s="684"/>
      <c r="AB13" s="685"/>
      <c r="AC13" s="684">
        <v>13950</v>
      </c>
      <c r="AD13" s="684"/>
      <c r="AE13" s="684"/>
      <c r="AF13" s="683">
        <v>46760</v>
      </c>
      <c r="AG13" s="684"/>
      <c r="AH13" s="685"/>
      <c r="AI13" s="684">
        <v>104182</v>
      </c>
      <c r="AJ13" s="684"/>
      <c r="AK13" s="684"/>
      <c r="AL13" s="683">
        <v>21964</v>
      </c>
      <c r="AM13" s="684"/>
      <c r="AN13" s="685"/>
      <c r="AO13" s="684">
        <v>19061</v>
      </c>
      <c r="AP13" s="684"/>
      <c r="AQ13" s="684"/>
      <c r="AR13" s="683">
        <v>58152</v>
      </c>
      <c r="AS13" s="684"/>
      <c r="AT13" s="685"/>
      <c r="AU13" s="684">
        <v>38162</v>
      </c>
      <c r="AV13" s="684"/>
      <c r="AW13" s="684"/>
      <c r="AX13" s="683">
        <v>51478</v>
      </c>
      <c r="AY13" s="684"/>
      <c r="AZ13" s="685"/>
      <c r="BA13" s="684">
        <v>41042</v>
      </c>
      <c r="BB13" s="684"/>
      <c r="BC13" s="684"/>
      <c r="BD13" s="683">
        <v>27039</v>
      </c>
      <c r="BE13" s="684"/>
      <c r="BF13" s="685"/>
      <c r="BG13" s="684">
        <v>45730</v>
      </c>
      <c r="BH13" s="684"/>
      <c r="BI13" s="684"/>
      <c r="BJ13" s="683">
        <v>27340</v>
      </c>
      <c r="BK13" s="684"/>
      <c r="BL13" s="685"/>
      <c r="BM13" s="684">
        <v>20843</v>
      </c>
      <c r="BN13" s="684"/>
      <c r="BO13" s="684"/>
      <c r="BP13" s="683">
        <v>12061</v>
      </c>
      <c r="BQ13" s="684"/>
      <c r="BR13" s="685"/>
      <c r="BS13" s="684">
        <v>34570</v>
      </c>
      <c r="BT13" s="684"/>
      <c r="BU13" s="684"/>
      <c r="BV13" s="683">
        <v>26547</v>
      </c>
      <c r="BW13" s="684"/>
      <c r="BX13" s="685"/>
      <c r="BY13" s="684">
        <v>16372</v>
      </c>
      <c r="BZ13" s="684"/>
      <c r="CA13" s="684"/>
      <c r="CB13" s="683">
        <v>21804</v>
      </c>
      <c r="CC13" s="684"/>
      <c r="CD13" s="685"/>
      <c r="CE13" s="684">
        <v>18095</v>
      </c>
      <c r="CF13" s="684"/>
      <c r="CG13" s="684"/>
      <c r="CH13" s="683">
        <v>26023</v>
      </c>
      <c r="CI13" s="684"/>
      <c r="CJ13" s="685"/>
      <c r="CK13" s="684">
        <v>37626</v>
      </c>
      <c r="CL13" s="684"/>
      <c r="CM13" s="684"/>
      <c r="CN13" s="683">
        <v>8033</v>
      </c>
      <c r="CO13" s="684"/>
      <c r="CP13" s="685"/>
      <c r="CQ13" s="684">
        <v>9710</v>
      </c>
      <c r="CR13" s="684"/>
      <c r="CS13" s="684"/>
      <c r="CT13" s="683">
        <v>16241</v>
      </c>
      <c r="CU13" s="684"/>
      <c r="CV13" s="685"/>
      <c r="CW13" s="684">
        <v>12583</v>
      </c>
      <c r="CX13" s="684"/>
      <c r="CY13" s="684"/>
      <c r="CZ13" s="683">
        <v>4391</v>
      </c>
      <c r="DA13" s="684"/>
      <c r="DB13" s="685"/>
      <c r="DC13" s="684">
        <v>13319</v>
      </c>
      <c r="DD13" s="684"/>
      <c r="DE13" s="684"/>
      <c r="DF13" s="683">
        <v>4332</v>
      </c>
      <c r="DG13" s="684"/>
      <c r="DH13" s="685"/>
      <c r="DI13" s="684">
        <v>10910</v>
      </c>
      <c r="DJ13" s="684"/>
      <c r="DK13" s="684"/>
      <c r="DL13" s="683">
        <v>5944</v>
      </c>
      <c r="DM13" s="684"/>
      <c r="DN13" s="685"/>
      <c r="DO13" s="684">
        <v>9566</v>
      </c>
      <c r="DP13" s="684"/>
      <c r="DQ13" s="684"/>
      <c r="DR13" s="683">
        <v>8603</v>
      </c>
      <c r="DS13" s="684"/>
      <c r="DT13" s="685"/>
      <c r="DU13" s="684">
        <v>7803</v>
      </c>
      <c r="DV13" s="684"/>
      <c r="DW13" s="685"/>
    </row>
    <row r="14" spans="1:127" x14ac:dyDescent="0.15">
      <c r="A14" s="744" t="s">
        <v>553</v>
      </c>
      <c r="B14" s="618">
        <f>B12/B13*100</f>
        <v>10.940108898869557</v>
      </c>
      <c r="C14" s="745"/>
      <c r="D14" s="588"/>
      <c r="E14" s="618">
        <f>E12/E13*100</f>
        <v>13.596662179628849</v>
      </c>
      <c r="F14" s="745"/>
      <c r="G14" s="745"/>
      <c r="H14" s="618">
        <f>H12/H13*100</f>
        <v>9.4160855150337266</v>
      </c>
      <c r="I14" s="745"/>
      <c r="J14" s="588"/>
      <c r="K14" s="745">
        <f>K12/K13*100</f>
        <v>9.6226214950674596</v>
      </c>
      <c r="L14" s="745"/>
      <c r="M14" s="745"/>
      <c r="N14" s="618">
        <f>N12/N13*100</f>
        <v>11.705092025628739</v>
      </c>
      <c r="O14" s="745"/>
      <c r="P14" s="588"/>
      <c r="Q14" s="745">
        <f>Q12/Q13*100</f>
        <v>11.965591508789124</v>
      </c>
      <c r="R14" s="745"/>
      <c r="S14" s="745"/>
      <c r="T14" s="618">
        <f>T12/T13*100</f>
        <v>12.066653119284698</v>
      </c>
      <c r="U14" s="745"/>
      <c r="V14" s="588"/>
      <c r="W14" s="745">
        <f>W12/W13*100</f>
        <v>14.177845917976237</v>
      </c>
      <c r="X14" s="745"/>
      <c r="Y14" s="745"/>
      <c r="Z14" s="618">
        <f>Z12/Z13*100</f>
        <v>8.8539596661495654</v>
      </c>
      <c r="AA14" s="745"/>
      <c r="AB14" s="588"/>
      <c r="AC14" s="745">
        <f>AC12/AC13*100</f>
        <v>8.4014336917562726</v>
      </c>
      <c r="AD14" s="745"/>
      <c r="AE14" s="745"/>
      <c r="AF14" s="618">
        <f>AF12/AF13*100</f>
        <v>12.976903336184773</v>
      </c>
      <c r="AG14" s="745"/>
      <c r="AH14" s="588"/>
      <c r="AI14" s="745">
        <f>AI12/AI13*100</f>
        <v>9.3634217043251233</v>
      </c>
      <c r="AJ14" s="745"/>
      <c r="AK14" s="745"/>
      <c r="AL14" s="618">
        <f>AL12/AL13*100</f>
        <v>10.203059551994171</v>
      </c>
      <c r="AM14" s="745"/>
      <c r="AN14" s="588"/>
      <c r="AO14" s="745">
        <f>AO12/AO13*100</f>
        <v>7.8222548659566655</v>
      </c>
      <c r="AP14" s="745"/>
      <c r="AQ14" s="745"/>
      <c r="AR14" s="618">
        <f>AR12/AR13*100</f>
        <v>14.529164947035355</v>
      </c>
      <c r="AS14" s="745"/>
      <c r="AT14" s="588"/>
      <c r="AU14" s="745">
        <f>AU12/AU13*100</f>
        <v>12.923850951208008</v>
      </c>
      <c r="AV14" s="745"/>
      <c r="AW14" s="745"/>
      <c r="AX14" s="618">
        <f>AX12/AX13*100</f>
        <v>5.2216480826760945</v>
      </c>
      <c r="AY14" s="745"/>
      <c r="AZ14" s="588"/>
      <c r="BA14" s="745">
        <f>BA12/BA13*100</f>
        <v>13.037863651868816</v>
      </c>
      <c r="BB14" s="745"/>
      <c r="BC14" s="745"/>
      <c r="BD14" s="618">
        <f>BD12/BD13*100</f>
        <v>6.4055623358852021</v>
      </c>
      <c r="BE14" s="745"/>
      <c r="BF14" s="588"/>
      <c r="BG14" s="745">
        <f>BG12/BG13*100</f>
        <v>8.9875355346599601</v>
      </c>
      <c r="BH14" s="745"/>
      <c r="BI14" s="745"/>
      <c r="BJ14" s="618">
        <f>BJ12/BJ13*100</f>
        <v>4.6598390636430143</v>
      </c>
      <c r="BK14" s="745"/>
      <c r="BL14" s="588"/>
      <c r="BM14" s="745">
        <f>BM12/BM13*100</f>
        <v>9.0054214844312241</v>
      </c>
      <c r="BN14" s="745"/>
      <c r="BO14" s="745"/>
      <c r="BP14" s="618">
        <f>BP12/BP13*100</f>
        <v>8.9959373186302951</v>
      </c>
      <c r="BQ14" s="745"/>
      <c r="BR14" s="588"/>
      <c r="BS14" s="745">
        <f>BS12/BS13*100</f>
        <v>5.403529071449233</v>
      </c>
      <c r="BT14" s="745"/>
      <c r="BU14" s="745"/>
      <c r="BV14" s="618">
        <f>BV12/BV13*100</f>
        <v>8.6036086940143885</v>
      </c>
      <c r="BW14" s="745"/>
      <c r="BX14" s="588"/>
      <c r="BY14" s="745">
        <f>BY12/BY13*100</f>
        <v>6.8898118739311025</v>
      </c>
      <c r="BZ14" s="745"/>
      <c r="CA14" s="745"/>
      <c r="CB14" s="618">
        <f>CB12/CB13*100</f>
        <v>10.754907356448358</v>
      </c>
      <c r="CC14" s="745"/>
      <c r="CD14" s="588"/>
      <c r="CE14" s="745">
        <f>CE12/CE13*100</f>
        <v>6.3000828958275772</v>
      </c>
      <c r="CF14" s="745"/>
      <c r="CG14" s="745"/>
      <c r="CH14" s="618">
        <f>CH12/CH13*100</f>
        <v>10.440763939591898</v>
      </c>
      <c r="CI14" s="745"/>
      <c r="CJ14" s="588"/>
      <c r="CK14" s="745">
        <f>CK12/CK13*100</f>
        <v>5.4722798065167702</v>
      </c>
      <c r="CL14" s="745"/>
      <c r="CM14" s="745"/>
      <c r="CN14" s="618">
        <f>CN12/CN13*100</f>
        <v>9.9589194572388884</v>
      </c>
      <c r="CO14" s="745"/>
      <c r="CP14" s="588"/>
      <c r="CQ14" s="745">
        <f>CQ12/CQ13*100</f>
        <v>3.6045314109165809</v>
      </c>
      <c r="CR14" s="745"/>
      <c r="CS14" s="745"/>
      <c r="CT14" s="618">
        <f>CT12/CT13*100</f>
        <v>3.8729142294193704</v>
      </c>
      <c r="CU14" s="745"/>
      <c r="CV14" s="588"/>
      <c r="CW14" s="745">
        <f>CW12/CW13*100</f>
        <v>7.5737105618691887</v>
      </c>
      <c r="CX14" s="745"/>
      <c r="CY14" s="745"/>
      <c r="CZ14" s="618">
        <f>CZ12/CZ13*100</f>
        <v>4.3725802778410383</v>
      </c>
      <c r="DA14" s="745"/>
      <c r="DB14" s="588"/>
      <c r="DC14" s="745">
        <f>DC12/DC13*100</f>
        <v>6.3443201441549659</v>
      </c>
      <c r="DD14" s="745"/>
      <c r="DE14" s="745"/>
      <c r="DF14" s="618">
        <f>DF12/DF13*100</f>
        <v>6.4866112650046173</v>
      </c>
      <c r="DG14" s="745"/>
      <c r="DH14" s="588"/>
      <c r="DI14" s="745">
        <f>DI12/DI13*100</f>
        <v>17.864344637946839</v>
      </c>
      <c r="DJ14" s="745"/>
      <c r="DK14" s="745"/>
      <c r="DL14" s="618">
        <f>DL12/DL13*100</f>
        <v>5.9892328398384924</v>
      </c>
      <c r="DM14" s="745"/>
      <c r="DN14" s="588"/>
      <c r="DO14" s="745">
        <f>DO12/DO13*100</f>
        <v>5.164122935396195</v>
      </c>
      <c r="DP14" s="745"/>
      <c r="DQ14" s="745"/>
      <c r="DR14" s="618">
        <f>DR12/DR13*100</f>
        <v>14.750668371498316</v>
      </c>
      <c r="DS14" s="745"/>
      <c r="DT14" s="588"/>
      <c r="DU14" s="745">
        <f>DU12/DU13*100</f>
        <v>12.097911059848776</v>
      </c>
      <c r="DV14" s="745"/>
      <c r="DW14" s="686"/>
    </row>
    <row r="15" spans="1:127" x14ac:dyDescent="0.15">
      <c r="A15" s="529" t="s">
        <v>2109</v>
      </c>
      <c r="G15" s="529" t="s">
        <v>2134</v>
      </c>
    </row>
    <row r="16" spans="1:127" x14ac:dyDescent="0.15">
      <c r="C16" s="529" t="s">
        <v>2110</v>
      </c>
    </row>
    <row r="18" spans="1:127" x14ac:dyDescent="0.15">
      <c r="A18" s="658" t="s">
        <v>1344</v>
      </c>
      <c r="DO18" s="529" t="s">
        <v>552</v>
      </c>
      <c r="DR18" s="529" t="s">
        <v>550</v>
      </c>
    </row>
    <row r="19" spans="1:127" x14ac:dyDescent="0.15">
      <c r="A19" s="621"/>
      <c r="B19" s="532" t="s">
        <v>1345</v>
      </c>
      <c r="C19" s="621"/>
      <c r="D19" s="533"/>
      <c r="E19" s="621" t="s">
        <v>1346</v>
      </c>
      <c r="F19" s="621"/>
      <c r="G19" s="621"/>
      <c r="H19" s="532" t="s">
        <v>142</v>
      </c>
      <c r="I19" s="621"/>
      <c r="J19" s="533"/>
      <c r="K19" s="621" t="s">
        <v>123</v>
      </c>
      <c r="L19" s="621"/>
      <c r="M19" s="621"/>
      <c r="N19" s="532" t="s">
        <v>131</v>
      </c>
      <c r="O19" s="621"/>
      <c r="P19" s="533"/>
      <c r="Q19" s="621" t="s">
        <v>124</v>
      </c>
      <c r="R19" s="621"/>
      <c r="S19" s="621"/>
      <c r="T19" s="532" t="s">
        <v>155</v>
      </c>
      <c r="U19" s="621"/>
      <c r="V19" s="533"/>
      <c r="W19" s="621" t="s">
        <v>125</v>
      </c>
      <c r="X19" s="621"/>
      <c r="Y19" s="621"/>
      <c r="Z19" s="532" t="s">
        <v>126</v>
      </c>
      <c r="AA19" s="621"/>
      <c r="AB19" s="533"/>
      <c r="AC19" s="621" t="s">
        <v>143</v>
      </c>
      <c r="AD19" s="621"/>
      <c r="AE19" s="621"/>
      <c r="AF19" s="532" t="s">
        <v>288</v>
      </c>
      <c r="AG19" s="621"/>
      <c r="AH19" s="533"/>
      <c r="AI19" s="621" t="s">
        <v>132</v>
      </c>
      <c r="AJ19" s="621"/>
      <c r="AK19" s="621"/>
      <c r="AL19" s="532" t="s">
        <v>287</v>
      </c>
      <c r="AM19" s="621"/>
      <c r="AN19" s="533"/>
      <c r="AO19" s="621" t="s">
        <v>136</v>
      </c>
      <c r="AP19" s="621"/>
      <c r="AQ19" s="621"/>
      <c r="AR19" s="532" t="s">
        <v>127</v>
      </c>
      <c r="AS19" s="621"/>
      <c r="AT19" s="533"/>
      <c r="AU19" s="621" t="s">
        <v>281</v>
      </c>
      <c r="AV19" s="621"/>
      <c r="AW19" s="621"/>
      <c r="AX19" s="532" t="s">
        <v>133</v>
      </c>
      <c r="AY19" s="621"/>
      <c r="AZ19" s="533"/>
      <c r="BA19" s="621" t="s">
        <v>128</v>
      </c>
      <c r="BB19" s="621"/>
      <c r="BC19" s="621"/>
      <c r="BD19" s="532" t="s">
        <v>138</v>
      </c>
      <c r="BE19" s="621"/>
      <c r="BF19" s="533"/>
      <c r="BG19" s="621" t="s">
        <v>129</v>
      </c>
      <c r="BH19" s="621"/>
      <c r="BI19" s="621"/>
      <c r="BJ19" s="532" t="s">
        <v>139</v>
      </c>
      <c r="BK19" s="621"/>
      <c r="BL19" s="533"/>
      <c r="BM19" s="621" t="s">
        <v>1347</v>
      </c>
      <c r="BN19" s="621"/>
      <c r="BO19" s="621"/>
      <c r="BP19" s="532" t="s">
        <v>1348</v>
      </c>
      <c r="BQ19" s="621"/>
      <c r="BR19" s="533"/>
      <c r="BS19" s="621" t="s">
        <v>1349</v>
      </c>
      <c r="BT19" s="621"/>
      <c r="BU19" s="621"/>
      <c r="BV19" s="532" t="s">
        <v>1350</v>
      </c>
      <c r="BW19" s="621"/>
      <c r="BX19" s="533"/>
      <c r="BY19" s="621" t="s">
        <v>1351</v>
      </c>
      <c r="BZ19" s="621"/>
      <c r="CA19" s="621"/>
      <c r="CB19" s="532" t="s">
        <v>1352</v>
      </c>
      <c r="CC19" s="621"/>
      <c r="CD19" s="533"/>
      <c r="CE19" s="621" t="s">
        <v>1353</v>
      </c>
      <c r="CF19" s="621"/>
      <c r="CG19" s="621"/>
      <c r="CH19" s="532" t="s">
        <v>1354</v>
      </c>
      <c r="CI19" s="621"/>
      <c r="CJ19" s="533"/>
      <c r="CK19" s="621" t="s">
        <v>1355</v>
      </c>
      <c r="CL19" s="621"/>
      <c r="CM19" s="621"/>
      <c r="CN19" s="532" t="s">
        <v>130</v>
      </c>
      <c r="CO19" s="621"/>
      <c r="CP19" s="533"/>
      <c r="CQ19" s="621" t="s">
        <v>1356</v>
      </c>
      <c r="CR19" s="621"/>
      <c r="CS19" s="621"/>
      <c r="CT19" s="532" t="s">
        <v>134</v>
      </c>
      <c r="CU19" s="621"/>
      <c r="CV19" s="533"/>
      <c r="CW19" s="621" t="s">
        <v>135</v>
      </c>
      <c r="CX19" s="621"/>
      <c r="CY19" s="621"/>
      <c r="CZ19" s="532" t="s">
        <v>284</v>
      </c>
      <c r="DA19" s="621"/>
      <c r="DB19" s="533"/>
      <c r="DC19" s="621" t="s">
        <v>285</v>
      </c>
      <c r="DD19" s="621"/>
      <c r="DE19" s="621"/>
      <c r="DF19" s="532" t="s">
        <v>1357</v>
      </c>
      <c r="DG19" s="621"/>
      <c r="DH19" s="533"/>
      <c r="DI19" s="621" t="s">
        <v>146</v>
      </c>
      <c r="DJ19" s="621"/>
      <c r="DK19" s="621"/>
      <c r="DL19" s="532" t="s">
        <v>147</v>
      </c>
      <c r="DM19" s="621"/>
      <c r="DN19" s="533"/>
      <c r="DO19" s="621" t="s">
        <v>148</v>
      </c>
      <c r="DP19" s="621"/>
      <c r="DQ19" s="621"/>
      <c r="DR19" s="532" t="s">
        <v>1358</v>
      </c>
      <c r="DS19" s="621"/>
      <c r="DT19" s="533"/>
      <c r="DU19" s="532" t="s">
        <v>1359</v>
      </c>
      <c r="DV19" s="621"/>
      <c r="DW19" s="533"/>
    </row>
    <row r="20" spans="1:127" x14ac:dyDescent="0.15">
      <c r="A20" s="659" t="s">
        <v>2124</v>
      </c>
      <c r="B20" s="540" t="s">
        <v>1360</v>
      </c>
      <c r="C20" s="660" t="s">
        <v>1361</v>
      </c>
      <c r="D20" s="542" t="s">
        <v>1362</v>
      </c>
      <c r="E20" s="660" t="s">
        <v>1360</v>
      </c>
      <c r="F20" s="660" t="s">
        <v>1361</v>
      </c>
      <c r="G20" s="660" t="s">
        <v>1362</v>
      </c>
      <c r="H20" s="540" t="s">
        <v>1360</v>
      </c>
      <c r="I20" s="660" t="s">
        <v>1361</v>
      </c>
      <c r="J20" s="542" t="s">
        <v>1362</v>
      </c>
      <c r="K20" s="660" t="s">
        <v>1360</v>
      </c>
      <c r="L20" s="660" t="s">
        <v>1361</v>
      </c>
      <c r="M20" s="660" t="s">
        <v>1362</v>
      </c>
      <c r="N20" s="540" t="s">
        <v>1360</v>
      </c>
      <c r="O20" s="660" t="s">
        <v>1361</v>
      </c>
      <c r="P20" s="542" t="s">
        <v>1362</v>
      </c>
      <c r="Q20" s="660" t="s">
        <v>1360</v>
      </c>
      <c r="R20" s="660" t="s">
        <v>1361</v>
      </c>
      <c r="S20" s="660" t="s">
        <v>1362</v>
      </c>
      <c r="T20" s="540" t="s">
        <v>1360</v>
      </c>
      <c r="U20" s="660" t="s">
        <v>1361</v>
      </c>
      <c r="V20" s="542" t="s">
        <v>1362</v>
      </c>
      <c r="W20" s="660" t="s">
        <v>1360</v>
      </c>
      <c r="X20" s="660" t="s">
        <v>1361</v>
      </c>
      <c r="Y20" s="660" t="s">
        <v>1362</v>
      </c>
      <c r="Z20" s="540" t="s">
        <v>1360</v>
      </c>
      <c r="AA20" s="660" t="s">
        <v>1361</v>
      </c>
      <c r="AB20" s="542" t="s">
        <v>1362</v>
      </c>
      <c r="AC20" s="660" t="s">
        <v>1360</v>
      </c>
      <c r="AD20" s="660" t="s">
        <v>1361</v>
      </c>
      <c r="AE20" s="660" t="s">
        <v>1362</v>
      </c>
      <c r="AF20" s="540" t="s">
        <v>1360</v>
      </c>
      <c r="AG20" s="660" t="s">
        <v>1361</v>
      </c>
      <c r="AH20" s="542" t="s">
        <v>1362</v>
      </c>
      <c r="AI20" s="660" t="s">
        <v>1360</v>
      </c>
      <c r="AJ20" s="660" t="s">
        <v>1361</v>
      </c>
      <c r="AK20" s="660" t="s">
        <v>1362</v>
      </c>
      <c r="AL20" s="540" t="s">
        <v>1360</v>
      </c>
      <c r="AM20" s="660" t="s">
        <v>1361</v>
      </c>
      <c r="AN20" s="542" t="s">
        <v>1362</v>
      </c>
      <c r="AO20" s="660" t="s">
        <v>1360</v>
      </c>
      <c r="AP20" s="660" t="s">
        <v>1361</v>
      </c>
      <c r="AQ20" s="660" t="s">
        <v>1362</v>
      </c>
      <c r="AR20" s="540" t="s">
        <v>1360</v>
      </c>
      <c r="AS20" s="660" t="s">
        <v>1361</v>
      </c>
      <c r="AT20" s="542" t="s">
        <v>1362</v>
      </c>
      <c r="AU20" s="660" t="s">
        <v>1360</v>
      </c>
      <c r="AV20" s="660" t="s">
        <v>1361</v>
      </c>
      <c r="AW20" s="660" t="s">
        <v>1362</v>
      </c>
      <c r="AX20" s="540" t="s">
        <v>1360</v>
      </c>
      <c r="AY20" s="660" t="s">
        <v>1361</v>
      </c>
      <c r="AZ20" s="542" t="s">
        <v>1362</v>
      </c>
      <c r="BA20" s="660" t="s">
        <v>1360</v>
      </c>
      <c r="BB20" s="660" t="s">
        <v>1361</v>
      </c>
      <c r="BC20" s="660" t="s">
        <v>1362</v>
      </c>
      <c r="BD20" s="540" t="s">
        <v>1360</v>
      </c>
      <c r="BE20" s="660" t="s">
        <v>1361</v>
      </c>
      <c r="BF20" s="542" t="s">
        <v>1362</v>
      </c>
      <c r="BG20" s="660" t="s">
        <v>1360</v>
      </c>
      <c r="BH20" s="660" t="s">
        <v>1361</v>
      </c>
      <c r="BI20" s="660" t="s">
        <v>1362</v>
      </c>
      <c r="BJ20" s="540" t="s">
        <v>1360</v>
      </c>
      <c r="BK20" s="660" t="s">
        <v>1361</v>
      </c>
      <c r="BL20" s="542" t="s">
        <v>1362</v>
      </c>
      <c r="BM20" s="660" t="s">
        <v>1360</v>
      </c>
      <c r="BN20" s="660" t="s">
        <v>1361</v>
      </c>
      <c r="BO20" s="660" t="s">
        <v>1362</v>
      </c>
      <c r="BP20" s="540" t="s">
        <v>1360</v>
      </c>
      <c r="BQ20" s="660" t="s">
        <v>1361</v>
      </c>
      <c r="BR20" s="542" t="s">
        <v>1362</v>
      </c>
      <c r="BS20" s="660" t="s">
        <v>1360</v>
      </c>
      <c r="BT20" s="660" t="s">
        <v>1361</v>
      </c>
      <c r="BU20" s="660" t="s">
        <v>1362</v>
      </c>
      <c r="BV20" s="540" t="s">
        <v>1360</v>
      </c>
      <c r="BW20" s="660" t="s">
        <v>1361</v>
      </c>
      <c r="BX20" s="542" t="s">
        <v>1362</v>
      </c>
      <c r="BY20" s="660" t="s">
        <v>1360</v>
      </c>
      <c r="BZ20" s="660" t="s">
        <v>1361</v>
      </c>
      <c r="CA20" s="660" t="s">
        <v>1362</v>
      </c>
      <c r="CB20" s="540" t="s">
        <v>1360</v>
      </c>
      <c r="CC20" s="660" t="s">
        <v>1361</v>
      </c>
      <c r="CD20" s="542" t="s">
        <v>1362</v>
      </c>
      <c r="CE20" s="660" t="s">
        <v>1360</v>
      </c>
      <c r="CF20" s="660" t="s">
        <v>1361</v>
      </c>
      <c r="CG20" s="660" t="s">
        <v>1362</v>
      </c>
      <c r="CH20" s="540" t="s">
        <v>1360</v>
      </c>
      <c r="CI20" s="660" t="s">
        <v>1361</v>
      </c>
      <c r="CJ20" s="542" t="s">
        <v>1362</v>
      </c>
      <c r="CK20" s="660" t="s">
        <v>1360</v>
      </c>
      <c r="CL20" s="660" t="s">
        <v>1361</v>
      </c>
      <c r="CM20" s="660" t="s">
        <v>1362</v>
      </c>
      <c r="CN20" s="540" t="s">
        <v>1360</v>
      </c>
      <c r="CO20" s="660" t="s">
        <v>1361</v>
      </c>
      <c r="CP20" s="542" t="s">
        <v>1362</v>
      </c>
      <c r="CQ20" s="660" t="s">
        <v>1360</v>
      </c>
      <c r="CR20" s="660" t="s">
        <v>1361</v>
      </c>
      <c r="CS20" s="660" t="s">
        <v>1362</v>
      </c>
      <c r="CT20" s="540" t="s">
        <v>1360</v>
      </c>
      <c r="CU20" s="660" t="s">
        <v>1361</v>
      </c>
      <c r="CV20" s="542" t="s">
        <v>1362</v>
      </c>
      <c r="CW20" s="660" t="s">
        <v>1360</v>
      </c>
      <c r="CX20" s="660" t="s">
        <v>1361</v>
      </c>
      <c r="CY20" s="660" t="s">
        <v>1362</v>
      </c>
      <c r="CZ20" s="540" t="s">
        <v>1360</v>
      </c>
      <c r="DA20" s="660" t="s">
        <v>1361</v>
      </c>
      <c r="DB20" s="542" t="s">
        <v>1362</v>
      </c>
      <c r="DC20" s="660" t="s">
        <v>1360</v>
      </c>
      <c r="DD20" s="660" t="s">
        <v>1361</v>
      </c>
      <c r="DE20" s="660" t="s">
        <v>1362</v>
      </c>
      <c r="DF20" s="540" t="s">
        <v>1360</v>
      </c>
      <c r="DG20" s="660" t="s">
        <v>1361</v>
      </c>
      <c r="DH20" s="542" t="s">
        <v>1362</v>
      </c>
      <c r="DI20" s="660" t="s">
        <v>1360</v>
      </c>
      <c r="DJ20" s="660" t="s">
        <v>1361</v>
      </c>
      <c r="DK20" s="660" t="s">
        <v>1362</v>
      </c>
      <c r="DL20" s="540" t="s">
        <v>1360</v>
      </c>
      <c r="DM20" s="660" t="s">
        <v>1361</v>
      </c>
      <c r="DN20" s="542" t="s">
        <v>1362</v>
      </c>
      <c r="DO20" s="660" t="s">
        <v>1360</v>
      </c>
      <c r="DP20" s="660" t="s">
        <v>1361</v>
      </c>
      <c r="DQ20" s="660" t="s">
        <v>1362</v>
      </c>
      <c r="DR20" s="540" t="s">
        <v>1360</v>
      </c>
      <c r="DS20" s="660" t="s">
        <v>1361</v>
      </c>
      <c r="DT20" s="542" t="s">
        <v>1362</v>
      </c>
      <c r="DU20" s="540" t="s">
        <v>1360</v>
      </c>
      <c r="DV20" s="660" t="s">
        <v>1361</v>
      </c>
      <c r="DW20" s="542" t="s">
        <v>1362</v>
      </c>
    </row>
    <row r="21" spans="1:127" x14ac:dyDescent="0.15">
      <c r="A21" s="743" t="s">
        <v>1363</v>
      </c>
      <c r="B21" s="741">
        <v>2203102</v>
      </c>
      <c r="C21" s="740">
        <v>1166889</v>
      </c>
      <c r="D21" s="742">
        <v>1029050</v>
      </c>
      <c r="E21" s="740">
        <v>727130</v>
      </c>
      <c r="F21" s="740">
        <v>378794</v>
      </c>
      <c r="G21" s="740">
        <v>346360</v>
      </c>
      <c r="H21" s="741">
        <v>244970</v>
      </c>
      <c r="I21" s="740">
        <v>135159</v>
      </c>
      <c r="J21" s="742">
        <v>109100</v>
      </c>
      <c r="K21" s="740">
        <v>191556</v>
      </c>
      <c r="L21" s="740">
        <v>111722</v>
      </c>
      <c r="M21" s="740">
        <v>78776</v>
      </c>
      <c r="N21" s="741">
        <v>100301</v>
      </c>
      <c r="O21" s="740">
        <v>52381</v>
      </c>
      <c r="P21" s="742">
        <v>47549</v>
      </c>
      <c r="Q21" s="740">
        <v>150119</v>
      </c>
      <c r="R21" s="740">
        <v>71369</v>
      </c>
      <c r="S21" s="740">
        <v>78245</v>
      </c>
      <c r="T21" s="741">
        <v>17229</v>
      </c>
      <c r="U21" s="740">
        <v>8869</v>
      </c>
      <c r="V21" s="742">
        <v>8303</v>
      </c>
      <c r="W21" s="740">
        <v>22294</v>
      </c>
      <c r="X21" s="740">
        <v>9076</v>
      </c>
      <c r="Y21" s="740">
        <v>13167</v>
      </c>
      <c r="Z21" s="741">
        <v>64068</v>
      </c>
      <c r="AA21" s="740">
        <v>33747</v>
      </c>
      <c r="AB21" s="742">
        <v>29924</v>
      </c>
      <c r="AC21" s="740">
        <v>11959</v>
      </c>
      <c r="AD21" s="740">
        <v>6625</v>
      </c>
      <c r="AE21" s="740">
        <v>5307</v>
      </c>
      <c r="AF21" s="741">
        <v>35719</v>
      </c>
      <c r="AG21" s="740">
        <v>19185</v>
      </c>
      <c r="AH21" s="742">
        <v>16453</v>
      </c>
      <c r="AI21" s="740">
        <v>86370</v>
      </c>
      <c r="AJ21" s="740">
        <v>44497</v>
      </c>
      <c r="AK21" s="740">
        <v>41619</v>
      </c>
      <c r="AL21" s="741">
        <v>18566</v>
      </c>
      <c r="AM21" s="740">
        <v>10394</v>
      </c>
      <c r="AN21" s="742">
        <v>8128</v>
      </c>
      <c r="AO21" s="740">
        <v>15638</v>
      </c>
      <c r="AP21" s="740">
        <v>7993</v>
      </c>
      <c r="AQ21" s="740">
        <v>7629</v>
      </c>
      <c r="AR21" s="741">
        <v>54498</v>
      </c>
      <c r="AS21" s="740">
        <v>23424</v>
      </c>
      <c r="AT21" s="742">
        <v>30805</v>
      </c>
      <c r="AU21" s="740">
        <v>34347</v>
      </c>
      <c r="AV21" s="740">
        <v>18187</v>
      </c>
      <c r="AW21" s="740">
        <v>16047</v>
      </c>
      <c r="AX21" s="741">
        <v>46197</v>
      </c>
      <c r="AY21" s="740">
        <v>31483</v>
      </c>
      <c r="AZ21" s="742">
        <v>14628</v>
      </c>
      <c r="BA21" s="740">
        <v>37261</v>
      </c>
      <c r="BB21" s="740">
        <v>16684</v>
      </c>
      <c r="BC21" s="740">
        <v>20473</v>
      </c>
      <c r="BD21" s="741">
        <v>22932</v>
      </c>
      <c r="BE21" s="740">
        <v>12216</v>
      </c>
      <c r="BF21" s="742">
        <v>10585</v>
      </c>
      <c r="BG21" s="740">
        <v>39678</v>
      </c>
      <c r="BH21" s="740">
        <v>19560</v>
      </c>
      <c r="BI21" s="740">
        <v>19952</v>
      </c>
      <c r="BJ21" s="741">
        <v>20279</v>
      </c>
      <c r="BK21" s="740">
        <v>12133</v>
      </c>
      <c r="BL21" s="742">
        <v>8126</v>
      </c>
      <c r="BM21" s="740">
        <v>15720</v>
      </c>
      <c r="BN21" s="740">
        <v>8126</v>
      </c>
      <c r="BO21" s="740">
        <v>7587</v>
      </c>
      <c r="BP21" s="741">
        <v>8658</v>
      </c>
      <c r="BQ21" s="740">
        <v>4977</v>
      </c>
      <c r="BR21" s="742">
        <v>3622</v>
      </c>
      <c r="BS21" s="740">
        <v>26968</v>
      </c>
      <c r="BT21" s="740">
        <v>14710</v>
      </c>
      <c r="BU21" s="740">
        <v>12045</v>
      </c>
      <c r="BV21" s="741">
        <v>18965</v>
      </c>
      <c r="BW21" s="740">
        <v>10207</v>
      </c>
      <c r="BX21" s="742">
        <v>8741</v>
      </c>
      <c r="BY21" s="740">
        <v>13481</v>
      </c>
      <c r="BZ21" s="740">
        <v>7279</v>
      </c>
      <c r="CA21" s="740">
        <v>6184</v>
      </c>
      <c r="CB21" s="741">
        <v>16781</v>
      </c>
      <c r="CC21" s="740">
        <v>8736</v>
      </c>
      <c r="CD21" s="742">
        <v>7950</v>
      </c>
      <c r="CE21" s="740">
        <v>14883</v>
      </c>
      <c r="CF21" s="740">
        <v>7502</v>
      </c>
      <c r="CG21" s="740">
        <v>7357</v>
      </c>
      <c r="CH21" s="741">
        <v>21582</v>
      </c>
      <c r="CI21" s="740">
        <v>13017</v>
      </c>
      <c r="CJ21" s="742">
        <v>8544</v>
      </c>
      <c r="CK21" s="740">
        <v>31917</v>
      </c>
      <c r="CL21" s="740">
        <v>17382</v>
      </c>
      <c r="CM21" s="740">
        <v>14517</v>
      </c>
      <c r="CN21" s="741">
        <v>6687</v>
      </c>
      <c r="CO21" s="740">
        <v>2637</v>
      </c>
      <c r="CP21" s="742">
        <v>4042</v>
      </c>
      <c r="CQ21" s="740">
        <v>7849</v>
      </c>
      <c r="CR21" s="740">
        <v>4261</v>
      </c>
      <c r="CS21" s="740">
        <v>3574</v>
      </c>
      <c r="CT21" s="741">
        <v>14308</v>
      </c>
      <c r="CU21" s="740">
        <v>8291</v>
      </c>
      <c r="CV21" s="742">
        <v>6002</v>
      </c>
      <c r="CW21" s="740">
        <v>11446</v>
      </c>
      <c r="CX21" s="740">
        <v>7521</v>
      </c>
      <c r="CY21" s="740">
        <v>3801</v>
      </c>
      <c r="CZ21" s="741">
        <v>3889</v>
      </c>
      <c r="DA21" s="740">
        <v>2324</v>
      </c>
      <c r="DB21" s="742">
        <v>1565</v>
      </c>
      <c r="DC21" s="740">
        <v>11729</v>
      </c>
      <c r="DD21" s="740">
        <v>6543</v>
      </c>
      <c r="DE21" s="740">
        <v>5182</v>
      </c>
      <c r="DF21" s="741">
        <v>3106</v>
      </c>
      <c r="DG21" s="740">
        <v>1712</v>
      </c>
      <c r="DH21" s="742">
        <v>1392</v>
      </c>
      <c r="DI21" s="740">
        <v>11151</v>
      </c>
      <c r="DJ21" s="740">
        <v>6443</v>
      </c>
      <c r="DK21" s="740">
        <v>4701</v>
      </c>
      <c r="DL21" s="741">
        <v>4454</v>
      </c>
      <c r="DM21" s="740">
        <v>2207</v>
      </c>
      <c r="DN21" s="742">
        <v>2241</v>
      </c>
      <c r="DO21" s="740">
        <v>6862</v>
      </c>
      <c r="DP21" s="740">
        <v>3601</v>
      </c>
      <c r="DQ21" s="740">
        <v>3231</v>
      </c>
      <c r="DR21" s="741">
        <v>6562</v>
      </c>
      <c r="DS21" s="740">
        <v>3316</v>
      </c>
      <c r="DT21" s="742">
        <v>3208</v>
      </c>
      <c r="DU21" s="741">
        <v>4993</v>
      </c>
      <c r="DV21" s="740">
        <v>2599</v>
      </c>
      <c r="DW21" s="742">
        <v>2388</v>
      </c>
    </row>
    <row r="22" spans="1:127" x14ac:dyDescent="0.15">
      <c r="A22" s="529" t="s">
        <v>1364</v>
      </c>
      <c r="B22" s="661">
        <v>7211</v>
      </c>
      <c r="C22" s="662">
        <v>5151</v>
      </c>
      <c r="D22" s="663">
        <v>1990</v>
      </c>
      <c r="E22" s="657">
        <v>685</v>
      </c>
      <c r="F22" s="657">
        <v>425</v>
      </c>
      <c r="G22" s="657">
        <v>255</v>
      </c>
      <c r="H22" s="665">
        <v>877</v>
      </c>
      <c r="I22" s="657">
        <v>681</v>
      </c>
      <c r="J22" s="666">
        <v>191</v>
      </c>
      <c r="K22" s="657">
        <v>348</v>
      </c>
      <c r="L22" s="657">
        <v>290</v>
      </c>
      <c r="M22" s="657">
        <v>58</v>
      </c>
      <c r="N22" s="665">
        <v>54</v>
      </c>
      <c r="O22" s="657">
        <v>33</v>
      </c>
      <c r="P22" s="666">
        <v>21</v>
      </c>
      <c r="Q22" s="657">
        <v>98</v>
      </c>
      <c r="R22" s="657">
        <v>78</v>
      </c>
      <c r="S22" s="657">
        <v>20</v>
      </c>
      <c r="T22" s="665">
        <v>59</v>
      </c>
      <c r="U22" s="657">
        <v>43</v>
      </c>
      <c r="V22" s="666">
        <v>16</v>
      </c>
      <c r="W22" s="657">
        <v>32</v>
      </c>
      <c r="X22" s="657">
        <v>28</v>
      </c>
      <c r="Y22" s="657">
        <v>4</v>
      </c>
      <c r="Z22" s="665">
        <v>25</v>
      </c>
      <c r="AA22" s="657">
        <v>19</v>
      </c>
      <c r="AB22" s="666">
        <v>6</v>
      </c>
      <c r="AC22" s="657">
        <v>51</v>
      </c>
      <c r="AD22" s="657">
        <v>21</v>
      </c>
      <c r="AE22" s="657">
        <v>30</v>
      </c>
      <c r="AF22" s="665">
        <v>431</v>
      </c>
      <c r="AG22" s="657">
        <v>355</v>
      </c>
      <c r="AH22" s="666">
        <v>72</v>
      </c>
      <c r="AI22" s="657">
        <v>202</v>
      </c>
      <c r="AJ22" s="657">
        <v>125</v>
      </c>
      <c r="AK22" s="657">
        <v>71</v>
      </c>
      <c r="AL22" s="665">
        <v>160</v>
      </c>
      <c r="AM22" s="657">
        <v>102</v>
      </c>
      <c r="AN22" s="666">
        <v>58</v>
      </c>
      <c r="AO22" s="657">
        <v>22</v>
      </c>
      <c r="AP22" s="657">
        <v>18</v>
      </c>
      <c r="AQ22" s="657">
        <v>4</v>
      </c>
      <c r="AR22" s="665">
        <v>127</v>
      </c>
      <c r="AS22" s="657">
        <v>104</v>
      </c>
      <c r="AT22" s="666">
        <v>23</v>
      </c>
      <c r="AU22" s="657">
        <v>322</v>
      </c>
      <c r="AV22" s="657">
        <v>197</v>
      </c>
      <c r="AW22" s="657">
        <v>125</v>
      </c>
      <c r="AX22" s="665">
        <v>30</v>
      </c>
      <c r="AY22" s="657">
        <v>16</v>
      </c>
      <c r="AZ22" s="666">
        <v>14</v>
      </c>
      <c r="BA22" s="657">
        <v>57</v>
      </c>
      <c r="BB22" s="657">
        <v>22</v>
      </c>
      <c r="BC22" s="657">
        <v>35</v>
      </c>
      <c r="BD22" s="665">
        <v>247</v>
      </c>
      <c r="BE22" s="657">
        <v>122</v>
      </c>
      <c r="BF22" s="666">
        <v>125</v>
      </c>
      <c r="BG22" s="657">
        <v>171</v>
      </c>
      <c r="BH22" s="657">
        <v>103</v>
      </c>
      <c r="BI22" s="657">
        <v>68</v>
      </c>
      <c r="BJ22" s="665">
        <v>125</v>
      </c>
      <c r="BK22" s="657">
        <v>91</v>
      </c>
      <c r="BL22" s="666">
        <v>34</v>
      </c>
      <c r="BM22" s="657">
        <v>186</v>
      </c>
      <c r="BN22" s="657">
        <v>115</v>
      </c>
      <c r="BO22" s="657">
        <v>71</v>
      </c>
      <c r="BP22" s="665">
        <v>167</v>
      </c>
      <c r="BQ22" s="657">
        <v>136</v>
      </c>
      <c r="BR22" s="666">
        <v>31</v>
      </c>
      <c r="BS22" s="657">
        <v>304</v>
      </c>
      <c r="BT22" s="657">
        <v>210</v>
      </c>
      <c r="BU22" s="657">
        <v>44</v>
      </c>
      <c r="BV22" s="665">
        <v>240</v>
      </c>
      <c r="BW22" s="657">
        <v>170</v>
      </c>
      <c r="BX22" s="666">
        <v>70</v>
      </c>
      <c r="BY22" s="657">
        <v>252</v>
      </c>
      <c r="BZ22" s="657">
        <v>202</v>
      </c>
      <c r="CA22" s="657">
        <v>50</v>
      </c>
      <c r="CB22" s="665">
        <v>139</v>
      </c>
      <c r="CC22" s="657">
        <v>94</v>
      </c>
      <c r="CD22" s="666">
        <v>45</v>
      </c>
      <c r="CE22" s="657">
        <v>329</v>
      </c>
      <c r="CF22" s="657">
        <v>267</v>
      </c>
      <c r="CG22" s="657">
        <v>62</v>
      </c>
      <c r="CH22" s="665">
        <v>105</v>
      </c>
      <c r="CI22" s="657">
        <v>85</v>
      </c>
      <c r="CJ22" s="666">
        <v>20</v>
      </c>
      <c r="CK22" s="657">
        <v>236</v>
      </c>
      <c r="CL22" s="657">
        <v>155</v>
      </c>
      <c r="CM22" s="657">
        <v>81</v>
      </c>
      <c r="CN22" s="665">
        <v>48</v>
      </c>
      <c r="CO22" s="657">
        <v>33</v>
      </c>
      <c r="CP22" s="666">
        <v>15</v>
      </c>
      <c r="CQ22" s="657">
        <v>42</v>
      </c>
      <c r="CR22" s="657">
        <v>30</v>
      </c>
      <c r="CS22" s="657">
        <v>12</v>
      </c>
      <c r="CT22" s="665">
        <v>73</v>
      </c>
      <c r="CU22" s="657">
        <v>52</v>
      </c>
      <c r="CV22" s="666">
        <v>21</v>
      </c>
      <c r="CW22" s="657">
        <v>0</v>
      </c>
      <c r="CX22" s="657">
        <v>0</v>
      </c>
      <c r="CY22" s="657">
        <v>0</v>
      </c>
      <c r="CZ22" s="665">
        <v>150</v>
      </c>
      <c r="DA22" s="657">
        <v>122</v>
      </c>
      <c r="DB22" s="666">
        <v>28</v>
      </c>
      <c r="DC22" s="657">
        <v>45</v>
      </c>
      <c r="DD22" s="657">
        <v>38</v>
      </c>
      <c r="DE22" s="657">
        <v>7</v>
      </c>
      <c r="DF22" s="665">
        <v>93</v>
      </c>
      <c r="DG22" s="657">
        <v>77</v>
      </c>
      <c r="DH22" s="666">
        <v>16</v>
      </c>
      <c r="DI22" s="657">
        <v>0</v>
      </c>
      <c r="DJ22" s="657">
        <v>0</v>
      </c>
      <c r="DK22" s="657">
        <v>0</v>
      </c>
      <c r="DL22" s="665">
        <v>146</v>
      </c>
      <c r="DM22" s="657">
        <v>89</v>
      </c>
      <c r="DN22" s="666">
        <v>57</v>
      </c>
      <c r="DO22" s="657">
        <v>75</v>
      </c>
      <c r="DP22" s="657">
        <v>60</v>
      </c>
      <c r="DQ22" s="657">
        <v>15</v>
      </c>
      <c r="DR22" s="665">
        <v>285</v>
      </c>
      <c r="DS22" s="657">
        <v>221</v>
      </c>
      <c r="DT22" s="666">
        <v>64</v>
      </c>
      <c r="DU22" s="665">
        <v>173</v>
      </c>
      <c r="DV22" s="657">
        <v>122</v>
      </c>
      <c r="DW22" s="666">
        <v>51</v>
      </c>
    </row>
    <row r="23" spans="1:127" hidden="1" x14ac:dyDescent="0.15">
      <c r="A23" s="529" t="s">
        <v>1365</v>
      </c>
      <c r="B23" s="661">
        <v>6706</v>
      </c>
      <c r="C23" s="662">
        <v>4808</v>
      </c>
      <c r="D23" s="663">
        <v>1834</v>
      </c>
      <c r="E23" s="657">
        <v>685</v>
      </c>
      <c r="F23" s="657">
        <v>425</v>
      </c>
      <c r="G23" s="657">
        <v>255</v>
      </c>
      <c r="H23" s="665">
        <v>866</v>
      </c>
      <c r="I23" s="657">
        <v>672</v>
      </c>
      <c r="J23" s="666">
        <v>189</v>
      </c>
      <c r="K23" s="657">
        <v>348</v>
      </c>
      <c r="L23" s="657">
        <v>290</v>
      </c>
      <c r="M23" s="657">
        <v>58</v>
      </c>
      <c r="N23" s="665">
        <v>29</v>
      </c>
      <c r="O23" s="657">
        <v>15</v>
      </c>
      <c r="P23" s="666">
        <v>14</v>
      </c>
      <c r="Q23" s="657">
        <v>98</v>
      </c>
      <c r="R23" s="657">
        <v>78</v>
      </c>
      <c r="S23" s="657">
        <v>20</v>
      </c>
      <c r="T23" s="665">
        <v>59</v>
      </c>
      <c r="U23" s="657">
        <v>43</v>
      </c>
      <c r="V23" s="666">
        <v>16</v>
      </c>
      <c r="W23" s="657">
        <v>32</v>
      </c>
      <c r="X23" s="657">
        <v>28</v>
      </c>
      <c r="Y23" s="657">
        <v>4</v>
      </c>
      <c r="Z23" s="665">
        <v>25</v>
      </c>
      <c r="AA23" s="657">
        <v>19</v>
      </c>
      <c r="AB23" s="666">
        <v>6</v>
      </c>
      <c r="AC23" s="657">
        <v>13</v>
      </c>
      <c r="AD23" s="657">
        <v>8</v>
      </c>
      <c r="AE23" s="657">
        <v>5</v>
      </c>
      <c r="AF23" s="665">
        <v>370</v>
      </c>
      <c r="AG23" s="657">
        <v>310</v>
      </c>
      <c r="AH23" s="666">
        <v>56</v>
      </c>
      <c r="AI23" s="657">
        <v>196</v>
      </c>
      <c r="AJ23" s="657">
        <v>125</v>
      </c>
      <c r="AK23" s="657">
        <v>71</v>
      </c>
      <c r="AL23" s="665">
        <v>155</v>
      </c>
      <c r="AM23" s="657">
        <v>98</v>
      </c>
      <c r="AN23" s="666">
        <v>57</v>
      </c>
      <c r="AO23" s="657">
        <v>22</v>
      </c>
      <c r="AP23" s="657">
        <v>18</v>
      </c>
      <c r="AQ23" s="657">
        <v>4</v>
      </c>
      <c r="AR23" s="665">
        <v>127</v>
      </c>
      <c r="AS23" s="657">
        <v>104</v>
      </c>
      <c r="AT23" s="666">
        <v>23</v>
      </c>
      <c r="AU23" s="657">
        <v>322</v>
      </c>
      <c r="AV23" s="657">
        <v>197</v>
      </c>
      <c r="AW23" s="657">
        <v>125</v>
      </c>
      <c r="AX23" s="665">
        <v>29</v>
      </c>
      <c r="AY23" s="657">
        <v>16</v>
      </c>
      <c r="AZ23" s="666">
        <v>13</v>
      </c>
      <c r="BA23" s="657">
        <v>57</v>
      </c>
      <c r="BB23" s="657">
        <v>22</v>
      </c>
      <c r="BC23" s="657">
        <v>35</v>
      </c>
      <c r="BD23" s="665">
        <v>247</v>
      </c>
      <c r="BE23" s="657">
        <v>122</v>
      </c>
      <c r="BF23" s="666">
        <v>125</v>
      </c>
      <c r="BG23" s="657">
        <v>171</v>
      </c>
      <c r="BH23" s="657">
        <v>103</v>
      </c>
      <c r="BI23" s="657">
        <v>68</v>
      </c>
      <c r="BJ23" s="665">
        <v>125</v>
      </c>
      <c r="BK23" s="657">
        <v>91</v>
      </c>
      <c r="BL23" s="666">
        <v>34</v>
      </c>
      <c r="BM23" s="657">
        <v>186</v>
      </c>
      <c r="BN23" s="657">
        <v>115</v>
      </c>
      <c r="BO23" s="657">
        <v>71</v>
      </c>
      <c r="BP23" s="665">
        <v>167</v>
      </c>
      <c r="BQ23" s="657">
        <v>136</v>
      </c>
      <c r="BR23" s="666">
        <v>31</v>
      </c>
      <c r="BS23" s="657">
        <v>304</v>
      </c>
      <c r="BT23" s="657">
        <v>210</v>
      </c>
      <c r="BU23" s="657">
        <v>44</v>
      </c>
      <c r="BV23" s="665">
        <v>232</v>
      </c>
      <c r="BW23" s="657">
        <v>165</v>
      </c>
      <c r="BX23" s="666">
        <v>67</v>
      </c>
      <c r="BY23" s="657">
        <v>244</v>
      </c>
      <c r="BZ23" s="657">
        <v>194</v>
      </c>
      <c r="CA23" s="657">
        <v>50</v>
      </c>
      <c r="CB23" s="665">
        <v>124</v>
      </c>
      <c r="CC23" s="657">
        <v>80</v>
      </c>
      <c r="CD23" s="666">
        <v>44</v>
      </c>
      <c r="CE23" s="657">
        <v>316</v>
      </c>
      <c r="CF23" s="657">
        <v>260</v>
      </c>
      <c r="CG23" s="657">
        <v>56</v>
      </c>
      <c r="CH23" s="665">
        <v>105</v>
      </c>
      <c r="CI23" s="657">
        <v>85</v>
      </c>
      <c r="CJ23" s="666">
        <v>20</v>
      </c>
      <c r="CK23" s="657">
        <v>170</v>
      </c>
      <c r="CL23" s="657">
        <v>121</v>
      </c>
      <c r="CM23" s="657">
        <v>49</v>
      </c>
      <c r="CN23" s="665">
        <v>46</v>
      </c>
      <c r="CO23" s="657">
        <v>31</v>
      </c>
      <c r="CP23" s="666">
        <v>15</v>
      </c>
      <c r="CQ23" s="657">
        <v>42</v>
      </c>
      <c r="CR23" s="657">
        <v>30</v>
      </c>
      <c r="CS23" s="657">
        <v>12</v>
      </c>
      <c r="CT23" s="665">
        <v>73</v>
      </c>
      <c r="CU23" s="657">
        <v>52</v>
      </c>
      <c r="CV23" s="666">
        <v>21</v>
      </c>
      <c r="CW23" s="657">
        <v>0</v>
      </c>
      <c r="CX23" s="657">
        <v>0</v>
      </c>
      <c r="CY23" s="657">
        <v>0</v>
      </c>
      <c r="CZ23" s="665">
        <v>150</v>
      </c>
      <c r="DA23" s="657">
        <v>122</v>
      </c>
      <c r="DB23" s="666">
        <v>28</v>
      </c>
      <c r="DC23" s="657">
        <v>45</v>
      </c>
      <c r="DD23" s="657">
        <v>38</v>
      </c>
      <c r="DE23" s="657">
        <v>7</v>
      </c>
      <c r="DF23" s="665">
        <v>83</v>
      </c>
      <c r="DG23" s="657">
        <v>67</v>
      </c>
      <c r="DH23" s="666">
        <v>16</v>
      </c>
      <c r="DI23" s="657">
        <v>0</v>
      </c>
      <c r="DJ23" s="657">
        <v>0</v>
      </c>
      <c r="DK23" s="657">
        <v>0</v>
      </c>
      <c r="DL23" s="665">
        <v>146</v>
      </c>
      <c r="DM23" s="657">
        <v>89</v>
      </c>
      <c r="DN23" s="666">
        <v>57</v>
      </c>
      <c r="DO23" s="657">
        <v>75</v>
      </c>
      <c r="DP23" s="657">
        <v>60</v>
      </c>
      <c r="DQ23" s="657">
        <v>15</v>
      </c>
      <c r="DR23" s="665">
        <v>105</v>
      </c>
      <c r="DS23" s="657">
        <v>96</v>
      </c>
      <c r="DT23" s="666">
        <v>9</v>
      </c>
      <c r="DU23" s="665">
        <v>117</v>
      </c>
      <c r="DV23" s="657">
        <v>73</v>
      </c>
      <c r="DW23" s="666">
        <v>44</v>
      </c>
    </row>
    <row r="24" spans="1:127" hidden="1" x14ac:dyDescent="0.15">
      <c r="A24" s="529" t="s">
        <v>1366</v>
      </c>
      <c r="B24" s="661">
        <v>5713</v>
      </c>
      <c r="C24" s="662">
        <v>3906</v>
      </c>
      <c r="D24" s="663">
        <v>1743</v>
      </c>
      <c r="E24" s="657">
        <v>585</v>
      </c>
      <c r="F24" s="657">
        <v>338</v>
      </c>
      <c r="G24" s="657">
        <v>242</v>
      </c>
      <c r="H24" s="665">
        <v>841</v>
      </c>
      <c r="I24" s="657">
        <v>649</v>
      </c>
      <c r="J24" s="666">
        <v>187</v>
      </c>
      <c r="K24" s="657">
        <v>348</v>
      </c>
      <c r="L24" s="657">
        <v>290</v>
      </c>
      <c r="M24" s="657">
        <v>58</v>
      </c>
      <c r="N24" s="665">
        <v>29</v>
      </c>
      <c r="O24" s="657">
        <v>15</v>
      </c>
      <c r="P24" s="666">
        <v>14</v>
      </c>
      <c r="Q24" s="657">
        <v>98</v>
      </c>
      <c r="R24" s="657">
        <v>78</v>
      </c>
      <c r="S24" s="657">
        <v>20</v>
      </c>
      <c r="T24" s="665">
        <v>59</v>
      </c>
      <c r="U24" s="657">
        <v>43</v>
      </c>
      <c r="V24" s="666">
        <v>16</v>
      </c>
      <c r="W24" s="657">
        <v>32</v>
      </c>
      <c r="X24" s="657">
        <v>28</v>
      </c>
      <c r="Y24" s="657">
        <v>4</v>
      </c>
      <c r="Z24" s="665">
        <v>25</v>
      </c>
      <c r="AA24" s="657">
        <v>19</v>
      </c>
      <c r="AB24" s="666">
        <v>6</v>
      </c>
      <c r="AC24" s="657">
        <v>13</v>
      </c>
      <c r="AD24" s="657">
        <v>8</v>
      </c>
      <c r="AE24" s="657">
        <v>5</v>
      </c>
      <c r="AF24" s="665">
        <v>296</v>
      </c>
      <c r="AG24" s="657">
        <v>238</v>
      </c>
      <c r="AH24" s="666">
        <v>54</v>
      </c>
      <c r="AI24" s="657">
        <v>196</v>
      </c>
      <c r="AJ24" s="657">
        <v>125</v>
      </c>
      <c r="AK24" s="657">
        <v>71</v>
      </c>
      <c r="AL24" s="665">
        <v>155</v>
      </c>
      <c r="AM24" s="657">
        <v>98</v>
      </c>
      <c r="AN24" s="666">
        <v>57</v>
      </c>
      <c r="AO24" s="657">
        <v>6</v>
      </c>
      <c r="AP24" s="657">
        <v>4</v>
      </c>
      <c r="AQ24" s="657">
        <v>2</v>
      </c>
      <c r="AR24" s="665">
        <v>127</v>
      </c>
      <c r="AS24" s="657">
        <v>104</v>
      </c>
      <c r="AT24" s="666">
        <v>23</v>
      </c>
      <c r="AU24" s="657">
        <v>322</v>
      </c>
      <c r="AV24" s="657">
        <v>197</v>
      </c>
      <c r="AW24" s="657">
        <v>125</v>
      </c>
      <c r="AX24" s="665">
        <v>29</v>
      </c>
      <c r="AY24" s="657">
        <v>16</v>
      </c>
      <c r="AZ24" s="666">
        <v>13</v>
      </c>
      <c r="BA24" s="657">
        <v>57</v>
      </c>
      <c r="BB24" s="657">
        <v>22</v>
      </c>
      <c r="BC24" s="657">
        <v>35</v>
      </c>
      <c r="BD24" s="665">
        <v>247</v>
      </c>
      <c r="BE24" s="657">
        <v>122</v>
      </c>
      <c r="BF24" s="666">
        <v>125</v>
      </c>
      <c r="BG24" s="657">
        <v>158</v>
      </c>
      <c r="BH24" s="657">
        <v>95</v>
      </c>
      <c r="BI24" s="657">
        <v>63</v>
      </c>
      <c r="BJ24" s="665">
        <v>125</v>
      </c>
      <c r="BK24" s="657">
        <v>91</v>
      </c>
      <c r="BL24" s="666">
        <v>34</v>
      </c>
      <c r="BM24" s="657">
        <v>148</v>
      </c>
      <c r="BN24" s="657">
        <v>81</v>
      </c>
      <c r="BO24" s="657">
        <v>67</v>
      </c>
      <c r="BP24" s="665">
        <v>75</v>
      </c>
      <c r="BQ24" s="657">
        <v>48</v>
      </c>
      <c r="BR24" s="666">
        <v>27</v>
      </c>
      <c r="BS24" s="657">
        <v>229</v>
      </c>
      <c r="BT24" s="657">
        <v>140</v>
      </c>
      <c r="BU24" s="657">
        <v>39</v>
      </c>
      <c r="BV24" s="665">
        <v>231</v>
      </c>
      <c r="BW24" s="657">
        <v>165</v>
      </c>
      <c r="BX24" s="666">
        <v>66</v>
      </c>
      <c r="BY24" s="657">
        <v>137</v>
      </c>
      <c r="BZ24" s="657">
        <v>95</v>
      </c>
      <c r="CA24" s="657">
        <v>42</v>
      </c>
      <c r="CB24" s="665">
        <v>124</v>
      </c>
      <c r="CC24" s="657">
        <v>80</v>
      </c>
      <c r="CD24" s="666">
        <v>44</v>
      </c>
      <c r="CE24" s="657">
        <v>113</v>
      </c>
      <c r="CF24" s="657">
        <v>74</v>
      </c>
      <c r="CG24" s="657">
        <v>39</v>
      </c>
      <c r="CH24" s="665">
        <v>105</v>
      </c>
      <c r="CI24" s="657">
        <v>85</v>
      </c>
      <c r="CJ24" s="666">
        <v>20</v>
      </c>
      <c r="CK24" s="657">
        <v>155</v>
      </c>
      <c r="CL24" s="657">
        <v>107</v>
      </c>
      <c r="CM24" s="657">
        <v>48</v>
      </c>
      <c r="CN24" s="665">
        <v>46</v>
      </c>
      <c r="CO24" s="657">
        <v>31</v>
      </c>
      <c r="CP24" s="666">
        <v>15</v>
      </c>
      <c r="CQ24" s="657">
        <v>32</v>
      </c>
      <c r="CR24" s="657">
        <v>20</v>
      </c>
      <c r="CS24" s="657">
        <v>12</v>
      </c>
      <c r="CT24" s="665">
        <v>73</v>
      </c>
      <c r="CU24" s="657">
        <v>52</v>
      </c>
      <c r="CV24" s="666">
        <v>21</v>
      </c>
      <c r="CW24" s="657">
        <v>0</v>
      </c>
      <c r="CX24" s="657">
        <v>0</v>
      </c>
      <c r="CY24" s="657">
        <v>0</v>
      </c>
      <c r="CZ24" s="665">
        <v>150</v>
      </c>
      <c r="DA24" s="657">
        <v>122</v>
      </c>
      <c r="DB24" s="666">
        <v>28</v>
      </c>
      <c r="DC24" s="657">
        <v>24</v>
      </c>
      <c r="DD24" s="657">
        <v>20</v>
      </c>
      <c r="DE24" s="657">
        <v>4</v>
      </c>
      <c r="DF24" s="665">
        <v>39</v>
      </c>
      <c r="DG24" s="657">
        <v>26</v>
      </c>
      <c r="DH24" s="666">
        <v>13</v>
      </c>
      <c r="DI24" s="657">
        <v>0</v>
      </c>
      <c r="DJ24" s="657">
        <v>0</v>
      </c>
      <c r="DK24" s="657">
        <v>0</v>
      </c>
      <c r="DL24" s="665">
        <v>112</v>
      </c>
      <c r="DM24" s="657">
        <v>68</v>
      </c>
      <c r="DN24" s="666">
        <v>44</v>
      </c>
      <c r="DO24" s="657">
        <v>48</v>
      </c>
      <c r="DP24" s="657">
        <v>34</v>
      </c>
      <c r="DQ24" s="657">
        <v>14</v>
      </c>
      <c r="DR24" s="665">
        <v>8</v>
      </c>
      <c r="DS24" s="657">
        <v>5</v>
      </c>
      <c r="DT24" s="666">
        <v>3</v>
      </c>
      <c r="DU24" s="665">
        <v>116</v>
      </c>
      <c r="DV24" s="657">
        <v>73</v>
      </c>
      <c r="DW24" s="666">
        <v>43</v>
      </c>
    </row>
    <row r="25" spans="1:127" hidden="1" x14ac:dyDescent="0.15">
      <c r="A25" s="529" t="s">
        <v>1367</v>
      </c>
      <c r="B25" s="661">
        <v>15</v>
      </c>
      <c r="C25" s="662">
        <v>6</v>
      </c>
      <c r="D25" s="663">
        <v>9</v>
      </c>
      <c r="E25" s="657">
        <v>3</v>
      </c>
      <c r="F25" s="657">
        <v>1</v>
      </c>
      <c r="G25" s="657">
        <v>2</v>
      </c>
      <c r="H25" s="665">
        <v>10</v>
      </c>
      <c r="I25" s="657">
        <v>5</v>
      </c>
      <c r="J25" s="666">
        <v>5</v>
      </c>
      <c r="K25" s="657">
        <v>0</v>
      </c>
      <c r="L25" s="657">
        <v>0</v>
      </c>
      <c r="M25" s="657">
        <v>0</v>
      </c>
      <c r="N25" s="665">
        <v>2</v>
      </c>
      <c r="O25" s="657">
        <v>0</v>
      </c>
      <c r="P25" s="666">
        <v>2</v>
      </c>
      <c r="Q25" s="657">
        <v>0</v>
      </c>
      <c r="R25" s="657">
        <v>0</v>
      </c>
      <c r="S25" s="657">
        <v>0</v>
      </c>
      <c r="T25" s="665">
        <v>0</v>
      </c>
      <c r="U25" s="657">
        <v>0</v>
      </c>
      <c r="V25" s="666">
        <v>0</v>
      </c>
      <c r="W25" s="657">
        <v>0</v>
      </c>
      <c r="X25" s="657">
        <v>0</v>
      </c>
      <c r="Y25" s="657">
        <v>0</v>
      </c>
      <c r="Z25" s="665">
        <v>0</v>
      </c>
      <c r="AA25" s="657">
        <v>0</v>
      </c>
      <c r="AB25" s="666">
        <v>0</v>
      </c>
      <c r="AC25" s="657">
        <v>0</v>
      </c>
      <c r="AD25" s="657">
        <v>0</v>
      </c>
      <c r="AE25" s="657">
        <v>0</v>
      </c>
      <c r="AF25" s="665">
        <v>0</v>
      </c>
      <c r="AG25" s="657">
        <v>0</v>
      </c>
      <c r="AH25" s="666">
        <v>0</v>
      </c>
      <c r="AI25" s="657">
        <v>0</v>
      </c>
      <c r="AJ25" s="657">
        <v>0</v>
      </c>
      <c r="AK25" s="657">
        <v>0</v>
      </c>
      <c r="AL25" s="665">
        <v>0</v>
      </c>
      <c r="AM25" s="657">
        <v>0</v>
      </c>
      <c r="AN25" s="666">
        <v>0</v>
      </c>
      <c r="AO25" s="657">
        <v>0</v>
      </c>
      <c r="AP25" s="657">
        <v>0</v>
      </c>
      <c r="AQ25" s="657">
        <v>0</v>
      </c>
      <c r="AR25" s="665">
        <v>0</v>
      </c>
      <c r="AS25" s="657">
        <v>0</v>
      </c>
      <c r="AT25" s="666">
        <v>0</v>
      </c>
      <c r="AU25" s="657">
        <v>0</v>
      </c>
      <c r="AV25" s="657">
        <v>0</v>
      </c>
      <c r="AW25" s="657">
        <v>0</v>
      </c>
      <c r="AX25" s="665">
        <v>0</v>
      </c>
      <c r="AY25" s="657">
        <v>0</v>
      </c>
      <c r="AZ25" s="666">
        <v>0</v>
      </c>
      <c r="BA25" s="657">
        <v>0</v>
      </c>
      <c r="BB25" s="657">
        <v>0</v>
      </c>
      <c r="BC25" s="657">
        <v>0</v>
      </c>
      <c r="BD25" s="665">
        <v>0</v>
      </c>
      <c r="BE25" s="657">
        <v>0</v>
      </c>
      <c r="BF25" s="666">
        <v>0</v>
      </c>
      <c r="BG25" s="657">
        <v>0</v>
      </c>
      <c r="BH25" s="657">
        <v>0</v>
      </c>
      <c r="BI25" s="657">
        <v>0</v>
      </c>
      <c r="BJ25" s="665">
        <v>0</v>
      </c>
      <c r="BK25" s="657">
        <v>0</v>
      </c>
      <c r="BL25" s="666">
        <v>0</v>
      </c>
      <c r="BM25" s="657">
        <v>0</v>
      </c>
      <c r="BN25" s="657">
        <v>0</v>
      </c>
      <c r="BO25" s="657">
        <v>0</v>
      </c>
      <c r="BP25" s="665">
        <v>0</v>
      </c>
      <c r="BQ25" s="657">
        <v>0</v>
      </c>
      <c r="BR25" s="666">
        <v>0</v>
      </c>
      <c r="BS25" s="657">
        <v>0</v>
      </c>
      <c r="BT25" s="657">
        <v>0</v>
      </c>
      <c r="BU25" s="657">
        <v>0</v>
      </c>
      <c r="BV25" s="665">
        <v>0</v>
      </c>
      <c r="BW25" s="657">
        <v>0</v>
      </c>
      <c r="BX25" s="666">
        <v>0</v>
      </c>
      <c r="BY25" s="657">
        <v>0</v>
      </c>
      <c r="BZ25" s="657">
        <v>0</v>
      </c>
      <c r="CA25" s="657">
        <v>0</v>
      </c>
      <c r="CB25" s="665">
        <v>0</v>
      </c>
      <c r="CC25" s="657">
        <v>0</v>
      </c>
      <c r="CD25" s="666">
        <v>0</v>
      </c>
      <c r="CE25" s="657">
        <v>0</v>
      </c>
      <c r="CF25" s="657">
        <v>0</v>
      </c>
      <c r="CG25" s="657">
        <v>0</v>
      </c>
      <c r="CH25" s="665">
        <v>0</v>
      </c>
      <c r="CI25" s="657">
        <v>0</v>
      </c>
      <c r="CJ25" s="666">
        <v>0</v>
      </c>
      <c r="CK25" s="657">
        <v>0</v>
      </c>
      <c r="CL25" s="657">
        <v>0</v>
      </c>
      <c r="CM25" s="657">
        <v>0</v>
      </c>
      <c r="CN25" s="665">
        <v>0</v>
      </c>
      <c r="CO25" s="657">
        <v>0</v>
      </c>
      <c r="CP25" s="666">
        <v>0</v>
      </c>
      <c r="CQ25" s="657">
        <v>0</v>
      </c>
      <c r="CR25" s="657">
        <v>0</v>
      </c>
      <c r="CS25" s="657">
        <v>0</v>
      </c>
      <c r="CT25" s="665">
        <v>0</v>
      </c>
      <c r="CU25" s="657">
        <v>0</v>
      </c>
      <c r="CV25" s="666">
        <v>0</v>
      </c>
      <c r="CW25" s="657">
        <v>0</v>
      </c>
      <c r="CX25" s="657">
        <v>0</v>
      </c>
      <c r="CY25" s="657">
        <v>0</v>
      </c>
      <c r="CZ25" s="665">
        <v>0</v>
      </c>
      <c r="DA25" s="657">
        <v>0</v>
      </c>
      <c r="DB25" s="666">
        <v>0</v>
      </c>
      <c r="DC25" s="657">
        <v>0</v>
      </c>
      <c r="DD25" s="657">
        <v>0</v>
      </c>
      <c r="DE25" s="657">
        <v>0</v>
      </c>
      <c r="DF25" s="665">
        <v>0</v>
      </c>
      <c r="DG25" s="657">
        <v>0</v>
      </c>
      <c r="DH25" s="666">
        <v>0</v>
      </c>
      <c r="DI25" s="657">
        <v>0</v>
      </c>
      <c r="DJ25" s="657">
        <v>0</v>
      </c>
      <c r="DK25" s="657">
        <v>0</v>
      </c>
      <c r="DL25" s="665">
        <v>0</v>
      </c>
      <c r="DM25" s="657">
        <v>0</v>
      </c>
      <c r="DN25" s="666">
        <v>0</v>
      </c>
      <c r="DO25" s="657">
        <v>0</v>
      </c>
      <c r="DP25" s="657">
        <v>0</v>
      </c>
      <c r="DQ25" s="657">
        <v>0</v>
      </c>
      <c r="DR25" s="665">
        <v>0</v>
      </c>
      <c r="DS25" s="657">
        <v>0</v>
      </c>
      <c r="DT25" s="666">
        <v>0</v>
      </c>
      <c r="DU25" s="665">
        <v>0</v>
      </c>
      <c r="DV25" s="657">
        <v>0</v>
      </c>
      <c r="DW25" s="666">
        <v>0</v>
      </c>
    </row>
    <row r="26" spans="1:127" hidden="1" x14ac:dyDescent="0.15">
      <c r="A26" s="529" t="s">
        <v>1368</v>
      </c>
      <c r="B26" s="661">
        <v>2899</v>
      </c>
      <c r="C26" s="662">
        <v>1862</v>
      </c>
      <c r="D26" s="663">
        <v>977</v>
      </c>
      <c r="E26" s="657">
        <v>225</v>
      </c>
      <c r="F26" s="657">
        <v>118</v>
      </c>
      <c r="G26" s="657">
        <v>103</v>
      </c>
      <c r="H26" s="665">
        <v>491</v>
      </c>
      <c r="I26" s="657">
        <v>421</v>
      </c>
      <c r="J26" s="666">
        <v>68</v>
      </c>
      <c r="K26" s="657">
        <v>48</v>
      </c>
      <c r="L26" s="657">
        <v>24</v>
      </c>
      <c r="M26" s="657">
        <v>24</v>
      </c>
      <c r="N26" s="665">
        <v>15</v>
      </c>
      <c r="O26" s="657">
        <v>5</v>
      </c>
      <c r="P26" s="666">
        <v>10</v>
      </c>
      <c r="Q26" s="657">
        <v>10</v>
      </c>
      <c r="R26" s="657">
        <v>2</v>
      </c>
      <c r="S26" s="657">
        <v>8</v>
      </c>
      <c r="T26" s="665">
        <v>4</v>
      </c>
      <c r="U26" s="657">
        <v>2</v>
      </c>
      <c r="V26" s="666">
        <v>2</v>
      </c>
      <c r="W26" s="657">
        <v>0</v>
      </c>
      <c r="X26" s="657">
        <v>0</v>
      </c>
      <c r="Y26" s="657">
        <v>0</v>
      </c>
      <c r="Z26" s="665">
        <v>0</v>
      </c>
      <c r="AA26" s="657">
        <v>0</v>
      </c>
      <c r="AB26" s="666">
        <v>0</v>
      </c>
      <c r="AC26" s="657">
        <v>4</v>
      </c>
      <c r="AD26" s="657">
        <v>3</v>
      </c>
      <c r="AE26" s="657">
        <v>1</v>
      </c>
      <c r="AF26" s="665">
        <v>155</v>
      </c>
      <c r="AG26" s="657">
        <v>123</v>
      </c>
      <c r="AH26" s="666">
        <v>28</v>
      </c>
      <c r="AI26" s="657">
        <v>111</v>
      </c>
      <c r="AJ26" s="657">
        <v>66</v>
      </c>
      <c r="AK26" s="657">
        <v>45</v>
      </c>
      <c r="AL26" s="665">
        <v>24</v>
      </c>
      <c r="AM26" s="657">
        <v>8</v>
      </c>
      <c r="AN26" s="666">
        <v>16</v>
      </c>
      <c r="AO26" s="657">
        <v>3</v>
      </c>
      <c r="AP26" s="657">
        <v>2</v>
      </c>
      <c r="AQ26" s="657">
        <v>1</v>
      </c>
      <c r="AR26" s="665">
        <v>40</v>
      </c>
      <c r="AS26" s="657">
        <v>36</v>
      </c>
      <c r="AT26" s="666">
        <v>4</v>
      </c>
      <c r="AU26" s="657">
        <v>166</v>
      </c>
      <c r="AV26" s="657">
        <v>67</v>
      </c>
      <c r="AW26" s="657">
        <v>99</v>
      </c>
      <c r="AX26" s="665">
        <v>11</v>
      </c>
      <c r="AY26" s="657">
        <v>5</v>
      </c>
      <c r="AZ26" s="666">
        <v>6</v>
      </c>
      <c r="BA26" s="657">
        <v>42</v>
      </c>
      <c r="BB26" s="657">
        <v>14</v>
      </c>
      <c r="BC26" s="657">
        <v>28</v>
      </c>
      <c r="BD26" s="665">
        <v>136</v>
      </c>
      <c r="BE26" s="657">
        <v>70</v>
      </c>
      <c r="BF26" s="666">
        <v>66</v>
      </c>
      <c r="BG26" s="657">
        <v>110</v>
      </c>
      <c r="BH26" s="657">
        <v>58</v>
      </c>
      <c r="BI26" s="657">
        <v>52</v>
      </c>
      <c r="BJ26" s="665">
        <v>55</v>
      </c>
      <c r="BK26" s="657">
        <v>50</v>
      </c>
      <c r="BL26" s="666">
        <v>5</v>
      </c>
      <c r="BM26" s="657">
        <v>122</v>
      </c>
      <c r="BN26" s="657">
        <v>62</v>
      </c>
      <c r="BO26" s="657">
        <v>60</v>
      </c>
      <c r="BP26" s="665">
        <v>30</v>
      </c>
      <c r="BQ26" s="657">
        <v>8</v>
      </c>
      <c r="BR26" s="666">
        <v>22</v>
      </c>
      <c r="BS26" s="657">
        <v>160</v>
      </c>
      <c r="BT26" s="657">
        <v>94</v>
      </c>
      <c r="BU26" s="657">
        <v>16</v>
      </c>
      <c r="BV26" s="665">
        <v>145</v>
      </c>
      <c r="BW26" s="657">
        <v>101</v>
      </c>
      <c r="BX26" s="666">
        <v>44</v>
      </c>
      <c r="BY26" s="657">
        <v>74</v>
      </c>
      <c r="BZ26" s="657">
        <v>58</v>
      </c>
      <c r="CA26" s="657">
        <v>16</v>
      </c>
      <c r="CB26" s="665">
        <v>99</v>
      </c>
      <c r="CC26" s="657">
        <v>64</v>
      </c>
      <c r="CD26" s="666">
        <v>35</v>
      </c>
      <c r="CE26" s="657">
        <v>97</v>
      </c>
      <c r="CF26" s="657">
        <v>58</v>
      </c>
      <c r="CG26" s="657">
        <v>39</v>
      </c>
      <c r="CH26" s="665">
        <v>26</v>
      </c>
      <c r="CI26" s="657">
        <v>20</v>
      </c>
      <c r="CJ26" s="666">
        <v>6</v>
      </c>
      <c r="CK26" s="657">
        <v>95</v>
      </c>
      <c r="CL26" s="657">
        <v>56</v>
      </c>
      <c r="CM26" s="657">
        <v>39</v>
      </c>
      <c r="CN26" s="665">
        <v>22</v>
      </c>
      <c r="CO26" s="657">
        <v>11</v>
      </c>
      <c r="CP26" s="666">
        <v>11</v>
      </c>
      <c r="CQ26" s="657">
        <v>1</v>
      </c>
      <c r="CR26" s="657">
        <v>1</v>
      </c>
      <c r="CS26" s="657">
        <v>0</v>
      </c>
      <c r="CT26" s="665">
        <v>43</v>
      </c>
      <c r="CU26" s="657">
        <v>26</v>
      </c>
      <c r="CV26" s="666">
        <v>17</v>
      </c>
      <c r="CW26" s="657">
        <v>0</v>
      </c>
      <c r="CX26" s="657">
        <v>0</v>
      </c>
      <c r="CY26" s="657">
        <v>0</v>
      </c>
      <c r="CZ26" s="665">
        <v>130</v>
      </c>
      <c r="DA26" s="657">
        <v>110</v>
      </c>
      <c r="DB26" s="666">
        <v>20</v>
      </c>
      <c r="DC26" s="657">
        <v>0</v>
      </c>
      <c r="DD26" s="657">
        <v>0</v>
      </c>
      <c r="DE26" s="657">
        <v>0</v>
      </c>
      <c r="DF26" s="665">
        <v>34</v>
      </c>
      <c r="DG26" s="657">
        <v>23</v>
      </c>
      <c r="DH26" s="666">
        <v>11</v>
      </c>
      <c r="DI26" s="657">
        <v>0</v>
      </c>
      <c r="DJ26" s="657">
        <v>0</v>
      </c>
      <c r="DK26" s="657">
        <v>0</v>
      </c>
      <c r="DL26" s="665">
        <v>48</v>
      </c>
      <c r="DM26" s="657">
        <v>20</v>
      </c>
      <c r="DN26" s="666">
        <v>28</v>
      </c>
      <c r="DO26" s="657">
        <v>18</v>
      </c>
      <c r="DP26" s="657">
        <v>14</v>
      </c>
      <c r="DQ26" s="657">
        <v>4</v>
      </c>
      <c r="DR26" s="665">
        <v>4</v>
      </c>
      <c r="DS26" s="657">
        <v>3</v>
      </c>
      <c r="DT26" s="666">
        <v>1</v>
      </c>
      <c r="DU26" s="665">
        <v>101</v>
      </c>
      <c r="DV26" s="657">
        <v>59</v>
      </c>
      <c r="DW26" s="666">
        <v>42</v>
      </c>
    </row>
    <row r="27" spans="1:127" hidden="1" x14ac:dyDescent="0.15">
      <c r="A27" s="529" t="s">
        <v>1369</v>
      </c>
      <c r="B27" s="661">
        <v>1130</v>
      </c>
      <c r="C27" s="662">
        <v>688</v>
      </c>
      <c r="D27" s="663">
        <v>442</v>
      </c>
      <c r="E27" s="657">
        <v>174</v>
      </c>
      <c r="F27" s="657">
        <v>84</v>
      </c>
      <c r="G27" s="657">
        <v>90</v>
      </c>
      <c r="H27" s="665">
        <v>164</v>
      </c>
      <c r="I27" s="657">
        <v>80</v>
      </c>
      <c r="J27" s="666">
        <v>84</v>
      </c>
      <c r="K27" s="657">
        <v>1</v>
      </c>
      <c r="L27" s="657">
        <v>1</v>
      </c>
      <c r="M27" s="657">
        <v>0</v>
      </c>
      <c r="N27" s="665">
        <v>0</v>
      </c>
      <c r="O27" s="657">
        <v>0</v>
      </c>
      <c r="P27" s="666">
        <v>0</v>
      </c>
      <c r="Q27" s="657">
        <v>2</v>
      </c>
      <c r="R27" s="657">
        <v>0</v>
      </c>
      <c r="S27" s="657">
        <v>2</v>
      </c>
      <c r="T27" s="665">
        <v>18</v>
      </c>
      <c r="U27" s="657">
        <v>12</v>
      </c>
      <c r="V27" s="666">
        <v>6</v>
      </c>
      <c r="W27" s="657">
        <v>0</v>
      </c>
      <c r="X27" s="657">
        <v>0</v>
      </c>
      <c r="Y27" s="657">
        <v>0</v>
      </c>
      <c r="Z27" s="665">
        <v>0</v>
      </c>
      <c r="AA27" s="657">
        <v>0</v>
      </c>
      <c r="AB27" s="666">
        <v>0</v>
      </c>
      <c r="AC27" s="657">
        <v>0</v>
      </c>
      <c r="AD27" s="657">
        <v>0</v>
      </c>
      <c r="AE27" s="657">
        <v>0</v>
      </c>
      <c r="AF27" s="665">
        <v>86</v>
      </c>
      <c r="AG27" s="657">
        <v>70</v>
      </c>
      <c r="AH27" s="666">
        <v>16</v>
      </c>
      <c r="AI27" s="657">
        <v>36</v>
      </c>
      <c r="AJ27" s="657">
        <v>17</v>
      </c>
      <c r="AK27" s="657">
        <v>19</v>
      </c>
      <c r="AL27" s="665">
        <v>129</v>
      </c>
      <c r="AM27" s="657">
        <v>88</v>
      </c>
      <c r="AN27" s="666">
        <v>41</v>
      </c>
      <c r="AO27" s="657">
        <v>3</v>
      </c>
      <c r="AP27" s="657">
        <v>2</v>
      </c>
      <c r="AQ27" s="657">
        <v>1</v>
      </c>
      <c r="AR27" s="665">
        <v>10</v>
      </c>
      <c r="AS27" s="657">
        <v>9</v>
      </c>
      <c r="AT27" s="666">
        <v>1</v>
      </c>
      <c r="AU27" s="657">
        <v>2</v>
      </c>
      <c r="AV27" s="657">
        <v>2</v>
      </c>
      <c r="AW27" s="657">
        <v>0</v>
      </c>
      <c r="AX27" s="665">
        <v>9</v>
      </c>
      <c r="AY27" s="657">
        <v>5</v>
      </c>
      <c r="AZ27" s="666">
        <v>4</v>
      </c>
      <c r="BA27" s="657">
        <v>10</v>
      </c>
      <c r="BB27" s="657">
        <v>4</v>
      </c>
      <c r="BC27" s="657">
        <v>6</v>
      </c>
      <c r="BD27" s="665">
        <v>48</v>
      </c>
      <c r="BE27" s="657">
        <v>31</v>
      </c>
      <c r="BF27" s="666">
        <v>17</v>
      </c>
      <c r="BG27" s="657">
        <v>16</v>
      </c>
      <c r="BH27" s="657">
        <v>13</v>
      </c>
      <c r="BI27" s="657">
        <v>3</v>
      </c>
      <c r="BJ27" s="665">
        <v>68</v>
      </c>
      <c r="BK27" s="657">
        <v>40</v>
      </c>
      <c r="BL27" s="666">
        <v>28</v>
      </c>
      <c r="BM27" s="657">
        <v>5</v>
      </c>
      <c r="BN27" s="657">
        <v>4</v>
      </c>
      <c r="BO27" s="657">
        <v>1</v>
      </c>
      <c r="BP27" s="665">
        <v>33</v>
      </c>
      <c r="BQ27" s="657">
        <v>28</v>
      </c>
      <c r="BR27" s="666">
        <v>5</v>
      </c>
      <c r="BS27" s="657">
        <v>45</v>
      </c>
      <c r="BT27" s="657">
        <v>28</v>
      </c>
      <c r="BU27" s="657">
        <v>17</v>
      </c>
      <c r="BV27" s="665">
        <v>49</v>
      </c>
      <c r="BW27" s="657">
        <v>31</v>
      </c>
      <c r="BX27" s="666">
        <v>18</v>
      </c>
      <c r="BY27" s="657">
        <v>51</v>
      </c>
      <c r="BZ27" s="657">
        <v>25</v>
      </c>
      <c r="CA27" s="657">
        <v>26</v>
      </c>
      <c r="CB27" s="665">
        <v>16</v>
      </c>
      <c r="CC27" s="657">
        <v>12</v>
      </c>
      <c r="CD27" s="666">
        <v>4</v>
      </c>
      <c r="CE27" s="657">
        <v>1</v>
      </c>
      <c r="CF27" s="657">
        <v>1</v>
      </c>
      <c r="CG27" s="657">
        <v>0</v>
      </c>
      <c r="CH27" s="665">
        <v>6</v>
      </c>
      <c r="CI27" s="657">
        <v>2</v>
      </c>
      <c r="CJ27" s="666">
        <v>4</v>
      </c>
      <c r="CK27" s="657">
        <v>6</v>
      </c>
      <c r="CL27" s="657">
        <v>4</v>
      </c>
      <c r="CM27" s="657">
        <v>2</v>
      </c>
      <c r="CN27" s="665">
        <v>0</v>
      </c>
      <c r="CO27" s="657">
        <v>0</v>
      </c>
      <c r="CP27" s="666">
        <v>0</v>
      </c>
      <c r="CQ27" s="657">
        <v>29</v>
      </c>
      <c r="CR27" s="657">
        <v>18</v>
      </c>
      <c r="CS27" s="657">
        <v>11</v>
      </c>
      <c r="CT27" s="665">
        <v>0</v>
      </c>
      <c r="CU27" s="657">
        <v>0</v>
      </c>
      <c r="CV27" s="666">
        <v>0</v>
      </c>
      <c r="CW27" s="657">
        <v>0</v>
      </c>
      <c r="CX27" s="657">
        <v>0</v>
      </c>
      <c r="CY27" s="657">
        <v>0</v>
      </c>
      <c r="CZ27" s="665">
        <v>20</v>
      </c>
      <c r="DA27" s="657">
        <v>12</v>
      </c>
      <c r="DB27" s="666">
        <v>8</v>
      </c>
      <c r="DC27" s="657">
        <v>0</v>
      </c>
      <c r="DD27" s="657">
        <v>0</v>
      </c>
      <c r="DE27" s="657">
        <v>0</v>
      </c>
      <c r="DF27" s="665">
        <v>0</v>
      </c>
      <c r="DG27" s="657">
        <v>0</v>
      </c>
      <c r="DH27" s="666">
        <v>0</v>
      </c>
      <c r="DI27" s="657">
        <v>0</v>
      </c>
      <c r="DJ27" s="657">
        <v>0</v>
      </c>
      <c r="DK27" s="657">
        <v>0</v>
      </c>
      <c r="DL27" s="665">
        <v>57</v>
      </c>
      <c r="DM27" s="657">
        <v>41</v>
      </c>
      <c r="DN27" s="666">
        <v>16</v>
      </c>
      <c r="DO27" s="657">
        <v>28</v>
      </c>
      <c r="DP27" s="657">
        <v>18</v>
      </c>
      <c r="DQ27" s="657">
        <v>10</v>
      </c>
      <c r="DR27" s="665">
        <v>4</v>
      </c>
      <c r="DS27" s="657">
        <v>2</v>
      </c>
      <c r="DT27" s="666">
        <v>2</v>
      </c>
      <c r="DU27" s="665">
        <v>4</v>
      </c>
      <c r="DV27" s="657">
        <v>4</v>
      </c>
      <c r="DW27" s="666">
        <v>0</v>
      </c>
    </row>
    <row r="28" spans="1:127" hidden="1" x14ac:dyDescent="0.15">
      <c r="A28" s="529" t="s">
        <v>1370</v>
      </c>
      <c r="B28" s="661">
        <v>607</v>
      </c>
      <c r="C28" s="662">
        <v>515</v>
      </c>
      <c r="D28" s="663">
        <v>89</v>
      </c>
      <c r="E28" s="657">
        <v>17</v>
      </c>
      <c r="F28" s="657">
        <v>13</v>
      </c>
      <c r="G28" s="657">
        <v>4</v>
      </c>
      <c r="H28" s="665">
        <v>114</v>
      </c>
      <c r="I28" s="657">
        <v>92</v>
      </c>
      <c r="J28" s="666">
        <v>19</v>
      </c>
      <c r="K28" s="657">
        <v>3</v>
      </c>
      <c r="L28" s="657">
        <v>3</v>
      </c>
      <c r="M28" s="657">
        <v>0</v>
      </c>
      <c r="N28" s="665">
        <v>0</v>
      </c>
      <c r="O28" s="657">
        <v>0</v>
      </c>
      <c r="P28" s="666">
        <v>0</v>
      </c>
      <c r="Q28" s="657">
        <v>0</v>
      </c>
      <c r="R28" s="657">
        <v>0</v>
      </c>
      <c r="S28" s="657">
        <v>0</v>
      </c>
      <c r="T28" s="665">
        <v>34</v>
      </c>
      <c r="U28" s="657">
        <v>27</v>
      </c>
      <c r="V28" s="666">
        <v>7</v>
      </c>
      <c r="W28" s="657">
        <v>0</v>
      </c>
      <c r="X28" s="657">
        <v>0</v>
      </c>
      <c r="Y28" s="657">
        <v>0</v>
      </c>
      <c r="Z28" s="665">
        <v>0</v>
      </c>
      <c r="AA28" s="657">
        <v>0</v>
      </c>
      <c r="AB28" s="666">
        <v>0</v>
      </c>
      <c r="AC28" s="657">
        <v>0</v>
      </c>
      <c r="AD28" s="657">
        <v>0</v>
      </c>
      <c r="AE28" s="657">
        <v>0</v>
      </c>
      <c r="AF28" s="665">
        <v>48</v>
      </c>
      <c r="AG28" s="657">
        <v>40</v>
      </c>
      <c r="AH28" s="666">
        <v>8</v>
      </c>
      <c r="AI28" s="657">
        <v>29</v>
      </c>
      <c r="AJ28" s="657">
        <v>25</v>
      </c>
      <c r="AK28" s="657">
        <v>4</v>
      </c>
      <c r="AL28" s="665">
        <v>2</v>
      </c>
      <c r="AM28" s="657">
        <v>2</v>
      </c>
      <c r="AN28" s="666">
        <v>0</v>
      </c>
      <c r="AO28" s="657">
        <v>0</v>
      </c>
      <c r="AP28" s="657">
        <v>0</v>
      </c>
      <c r="AQ28" s="657">
        <v>0</v>
      </c>
      <c r="AR28" s="665">
        <v>2</v>
      </c>
      <c r="AS28" s="657">
        <v>2</v>
      </c>
      <c r="AT28" s="666">
        <v>0</v>
      </c>
      <c r="AU28" s="657">
        <v>59</v>
      </c>
      <c r="AV28" s="657">
        <v>54</v>
      </c>
      <c r="AW28" s="657">
        <v>5</v>
      </c>
      <c r="AX28" s="665">
        <v>0</v>
      </c>
      <c r="AY28" s="657">
        <v>0</v>
      </c>
      <c r="AZ28" s="666">
        <v>0</v>
      </c>
      <c r="BA28" s="657">
        <v>0</v>
      </c>
      <c r="BB28" s="657">
        <v>0</v>
      </c>
      <c r="BC28" s="657">
        <v>0</v>
      </c>
      <c r="BD28" s="665">
        <v>0</v>
      </c>
      <c r="BE28" s="657">
        <v>0</v>
      </c>
      <c r="BF28" s="666">
        <v>0</v>
      </c>
      <c r="BG28" s="657">
        <v>28</v>
      </c>
      <c r="BH28" s="657">
        <v>21</v>
      </c>
      <c r="BI28" s="657">
        <v>7</v>
      </c>
      <c r="BJ28" s="665">
        <v>2</v>
      </c>
      <c r="BK28" s="657">
        <v>1</v>
      </c>
      <c r="BL28" s="666">
        <v>1</v>
      </c>
      <c r="BM28" s="657">
        <v>12</v>
      </c>
      <c r="BN28" s="657">
        <v>7</v>
      </c>
      <c r="BO28" s="657">
        <v>5</v>
      </c>
      <c r="BP28" s="665">
        <v>12</v>
      </c>
      <c r="BQ28" s="657">
        <v>12</v>
      </c>
      <c r="BR28" s="666">
        <v>0</v>
      </c>
      <c r="BS28" s="657">
        <v>19</v>
      </c>
      <c r="BT28" s="657">
        <v>16</v>
      </c>
      <c r="BU28" s="657">
        <v>3</v>
      </c>
      <c r="BV28" s="665">
        <v>37</v>
      </c>
      <c r="BW28" s="657">
        <v>33</v>
      </c>
      <c r="BX28" s="666">
        <v>4</v>
      </c>
      <c r="BY28" s="657">
        <v>12</v>
      </c>
      <c r="BZ28" s="657">
        <v>12</v>
      </c>
      <c r="CA28" s="657">
        <v>0</v>
      </c>
      <c r="CB28" s="665">
        <v>9</v>
      </c>
      <c r="CC28" s="657">
        <v>4</v>
      </c>
      <c r="CD28" s="666">
        <v>5</v>
      </c>
      <c r="CE28" s="657">
        <v>13</v>
      </c>
      <c r="CF28" s="657">
        <v>13</v>
      </c>
      <c r="CG28" s="657">
        <v>0</v>
      </c>
      <c r="CH28" s="665">
        <v>35</v>
      </c>
      <c r="CI28" s="657">
        <v>33</v>
      </c>
      <c r="CJ28" s="666">
        <v>2</v>
      </c>
      <c r="CK28" s="657">
        <v>47</v>
      </c>
      <c r="CL28" s="657">
        <v>42</v>
      </c>
      <c r="CM28" s="657">
        <v>5</v>
      </c>
      <c r="CN28" s="665">
        <v>7</v>
      </c>
      <c r="CO28" s="657">
        <v>6</v>
      </c>
      <c r="CP28" s="666">
        <v>1</v>
      </c>
      <c r="CQ28" s="657">
        <v>0</v>
      </c>
      <c r="CR28" s="657">
        <v>0</v>
      </c>
      <c r="CS28" s="657">
        <v>0</v>
      </c>
      <c r="CT28" s="665">
        <v>27</v>
      </c>
      <c r="CU28" s="657">
        <v>23</v>
      </c>
      <c r="CV28" s="666">
        <v>4</v>
      </c>
      <c r="CW28" s="657">
        <v>0</v>
      </c>
      <c r="CX28" s="657">
        <v>0</v>
      </c>
      <c r="CY28" s="657">
        <v>0</v>
      </c>
      <c r="CZ28" s="665">
        <v>0</v>
      </c>
      <c r="DA28" s="657">
        <v>0</v>
      </c>
      <c r="DB28" s="666">
        <v>0</v>
      </c>
      <c r="DC28" s="657">
        <v>16</v>
      </c>
      <c r="DD28" s="657">
        <v>13</v>
      </c>
      <c r="DE28" s="657">
        <v>3</v>
      </c>
      <c r="DF28" s="665">
        <v>3</v>
      </c>
      <c r="DG28" s="657">
        <v>2</v>
      </c>
      <c r="DH28" s="666">
        <v>1</v>
      </c>
      <c r="DI28" s="657">
        <v>0</v>
      </c>
      <c r="DJ28" s="657">
        <v>0</v>
      </c>
      <c r="DK28" s="657">
        <v>0</v>
      </c>
      <c r="DL28" s="665">
        <v>7</v>
      </c>
      <c r="DM28" s="657">
        <v>7</v>
      </c>
      <c r="DN28" s="666">
        <v>0</v>
      </c>
      <c r="DO28" s="657">
        <v>2</v>
      </c>
      <c r="DP28" s="657">
        <v>2</v>
      </c>
      <c r="DQ28" s="657">
        <v>0</v>
      </c>
      <c r="DR28" s="665">
        <v>0</v>
      </c>
      <c r="DS28" s="657">
        <v>0</v>
      </c>
      <c r="DT28" s="666">
        <v>0</v>
      </c>
      <c r="DU28" s="665">
        <v>11</v>
      </c>
      <c r="DV28" s="657">
        <v>10</v>
      </c>
      <c r="DW28" s="666">
        <v>1</v>
      </c>
    </row>
    <row r="29" spans="1:127" hidden="1" x14ac:dyDescent="0.15">
      <c r="A29" s="529" t="s">
        <v>1371</v>
      </c>
      <c r="B29" s="661">
        <v>1062</v>
      </c>
      <c r="C29" s="662">
        <v>835</v>
      </c>
      <c r="D29" s="663">
        <v>226</v>
      </c>
      <c r="E29" s="657">
        <v>166</v>
      </c>
      <c r="F29" s="657">
        <v>122</v>
      </c>
      <c r="G29" s="657">
        <v>43</v>
      </c>
      <c r="H29" s="665">
        <v>62</v>
      </c>
      <c r="I29" s="657">
        <v>51</v>
      </c>
      <c r="J29" s="666">
        <v>11</v>
      </c>
      <c r="K29" s="657">
        <v>296</v>
      </c>
      <c r="L29" s="657">
        <v>262</v>
      </c>
      <c r="M29" s="657">
        <v>34</v>
      </c>
      <c r="N29" s="665">
        <v>12</v>
      </c>
      <c r="O29" s="657">
        <v>10</v>
      </c>
      <c r="P29" s="666">
        <v>2</v>
      </c>
      <c r="Q29" s="657">
        <v>86</v>
      </c>
      <c r="R29" s="657">
        <v>76</v>
      </c>
      <c r="S29" s="657">
        <v>10</v>
      </c>
      <c r="T29" s="665">
        <v>3</v>
      </c>
      <c r="U29" s="657">
        <v>2</v>
      </c>
      <c r="V29" s="666">
        <v>1</v>
      </c>
      <c r="W29" s="657">
        <v>32</v>
      </c>
      <c r="X29" s="657">
        <v>28</v>
      </c>
      <c r="Y29" s="657">
        <v>4</v>
      </c>
      <c r="Z29" s="665">
        <v>25</v>
      </c>
      <c r="AA29" s="657">
        <v>19</v>
      </c>
      <c r="AB29" s="666">
        <v>6</v>
      </c>
      <c r="AC29" s="657">
        <v>9</v>
      </c>
      <c r="AD29" s="657">
        <v>5</v>
      </c>
      <c r="AE29" s="657">
        <v>4</v>
      </c>
      <c r="AF29" s="665">
        <v>7</v>
      </c>
      <c r="AG29" s="657">
        <v>5</v>
      </c>
      <c r="AH29" s="666">
        <v>2</v>
      </c>
      <c r="AI29" s="657">
        <v>20</v>
      </c>
      <c r="AJ29" s="657">
        <v>17</v>
      </c>
      <c r="AK29" s="657">
        <v>3</v>
      </c>
      <c r="AL29" s="665">
        <v>0</v>
      </c>
      <c r="AM29" s="657">
        <v>0</v>
      </c>
      <c r="AN29" s="666">
        <v>0</v>
      </c>
      <c r="AO29" s="657">
        <v>0</v>
      </c>
      <c r="AP29" s="657">
        <v>0</v>
      </c>
      <c r="AQ29" s="657">
        <v>0</v>
      </c>
      <c r="AR29" s="665">
        <v>75</v>
      </c>
      <c r="AS29" s="657">
        <v>57</v>
      </c>
      <c r="AT29" s="666">
        <v>18</v>
      </c>
      <c r="AU29" s="657">
        <v>95</v>
      </c>
      <c r="AV29" s="657">
        <v>74</v>
      </c>
      <c r="AW29" s="657">
        <v>21</v>
      </c>
      <c r="AX29" s="665">
        <v>9</v>
      </c>
      <c r="AY29" s="657">
        <v>6</v>
      </c>
      <c r="AZ29" s="666">
        <v>3</v>
      </c>
      <c r="BA29" s="657">
        <v>5</v>
      </c>
      <c r="BB29" s="657">
        <v>4</v>
      </c>
      <c r="BC29" s="657">
        <v>1</v>
      </c>
      <c r="BD29" s="665">
        <v>63</v>
      </c>
      <c r="BE29" s="657">
        <v>21</v>
      </c>
      <c r="BF29" s="666">
        <v>42</v>
      </c>
      <c r="BG29" s="657">
        <v>4</v>
      </c>
      <c r="BH29" s="657">
        <v>3</v>
      </c>
      <c r="BI29" s="657">
        <v>1</v>
      </c>
      <c r="BJ29" s="665">
        <v>0</v>
      </c>
      <c r="BK29" s="657">
        <v>0</v>
      </c>
      <c r="BL29" s="666">
        <v>0</v>
      </c>
      <c r="BM29" s="657">
        <v>9</v>
      </c>
      <c r="BN29" s="657">
        <v>8</v>
      </c>
      <c r="BO29" s="657">
        <v>1</v>
      </c>
      <c r="BP29" s="665">
        <v>0</v>
      </c>
      <c r="BQ29" s="657">
        <v>0</v>
      </c>
      <c r="BR29" s="666">
        <v>0</v>
      </c>
      <c r="BS29" s="657">
        <v>5</v>
      </c>
      <c r="BT29" s="657">
        <v>2</v>
      </c>
      <c r="BU29" s="657">
        <v>3</v>
      </c>
      <c r="BV29" s="665">
        <v>0</v>
      </c>
      <c r="BW29" s="657">
        <v>0</v>
      </c>
      <c r="BX29" s="666">
        <v>0</v>
      </c>
      <c r="BY29" s="657">
        <v>0</v>
      </c>
      <c r="BZ29" s="657">
        <v>0</v>
      </c>
      <c r="CA29" s="657">
        <v>0</v>
      </c>
      <c r="CB29" s="665">
        <v>0</v>
      </c>
      <c r="CC29" s="657">
        <v>0</v>
      </c>
      <c r="CD29" s="666">
        <v>0</v>
      </c>
      <c r="CE29" s="657">
        <v>2</v>
      </c>
      <c r="CF29" s="657">
        <v>2</v>
      </c>
      <c r="CG29" s="657">
        <v>0</v>
      </c>
      <c r="CH29" s="665">
        <v>38</v>
      </c>
      <c r="CI29" s="657">
        <v>30</v>
      </c>
      <c r="CJ29" s="666">
        <v>8</v>
      </c>
      <c r="CK29" s="657">
        <v>7</v>
      </c>
      <c r="CL29" s="657">
        <v>5</v>
      </c>
      <c r="CM29" s="657">
        <v>2</v>
      </c>
      <c r="CN29" s="665">
        <v>17</v>
      </c>
      <c r="CO29" s="657">
        <v>14</v>
      </c>
      <c r="CP29" s="666">
        <v>3</v>
      </c>
      <c r="CQ29" s="657">
        <v>2</v>
      </c>
      <c r="CR29" s="657">
        <v>1</v>
      </c>
      <c r="CS29" s="657">
        <v>1</v>
      </c>
      <c r="CT29" s="665">
        <v>3</v>
      </c>
      <c r="CU29" s="657">
        <v>3</v>
      </c>
      <c r="CV29" s="666">
        <v>0</v>
      </c>
      <c r="CW29" s="657">
        <v>0</v>
      </c>
      <c r="CX29" s="657">
        <v>0</v>
      </c>
      <c r="CY29" s="657">
        <v>0</v>
      </c>
      <c r="CZ29" s="665">
        <v>0</v>
      </c>
      <c r="DA29" s="657">
        <v>0</v>
      </c>
      <c r="DB29" s="666">
        <v>0</v>
      </c>
      <c r="DC29" s="657">
        <v>8</v>
      </c>
      <c r="DD29" s="657">
        <v>7</v>
      </c>
      <c r="DE29" s="657">
        <v>1</v>
      </c>
      <c r="DF29" s="665">
        <v>2</v>
      </c>
      <c r="DG29" s="657">
        <v>1</v>
      </c>
      <c r="DH29" s="666">
        <v>1</v>
      </c>
      <c r="DI29" s="657">
        <v>0</v>
      </c>
      <c r="DJ29" s="657">
        <v>0</v>
      </c>
      <c r="DK29" s="657">
        <v>0</v>
      </c>
      <c r="DL29" s="665">
        <v>0</v>
      </c>
      <c r="DM29" s="657">
        <v>0</v>
      </c>
      <c r="DN29" s="666">
        <v>0</v>
      </c>
      <c r="DO29" s="657">
        <v>0</v>
      </c>
      <c r="DP29" s="657">
        <v>0</v>
      </c>
      <c r="DQ29" s="657">
        <v>0</v>
      </c>
      <c r="DR29" s="665">
        <v>0</v>
      </c>
      <c r="DS29" s="657">
        <v>0</v>
      </c>
      <c r="DT29" s="666">
        <v>0</v>
      </c>
      <c r="DU29" s="665">
        <v>0</v>
      </c>
      <c r="DV29" s="657">
        <v>0</v>
      </c>
      <c r="DW29" s="666">
        <v>0</v>
      </c>
    </row>
    <row r="30" spans="1:127" hidden="1" x14ac:dyDescent="0.15">
      <c r="A30" s="529" t="s">
        <v>1372</v>
      </c>
      <c r="B30" s="661">
        <v>993</v>
      </c>
      <c r="C30" s="662">
        <v>902</v>
      </c>
      <c r="D30" s="663">
        <v>91</v>
      </c>
      <c r="E30" s="657">
        <v>100</v>
      </c>
      <c r="F30" s="657">
        <v>87</v>
      </c>
      <c r="G30" s="657">
        <v>13</v>
      </c>
      <c r="H30" s="665">
        <v>25</v>
      </c>
      <c r="I30" s="657">
        <v>23</v>
      </c>
      <c r="J30" s="666">
        <v>2</v>
      </c>
      <c r="K30" s="657">
        <v>0</v>
      </c>
      <c r="L30" s="657">
        <v>0</v>
      </c>
      <c r="M30" s="657">
        <v>0</v>
      </c>
      <c r="N30" s="665">
        <v>0</v>
      </c>
      <c r="O30" s="657">
        <v>0</v>
      </c>
      <c r="P30" s="666">
        <v>0</v>
      </c>
      <c r="Q30" s="657">
        <v>0</v>
      </c>
      <c r="R30" s="657">
        <v>0</v>
      </c>
      <c r="S30" s="657">
        <v>0</v>
      </c>
      <c r="T30" s="665">
        <v>0</v>
      </c>
      <c r="U30" s="657">
        <v>0</v>
      </c>
      <c r="V30" s="666">
        <v>0</v>
      </c>
      <c r="W30" s="657">
        <v>0</v>
      </c>
      <c r="X30" s="657">
        <v>0</v>
      </c>
      <c r="Y30" s="657">
        <v>0</v>
      </c>
      <c r="Z30" s="665">
        <v>0</v>
      </c>
      <c r="AA30" s="657">
        <v>0</v>
      </c>
      <c r="AB30" s="666">
        <v>0</v>
      </c>
      <c r="AC30" s="657">
        <v>0</v>
      </c>
      <c r="AD30" s="657">
        <v>0</v>
      </c>
      <c r="AE30" s="657">
        <v>0</v>
      </c>
      <c r="AF30" s="665">
        <v>74</v>
      </c>
      <c r="AG30" s="657">
        <v>72</v>
      </c>
      <c r="AH30" s="666">
        <v>2</v>
      </c>
      <c r="AI30" s="657">
        <v>0</v>
      </c>
      <c r="AJ30" s="657">
        <v>0</v>
      </c>
      <c r="AK30" s="657">
        <v>0</v>
      </c>
      <c r="AL30" s="665">
        <v>0</v>
      </c>
      <c r="AM30" s="657">
        <v>0</v>
      </c>
      <c r="AN30" s="666">
        <v>0</v>
      </c>
      <c r="AO30" s="657">
        <v>16</v>
      </c>
      <c r="AP30" s="657">
        <v>14</v>
      </c>
      <c r="AQ30" s="657">
        <v>2</v>
      </c>
      <c r="AR30" s="665">
        <v>0</v>
      </c>
      <c r="AS30" s="657">
        <v>0</v>
      </c>
      <c r="AT30" s="666">
        <v>0</v>
      </c>
      <c r="AU30" s="657">
        <v>0</v>
      </c>
      <c r="AV30" s="657">
        <v>0</v>
      </c>
      <c r="AW30" s="657">
        <v>0</v>
      </c>
      <c r="AX30" s="665">
        <v>0</v>
      </c>
      <c r="AY30" s="657">
        <v>0</v>
      </c>
      <c r="AZ30" s="666">
        <v>0</v>
      </c>
      <c r="BA30" s="657">
        <v>0</v>
      </c>
      <c r="BB30" s="657">
        <v>0</v>
      </c>
      <c r="BC30" s="657">
        <v>0</v>
      </c>
      <c r="BD30" s="665">
        <v>0</v>
      </c>
      <c r="BE30" s="657">
        <v>0</v>
      </c>
      <c r="BF30" s="666">
        <v>0</v>
      </c>
      <c r="BG30" s="657">
        <v>13</v>
      </c>
      <c r="BH30" s="657">
        <v>8</v>
      </c>
      <c r="BI30" s="657">
        <v>5</v>
      </c>
      <c r="BJ30" s="665">
        <v>0</v>
      </c>
      <c r="BK30" s="657">
        <v>0</v>
      </c>
      <c r="BL30" s="666">
        <v>0</v>
      </c>
      <c r="BM30" s="657">
        <v>38</v>
      </c>
      <c r="BN30" s="657">
        <v>34</v>
      </c>
      <c r="BO30" s="657">
        <v>4</v>
      </c>
      <c r="BP30" s="665">
        <v>92</v>
      </c>
      <c r="BQ30" s="657">
        <v>88</v>
      </c>
      <c r="BR30" s="666">
        <v>4</v>
      </c>
      <c r="BS30" s="657">
        <v>75</v>
      </c>
      <c r="BT30" s="657">
        <v>70</v>
      </c>
      <c r="BU30" s="657">
        <v>5</v>
      </c>
      <c r="BV30" s="665">
        <v>1</v>
      </c>
      <c r="BW30" s="657">
        <v>0</v>
      </c>
      <c r="BX30" s="666">
        <v>1</v>
      </c>
      <c r="BY30" s="657">
        <v>107</v>
      </c>
      <c r="BZ30" s="657">
        <v>99</v>
      </c>
      <c r="CA30" s="657">
        <v>8</v>
      </c>
      <c r="CB30" s="665">
        <v>0</v>
      </c>
      <c r="CC30" s="657">
        <v>0</v>
      </c>
      <c r="CD30" s="666">
        <v>0</v>
      </c>
      <c r="CE30" s="657">
        <v>203</v>
      </c>
      <c r="CF30" s="657">
        <v>186</v>
      </c>
      <c r="CG30" s="657">
        <v>17</v>
      </c>
      <c r="CH30" s="665">
        <v>0</v>
      </c>
      <c r="CI30" s="657">
        <v>0</v>
      </c>
      <c r="CJ30" s="666">
        <v>0</v>
      </c>
      <c r="CK30" s="657">
        <v>15</v>
      </c>
      <c r="CL30" s="657">
        <v>14</v>
      </c>
      <c r="CM30" s="657">
        <v>1</v>
      </c>
      <c r="CN30" s="665">
        <v>0</v>
      </c>
      <c r="CO30" s="657">
        <v>0</v>
      </c>
      <c r="CP30" s="666">
        <v>0</v>
      </c>
      <c r="CQ30" s="657">
        <v>10</v>
      </c>
      <c r="CR30" s="657">
        <v>10</v>
      </c>
      <c r="CS30" s="657">
        <v>0</v>
      </c>
      <c r="CT30" s="665">
        <v>0</v>
      </c>
      <c r="CU30" s="657">
        <v>0</v>
      </c>
      <c r="CV30" s="666">
        <v>0</v>
      </c>
      <c r="CW30" s="657">
        <v>0</v>
      </c>
      <c r="CX30" s="657">
        <v>0</v>
      </c>
      <c r="CY30" s="657">
        <v>0</v>
      </c>
      <c r="CZ30" s="665">
        <v>0</v>
      </c>
      <c r="DA30" s="657">
        <v>0</v>
      </c>
      <c r="DB30" s="666">
        <v>0</v>
      </c>
      <c r="DC30" s="657">
        <v>21</v>
      </c>
      <c r="DD30" s="657">
        <v>18</v>
      </c>
      <c r="DE30" s="657">
        <v>3</v>
      </c>
      <c r="DF30" s="665">
        <v>44</v>
      </c>
      <c r="DG30" s="657">
        <v>41</v>
      </c>
      <c r="DH30" s="666">
        <v>3</v>
      </c>
      <c r="DI30" s="657">
        <v>0</v>
      </c>
      <c r="DJ30" s="657">
        <v>0</v>
      </c>
      <c r="DK30" s="657">
        <v>0</v>
      </c>
      <c r="DL30" s="665">
        <v>34</v>
      </c>
      <c r="DM30" s="657">
        <v>21</v>
      </c>
      <c r="DN30" s="666">
        <v>13</v>
      </c>
      <c r="DO30" s="657">
        <v>27</v>
      </c>
      <c r="DP30" s="657">
        <v>26</v>
      </c>
      <c r="DQ30" s="657">
        <v>1</v>
      </c>
      <c r="DR30" s="665">
        <v>97</v>
      </c>
      <c r="DS30" s="657">
        <v>91</v>
      </c>
      <c r="DT30" s="666">
        <v>6</v>
      </c>
      <c r="DU30" s="665">
        <v>1</v>
      </c>
      <c r="DV30" s="657">
        <v>0</v>
      </c>
      <c r="DW30" s="666">
        <v>1</v>
      </c>
    </row>
    <row r="31" spans="1:127" hidden="1" x14ac:dyDescent="0.15">
      <c r="A31" s="529" t="s">
        <v>1373</v>
      </c>
      <c r="B31" s="661">
        <v>0</v>
      </c>
      <c r="C31" s="662">
        <v>0</v>
      </c>
      <c r="D31" s="663">
        <v>0</v>
      </c>
      <c r="E31" s="657">
        <v>0</v>
      </c>
      <c r="F31" s="657">
        <v>0</v>
      </c>
      <c r="G31" s="657">
        <v>0</v>
      </c>
      <c r="H31" s="665">
        <v>0</v>
      </c>
      <c r="I31" s="657">
        <v>0</v>
      </c>
      <c r="J31" s="666">
        <v>0</v>
      </c>
      <c r="K31" s="657">
        <v>0</v>
      </c>
      <c r="L31" s="657">
        <v>0</v>
      </c>
      <c r="M31" s="657">
        <v>0</v>
      </c>
      <c r="N31" s="665">
        <v>0</v>
      </c>
      <c r="O31" s="657">
        <v>0</v>
      </c>
      <c r="P31" s="666">
        <v>0</v>
      </c>
      <c r="Q31" s="657">
        <v>0</v>
      </c>
      <c r="R31" s="657">
        <v>0</v>
      </c>
      <c r="S31" s="657">
        <v>0</v>
      </c>
      <c r="T31" s="665">
        <v>0</v>
      </c>
      <c r="U31" s="657">
        <v>0</v>
      </c>
      <c r="V31" s="666">
        <v>0</v>
      </c>
      <c r="W31" s="657">
        <v>0</v>
      </c>
      <c r="X31" s="657">
        <v>0</v>
      </c>
      <c r="Y31" s="657">
        <v>0</v>
      </c>
      <c r="Z31" s="665">
        <v>0</v>
      </c>
      <c r="AA31" s="657">
        <v>0</v>
      </c>
      <c r="AB31" s="666">
        <v>0</v>
      </c>
      <c r="AC31" s="657">
        <v>0</v>
      </c>
      <c r="AD31" s="657">
        <v>0</v>
      </c>
      <c r="AE31" s="657">
        <v>0</v>
      </c>
      <c r="AF31" s="665">
        <v>0</v>
      </c>
      <c r="AG31" s="657">
        <v>0</v>
      </c>
      <c r="AH31" s="666">
        <v>0</v>
      </c>
      <c r="AI31" s="657">
        <v>0</v>
      </c>
      <c r="AJ31" s="657">
        <v>0</v>
      </c>
      <c r="AK31" s="657">
        <v>0</v>
      </c>
      <c r="AL31" s="665">
        <v>0</v>
      </c>
      <c r="AM31" s="657">
        <v>0</v>
      </c>
      <c r="AN31" s="666">
        <v>0</v>
      </c>
      <c r="AO31" s="657">
        <v>0</v>
      </c>
      <c r="AP31" s="657">
        <v>0</v>
      </c>
      <c r="AQ31" s="657">
        <v>0</v>
      </c>
      <c r="AR31" s="665">
        <v>0</v>
      </c>
      <c r="AS31" s="657">
        <v>0</v>
      </c>
      <c r="AT31" s="666">
        <v>0</v>
      </c>
      <c r="AU31" s="657">
        <v>0</v>
      </c>
      <c r="AV31" s="657">
        <v>0</v>
      </c>
      <c r="AW31" s="657">
        <v>0</v>
      </c>
      <c r="AX31" s="665">
        <v>0</v>
      </c>
      <c r="AY31" s="657">
        <v>0</v>
      </c>
      <c r="AZ31" s="666">
        <v>0</v>
      </c>
      <c r="BA31" s="657">
        <v>0</v>
      </c>
      <c r="BB31" s="657">
        <v>0</v>
      </c>
      <c r="BC31" s="657">
        <v>0</v>
      </c>
      <c r="BD31" s="665">
        <v>0</v>
      </c>
      <c r="BE31" s="657">
        <v>0</v>
      </c>
      <c r="BF31" s="666">
        <v>0</v>
      </c>
      <c r="BG31" s="657">
        <v>0</v>
      </c>
      <c r="BH31" s="657">
        <v>0</v>
      </c>
      <c r="BI31" s="657">
        <v>0</v>
      </c>
      <c r="BJ31" s="665">
        <v>0</v>
      </c>
      <c r="BK31" s="657">
        <v>0</v>
      </c>
      <c r="BL31" s="666">
        <v>0</v>
      </c>
      <c r="BM31" s="657">
        <v>0</v>
      </c>
      <c r="BN31" s="657">
        <v>0</v>
      </c>
      <c r="BO31" s="657">
        <v>0</v>
      </c>
      <c r="BP31" s="665">
        <v>0</v>
      </c>
      <c r="BQ31" s="657">
        <v>0</v>
      </c>
      <c r="BR31" s="666">
        <v>0</v>
      </c>
      <c r="BS31" s="657">
        <v>0</v>
      </c>
      <c r="BT31" s="657">
        <v>0</v>
      </c>
      <c r="BU31" s="657">
        <v>0</v>
      </c>
      <c r="BV31" s="665">
        <v>0</v>
      </c>
      <c r="BW31" s="657">
        <v>0</v>
      </c>
      <c r="BX31" s="666">
        <v>0</v>
      </c>
      <c r="BY31" s="657">
        <v>0</v>
      </c>
      <c r="BZ31" s="657">
        <v>0</v>
      </c>
      <c r="CA31" s="657">
        <v>0</v>
      </c>
      <c r="CB31" s="665">
        <v>0</v>
      </c>
      <c r="CC31" s="657">
        <v>0</v>
      </c>
      <c r="CD31" s="666">
        <v>0</v>
      </c>
      <c r="CE31" s="657">
        <v>0</v>
      </c>
      <c r="CF31" s="657">
        <v>0</v>
      </c>
      <c r="CG31" s="657">
        <v>0</v>
      </c>
      <c r="CH31" s="665">
        <v>0</v>
      </c>
      <c r="CI31" s="657">
        <v>0</v>
      </c>
      <c r="CJ31" s="666">
        <v>0</v>
      </c>
      <c r="CK31" s="657">
        <v>0</v>
      </c>
      <c r="CL31" s="657">
        <v>0</v>
      </c>
      <c r="CM31" s="657">
        <v>0</v>
      </c>
      <c r="CN31" s="665">
        <v>0</v>
      </c>
      <c r="CO31" s="657">
        <v>0</v>
      </c>
      <c r="CP31" s="666">
        <v>0</v>
      </c>
      <c r="CQ31" s="657">
        <v>0</v>
      </c>
      <c r="CR31" s="657">
        <v>0</v>
      </c>
      <c r="CS31" s="657">
        <v>0</v>
      </c>
      <c r="CT31" s="665">
        <v>0</v>
      </c>
      <c r="CU31" s="657">
        <v>0</v>
      </c>
      <c r="CV31" s="666">
        <v>0</v>
      </c>
      <c r="CW31" s="657">
        <v>0</v>
      </c>
      <c r="CX31" s="657">
        <v>0</v>
      </c>
      <c r="CY31" s="657">
        <v>0</v>
      </c>
      <c r="CZ31" s="665">
        <v>0</v>
      </c>
      <c r="DA31" s="657">
        <v>0</v>
      </c>
      <c r="DB31" s="666">
        <v>0</v>
      </c>
      <c r="DC31" s="657">
        <v>0</v>
      </c>
      <c r="DD31" s="657">
        <v>0</v>
      </c>
      <c r="DE31" s="657">
        <v>0</v>
      </c>
      <c r="DF31" s="665">
        <v>0</v>
      </c>
      <c r="DG31" s="657">
        <v>0</v>
      </c>
      <c r="DH31" s="666">
        <v>0</v>
      </c>
      <c r="DI31" s="657">
        <v>0</v>
      </c>
      <c r="DJ31" s="657">
        <v>0</v>
      </c>
      <c r="DK31" s="657">
        <v>0</v>
      </c>
      <c r="DL31" s="665">
        <v>0</v>
      </c>
      <c r="DM31" s="657">
        <v>0</v>
      </c>
      <c r="DN31" s="666">
        <v>0</v>
      </c>
      <c r="DO31" s="657">
        <v>0</v>
      </c>
      <c r="DP31" s="657">
        <v>0</v>
      </c>
      <c r="DQ31" s="657">
        <v>0</v>
      </c>
      <c r="DR31" s="665">
        <v>0</v>
      </c>
      <c r="DS31" s="657">
        <v>0</v>
      </c>
      <c r="DT31" s="666">
        <v>0</v>
      </c>
      <c r="DU31" s="665">
        <v>0</v>
      </c>
      <c r="DV31" s="657">
        <v>0</v>
      </c>
      <c r="DW31" s="666">
        <v>0</v>
      </c>
    </row>
    <row r="32" spans="1:127" hidden="1" x14ac:dyDescent="0.15">
      <c r="A32" s="529" t="s">
        <v>1374</v>
      </c>
      <c r="B32" s="661">
        <v>553</v>
      </c>
      <c r="C32" s="662">
        <v>503</v>
      </c>
      <c r="D32" s="663">
        <v>50</v>
      </c>
      <c r="E32" s="657">
        <v>55</v>
      </c>
      <c r="F32" s="657">
        <v>44</v>
      </c>
      <c r="G32" s="657">
        <v>11</v>
      </c>
      <c r="H32" s="665">
        <v>18</v>
      </c>
      <c r="I32" s="657">
        <v>16</v>
      </c>
      <c r="J32" s="666">
        <v>2</v>
      </c>
      <c r="K32" s="657">
        <v>0</v>
      </c>
      <c r="L32" s="657">
        <v>0</v>
      </c>
      <c r="M32" s="657">
        <v>0</v>
      </c>
      <c r="N32" s="665">
        <v>0</v>
      </c>
      <c r="O32" s="657">
        <v>0</v>
      </c>
      <c r="P32" s="666">
        <v>0</v>
      </c>
      <c r="Q32" s="657">
        <v>0</v>
      </c>
      <c r="R32" s="657">
        <v>0</v>
      </c>
      <c r="S32" s="657">
        <v>0</v>
      </c>
      <c r="T32" s="665">
        <v>0</v>
      </c>
      <c r="U32" s="657">
        <v>0</v>
      </c>
      <c r="V32" s="666">
        <v>0</v>
      </c>
      <c r="W32" s="657">
        <v>0</v>
      </c>
      <c r="X32" s="657">
        <v>0</v>
      </c>
      <c r="Y32" s="657">
        <v>0</v>
      </c>
      <c r="Z32" s="665">
        <v>0</v>
      </c>
      <c r="AA32" s="657">
        <v>0</v>
      </c>
      <c r="AB32" s="666">
        <v>0</v>
      </c>
      <c r="AC32" s="657">
        <v>0</v>
      </c>
      <c r="AD32" s="657">
        <v>0</v>
      </c>
      <c r="AE32" s="657">
        <v>0</v>
      </c>
      <c r="AF32" s="665">
        <v>65</v>
      </c>
      <c r="AG32" s="657">
        <v>63</v>
      </c>
      <c r="AH32" s="666">
        <v>2</v>
      </c>
      <c r="AI32" s="657">
        <v>0</v>
      </c>
      <c r="AJ32" s="657">
        <v>0</v>
      </c>
      <c r="AK32" s="657">
        <v>0</v>
      </c>
      <c r="AL32" s="665">
        <v>0</v>
      </c>
      <c r="AM32" s="657">
        <v>0</v>
      </c>
      <c r="AN32" s="666">
        <v>0</v>
      </c>
      <c r="AO32" s="657">
        <v>1</v>
      </c>
      <c r="AP32" s="657">
        <v>1</v>
      </c>
      <c r="AQ32" s="657">
        <v>0</v>
      </c>
      <c r="AR32" s="665">
        <v>0</v>
      </c>
      <c r="AS32" s="657">
        <v>0</v>
      </c>
      <c r="AT32" s="666">
        <v>0</v>
      </c>
      <c r="AU32" s="657">
        <v>0</v>
      </c>
      <c r="AV32" s="657">
        <v>0</v>
      </c>
      <c r="AW32" s="657">
        <v>0</v>
      </c>
      <c r="AX32" s="665">
        <v>0</v>
      </c>
      <c r="AY32" s="657">
        <v>0</v>
      </c>
      <c r="AZ32" s="666">
        <v>0</v>
      </c>
      <c r="BA32" s="657">
        <v>0</v>
      </c>
      <c r="BB32" s="657">
        <v>0</v>
      </c>
      <c r="BC32" s="657">
        <v>0</v>
      </c>
      <c r="BD32" s="665">
        <v>0</v>
      </c>
      <c r="BE32" s="657">
        <v>0</v>
      </c>
      <c r="BF32" s="666">
        <v>0</v>
      </c>
      <c r="BG32" s="657">
        <v>0</v>
      </c>
      <c r="BH32" s="657">
        <v>0</v>
      </c>
      <c r="BI32" s="657">
        <v>0</v>
      </c>
      <c r="BJ32" s="665">
        <v>0</v>
      </c>
      <c r="BK32" s="657">
        <v>0</v>
      </c>
      <c r="BL32" s="666">
        <v>0</v>
      </c>
      <c r="BM32" s="657">
        <v>9</v>
      </c>
      <c r="BN32" s="657">
        <v>7</v>
      </c>
      <c r="BO32" s="657">
        <v>2</v>
      </c>
      <c r="BP32" s="665">
        <v>92</v>
      </c>
      <c r="BQ32" s="657">
        <v>88</v>
      </c>
      <c r="BR32" s="666">
        <v>4</v>
      </c>
      <c r="BS32" s="657">
        <v>62</v>
      </c>
      <c r="BT32" s="657">
        <v>58</v>
      </c>
      <c r="BU32" s="657">
        <v>4</v>
      </c>
      <c r="BV32" s="665">
        <v>1</v>
      </c>
      <c r="BW32" s="657">
        <v>0</v>
      </c>
      <c r="BX32" s="666">
        <v>1</v>
      </c>
      <c r="BY32" s="657">
        <v>46</v>
      </c>
      <c r="BZ32" s="657">
        <v>41</v>
      </c>
      <c r="CA32" s="657">
        <v>5</v>
      </c>
      <c r="CB32" s="665">
        <v>0</v>
      </c>
      <c r="CC32" s="657">
        <v>0</v>
      </c>
      <c r="CD32" s="666">
        <v>0</v>
      </c>
      <c r="CE32" s="657">
        <v>109</v>
      </c>
      <c r="CF32" s="657">
        <v>100</v>
      </c>
      <c r="CG32" s="657">
        <v>9</v>
      </c>
      <c r="CH32" s="665">
        <v>0</v>
      </c>
      <c r="CI32" s="657">
        <v>0</v>
      </c>
      <c r="CJ32" s="666">
        <v>0</v>
      </c>
      <c r="CK32" s="657">
        <v>15</v>
      </c>
      <c r="CL32" s="657">
        <v>14</v>
      </c>
      <c r="CM32" s="657">
        <v>1</v>
      </c>
      <c r="CN32" s="665">
        <v>0</v>
      </c>
      <c r="CO32" s="657">
        <v>0</v>
      </c>
      <c r="CP32" s="666">
        <v>0</v>
      </c>
      <c r="CQ32" s="657">
        <v>0</v>
      </c>
      <c r="CR32" s="657">
        <v>0</v>
      </c>
      <c r="CS32" s="657">
        <v>0</v>
      </c>
      <c r="CT32" s="665">
        <v>0</v>
      </c>
      <c r="CU32" s="657">
        <v>0</v>
      </c>
      <c r="CV32" s="666">
        <v>0</v>
      </c>
      <c r="CW32" s="657">
        <v>0</v>
      </c>
      <c r="CX32" s="657">
        <v>0</v>
      </c>
      <c r="CY32" s="657">
        <v>0</v>
      </c>
      <c r="CZ32" s="665">
        <v>0</v>
      </c>
      <c r="DA32" s="657">
        <v>0</v>
      </c>
      <c r="DB32" s="666">
        <v>0</v>
      </c>
      <c r="DC32" s="657">
        <v>21</v>
      </c>
      <c r="DD32" s="657">
        <v>18</v>
      </c>
      <c r="DE32" s="657">
        <v>3</v>
      </c>
      <c r="DF32" s="665">
        <v>44</v>
      </c>
      <c r="DG32" s="657">
        <v>41</v>
      </c>
      <c r="DH32" s="666">
        <v>3</v>
      </c>
      <c r="DI32" s="657">
        <v>0</v>
      </c>
      <c r="DJ32" s="657">
        <v>0</v>
      </c>
      <c r="DK32" s="657">
        <v>0</v>
      </c>
      <c r="DL32" s="665">
        <v>0</v>
      </c>
      <c r="DM32" s="657">
        <v>0</v>
      </c>
      <c r="DN32" s="666">
        <v>0</v>
      </c>
      <c r="DO32" s="657">
        <v>0</v>
      </c>
      <c r="DP32" s="657">
        <v>0</v>
      </c>
      <c r="DQ32" s="657">
        <v>0</v>
      </c>
      <c r="DR32" s="665">
        <v>14</v>
      </c>
      <c r="DS32" s="657">
        <v>12</v>
      </c>
      <c r="DT32" s="666">
        <v>2</v>
      </c>
      <c r="DU32" s="665">
        <v>1</v>
      </c>
      <c r="DV32" s="657">
        <v>0</v>
      </c>
      <c r="DW32" s="666">
        <v>1</v>
      </c>
    </row>
    <row r="33" spans="1:127" hidden="1" x14ac:dyDescent="0.15">
      <c r="A33" s="529" t="s">
        <v>1375</v>
      </c>
      <c r="B33" s="661">
        <v>55</v>
      </c>
      <c r="C33" s="662">
        <v>51</v>
      </c>
      <c r="D33" s="663">
        <v>4</v>
      </c>
      <c r="E33" s="657">
        <v>0</v>
      </c>
      <c r="F33" s="657">
        <v>0</v>
      </c>
      <c r="G33" s="657">
        <v>0</v>
      </c>
      <c r="H33" s="665">
        <v>0</v>
      </c>
      <c r="I33" s="657">
        <v>0</v>
      </c>
      <c r="J33" s="666">
        <v>0</v>
      </c>
      <c r="K33" s="657">
        <v>0</v>
      </c>
      <c r="L33" s="657">
        <v>0</v>
      </c>
      <c r="M33" s="657">
        <v>0</v>
      </c>
      <c r="N33" s="665">
        <v>0</v>
      </c>
      <c r="O33" s="657">
        <v>0</v>
      </c>
      <c r="P33" s="666">
        <v>0</v>
      </c>
      <c r="Q33" s="657">
        <v>0</v>
      </c>
      <c r="R33" s="657">
        <v>0</v>
      </c>
      <c r="S33" s="657">
        <v>0</v>
      </c>
      <c r="T33" s="665">
        <v>0</v>
      </c>
      <c r="U33" s="657">
        <v>0</v>
      </c>
      <c r="V33" s="666">
        <v>0</v>
      </c>
      <c r="W33" s="657">
        <v>0</v>
      </c>
      <c r="X33" s="657">
        <v>0</v>
      </c>
      <c r="Y33" s="657">
        <v>0</v>
      </c>
      <c r="Z33" s="665">
        <v>0</v>
      </c>
      <c r="AA33" s="657">
        <v>0</v>
      </c>
      <c r="AB33" s="666">
        <v>0</v>
      </c>
      <c r="AC33" s="657">
        <v>0</v>
      </c>
      <c r="AD33" s="657">
        <v>0</v>
      </c>
      <c r="AE33" s="657">
        <v>0</v>
      </c>
      <c r="AF33" s="665">
        <v>0</v>
      </c>
      <c r="AG33" s="657">
        <v>0</v>
      </c>
      <c r="AH33" s="666">
        <v>0</v>
      </c>
      <c r="AI33" s="657">
        <v>0</v>
      </c>
      <c r="AJ33" s="657">
        <v>0</v>
      </c>
      <c r="AK33" s="657">
        <v>0</v>
      </c>
      <c r="AL33" s="665">
        <v>0</v>
      </c>
      <c r="AM33" s="657">
        <v>0</v>
      </c>
      <c r="AN33" s="666">
        <v>0</v>
      </c>
      <c r="AO33" s="657">
        <v>15</v>
      </c>
      <c r="AP33" s="657">
        <v>13</v>
      </c>
      <c r="AQ33" s="657">
        <v>2</v>
      </c>
      <c r="AR33" s="665">
        <v>0</v>
      </c>
      <c r="AS33" s="657">
        <v>0</v>
      </c>
      <c r="AT33" s="666">
        <v>0</v>
      </c>
      <c r="AU33" s="657">
        <v>0</v>
      </c>
      <c r="AV33" s="657">
        <v>0</v>
      </c>
      <c r="AW33" s="657">
        <v>0</v>
      </c>
      <c r="AX33" s="665">
        <v>0</v>
      </c>
      <c r="AY33" s="657">
        <v>0</v>
      </c>
      <c r="AZ33" s="666">
        <v>0</v>
      </c>
      <c r="BA33" s="657">
        <v>0</v>
      </c>
      <c r="BB33" s="657">
        <v>0</v>
      </c>
      <c r="BC33" s="657">
        <v>0</v>
      </c>
      <c r="BD33" s="665">
        <v>0</v>
      </c>
      <c r="BE33" s="657">
        <v>0</v>
      </c>
      <c r="BF33" s="666">
        <v>0</v>
      </c>
      <c r="BG33" s="657">
        <v>0</v>
      </c>
      <c r="BH33" s="657">
        <v>0</v>
      </c>
      <c r="BI33" s="657">
        <v>0</v>
      </c>
      <c r="BJ33" s="665">
        <v>0</v>
      </c>
      <c r="BK33" s="657">
        <v>0</v>
      </c>
      <c r="BL33" s="666">
        <v>0</v>
      </c>
      <c r="BM33" s="657">
        <v>0</v>
      </c>
      <c r="BN33" s="657">
        <v>0</v>
      </c>
      <c r="BO33" s="657">
        <v>0</v>
      </c>
      <c r="BP33" s="665">
        <v>0</v>
      </c>
      <c r="BQ33" s="657">
        <v>0</v>
      </c>
      <c r="BR33" s="666">
        <v>0</v>
      </c>
      <c r="BS33" s="657">
        <v>0</v>
      </c>
      <c r="BT33" s="657">
        <v>0</v>
      </c>
      <c r="BU33" s="657">
        <v>0</v>
      </c>
      <c r="BV33" s="665">
        <v>0</v>
      </c>
      <c r="BW33" s="657">
        <v>0</v>
      </c>
      <c r="BX33" s="666">
        <v>0</v>
      </c>
      <c r="BY33" s="657">
        <v>9</v>
      </c>
      <c r="BZ33" s="657">
        <v>8</v>
      </c>
      <c r="CA33" s="657">
        <v>1</v>
      </c>
      <c r="CB33" s="665">
        <v>0</v>
      </c>
      <c r="CC33" s="657">
        <v>0</v>
      </c>
      <c r="CD33" s="666">
        <v>0</v>
      </c>
      <c r="CE33" s="657">
        <v>21</v>
      </c>
      <c r="CF33" s="657">
        <v>20</v>
      </c>
      <c r="CG33" s="657">
        <v>1</v>
      </c>
      <c r="CH33" s="665">
        <v>0</v>
      </c>
      <c r="CI33" s="657">
        <v>0</v>
      </c>
      <c r="CJ33" s="666">
        <v>0</v>
      </c>
      <c r="CK33" s="657">
        <v>0</v>
      </c>
      <c r="CL33" s="657">
        <v>0</v>
      </c>
      <c r="CM33" s="657">
        <v>0</v>
      </c>
      <c r="CN33" s="665">
        <v>0</v>
      </c>
      <c r="CO33" s="657">
        <v>0</v>
      </c>
      <c r="CP33" s="666">
        <v>0</v>
      </c>
      <c r="CQ33" s="657">
        <v>10</v>
      </c>
      <c r="CR33" s="657">
        <v>10</v>
      </c>
      <c r="CS33" s="657">
        <v>0</v>
      </c>
      <c r="CT33" s="665">
        <v>0</v>
      </c>
      <c r="CU33" s="657">
        <v>0</v>
      </c>
      <c r="CV33" s="666">
        <v>0</v>
      </c>
      <c r="CW33" s="657">
        <v>0</v>
      </c>
      <c r="CX33" s="657">
        <v>0</v>
      </c>
      <c r="CY33" s="657">
        <v>0</v>
      </c>
      <c r="CZ33" s="665">
        <v>0</v>
      </c>
      <c r="DA33" s="657">
        <v>0</v>
      </c>
      <c r="DB33" s="666">
        <v>0</v>
      </c>
      <c r="DC33" s="657">
        <v>0</v>
      </c>
      <c r="DD33" s="657">
        <v>0</v>
      </c>
      <c r="DE33" s="657">
        <v>0</v>
      </c>
      <c r="DF33" s="665">
        <v>0</v>
      </c>
      <c r="DG33" s="657">
        <v>0</v>
      </c>
      <c r="DH33" s="666">
        <v>0</v>
      </c>
      <c r="DI33" s="657">
        <v>0</v>
      </c>
      <c r="DJ33" s="657">
        <v>0</v>
      </c>
      <c r="DK33" s="657">
        <v>0</v>
      </c>
      <c r="DL33" s="665">
        <v>0</v>
      </c>
      <c r="DM33" s="657">
        <v>0</v>
      </c>
      <c r="DN33" s="666">
        <v>0</v>
      </c>
      <c r="DO33" s="657">
        <v>0</v>
      </c>
      <c r="DP33" s="657">
        <v>0</v>
      </c>
      <c r="DQ33" s="657">
        <v>0</v>
      </c>
      <c r="DR33" s="665">
        <v>0</v>
      </c>
      <c r="DS33" s="657">
        <v>0</v>
      </c>
      <c r="DT33" s="666">
        <v>0</v>
      </c>
      <c r="DU33" s="665">
        <v>0</v>
      </c>
      <c r="DV33" s="657">
        <v>0</v>
      </c>
      <c r="DW33" s="666">
        <v>0</v>
      </c>
    </row>
    <row r="34" spans="1:127" hidden="1" x14ac:dyDescent="0.15">
      <c r="A34" s="529" t="s">
        <v>1376</v>
      </c>
      <c r="B34" s="661">
        <v>22</v>
      </c>
      <c r="C34" s="662">
        <v>17</v>
      </c>
      <c r="D34" s="663">
        <v>5</v>
      </c>
      <c r="E34" s="657">
        <v>0</v>
      </c>
      <c r="F34" s="657">
        <v>0</v>
      </c>
      <c r="G34" s="657">
        <v>0</v>
      </c>
      <c r="H34" s="665">
        <v>0</v>
      </c>
      <c r="I34" s="657">
        <v>0</v>
      </c>
      <c r="J34" s="666">
        <v>0</v>
      </c>
      <c r="K34" s="657">
        <v>0</v>
      </c>
      <c r="L34" s="657">
        <v>0</v>
      </c>
      <c r="M34" s="657">
        <v>0</v>
      </c>
      <c r="N34" s="665">
        <v>0</v>
      </c>
      <c r="O34" s="657">
        <v>0</v>
      </c>
      <c r="P34" s="666">
        <v>0</v>
      </c>
      <c r="Q34" s="657">
        <v>0</v>
      </c>
      <c r="R34" s="657">
        <v>0</v>
      </c>
      <c r="S34" s="657">
        <v>0</v>
      </c>
      <c r="T34" s="665">
        <v>0</v>
      </c>
      <c r="U34" s="657">
        <v>0</v>
      </c>
      <c r="V34" s="666">
        <v>0</v>
      </c>
      <c r="W34" s="657">
        <v>0</v>
      </c>
      <c r="X34" s="657">
        <v>0</v>
      </c>
      <c r="Y34" s="657">
        <v>0</v>
      </c>
      <c r="Z34" s="665">
        <v>0</v>
      </c>
      <c r="AA34" s="657">
        <v>0</v>
      </c>
      <c r="AB34" s="666">
        <v>0</v>
      </c>
      <c r="AC34" s="657">
        <v>0</v>
      </c>
      <c r="AD34" s="657">
        <v>0</v>
      </c>
      <c r="AE34" s="657">
        <v>0</v>
      </c>
      <c r="AF34" s="665">
        <v>9</v>
      </c>
      <c r="AG34" s="657">
        <v>9</v>
      </c>
      <c r="AH34" s="666">
        <v>0</v>
      </c>
      <c r="AI34" s="657">
        <v>0</v>
      </c>
      <c r="AJ34" s="657">
        <v>0</v>
      </c>
      <c r="AK34" s="657">
        <v>0</v>
      </c>
      <c r="AL34" s="665">
        <v>0</v>
      </c>
      <c r="AM34" s="657">
        <v>0</v>
      </c>
      <c r="AN34" s="666">
        <v>0</v>
      </c>
      <c r="AO34" s="657">
        <v>0</v>
      </c>
      <c r="AP34" s="657">
        <v>0</v>
      </c>
      <c r="AQ34" s="657">
        <v>0</v>
      </c>
      <c r="AR34" s="665">
        <v>0</v>
      </c>
      <c r="AS34" s="657">
        <v>0</v>
      </c>
      <c r="AT34" s="666">
        <v>0</v>
      </c>
      <c r="AU34" s="657">
        <v>0</v>
      </c>
      <c r="AV34" s="657">
        <v>0</v>
      </c>
      <c r="AW34" s="657">
        <v>0</v>
      </c>
      <c r="AX34" s="665">
        <v>0</v>
      </c>
      <c r="AY34" s="657">
        <v>0</v>
      </c>
      <c r="AZ34" s="666">
        <v>0</v>
      </c>
      <c r="BA34" s="657">
        <v>0</v>
      </c>
      <c r="BB34" s="657">
        <v>0</v>
      </c>
      <c r="BC34" s="657">
        <v>0</v>
      </c>
      <c r="BD34" s="665">
        <v>0</v>
      </c>
      <c r="BE34" s="657">
        <v>0</v>
      </c>
      <c r="BF34" s="666">
        <v>0</v>
      </c>
      <c r="BG34" s="657">
        <v>13</v>
      </c>
      <c r="BH34" s="657">
        <v>8</v>
      </c>
      <c r="BI34" s="657">
        <v>5</v>
      </c>
      <c r="BJ34" s="665">
        <v>0</v>
      </c>
      <c r="BK34" s="657">
        <v>0</v>
      </c>
      <c r="BL34" s="666">
        <v>0</v>
      </c>
      <c r="BM34" s="657">
        <v>0</v>
      </c>
      <c r="BN34" s="657">
        <v>0</v>
      </c>
      <c r="BO34" s="657">
        <v>0</v>
      </c>
      <c r="BP34" s="665">
        <v>0</v>
      </c>
      <c r="BQ34" s="657">
        <v>0</v>
      </c>
      <c r="BR34" s="666">
        <v>0</v>
      </c>
      <c r="BS34" s="657">
        <v>0</v>
      </c>
      <c r="BT34" s="657">
        <v>0</v>
      </c>
      <c r="BU34" s="657">
        <v>0</v>
      </c>
      <c r="BV34" s="665">
        <v>0</v>
      </c>
      <c r="BW34" s="657">
        <v>0</v>
      </c>
      <c r="BX34" s="666">
        <v>0</v>
      </c>
      <c r="BY34" s="657">
        <v>0</v>
      </c>
      <c r="BZ34" s="657">
        <v>0</v>
      </c>
      <c r="CA34" s="657">
        <v>0</v>
      </c>
      <c r="CB34" s="665">
        <v>0</v>
      </c>
      <c r="CC34" s="657">
        <v>0</v>
      </c>
      <c r="CD34" s="666">
        <v>0</v>
      </c>
      <c r="CE34" s="657">
        <v>0</v>
      </c>
      <c r="CF34" s="657">
        <v>0</v>
      </c>
      <c r="CG34" s="657">
        <v>0</v>
      </c>
      <c r="CH34" s="665">
        <v>0</v>
      </c>
      <c r="CI34" s="657">
        <v>0</v>
      </c>
      <c r="CJ34" s="666">
        <v>0</v>
      </c>
      <c r="CK34" s="657">
        <v>0</v>
      </c>
      <c r="CL34" s="657">
        <v>0</v>
      </c>
      <c r="CM34" s="657">
        <v>0</v>
      </c>
      <c r="CN34" s="665">
        <v>0</v>
      </c>
      <c r="CO34" s="657">
        <v>0</v>
      </c>
      <c r="CP34" s="666">
        <v>0</v>
      </c>
      <c r="CQ34" s="657">
        <v>0</v>
      </c>
      <c r="CR34" s="657">
        <v>0</v>
      </c>
      <c r="CS34" s="657">
        <v>0</v>
      </c>
      <c r="CT34" s="665">
        <v>0</v>
      </c>
      <c r="CU34" s="657">
        <v>0</v>
      </c>
      <c r="CV34" s="666">
        <v>0</v>
      </c>
      <c r="CW34" s="657">
        <v>0</v>
      </c>
      <c r="CX34" s="657">
        <v>0</v>
      </c>
      <c r="CY34" s="657">
        <v>0</v>
      </c>
      <c r="CZ34" s="665">
        <v>0</v>
      </c>
      <c r="DA34" s="657">
        <v>0</v>
      </c>
      <c r="DB34" s="666">
        <v>0</v>
      </c>
      <c r="DC34" s="657">
        <v>0</v>
      </c>
      <c r="DD34" s="657">
        <v>0</v>
      </c>
      <c r="DE34" s="657">
        <v>0</v>
      </c>
      <c r="DF34" s="665">
        <v>0</v>
      </c>
      <c r="DG34" s="657">
        <v>0</v>
      </c>
      <c r="DH34" s="666">
        <v>0</v>
      </c>
      <c r="DI34" s="657">
        <v>0</v>
      </c>
      <c r="DJ34" s="657">
        <v>0</v>
      </c>
      <c r="DK34" s="657">
        <v>0</v>
      </c>
      <c r="DL34" s="665">
        <v>0</v>
      </c>
      <c r="DM34" s="657">
        <v>0</v>
      </c>
      <c r="DN34" s="666">
        <v>0</v>
      </c>
      <c r="DO34" s="657">
        <v>0</v>
      </c>
      <c r="DP34" s="657">
        <v>0</v>
      </c>
      <c r="DQ34" s="657">
        <v>0</v>
      </c>
      <c r="DR34" s="665">
        <v>0</v>
      </c>
      <c r="DS34" s="657">
        <v>0</v>
      </c>
      <c r="DT34" s="666">
        <v>0</v>
      </c>
      <c r="DU34" s="665">
        <v>0</v>
      </c>
      <c r="DV34" s="657">
        <v>0</v>
      </c>
      <c r="DW34" s="666">
        <v>0</v>
      </c>
    </row>
    <row r="35" spans="1:127" hidden="1" x14ac:dyDescent="0.15">
      <c r="A35" s="529" t="s">
        <v>1377</v>
      </c>
      <c r="B35" s="661">
        <v>311</v>
      </c>
      <c r="C35" s="662">
        <v>281</v>
      </c>
      <c r="D35" s="663">
        <v>30</v>
      </c>
      <c r="E35" s="657">
        <v>0</v>
      </c>
      <c r="F35" s="657">
        <v>0</v>
      </c>
      <c r="G35" s="657">
        <v>0</v>
      </c>
      <c r="H35" s="665">
        <v>0</v>
      </c>
      <c r="I35" s="657">
        <v>0</v>
      </c>
      <c r="J35" s="666">
        <v>0</v>
      </c>
      <c r="K35" s="657">
        <v>0</v>
      </c>
      <c r="L35" s="657">
        <v>0</v>
      </c>
      <c r="M35" s="657">
        <v>0</v>
      </c>
      <c r="N35" s="665">
        <v>0</v>
      </c>
      <c r="O35" s="657">
        <v>0</v>
      </c>
      <c r="P35" s="666">
        <v>0</v>
      </c>
      <c r="Q35" s="657">
        <v>0</v>
      </c>
      <c r="R35" s="657">
        <v>0</v>
      </c>
      <c r="S35" s="657">
        <v>0</v>
      </c>
      <c r="T35" s="665">
        <v>0</v>
      </c>
      <c r="U35" s="657">
        <v>0</v>
      </c>
      <c r="V35" s="666">
        <v>0</v>
      </c>
      <c r="W35" s="657">
        <v>0</v>
      </c>
      <c r="X35" s="657">
        <v>0</v>
      </c>
      <c r="Y35" s="657">
        <v>0</v>
      </c>
      <c r="Z35" s="665">
        <v>0</v>
      </c>
      <c r="AA35" s="657">
        <v>0</v>
      </c>
      <c r="AB35" s="666">
        <v>0</v>
      </c>
      <c r="AC35" s="657">
        <v>0</v>
      </c>
      <c r="AD35" s="657">
        <v>0</v>
      </c>
      <c r="AE35" s="657">
        <v>0</v>
      </c>
      <c r="AF35" s="665">
        <v>0</v>
      </c>
      <c r="AG35" s="657">
        <v>0</v>
      </c>
      <c r="AH35" s="666">
        <v>0</v>
      </c>
      <c r="AI35" s="657">
        <v>0</v>
      </c>
      <c r="AJ35" s="657">
        <v>0</v>
      </c>
      <c r="AK35" s="657">
        <v>0</v>
      </c>
      <c r="AL35" s="665">
        <v>0</v>
      </c>
      <c r="AM35" s="657">
        <v>0</v>
      </c>
      <c r="AN35" s="666">
        <v>0</v>
      </c>
      <c r="AO35" s="657">
        <v>0</v>
      </c>
      <c r="AP35" s="657">
        <v>0</v>
      </c>
      <c r="AQ35" s="657">
        <v>0</v>
      </c>
      <c r="AR35" s="665">
        <v>0</v>
      </c>
      <c r="AS35" s="657">
        <v>0</v>
      </c>
      <c r="AT35" s="666">
        <v>0</v>
      </c>
      <c r="AU35" s="657">
        <v>0</v>
      </c>
      <c r="AV35" s="657">
        <v>0</v>
      </c>
      <c r="AW35" s="657">
        <v>0</v>
      </c>
      <c r="AX35" s="665">
        <v>0</v>
      </c>
      <c r="AY35" s="657">
        <v>0</v>
      </c>
      <c r="AZ35" s="666">
        <v>0</v>
      </c>
      <c r="BA35" s="657">
        <v>0</v>
      </c>
      <c r="BB35" s="657">
        <v>0</v>
      </c>
      <c r="BC35" s="657">
        <v>0</v>
      </c>
      <c r="BD35" s="665">
        <v>0</v>
      </c>
      <c r="BE35" s="657">
        <v>0</v>
      </c>
      <c r="BF35" s="666">
        <v>0</v>
      </c>
      <c r="BG35" s="657">
        <v>0</v>
      </c>
      <c r="BH35" s="657">
        <v>0</v>
      </c>
      <c r="BI35" s="657">
        <v>0</v>
      </c>
      <c r="BJ35" s="665">
        <v>0</v>
      </c>
      <c r="BK35" s="657">
        <v>0</v>
      </c>
      <c r="BL35" s="666">
        <v>0</v>
      </c>
      <c r="BM35" s="657">
        <v>29</v>
      </c>
      <c r="BN35" s="657">
        <v>27</v>
      </c>
      <c r="BO35" s="657">
        <v>2</v>
      </c>
      <c r="BP35" s="665">
        <v>0</v>
      </c>
      <c r="BQ35" s="657">
        <v>0</v>
      </c>
      <c r="BR35" s="666">
        <v>0</v>
      </c>
      <c r="BS35" s="657">
        <v>13</v>
      </c>
      <c r="BT35" s="657">
        <v>12</v>
      </c>
      <c r="BU35" s="657">
        <v>1</v>
      </c>
      <c r="BV35" s="665">
        <v>0</v>
      </c>
      <c r="BW35" s="657">
        <v>0</v>
      </c>
      <c r="BX35" s="666">
        <v>0</v>
      </c>
      <c r="BY35" s="657">
        <v>52</v>
      </c>
      <c r="BZ35" s="657">
        <v>50</v>
      </c>
      <c r="CA35" s="657">
        <v>2</v>
      </c>
      <c r="CB35" s="665">
        <v>0</v>
      </c>
      <c r="CC35" s="657">
        <v>0</v>
      </c>
      <c r="CD35" s="666">
        <v>0</v>
      </c>
      <c r="CE35" s="657">
        <v>73</v>
      </c>
      <c r="CF35" s="657">
        <v>66</v>
      </c>
      <c r="CG35" s="657">
        <v>7</v>
      </c>
      <c r="CH35" s="665">
        <v>0</v>
      </c>
      <c r="CI35" s="657">
        <v>0</v>
      </c>
      <c r="CJ35" s="666">
        <v>0</v>
      </c>
      <c r="CK35" s="657">
        <v>0</v>
      </c>
      <c r="CL35" s="657">
        <v>0</v>
      </c>
      <c r="CM35" s="657">
        <v>0</v>
      </c>
      <c r="CN35" s="665">
        <v>0</v>
      </c>
      <c r="CO35" s="657">
        <v>0</v>
      </c>
      <c r="CP35" s="666">
        <v>0</v>
      </c>
      <c r="CQ35" s="657">
        <v>0</v>
      </c>
      <c r="CR35" s="657">
        <v>0</v>
      </c>
      <c r="CS35" s="657">
        <v>0</v>
      </c>
      <c r="CT35" s="665">
        <v>0</v>
      </c>
      <c r="CU35" s="657">
        <v>0</v>
      </c>
      <c r="CV35" s="666">
        <v>0</v>
      </c>
      <c r="CW35" s="657">
        <v>0</v>
      </c>
      <c r="CX35" s="657">
        <v>0</v>
      </c>
      <c r="CY35" s="657">
        <v>0</v>
      </c>
      <c r="CZ35" s="665">
        <v>0</v>
      </c>
      <c r="DA35" s="657">
        <v>0</v>
      </c>
      <c r="DB35" s="666">
        <v>0</v>
      </c>
      <c r="DC35" s="657">
        <v>0</v>
      </c>
      <c r="DD35" s="657">
        <v>0</v>
      </c>
      <c r="DE35" s="657">
        <v>0</v>
      </c>
      <c r="DF35" s="665">
        <v>0</v>
      </c>
      <c r="DG35" s="657">
        <v>0</v>
      </c>
      <c r="DH35" s="666">
        <v>0</v>
      </c>
      <c r="DI35" s="657">
        <v>0</v>
      </c>
      <c r="DJ35" s="657">
        <v>0</v>
      </c>
      <c r="DK35" s="657">
        <v>0</v>
      </c>
      <c r="DL35" s="665">
        <v>34</v>
      </c>
      <c r="DM35" s="657">
        <v>21</v>
      </c>
      <c r="DN35" s="666">
        <v>13</v>
      </c>
      <c r="DO35" s="657">
        <v>27</v>
      </c>
      <c r="DP35" s="657">
        <v>26</v>
      </c>
      <c r="DQ35" s="657">
        <v>1</v>
      </c>
      <c r="DR35" s="665">
        <v>83</v>
      </c>
      <c r="DS35" s="657">
        <v>79</v>
      </c>
      <c r="DT35" s="666">
        <v>4</v>
      </c>
      <c r="DU35" s="665">
        <v>0</v>
      </c>
      <c r="DV35" s="657">
        <v>0</v>
      </c>
      <c r="DW35" s="666">
        <v>0</v>
      </c>
    </row>
    <row r="36" spans="1:127" hidden="1" x14ac:dyDescent="0.15">
      <c r="A36" s="529" t="s">
        <v>1378</v>
      </c>
      <c r="B36" s="661">
        <v>52</v>
      </c>
      <c r="C36" s="662">
        <v>50</v>
      </c>
      <c r="D36" s="663">
        <v>2</v>
      </c>
      <c r="E36" s="657">
        <v>45</v>
      </c>
      <c r="F36" s="657">
        <v>43</v>
      </c>
      <c r="G36" s="657">
        <v>2</v>
      </c>
      <c r="H36" s="665">
        <v>7</v>
      </c>
      <c r="I36" s="657">
        <v>7</v>
      </c>
      <c r="J36" s="666">
        <v>0</v>
      </c>
      <c r="K36" s="657">
        <v>0</v>
      </c>
      <c r="L36" s="657">
        <v>0</v>
      </c>
      <c r="M36" s="657">
        <v>0</v>
      </c>
      <c r="N36" s="665">
        <v>0</v>
      </c>
      <c r="O36" s="657">
        <v>0</v>
      </c>
      <c r="P36" s="666">
        <v>0</v>
      </c>
      <c r="Q36" s="657">
        <v>0</v>
      </c>
      <c r="R36" s="657">
        <v>0</v>
      </c>
      <c r="S36" s="657">
        <v>0</v>
      </c>
      <c r="T36" s="665">
        <v>0</v>
      </c>
      <c r="U36" s="657">
        <v>0</v>
      </c>
      <c r="V36" s="666">
        <v>0</v>
      </c>
      <c r="W36" s="657">
        <v>0</v>
      </c>
      <c r="X36" s="657">
        <v>0</v>
      </c>
      <c r="Y36" s="657">
        <v>0</v>
      </c>
      <c r="Z36" s="665">
        <v>0</v>
      </c>
      <c r="AA36" s="657">
        <v>0</v>
      </c>
      <c r="AB36" s="666">
        <v>0</v>
      </c>
      <c r="AC36" s="657">
        <v>0</v>
      </c>
      <c r="AD36" s="657">
        <v>0</v>
      </c>
      <c r="AE36" s="657">
        <v>0</v>
      </c>
      <c r="AF36" s="665">
        <v>0</v>
      </c>
      <c r="AG36" s="657">
        <v>0</v>
      </c>
      <c r="AH36" s="666">
        <v>0</v>
      </c>
      <c r="AI36" s="657">
        <v>0</v>
      </c>
      <c r="AJ36" s="657">
        <v>0</v>
      </c>
      <c r="AK36" s="657">
        <v>0</v>
      </c>
      <c r="AL36" s="665">
        <v>0</v>
      </c>
      <c r="AM36" s="657">
        <v>0</v>
      </c>
      <c r="AN36" s="666">
        <v>0</v>
      </c>
      <c r="AO36" s="657">
        <v>0</v>
      </c>
      <c r="AP36" s="657">
        <v>0</v>
      </c>
      <c r="AQ36" s="657">
        <v>0</v>
      </c>
      <c r="AR36" s="665">
        <v>0</v>
      </c>
      <c r="AS36" s="657">
        <v>0</v>
      </c>
      <c r="AT36" s="666">
        <v>0</v>
      </c>
      <c r="AU36" s="657">
        <v>0</v>
      </c>
      <c r="AV36" s="657">
        <v>0</v>
      </c>
      <c r="AW36" s="657">
        <v>0</v>
      </c>
      <c r="AX36" s="665">
        <v>0</v>
      </c>
      <c r="AY36" s="657">
        <v>0</v>
      </c>
      <c r="AZ36" s="666">
        <v>0</v>
      </c>
      <c r="BA36" s="657">
        <v>0</v>
      </c>
      <c r="BB36" s="657">
        <v>0</v>
      </c>
      <c r="BC36" s="657">
        <v>0</v>
      </c>
      <c r="BD36" s="665">
        <v>0</v>
      </c>
      <c r="BE36" s="657">
        <v>0</v>
      </c>
      <c r="BF36" s="666">
        <v>0</v>
      </c>
      <c r="BG36" s="657">
        <v>0</v>
      </c>
      <c r="BH36" s="657">
        <v>0</v>
      </c>
      <c r="BI36" s="657">
        <v>0</v>
      </c>
      <c r="BJ36" s="665">
        <v>0</v>
      </c>
      <c r="BK36" s="657">
        <v>0</v>
      </c>
      <c r="BL36" s="666">
        <v>0</v>
      </c>
      <c r="BM36" s="657">
        <v>0</v>
      </c>
      <c r="BN36" s="657">
        <v>0</v>
      </c>
      <c r="BO36" s="657">
        <v>0</v>
      </c>
      <c r="BP36" s="665">
        <v>0</v>
      </c>
      <c r="BQ36" s="657">
        <v>0</v>
      </c>
      <c r="BR36" s="666">
        <v>0</v>
      </c>
      <c r="BS36" s="657">
        <v>0</v>
      </c>
      <c r="BT36" s="657">
        <v>0</v>
      </c>
      <c r="BU36" s="657">
        <v>0</v>
      </c>
      <c r="BV36" s="665">
        <v>0</v>
      </c>
      <c r="BW36" s="657">
        <v>0</v>
      </c>
      <c r="BX36" s="666">
        <v>0</v>
      </c>
      <c r="BY36" s="657">
        <v>0</v>
      </c>
      <c r="BZ36" s="657">
        <v>0</v>
      </c>
      <c r="CA36" s="657">
        <v>0</v>
      </c>
      <c r="CB36" s="665">
        <v>0</v>
      </c>
      <c r="CC36" s="657">
        <v>0</v>
      </c>
      <c r="CD36" s="666">
        <v>0</v>
      </c>
      <c r="CE36" s="657">
        <v>0</v>
      </c>
      <c r="CF36" s="657">
        <v>0</v>
      </c>
      <c r="CG36" s="657">
        <v>0</v>
      </c>
      <c r="CH36" s="665">
        <v>0</v>
      </c>
      <c r="CI36" s="657">
        <v>0</v>
      </c>
      <c r="CJ36" s="666">
        <v>0</v>
      </c>
      <c r="CK36" s="657">
        <v>0</v>
      </c>
      <c r="CL36" s="657">
        <v>0</v>
      </c>
      <c r="CM36" s="657">
        <v>0</v>
      </c>
      <c r="CN36" s="665">
        <v>0</v>
      </c>
      <c r="CO36" s="657">
        <v>0</v>
      </c>
      <c r="CP36" s="666">
        <v>0</v>
      </c>
      <c r="CQ36" s="657">
        <v>0</v>
      </c>
      <c r="CR36" s="657">
        <v>0</v>
      </c>
      <c r="CS36" s="657">
        <v>0</v>
      </c>
      <c r="CT36" s="665">
        <v>0</v>
      </c>
      <c r="CU36" s="657">
        <v>0</v>
      </c>
      <c r="CV36" s="666">
        <v>0</v>
      </c>
      <c r="CW36" s="657">
        <v>0</v>
      </c>
      <c r="CX36" s="657">
        <v>0</v>
      </c>
      <c r="CY36" s="657">
        <v>0</v>
      </c>
      <c r="CZ36" s="665">
        <v>0</v>
      </c>
      <c r="DA36" s="657">
        <v>0</v>
      </c>
      <c r="DB36" s="666">
        <v>0</v>
      </c>
      <c r="DC36" s="657">
        <v>0</v>
      </c>
      <c r="DD36" s="657">
        <v>0</v>
      </c>
      <c r="DE36" s="657">
        <v>0</v>
      </c>
      <c r="DF36" s="665">
        <v>0</v>
      </c>
      <c r="DG36" s="657">
        <v>0</v>
      </c>
      <c r="DH36" s="666">
        <v>0</v>
      </c>
      <c r="DI36" s="657">
        <v>0</v>
      </c>
      <c r="DJ36" s="657">
        <v>0</v>
      </c>
      <c r="DK36" s="657">
        <v>0</v>
      </c>
      <c r="DL36" s="665">
        <v>0</v>
      </c>
      <c r="DM36" s="657">
        <v>0</v>
      </c>
      <c r="DN36" s="666">
        <v>0</v>
      </c>
      <c r="DO36" s="657">
        <v>0</v>
      </c>
      <c r="DP36" s="657">
        <v>0</v>
      </c>
      <c r="DQ36" s="657">
        <v>0</v>
      </c>
      <c r="DR36" s="665">
        <v>0</v>
      </c>
      <c r="DS36" s="657">
        <v>0</v>
      </c>
      <c r="DT36" s="666">
        <v>0</v>
      </c>
      <c r="DU36" s="665">
        <v>0</v>
      </c>
      <c r="DV36" s="657">
        <v>0</v>
      </c>
      <c r="DW36" s="666">
        <v>0</v>
      </c>
    </row>
    <row r="37" spans="1:127" hidden="1" x14ac:dyDescent="0.15">
      <c r="A37" s="529" t="s">
        <v>1379</v>
      </c>
      <c r="B37" s="661">
        <v>505</v>
      </c>
      <c r="C37" s="662">
        <v>343</v>
      </c>
      <c r="D37" s="663">
        <v>156</v>
      </c>
      <c r="E37" s="657">
        <v>0</v>
      </c>
      <c r="F37" s="657">
        <v>0</v>
      </c>
      <c r="G37" s="657">
        <v>0</v>
      </c>
      <c r="H37" s="665">
        <v>11</v>
      </c>
      <c r="I37" s="657">
        <v>9</v>
      </c>
      <c r="J37" s="666">
        <v>2</v>
      </c>
      <c r="K37" s="657">
        <v>0</v>
      </c>
      <c r="L37" s="657">
        <v>0</v>
      </c>
      <c r="M37" s="657">
        <v>0</v>
      </c>
      <c r="N37" s="665">
        <v>25</v>
      </c>
      <c r="O37" s="657">
        <v>18</v>
      </c>
      <c r="P37" s="666">
        <v>7</v>
      </c>
      <c r="Q37" s="657">
        <v>0</v>
      </c>
      <c r="R37" s="657">
        <v>0</v>
      </c>
      <c r="S37" s="657">
        <v>0</v>
      </c>
      <c r="T37" s="665">
        <v>0</v>
      </c>
      <c r="U37" s="657">
        <v>0</v>
      </c>
      <c r="V37" s="666">
        <v>0</v>
      </c>
      <c r="W37" s="657">
        <v>0</v>
      </c>
      <c r="X37" s="657">
        <v>0</v>
      </c>
      <c r="Y37" s="657">
        <v>0</v>
      </c>
      <c r="Z37" s="665">
        <v>0</v>
      </c>
      <c r="AA37" s="657">
        <v>0</v>
      </c>
      <c r="AB37" s="666">
        <v>0</v>
      </c>
      <c r="AC37" s="657">
        <v>38</v>
      </c>
      <c r="AD37" s="657">
        <v>13</v>
      </c>
      <c r="AE37" s="657">
        <v>25</v>
      </c>
      <c r="AF37" s="665">
        <v>61</v>
      </c>
      <c r="AG37" s="657">
        <v>45</v>
      </c>
      <c r="AH37" s="666">
        <v>16</v>
      </c>
      <c r="AI37" s="657">
        <v>6</v>
      </c>
      <c r="AJ37" s="657">
        <v>0</v>
      </c>
      <c r="AK37" s="657">
        <v>0</v>
      </c>
      <c r="AL37" s="665">
        <v>5</v>
      </c>
      <c r="AM37" s="657">
        <v>4</v>
      </c>
      <c r="AN37" s="666">
        <v>1</v>
      </c>
      <c r="AO37" s="657">
        <v>0</v>
      </c>
      <c r="AP37" s="657">
        <v>0</v>
      </c>
      <c r="AQ37" s="657">
        <v>0</v>
      </c>
      <c r="AR37" s="665">
        <v>0</v>
      </c>
      <c r="AS37" s="657">
        <v>0</v>
      </c>
      <c r="AT37" s="666">
        <v>0</v>
      </c>
      <c r="AU37" s="657">
        <v>0</v>
      </c>
      <c r="AV37" s="657">
        <v>0</v>
      </c>
      <c r="AW37" s="657">
        <v>0</v>
      </c>
      <c r="AX37" s="665">
        <v>1</v>
      </c>
      <c r="AY37" s="657">
        <v>0</v>
      </c>
      <c r="AZ37" s="666">
        <v>1</v>
      </c>
      <c r="BA37" s="657">
        <v>0</v>
      </c>
      <c r="BB37" s="657">
        <v>0</v>
      </c>
      <c r="BC37" s="657">
        <v>0</v>
      </c>
      <c r="BD37" s="665">
        <v>0</v>
      </c>
      <c r="BE37" s="657">
        <v>0</v>
      </c>
      <c r="BF37" s="666">
        <v>0</v>
      </c>
      <c r="BG37" s="657">
        <v>0</v>
      </c>
      <c r="BH37" s="657">
        <v>0</v>
      </c>
      <c r="BI37" s="657">
        <v>0</v>
      </c>
      <c r="BJ37" s="665">
        <v>0</v>
      </c>
      <c r="BK37" s="657">
        <v>0</v>
      </c>
      <c r="BL37" s="666">
        <v>0</v>
      </c>
      <c r="BM37" s="657">
        <v>0</v>
      </c>
      <c r="BN37" s="657">
        <v>0</v>
      </c>
      <c r="BO37" s="657">
        <v>0</v>
      </c>
      <c r="BP37" s="665">
        <v>0</v>
      </c>
      <c r="BQ37" s="657">
        <v>0</v>
      </c>
      <c r="BR37" s="666">
        <v>0</v>
      </c>
      <c r="BS37" s="657">
        <v>0</v>
      </c>
      <c r="BT37" s="657">
        <v>0</v>
      </c>
      <c r="BU37" s="657">
        <v>0</v>
      </c>
      <c r="BV37" s="665">
        <v>8</v>
      </c>
      <c r="BW37" s="657">
        <v>5</v>
      </c>
      <c r="BX37" s="666">
        <v>3</v>
      </c>
      <c r="BY37" s="657">
        <v>8</v>
      </c>
      <c r="BZ37" s="657">
        <v>8</v>
      </c>
      <c r="CA37" s="657">
        <v>0</v>
      </c>
      <c r="CB37" s="665">
        <v>15</v>
      </c>
      <c r="CC37" s="657">
        <v>14</v>
      </c>
      <c r="CD37" s="666">
        <v>1</v>
      </c>
      <c r="CE37" s="657">
        <v>13</v>
      </c>
      <c r="CF37" s="657">
        <v>7</v>
      </c>
      <c r="CG37" s="657">
        <v>6</v>
      </c>
      <c r="CH37" s="665">
        <v>0</v>
      </c>
      <c r="CI37" s="657">
        <v>0</v>
      </c>
      <c r="CJ37" s="666">
        <v>0</v>
      </c>
      <c r="CK37" s="657">
        <v>66</v>
      </c>
      <c r="CL37" s="657">
        <v>34</v>
      </c>
      <c r="CM37" s="657">
        <v>32</v>
      </c>
      <c r="CN37" s="665">
        <v>2</v>
      </c>
      <c r="CO37" s="657">
        <v>2</v>
      </c>
      <c r="CP37" s="666">
        <v>0</v>
      </c>
      <c r="CQ37" s="657">
        <v>0</v>
      </c>
      <c r="CR37" s="657">
        <v>0</v>
      </c>
      <c r="CS37" s="657">
        <v>0</v>
      </c>
      <c r="CT37" s="665">
        <v>0</v>
      </c>
      <c r="CU37" s="657">
        <v>0</v>
      </c>
      <c r="CV37" s="666">
        <v>0</v>
      </c>
      <c r="CW37" s="657">
        <v>0</v>
      </c>
      <c r="CX37" s="657">
        <v>0</v>
      </c>
      <c r="CY37" s="657">
        <v>0</v>
      </c>
      <c r="CZ37" s="665">
        <v>0</v>
      </c>
      <c r="DA37" s="657">
        <v>0</v>
      </c>
      <c r="DB37" s="666">
        <v>0</v>
      </c>
      <c r="DC37" s="657">
        <v>0</v>
      </c>
      <c r="DD37" s="657">
        <v>0</v>
      </c>
      <c r="DE37" s="657">
        <v>0</v>
      </c>
      <c r="DF37" s="665">
        <v>10</v>
      </c>
      <c r="DG37" s="657">
        <v>10</v>
      </c>
      <c r="DH37" s="666">
        <v>0</v>
      </c>
      <c r="DI37" s="657">
        <v>0</v>
      </c>
      <c r="DJ37" s="657">
        <v>0</v>
      </c>
      <c r="DK37" s="657">
        <v>0</v>
      </c>
      <c r="DL37" s="665">
        <v>0</v>
      </c>
      <c r="DM37" s="657">
        <v>0</v>
      </c>
      <c r="DN37" s="666">
        <v>0</v>
      </c>
      <c r="DO37" s="657">
        <v>0</v>
      </c>
      <c r="DP37" s="657">
        <v>0</v>
      </c>
      <c r="DQ37" s="657">
        <v>0</v>
      </c>
      <c r="DR37" s="665">
        <v>180</v>
      </c>
      <c r="DS37" s="657">
        <v>125</v>
      </c>
      <c r="DT37" s="666">
        <v>55</v>
      </c>
      <c r="DU37" s="665">
        <v>56</v>
      </c>
      <c r="DV37" s="657">
        <v>49</v>
      </c>
      <c r="DW37" s="666">
        <v>7</v>
      </c>
    </row>
    <row r="38" spans="1:127" hidden="1" x14ac:dyDescent="0.15">
      <c r="A38" s="529" t="s">
        <v>1380</v>
      </c>
      <c r="B38" s="661">
        <v>297</v>
      </c>
      <c r="C38" s="662">
        <v>222</v>
      </c>
      <c r="D38" s="663">
        <v>75</v>
      </c>
      <c r="E38" s="657">
        <v>0</v>
      </c>
      <c r="F38" s="657">
        <v>0</v>
      </c>
      <c r="G38" s="657">
        <v>0</v>
      </c>
      <c r="H38" s="665">
        <v>1</v>
      </c>
      <c r="I38" s="657">
        <v>0</v>
      </c>
      <c r="J38" s="666">
        <v>1</v>
      </c>
      <c r="K38" s="657">
        <v>0</v>
      </c>
      <c r="L38" s="657">
        <v>0</v>
      </c>
      <c r="M38" s="657">
        <v>0</v>
      </c>
      <c r="N38" s="665">
        <v>0</v>
      </c>
      <c r="O38" s="657">
        <v>0</v>
      </c>
      <c r="P38" s="666">
        <v>0</v>
      </c>
      <c r="Q38" s="657">
        <v>0</v>
      </c>
      <c r="R38" s="657">
        <v>0</v>
      </c>
      <c r="S38" s="657">
        <v>0</v>
      </c>
      <c r="T38" s="665">
        <v>0</v>
      </c>
      <c r="U38" s="657">
        <v>0</v>
      </c>
      <c r="V38" s="666">
        <v>0</v>
      </c>
      <c r="W38" s="657">
        <v>0</v>
      </c>
      <c r="X38" s="657">
        <v>0</v>
      </c>
      <c r="Y38" s="657">
        <v>0</v>
      </c>
      <c r="Z38" s="665">
        <v>0</v>
      </c>
      <c r="AA38" s="657">
        <v>0</v>
      </c>
      <c r="AB38" s="666">
        <v>0</v>
      </c>
      <c r="AC38" s="657">
        <v>0</v>
      </c>
      <c r="AD38" s="657">
        <v>0</v>
      </c>
      <c r="AE38" s="657">
        <v>0</v>
      </c>
      <c r="AF38" s="665">
        <v>60</v>
      </c>
      <c r="AG38" s="657">
        <v>44</v>
      </c>
      <c r="AH38" s="666">
        <v>16</v>
      </c>
      <c r="AI38" s="657">
        <v>0</v>
      </c>
      <c r="AJ38" s="657">
        <v>0</v>
      </c>
      <c r="AK38" s="657">
        <v>0</v>
      </c>
      <c r="AL38" s="665">
        <v>0</v>
      </c>
      <c r="AM38" s="657">
        <v>0</v>
      </c>
      <c r="AN38" s="666">
        <v>0</v>
      </c>
      <c r="AO38" s="657">
        <v>0</v>
      </c>
      <c r="AP38" s="657">
        <v>0</v>
      </c>
      <c r="AQ38" s="657">
        <v>0</v>
      </c>
      <c r="AR38" s="665">
        <v>0</v>
      </c>
      <c r="AS38" s="657">
        <v>0</v>
      </c>
      <c r="AT38" s="666">
        <v>0</v>
      </c>
      <c r="AU38" s="657">
        <v>0</v>
      </c>
      <c r="AV38" s="657">
        <v>0</v>
      </c>
      <c r="AW38" s="657">
        <v>0</v>
      </c>
      <c r="AX38" s="665">
        <v>0</v>
      </c>
      <c r="AY38" s="657">
        <v>0</v>
      </c>
      <c r="AZ38" s="666">
        <v>0</v>
      </c>
      <c r="BA38" s="657">
        <v>0</v>
      </c>
      <c r="BB38" s="657">
        <v>0</v>
      </c>
      <c r="BC38" s="657">
        <v>0</v>
      </c>
      <c r="BD38" s="665">
        <v>0</v>
      </c>
      <c r="BE38" s="657">
        <v>0</v>
      </c>
      <c r="BF38" s="666">
        <v>0</v>
      </c>
      <c r="BG38" s="657">
        <v>0</v>
      </c>
      <c r="BH38" s="657">
        <v>0</v>
      </c>
      <c r="BI38" s="657">
        <v>0</v>
      </c>
      <c r="BJ38" s="665">
        <v>0</v>
      </c>
      <c r="BK38" s="657">
        <v>0</v>
      </c>
      <c r="BL38" s="666">
        <v>0</v>
      </c>
      <c r="BM38" s="657">
        <v>0</v>
      </c>
      <c r="BN38" s="657">
        <v>0</v>
      </c>
      <c r="BO38" s="657">
        <v>0</v>
      </c>
      <c r="BP38" s="665">
        <v>0</v>
      </c>
      <c r="BQ38" s="657">
        <v>0</v>
      </c>
      <c r="BR38" s="666">
        <v>0</v>
      </c>
      <c r="BS38" s="657">
        <v>0</v>
      </c>
      <c r="BT38" s="657">
        <v>0</v>
      </c>
      <c r="BU38" s="657">
        <v>0</v>
      </c>
      <c r="BV38" s="665">
        <v>0</v>
      </c>
      <c r="BW38" s="657">
        <v>0</v>
      </c>
      <c r="BX38" s="666">
        <v>0</v>
      </c>
      <c r="BY38" s="657">
        <v>0</v>
      </c>
      <c r="BZ38" s="657">
        <v>0</v>
      </c>
      <c r="CA38" s="657">
        <v>0</v>
      </c>
      <c r="CB38" s="665">
        <v>8</v>
      </c>
      <c r="CC38" s="657">
        <v>8</v>
      </c>
      <c r="CD38" s="666">
        <v>0</v>
      </c>
      <c r="CE38" s="657">
        <v>0</v>
      </c>
      <c r="CF38" s="657">
        <v>0</v>
      </c>
      <c r="CG38" s="657">
        <v>0</v>
      </c>
      <c r="CH38" s="665">
        <v>0</v>
      </c>
      <c r="CI38" s="657">
        <v>0</v>
      </c>
      <c r="CJ38" s="666">
        <v>0</v>
      </c>
      <c r="CK38" s="657">
        <v>5</v>
      </c>
      <c r="CL38" s="657">
        <v>5</v>
      </c>
      <c r="CM38" s="657">
        <v>0</v>
      </c>
      <c r="CN38" s="665">
        <v>0</v>
      </c>
      <c r="CO38" s="657">
        <v>0</v>
      </c>
      <c r="CP38" s="666">
        <v>0</v>
      </c>
      <c r="CQ38" s="657">
        <v>0</v>
      </c>
      <c r="CR38" s="657">
        <v>0</v>
      </c>
      <c r="CS38" s="657">
        <v>0</v>
      </c>
      <c r="CT38" s="665">
        <v>0</v>
      </c>
      <c r="CU38" s="657">
        <v>0</v>
      </c>
      <c r="CV38" s="666">
        <v>0</v>
      </c>
      <c r="CW38" s="657">
        <v>0</v>
      </c>
      <c r="CX38" s="657">
        <v>0</v>
      </c>
      <c r="CY38" s="657">
        <v>0</v>
      </c>
      <c r="CZ38" s="665">
        <v>0</v>
      </c>
      <c r="DA38" s="657">
        <v>0</v>
      </c>
      <c r="DB38" s="666">
        <v>0</v>
      </c>
      <c r="DC38" s="657">
        <v>0</v>
      </c>
      <c r="DD38" s="657">
        <v>0</v>
      </c>
      <c r="DE38" s="657">
        <v>0</v>
      </c>
      <c r="DF38" s="665">
        <v>0</v>
      </c>
      <c r="DG38" s="657">
        <v>0</v>
      </c>
      <c r="DH38" s="666">
        <v>0</v>
      </c>
      <c r="DI38" s="657">
        <v>0</v>
      </c>
      <c r="DJ38" s="657">
        <v>0</v>
      </c>
      <c r="DK38" s="657">
        <v>0</v>
      </c>
      <c r="DL38" s="665">
        <v>0</v>
      </c>
      <c r="DM38" s="657">
        <v>0</v>
      </c>
      <c r="DN38" s="666">
        <v>0</v>
      </c>
      <c r="DO38" s="657">
        <v>0</v>
      </c>
      <c r="DP38" s="657">
        <v>0</v>
      </c>
      <c r="DQ38" s="657">
        <v>0</v>
      </c>
      <c r="DR38" s="665">
        <v>167</v>
      </c>
      <c r="DS38" s="657">
        <v>116</v>
      </c>
      <c r="DT38" s="666">
        <v>51</v>
      </c>
      <c r="DU38" s="665">
        <v>56</v>
      </c>
      <c r="DV38" s="657">
        <v>49</v>
      </c>
      <c r="DW38" s="666">
        <v>7</v>
      </c>
    </row>
    <row r="39" spans="1:127" hidden="1" x14ac:dyDescent="0.15">
      <c r="A39" s="529" t="s">
        <v>1381</v>
      </c>
      <c r="B39" s="661">
        <v>0</v>
      </c>
      <c r="C39" s="662">
        <v>0</v>
      </c>
      <c r="D39" s="663">
        <v>0</v>
      </c>
      <c r="E39" s="657">
        <v>0</v>
      </c>
      <c r="F39" s="657">
        <v>0</v>
      </c>
      <c r="G39" s="657">
        <v>0</v>
      </c>
      <c r="H39" s="665">
        <v>0</v>
      </c>
      <c r="I39" s="657">
        <v>0</v>
      </c>
      <c r="J39" s="666">
        <v>0</v>
      </c>
      <c r="K39" s="657">
        <v>0</v>
      </c>
      <c r="L39" s="657">
        <v>0</v>
      </c>
      <c r="M39" s="657">
        <v>0</v>
      </c>
      <c r="N39" s="665">
        <v>0</v>
      </c>
      <c r="O39" s="657">
        <v>0</v>
      </c>
      <c r="P39" s="666">
        <v>0</v>
      </c>
      <c r="Q39" s="657">
        <v>0</v>
      </c>
      <c r="R39" s="657">
        <v>0</v>
      </c>
      <c r="S39" s="657">
        <v>0</v>
      </c>
      <c r="T39" s="665">
        <v>0</v>
      </c>
      <c r="U39" s="657">
        <v>0</v>
      </c>
      <c r="V39" s="666">
        <v>0</v>
      </c>
      <c r="W39" s="657">
        <v>0</v>
      </c>
      <c r="X39" s="657">
        <v>0</v>
      </c>
      <c r="Y39" s="657">
        <v>0</v>
      </c>
      <c r="Z39" s="665">
        <v>0</v>
      </c>
      <c r="AA39" s="657">
        <v>0</v>
      </c>
      <c r="AB39" s="666">
        <v>0</v>
      </c>
      <c r="AC39" s="657">
        <v>0</v>
      </c>
      <c r="AD39" s="657">
        <v>0</v>
      </c>
      <c r="AE39" s="657">
        <v>0</v>
      </c>
      <c r="AF39" s="665">
        <v>0</v>
      </c>
      <c r="AG39" s="657">
        <v>0</v>
      </c>
      <c r="AH39" s="666">
        <v>0</v>
      </c>
      <c r="AI39" s="657">
        <v>0</v>
      </c>
      <c r="AJ39" s="657">
        <v>0</v>
      </c>
      <c r="AK39" s="657">
        <v>0</v>
      </c>
      <c r="AL39" s="665">
        <v>0</v>
      </c>
      <c r="AM39" s="657">
        <v>0</v>
      </c>
      <c r="AN39" s="666">
        <v>0</v>
      </c>
      <c r="AO39" s="657">
        <v>0</v>
      </c>
      <c r="AP39" s="657">
        <v>0</v>
      </c>
      <c r="AQ39" s="657">
        <v>0</v>
      </c>
      <c r="AR39" s="665">
        <v>0</v>
      </c>
      <c r="AS39" s="657">
        <v>0</v>
      </c>
      <c r="AT39" s="666">
        <v>0</v>
      </c>
      <c r="AU39" s="657">
        <v>0</v>
      </c>
      <c r="AV39" s="657">
        <v>0</v>
      </c>
      <c r="AW39" s="657">
        <v>0</v>
      </c>
      <c r="AX39" s="665">
        <v>0</v>
      </c>
      <c r="AY39" s="657">
        <v>0</v>
      </c>
      <c r="AZ39" s="666">
        <v>0</v>
      </c>
      <c r="BA39" s="657">
        <v>0</v>
      </c>
      <c r="BB39" s="657">
        <v>0</v>
      </c>
      <c r="BC39" s="657">
        <v>0</v>
      </c>
      <c r="BD39" s="665">
        <v>0</v>
      </c>
      <c r="BE39" s="657">
        <v>0</v>
      </c>
      <c r="BF39" s="666">
        <v>0</v>
      </c>
      <c r="BG39" s="657">
        <v>0</v>
      </c>
      <c r="BH39" s="657">
        <v>0</v>
      </c>
      <c r="BI39" s="657">
        <v>0</v>
      </c>
      <c r="BJ39" s="665">
        <v>0</v>
      </c>
      <c r="BK39" s="657">
        <v>0</v>
      </c>
      <c r="BL39" s="666">
        <v>0</v>
      </c>
      <c r="BM39" s="657">
        <v>0</v>
      </c>
      <c r="BN39" s="657">
        <v>0</v>
      </c>
      <c r="BO39" s="657">
        <v>0</v>
      </c>
      <c r="BP39" s="665">
        <v>0</v>
      </c>
      <c r="BQ39" s="657">
        <v>0</v>
      </c>
      <c r="BR39" s="666">
        <v>0</v>
      </c>
      <c r="BS39" s="657">
        <v>0</v>
      </c>
      <c r="BT39" s="657">
        <v>0</v>
      </c>
      <c r="BU39" s="657">
        <v>0</v>
      </c>
      <c r="BV39" s="665">
        <v>0</v>
      </c>
      <c r="BW39" s="657">
        <v>0</v>
      </c>
      <c r="BX39" s="666">
        <v>0</v>
      </c>
      <c r="BY39" s="657">
        <v>0</v>
      </c>
      <c r="BZ39" s="657">
        <v>0</v>
      </c>
      <c r="CA39" s="657">
        <v>0</v>
      </c>
      <c r="CB39" s="665">
        <v>0</v>
      </c>
      <c r="CC39" s="657">
        <v>0</v>
      </c>
      <c r="CD39" s="666">
        <v>0</v>
      </c>
      <c r="CE39" s="657">
        <v>0</v>
      </c>
      <c r="CF39" s="657">
        <v>0</v>
      </c>
      <c r="CG39" s="657">
        <v>0</v>
      </c>
      <c r="CH39" s="665">
        <v>0</v>
      </c>
      <c r="CI39" s="657">
        <v>0</v>
      </c>
      <c r="CJ39" s="666">
        <v>0</v>
      </c>
      <c r="CK39" s="657">
        <v>0</v>
      </c>
      <c r="CL39" s="657">
        <v>0</v>
      </c>
      <c r="CM39" s="657">
        <v>0</v>
      </c>
      <c r="CN39" s="665">
        <v>0</v>
      </c>
      <c r="CO39" s="657">
        <v>0</v>
      </c>
      <c r="CP39" s="666">
        <v>0</v>
      </c>
      <c r="CQ39" s="657">
        <v>0</v>
      </c>
      <c r="CR39" s="657">
        <v>0</v>
      </c>
      <c r="CS39" s="657">
        <v>0</v>
      </c>
      <c r="CT39" s="665">
        <v>0</v>
      </c>
      <c r="CU39" s="657">
        <v>0</v>
      </c>
      <c r="CV39" s="666">
        <v>0</v>
      </c>
      <c r="CW39" s="657">
        <v>0</v>
      </c>
      <c r="CX39" s="657">
        <v>0</v>
      </c>
      <c r="CY39" s="657">
        <v>0</v>
      </c>
      <c r="CZ39" s="665">
        <v>0</v>
      </c>
      <c r="DA39" s="657">
        <v>0</v>
      </c>
      <c r="DB39" s="666">
        <v>0</v>
      </c>
      <c r="DC39" s="657">
        <v>0</v>
      </c>
      <c r="DD39" s="657">
        <v>0</v>
      </c>
      <c r="DE39" s="657">
        <v>0</v>
      </c>
      <c r="DF39" s="665">
        <v>0</v>
      </c>
      <c r="DG39" s="657">
        <v>0</v>
      </c>
      <c r="DH39" s="666">
        <v>0</v>
      </c>
      <c r="DI39" s="657">
        <v>0</v>
      </c>
      <c r="DJ39" s="657">
        <v>0</v>
      </c>
      <c r="DK39" s="657">
        <v>0</v>
      </c>
      <c r="DL39" s="665">
        <v>0</v>
      </c>
      <c r="DM39" s="657">
        <v>0</v>
      </c>
      <c r="DN39" s="666">
        <v>0</v>
      </c>
      <c r="DO39" s="657">
        <v>0</v>
      </c>
      <c r="DP39" s="657">
        <v>0</v>
      </c>
      <c r="DQ39" s="657">
        <v>0</v>
      </c>
      <c r="DR39" s="665">
        <v>0</v>
      </c>
      <c r="DS39" s="657">
        <v>0</v>
      </c>
      <c r="DT39" s="666">
        <v>0</v>
      </c>
      <c r="DU39" s="665">
        <v>0</v>
      </c>
      <c r="DV39" s="657">
        <v>0</v>
      </c>
      <c r="DW39" s="666">
        <v>0</v>
      </c>
    </row>
    <row r="40" spans="1:127" hidden="1" x14ac:dyDescent="0.15">
      <c r="A40" s="529" t="s">
        <v>1382</v>
      </c>
      <c r="B40" s="661">
        <v>279</v>
      </c>
      <c r="C40" s="662">
        <v>205</v>
      </c>
      <c r="D40" s="663">
        <v>74</v>
      </c>
      <c r="E40" s="657">
        <v>0</v>
      </c>
      <c r="F40" s="657">
        <v>0</v>
      </c>
      <c r="G40" s="657">
        <v>0</v>
      </c>
      <c r="H40" s="665">
        <v>1</v>
      </c>
      <c r="I40" s="657">
        <v>0</v>
      </c>
      <c r="J40" s="666">
        <v>1</v>
      </c>
      <c r="K40" s="657">
        <v>0</v>
      </c>
      <c r="L40" s="657">
        <v>0</v>
      </c>
      <c r="M40" s="657">
        <v>0</v>
      </c>
      <c r="N40" s="665">
        <v>0</v>
      </c>
      <c r="O40" s="657">
        <v>0</v>
      </c>
      <c r="P40" s="666">
        <v>0</v>
      </c>
      <c r="Q40" s="657">
        <v>0</v>
      </c>
      <c r="R40" s="657">
        <v>0</v>
      </c>
      <c r="S40" s="657">
        <v>0</v>
      </c>
      <c r="T40" s="665">
        <v>0</v>
      </c>
      <c r="U40" s="657">
        <v>0</v>
      </c>
      <c r="V40" s="666">
        <v>0</v>
      </c>
      <c r="W40" s="657">
        <v>0</v>
      </c>
      <c r="X40" s="657">
        <v>0</v>
      </c>
      <c r="Y40" s="657">
        <v>0</v>
      </c>
      <c r="Z40" s="665">
        <v>0</v>
      </c>
      <c r="AA40" s="657">
        <v>0</v>
      </c>
      <c r="AB40" s="666">
        <v>0</v>
      </c>
      <c r="AC40" s="657">
        <v>0</v>
      </c>
      <c r="AD40" s="657">
        <v>0</v>
      </c>
      <c r="AE40" s="657">
        <v>0</v>
      </c>
      <c r="AF40" s="665">
        <v>47</v>
      </c>
      <c r="AG40" s="657">
        <v>32</v>
      </c>
      <c r="AH40" s="666">
        <v>15</v>
      </c>
      <c r="AI40" s="657">
        <v>0</v>
      </c>
      <c r="AJ40" s="657">
        <v>0</v>
      </c>
      <c r="AK40" s="657">
        <v>0</v>
      </c>
      <c r="AL40" s="665">
        <v>0</v>
      </c>
      <c r="AM40" s="657">
        <v>0</v>
      </c>
      <c r="AN40" s="666">
        <v>0</v>
      </c>
      <c r="AO40" s="657">
        <v>0</v>
      </c>
      <c r="AP40" s="657">
        <v>0</v>
      </c>
      <c r="AQ40" s="657">
        <v>0</v>
      </c>
      <c r="AR40" s="665">
        <v>0</v>
      </c>
      <c r="AS40" s="657">
        <v>0</v>
      </c>
      <c r="AT40" s="666">
        <v>0</v>
      </c>
      <c r="AU40" s="657">
        <v>0</v>
      </c>
      <c r="AV40" s="657">
        <v>0</v>
      </c>
      <c r="AW40" s="657">
        <v>0</v>
      </c>
      <c r="AX40" s="665">
        <v>0</v>
      </c>
      <c r="AY40" s="657">
        <v>0</v>
      </c>
      <c r="AZ40" s="666">
        <v>0</v>
      </c>
      <c r="BA40" s="657">
        <v>0</v>
      </c>
      <c r="BB40" s="657">
        <v>0</v>
      </c>
      <c r="BC40" s="657">
        <v>0</v>
      </c>
      <c r="BD40" s="665">
        <v>0</v>
      </c>
      <c r="BE40" s="657">
        <v>0</v>
      </c>
      <c r="BF40" s="666">
        <v>0</v>
      </c>
      <c r="BG40" s="657">
        <v>0</v>
      </c>
      <c r="BH40" s="657">
        <v>0</v>
      </c>
      <c r="BI40" s="657">
        <v>0</v>
      </c>
      <c r="BJ40" s="665">
        <v>0</v>
      </c>
      <c r="BK40" s="657">
        <v>0</v>
      </c>
      <c r="BL40" s="666">
        <v>0</v>
      </c>
      <c r="BM40" s="657">
        <v>0</v>
      </c>
      <c r="BN40" s="657">
        <v>0</v>
      </c>
      <c r="BO40" s="657">
        <v>0</v>
      </c>
      <c r="BP40" s="665">
        <v>0</v>
      </c>
      <c r="BQ40" s="657">
        <v>0</v>
      </c>
      <c r="BR40" s="666">
        <v>0</v>
      </c>
      <c r="BS40" s="657">
        <v>0</v>
      </c>
      <c r="BT40" s="657">
        <v>0</v>
      </c>
      <c r="BU40" s="657">
        <v>0</v>
      </c>
      <c r="BV40" s="665">
        <v>0</v>
      </c>
      <c r="BW40" s="657">
        <v>0</v>
      </c>
      <c r="BX40" s="666">
        <v>0</v>
      </c>
      <c r="BY40" s="657">
        <v>0</v>
      </c>
      <c r="BZ40" s="657">
        <v>0</v>
      </c>
      <c r="CA40" s="657">
        <v>0</v>
      </c>
      <c r="CB40" s="665">
        <v>8</v>
      </c>
      <c r="CC40" s="657">
        <v>8</v>
      </c>
      <c r="CD40" s="666">
        <v>0</v>
      </c>
      <c r="CE40" s="657">
        <v>0</v>
      </c>
      <c r="CF40" s="657">
        <v>0</v>
      </c>
      <c r="CG40" s="657">
        <v>0</v>
      </c>
      <c r="CH40" s="665">
        <v>0</v>
      </c>
      <c r="CI40" s="657">
        <v>0</v>
      </c>
      <c r="CJ40" s="666">
        <v>0</v>
      </c>
      <c r="CK40" s="657">
        <v>0</v>
      </c>
      <c r="CL40" s="657">
        <v>0</v>
      </c>
      <c r="CM40" s="657">
        <v>0</v>
      </c>
      <c r="CN40" s="665">
        <v>0</v>
      </c>
      <c r="CO40" s="657">
        <v>0</v>
      </c>
      <c r="CP40" s="666">
        <v>0</v>
      </c>
      <c r="CQ40" s="657">
        <v>0</v>
      </c>
      <c r="CR40" s="657">
        <v>0</v>
      </c>
      <c r="CS40" s="657">
        <v>0</v>
      </c>
      <c r="CT40" s="665">
        <v>0</v>
      </c>
      <c r="CU40" s="657">
        <v>0</v>
      </c>
      <c r="CV40" s="666">
        <v>0</v>
      </c>
      <c r="CW40" s="657">
        <v>0</v>
      </c>
      <c r="CX40" s="657">
        <v>0</v>
      </c>
      <c r="CY40" s="657">
        <v>0</v>
      </c>
      <c r="CZ40" s="665">
        <v>0</v>
      </c>
      <c r="DA40" s="657">
        <v>0</v>
      </c>
      <c r="DB40" s="666">
        <v>0</v>
      </c>
      <c r="DC40" s="657">
        <v>0</v>
      </c>
      <c r="DD40" s="657">
        <v>0</v>
      </c>
      <c r="DE40" s="657">
        <v>0</v>
      </c>
      <c r="DF40" s="665">
        <v>0</v>
      </c>
      <c r="DG40" s="657">
        <v>0</v>
      </c>
      <c r="DH40" s="666">
        <v>0</v>
      </c>
      <c r="DI40" s="657">
        <v>0</v>
      </c>
      <c r="DJ40" s="657">
        <v>0</v>
      </c>
      <c r="DK40" s="657">
        <v>0</v>
      </c>
      <c r="DL40" s="665">
        <v>0</v>
      </c>
      <c r="DM40" s="657">
        <v>0</v>
      </c>
      <c r="DN40" s="666">
        <v>0</v>
      </c>
      <c r="DO40" s="657">
        <v>0</v>
      </c>
      <c r="DP40" s="657">
        <v>0</v>
      </c>
      <c r="DQ40" s="657">
        <v>0</v>
      </c>
      <c r="DR40" s="665">
        <v>167</v>
      </c>
      <c r="DS40" s="657">
        <v>116</v>
      </c>
      <c r="DT40" s="666">
        <v>51</v>
      </c>
      <c r="DU40" s="665">
        <v>56</v>
      </c>
      <c r="DV40" s="657">
        <v>49</v>
      </c>
      <c r="DW40" s="666">
        <v>7</v>
      </c>
    </row>
    <row r="41" spans="1:127" hidden="1" x14ac:dyDescent="0.15">
      <c r="A41" s="529" t="s">
        <v>1383</v>
      </c>
      <c r="B41" s="661">
        <v>18</v>
      </c>
      <c r="C41" s="662">
        <v>17</v>
      </c>
      <c r="D41" s="663">
        <v>1</v>
      </c>
      <c r="E41" s="657">
        <v>0</v>
      </c>
      <c r="F41" s="657">
        <v>0</v>
      </c>
      <c r="G41" s="657">
        <v>0</v>
      </c>
      <c r="H41" s="665">
        <v>0</v>
      </c>
      <c r="I41" s="657">
        <v>0</v>
      </c>
      <c r="J41" s="666">
        <v>0</v>
      </c>
      <c r="K41" s="657">
        <v>0</v>
      </c>
      <c r="L41" s="657">
        <v>0</v>
      </c>
      <c r="M41" s="657">
        <v>0</v>
      </c>
      <c r="N41" s="665">
        <v>0</v>
      </c>
      <c r="O41" s="657">
        <v>0</v>
      </c>
      <c r="P41" s="666">
        <v>0</v>
      </c>
      <c r="Q41" s="657">
        <v>0</v>
      </c>
      <c r="R41" s="657">
        <v>0</v>
      </c>
      <c r="S41" s="657">
        <v>0</v>
      </c>
      <c r="T41" s="665">
        <v>0</v>
      </c>
      <c r="U41" s="657">
        <v>0</v>
      </c>
      <c r="V41" s="666">
        <v>0</v>
      </c>
      <c r="W41" s="657">
        <v>0</v>
      </c>
      <c r="X41" s="657">
        <v>0</v>
      </c>
      <c r="Y41" s="657">
        <v>0</v>
      </c>
      <c r="Z41" s="665">
        <v>0</v>
      </c>
      <c r="AA41" s="657">
        <v>0</v>
      </c>
      <c r="AB41" s="666">
        <v>0</v>
      </c>
      <c r="AC41" s="657">
        <v>0</v>
      </c>
      <c r="AD41" s="657">
        <v>0</v>
      </c>
      <c r="AE41" s="657">
        <v>0</v>
      </c>
      <c r="AF41" s="665">
        <v>13</v>
      </c>
      <c r="AG41" s="657">
        <v>12</v>
      </c>
      <c r="AH41" s="666">
        <v>1</v>
      </c>
      <c r="AI41" s="657">
        <v>0</v>
      </c>
      <c r="AJ41" s="657">
        <v>0</v>
      </c>
      <c r="AK41" s="657">
        <v>0</v>
      </c>
      <c r="AL41" s="665">
        <v>0</v>
      </c>
      <c r="AM41" s="657">
        <v>0</v>
      </c>
      <c r="AN41" s="666">
        <v>0</v>
      </c>
      <c r="AO41" s="657">
        <v>0</v>
      </c>
      <c r="AP41" s="657">
        <v>0</v>
      </c>
      <c r="AQ41" s="657">
        <v>0</v>
      </c>
      <c r="AR41" s="665">
        <v>0</v>
      </c>
      <c r="AS41" s="657">
        <v>0</v>
      </c>
      <c r="AT41" s="666">
        <v>0</v>
      </c>
      <c r="AU41" s="657">
        <v>0</v>
      </c>
      <c r="AV41" s="657">
        <v>0</v>
      </c>
      <c r="AW41" s="657">
        <v>0</v>
      </c>
      <c r="AX41" s="665">
        <v>0</v>
      </c>
      <c r="AY41" s="657">
        <v>0</v>
      </c>
      <c r="AZ41" s="666">
        <v>0</v>
      </c>
      <c r="BA41" s="657">
        <v>0</v>
      </c>
      <c r="BB41" s="657">
        <v>0</v>
      </c>
      <c r="BC41" s="657">
        <v>0</v>
      </c>
      <c r="BD41" s="665">
        <v>0</v>
      </c>
      <c r="BE41" s="657">
        <v>0</v>
      </c>
      <c r="BF41" s="666">
        <v>0</v>
      </c>
      <c r="BG41" s="657">
        <v>0</v>
      </c>
      <c r="BH41" s="657">
        <v>0</v>
      </c>
      <c r="BI41" s="657">
        <v>0</v>
      </c>
      <c r="BJ41" s="665">
        <v>0</v>
      </c>
      <c r="BK41" s="657">
        <v>0</v>
      </c>
      <c r="BL41" s="666">
        <v>0</v>
      </c>
      <c r="BM41" s="657">
        <v>0</v>
      </c>
      <c r="BN41" s="657">
        <v>0</v>
      </c>
      <c r="BO41" s="657">
        <v>0</v>
      </c>
      <c r="BP41" s="665">
        <v>0</v>
      </c>
      <c r="BQ41" s="657">
        <v>0</v>
      </c>
      <c r="BR41" s="666">
        <v>0</v>
      </c>
      <c r="BS41" s="657">
        <v>0</v>
      </c>
      <c r="BT41" s="657">
        <v>0</v>
      </c>
      <c r="BU41" s="657">
        <v>0</v>
      </c>
      <c r="BV41" s="665">
        <v>0</v>
      </c>
      <c r="BW41" s="657">
        <v>0</v>
      </c>
      <c r="BX41" s="666">
        <v>0</v>
      </c>
      <c r="BY41" s="657">
        <v>0</v>
      </c>
      <c r="BZ41" s="657">
        <v>0</v>
      </c>
      <c r="CA41" s="657">
        <v>0</v>
      </c>
      <c r="CB41" s="665">
        <v>0</v>
      </c>
      <c r="CC41" s="657">
        <v>0</v>
      </c>
      <c r="CD41" s="666">
        <v>0</v>
      </c>
      <c r="CE41" s="657">
        <v>0</v>
      </c>
      <c r="CF41" s="657">
        <v>0</v>
      </c>
      <c r="CG41" s="657">
        <v>0</v>
      </c>
      <c r="CH41" s="665">
        <v>0</v>
      </c>
      <c r="CI41" s="657">
        <v>0</v>
      </c>
      <c r="CJ41" s="666">
        <v>0</v>
      </c>
      <c r="CK41" s="657">
        <v>5</v>
      </c>
      <c r="CL41" s="657">
        <v>5</v>
      </c>
      <c r="CM41" s="657">
        <v>0</v>
      </c>
      <c r="CN41" s="665">
        <v>0</v>
      </c>
      <c r="CO41" s="657">
        <v>0</v>
      </c>
      <c r="CP41" s="666">
        <v>0</v>
      </c>
      <c r="CQ41" s="657">
        <v>0</v>
      </c>
      <c r="CR41" s="657">
        <v>0</v>
      </c>
      <c r="CS41" s="657">
        <v>0</v>
      </c>
      <c r="CT41" s="665">
        <v>0</v>
      </c>
      <c r="CU41" s="657">
        <v>0</v>
      </c>
      <c r="CV41" s="666">
        <v>0</v>
      </c>
      <c r="CW41" s="657">
        <v>0</v>
      </c>
      <c r="CX41" s="657">
        <v>0</v>
      </c>
      <c r="CY41" s="657">
        <v>0</v>
      </c>
      <c r="CZ41" s="665">
        <v>0</v>
      </c>
      <c r="DA41" s="657">
        <v>0</v>
      </c>
      <c r="DB41" s="666">
        <v>0</v>
      </c>
      <c r="DC41" s="657">
        <v>0</v>
      </c>
      <c r="DD41" s="657">
        <v>0</v>
      </c>
      <c r="DE41" s="657">
        <v>0</v>
      </c>
      <c r="DF41" s="665">
        <v>0</v>
      </c>
      <c r="DG41" s="657">
        <v>0</v>
      </c>
      <c r="DH41" s="666">
        <v>0</v>
      </c>
      <c r="DI41" s="657">
        <v>0</v>
      </c>
      <c r="DJ41" s="657">
        <v>0</v>
      </c>
      <c r="DK41" s="657">
        <v>0</v>
      </c>
      <c r="DL41" s="665">
        <v>0</v>
      </c>
      <c r="DM41" s="657">
        <v>0</v>
      </c>
      <c r="DN41" s="666">
        <v>0</v>
      </c>
      <c r="DO41" s="657">
        <v>0</v>
      </c>
      <c r="DP41" s="657">
        <v>0</v>
      </c>
      <c r="DQ41" s="657">
        <v>0</v>
      </c>
      <c r="DR41" s="665">
        <v>0</v>
      </c>
      <c r="DS41" s="657">
        <v>0</v>
      </c>
      <c r="DT41" s="666">
        <v>0</v>
      </c>
      <c r="DU41" s="665">
        <v>0</v>
      </c>
      <c r="DV41" s="657">
        <v>0</v>
      </c>
      <c r="DW41" s="666">
        <v>0</v>
      </c>
    </row>
    <row r="42" spans="1:127" hidden="1" x14ac:dyDescent="0.15">
      <c r="A42" s="529" t="s">
        <v>1384</v>
      </c>
      <c r="B42" s="661">
        <v>208</v>
      </c>
      <c r="C42" s="662">
        <v>121</v>
      </c>
      <c r="D42" s="663">
        <v>81</v>
      </c>
      <c r="E42" s="657">
        <v>0</v>
      </c>
      <c r="F42" s="657">
        <v>0</v>
      </c>
      <c r="G42" s="657">
        <v>0</v>
      </c>
      <c r="H42" s="665">
        <v>10</v>
      </c>
      <c r="I42" s="657">
        <v>9</v>
      </c>
      <c r="J42" s="666">
        <v>1</v>
      </c>
      <c r="K42" s="657">
        <v>0</v>
      </c>
      <c r="L42" s="657">
        <v>0</v>
      </c>
      <c r="M42" s="657">
        <v>0</v>
      </c>
      <c r="N42" s="665">
        <v>25</v>
      </c>
      <c r="O42" s="657">
        <v>18</v>
      </c>
      <c r="P42" s="666">
        <v>7</v>
      </c>
      <c r="Q42" s="657">
        <v>0</v>
      </c>
      <c r="R42" s="657">
        <v>0</v>
      </c>
      <c r="S42" s="657">
        <v>0</v>
      </c>
      <c r="T42" s="665">
        <v>0</v>
      </c>
      <c r="U42" s="657">
        <v>0</v>
      </c>
      <c r="V42" s="666">
        <v>0</v>
      </c>
      <c r="W42" s="657">
        <v>0</v>
      </c>
      <c r="X42" s="657">
        <v>0</v>
      </c>
      <c r="Y42" s="657">
        <v>0</v>
      </c>
      <c r="Z42" s="665">
        <v>0</v>
      </c>
      <c r="AA42" s="657">
        <v>0</v>
      </c>
      <c r="AB42" s="666">
        <v>0</v>
      </c>
      <c r="AC42" s="657">
        <v>38</v>
      </c>
      <c r="AD42" s="657">
        <v>13</v>
      </c>
      <c r="AE42" s="657">
        <v>25</v>
      </c>
      <c r="AF42" s="665">
        <v>1</v>
      </c>
      <c r="AG42" s="657">
        <v>1</v>
      </c>
      <c r="AH42" s="666">
        <v>0</v>
      </c>
      <c r="AI42" s="657">
        <v>6</v>
      </c>
      <c r="AJ42" s="657">
        <v>0</v>
      </c>
      <c r="AK42" s="657">
        <v>0</v>
      </c>
      <c r="AL42" s="665">
        <v>5</v>
      </c>
      <c r="AM42" s="657">
        <v>4</v>
      </c>
      <c r="AN42" s="666">
        <v>1</v>
      </c>
      <c r="AO42" s="657">
        <v>0</v>
      </c>
      <c r="AP42" s="657">
        <v>0</v>
      </c>
      <c r="AQ42" s="657">
        <v>0</v>
      </c>
      <c r="AR42" s="665">
        <v>0</v>
      </c>
      <c r="AS42" s="657">
        <v>0</v>
      </c>
      <c r="AT42" s="666">
        <v>0</v>
      </c>
      <c r="AU42" s="657">
        <v>0</v>
      </c>
      <c r="AV42" s="657">
        <v>0</v>
      </c>
      <c r="AW42" s="657">
        <v>0</v>
      </c>
      <c r="AX42" s="665">
        <v>1</v>
      </c>
      <c r="AY42" s="657">
        <v>0</v>
      </c>
      <c r="AZ42" s="666">
        <v>1</v>
      </c>
      <c r="BA42" s="657">
        <v>0</v>
      </c>
      <c r="BB42" s="657">
        <v>0</v>
      </c>
      <c r="BC42" s="657">
        <v>0</v>
      </c>
      <c r="BD42" s="665">
        <v>0</v>
      </c>
      <c r="BE42" s="657">
        <v>0</v>
      </c>
      <c r="BF42" s="666">
        <v>0</v>
      </c>
      <c r="BG42" s="657">
        <v>0</v>
      </c>
      <c r="BH42" s="657">
        <v>0</v>
      </c>
      <c r="BI42" s="657">
        <v>0</v>
      </c>
      <c r="BJ42" s="665">
        <v>0</v>
      </c>
      <c r="BK42" s="657">
        <v>0</v>
      </c>
      <c r="BL42" s="666">
        <v>0</v>
      </c>
      <c r="BM42" s="657">
        <v>0</v>
      </c>
      <c r="BN42" s="657">
        <v>0</v>
      </c>
      <c r="BO42" s="657">
        <v>0</v>
      </c>
      <c r="BP42" s="665">
        <v>0</v>
      </c>
      <c r="BQ42" s="657">
        <v>0</v>
      </c>
      <c r="BR42" s="666">
        <v>0</v>
      </c>
      <c r="BS42" s="657">
        <v>0</v>
      </c>
      <c r="BT42" s="657">
        <v>0</v>
      </c>
      <c r="BU42" s="657">
        <v>0</v>
      </c>
      <c r="BV42" s="665">
        <v>8</v>
      </c>
      <c r="BW42" s="657">
        <v>5</v>
      </c>
      <c r="BX42" s="666">
        <v>3</v>
      </c>
      <c r="BY42" s="657">
        <v>8</v>
      </c>
      <c r="BZ42" s="657">
        <v>8</v>
      </c>
      <c r="CA42" s="657">
        <v>0</v>
      </c>
      <c r="CB42" s="665">
        <v>7</v>
      </c>
      <c r="CC42" s="657">
        <v>6</v>
      </c>
      <c r="CD42" s="666">
        <v>1</v>
      </c>
      <c r="CE42" s="657">
        <v>13</v>
      </c>
      <c r="CF42" s="657">
        <v>7</v>
      </c>
      <c r="CG42" s="657">
        <v>6</v>
      </c>
      <c r="CH42" s="665">
        <v>0</v>
      </c>
      <c r="CI42" s="657">
        <v>0</v>
      </c>
      <c r="CJ42" s="666">
        <v>0</v>
      </c>
      <c r="CK42" s="657">
        <v>61</v>
      </c>
      <c r="CL42" s="657">
        <v>29</v>
      </c>
      <c r="CM42" s="657">
        <v>32</v>
      </c>
      <c r="CN42" s="665">
        <v>2</v>
      </c>
      <c r="CO42" s="657">
        <v>2</v>
      </c>
      <c r="CP42" s="666">
        <v>0</v>
      </c>
      <c r="CQ42" s="657">
        <v>0</v>
      </c>
      <c r="CR42" s="657">
        <v>0</v>
      </c>
      <c r="CS42" s="657">
        <v>0</v>
      </c>
      <c r="CT42" s="665">
        <v>0</v>
      </c>
      <c r="CU42" s="657">
        <v>0</v>
      </c>
      <c r="CV42" s="666">
        <v>0</v>
      </c>
      <c r="CW42" s="657">
        <v>0</v>
      </c>
      <c r="CX42" s="657">
        <v>0</v>
      </c>
      <c r="CY42" s="657">
        <v>0</v>
      </c>
      <c r="CZ42" s="665">
        <v>0</v>
      </c>
      <c r="DA42" s="657">
        <v>0</v>
      </c>
      <c r="DB42" s="666">
        <v>0</v>
      </c>
      <c r="DC42" s="657">
        <v>0</v>
      </c>
      <c r="DD42" s="657">
        <v>0</v>
      </c>
      <c r="DE42" s="657">
        <v>0</v>
      </c>
      <c r="DF42" s="665">
        <v>10</v>
      </c>
      <c r="DG42" s="657">
        <v>10</v>
      </c>
      <c r="DH42" s="666">
        <v>0</v>
      </c>
      <c r="DI42" s="657">
        <v>0</v>
      </c>
      <c r="DJ42" s="657">
        <v>0</v>
      </c>
      <c r="DK42" s="657">
        <v>0</v>
      </c>
      <c r="DL42" s="665">
        <v>0</v>
      </c>
      <c r="DM42" s="657">
        <v>0</v>
      </c>
      <c r="DN42" s="666">
        <v>0</v>
      </c>
      <c r="DO42" s="657">
        <v>0</v>
      </c>
      <c r="DP42" s="657">
        <v>0</v>
      </c>
      <c r="DQ42" s="657">
        <v>0</v>
      </c>
      <c r="DR42" s="665">
        <v>13</v>
      </c>
      <c r="DS42" s="657">
        <v>9</v>
      </c>
      <c r="DT42" s="666">
        <v>4</v>
      </c>
      <c r="DU42" s="665">
        <v>0</v>
      </c>
      <c r="DV42" s="657">
        <v>0</v>
      </c>
      <c r="DW42" s="666">
        <v>0</v>
      </c>
    </row>
    <row r="43" spans="1:127" hidden="1" x14ac:dyDescent="0.15">
      <c r="A43" s="529" t="s">
        <v>1385</v>
      </c>
      <c r="B43" s="661">
        <v>0</v>
      </c>
      <c r="C43" s="662">
        <v>0</v>
      </c>
      <c r="D43" s="663">
        <v>0</v>
      </c>
      <c r="E43" s="657">
        <v>0</v>
      </c>
      <c r="F43" s="657">
        <v>0</v>
      </c>
      <c r="G43" s="657">
        <v>0</v>
      </c>
      <c r="H43" s="665">
        <v>0</v>
      </c>
      <c r="I43" s="657">
        <v>0</v>
      </c>
      <c r="J43" s="666">
        <v>0</v>
      </c>
      <c r="K43" s="657">
        <v>0</v>
      </c>
      <c r="L43" s="657">
        <v>0</v>
      </c>
      <c r="M43" s="657">
        <v>0</v>
      </c>
      <c r="N43" s="665">
        <v>0</v>
      </c>
      <c r="O43" s="657">
        <v>0</v>
      </c>
      <c r="P43" s="666">
        <v>0</v>
      </c>
      <c r="Q43" s="657">
        <v>0</v>
      </c>
      <c r="R43" s="657">
        <v>0</v>
      </c>
      <c r="S43" s="657">
        <v>0</v>
      </c>
      <c r="T43" s="665">
        <v>0</v>
      </c>
      <c r="U43" s="657">
        <v>0</v>
      </c>
      <c r="V43" s="666">
        <v>0</v>
      </c>
      <c r="W43" s="657">
        <v>0</v>
      </c>
      <c r="X43" s="657">
        <v>0</v>
      </c>
      <c r="Y43" s="657">
        <v>0</v>
      </c>
      <c r="Z43" s="665">
        <v>0</v>
      </c>
      <c r="AA43" s="657">
        <v>0</v>
      </c>
      <c r="AB43" s="666">
        <v>0</v>
      </c>
      <c r="AC43" s="657">
        <v>0</v>
      </c>
      <c r="AD43" s="657">
        <v>0</v>
      </c>
      <c r="AE43" s="657">
        <v>0</v>
      </c>
      <c r="AF43" s="665">
        <v>0</v>
      </c>
      <c r="AG43" s="657">
        <v>0</v>
      </c>
      <c r="AH43" s="666">
        <v>0</v>
      </c>
      <c r="AI43" s="657">
        <v>0</v>
      </c>
      <c r="AJ43" s="657">
        <v>0</v>
      </c>
      <c r="AK43" s="657">
        <v>0</v>
      </c>
      <c r="AL43" s="665">
        <v>0</v>
      </c>
      <c r="AM43" s="657">
        <v>0</v>
      </c>
      <c r="AN43" s="666">
        <v>0</v>
      </c>
      <c r="AO43" s="657">
        <v>0</v>
      </c>
      <c r="AP43" s="657">
        <v>0</v>
      </c>
      <c r="AQ43" s="657">
        <v>0</v>
      </c>
      <c r="AR43" s="665">
        <v>0</v>
      </c>
      <c r="AS43" s="657">
        <v>0</v>
      </c>
      <c r="AT43" s="666">
        <v>0</v>
      </c>
      <c r="AU43" s="657">
        <v>0</v>
      </c>
      <c r="AV43" s="657">
        <v>0</v>
      </c>
      <c r="AW43" s="657">
        <v>0</v>
      </c>
      <c r="AX43" s="665">
        <v>0</v>
      </c>
      <c r="AY43" s="657">
        <v>0</v>
      </c>
      <c r="AZ43" s="666">
        <v>0</v>
      </c>
      <c r="BA43" s="657">
        <v>0</v>
      </c>
      <c r="BB43" s="657">
        <v>0</v>
      </c>
      <c r="BC43" s="657">
        <v>0</v>
      </c>
      <c r="BD43" s="665">
        <v>0</v>
      </c>
      <c r="BE43" s="657">
        <v>0</v>
      </c>
      <c r="BF43" s="666">
        <v>0</v>
      </c>
      <c r="BG43" s="657">
        <v>0</v>
      </c>
      <c r="BH43" s="657">
        <v>0</v>
      </c>
      <c r="BI43" s="657">
        <v>0</v>
      </c>
      <c r="BJ43" s="665">
        <v>0</v>
      </c>
      <c r="BK43" s="657">
        <v>0</v>
      </c>
      <c r="BL43" s="666">
        <v>0</v>
      </c>
      <c r="BM43" s="657">
        <v>0</v>
      </c>
      <c r="BN43" s="657">
        <v>0</v>
      </c>
      <c r="BO43" s="657">
        <v>0</v>
      </c>
      <c r="BP43" s="665">
        <v>0</v>
      </c>
      <c r="BQ43" s="657">
        <v>0</v>
      </c>
      <c r="BR43" s="666">
        <v>0</v>
      </c>
      <c r="BS43" s="657">
        <v>0</v>
      </c>
      <c r="BT43" s="657">
        <v>0</v>
      </c>
      <c r="BU43" s="657">
        <v>0</v>
      </c>
      <c r="BV43" s="665">
        <v>0</v>
      </c>
      <c r="BW43" s="657">
        <v>0</v>
      </c>
      <c r="BX43" s="666">
        <v>0</v>
      </c>
      <c r="BY43" s="657">
        <v>0</v>
      </c>
      <c r="BZ43" s="657">
        <v>0</v>
      </c>
      <c r="CA43" s="657">
        <v>0</v>
      </c>
      <c r="CB43" s="665">
        <v>0</v>
      </c>
      <c r="CC43" s="657">
        <v>0</v>
      </c>
      <c r="CD43" s="666">
        <v>0</v>
      </c>
      <c r="CE43" s="657">
        <v>0</v>
      </c>
      <c r="CF43" s="657">
        <v>0</v>
      </c>
      <c r="CG43" s="657">
        <v>0</v>
      </c>
      <c r="CH43" s="665">
        <v>0</v>
      </c>
      <c r="CI43" s="657">
        <v>0</v>
      </c>
      <c r="CJ43" s="666">
        <v>0</v>
      </c>
      <c r="CK43" s="657">
        <v>0</v>
      </c>
      <c r="CL43" s="657">
        <v>0</v>
      </c>
      <c r="CM43" s="657">
        <v>0</v>
      </c>
      <c r="CN43" s="665">
        <v>0</v>
      </c>
      <c r="CO43" s="657">
        <v>0</v>
      </c>
      <c r="CP43" s="666">
        <v>0</v>
      </c>
      <c r="CQ43" s="657">
        <v>0</v>
      </c>
      <c r="CR43" s="657">
        <v>0</v>
      </c>
      <c r="CS43" s="657">
        <v>0</v>
      </c>
      <c r="CT43" s="665">
        <v>0</v>
      </c>
      <c r="CU43" s="657">
        <v>0</v>
      </c>
      <c r="CV43" s="666">
        <v>0</v>
      </c>
      <c r="CW43" s="657">
        <v>0</v>
      </c>
      <c r="CX43" s="657">
        <v>0</v>
      </c>
      <c r="CY43" s="657">
        <v>0</v>
      </c>
      <c r="CZ43" s="665">
        <v>0</v>
      </c>
      <c r="DA43" s="657">
        <v>0</v>
      </c>
      <c r="DB43" s="666">
        <v>0</v>
      </c>
      <c r="DC43" s="657">
        <v>0</v>
      </c>
      <c r="DD43" s="657">
        <v>0</v>
      </c>
      <c r="DE43" s="657">
        <v>0</v>
      </c>
      <c r="DF43" s="665">
        <v>0</v>
      </c>
      <c r="DG43" s="657">
        <v>0</v>
      </c>
      <c r="DH43" s="666">
        <v>0</v>
      </c>
      <c r="DI43" s="657">
        <v>0</v>
      </c>
      <c r="DJ43" s="657">
        <v>0</v>
      </c>
      <c r="DK43" s="657">
        <v>0</v>
      </c>
      <c r="DL43" s="665">
        <v>0</v>
      </c>
      <c r="DM43" s="657">
        <v>0</v>
      </c>
      <c r="DN43" s="666">
        <v>0</v>
      </c>
      <c r="DO43" s="657">
        <v>0</v>
      </c>
      <c r="DP43" s="657">
        <v>0</v>
      </c>
      <c r="DQ43" s="657">
        <v>0</v>
      </c>
      <c r="DR43" s="665">
        <v>0</v>
      </c>
      <c r="DS43" s="657">
        <v>0</v>
      </c>
      <c r="DT43" s="666">
        <v>0</v>
      </c>
      <c r="DU43" s="665">
        <v>0</v>
      </c>
      <c r="DV43" s="657">
        <v>0</v>
      </c>
      <c r="DW43" s="666">
        <v>0</v>
      </c>
    </row>
    <row r="44" spans="1:127" hidden="1" x14ac:dyDescent="0.15">
      <c r="A44" s="529" t="s">
        <v>1386</v>
      </c>
      <c r="B44" s="661">
        <v>172</v>
      </c>
      <c r="C44" s="662">
        <v>91</v>
      </c>
      <c r="D44" s="663">
        <v>75</v>
      </c>
      <c r="E44" s="657">
        <v>0</v>
      </c>
      <c r="F44" s="657">
        <v>0</v>
      </c>
      <c r="G44" s="657">
        <v>0</v>
      </c>
      <c r="H44" s="665">
        <v>10</v>
      </c>
      <c r="I44" s="657">
        <v>9</v>
      </c>
      <c r="J44" s="666">
        <v>1</v>
      </c>
      <c r="K44" s="657">
        <v>0</v>
      </c>
      <c r="L44" s="657">
        <v>0</v>
      </c>
      <c r="M44" s="657">
        <v>0</v>
      </c>
      <c r="N44" s="665">
        <v>25</v>
      </c>
      <c r="O44" s="657">
        <v>18</v>
      </c>
      <c r="P44" s="666">
        <v>7</v>
      </c>
      <c r="Q44" s="657">
        <v>0</v>
      </c>
      <c r="R44" s="657">
        <v>0</v>
      </c>
      <c r="S44" s="657">
        <v>0</v>
      </c>
      <c r="T44" s="665">
        <v>0</v>
      </c>
      <c r="U44" s="657">
        <v>0</v>
      </c>
      <c r="V44" s="666">
        <v>0</v>
      </c>
      <c r="W44" s="657">
        <v>0</v>
      </c>
      <c r="X44" s="657">
        <v>0</v>
      </c>
      <c r="Y44" s="657">
        <v>0</v>
      </c>
      <c r="Z44" s="665">
        <v>0</v>
      </c>
      <c r="AA44" s="657">
        <v>0</v>
      </c>
      <c r="AB44" s="666">
        <v>0</v>
      </c>
      <c r="AC44" s="657">
        <v>38</v>
      </c>
      <c r="AD44" s="657">
        <v>13</v>
      </c>
      <c r="AE44" s="657">
        <v>25</v>
      </c>
      <c r="AF44" s="665">
        <v>0</v>
      </c>
      <c r="AG44" s="657">
        <v>0</v>
      </c>
      <c r="AH44" s="666">
        <v>0</v>
      </c>
      <c r="AI44" s="657">
        <v>6</v>
      </c>
      <c r="AJ44" s="657">
        <v>0</v>
      </c>
      <c r="AK44" s="657">
        <v>0</v>
      </c>
      <c r="AL44" s="665">
        <v>5</v>
      </c>
      <c r="AM44" s="657">
        <v>4</v>
      </c>
      <c r="AN44" s="666">
        <v>1</v>
      </c>
      <c r="AO44" s="657">
        <v>0</v>
      </c>
      <c r="AP44" s="657">
        <v>0</v>
      </c>
      <c r="AQ44" s="657">
        <v>0</v>
      </c>
      <c r="AR44" s="665">
        <v>0</v>
      </c>
      <c r="AS44" s="657">
        <v>0</v>
      </c>
      <c r="AT44" s="666">
        <v>0</v>
      </c>
      <c r="AU44" s="657">
        <v>0</v>
      </c>
      <c r="AV44" s="657">
        <v>0</v>
      </c>
      <c r="AW44" s="657">
        <v>0</v>
      </c>
      <c r="AX44" s="665">
        <v>1</v>
      </c>
      <c r="AY44" s="657">
        <v>0</v>
      </c>
      <c r="AZ44" s="666">
        <v>1</v>
      </c>
      <c r="BA44" s="657">
        <v>0</v>
      </c>
      <c r="BB44" s="657">
        <v>0</v>
      </c>
      <c r="BC44" s="657">
        <v>0</v>
      </c>
      <c r="BD44" s="665">
        <v>0</v>
      </c>
      <c r="BE44" s="657">
        <v>0</v>
      </c>
      <c r="BF44" s="666">
        <v>0</v>
      </c>
      <c r="BG44" s="657">
        <v>0</v>
      </c>
      <c r="BH44" s="657">
        <v>0</v>
      </c>
      <c r="BI44" s="657">
        <v>0</v>
      </c>
      <c r="BJ44" s="665">
        <v>0</v>
      </c>
      <c r="BK44" s="657">
        <v>0</v>
      </c>
      <c r="BL44" s="666">
        <v>0</v>
      </c>
      <c r="BM44" s="657">
        <v>0</v>
      </c>
      <c r="BN44" s="657">
        <v>0</v>
      </c>
      <c r="BO44" s="657">
        <v>0</v>
      </c>
      <c r="BP44" s="665">
        <v>0</v>
      </c>
      <c r="BQ44" s="657">
        <v>0</v>
      </c>
      <c r="BR44" s="666">
        <v>0</v>
      </c>
      <c r="BS44" s="657">
        <v>0</v>
      </c>
      <c r="BT44" s="657">
        <v>0</v>
      </c>
      <c r="BU44" s="657">
        <v>0</v>
      </c>
      <c r="BV44" s="665">
        <v>8</v>
      </c>
      <c r="BW44" s="657">
        <v>5</v>
      </c>
      <c r="BX44" s="666">
        <v>3</v>
      </c>
      <c r="BY44" s="657">
        <v>0</v>
      </c>
      <c r="BZ44" s="657">
        <v>0</v>
      </c>
      <c r="CA44" s="657">
        <v>0</v>
      </c>
      <c r="CB44" s="665">
        <v>7</v>
      </c>
      <c r="CC44" s="657">
        <v>6</v>
      </c>
      <c r="CD44" s="666">
        <v>1</v>
      </c>
      <c r="CE44" s="657">
        <v>0</v>
      </c>
      <c r="CF44" s="657">
        <v>0</v>
      </c>
      <c r="CG44" s="657">
        <v>0</v>
      </c>
      <c r="CH44" s="665">
        <v>0</v>
      </c>
      <c r="CI44" s="657">
        <v>0</v>
      </c>
      <c r="CJ44" s="666">
        <v>0</v>
      </c>
      <c r="CK44" s="657">
        <v>61</v>
      </c>
      <c r="CL44" s="657">
        <v>29</v>
      </c>
      <c r="CM44" s="657">
        <v>32</v>
      </c>
      <c r="CN44" s="665">
        <v>0</v>
      </c>
      <c r="CO44" s="657">
        <v>0</v>
      </c>
      <c r="CP44" s="666">
        <v>0</v>
      </c>
      <c r="CQ44" s="657">
        <v>0</v>
      </c>
      <c r="CR44" s="657">
        <v>0</v>
      </c>
      <c r="CS44" s="657">
        <v>0</v>
      </c>
      <c r="CT44" s="665">
        <v>0</v>
      </c>
      <c r="CU44" s="657">
        <v>0</v>
      </c>
      <c r="CV44" s="666">
        <v>0</v>
      </c>
      <c r="CW44" s="657">
        <v>0</v>
      </c>
      <c r="CX44" s="657">
        <v>0</v>
      </c>
      <c r="CY44" s="657">
        <v>0</v>
      </c>
      <c r="CZ44" s="665">
        <v>0</v>
      </c>
      <c r="DA44" s="657">
        <v>0</v>
      </c>
      <c r="DB44" s="666">
        <v>0</v>
      </c>
      <c r="DC44" s="657">
        <v>0</v>
      </c>
      <c r="DD44" s="657">
        <v>0</v>
      </c>
      <c r="DE44" s="657">
        <v>0</v>
      </c>
      <c r="DF44" s="665">
        <v>0</v>
      </c>
      <c r="DG44" s="657">
        <v>0</v>
      </c>
      <c r="DH44" s="666">
        <v>0</v>
      </c>
      <c r="DI44" s="657">
        <v>0</v>
      </c>
      <c r="DJ44" s="657">
        <v>0</v>
      </c>
      <c r="DK44" s="657">
        <v>0</v>
      </c>
      <c r="DL44" s="665">
        <v>0</v>
      </c>
      <c r="DM44" s="657">
        <v>0</v>
      </c>
      <c r="DN44" s="666">
        <v>0</v>
      </c>
      <c r="DO44" s="657">
        <v>0</v>
      </c>
      <c r="DP44" s="657">
        <v>0</v>
      </c>
      <c r="DQ44" s="657">
        <v>0</v>
      </c>
      <c r="DR44" s="665">
        <v>11</v>
      </c>
      <c r="DS44" s="657">
        <v>7</v>
      </c>
      <c r="DT44" s="666">
        <v>4</v>
      </c>
      <c r="DU44" s="665">
        <v>0</v>
      </c>
      <c r="DV44" s="657">
        <v>0</v>
      </c>
      <c r="DW44" s="666">
        <v>0</v>
      </c>
    </row>
    <row r="45" spans="1:127" hidden="1" x14ac:dyDescent="0.15">
      <c r="A45" s="529" t="s">
        <v>1387</v>
      </c>
      <c r="B45" s="661">
        <v>36</v>
      </c>
      <c r="C45" s="662">
        <v>30</v>
      </c>
      <c r="D45" s="663">
        <v>6</v>
      </c>
      <c r="E45" s="657">
        <v>0</v>
      </c>
      <c r="F45" s="657">
        <v>0</v>
      </c>
      <c r="G45" s="657">
        <v>0</v>
      </c>
      <c r="H45" s="665">
        <v>0</v>
      </c>
      <c r="I45" s="657">
        <v>0</v>
      </c>
      <c r="J45" s="666">
        <v>0</v>
      </c>
      <c r="K45" s="657">
        <v>0</v>
      </c>
      <c r="L45" s="657">
        <v>0</v>
      </c>
      <c r="M45" s="657">
        <v>0</v>
      </c>
      <c r="N45" s="665">
        <v>0</v>
      </c>
      <c r="O45" s="657">
        <v>0</v>
      </c>
      <c r="P45" s="666">
        <v>0</v>
      </c>
      <c r="Q45" s="657">
        <v>0</v>
      </c>
      <c r="R45" s="657">
        <v>0</v>
      </c>
      <c r="S45" s="657">
        <v>0</v>
      </c>
      <c r="T45" s="665">
        <v>0</v>
      </c>
      <c r="U45" s="657">
        <v>0</v>
      </c>
      <c r="V45" s="666">
        <v>0</v>
      </c>
      <c r="W45" s="657">
        <v>0</v>
      </c>
      <c r="X45" s="657">
        <v>0</v>
      </c>
      <c r="Y45" s="657">
        <v>0</v>
      </c>
      <c r="Z45" s="665">
        <v>0</v>
      </c>
      <c r="AA45" s="657">
        <v>0</v>
      </c>
      <c r="AB45" s="666">
        <v>0</v>
      </c>
      <c r="AC45" s="657">
        <v>0</v>
      </c>
      <c r="AD45" s="657">
        <v>0</v>
      </c>
      <c r="AE45" s="657">
        <v>0</v>
      </c>
      <c r="AF45" s="665">
        <v>1</v>
      </c>
      <c r="AG45" s="657">
        <v>1</v>
      </c>
      <c r="AH45" s="666">
        <v>0</v>
      </c>
      <c r="AI45" s="657">
        <v>0</v>
      </c>
      <c r="AJ45" s="657">
        <v>0</v>
      </c>
      <c r="AK45" s="657">
        <v>0</v>
      </c>
      <c r="AL45" s="665">
        <v>0</v>
      </c>
      <c r="AM45" s="657">
        <v>0</v>
      </c>
      <c r="AN45" s="666">
        <v>0</v>
      </c>
      <c r="AO45" s="657">
        <v>0</v>
      </c>
      <c r="AP45" s="657">
        <v>0</v>
      </c>
      <c r="AQ45" s="657">
        <v>0</v>
      </c>
      <c r="AR45" s="665">
        <v>0</v>
      </c>
      <c r="AS45" s="657">
        <v>0</v>
      </c>
      <c r="AT45" s="666">
        <v>0</v>
      </c>
      <c r="AU45" s="657">
        <v>0</v>
      </c>
      <c r="AV45" s="657">
        <v>0</v>
      </c>
      <c r="AW45" s="657">
        <v>0</v>
      </c>
      <c r="AX45" s="665">
        <v>0</v>
      </c>
      <c r="AY45" s="657">
        <v>0</v>
      </c>
      <c r="AZ45" s="666">
        <v>0</v>
      </c>
      <c r="BA45" s="657">
        <v>0</v>
      </c>
      <c r="BB45" s="657">
        <v>0</v>
      </c>
      <c r="BC45" s="657">
        <v>0</v>
      </c>
      <c r="BD45" s="665">
        <v>0</v>
      </c>
      <c r="BE45" s="657">
        <v>0</v>
      </c>
      <c r="BF45" s="666">
        <v>0</v>
      </c>
      <c r="BG45" s="657">
        <v>0</v>
      </c>
      <c r="BH45" s="657">
        <v>0</v>
      </c>
      <c r="BI45" s="657">
        <v>0</v>
      </c>
      <c r="BJ45" s="665">
        <v>0</v>
      </c>
      <c r="BK45" s="657">
        <v>0</v>
      </c>
      <c r="BL45" s="666">
        <v>0</v>
      </c>
      <c r="BM45" s="657">
        <v>0</v>
      </c>
      <c r="BN45" s="657">
        <v>0</v>
      </c>
      <c r="BO45" s="657">
        <v>0</v>
      </c>
      <c r="BP45" s="665">
        <v>0</v>
      </c>
      <c r="BQ45" s="657">
        <v>0</v>
      </c>
      <c r="BR45" s="666">
        <v>0</v>
      </c>
      <c r="BS45" s="657">
        <v>0</v>
      </c>
      <c r="BT45" s="657">
        <v>0</v>
      </c>
      <c r="BU45" s="657">
        <v>0</v>
      </c>
      <c r="BV45" s="665">
        <v>0</v>
      </c>
      <c r="BW45" s="657">
        <v>0</v>
      </c>
      <c r="BX45" s="666">
        <v>0</v>
      </c>
      <c r="BY45" s="657">
        <v>8</v>
      </c>
      <c r="BZ45" s="657">
        <v>8</v>
      </c>
      <c r="CA45" s="657">
        <v>0</v>
      </c>
      <c r="CB45" s="665">
        <v>0</v>
      </c>
      <c r="CC45" s="657">
        <v>0</v>
      </c>
      <c r="CD45" s="666">
        <v>0</v>
      </c>
      <c r="CE45" s="657">
        <v>13</v>
      </c>
      <c r="CF45" s="657">
        <v>7</v>
      </c>
      <c r="CG45" s="657">
        <v>6</v>
      </c>
      <c r="CH45" s="665">
        <v>0</v>
      </c>
      <c r="CI45" s="657">
        <v>0</v>
      </c>
      <c r="CJ45" s="666">
        <v>0</v>
      </c>
      <c r="CK45" s="657">
        <v>0</v>
      </c>
      <c r="CL45" s="657">
        <v>0</v>
      </c>
      <c r="CM45" s="657">
        <v>0</v>
      </c>
      <c r="CN45" s="665">
        <v>2</v>
      </c>
      <c r="CO45" s="657">
        <v>2</v>
      </c>
      <c r="CP45" s="666">
        <v>0</v>
      </c>
      <c r="CQ45" s="657">
        <v>0</v>
      </c>
      <c r="CR45" s="657">
        <v>0</v>
      </c>
      <c r="CS45" s="657">
        <v>0</v>
      </c>
      <c r="CT45" s="665">
        <v>0</v>
      </c>
      <c r="CU45" s="657">
        <v>0</v>
      </c>
      <c r="CV45" s="666">
        <v>0</v>
      </c>
      <c r="CW45" s="657">
        <v>0</v>
      </c>
      <c r="CX45" s="657">
        <v>0</v>
      </c>
      <c r="CY45" s="657">
        <v>0</v>
      </c>
      <c r="CZ45" s="665">
        <v>0</v>
      </c>
      <c r="DA45" s="657">
        <v>0</v>
      </c>
      <c r="DB45" s="666">
        <v>0</v>
      </c>
      <c r="DC45" s="657">
        <v>0</v>
      </c>
      <c r="DD45" s="657">
        <v>0</v>
      </c>
      <c r="DE45" s="657">
        <v>0</v>
      </c>
      <c r="DF45" s="665">
        <v>10</v>
      </c>
      <c r="DG45" s="657">
        <v>10</v>
      </c>
      <c r="DH45" s="666">
        <v>0</v>
      </c>
      <c r="DI45" s="657">
        <v>0</v>
      </c>
      <c r="DJ45" s="657">
        <v>0</v>
      </c>
      <c r="DK45" s="657">
        <v>0</v>
      </c>
      <c r="DL45" s="665">
        <v>0</v>
      </c>
      <c r="DM45" s="657">
        <v>0</v>
      </c>
      <c r="DN45" s="666">
        <v>0</v>
      </c>
      <c r="DO45" s="657">
        <v>0</v>
      </c>
      <c r="DP45" s="657">
        <v>0</v>
      </c>
      <c r="DQ45" s="657">
        <v>0</v>
      </c>
      <c r="DR45" s="665">
        <v>2</v>
      </c>
      <c r="DS45" s="657">
        <v>2</v>
      </c>
      <c r="DT45" s="666">
        <v>0</v>
      </c>
      <c r="DU45" s="665">
        <v>0</v>
      </c>
      <c r="DV45" s="657">
        <v>0</v>
      </c>
      <c r="DW45" s="666">
        <v>0</v>
      </c>
    </row>
    <row r="46" spans="1:127" hidden="1" x14ac:dyDescent="0.15">
      <c r="A46" s="529" t="s">
        <v>1388</v>
      </c>
      <c r="B46" s="661">
        <v>2195891</v>
      </c>
      <c r="C46" s="662">
        <v>1161738</v>
      </c>
      <c r="D46" s="663">
        <v>1027060</v>
      </c>
      <c r="E46" s="657">
        <v>726445</v>
      </c>
      <c r="F46" s="657">
        <v>378369</v>
      </c>
      <c r="G46" s="657">
        <v>346105</v>
      </c>
      <c r="H46" s="665">
        <v>244093</v>
      </c>
      <c r="I46" s="657">
        <v>134478</v>
      </c>
      <c r="J46" s="666">
        <v>108909</v>
      </c>
      <c r="K46" s="657">
        <v>191208</v>
      </c>
      <c r="L46" s="657">
        <v>111432</v>
      </c>
      <c r="M46" s="657">
        <v>78718</v>
      </c>
      <c r="N46" s="665">
        <v>100247</v>
      </c>
      <c r="O46" s="657">
        <v>52348</v>
      </c>
      <c r="P46" s="666">
        <v>47528</v>
      </c>
      <c r="Q46" s="657">
        <v>150021</v>
      </c>
      <c r="R46" s="657">
        <v>71291</v>
      </c>
      <c r="S46" s="657">
        <v>78225</v>
      </c>
      <c r="T46" s="665">
        <v>17170</v>
      </c>
      <c r="U46" s="657">
        <v>8826</v>
      </c>
      <c r="V46" s="666">
        <v>8287</v>
      </c>
      <c r="W46" s="657">
        <v>22262</v>
      </c>
      <c r="X46" s="657">
        <v>9048</v>
      </c>
      <c r="Y46" s="657">
        <v>13163</v>
      </c>
      <c r="Z46" s="665">
        <v>64043</v>
      </c>
      <c r="AA46" s="657">
        <v>33728</v>
      </c>
      <c r="AB46" s="666">
        <v>29918</v>
      </c>
      <c r="AC46" s="657">
        <v>11908</v>
      </c>
      <c r="AD46" s="657">
        <v>6604</v>
      </c>
      <c r="AE46" s="657">
        <v>5277</v>
      </c>
      <c r="AF46" s="665">
        <v>35288</v>
      </c>
      <c r="AG46" s="657">
        <v>18830</v>
      </c>
      <c r="AH46" s="666">
        <v>16381</v>
      </c>
      <c r="AI46" s="657">
        <v>86168</v>
      </c>
      <c r="AJ46" s="657">
        <v>44372</v>
      </c>
      <c r="AK46" s="657">
        <v>41548</v>
      </c>
      <c r="AL46" s="665">
        <v>18406</v>
      </c>
      <c r="AM46" s="657">
        <v>10292</v>
      </c>
      <c r="AN46" s="666">
        <v>8070</v>
      </c>
      <c r="AO46" s="657">
        <v>15616</v>
      </c>
      <c r="AP46" s="657">
        <v>7975</v>
      </c>
      <c r="AQ46" s="657">
        <v>7625</v>
      </c>
      <c r="AR46" s="665">
        <v>54371</v>
      </c>
      <c r="AS46" s="657">
        <v>23320</v>
      </c>
      <c r="AT46" s="666">
        <v>30782</v>
      </c>
      <c r="AU46" s="657">
        <v>34025</v>
      </c>
      <c r="AV46" s="657">
        <v>17990</v>
      </c>
      <c r="AW46" s="657">
        <v>15922</v>
      </c>
      <c r="AX46" s="665">
        <v>46167</v>
      </c>
      <c r="AY46" s="657">
        <v>31467</v>
      </c>
      <c r="AZ46" s="666">
        <v>14614</v>
      </c>
      <c r="BA46" s="657">
        <v>37204</v>
      </c>
      <c r="BB46" s="657">
        <v>16662</v>
      </c>
      <c r="BC46" s="657">
        <v>20438</v>
      </c>
      <c r="BD46" s="665">
        <v>22685</v>
      </c>
      <c r="BE46" s="657">
        <v>12094</v>
      </c>
      <c r="BF46" s="666">
        <v>10460</v>
      </c>
      <c r="BG46" s="657">
        <v>39507</v>
      </c>
      <c r="BH46" s="657">
        <v>19457</v>
      </c>
      <c r="BI46" s="657">
        <v>19884</v>
      </c>
      <c r="BJ46" s="665">
        <v>20154</v>
      </c>
      <c r="BK46" s="657">
        <v>12042</v>
      </c>
      <c r="BL46" s="666">
        <v>8092</v>
      </c>
      <c r="BM46" s="657">
        <v>15534</v>
      </c>
      <c r="BN46" s="657">
        <v>8011</v>
      </c>
      <c r="BO46" s="657">
        <v>7516</v>
      </c>
      <c r="BP46" s="665">
        <v>8491</v>
      </c>
      <c r="BQ46" s="657">
        <v>4841</v>
      </c>
      <c r="BR46" s="666">
        <v>3591</v>
      </c>
      <c r="BS46" s="657">
        <v>26664</v>
      </c>
      <c r="BT46" s="657">
        <v>14500</v>
      </c>
      <c r="BU46" s="657">
        <v>12001</v>
      </c>
      <c r="BV46" s="665">
        <v>18725</v>
      </c>
      <c r="BW46" s="657">
        <v>10037</v>
      </c>
      <c r="BX46" s="666">
        <v>8671</v>
      </c>
      <c r="BY46" s="657">
        <v>13229</v>
      </c>
      <c r="BZ46" s="657">
        <v>7077</v>
      </c>
      <c r="CA46" s="657">
        <v>6134</v>
      </c>
      <c r="CB46" s="665">
        <v>16642</v>
      </c>
      <c r="CC46" s="657">
        <v>8642</v>
      </c>
      <c r="CD46" s="666">
        <v>7905</v>
      </c>
      <c r="CE46" s="657">
        <v>14554</v>
      </c>
      <c r="CF46" s="657">
        <v>7235</v>
      </c>
      <c r="CG46" s="657">
        <v>7295</v>
      </c>
      <c r="CH46" s="665">
        <v>21477</v>
      </c>
      <c r="CI46" s="657">
        <v>12932</v>
      </c>
      <c r="CJ46" s="666">
        <v>8524</v>
      </c>
      <c r="CK46" s="657">
        <v>31681</v>
      </c>
      <c r="CL46" s="657">
        <v>17227</v>
      </c>
      <c r="CM46" s="657">
        <v>14436</v>
      </c>
      <c r="CN46" s="665">
        <v>6639</v>
      </c>
      <c r="CO46" s="657">
        <v>2604</v>
      </c>
      <c r="CP46" s="666">
        <v>4027</v>
      </c>
      <c r="CQ46" s="657">
        <v>7807</v>
      </c>
      <c r="CR46" s="657">
        <v>4231</v>
      </c>
      <c r="CS46" s="657">
        <v>3562</v>
      </c>
      <c r="CT46" s="665">
        <v>14235</v>
      </c>
      <c r="CU46" s="657">
        <v>8239</v>
      </c>
      <c r="CV46" s="666">
        <v>5981</v>
      </c>
      <c r="CW46" s="657">
        <v>11446</v>
      </c>
      <c r="CX46" s="657">
        <v>7521</v>
      </c>
      <c r="CY46" s="657">
        <v>3801</v>
      </c>
      <c r="CZ46" s="665">
        <v>3739</v>
      </c>
      <c r="DA46" s="657">
        <v>2202</v>
      </c>
      <c r="DB46" s="666">
        <v>1537</v>
      </c>
      <c r="DC46" s="657">
        <v>11684</v>
      </c>
      <c r="DD46" s="657">
        <v>6505</v>
      </c>
      <c r="DE46" s="657">
        <v>5175</v>
      </c>
      <c r="DF46" s="665">
        <v>3013</v>
      </c>
      <c r="DG46" s="657">
        <v>1635</v>
      </c>
      <c r="DH46" s="666">
        <v>1376</v>
      </c>
      <c r="DI46" s="657">
        <v>11151</v>
      </c>
      <c r="DJ46" s="657">
        <v>6443</v>
      </c>
      <c r="DK46" s="657">
        <v>4701</v>
      </c>
      <c r="DL46" s="665">
        <v>4308</v>
      </c>
      <c r="DM46" s="657">
        <v>2118</v>
      </c>
      <c r="DN46" s="666">
        <v>2184</v>
      </c>
      <c r="DO46" s="657">
        <v>6787</v>
      </c>
      <c r="DP46" s="657">
        <v>3541</v>
      </c>
      <c r="DQ46" s="657">
        <v>3216</v>
      </c>
      <c r="DR46" s="665">
        <v>6277</v>
      </c>
      <c r="DS46" s="657">
        <v>3095</v>
      </c>
      <c r="DT46" s="666">
        <v>3144</v>
      </c>
      <c r="DU46" s="665">
        <v>4820</v>
      </c>
      <c r="DV46" s="657">
        <v>2477</v>
      </c>
      <c r="DW46" s="666">
        <v>2337</v>
      </c>
    </row>
    <row r="47" spans="1:127" hidden="1" x14ac:dyDescent="0.15">
      <c r="A47" s="529" t="s">
        <v>1389</v>
      </c>
      <c r="B47" s="661">
        <v>296</v>
      </c>
      <c r="C47" s="662">
        <v>252</v>
      </c>
      <c r="D47" s="663">
        <v>44</v>
      </c>
      <c r="E47" s="657">
        <v>22</v>
      </c>
      <c r="F47" s="657">
        <v>17</v>
      </c>
      <c r="G47" s="657">
        <v>5</v>
      </c>
      <c r="H47" s="665">
        <v>116</v>
      </c>
      <c r="I47" s="657">
        <v>99</v>
      </c>
      <c r="J47" s="666">
        <v>17</v>
      </c>
      <c r="K47" s="657">
        <v>0</v>
      </c>
      <c r="L47" s="657">
        <v>0</v>
      </c>
      <c r="M47" s="657">
        <v>0</v>
      </c>
      <c r="N47" s="665">
        <v>0</v>
      </c>
      <c r="O47" s="657">
        <v>0</v>
      </c>
      <c r="P47" s="666">
        <v>0</v>
      </c>
      <c r="Q47" s="657">
        <v>17</v>
      </c>
      <c r="R47" s="657">
        <v>16</v>
      </c>
      <c r="S47" s="657">
        <v>1</v>
      </c>
      <c r="T47" s="665">
        <v>1</v>
      </c>
      <c r="U47" s="657">
        <v>1</v>
      </c>
      <c r="V47" s="666">
        <v>0</v>
      </c>
      <c r="W47" s="657">
        <v>0</v>
      </c>
      <c r="X47" s="657">
        <v>0</v>
      </c>
      <c r="Y47" s="657">
        <v>0</v>
      </c>
      <c r="Z47" s="665">
        <v>0</v>
      </c>
      <c r="AA47" s="657">
        <v>0</v>
      </c>
      <c r="AB47" s="666">
        <v>0</v>
      </c>
      <c r="AC47" s="657">
        <v>5</v>
      </c>
      <c r="AD47" s="657">
        <v>5</v>
      </c>
      <c r="AE47" s="657">
        <v>0</v>
      </c>
      <c r="AF47" s="665">
        <v>0</v>
      </c>
      <c r="AG47" s="657">
        <v>0</v>
      </c>
      <c r="AH47" s="666">
        <v>0</v>
      </c>
      <c r="AI47" s="657">
        <v>0</v>
      </c>
      <c r="AJ47" s="657">
        <v>0</v>
      </c>
      <c r="AK47" s="657">
        <v>0</v>
      </c>
      <c r="AL47" s="665">
        <v>1</v>
      </c>
      <c r="AM47" s="657">
        <v>1</v>
      </c>
      <c r="AN47" s="666">
        <v>0</v>
      </c>
      <c r="AO47" s="657">
        <v>5</v>
      </c>
      <c r="AP47" s="657">
        <v>5</v>
      </c>
      <c r="AQ47" s="657">
        <v>0</v>
      </c>
      <c r="AR47" s="665">
        <v>0</v>
      </c>
      <c r="AS47" s="657">
        <v>0</v>
      </c>
      <c r="AT47" s="666">
        <v>0</v>
      </c>
      <c r="AU47" s="657">
        <v>0</v>
      </c>
      <c r="AV47" s="657">
        <v>0</v>
      </c>
      <c r="AW47" s="657">
        <v>0</v>
      </c>
      <c r="AX47" s="665">
        <v>7</v>
      </c>
      <c r="AY47" s="657">
        <v>6</v>
      </c>
      <c r="AZ47" s="666">
        <v>1</v>
      </c>
      <c r="BA47" s="657">
        <v>0</v>
      </c>
      <c r="BB47" s="657">
        <v>0</v>
      </c>
      <c r="BC47" s="657">
        <v>0</v>
      </c>
      <c r="BD47" s="665">
        <v>3</v>
      </c>
      <c r="BE47" s="657">
        <v>1</v>
      </c>
      <c r="BF47" s="666">
        <v>2</v>
      </c>
      <c r="BG47" s="657">
        <v>0</v>
      </c>
      <c r="BH47" s="657">
        <v>0</v>
      </c>
      <c r="BI47" s="657">
        <v>0</v>
      </c>
      <c r="BJ47" s="665">
        <v>0</v>
      </c>
      <c r="BK47" s="657">
        <v>0</v>
      </c>
      <c r="BL47" s="666">
        <v>0</v>
      </c>
      <c r="BM47" s="657">
        <v>0</v>
      </c>
      <c r="BN47" s="657">
        <v>0</v>
      </c>
      <c r="BO47" s="657">
        <v>0</v>
      </c>
      <c r="BP47" s="665">
        <v>18</v>
      </c>
      <c r="BQ47" s="657">
        <v>13</v>
      </c>
      <c r="BR47" s="666">
        <v>5</v>
      </c>
      <c r="BS47" s="657">
        <v>8</v>
      </c>
      <c r="BT47" s="657">
        <v>7</v>
      </c>
      <c r="BU47" s="657">
        <v>1</v>
      </c>
      <c r="BV47" s="665">
        <v>0</v>
      </c>
      <c r="BW47" s="657">
        <v>0</v>
      </c>
      <c r="BX47" s="666">
        <v>0</v>
      </c>
      <c r="BY47" s="657">
        <v>1</v>
      </c>
      <c r="BZ47" s="657">
        <v>1</v>
      </c>
      <c r="CA47" s="657">
        <v>0</v>
      </c>
      <c r="CB47" s="665">
        <v>0</v>
      </c>
      <c r="CC47" s="657">
        <v>0</v>
      </c>
      <c r="CD47" s="666">
        <v>0</v>
      </c>
      <c r="CE47" s="657">
        <v>0</v>
      </c>
      <c r="CF47" s="657">
        <v>0</v>
      </c>
      <c r="CG47" s="657">
        <v>0</v>
      </c>
      <c r="CH47" s="665">
        <v>59</v>
      </c>
      <c r="CI47" s="657">
        <v>52</v>
      </c>
      <c r="CJ47" s="666">
        <v>7</v>
      </c>
      <c r="CK47" s="657">
        <v>0</v>
      </c>
      <c r="CL47" s="657">
        <v>0</v>
      </c>
      <c r="CM47" s="657">
        <v>0</v>
      </c>
      <c r="CN47" s="665">
        <v>0</v>
      </c>
      <c r="CO47" s="657">
        <v>0</v>
      </c>
      <c r="CP47" s="666">
        <v>0</v>
      </c>
      <c r="CQ47" s="657">
        <v>0</v>
      </c>
      <c r="CR47" s="657">
        <v>0</v>
      </c>
      <c r="CS47" s="657">
        <v>0</v>
      </c>
      <c r="CT47" s="665">
        <v>0</v>
      </c>
      <c r="CU47" s="657">
        <v>0</v>
      </c>
      <c r="CV47" s="666">
        <v>0</v>
      </c>
      <c r="CW47" s="657">
        <v>0</v>
      </c>
      <c r="CX47" s="657">
        <v>0</v>
      </c>
      <c r="CY47" s="657">
        <v>0</v>
      </c>
      <c r="CZ47" s="665">
        <v>6</v>
      </c>
      <c r="DA47" s="657">
        <v>5</v>
      </c>
      <c r="DB47" s="666">
        <v>1</v>
      </c>
      <c r="DC47" s="657">
        <v>0</v>
      </c>
      <c r="DD47" s="657">
        <v>0</v>
      </c>
      <c r="DE47" s="657">
        <v>0</v>
      </c>
      <c r="DF47" s="665">
        <v>20</v>
      </c>
      <c r="DG47" s="657">
        <v>16</v>
      </c>
      <c r="DH47" s="666">
        <v>4</v>
      </c>
      <c r="DI47" s="657">
        <v>0</v>
      </c>
      <c r="DJ47" s="657">
        <v>0</v>
      </c>
      <c r="DK47" s="657">
        <v>0</v>
      </c>
      <c r="DL47" s="665">
        <v>0</v>
      </c>
      <c r="DM47" s="657">
        <v>0</v>
      </c>
      <c r="DN47" s="666">
        <v>0</v>
      </c>
      <c r="DO47" s="657">
        <v>0</v>
      </c>
      <c r="DP47" s="657">
        <v>0</v>
      </c>
      <c r="DQ47" s="657">
        <v>0</v>
      </c>
      <c r="DR47" s="665">
        <v>7</v>
      </c>
      <c r="DS47" s="657">
        <v>7</v>
      </c>
      <c r="DT47" s="666">
        <v>0</v>
      </c>
      <c r="DU47" s="665">
        <v>0</v>
      </c>
      <c r="DV47" s="657">
        <v>0</v>
      </c>
      <c r="DW47" s="666">
        <v>0</v>
      </c>
    </row>
    <row r="48" spans="1:127" hidden="1" x14ac:dyDescent="0.15">
      <c r="A48" s="529" t="s">
        <v>1390</v>
      </c>
      <c r="B48" s="661">
        <v>296</v>
      </c>
      <c r="C48" s="662">
        <v>252</v>
      </c>
      <c r="D48" s="663">
        <v>44</v>
      </c>
      <c r="E48" s="657">
        <v>22</v>
      </c>
      <c r="F48" s="657">
        <v>17</v>
      </c>
      <c r="G48" s="657">
        <v>5</v>
      </c>
      <c r="H48" s="665">
        <v>116</v>
      </c>
      <c r="I48" s="657">
        <v>99</v>
      </c>
      <c r="J48" s="666">
        <v>17</v>
      </c>
      <c r="K48" s="657">
        <v>0</v>
      </c>
      <c r="L48" s="657">
        <v>0</v>
      </c>
      <c r="M48" s="657">
        <v>0</v>
      </c>
      <c r="N48" s="665">
        <v>0</v>
      </c>
      <c r="O48" s="657">
        <v>0</v>
      </c>
      <c r="P48" s="666">
        <v>0</v>
      </c>
      <c r="Q48" s="657">
        <v>17</v>
      </c>
      <c r="R48" s="657">
        <v>16</v>
      </c>
      <c r="S48" s="657">
        <v>1</v>
      </c>
      <c r="T48" s="665">
        <v>1</v>
      </c>
      <c r="U48" s="657">
        <v>1</v>
      </c>
      <c r="V48" s="666">
        <v>0</v>
      </c>
      <c r="W48" s="657">
        <v>0</v>
      </c>
      <c r="X48" s="657">
        <v>0</v>
      </c>
      <c r="Y48" s="657">
        <v>0</v>
      </c>
      <c r="Z48" s="665">
        <v>0</v>
      </c>
      <c r="AA48" s="657">
        <v>0</v>
      </c>
      <c r="AB48" s="666">
        <v>0</v>
      </c>
      <c r="AC48" s="657">
        <v>5</v>
      </c>
      <c r="AD48" s="657">
        <v>5</v>
      </c>
      <c r="AE48" s="657">
        <v>0</v>
      </c>
      <c r="AF48" s="665">
        <v>0</v>
      </c>
      <c r="AG48" s="657">
        <v>0</v>
      </c>
      <c r="AH48" s="666">
        <v>0</v>
      </c>
      <c r="AI48" s="657">
        <v>0</v>
      </c>
      <c r="AJ48" s="657">
        <v>0</v>
      </c>
      <c r="AK48" s="657">
        <v>0</v>
      </c>
      <c r="AL48" s="665">
        <v>1</v>
      </c>
      <c r="AM48" s="657">
        <v>1</v>
      </c>
      <c r="AN48" s="666">
        <v>0</v>
      </c>
      <c r="AO48" s="657">
        <v>5</v>
      </c>
      <c r="AP48" s="657">
        <v>5</v>
      </c>
      <c r="AQ48" s="657">
        <v>0</v>
      </c>
      <c r="AR48" s="665">
        <v>0</v>
      </c>
      <c r="AS48" s="657">
        <v>0</v>
      </c>
      <c r="AT48" s="666">
        <v>0</v>
      </c>
      <c r="AU48" s="657">
        <v>0</v>
      </c>
      <c r="AV48" s="657">
        <v>0</v>
      </c>
      <c r="AW48" s="657">
        <v>0</v>
      </c>
      <c r="AX48" s="665">
        <v>7</v>
      </c>
      <c r="AY48" s="657">
        <v>6</v>
      </c>
      <c r="AZ48" s="666">
        <v>1</v>
      </c>
      <c r="BA48" s="657">
        <v>0</v>
      </c>
      <c r="BB48" s="657">
        <v>0</v>
      </c>
      <c r="BC48" s="657">
        <v>0</v>
      </c>
      <c r="BD48" s="665">
        <v>3</v>
      </c>
      <c r="BE48" s="657">
        <v>1</v>
      </c>
      <c r="BF48" s="666">
        <v>2</v>
      </c>
      <c r="BG48" s="657">
        <v>0</v>
      </c>
      <c r="BH48" s="657">
        <v>0</v>
      </c>
      <c r="BI48" s="657">
        <v>0</v>
      </c>
      <c r="BJ48" s="665">
        <v>0</v>
      </c>
      <c r="BK48" s="657">
        <v>0</v>
      </c>
      <c r="BL48" s="666">
        <v>0</v>
      </c>
      <c r="BM48" s="657">
        <v>0</v>
      </c>
      <c r="BN48" s="657">
        <v>0</v>
      </c>
      <c r="BO48" s="657">
        <v>0</v>
      </c>
      <c r="BP48" s="665">
        <v>18</v>
      </c>
      <c r="BQ48" s="657">
        <v>13</v>
      </c>
      <c r="BR48" s="666">
        <v>5</v>
      </c>
      <c r="BS48" s="657">
        <v>8</v>
      </c>
      <c r="BT48" s="657">
        <v>7</v>
      </c>
      <c r="BU48" s="657">
        <v>1</v>
      </c>
      <c r="BV48" s="665">
        <v>0</v>
      </c>
      <c r="BW48" s="657">
        <v>0</v>
      </c>
      <c r="BX48" s="666">
        <v>0</v>
      </c>
      <c r="BY48" s="657">
        <v>1</v>
      </c>
      <c r="BZ48" s="657">
        <v>1</v>
      </c>
      <c r="CA48" s="657">
        <v>0</v>
      </c>
      <c r="CB48" s="665">
        <v>0</v>
      </c>
      <c r="CC48" s="657">
        <v>0</v>
      </c>
      <c r="CD48" s="666">
        <v>0</v>
      </c>
      <c r="CE48" s="657">
        <v>0</v>
      </c>
      <c r="CF48" s="657">
        <v>0</v>
      </c>
      <c r="CG48" s="657">
        <v>0</v>
      </c>
      <c r="CH48" s="665">
        <v>59</v>
      </c>
      <c r="CI48" s="657">
        <v>52</v>
      </c>
      <c r="CJ48" s="666">
        <v>7</v>
      </c>
      <c r="CK48" s="657">
        <v>0</v>
      </c>
      <c r="CL48" s="657">
        <v>0</v>
      </c>
      <c r="CM48" s="657">
        <v>0</v>
      </c>
      <c r="CN48" s="665">
        <v>0</v>
      </c>
      <c r="CO48" s="657">
        <v>0</v>
      </c>
      <c r="CP48" s="666">
        <v>0</v>
      </c>
      <c r="CQ48" s="657">
        <v>0</v>
      </c>
      <c r="CR48" s="657">
        <v>0</v>
      </c>
      <c r="CS48" s="657">
        <v>0</v>
      </c>
      <c r="CT48" s="665">
        <v>0</v>
      </c>
      <c r="CU48" s="657">
        <v>0</v>
      </c>
      <c r="CV48" s="666">
        <v>0</v>
      </c>
      <c r="CW48" s="657">
        <v>0</v>
      </c>
      <c r="CX48" s="657">
        <v>0</v>
      </c>
      <c r="CY48" s="657">
        <v>0</v>
      </c>
      <c r="CZ48" s="665">
        <v>6</v>
      </c>
      <c r="DA48" s="657">
        <v>5</v>
      </c>
      <c r="DB48" s="666">
        <v>1</v>
      </c>
      <c r="DC48" s="657">
        <v>0</v>
      </c>
      <c r="DD48" s="657">
        <v>0</v>
      </c>
      <c r="DE48" s="657">
        <v>0</v>
      </c>
      <c r="DF48" s="665">
        <v>20</v>
      </c>
      <c r="DG48" s="657">
        <v>16</v>
      </c>
      <c r="DH48" s="666">
        <v>4</v>
      </c>
      <c r="DI48" s="657">
        <v>0</v>
      </c>
      <c r="DJ48" s="657">
        <v>0</v>
      </c>
      <c r="DK48" s="657">
        <v>0</v>
      </c>
      <c r="DL48" s="665">
        <v>0</v>
      </c>
      <c r="DM48" s="657">
        <v>0</v>
      </c>
      <c r="DN48" s="666">
        <v>0</v>
      </c>
      <c r="DO48" s="657">
        <v>0</v>
      </c>
      <c r="DP48" s="657">
        <v>0</v>
      </c>
      <c r="DQ48" s="657">
        <v>0</v>
      </c>
      <c r="DR48" s="665">
        <v>7</v>
      </c>
      <c r="DS48" s="657">
        <v>7</v>
      </c>
      <c r="DT48" s="666">
        <v>0</v>
      </c>
      <c r="DU48" s="665">
        <v>0</v>
      </c>
      <c r="DV48" s="657">
        <v>0</v>
      </c>
      <c r="DW48" s="666">
        <v>0</v>
      </c>
    </row>
    <row r="49" spans="1:127" hidden="1" x14ac:dyDescent="0.15">
      <c r="A49" s="529" t="s">
        <v>1391</v>
      </c>
      <c r="B49" s="661">
        <v>18</v>
      </c>
      <c r="C49" s="662">
        <v>15</v>
      </c>
      <c r="D49" s="663">
        <v>3</v>
      </c>
      <c r="E49" s="657">
        <v>0</v>
      </c>
      <c r="F49" s="657">
        <v>0</v>
      </c>
      <c r="G49" s="657">
        <v>0</v>
      </c>
      <c r="H49" s="665">
        <v>18</v>
      </c>
      <c r="I49" s="657">
        <v>15</v>
      </c>
      <c r="J49" s="666">
        <v>3</v>
      </c>
      <c r="K49" s="657">
        <v>0</v>
      </c>
      <c r="L49" s="657">
        <v>0</v>
      </c>
      <c r="M49" s="657">
        <v>0</v>
      </c>
      <c r="N49" s="665">
        <v>0</v>
      </c>
      <c r="O49" s="657">
        <v>0</v>
      </c>
      <c r="P49" s="666">
        <v>0</v>
      </c>
      <c r="Q49" s="657">
        <v>0</v>
      </c>
      <c r="R49" s="657">
        <v>0</v>
      </c>
      <c r="S49" s="657">
        <v>0</v>
      </c>
      <c r="T49" s="665">
        <v>0</v>
      </c>
      <c r="U49" s="657">
        <v>0</v>
      </c>
      <c r="V49" s="666">
        <v>0</v>
      </c>
      <c r="W49" s="657">
        <v>0</v>
      </c>
      <c r="X49" s="657">
        <v>0</v>
      </c>
      <c r="Y49" s="657">
        <v>0</v>
      </c>
      <c r="Z49" s="665">
        <v>0</v>
      </c>
      <c r="AA49" s="657">
        <v>0</v>
      </c>
      <c r="AB49" s="666">
        <v>0</v>
      </c>
      <c r="AC49" s="657">
        <v>0</v>
      </c>
      <c r="AD49" s="657">
        <v>0</v>
      </c>
      <c r="AE49" s="657">
        <v>0</v>
      </c>
      <c r="AF49" s="665">
        <v>0</v>
      </c>
      <c r="AG49" s="657">
        <v>0</v>
      </c>
      <c r="AH49" s="666">
        <v>0</v>
      </c>
      <c r="AI49" s="657">
        <v>0</v>
      </c>
      <c r="AJ49" s="657">
        <v>0</v>
      </c>
      <c r="AK49" s="657">
        <v>0</v>
      </c>
      <c r="AL49" s="665">
        <v>0</v>
      </c>
      <c r="AM49" s="657">
        <v>0</v>
      </c>
      <c r="AN49" s="666">
        <v>0</v>
      </c>
      <c r="AO49" s="657">
        <v>0</v>
      </c>
      <c r="AP49" s="657">
        <v>0</v>
      </c>
      <c r="AQ49" s="657">
        <v>0</v>
      </c>
      <c r="AR49" s="665">
        <v>0</v>
      </c>
      <c r="AS49" s="657">
        <v>0</v>
      </c>
      <c r="AT49" s="666">
        <v>0</v>
      </c>
      <c r="AU49" s="657">
        <v>0</v>
      </c>
      <c r="AV49" s="657">
        <v>0</v>
      </c>
      <c r="AW49" s="657">
        <v>0</v>
      </c>
      <c r="AX49" s="665">
        <v>0</v>
      </c>
      <c r="AY49" s="657">
        <v>0</v>
      </c>
      <c r="AZ49" s="666">
        <v>0</v>
      </c>
      <c r="BA49" s="657">
        <v>0</v>
      </c>
      <c r="BB49" s="657">
        <v>0</v>
      </c>
      <c r="BC49" s="657">
        <v>0</v>
      </c>
      <c r="BD49" s="665">
        <v>0</v>
      </c>
      <c r="BE49" s="657">
        <v>0</v>
      </c>
      <c r="BF49" s="666">
        <v>0</v>
      </c>
      <c r="BG49" s="657">
        <v>0</v>
      </c>
      <c r="BH49" s="657">
        <v>0</v>
      </c>
      <c r="BI49" s="657">
        <v>0</v>
      </c>
      <c r="BJ49" s="665">
        <v>0</v>
      </c>
      <c r="BK49" s="657">
        <v>0</v>
      </c>
      <c r="BL49" s="666">
        <v>0</v>
      </c>
      <c r="BM49" s="657">
        <v>0</v>
      </c>
      <c r="BN49" s="657">
        <v>0</v>
      </c>
      <c r="BO49" s="657">
        <v>0</v>
      </c>
      <c r="BP49" s="665">
        <v>0</v>
      </c>
      <c r="BQ49" s="657">
        <v>0</v>
      </c>
      <c r="BR49" s="666">
        <v>0</v>
      </c>
      <c r="BS49" s="657">
        <v>0</v>
      </c>
      <c r="BT49" s="657">
        <v>0</v>
      </c>
      <c r="BU49" s="657">
        <v>0</v>
      </c>
      <c r="BV49" s="665">
        <v>0</v>
      </c>
      <c r="BW49" s="657">
        <v>0</v>
      </c>
      <c r="BX49" s="666">
        <v>0</v>
      </c>
      <c r="BY49" s="657">
        <v>0</v>
      </c>
      <c r="BZ49" s="657">
        <v>0</v>
      </c>
      <c r="CA49" s="657">
        <v>0</v>
      </c>
      <c r="CB49" s="665">
        <v>0</v>
      </c>
      <c r="CC49" s="657">
        <v>0</v>
      </c>
      <c r="CD49" s="666">
        <v>0</v>
      </c>
      <c r="CE49" s="657">
        <v>0</v>
      </c>
      <c r="CF49" s="657">
        <v>0</v>
      </c>
      <c r="CG49" s="657">
        <v>0</v>
      </c>
      <c r="CH49" s="665">
        <v>0</v>
      </c>
      <c r="CI49" s="657">
        <v>0</v>
      </c>
      <c r="CJ49" s="666">
        <v>0</v>
      </c>
      <c r="CK49" s="657">
        <v>0</v>
      </c>
      <c r="CL49" s="657">
        <v>0</v>
      </c>
      <c r="CM49" s="657">
        <v>0</v>
      </c>
      <c r="CN49" s="665">
        <v>0</v>
      </c>
      <c r="CO49" s="657">
        <v>0</v>
      </c>
      <c r="CP49" s="666">
        <v>0</v>
      </c>
      <c r="CQ49" s="657">
        <v>0</v>
      </c>
      <c r="CR49" s="657">
        <v>0</v>
      </c>
      <c r="CS49" s="657">
        <v>0</v>
      </c>
      <c r="CT49" s="665">
        <v>0</v>
      </c>
      <c r="CU49" s="657">
        <v>0</v>
      </c>
      <c r="CV49" s="666">
        <v>0</v>
      </c>
      <c r="CW49" s="657">
        <v>0</v>
      </c>
      <c r="CX49" s="657">
        <v>0</v>
      </c>
      <c r="CY49" s="657">
        <v>0</v>
      </c>
      <c r="CZ49" s="665">
        <v>0</v>
      </c>
      <c r="DA49" s="657">
        <v>0</v>
      </c>
      <c r="DB49" s="666">
        <v>0</v>
      </c>
      <c r="DC49" s="657">
        <v>0</v>
      </c>
      <c r="DD49" s="657">
        <v>0</v>
      </c>
      <c r="DE49" s="657">
        <v>0</v>
      </c>
      <c r="DF49" s="665">
        <v>0</v>
      </c>
      <c r="DG49" s="657">
        <v>0</v>
      </c>
      <c r="DH49" s="666">
        <v>0</v>
      </c>
      <c r="DI49" s="657">
        <v>0</v>
      </c>
      <c r="DJ49" s="657">
        <v>0</v>
      </c>
      <c r="DK49" s="657">
        <v>0</v>
      </c>
      <c r="DL49" s="665">
        <v>0</v>
      </c>
      <c r="DM49" s="657">
        <v>0</v>
      </c>
      <c r="DN49" s="666">
        <v>0</v>
      </c>
      <c r="DO49" s="657">
        <v>0</v>
      </c>
      <c r="DP49" s="657">
        <v>0</v>
      </c>
      <c r="DQ49" s="657">
        <v>0</v>
      </c>
      <c r="DR49" s="665">
        <v>0</v>
      </c>
      <c r="DS49" s="657">
        <v>0</v>
      </c>
      <c r="DT49" s="666">
        <v>0</v>
      </c>
      <c r="DU49" s="665">
        <v>0</v>
      </c>
      <c r="DV49" s="657">
        <v>0</v>
      </c>
      <c r="DW49" s="666">
        <v>0</v>
      </c>
    </row>
    <row r="50" spans="1:127" hidden="1" x14ac:dyDescent="0.15">
      <c r="A50" s="529" t="s">
        <v>1392</v>
      </c>
      <c r="B50" s="661">
        <v>0</v>
      </c>
      <c r="C50" s="662">
        <v>0</v>
      </c>
      <c r="D50" s="663">
        <v>0</v>
      </c>
      <c r="E50" s="657">
        <v>0</v>
      </c>
      <c r="F50" s="657">
        <v>0</v>
      </c>
      <c r="G50" s="657">
        <v>0</v>
      </c>
      <c r="H50" s="665">
        <v>0</v>
      </c>
      <c r="I50" s="657">
        <v>0</v>
      </c>
      <c r="J50" s="666">
        <v>0</v>
      </c>
      <c r="K50" s="657">
        <v>0</v>
      </c>
      <c r="L50" s="657">
        <v>0</v>
      </c>
      <c r="M50" s="657">
        <v>0</v>
      </c>
      <c r="N50" s="665">
        <v>0</v>
      </c>
      <c r="O50" s="657">
        <v>0</v>
      </c>
      <c r="P50" s="666">
        <v>0</v>
      </c>
      <c r="Q50" s="657">
        <v>0</v>
      </c>
      <c r="R50" s="657">
        <v>0</v>
      </c>
      <c r="S50" s="657">
        <v>0</v>
      </c>
      <c r="T50" s="665">
        <v>0</v>
      </c>
      <c r="U50" s="657">
        <v>0</v>
      </c>
      <c r="V50" s="666">
        <v>0</v>
      </c>
      <c r="W50" s="657">
        <v>0</v>
      </c>
      <c r="X50" s="657">
        <v>0</v>
      </c>
      <c r="Y50" s="657">
        <v>0</v>
      </c>
      <c r="Z50" s="665">
        <v>0</v>
      </c>
      <c r="AA50" s="657">
        <v>0</v>
      </c>
      <c r="AB50" s="666">
        <v>0</v>
      </c>
      <c r="AC50" s="657">
        <v>0</v>
      </c>
      <c r="AD50" s="657">
        <v>0</v>
      </c>
      <c r="AE50" s="657">
        <v>0</v>
      </c>
      <c r="AF50" s="665">
        <v>0</v>
      </c>
      <c r="AG50" s="657">
        <v>0</v>
      </c>
      <c r="AH50" s="666">
        <v>0</v>
      </c>
      <c r="AI50" s="657">
        <v>0</v>
      </c>
      <c r="AJ50" s="657">
        <v>0</v>
      </c>
      <c r="AK50" s="657">
        <v>0</v>
      </c>
      <c r="AL50" s="665">
        <v>0</v>
      </c>
      <c r="AM50" s="657">
        <v>0</v>
      </c>
      <c r="AN50" s="666">
        <v>0</v>
      </c>
      <c r="AO50" s="657">
        <v>0</v>
      </c>
      <c r="AP50" s="657">
        <v>0</v>
      </c>
      <c r="AQ50" s="657">
        <v>0</v>
      </c>
      <c r="AR50" s="665">
        <v>0</v>
      </c>
      <c r="AS50" s="657">
        <v>0</v>
      </c>
      <c r="AT50" s="666">
        <v>0</v>
      </c>
      <c r="AU50" s="657">
        <v>0</v>
      </c>
      <c r="AV50" s="657">
        <v>0</v>
      </c>
      <c r="AW50" s="657">
        <v>0</v>
      </c>
      <c r="AX50" s="665">
        <v>0</v>
      </c>
      <c r="AY50" s="657">
        <v>0</v>
      </c>
      <c r="AZ50" s="666">
        <v>0</v>
      </c>
      <c r="BA50" s="657">
        <v>0</v>
      </c>
      <c r="BB50" s="657">
        <v>0</v>
      </c>
      <c r="BC50" s="657">
        <v>0</v>
      </c>
      <c r="BD50" s="665">
        <v>0</v>
      </c>
      <c r="BE50" s="657">
        <v>0</v>
      </c>
      <c r="BF50" s="666">
        <v>0</v>
      </c>
      <c r="BG50" s="657">
        <v>0</v>
      </c>
      <c r="BH50" s="657">
        <v>0</v>
      </c>
      <c r="BI50" s="657">
        <v>0</v>
      </c>
      <c r="BJ50" s="665">
        <v>0</v>
      </c>
      <c r="BK50" s="657">
        <v>0</v>
      </c>
      <c r="BL50" s="666">
        <v>0</v>
      </c>
      <c r="BM50" s="657">
        <v>0</v>
      </c>
      <c r="BN50" s="657">
        <v>0</v>
      </c>
      <c r="BO50" s="657">
        <v>0</v>
      </c>
      <c r="BP50" s="665">
        <v>0</v>
      </c>
      <c r="BQ50" s="657">
        <v>0</v>
      </c>
      <c r="BR50" s="666">
        <v>0</v>
      </c>
      <c r="BS50" s="657">
        <v>0</v>
      </c>
      <c r="BT50" s="657">
        <v>0</v>
      </c>
      <c r="BU50" s="657">
        <v>0</v>
      </c>
      <c r="BV50" s="665">
        <v>0</v>
      </c>
      <c r="BW50" s="657">
        <v>0</v>
      </c>
      <c r="BX50" s="666">
        <v>0</v>
      </c>
      <c r="BY50" s="657">
        <v>0</v>
      </c>
      <c r="BZ50" s="657">
        <v>0</v>
      </c>
      <c r="CA50" s="657">
        <v>0</v>
      </c>
      <c r="CB50" s="665">
        <v>0</v>
      </c>
      <c r="CC50" s="657">
        <v>0</v>
      </c>
      <c r="CD50" s="666">
        <v>0</v>
      </c>
      <c r="CE50" s="657">
        <v>0</v>
      </c>
      <c r="CF50" s="657">
        <v>0</v>
      </c>
      <c r="CG50" s="657">
        <v>0</v>
      </c>
      <c r="CH50" s="665">
        <v>0</v>
      </c>
      <c r="CI50" s="657">
        <v>0</v>
      </c>
      <c r="CJ50" s="666">
        <v>0</v>
      </c>
      <c r="CK50" s="657">
        <v>0</v>
      </c>
      <c r="CL50" s="657">
        <v>0</v>
      </c>
      <c r="CM50" s="657">
        <v>0</v>
      </c>
      <c r="CN50" s="665">
        <v>0</v>
      </c>
      <c r="CO50" s="657">
        <v>0</v>
      </c>
      <c r="CP50" s="666">
        <v>0</v>
      </c>
      <c r="CQ50" s="657">
        <v>0</v>
      </c>
      <c r="CR50" s="657">
        <v>0</v>
      </c>
      <c r="CS50" s="657">
        <v>0</v>
      </c>
      <c r="CT50" s="665">
        <v>0</v>
      </c>
      <c r="CU50" s="657">
        <v>0</v>
      </c>
      <c r="CV50" s="666">
        <v>0</v>
      </c>
      <c r="CW50" s="657">
        <v>0</v>
      </c>
      <c r="CX50" s="657">
        <v>0</v>
      </c>
      <c r="CY50" s="657">
        <v>0</v>
      </c>
      <c r="CZ50" s="665">
        <v>0</v>
      </c>
      <c r="DA50" s="657">
        <v>0</v>
      </c>
      <c r="DB50" s="666">
        <v>0</v>
      </c>
      <c r="DC50" s="657">
        <v>0</v>
      </c>
      <c r="DD50" s="657">
        <v>0</v>
      </c>
      <c r="DE50" s="657">
        <v>0</v>
      </c>
      <c r="DF50" s="665">
        <v>0</v>
      </c>
      <c r="DG50" s="657">
        <v>0</v>
      </c>
      <c r="DH50" s="666">
        <v>0</v>
      </c>
      <c r="DI50" s="657">
        <v>0</v>
      </c>
      <c r="DJ50" s="657">
        <v>0</v>
      </c>
      <c r="DK50" s="657">
        <v>0</v>
      </c>
      <c r="DL50" s="665">
        <v>0</v>
      </c>
      <c r="DM50" s="657">
        <v>0</v>
      </c>
      <c r="DN50" s="666">
        <v>0</v>
      </c>
      <c r="DO50" s="657">
        <v>0</v>
      </c>
      <c r="DP50" s="657">
        <v>0</v>
      </c>
      <c r="DQ50" s="657">
        <v>0</v>
      </c>
      <c r="DR50" s="665">
        <v>0</v>
      </c>
      <c r="DS50" s="657">
        <v>0</v>
      </c>
      <c r="DT50" s="666">
        <v>0</v>
      </c>
      <c r="DU50" s="665">
        <v>0</v>
      </c>
      <c r="DV50" s="657">
        <v>0</v>
      </c>
      <c r="DW50" s="666">
        <v>0</v>
      </c>
    </row>
    <row r="51" spans="1:127" hidden="1" x14ac:dyDescent="0.15">
      <c r="A51" s="529" t="s">
        <v>1393</v>
      </c>
      <c r="B51" s="661">
        <v>0</v>
      </c>
      <c r="C51" s="662">
        <v>0</v>
      </c>
      <c r="D51" s="663">
        <v>0</v>
      </c>
      <c r="E51" s="657">
        <v>0</v>
      </c>
      <c r="F51" s="657">
        <v>0</v>
      </c>
      <c r="G51" s="657">
        <v>0</v>
      </c>
      <c r="H51" s="665">
        <v>0</v>
      </c>
      <c r="I51" s="657">
        <v>0</v>
      </c>
      <c r="J51" s="666">
        <v>0</v>
      </c>
      <c r="K51" s="657">
        <v>0</v>
      </c>
      <c r="L51" s="657">
        <v>0</v>
      </c>
      <c r="M51" s="657">
        <v>0</v>
      </c>
      <c r="N51" s="665">
        <v>0</v>
      </c>
      <c r="O51" s="657">
        <v>0</v>
      </c>
      <c r="P51" s="666">
        <v>0</v>
      </c>
      <c r="Q51" s="657">
        <v>0</v>
      </c>
      <c r="R51" s="657">
        <v>0</v>
      </c>
      <c r="S51" s="657">
        <v>0</v>
      </c>
      <c r="T51" s="665">
        <v>0</v>
      </c>
      <c r="U51" s="657">
        <v>0</v>
      </c>
      <c r="V51" s="666">
        <v>0</v>
      </c>
      <c r="W51" s="657">
        <v>0</v>
      </c>
      <c r="X51" s="657">
        <v>0</v>
      </c>
      <c r="Y51" s="657">
        <v>0</v>
      </c>
      <c r="Z51" s="665">
        <v>0</v>
      </c>
      <c r="AA51" s="657">
        <v>0</v>
      </c>
      <c r="AB51" s="666">
        <v>0</v>
      </c>
      <c r="AC51" s="657">
        <v>0</v>
      </c>
      <c r="AD51" s="657">
        <v>0</v>
      </c>
      <c r="AE51" s="657">
        <v>0</v>
      </c>
      <c r="AF51" s="665">
        <v>0</v>
      </c>
      <c r="AG51" s="657">
        <v>0</v>
      </c>
      <c r="AH51" s="666">
        <v>0</v>
      </c>
      <c r="AI51" s="657">
        <v>0</v>
      </c>
      <c r="AJ51" s="657">
        <v>0</v>
      </c>
      <c r="AK51" s="657">
        <v>0</v>
      </c>
      <c r="AL51" s="665">
        <v>0</v>
      </c>
      <c r="AM51" s="657">
        <v>0</v>
      </c>
      <c r="AN51" s="666">
        <v>0</v>
      </c>
      <c r="AO51" s="657">
        <v>0</v>
      </c>
      <c r="AP51" s="657">
        <v>0</v>
      </c>
      <c r="AQ51" s="657">
        <v>0</v>
      </c>
      <c r="AR51" s="665">
        <v>0</v>
      </c>
      <c r="AS51" s="657">
        <v>0</v>
      </c>
      <c r="AT51" s="666">
        <v>0</v>
      </c>
      <c r="AU51" s="657">
        <v>0</v>
      </c>
      <c r="AV51" s="657">
        <v>0</v>
      </c>
      <c r="AW51" s="657">
        <v>0</v>
      </c>
      <c r="AX51" s="665">
        <v>0</v>
      </c>
      <c r="AY51" s="657">
        <v>0</v>
      </c>
      <c r="AZ51" s="666">
        <v>0</v>
      </c>
      <c r="BA51" s="657">
        <v>0</v>
      </c>
      <c r="BB51" s="657">
        <v>0</v>
      </c>
      <c r="BC51" s="657">
        <v>0</v>
      </c>
      <c r="BD51" s="665">
        <v>0</v>
      </c>
      <c r="BE51" s="657">
        <v>0</v>
      </c>
      <c r="BF51" s="666">
        <v>0</v>
      </c>
      <c r="BG51" s="657">
        <v>0</v>
      </c>
      <c r="BH51" s="657">
        <v>0</v>
      </c>
      <c r="BI51" s="657">
        <v>0</v>
      </c>
      <c r="BJ51" s="665">
        <v>0</v>
      </c>
      <c r="BK51" s="657">
        <v>0</v>
      </c>
      <c r="BL51" s="666">
        <v>0</v>
      </c>
      <c r="BM51" s="657">
        <v>0</v>
      </c>
      <c r="BN51" s="657">
        <v>0</v>
      </c>
      <c r="BO51" s="657">
        <v>0</v>
      </c>
      <c r="BP51" s="665">
        <v>0</v>
      </c>
      <c r="BQ51" s="657">
        <v>0</v>
      </c>
      <c r="BR51" s="666">
        <v>0</v>
      </c>
      <c r="BS51" s="657">
        <v>0</v>
      </c>
      <c r="BT51" s="657">
        <v>0</v>
      </c>
      <c r="BU51" s="657">
        <v>0</v>
      </c>
      <c r="BV51" s="665">
        <v>0</v>
      </c>
      <c r="BW51" s="657">
        <v>0</v>
      </c>
      <c r="BX51" s="666">
        <v>0</v>
      </c>
      <c r="BY51" s="657">
        <v>0</v>
      </c>
      <c r="BZ51" s="657">
        <v>0</v>
      </c>
      <c r="CA51" s="657">
        <v>0</v>
      </c>
      <c r="CB51" s="665">
        <v>0</v>
      </c>
      <c r="CC51" s="657">
        <v>0</v>
      </c>
      <c r="CD51" s="666">
        <v>0</v>
      </c>
      <c r="CE51" s="657">
        <v>0</v>
      </c>
      <c r="CF51" s="657">
        <v>0</v>
      </c>
      <c r="CG51" s="657">
        <v>0</v>
      </c>
      <c r="CH51" s="665">
        <v>0</v>
      </c>
      <c r="CI51" s="657">
        <v>0</v>
      </c>
      <c r="CJ51" s="666">
        <v>0</v>
      </c>
      <c r="CK51" s="657">
        <v>0</v>
      </c>
      <c r="CL51" s="657">
        <v>0</v>
      </c>
      <c r="CM51" s="657">
        <v>0</v>
      </c>
      <c r="CN51" s="665">
        <v>0</v>
      </c>
      <c r="CO51" s="657">
        <v>0</v>
      </c>
      <c r="CP51" s="666">
        <v>0</v>
      </c>
      <c r="CQ51" s="657">
        <v>0</v>
      </c>
      <c r="CR51" s="657">
        <v>0</v>
      </c>
      <c r="CS51" s="657">
        <v>0</v>
      </c>
      <c r="CT51" s="665">
        <v>0</v>
      </c>
      <c r="CU51" s="657">
        <v>0</v>
      </c>
      <c r="CV51" s="666">
        <v>0</v>
      </c>
      <c r="CW51" s="657">
        <v>0</v>
      </c>
      <c r="CX51" s="657">
        <v>0</v>
      </c>
      <c r="CY51" s="657">
        <v>0</v>
      </c>
      <c r="CZ51" s="665">
        <v>0</v>
      </c>
      <c r="DA51" s="657">
        <v>0</v>
      </c>
      <c r="DB51" s="666">
        <v>0</v>
      </c>
      <c r="DC51" s="657">
        <v>0</v>
      </c>
      <c r="DD51" s="657">
        <v>0</v>
      </c>
      <c r="DE51" s="657">
        <v>0</v>
      </c>
      <c r="DF51" s="665">
        <v>0</v>
      </c>
      <c r="DG51" s="657">
        <v>0</v>
      </c>
      <c r="DH51" s="666">
        <v>0</v>
      </c>
      <c r="DI51" s="657">
        <v>0</v>
      </c>
      <c r="DJ51" s="657">
        <v>0</v>
      </c>
      <c r="DK51" s="657">
        <v>0</v>
      </c>
      <c r="DL51" s="665">
        <v>0</v>
      </c>
      <c r="DM51" s="657">
        <v>0</v>
      </c>
      <c r="DN51" s="666">
        <v>0</v>
      </c>
      <c r="DO51" s="657">
        <v>0</v>
      </c>
      <c r="DP51" s="657">
        <v>0</v>
      </c>
      <c r="DQ51" s="657">
        <v>0</v>
      </c>
      <c r="DR51" s="665">
        <v>0</v>
      </c>
      <c r="DS51" s="657">
        <v>0</v>
      </c>
      <c r="DT51" s="666">
        <v>0</v>
      </c>
      <c r="DU51" s="665">
        <v>0</v>
      </c>
      <c r="DV51" s="657">
        <v>0</v>
      </c>
      <c r="DW51" s="666">
        <v>0</v>
      </c>
    </row>
    <row r="52" spans="1:127" hidden="1" x14ac:dyDescent="0.15">
      <c r="A52" s="529" t="s">
        <v>1394</v>
      </c>
      <c r="B52" s="661">
        <v>0</v>
      </c>
      <c r="C52" s="662">
        <v>0</v>
      </c>
      <c r="D52" s="663">
        <v>0</v>
      </c>
      <c r="E52" s="657">
        <v>0</v>
      </c>
      <c r="F52" s="657">
        <v>0</v>
      </c>
      <c r="G52" s="657">
        <v>0</v>
      </c>
      <c r="H52" s="665">
        <v>0</v>
      </c>
      <c r="I52" s="657">
        <v>0</v>
      </c>
      <c r="J52" s="666">
        <v>0</v>
      </c>
      <c r="K52" s="657">
        <v>0</v>
      </c>
      <c r="L52" s="657">
        <v>0</v>
      </c>
      <c r="M52" s="657">
        <v>0</v>
      </c>
      <c r="N52" s="665">
        <v>0</v>
      </c>
      <c r="O52" s="657">
        <v>0</v>
      </c>
      <c r="P52" s="666">
        <v>0</v>
      </c>
      <c r="Q52" s="657">
        <v>0</v>
      </c>
      <c r="R52" s="657">
        <v>0</v>
      </c>
      <c r="S52" s="657">
        <v>0</v>
      </c>
      <c r="T52" s="665">
        <v>0</v>
      </c>
      <c r="U52" s="657">
        <v>0</v>
      </c>
      <c r="V52" s="666">
        <v>0</v>
      </c>
      <c r="W52" s="657">
        <v>0</v>
      </c>
      <c r="X52" s="657">
        <v>0</v>
      </c>
      <c r="Y52" s="657">
        <v>0</v>
      </c>
      <c r="Z52" s="665">
        <v>0</v>
      </c>
      <c r="AA52" s="657">
        <v>0</v>
      </c>
      <c r="AB52" s="666">
        <v>0</v>
      </c>
      <c r="AC52" s="657">
        <v>0</v>
      </c>
      <c r="AD52" s="657">
        <v>0</v>
      </c>
      <c r="AE52" s="657">
        <v>0</v>
      </c>
      <c r="AF52" s="665">
        <v>0</v>
      </c>
      <c r="AG52" s="657">
        <v>0</v>
      </c>
      <c r="AH52" s="666">
        <v>0</v>
      </c>
      <c r="AI52" s="657">
        <v>0</v>
      </c>
      <c r="AJ52" s="657">
        <v>0</v>
      </c>
      <c r="AK52" s="657">
        <v>0</v>
      </c>
      <c r="AL52" s="665">
        <v>0</v>
      </c>
      <c r="AM52" s="657">
        <v>0</v>
      </c>
      <c r="AN52" s="666">
        <v>0</v>
      </c>
      <c r="AO52" s="657">
        <v>0</v>
      </c>
      <c r="AP52" s="657">
        <v>0</v>
      </c>
      <c r="AQ52" s="657">
        <v>0</v>
      </c>
      <c r="AR52" s="665">
        <v>0</v>
      </c>
      <c r="AS52" s="657">
        <v>0</v>
      </c>
      <c r="AT52" s="666">
        <v>0</v>
      </c>
      <c r="AU52" s="657">
        <v>0</v>
      </c>
      <c r="AV52" s="657">
        <v>0</v>
      </c>
      <c r="AW52" s="657">
        <v>0</v>
      </c>
      <c r="AX52" s="665">
        <v>0</v>
      </c>
      <c r="AY52" s="657">
        <v>0</v>
      </c>
      <c r="AZ52" s="666">
        <v>0</v>
      </c>
      <c r="BA52" s="657">
        <v>0</v>
      </c>
      <c r="BB52" s="657">
        <v>0</v>
      </c>
      <c r="BC52" s="657">
        <v>0</v>
      </c>
      <c r="BD52" s="665">
        <v>0</v>
      </c>
      <c r="BE52" s="657">
        <v>0</v>
      </c>
      <c r="BF52" s="666">
        <v>0</v>
      </c>
      <c r="BG52" s="657">
        <v>0</v>
      </c>
      <c r="BH52" s="657">
        <v>0</v>
      </c>
      <c r="BI52" s="657">
        <v>0</v>
      </c>
      <c r="BJ52" s="665">
        <v>0</v>
      </c>
      <c r="BK52" s="657">
        <v>0</v>
      </c>
      <c r="BL52" s="666">
        <v>0</v>
      </c>
      <c r="BM52" s="657">
        <v>0</v>
      </c>
      <c r="BN52" s="657">
        <v>0</v>
      </c>
      <c r="BO52" s="657">
        <v>0</v>
      </c>
      <c r="BP52" s="665">
        <v>0</v>
      </c>
      <c r="BQ52" s="657">
        <v>0</v>
      </c>
      <c r="BR52" s="666">
        <v>0</v>
      </c>
      <c r="BS52" s="657">
        <v>0</v>
      </c>
      <c r="BT52" s="657">
        <v>0</v>
      </c>
      <c r="BU52" s="657">
        <v>0</v>
      </c>
      <c r="BV52" s="665">
        <v>0</v>
      </c>
      <c r="BW52" s="657">
        <v>0</v>
      </c>
      <c r="BX52" s="666">
        <v>0</v>
      </c>
      <c r="BY52" s="657">
        <v>0</v>
      </c>
      <c r="BZ52" s="657">
        <v>0</v>
      </c>
      <c r="CA52" s="657">
        <v>0</v>
      </c>
      <c r="CB52" s="665">
        <v>0</v>
      </c>
      <c r="CC52" s="657">
        <v>0</v>
      </c>
      <c r="CD52" s="666">
        <v>0</v>
      </c>
      <c r="CE52" s="657">
        <v>0</v>
      </c>
      <c r="CF52" s="657">
        <v>0</v>
      </c>
      <c r="CG52" s="657">
        <v>0</v>
      </c>
      <c r="CH52" s="665">
        <v>0</v>
      </c>
      <c r="CI52" s="657">
        <v>0</v>
      </c>
      <c r="CJ52" s="666">
        <v>0</v>
      </c>
      <c r="CK52" s="657">
        <v>0</v>
      </c>
      <c r="CL52" s="657">
        <v>0</v>
      </c>
      <c r="CM52" s="657">
        <v>0</v>
      </c>
      <c r="CN52" s="665">
        <v>0</v>
      </c>
      <c r="CO52" s="657">
        <v>0</v>
      </c>
      <c r="CP52" s="666">
        <v>0</v>
      </c>
      <c r="CQ52" s="657">
        <v>0</v>
      </c>
      <c r="CR52" s="657">
        <v>0</v>
      </c>
      <c r="CS52" s="657">
        <v>0</v>
      </c>
      <c r="CT52" s="665">
        <v>0</v>
      </c>
      <c r="CU52" s="657">
        <v>0</v>
      </c>
      <c r="CV52" s="666">
        <v>0</v>
      </c>
      <c r="CW52" s="657">
        <v>0</v>
      </c>
      <c r="CX52" s="657">
        <v>0</v>
      </c>
      <c r="CY52" s="657">
        <v>0</v>
      </c>
      <c r="CZ52" s="665">
        <v>0</v>
      </c>
      <c r="DA52" s="657">
        <v>0</v>
      </c>
      <c r="DB52" s="666">
        <v>0</v>
      </c>
      <c r="DC52" s="657">
        <v>0</v>
      </c>
      <c r="DD52" s="657">
        <v>0</v>
      </c>
      <c r="DE52" s="657">
        <v>0</v>
      </c>
      <c r="DF52" s="665">
        <v>0</v>
      </c>
      <c r="DG52" s="657">
        <v>0</v>
      </c>
      <c r="DH52" s="666">
        <v>0</v>
      </c>
      <c r="DI52" s="657">
        <v>0</v>
      </c>
      <c r="DJ52" s="657">
        <v>0</v>
      </c>
      <c r="DK52" s="657">
        <v>0</v>
      </c>
      <c r="DL52" s="665">
        <v>0</v>
      </c>
      <c r="DM52" s="657">
        <v>0</v>
      </c>
      <c r="DN52" s="666">
        <v>0</v>
      </c>
      <c r="DO52" s="657">
        <v>0</v>
      </c>
      <c r="DP52" s="657">
        <v>0</v>
      </c>
      <c r="DQ52" s="657">
        <v>0</v>
      </c>
      <c r="DR52" s="665">
        <v>0</v>
      </c>
      <c r="DS52" s="657">
        <v>0</v>
      </c>
      <c r="DT52" s="666">
        <v>0</v>
      </c>
      <c r="DU52" s="665">
        <v>0</v>
      </c>
      <c r="DV52" s="657">
        <v>0</v>
      </c>
      <c r="DW52" s="666">
        <v>0</v>
      </c>
    </row>
    <row r="53" spans="1:127" hidden="1" x14ac:dyDescent="0.15">
      <c r="A53" s="529" t="s">
        <v>1395</v>
      </c>
      <c r="B53" s="661">
        <v>201</v>
      </c>
      <c r="C53" s="662">
        <v>169</v>
      </c>
      <c r="D53" s="663">
        <v>32</v>
      </c>
      <c r="E53" s="657">
        <v>22</v>
      </c>
      <c r="F53" s="657">
        <v>17</v>
      </c>
      <c r="G53" s="657">
        <v>5</v>
      </c>
      <c r="H53" s="665">
        <v>98</v>
      </c>
      <c r="I53" s="657">
        <v>84</v>
      </c>
      <c r="J53" s="666">
        <v>14</v>
      </c>
      <c r="K53" s="657">
        <v>0</v>
      </c>
      <c r="L53" s="657">
        <v>0</v>
      </c>
      <c r="M53" s="657">
        <v>0</v>
      </c>
      <c r="N53" s="665">
        <v>0</v>
      </c>
      <c r="O53" s="657">
        <v>0</v>
      </c>
      <c r="P53" s="666">
        <v>0</v>
      </c>
      <c r="Q53" s="657">
        <v>17</v>
      </c>
      <c r="R53" s="657">
        <v>16</v>
      </c>
      <c r="S53" s="657">
        <v>1</v>
      </c>
      <c r="T53" s="665">
        <v>1</v>
      </c>
      <c r="U53" s="657">
        <v>1</v>
      </c>
      <c r="V53" s="666">
        <v>0</v>
      </c>
      <c r="W53" s="657">
        <v>0</v>
      </c>
      <c r="X53" s="657">
        <v>0</v>
      </c>
      <c r="Y53" s="657">
        <v>0</v>
      </c>
      <c r="Z53" s="665">
        <v>0</v>
      </c>
      <c r="AA53" s="657">
        <v>0</v>
      </c>
      <c r="AB53" s="666">
        <v>0</v>
      </c>
      <c r="AC53" s="657">
        <v>0</v>
      </c>
      <c r="AD53" s="657">
        <v>0</v>
      </c>
      <c r="AE53" s="657">
        <v>0</v>
      </c>
      <c r="AF53" s="665">
        <v>0</v>
      </c>
      <c r="AG53" s="657">
        <v>0</v>
      </c>
      <c r="AH53" s="666">
        <v>0</v>
      </c>
      <c r="AI53" s="657">
        <v>0</v>
      </c>
      <c r="AJ53" s="657">
        <v>0</v>
      </c>
      <c r="AK53" s="657">
        <v>0</v>
      </c>
      <c r="AL53" s="665">
        <v>1</v>
      </c>
      <c r="AM53" s="657">
        <v>1</v>
      </c>
      <c r="AN53" s="666">
        <v>0</v>
      </c>
      <c r="AO53" s="657">
        <v>5</v>
      </c>
      <c r="AP53" s="657">
        <v>5</v>
      </c>
      <c r="AQ53" s="657">
        <v>0</v>
      </c>
      <c r="AR53" s="665">
        <v>0</v>
      </c>
      <c r="AS53" s="657">
        <v>0</v>
      </c>
      <c r="AT53" s="666">
        <v>0</v>
      </c>
      <c r="AU53" s="657">
        <v>0</v>
      </c>
      <c r="AV53" s="657">
        <v>0</v>
      </c>
      <c r="AW53" s="657">
        <v>0</v>
      </c>
      <c r="AX53" s="665">
        <v>7</v>
      </c>
      <c r="AY53" s="657">
        <v>6</v>
      </c>
      <c r="AZ53" s="666">
        <v>1</v>
      </c>
      <c r="BA53" s="657">
        <v>0</v>
      </c>
      <c r="BB53" s="657">
        <v>0</v>
      </c>
      <c r="BC53" s="657">
        <v>0</v>
      </c>
      <c r="BD53" s="665">
        <v>3</v>
      </c>
      <c r="BE53" s="657">
        <v>1</v>
      </c>
      <c r="BF53" s="666">
        <v>2</v>
      </c>
      <c r="BG53" s="657">
        <v>0</v>
      </c>
      <c r="BH53" s="657">
        <v>0</v>
      </c>
      <c r="BI53" s="657">
        <v>0</v>
      </c>
      <c r="BJ53" s="665">
        <v>0</v>
      </c>
      <c r="BK53" s="657">
        <v>0</v>
      </c>
      <c r="BL53" s="666">
        <v>0</v>
      </c>
      <c r="BM53" s="657">
        <v>0</v>
      </c>
      <c r="BN53" s="657">
        <v>0</v>
      </c>
      <c r="BO53" s="657">
        <v>0</v>
      </c>
      <c r="BP53" s="665">
        <v>15</v>
      </c>
      <c r="BQ53" s="657">
        <v>10</v>
      </c>
      <c r="BR53" s="666">
        <v>5</v>
      </c>
      <c r="BS53" s="657">
        <v>8</v>
      </c>
      <c r="BT53" s="657">
        <v>7</v>
      </c>
      <c r="BU53" s="657">
        <v>1</v>
      </c>
      <c r="BV53" s="665">
        <v>0</v>
      </c>
      <c r="BW53" s="657">
        <v>0</v>
      </c>
      <c r="BX53" s="666">
        <v>0</v>
      </c>
      <c r="BY53" s="657">
        <v>1</v>
      </c>
      <c r="BZ53" s="657">
        <v>1</v>
      </c>
      <c r="CA53" s="657">
        <v>0</v>
      </c>
      <c r="CB53" s="665">
        <v>0</v>
      </c>
      <c r="CC53" s="657">
        <v>0</v>
      </c>
      <c r="CD53" s="666">
        <v>0</v>
      </c>
      <c r="CE53" s="657">
        <v>0</v>
      </c>
      <c r="CF53" s="657">
        <v>0</v>
      </c>
      <c r="CG53" s="657">
        <v>0</v>
      </c>
      <c r="CH53" s="665">
        <v>0</v>
      </c>
      <c r="CI53" s="657">
        <v>0</v>
      </c>
      <c r="CJ53" s="666">
        <v>0</v>
      </c>
      <c r="CK53" s="657">
        <v>0</v>
      </c>
      <c r="CL53" s="657">
        <v>0</v>
      </c>
      <c r="CM53" s="657">
        <v>0</v>
      </c>
      <c r="CN53" s="665">
        <v>0</v>
      </c>
      <c r="CO53" s="657">
        <v>0</v>
      </c>
      <c r="CP53" s="666">
        <v>0</v>
      </c>
      <c r="CQ53" s="657">
        <v>0</v>
      </c>
      <c r="CR53" s="657">
        <v>0</v>
      </c>
      <c r="CS53" s="657">
        <v>0</v>
      </c>
      <c r="CT53" s="665">
        <v>0</v>
      </c>
      <c r="CU53" s="657">
        <v>0</v>
      </c>
      <c r="CV53" s="666">
        <v>0</v>
      </c>
      <c r="CW53" s="657">
        <v>0</v>
      </c>
      <c r="CX53" s="657">
        <v>0</v>
      </c>
      <c r="CY53" s="657">
        <v>0</v>
      </c>
      <c r="CZ53" s="665">
        <v>6</v>
      </c>
      <c r="DA53" s="657">
        <v>5</v>
      </c>
      <c r="DB53" s="666">
        <v>1</v>
      </c>
      <c r="DC53" s="657">
        <v>0</v>
      </c>
      <c r="DD53" s="657">
        <v>0</v>
      </c>
      <c r="DE53" s="657">
        <v>0</v>
      </c>
      <c r="DF53" s="665">
        <v>10</v>
      </c>
      <c r="DG53" s="657">
        <v>8</v>
      </c>
      <c r="DH53" s="666">
        <v>2</v>
      </c>
      <c r="DI53" s="657">
        <v>0</v>
      </c>
      <c r="DJ53" s="657">
        <v>0</v>
      </c>
      <c r="DK53" s="657">
        <v>0</v>
      </c>
      <c r="DL53" s="665">
        <v>0</v>
      </c>
      <c r="DM53" s="657">
        <v>0</v>
      </c>
      <c r="DN53" s="666">
        <v>0</v>
      </c>
      <c r="DO53" s="657">
        <v>0</v>
      </c>
      <c r="DP53" s="657">
        <v>0</v>
      </c>
      <c r="DQ53" s="657">
        <v>0</v>
      </c>
      <c r="DR53" s="665">
        <v>7</v>
      </c>
      <c r="DS53" s="657">
        <v>7</v>
      </c>
      <c r="DT53" s="666">
        <v>0</v>
      </c>
      <c r="DU53" s="665">
        <v>0</v>
      </c>
      <c r="DV53" s="657">
        <v>0</v>
      </c>
      <c r="DW53" s="666">
        <v>0</v>
      </c>
    </row>
    <row r="54" spans="1:127" hidden="1" x14ac:dyDescent="0.15">
      <c r="A54" s="529" t="s">
        <v>1396</v>
      </c>
      <c r="B54" s="661">
        <v>74</v>
      </c>
      <c r="C54" s="662">
        <v>65</v>
      </c>
      <c r="D54" s="663">
        <v>9</v>
      </c>
      <c r="E54" s="657">
        <v>0</v>
      </c>
      <c r="F54" s="657">
        <v>0</v>
      </c>
      <c r="G54" s="657">
        <v>0</v>
      </c>
      <c r="H54" s="665">
        <v>0</v>
      </c>
      <c r="I54" s="657">
        <v>0</v>
      </c>
      <c r="J54" s="666">
        <v>0</v>
      </c>
      <c r="K54" s="657">
        <v>0</v>
      </c>
      <c r="L54" s="657">
        <v>0</v>
      </c>
      <c r="M54" s="657">
        <v>0</v>
      </c>
      <c r="N54" s="665">
        <v>0</v>
      </c>
      <c r="O54" s="657">
        <v>0</v>
      </c>
      <c r="P54" s="666">
        <v>0</v>
      </c>
      <c r="Q54" s="657">
        <v>0</v>
      </c>
      <c r="R54" s="657">
        <v>0</v>
      </c>
      <c r="S54" s="657">
        <v>0</v>
      </c>
      <c r="T54" s="665">
        <v>0</v>
      </c>
      <c r="U54" s="657">
        <v>0</v>
      </c>
      <c r="V54" s="666">
        <v>0</v>
      </c>
      <c r="W54" s="657">
        <v>0</v>
      </c>
      <c r="X54" s="657">
        <v>0</v>
      </c>
      <c r="Y54" s="657">
        <v>0</v>
      </c>
      <c r="Z54" s="665">
        <v>0</v>
      </c>
      <c r="AA54" s="657">
        <v>0</v>
      </c>
      <c r="AB54" s="666">
        <v>0</v>
      </c>
      <c r="AC54" s="657">
        <v>5</v>
      </c>
      <c r="AD54" s="657">
        <v>5</v>
      </c>
      <c r="AE54" s="657">
        <v>0</v>
      </c>
      <c r="AF54" s="665">
        <v>0</v>
      </c>
      <c r="AG54" s="657">
        <v>0</v>
      </c>
      <c r="AH54" s="666">
        <v>0</v>
      </c>
      <c r="AI54" s="657">
        <v>0</v>
      </c>
      <c r="AJ54" s="657">
        <v>0</v>
      </c>
      <c r="AK54" s="657">
        <v>0</v>
      </c>
      <c r="AL54" s="665">
        <v>0</v>
      </c>
      <c r="AM54" s="657">
        <v>0</v>
      </c>
      <c r="AN54" s="666">
        <v>0</v>
      </c>
      <c r="AO54" s="657">
        <v>0</v>
      </c>
      <c r="AP54" s="657">
        <v>0</v>
      </c>
      <c r="AQ54" s="657">
        <v>0</v>
      </c>
      <c r="AR54" s="665">
        <v>0</v>
      </c>
      <c r="AS54" s="657">
        <v>0</v>
      </c>
      <c r="AT54" s="666">
        <v>0</v>
      </c>
      <c r="AU54" s="657">
        <v>0</v>
      </c>
      <c r="AV54" s="657">
        <v>0</v>
      </c>
      <c r="AW54" s="657">
        <v>0</v>
      </c>
      <c r="AX54" s="665">
        <v>0</v>
      </c>
      <c r="AY54" s="657">
        <v>0</v>
      </c>
      <c r="AZ54" s="666">
        <v>0</v>
      </c>
      <c r="BA54" s="657">
        <v>0</v>
      </c>
      <c r="BB54" s="657">
        <v>0</v>
      </c>
      <c r="BC54" s="657">
        <v>0</v>
      </c>
      <c r="BD54" s="665">
        <v>0</v>
      </c>
      <c r="BE54" s="657">
        <v>0</v>
      </c>
      <c r="BF54" s="666">
        <v>0</v>
      </c>
      <c r="BG54" s="657">
        <v>0</v>
      </c>
      <c r="BH54" s="657">
        <v>0</v>
      </c>
      <c r="BI54" s="657">
        <v>0</v>
      </c>
      <c r="BJ54" s="665">
        <v>0</v>
      </c>
      <c r="BK54" s="657">
        <v>0</v>
      </c>
      <c r="BL54" s="666">
        <v>0</v>
      </c>
      <c r="BM54" s="657">
        <v>0</v>
      </c>
      <c r="BN54" s="657">
        <v>0</v>
      </c>
      <c r="BO54" s="657">
        <v>0</v>
      </c>
      <c r="BP54" s="665">
        <v>0</v>
      </c>
      <c r="BQ54" s="657">
        <v>0</v>
      </c>
      <c r="BR54" s="666">
        <v>0</v>
      </c>
      <c r="BS54" s="657">
        <v>0</v>
      </c>
      <c r="BT54" s="657">
        <v>0</v>
      </c>
      <c r="BU54" s="657">
        <v>0</v>
      </c>
      <c r="BV54" s="665">
        <v>0</v>
      </c>
      <c r="BW54" s="657">
        <v>0</v>
      </c>
      <c r="BX54" s="666">
        <v>0</v>
      </c>
      <c r="BY54" s="657">
        <v>0</v>
      </c>
      <c r="BZ54" s="657">
        <v>0</v>
      </c>
      <c r="CA54" s="657">
        <v>0</v>
      </c>
      <c r="CB54" s="665">
        <v>0</v>
      </c>
      <c r="CC54" s="657">
        <v>0</v>
      </c>
      <c r="CD54" s="666">
        <v>0</v>
      </c>
      <c r="CE54" s="657">
        <v>0</v>
      </c>
      <c r="CF54" s="657">
        <v>0</v>
      </c>
      <c r="CG54" s="657">
        <v>0</v>
      </c>
      <c r="CH54" s="665">
        <v>59</v>
      </c>
      <c r="CI54" s="657">
        <v>52</v>
      </c>
      <c r="CJ54" s="666">
        <v>7</v>
      </c>
      <c r="CK54" s="657">
        <v>0</v>
      </c>
      <c r="CL54" s="657">
        <v>0</v>
      </c>
      <c r="CM54" s="657">
        <v>0</v>
      </c>
      <c r="CN54" s="665">
        <v>0</v>
      </c>
      <c r="CO54" s="657">
        <v>0</v>
      </c>
      <c r="CP54" s="666">
        <v>0</v>
      </c>
      <c r="CQ54" s="657">
        <v>0</v>
      </c>
      <c r="CR54" s="657">
        <v>0</v>
      </c>
      <c r="CS54" s="657">
        <v>0</v>
      </c>
      <c r="CT54" s="665">
        <v>0</v>
      </c>
      <c r="CU54" s="657">
        <v>0</v>
      </c>
      <c r="CV54" s="666">
        <v>0</v>
      </c>
      <c r="CW54" s="657">
        <v>0</v>
      </c>
      <c r="CX54" s="657">
        <v>0</v>
      </c>
      <c r="CY54" s="657">
        <v>0</v>
      </c>
      <c r="CZ54" s="665">
        <v>0</v>
      </c>
      <c r="DA54" s="657">
        <v>0</v>
      </c>
      <c r="DB54" s="666">
        <v>0</v>
      </c>
      <c r="DC54" s="657">
        <v>0</v>
      </c>
      <c r="DD54" s="657">
        <v>0</v>
      </c>
      <c r="DE54" s="657">
        <v>0</v>
      </c>
      <c r="DF54" s="665">
        <v>10</v>
      </c>
      <c r="DG54" s="657">
        <v>8</v>
      </c>
      <c r="DH54" s="666">
        <v>2</v>
      </c>
      <c r="DI54" s="657">
        <v>0</v>
      </c>
      <c r="DJ54" s="657">
        <v>0</v>
      </c>
      <c r="DK54" s="657">
        <v>0</v>
      </c>
      <c r="DL54" s="665">
        <v>0</v>
      </c>
      <c r="DM54" s="657">
        <v>0</v>
      </c>
      <c r="DN54" s="666">
        <v>0</v>
      </c>
      <c r="DO54" s="657">
        <v>0</v>
      </c>
      <c r="DP54" s="657">
        <v>0</v>
      </c>
      <c r="DQ54" s="657">
        <v>0</v>
      </c>
      <c r="DR54" s="665">
        <v>0</v>
      </c>
      <c r="DS54" s="657">
        <v>0</v>
      </c>
      <c r="DT54" s="666">
        <v>0</v>
      </c>
      <c r="DU54" s="665">
        <v>0</v>
      </c>
      <c r="DV54" s="657">
        <v>0</v>
      </c>
      <c r="DW54" s="666">
        <v>0</v>
      </c>
    </row>
    <row r="55" spans="1:127" hidden="1" x14ac:dyDescent="0.15">
      <c r="A55" s="529" t="s">
        <v>1397</v>
      </c>
      <c r="B55" s="661">
        <v>3</v>
      </c>
      <c r="C55" s="662">
        <v>3</v>
      </c>
      <c r="D55" s="663">
        <v>0</v>
      </c>
      <c r="E55" s="657">
        <v>0</v>
      </c>
      <c r="F55" s="657">
        <v>0</v>
      </c>
      <c r="G55" s="657">
        <v>0</v>
      </c>
      <c r="H55" s="665">
        <v>0</v>
      </c>
      <c r="I55" s="657">
        <v>0</v>
      </c>
      <c r="J55" s="666">
        <v>0</v>
      </c>
      <c r="K55" s="657">
        <v>0</v>
      </c>
      <c r="L55" s="657">
        <v>0</v>
      </c>
      <c r="M55" s="657">
        <v>0</v>
      </c>
      <c r="N55" s="665">
        <v>0</v>
      </c>
      <c r="O55" s="657">
        <v>0</v>
      </c>
      <c r="P55" s="666">
        <v>0</v>
      </c>
      <c r="Q55" s="657">
        <v>0</v>
      </c>
      <c r="R55" s="657">
        <v>0</v>
      </c>
      <c r="S55" s="657">
        <v>0</v>
      </c>
      <c r="T55" s="665">
        <v>0</v>
      </c>
      <c r="U55" s="657">
        <v>0</v>
      </c>
      <c r="V55" s="666">
        <v>0</v>
      </c>
      <c r="W55" s="657">
        <v>0</v>
      </c>
      <c r="X55" s="657">
        <v>0</v>
      </c>
      <c r="Y55" s="657">
        <v>0</v>
      </c>
      <c r="Z55" s="665">
        <v>0</v>
      </c>
      <c r="AA55" s="657">
        <v>0</v>
      </c>
      <c r="AB55" s="666">
        <v>0</v>
      </c>
      <c r="AC55" s="657">
        <v>0</v>
      </c>
      <c r="AD55" s="657">
        <v>0</v>
      </c>
      <c r="AE55" s="657">
        <v>0</v>
      </c>
      <c r="AF55" s="665">
        <v>0</v>
      </c>
      <c r="AG55" s="657">
        <v>0</v>
      </c>
      <c r="AH55" s="666">
        <v>0</v>
      </c>
      <c r="AI55" s="657">
        <v>0</v>
      </c>
      <c r="AJ55" s="657">
        <v>0</v>
      </c>
      <c r="AK55" s="657">
        <v>0</v>
      </c>
      <c r="AL55" s="665">
        <v>0</v>
      </c>
      <c r="AM55" s="657">
        <v>0</v>
      </c>
      <c r="AN55" s="666">
        <v>0</v>
      </c>
      <c r="AO55" s="657">
        <v>0</v>
      </c>
      <c r="AP55" s="657">
        <v>0</v>
      </c>
      <c r="AQ55" s="657">
        <v>0</v>
      </c>
      <c r="AR55" s="665">
        <v>0</v>
      </c>
      <c r="AS55" s="657">
        <v>0</v>
      </c>
      <c r="AT55" s="666">
        <v>0</v>
      </c>
      <c r="AU55" s="657">
        <v>0</v>
      </c>
      <c r="AV55" s="657">
        <v>0</v>
      </c>
      <c r="AW55" s="657">
        <v>0</v>
      </c>
      <c r="AX55" s="665">
        <v>0</v>
      </c>
      <c r="AY55" s="657">
        <v>0</v>
      </c>
      <c r="AZ55" s="666">
        <v>0</v>
      </c>
      <c r="BA55" s="657">
        <v>0</v>
      </c>
      <c r="BB55" s="657">
        <v>0</v>
      </c>
      <c r="BC55" s="657">
        <v>0</v>
      </c>
      <c r="BD55" s="665">
        <v>0</v>
      </c>
      <c r="BE55" s="657">
        <v>0</v>
      </c>
      <c r="BF55" s="666">
        <v>0</v>
      </c>
      <c r="BG55" s="657">
        <v>0</v>
      </c>
      <c r="BH55" s="657">
        <v>0</v>
      </c>
      <c r="BI55" s="657">
        <v>0</v>
      </c>
      <c r="BJ55" s="665">
        <v>0</v>
      </c>
      <c r="BK55" s="657">
        <v>0</v>
      </c>
      <c r="BL55" s="666">
        <v>0</v>
      </c>
      <c r="BM55" s="657">
        <v>0</v>
      </c>
      <c r="BN55" s="657">
        <v>0</v>
      </c>
      <c r="BO55" s="657">
        <v>0</v>
      </c>
      <c r="BP55" s="665">
        <v>3</v>
      </c>
      <c r="BQ55" s="657">
        <v>3</v>
      </c>
      <c r="BR55" s="666">
        <v>0</v>
      </c>
      <c r="BS55" s="657">
        <v>0</v>
      </c>
      <c r="BT55" s="657">
        <v>0</v>
      </c>
      <c r="BU55" s="657">
        <v>0</v>
      </c>
      <c r="BV55" s="665">
        <v>0</v>
      </c>
      <c r="BW55" s="657">
        <v>0</v>
      </c>
      <c r="BX55" s="666">
        <v>0</v>
      </c>
      <c r="BY55" s="657">
        <v>0</v>
      </c>
      <c r="BZ55" s="657">
        <v>0</v>
      </c>
      <c r="CA55" s="657">
        <v>0</v>
      </c>
      <c r="CB55" s="665">
        <v>0</v>
      </c>
      <c r="CC55" s="657">
        <v>0</v>
      </c>
      <c r="CD55" s="666">
        <v>0</v>
      </c>
      <c r="CE55" s="657">
        <v>0</v>
      </c>
      <c r="CF55" s="657">
        <v>0</v>
      </c>
      <c r="CG55" s="657">
        <v>0</v>
      </c>
      <c r="CH55" s="665">
        <v>0</v>
      </c>
      <c r="CI55" s="657">
        <v>0</v>
      </c>
      <c r="CJ55" s="666">
        <v>0</v>
      </c>
      <c r="CK55" s="657">
        <v>0</v>
      </c>
      <c r="CL55" s="657">
        <v>0</v>
      </c>
      <c r="CM55" s="657">
        <v>0</v>
      </c>
      <c r="CN55" s="665">
        <v>0</v>
      </c>
      <c r="CO55" s="657">
        <v>0</v>
      </c>
      <c r="CP55" s="666">
        <v>0</v>
      </c>
      <c r="CQ55" s="657">
        <v>0</v>
      </c>
      <c r="CR55" s="657">
        <v>0</v>
      </c>
      <c r="CS55" s="657">
        <v>0</v>
      </c>
      <c r="CT55" s="665">
        <v>0</v>
      </c>
      <c r="CU55" s="657">
        <v>0</v>
      </c>
      <c r="CV55" s="666">
        <v>0</v>
      </c>
      <c r="CW55" s="657">
        <v>0</v>
      </c>
      <c r="CX55" s="657">
        <v>0</v>
      </c>
      <c r="CY55" s="657">
        <v>0</v>
      </c>
      <c r="CZ55" s="665">
        <v>0</v>
      </c>
      <c r="DA55" s="657">
        <v>0</v>
      </c>
      <c r="DB55" s="666">
        <v>0</v>
      </c>
      <c r="DC55" s="657">
        <v>0</v>
      </c>
      <c r="DD55" s="657">
        <v>0</v>
      </c>
      <c r="DE55" s="657">
        <v>0</v>
      </c>
      <c r="DF55" s="665">
        <v>0</v>
      </c>
      <c r="DG55" s="657">
        <v>0</v>
      </c>
      <c r="DH55" s="666">
        <v>0</v>
      </c>
      <c r="DI55" s="657">
        <v>0</v>
      </c>
      <c r="DJ55" s="657">
        <v>0</v>
      </c>
      <c r="DK55" s="657">
        <v>0</v>
      </c>
      <c r="DL55" s="665">
        <v>0</v>
      </c>
      <c r="DM55" s="657">
        <v>0</v>
      </c>
      <c r="DN55" s="666">
        <v>0</v>
      </c>
      <c r="DO55" s="657">
        <v>0</v>
      </c>
      <c r="DP55" s="657">
        <v>0</v>
      </c>
      <c r="DQ55" s="657">
        <v>0</v>
      </c>
      <c r="DR55" s="665">
        <v>0</v>
      </c>
      <c r="DS55" s="657">
        <v>0</v>
      </c>
      <c r="DT55" s="666">
        <v>0</v>
      </c>
      <c r="DU55" s="665">
        <v>0</v>
      </c>
      <c r="DV55" s="657">
        <v>0</v>
      </c>
      <c r="DW55" s="666">
        <v>0</v>
      </c>
    </row>
    <row r="56" spans="1:127" hidden="1" x14ac:dyDescent="0.15">
      <c r="A56" s="529" t="s">
        <v>1398</v>
      </c>
      <c r="B56" s="661">
        <v>110137</v>
      </c>
      <c r="C56" s="662">
        <v>88443</v>
      </c>
      <c r="D56" s="663">
        <v>21297</v>
      </c>
      <c r="E56" s="657">
        <v>27312</v>
      </c>
      <c r="F56" s="657">
        <v>21829</v>
      </c>
      <c r="G56" s="657">
        <v>5395</v>
      </c>
      <c r="H56" s="665">
        <v>17594</v>
      </c>
      <c r="I56" s="657">
        <v>14486</v>
      </c>
      <c r="J56" s="666">
        <v>3070</v>
      </c>
      <c r="K56" s="657">
        <v>11705</v>
      </c>
      <c r="L56" s="657">
        <v>9582</v>
      </c>
      <c r="M56" s="657">
        <v>2035</v>
      </c>
      <c r="N56" s="665">
        <v>2897</v>
      </c>
      <c r="O56" s="657">
        <v>2278</v>
      </c>
      <c r="P56" s="666">
        <v>617</v>
      </c>
      <c r="Q56" s="657">
        <v>5456</v>
      </c>
      <c r="R56" s="657">
        <v>4279</v>
      </c>
      <c r="S56" s="657">
        <v>1123</v>
      </c>
      <c r="T56" s="665">
        <v>1219</v>
      </c>
      <c r="U56" s="657">
        <v>985</v>
      </c>
      <c r="V56" s="666">
        <v>232</v>
      </c>
      <c r="W56" s="657">
        <v>554</v>
      </c>
      <c r="X56" s="657">
        <v>380</v>
      </c>
      <c r="Y56" s="657">
        <v>174</v>
      </c>
      <c r="Z56" s="665">
        <v>3271</v>
      </c>
      <c r="AA56" s="657">
        <v>2518</v>
      </c>
      <c r="AB56" s="666">
        <v>735</v>
      </c>
      <c r="AC56" s="657">
        <v>893</v>
      </c>
      <c r="AD56" s="657">
        <v>716</v>
      </c>
      <c r="AE56" s="657">
        <v>177</v>
      </c>
      <c r="AF56" s="665">
        <v>2985</v>
      </c>
      <c r="AG56" s="657">
        <v>2515</v>
      </c>
      <c r="AH56" s="666">
        <v>469</v>
      </c>
      <c r="AI56" s="657">
        <v>5327</v>
      </c>
      <c r="AJ56" s="657">
        <v>4248</v>
      </c>
      <c r="AK56" s="657">
        <v>1052</v>
      </c>
      <c r="AL56" s="665">
        <v>1018</v>
      </c>
      <c r="AM56" s="657">
        <v>811</v>
      </c>
      <c r="AN56" s="666">
        <v>207</v>
      </c>
      <c r="AO56" s="657">
        <v>795</v>
      </c>
      <c r="AP56" s="657">
        <v>629</v>
      </c>
      <c r="AQ56" s="657">
        <v>166</v>
      </c>
      <c r="AR56" s="665">
        <v>2486</v>
      </c>
      <c r="AS56" s="657">
        <v>1910</v>
      </c>
      <c r="AT56" s="666">
        <v>561</v>
      </c>
      <c r="AU56" s="657">
        <v>1485</v>
      </c>
      <c r="AV56" s="657">
        <v>1206</v>
      </c>
      <c r="AW56" s="657">
        <v>279</v>
      </c>
      <c r="AX56" s="665">
        <v>3095</v>
      </c>
      <c r="AY56" s="657">
        <v>2539</v>
      </c>
      <c r="AZ56" s="666">
        <v>553</v>
      </c>
      <c r="BA56" s="657">
        <v>1669</v>
      </c>
      <c r="BB56" s="657">
        <v>1230</v>
      </c>
      <c r="BC56" s="657">
        <v>439</v>
      </c>
      <c r="BD56" s="665">
        <v>705</v>
      </c>
      <c r="BE56" s="657">
        <v>536</v>
      </c>
      <c r="BF56" s="666">
        <v>169</v>
      </c>
      <c r="BG56" s="657">
        <v>977</v>
      </c>
      <c r="BH56" s="657">
        <v>760</v>
      </c>
      <c r="BI56" s="657">
        <v>217</v>
      </c>
      <c r="BJ56" s="665">
        <v>720</v>
      </c>
      <c r="BK56" s="657">
        <v>563</v>
      </c>
      <c r="BL56" s="666">
        <v>153</v>
      </c>
      <c r="BM56" s="657">
        <v>898</v>
      </c>
      <c r="BN56" s="657">
        <v>684</v>
      </c>
      <c r="BO56" s="657">
        <v>214</v>
      </c>
      <c r="BP56" s="665">
        <v>777</v>
      </c>
      <c r="BQ56" s="657">
        <v>642</v>
      </c>
      <c r="BR56" s="666">
        <v>135</v>
      </c>
      <c r="BS56" s="657">
        <v>1949</v>
      </c>
      <c r="BT56" s="657">
        <v>1551</v>
      </c>
      <c r="BU56" s="657">
        <v>379</v>
      </c>
      <c r="BV56" s="665">
        <v>1465</v>
      </c>
      <c r="BW56" s="657">
        <v>1205</v>
      </c>
      <c r="BX56" s="666">
        <v>260</v>
      </c>
      <c r="BY56" s="657">
        <v>1033</v>
      </c>
      <c r="BZ56" s="657">
        <v>831</v>
      </c>
      <c r="CA56" s="657">
        <v>202</v>
      </c>
      <c r="CB56" s="665">
        <v>1158</v>
      </c>
      <c r="CC56" s="657">
        <v>955</v>
      </c>
      <c r="CD56" s="666">
        <v>203</v>
      </c>
      <c r="CE56" s="657">
        <v>1366</v>
      </c>
      <c r="CF56" s="657">
        <v>1125</v>
      </c>
      <c r="CG56" s="657">
        <v>241</v>
      </c>
      <c r="CH56" s="665">
        <v>800</v>
      </c>
      <c r="CI56" s="657">
        <v>626</v>
      </c>
      <c r="CJ56" s="666">
        <v>172</v>
      </c>
      <c r="CK56" s="657">
        <v>1551</v>
      </c>
      <c r="CL56" s="657">
        <v>1188</v>
      </c>
      <c r="CM56" s="657">
        <v>358</v>
      </c>
      <c r="CN56" s="665">
        <v>395</v>
      </c>
      <c r="CO56" s="657">
        <v>321</v>
      </c>
      <c r="CP56" s="666">
        <v>74</v>
      </c>
      <c r="CQ56" s="657">
        <v>545</v>
      </c>
      <c r="CR56" s="657">
        <v>457</v>
      </c>
      <c r="CS56" s="657">
        <v>85</v>
      </c>
      <c r="CT56" s="665">
        <v>722</v>
      </c>
      <c r="CU56" s="657">
        <v>568</v>
      </c>
      <c r="CV56" s="666">
        <v>154</v>
      </c>
      <c r="CW56" s="657">
        <v>684</v>
      </c>
      <c r="CX56" s="657">
        <v>535</v>
      </c>
      <c r="CY56" s="657">
        <v>149</v>
      </c>
      <c r="CZ56" s="665">
        <v>281</v>
      </c>
      <c r="DA56" s="657">
        <v>231</v>
      </c>
      <c r="DB56" s="666">
        <v>50</v>
      </c>
      <c r="DC56" s="657">
        <v>449</v>
      </c>
      <c r="DD56" s="657">
        <v>366</v>
      </c>
      <c r="DE56" s="657">
        <v>83</v>
      </c>
      <c r="DF56" s="665">
        <v>371</v>
      </c>
      <c r="DG56" s="657">
        <v>304</v>
      </c>
      <c r="DH56" s="666">
        <v>67</v>
      </c>
      <c r="DI56" s="657">
        <v>900</v>
      </c>
      <c r="DJ56" s="657">
        <v>705</v>
      </c>
      <c r="DK56" s="657">
        <v>195</v>
      </c>
      <c r="DL56" s="665">
        <v>360</v>
      </c>
      <c r="DM56" s="657">
        <v>267</v>
      </c>
      <c r="DN56" s="666">
        <v>93</v>
      </c>
      <c r="DO56" s="657">
        <v>815</v>
      </c>
      <c r="DP56" s="657">
        <v>672</v>
      </c>
      <c r="DQ56" s="657">
        <v>143</v>
      </c>
      <c r="DR56" s="665">
        <v>716</v>
      </c>
      <c r="DS56" s="657">
        <v>596</v>
      </c>
      <c r="DT56" s="666">
        <v>94</v>
      </c>
      <c r="DU56" s="665">
        <v>739</v>
      </c>
      <c r="DV56" s="657">
        <v>614</v>
      </c>
      <c r="DW56" s="666">
        <v>123</v>
      </c>
    </row>
    <row r="57" spans="1:127" hidden="1" x14ac:dyDescent="0.15">
      <c r="A57" s="529" t="s">
        <v>1399</v>
      </c>
      <c r="B57" s="661">
        <v>56884</v>
      </c>
      <c r="C57" s="662">
        <v>44964</v>
      </c>
      <c r="D57" s="663">
        <v>11822</v>
      </c>
      <c r="E57" s="657">
        <v>13848</v>
      </c>
      <c r="F57" s="657">
        <v>10971</v>
      </c>
      <c r="G57" s="657">
        <v>2858</v>
      </c>
      <c r="H57" s="665">
        <v>8384</v>
      </c>
      <c r="I57" s="657">
        <v>6717</v>
      </c>
      <c r="J57" s="666">
        <v>1657</v>
      </c>
      <c r="K57" s="657">
        <v>4026</v>
      </c>
      <c r="L57" s="657">
        <v>3197</v>
      </c>
      <c r="M57" s="657">
        <v>820</v>
      </c>
      <c r="N57" s="665">
        <v>1823</v>
      </c>
      <c r="O57" s="657">
        <v>1436</v>
      </c>
      <c r="P57" s="666">
        <v>387</v>
      </c>
      <c r="Q57" s="657">
        <v>2798</v>
      </c>
      <c r="R57" s="657">
        <v>2167</v>
      </c>
      <c r="S57" s="657">
        <v>626</v>
      </c>
      <c r="T57" s="665">
        <v>723</v>
      </c>
      <c r="U57" s="657">
        <v>588</v>
      </c>
      <c r="V57" s="666">
        <v>135</v>
      </c>
      <c r="W57" s="657">
        <v>416</v>
      </c>
      <c r="X57" s="657">
        <v>279</v>
      </c>
      <c r="Y57" s="657">
        <v>137</v>
      </c>
      <c r="Z57" s="665">
        <v>1626</v>
      </c>
      <c r="AA57" s="657">
        <v>1197</v>
      </c>
      <c r="AB57" s="666">
        <v>419</v>
      </c>
      <c r="AC57" s="657">
        <v>335</v>
      </c>
      <c r="AD57" s="657">
        <v>255</v>
      </c>
      <c r="AE57" s="657">
        <v>80</v>
      </c>
      <c r="AF57" s="665">
        <v>1931</v>
      </c>
      <c r="AG57" s="657">
        <v>1637</v>
      </c>
      <c r="AH57" s="666">
        <v>293</v>
      </c>
      <c r="AI57" s="657">
        <v>2369</v>
      </c>
      <c r="AJ57" s="657">
        <v>1845</v>
      </c>
      <c r="AK57" s="657">
        <v>521</v>
      </c>
      <c r="AL57" s="665">
        <v>547</v>
      </c>
      <c r="AM57" s="657">
        <v>431</v>
      </c>
      <c r="AN57" s="666">
        <v>116</v>
      </c>
      <c r="AO57" s="657">
        <v>463</v>
      </c>
      <c r="AP57" s="657">
        <v>369</v>
      </c>
      <c r="AQ57" s="657">
        <v>94</v>
      </c>
      <c r="AR57" s="665">
        <v>1558</v>
      </c>
      <c r="AS57" s="657">
        <v>1183</v>
      </c>
      <c r="AT57" s="666">
        <v>368</v>
      </c>
      <c r="AU57" s="657">
        <v>952</v>
      </c>
      <c r="AV57" s="657">
        <v>784</v>
      </c>
      <c r="AW57" s="657">
        <v>168</v>
      </c>
      <c r="AX57" s="665">
        <v>1157</v>
      </c>
      <c r="AY57" s="657">
        <v>896</v>
      </c>
      <c r="AZ57" s="666">
        <v>261</v>
      </c>
      <c r="BA57" s="657">
        <v>1008</v>
      </c>
      <c r="BB57" s="657">
        <v>728</v>
      </c>
      <c r="BC57" s="657">
        <v>280</v>
      </c>
      <c r="BD57" s="665">
        <v>431</v>
      </c>
      <c r="BE57" s="657">
        <v>324</v>
      </c>
      <c r="BF57" s="666">
        <v>107</v>
      </c>
      <c r="BG57" s="657">
        <v>541</v>
      </c>
      <c r="BH57" s="657">
        <v>405</v>
      </c>
      <c r="BI57" s="657">
        <v>136</v>
      </c>
      <c r="BJ57" s="665">
        <v>419</v>
      </c>
      <c r="BK57" s="657">
        <v>322</v>
      </c>
      <c r="BL57" s="666">
        <v>96</v>
      </c>
      <c r="BM57" s="657">
        <v>628</v>
      </c>
      <c r="BN57" s="657">
        <v>460</v>
      </c>
      <c r="BO57" s="657">
        <v>168</v>
      </c>
      <c r="BP57" s="665">
        <v>567</v>
      </c>
      <c r="BQ57" s="657">
        <v>469</v>
      </c>
      <c r="BR57" s="666">
        <v>98</v>
      </c>
      <c r="BS57" s="657">
        <v>1244</v>
      </c>
      <c r="BT57" s="657">
        <v>996</v>
      </c>
      <c r="BU57" s="657">
        <v>248</v>
      </c>
      <c r="BV57" s="665">
        <v>1030</v>
      </c>
      <c r="BW57" s="657">
        <v>854</v>
      </c>
      <c r="BX57" s="666">
        <v>176</v>
      </c>
      <c r="BY57" s="657">
        <v>692</v>
      </c>
      <c r="BZ57" s="657">
        <v>555</v>
      </c>
      <c r="CA57" s="657">
        <v>137</v>
      </c>
      <c r="CB57" s="665">
        <v>915</v>
      </c>
      <c r="CC57" s="657">
        <v>757</v>
      </c>
      <c r="CD57" s="666">
        <v>158</v>
      </c>
      <c r="CE57" s="657">
        <v>859</v>
      </c>
      <c r="CF57" s="657">
        <v>706</v>
      </c>
      <c r="CG57" s="657">
        <v>153</v>
      </c>
      <c r="CH57" s="665">
        <v>530</v>
      </c>
      <c r="CI57" s="657">
        <v>404</v>
      </c>
      <c r="CJ57" s="666">
        <v>124</v>
      </c>
      <c r="CK57" s="657">
        <v>822</v>
      </c>
      <c r="CL57" s="657">
        <v>609</v>
      </c>
      <c r="CM57" s="657">
        <v>213</v>
      </c>
      <c r="CN57" s="665">
        <v>236</v>
      </c>
      <c r="CO57" s="657">
        <v>184</v>
      </c>
      <c r="CP57" s="666">
        <v>52</v>
      </c>
      <c r="CQ57" s="657">
        <v>336</v>
      </c>
      <c r="CR57" s="657">
        <v>280</v>
      </c>
      <c r="CS57" s="657">
        <v>53</v>
      </c>
      <c r="CT57" s="665">
        <v>291</v>
      </c>
      <c r="CU57" s="657">
        <v>210</v>
      </c>
      <c r="CV57" s="666">
        <v>81</v>
      </c>
      <c r="CW57" s="657">
        <v>260</v>
      </c>
      <c r="CX57" s="657">
        <v>205</v>
      </c>
      <c r="CY57" s="657">
        <v>55</v>
      </c>
      <c r="CZ57" s="665">
        <v>164</v>
      </c>
      <c r="DA57" s="657">
        <v>134</v>
      </c>
      <c r="DB57" s="666">
        <v>30</v>
      </c>
      <c r="DC57" s="657">
        <v>304</v>
      </c>
      <c r="DD57" s="657">
        <v>251</v>
      </c>
      <c r="DE57" s="657">
        <v>53</v>
      </c>
      <c r="DF57" s="665">
        <v>260</v>
      </c>
      <c r="DG57" s="657">
        <v>213</v>
      </c>
      <c r="DH57" s="666">
        <v>47</v>
      </c>
      <c r="DI57" s="657">
        <v>392</v>
      </c>
      <c r="DJ57" s="657">
        <v>296</v>
      </c>
      <c r="DK57" s="657">
        <v>96</v>
      </c>
      <c r="DL57" s="665">
        <v>236</v>
      </c>
      <c r="DM57" s="657">
        <v>176</v>
      </c>
      <c r="DN57" s="666">
        <v>60</v>
      </c>
      <c r="DO57" s="657">
        <v>675</v>
      </c>
      <c r="DP57" s="657">
        <v>569</v>
      </c>
      <c r="DQ57" s="657">
        <v>106</v>
      </c>
      <c r="DR57" s="665">
        <v>534</v>
      </c>
      <c r="DS57" s="657">
        <v>438</v>
      </c>
      <c r="DT57" s="666">
        <v>70</v>
      </c>
      <c r="DU57" s="665">
        <v>554</v>
      </c>
      <c r="DV57" s="657">
        <v>467</v>
      </c>
      <c r="DW57" s="666">
        <v>85</v>
      </c>
    </row>
    <row r="58" spans="1:127" hidden="1" x14ac:dyDescent="0.15">
      <c r="A58" s="529" t="s">
        <v>1400</v>
      </c>
      <c r="B58" s="661">
        <v>84</v>
      </c>
      <c r="C58" s="662">
        <v>70</v>
      </c>
      <c r="D58" s="663">
        <v>14</v>
      </c>
      <c r="E58" s="657">
        <v>34</v>
      </c>
      <c r="F58" s="657">
        <v>27</v>
      </c>
      <c r="G58" s="657">
        <v>7</v>
      </c>
      <c r="H58" s="665">
        <v>0</v>
      </c>
      <c r="I58" s="657">
        <v>0</v>
      </c>
      <c r="J58" s="666">
        <v>0</v>
      </c>
      <c r="K58" s="657">
        <v>1</v>
      </c>
      <c r="L58" s="657">
        <v>1</v>
      </c>
      <c r="M58" s="657">
        <v>0</v>
      </c>
      <c r="N58" s="665">
        <v>0</v>
      </c>
      <c r="O58" s="657">
        <v>0</v>
      </c>
      <c r="P58" s="666">
        <v>0</v>
      </c>
      <c r="Q58" s="657">
        <v>0</v>
      </c>
      <c r="R58" s="657">
        <v>0</v>
      </c>
      <c r="S58" s="657">
        <v>0</v>
      </c>
      <c r="T58" s="665">
        <v>0</v>
      </c>
      <c r="U58" s="657">
        <v>0</v>
      </c>
      <c r="V58" s="666">
        <v>0</v>
      </c>
      <c r="W58" s="657">
        <v>2</v>
      </c>
      <c r="X58" s="657">
        <v>2</v>
      </c>
      <c r="Y58" s="657">
        <v>0</v>
      </c>
      <c r="Z58" s="665">
        <v>3</v>
      </c>
      <c r="AA58" s="657">
        <v>3</v>
      </c>
      <c r="AB58" s="666">
        <v>0</v>
      </c>
      <c r="AC58" s="657">
        <v>0</v>
      </c>
      <c r="AD58" s="657">
        <v>0</v>
      </c>
      <c r="AE58" s="657">
        <v>0</v>
      </c>
      <c r="AF58" s="665">
        <v>0</v>
      </c>
      <c r="AG58" s="657">
        <v>0</v>
      </c>
      <c r="AH58" s="666">
        <v>0</v>
      </c>
      <c r="AI58" s="657">
        <v>7</v>
      </c>
      <c r="AJ58" s="657">
        <v>6</v>
      </c>
      <c r="AK58" s="657">
        <v>1</v>
      </c>
      <c r="AL58" s="665">
        <v>0</v>
      </c>
      <c r="AM58" s="657">
        <v>0</v>
      </c>
      <c r="AN58" s="666">
        <v>0</v>
      </c>
      <c r="AO58" s="657">
        <v>0</v>
      </c>
      <c r="AP58" s="657">
        <v>0</v>
      </c>
      <c r="AQ58" s="657">
        <v>0</v>
      </c>
      <c r="AR58" s="665">
        <v>1</v>
      </c>
      <c r="AS58" s="657">
        <v>1</v>
      </c>
      <c r="AT58" s="666">
        <v>0</v>
      </c>
      <c r="AU58" s="657">
        <v>1</v>
      </c>
      <c r="AV58" s="657">
        <v>1</v>
      </c>
      <c r="AW58" s="657">
        <v>0</v>
      </c>
      <c r="AX58" s="665">
        <v>0</v>
      </c>
      <c r="AY58" s="657">
        <v>0</v>
      </c>
      <c r="AZ58" s="666">
        <v>0</v>
      </c>
      <c r="BA58" s="657">
        <v>0</v>
      </c>
      <c r="BB58" s="657">
        <v>0</v>
      </c>
      <c r="BC58" s="657">
        <v>0</v>
      </c>
      <c r="BD58" s="665">
        <v>0</v>
      </c>
      <c r="BE58" s="657">
        <v>0</v>
      </c>
      <c r="BF58" s="666">
        <v>0</v>
      </c>
      <c r="BG58" s="657">
        <v>3</v>
      </c>
      <c r="BH58" s="657">
        <v>1</v>
      </c>
      <c r="BI58" s="657">
        <v>2</v>
      </c>
      <c r="BJ58" s="665">
        <v>1</v>
      </c>
      <c r="BK58" s="657">
        <v>1</v>
      </c>
      <c r="BL58" s="666">
        <v>0</v>
      </c>
      <c r="BM58" s="657">
        <v>3</v>
      </c>
      <c r="BN58" s="657">
        <v>3</v>
      </c>
      <c r="BO58" s="657">
        <v>0</v>
      </c>
      <c r="BP58" s="665">
        <v>0</v>
      </c>
      <c r="BQ58" s="657">
        <v>0</v>
      </c>
      <c r="BR58" s="666">
        <v>0</v>
      </c>
      <c r="BS58" s="657">
        <v>2</v>
      </c>
      <c r="BT58" s="657">
        <v>1</v>
      </c>
      <c r="BU58" s="657">
        <v>1</v>
      </c>
      <c r="BV58" s="665">
        <v>0</v>
      </c>
      <c r="BW58" s="657">
        <v>0</v>
      </c>
      <c r="BX58" s="666">
        <v>0</v>
      </c>
      <c r="BY58" s="657">
        <v>0</v>
      </c>
      <c r="BZ58" s="657">
        <v>0</v>
      </c>
      <c r="CA58" s="657">
        <v>0</v>
      </c>
      <c r="CB58" s="665">
        <v>0</v>
      </c>
      <c r="CC58" s="657">
        <v>0</v>
      </c>
      <c r="CD58" s="666">
        <v>0</v>
      </c>
      <c r="CE58" s="657">
        <v>0</v>
      </c>
      <c r="CF58" s="657">
        <v>0</v>
      </c>
      <c r="CG58" s="657">
        <v>0</v>
      </c>
      <c r="CH58" s="665">
        <v>2</v>
      </c>
      <c r="CI58" s="657">
        <v>2</v>
      </c>
      <c r="CJ58" s="666">
        <v>0</v>
      </c>
      <c r="CK58" s="657">
        <v>0</v>
      </c>
      <c r="CL58" s="657">
        <v>0</v>
      </c>
      <c r="CM58" s="657">
        <v>0</v>
      </c>
      <c r="CN58" s="665">
        <v>0</v>
      </c>
      <c r="CO58" s="657">
        <v>0</v>
      </c>
      <c r="CP58" s="666">
        <v>0</v>
      </c>
      <c r="CQ58" s="657">
        <v>0</v>
      </c>
      <c r="CR58" s="657">
        <v>0</v>
      </c>
      <c r="CS58" s="657">
        <v>0</v>
      </c>
      <c r="CT58" s="665">
        <v>1</v>
      </c>
      <c r="CU58" s="657">
        <v>1</v>
      </c>
      <c r="CV58" s="666">
        <v>0</v>
      </c>
      <c r="CW58" s="657">
        <v>18</v>
      </c>
      <c r="CX58" s="657">
        <v>15</v>
      </c>
      <c r="CY58" s="657">
        <v>3</v>
      </c>
      <c r="CZ58" s="665">
        <v>0</v>
      </c>
      <c r="DA58" s="657">
        <v>0</v>
      </c>
      <c r="DB58" s="666">
        <v>0</v>
      </c>
      <c r="DC58" s="657">
        <v>0</v>
      </c>
      <c r="DD58" s="657">
        <v>0</v>
      </c>
      <c r="DE58" s="657">
        <v>0</v>
      </c>
      <c r="DF58" s="665">
        <v>0</v>
      </c>
      <c r="DG58" s="657">
        <v>0</v>
      </c>
      <c r="DH58" s="666">
        <v>0</v>
      </c>
      <c r="DI58" s="657">
        <v>5</v>
      </c>
      <c r="DJ58" s="657">
        <v>5</v>
      </c>
      <c r="DK58" s="657">
        <v>0</v>
      </c>
      <c r="DL58" s="665">
        <v>0</v>
      </c>
      <c r="DM58" s="657">
        <v>0</v>
      </c>
      <c r="DN58" s="666">
        <v>0</v>
      </c>
      <c r="DO58" s="657">
        <v>0</v>
      </c>
      <c r="DP58" s="657">
        <v>0</v>
      </c>
      <c r="DQ58" s="657">
        <v>0</v>
      </c>
      <c r="DR58" s="665">
        <v>0</v>
      </c>
      <c r="DS58" s="657">
        <v>0</v>
      </c>
      <c r="DT58" s="666">
        <v>0</v>
      </c>
      <c r="DU58" s="665">
        <v>0</v>
      </c>
      <c r="DV58" s="657">
        <v>0</v>
      </c>
      <c r="DW58" s="666">
        <v>0</v>
      </c>
    </row>
    <row r="59" spans="1:127" hidden="1" x14ac:dyDescent="0.15">
      <c r="A59" s="529" t="s">
        <v>1401</v>
      </c>
      <c r="B59" s="661">
        <v>4767</v>
      </c>
      <c r="C59" s="662">
        <v>4037</v>
      </c>
      <c r="D59" s="663">
        <v>727</v>
      </c>
      <c r="E59" s="657">
        <v>741</v>
      </c>
      <c r="F59" s="657">
        <v>667</v>
      </c>
      <c r="G59" s="657">
        <v>74</v>
      </c>
      <c r="H59" s="665">
        <v>679</v>
      </c>
      <c r="I59" s="657">
        <v>575</v>
      </c>
      <c r="J59" s="666">
        <v>104</v>
      </c>
      <c r="K59" s="657">
        <v>299</v>
      </c>
      <c r="L59" s="657">
        <v>243</v>
      </c>
      <c r="M59" s="657">
        <v>53</v>
      </c>
      <c r="N59" s="665">
        <v>103</v>
      </c>
      <c r="O59" s="657">
        <v>77</v>
      </c>
      <c r="P59" s="666">
        <v>26</v>
      </c>
      <c r="Q59" s="657">
        <v>264</v>
      </c>
      <c r="R59" s="657">
        <v>235</v>
      </c>
      <c r="S59" s="657">
        <v>29</v>
      </c>
      <c r="T59" s="665">
        <v>178</v>
      </c>
      <c r="U59" s="657">
        <v>171</v>
      </c>
      <c r="V59" s="666">
        <v>7</v>
      </c>
      <c r="W59" s="657">
        <v>0</v>
      </c>
      <c r="X59" s="657">
        <v>0</v>
      </c>
      <c r="Y59" s="657">
        <v>0</v>
      </c>
      <c r="Z59" s="665">
        <v>57</v>
      </c>
      <c r="AA59" s="657">
        <v>49</v>
      </c>
      <c r="AB59" s="666">
        <v>8</v>
      </c>
      <c r="AC59" s="657">
        <v>27</v>
      </c>
      <c r="AD59" s="657">
        <v>22</v>
      </c>
      <c r="AE59" s="657">
        <v>5</v>
      </c>
      <c r="AF59" s="665">
        <v>332</v>
      </c>
      <c r="AG59" s="657">
        <v>297</v>
      </c>
      <c r="AH59" s="666">
        <v>35</v>
      </c>
      <c r="AI59" s="657">
        <v>222</v>
      </c>
      <c r="AJ59" s="657">
        <v>197</v>
      </c>
      <c r="AK59" s="657">
        <v>25</v>
      </c>
      <c r="AL59" s="665">
        <v>97</v>
      </c>
      <c r="AM59" s="657">
        <v>82</v>
      </c>
      <c r="AN59" s="666">
        <v>15</v>
      </c>
      <c r="AO59" s="657">
        <v>32</v>
      </c>
      <c r="AP59" s="657">
        <v>27</v>
      </c>
      <c r="AQ59" s="657">
        <v>5</v>
      </c>
      <c r="AR59" s="665">
        <v>39</v>
      </c>
      <c r="AS59" s="657">
        <v>29</v>
      </c>
      <c r="AT59" s="666">
        <v>10</v>
      </c>
      <c r="AU59" s="657">
        <v>10</v>
      </c>
      <c r="AV59" s="657">
        <v>8</v>
      </c>
      <c r="AW59" s="657">
        <v>2</v>
      </c>
      <c r="AX59" s="665">
        <v>168</v>
      </c>
      <c r="AY59" s="657">
        <v>142</v>
      </c>
      <c r="AZ59" s="666">
        <v>26</v>
      </c>
      <c r="BA59" s="657">
        <v>16</v>
      </c>
      <c r="BB59" s="657">
        <v>11</v>
      </c>
      <c r="BC59" s="657">
        <v>5</v>
      </c>
      <c r="BD59" s="665">
        <v>70</v>
      </c>
      <c r="BE59" s="657">
        <v>57</v>
      </c>
      <c r="BF59" s="666">
        <v>13</v>
      </c>
      <c r="BG59" s="657">
        <v>48</v>
      </c>
      <c r="BH59" s="657">
        <v>40</v>
      </c>
      <c r="BI59" s="657">
        <v>8</v>
      </c>
      <c r="BJ59" s="665">
        <v>66</v>
      </c>
      <c r="BK59" s="657">
        <v>51</v>
      </c>
      <c r="BL59" s="666">
        <v>15</v>
      </c>
      <c r="BM59" s="657">
        <v>78</v>
      </c>
      <c r="BN59" s="657">
        <v>23</v>
      </c>
      <c r="BO59" s="657">
        <v>55</v>
      </c>
      <c r="BP59" s="665">
        <v>105</v>
      </c>
      <c r="BQ59" s="657">
        <v>87</v>
      </c>
      <c r="BR59" s="666">
        <v>18</v>
      </c>
      <c r="BS59" s="657">
        <v>132</v>
      </c>
      <c r="BT59" s="657">
        <v>107</v>
      </c>
      <c r="BU59" s="657">
        <v>25</v>
      </c>
      <c r="BV59" s="665">
        <v>301</v>
      </c>
      <c r="BW59" s="657">
        <v>263</v>
      </c>
      <c r="BX59" s="666">
        <v>38</v>
      </c>
      <c r="BY59" s="657">
        <v>141</v>
      </c>
      <c r="BZ59" s="657">
        <v>109</v>
      </c>
      <c r="CA59" s="657">
        <v>32</v>
      </c>
      <c r="CB59" s="665">
        <v>119</v>
      </c>
      <c r="CC59" s="657">
        <v>103</v>
      </c>
      <c r="CD59" s="666">
        <v>16</v>
      </c>
      <c r="CE59" s="657">
        <v>60</v>
      </c>
      <c r="CF59" s="657">
        <v>53</v>
      </c>
      <c r="CG59" s="657">
        <v>7</v>
      </c>
      <c r="CH59" s="665">
        <v>30</v>
      </c>
      <c r="CI59" s="657">
        <v>22</v>
      </c>
      <c r="CJ59" s="666">
        <v>8</v>
      </c>
      <c r="CK59" s="657">
        <v>21</v>
      </c>
      <c r="CL59" s="657">
        <v>13</v>
      </c>
      <c r="CM59" s="657">
        <v>8</v>
      </c>
      <c r="CN59" s="665">
        <v>13</v>
      </c>
      <c r="CO59" s="657">
        <v>10</v>
      </c>
      <c r="CP59" s="666">
        <v>3</v>
      </c>
      <c r="CQ59" s="657">
        <v>16</v>
      </c>
      <c r="CR59" s="657">
        <v>13</v>
      </c>
      <c r="CS59" s="657">
        <v>3</v>
      </c>
      <c r="CT59" s="665">
        <v>31</v>
      </c>
      <c r="CU59" s="657">
        <v>22</v>
      </c>
      <c r="CV59" s="666">
        <v>9</v>
      </c>
      <c r="CW59" s="657">
        <v>2</v>
      </c>
      <c r="CX59" s="657">
        <v>1</v>
      </c>
      <c r="CY59" s="657">
        <v>1</v>
      </c>
      <c r="CZ59" s="665">
        <v>10</v>
      </c>
      <c r="DA59" s="657">
        <v>7</v>
      </c>
      <c r="DB59" s="666">
        <v>3</v>
      </c>
      <c r="DC59" s="657">
        <v>4</v>
      </c>
      <c r="DD59" s="657">
        <v>2</v>
      </c>
      <c r="DE59" s="657">
        <v>2</v>
      </c>
      <c r="DF59" s="665">
        <v>46</v>
      </c>
      <c r="DG59" s="657">
        <v>40</v>
      </c>
      <c r="DH59" s="666">
        <v>6</v>
      </c>
      <c r="DI59" s="657">
        <v>0</v>
      </c>
      <c r="DJ59" s="657">
        <v>0</v>
      </c>
      <c r="DK59" s="657">
        <v>0</v>
      </c>
      <c r="DL59" s="665">
        <v>17</v>
      </c>
      <c r="DM59" s="657">
        <v>11</v>
      </c>
      <c r="DN59" s="666">
        <v>6</v>
      </c>
      <c r="DO59" s="657">
        <v>7</v>
      </c>
      <c r="DP59" s="657">
        <v>6</v>
      </c>
      <c r="DQ59" s="657">
        <v>1</v>
      </c>
      <c r="DR59" s="665">
        <v>68</v>
      </c>
      <c r="DS59" s="657">
        <v>61</v>
      </c>
      <c r="DT59" s="666">
        <v>7</v>
      </c>
      <c r="DU59" s="665">
        <v>118</v>
      </c>
      <c r="DV59" s="657">
        <v>104</v>
      </c>
      <c r="DW59" s="666">
        <v>14</v>
      </c>
    </row>
    <row r="60" spans="1:127" hidden="1" x14ac:dyDescent="0.15">
      <c r="A60" s="529" t="s">
        <v>1402</v>
      </c>
      <c r="B60" s="661">
        <v>23183</v>
      </c>
      <c r="C60" s="662">
        <v>19234</v>
      </c>
      <c r="D60" s="663">
        <v>3886</v>
      </c>
      <c r="E60" s="657">
        <v>4152</v>
      </c>
      <c r="F60" s="657">
        <v>3513</v>
      </c>
      <c r="G60" s="657">
        <v>630</v>
      </c>
      <c r="H60" s="665">
        <v>3572</v>
      </c>
      <c r="I60" s="657">
        <v>2987</v>
      </c>
      <c r="J60" s="666">
        <v>577</v>
      </c>
      <c r="K60" s="657">
        <v>1607</v>
      </c>
      <c r="L60" s="657">
        <v>1376</v>
      </c>
      <c r="M60" s="657">
        <v>228</v>
      </c>
      <c r="N60" s="665">
        <v>652</v>
      </c>
      <c r="O60" s="657">
        <v>563</v>
      </c>
      <c r="P60" s="666">
        <v>89</v>
      </c>
      <c r="Q60" s="657">
        <v>921</v>
      </c>
      <c r="R60" s="657">
        <v>767</v>
      </c>
      <c r="S60" s="657">
        <v>154</v>
      </c>
      <c r="T60" s="665">
        <v>247</v>
      </c>
      <c r="U60" s="657">
        <v>186</v>
      </c>
      <c r="V60" s="666">
        <v>61</v>
      </c>
      <c r="W60" s="657">
        <v>106</v>
      </c>
      <c r="X60" s="657">
        <v>84</v>
      </c>
      <c r="Y60" s="657">
        <v>22</v>
      </c>
      <c r="Z60" s="665">
        <v>577</v>
      </c>
      <c r="AA60" s="657">
        <v>435</v>
      </c>
      <c r="AB60" s="666">
        <v>138</v>
      </c>
      <c r="AC60" s="657">
        <v>214</v>
      </c>
      <c r="AD60" s="657">
        <v>168</v>
      </c>
      <c r="AE60" s="657">
        <v>46</v>
      </c>
      <c r="AF60" s="665">
        <v>889</v>
      </c>
      <c r="AG60" s="657">
        <v>768</v>
      </c>
      <c r="AH60" s="666">
        <v>121</v>
      </c>
      <c r="AI60" s="657">
        <v>679</v>
      </c>
      <c r="AJ60" s="657">
        <v>566</v>
      </c>
      <c r="AK60" s="657">
        <v>113</v>
      </c>
      <c r="AL60" s="665">
        <v>252</v>
      </c>
      <c r="AM60" s="657">
        <v>205</v>
      </c>
      <c r="AN60" s="666">
        <v>47</v>
      </c>
      <c r="AO60" s="657">
        <v>174</v>
      </c>
      <c r="AP60" s="657">
        <v>136</v>
      </c>
      <c r="AQ60" s="657">
        <v>38</v>
      </c>
      <c r="AR60" s="665">
        <v>855</v>
      </c>
      <c r="AS60" s="657">
        <v>679</v>
      </c>
      <c r="AT60" s="666">
        <v>169</v>
      </c>
      <c r="AU60" s="657">
        <v>568</v>
      </c>
      <c r="AV60" s="657">
        <v>484</v>
      </c>
      <c r="AW60" s="657">
        <v>84</v>
      </c>
      <c r="AX60" s="665">
        <v>491</v>
      </c>
      <c r="AY60" s="657">
        <v>406</v>
      </c>
      <c r="AZ60" s="666">
        <v>85</v>
      </c>
      <c r="BA60" s="657">
        <v>454</v>
      </c>
      <c r="BB60" s="657">
        <v>376</v>
      </c>
      <c r="BC60" s="657">
        <v>78</v>
      </c>
      <c r="BD60" s="665">
        <v>198</v>
      </c>
      <c r="BE60" s="657">
        <v>161</v>
      </c>
      <c r="BF60" s="666">
        <v>37</v>
      </c>
      <c r="BG60" s="657">
        <v>269</v>
      </c>
      <c r="BH60" s="657">
        <v>201</v>
      </c>
      <c r="BI60" s="657">
        <v>68</v>
      </c>
      <c r="BJ60" s="665">
        <v>195</v>
      </c>
      <c r="BK60" s="657">
        <v>150</v>
      </c>
      <c r="BL60" s="666">
        <v>44</v>
      </c>
      <c r="BM60" s="657">
        <v>302</v>
      </c>
      <c r="BN60" s="657">
        <v>254</v>
      </c>
      <c r="BO60" s="657">
        <v>48</v>
      </c>
      <c r="BP60" s="665">
        <v>276</v>
      </c>
      <c r="BQ60" s="657">
        <v>228</v>
      </c>
      <c r="BR60" s="666">
        <v>48</v>
      </c>
      <c r="BS60" s="657">
        <v>636</v>
      </c>
      <c r="BT60" s="657">
        <v>521</v>
      </c>
      <c r="BU60" s="657">
        <v>115</v>
      </c>
      <c r="BV60" s="665">
        <v>486</v>
      </c>
      <c r="BW60" s="657">
        <v>415</v>
      </c>
      <c r="BX60" s="666">
        <v>71</v>
      </c>
      <c r="BY60" s="657">
        <v>376</v>
      </c>
      <c r="BZ60" s="657">
        <v>311</v>
      </c>
      <c r="CA60" s="657">
        <v>65</v>
      </c>
      <c r="CB60" s="665">
        <v>563</v>
      </c>
      <c r="CC60" s="657">
        <v>474</v>
      </c>
      <c r="CD60" s="666">
        <v>89</v>
      </c>
      <c r="CE60" s="657">
        <v>454</v>
      </c>
      <c r="CF60" s="657">
        <v>380</v>
      </c>
      <c r="CG60" s="657">
        <v>74</v>
      </c>
      <c r="CH60" s="665">
        <v>229</v>
      </c>
      <c r="CI60" s="657">
        <v>180</v>
      </c>
      <c r="CJ60" s="666">
        <v>49</v>
      </c>
      <c r="CK60" s="657">
        <v>420</v>
      </c>
      <c r="CL60" s="657">
        <v>320</v>
      </c>
      <c r="CM60" s="657">
        <v>100</v>
      </c>
      <c r="CN60" s="665">
        <v>119</v>
      </c>
      <c r="CO60" s="657">
        <v>93</v>
      </c>
      <c r="CP60" s="666">
        <v>26</v>
      </c>
      <c r="CQ60" s="657">
        <v>186</v>
      </c>
      <c r="CR60" s="657">
        <v>157</v>
      </c>
      <c r="CS60" s="657">
        <v>26</v>
      </c>
      <c r="CT60" s="665">
        <v>104</v>
      </c>
      <c r="CU60" s="657">
        <v>81</v>
      </c>
      <c r="CV60" s="666">
        <v>23</v>
      </c>
      <c r="CW60" s="657">
        <v>125</v>
      </c>
      <c r="CX60" s="657">
        <v>99</v>
      </c>
      <c r="CY60" s="657">
        <v>26</v>
      </c>
      <c r="CZ60" s="665">
        <v>113</v>
      </c>
      <c r="DA60" s="657">
        <v>91</v>
      </c>
      <c r="DB60" s="666">
        <v>22</v>
      </c>
      <c r="DC60" s="657">
        <v>155</v>
      </c>
      <c r="DD60" s="657">
        <v>128</v>
      </c>
      <c r="DE60" s="657">
        <v>27</v>
      </c>
      <c r="DF60" s="665">
        <v>156</v>
      </c>
      <c r="DG60" s="657">
        <v>129</v>
      </c>
      <c r="DH60" s="666">
        <v>27</v>
      </c>
      <c r="DI60" s="657">
        <v>193</v>
      </c>
      <c r="DJ60" s="657">
        <v>156</v>
      </c>
      <c r="DK60" s="657">
        <v>37</v>
      </c>
      <c r="DL60" s="665">
        <v>136</v>
      </c>
      <c r="DM60" s="657">
        <v>105</v>
      </c>
      <c r="DN60" s="666">
        <v>31</v>
      </c>
      <c r="DO60" s="657">
        <v>550</v>
      </c>
      <c r="DP60" s="657">
        <v>469</v>
      </c>
      <c r="DQ60" s="657">
        <v>81</v>
      </c>
      <c r="DR60" s="665">
        <v>294</v>
      </c>
      <c r="DS60" s="657">
        <v>234</v>
      </c>
      <c r="DT60" s="666">
        <v>34</v>
      </c>
      <c r="DU60" s="665">
        <v>238</v>
      </c>
      <c r="DV60" s="657">
        <v>198</v>
      </c>
      <c r="DW60" s="666">
        <v>38</v>
      </c>
    </row>
    <row r="61" spans="1:127" hidden="1" x14ac:dyDescent="0.15">
      <c r="A61" s="529" t="s">
        <v>1403</v>
      </c>
      <c r="B61" s="661">
        <v>1663</v>
      </c>
      <c r="C61" s="662">
        <v>1435</v>
      </c>
      <c r="D61" s="663">
        <v>225</v>
      </c>
      <c r="E61" s="657">
        <v>492</v>
      </c>
      <c r="F61" s="657">
        <v>431</v>
      </c>
      <c r="G61" s="657">
        <v>58</v>
      </c>
      <c r="H61" s="665">
        <v>321</v>
      </c>
      <c r="I61" s="657">
        <v>276</v>
      </c>
      <c r="J61" s="666">
        <v>45</v>
      </c>
      <c r="K61" s="657">
        <v>168</v>
      </c>
      <c r="L61" s="657">
        <v>148</v>
      </c>
      <c r="M61" s="657">
        <v>20</v>
      </c>
      <c r="N61" s="665">
        <v>8</v>
      </c>
      <c r="O61" s="657">
        <v>5</v>
      </c>
      <c r="P61" s="666">
        <v>3</v>
      </c>
      <c r="Q61" s="657">
        <v>112</v>
      </c>
      <c r="R61" s="657">
        <v>99</v>
      </c>
      <c r="S61" s="657">
        <v>13</v>
      </c>
      <c r="T61" s="665">
        <v>20</v>
      </c>
      <c r="U61" s="657">
        <v>16</v>
      </c>
      <c r="V61" s="666">
        <v>4</v>
      </c>
      <c r="W61" s="657">
        <v>4</v>
      </c>
      <c r="X61" s="657">
        <v>4</v>
      </c>
      <c r="Y61" s="657">
        <v>0</v>
      </c>
      <c r="Z61" s="665">
        <v>25</v>
      </c>
      <c r="AA61" s="657">
        <v>22</v>
      </c>
      <c r="AB61" s="666">
        <v>3</v>
      </c>
      <c r="AC61" s="657">
        <v>0</v>
      </c>
      <c r="AD61" s="657">
        <v>0</v>
      </c>
      <c r="AE61" s="657">
        <v>0</v>
      </c>
      <c r="AF61" s="665">
        <v>7</v>
      </c>
      <c r="AG61" s="657">
        <v>5</v>
      </c>
      <c r="AH61" s="666">
        <v>2</v>
      </c>
      <c r="AI61" s="657">
        <v>34</v>
      </c>
      <c r="AJ61" s="657">
        <v>26</v>
      </c>
      <c r="AK61" s="657">
        <v>8</v>
      </c>
      <c r="AL61" s="665">
        <v>0</v>
      </c>
      <c r="AM61" s="657">
        <v>0</v>
      </c>
      <c r="AN61" s="666">
        <v>0</v>
      </c>
      <c r="AO61" s="657">
        <v>30</v>
      </c>
      <c r="AP61" s="657">
        <v>29</v>
      </c>
      <c r="AQ61" s="657">
        <v>1</v>
      </c>
      <c r="AR61" s="665">
        <v>54</v>
      </c>
      <c r="AS61" s="657">
        <v>45</v>
      </c>
      <c r="AT61" s="666">
        <v>9</v>
      </c>
      <c r="AU61" s="657">
        <v>30</v>
      </c>
      <c r="AV61" s="657">
        <v>23</v>
      </c>
      <c r="AW61" s="657">
        <v>7</v>
      </c>
      <c r="AX61" s="665">
        <v>30</v>
      </c>
      <c r="AY61" s="657">
        <v>23</v>
      </c>
      <c r="AZ61" s="666">
        <v>7</v>
      </c>
      <c r="BA61" s="657">
        <v>20</v>
      </c>
      <c r="BB61" s="657">
        <v>15</v>
      </c>
      <c r="BC61" s="657">
        <v>5</v>
      </c>
      <c r="BD61" s="665">
        <v>5</v>
      </c>
      <c r="BE61" s="657">
        <v>4</v>
      </c>
      <c r="BF61" s="666">
        <v>1</v>
      </c>
      <c r="BG61" s="657">
        <v>26</v>
      </c>
      <c r="BH61" s="657">
        <v>22</v>
      </c>
      <c r="BI61" s="657">
        <v>4</v>
      </c>
      <c r="BJ61" s="665">
        <v>15</v>
      </c>
      <c r="BK61" s="657">
        <v>12</v>
      </c>
      <c r="BL61" s="666">
        <v>3</v>
      </c>
      <c r="BM61" s="657">
        <v>14</v>
      </c>
      <c r="BN61" s="657">
        <v>12</v>
      </c>
      <c r="BO61" s="657">
        <v>2</v>
      </c>
      <c r="BP61" s="665">
        <v>21</v>
      </c>
      <c r="BQ61" s="657">
        <v>20</v>
      </c>
      <c r="BR61" s="666">
        <v>1</v>
      </c>
      <c r="BS61" s="657">
        <v>29</v>
      </c>
      <c r="BT61" s="657">
        <v>24</v>
      </c>
      <c r="BU61" s="657">
        <v>5</v>
      </c>
      <c r="BV61" s="665">
        <v>5</v>
      </c>
      <c r="BW61" s="657">
        <v>3</v>
      </c>
      <c r="BX61" s="666">
        <v>2</v>
      </c>
      <c r="BY61" s="657">
        <v>38</v>
      </c>
      <c r="BZ61" s="657">
        <v>28</v>
      </c>
      <c r="CA61" s="657">
        <v>10</v>
      </c>
      <c r="CB61" s="665">
        <v>7</v>
      </c>
      <c r="CC61" s="657">
        <v>6</v>
      </c>
      <c r="CD61" s="666">
        <v>1</v>
      </c>
      <c r="CE61" s="657">
        <v>0</v>
      </c>
      <c r="CF61" s="657">
        <v>0</v>
      </c>
      <c r="CG61" s="657">
        <v>0</v>
      </c>
      <c r="CH61" s="665">
        <v>7</v>
      </c>
      <c r="CI61" s="657">
        <v>7</v>
      </c>
      <c r="CJ61" s="666">
        <v>0</v>
      </c>
      <c r="CK61" s="657">
        <v>5</v>
      </c>
      <c r="CL61" s="657">
        <v>5</v>
      </c>
      <c r="CM61" s="657">
        <v>0</v>
      </c>
      <c r="CN61" s="665">
        <v>0</v>
      </c>
      <c r="CO61" s="657">
        <v>0</v>
      </c>
      <c r="CP61" s="666">
        <v>0</v>
      </c>
      <c r="CQ61" s="657">
        <v>0</v>
      </c>
      <c r="CR61" s="657">
        <v>0</v>
      </c>
      <c r="CS61" s="657">
        <v>0</v>
      </c>
      <c r="CT61" s="665">
        <v>0</v>
      </c>
      <c r="CU61" s="657">
        <v>0</v>
      </c>
      <c r="CV61" s="666">
        <v>0</v>
      </c>
      <c r="CW61" s="657">
        <v>0</v>
      </c>
      <c r="CX61" s="657">
        <v>0</v>
      </c>
      <c r="CY61" s="657">
        <v>0</v>
      </c>
      <c r="CZ61" s="665">
        <v>0</v>
      </c>
      <c r="DA61" s="657">
        <v>0</v>
      </c>
      <c r="DB61" s="666">
        <v>0</v>
      </c>
      <c r="DC61" s="657">
        <v>58</v>
      </c>
      <c r="DD61" s="657">
        <v>55</v>
      </c>
      <c r="DE61" s="657">
        <v>3</v>
      </c>
      <c r="DF61" s="665">
        <v>0</v>
      </c>
      <c r="DG61" s="657">
        <v>0</v>
      </c>
      <c r="DH61" s="666">
        <v>0</v>
      </c>
      <c r="DI61" s="657">
        <v>8</v>
      </c>
      <c r="DJ61" s="657">
        <v>5</v>
      </c>
      <c r="DK61" s="657">
        <v>3</v>
      </c>
      <c r="DL61" s="665">
        <v>0</v>
      </c>
      <c r="DM61" s="657">
        <v>0</v>
      </c>
      <c r="DN61" s="666">
        <v>0</v>
      </c>
      <c r="DO61" s="657">
        <v>9</v>
      </c>
      <c r="DP61" s="657">
        <v>8</v>
      </c>
      <c r="DQ61" s="657">
        <v>1</v>
      </c>
      <c r="DR61" s="665">
        <v>0</v>
      </c>
      <c r="DS61" s="657">
        <v>0</v>
      </c>
      <c r="DT61" s="666">
        <v>0</v>
      </c>
      <c r="DU61" s="665">
        <v>61</v>
      </c>
      <c r="DV61" s="657">
        <v>57</v>
      </c>
      <c r="DW61" s="666">
        <v>4</v>
      </c>
    </row>
    <row r="62" spans="1:127" hidden="1" x14ac:dyDescent="0.15">
      <c r="A62" s="529" t="s">
        <v>1404</v>
      </c>
      <c r="B62" s="661">
        <v>15055</v>
      </c>
      <c r="C62" s="662">
        <v>11603</v>
      </c>
      <c r="D62" s="663">
        <v>3439</v>
      </c>
      <c r="E62" s="657">
        <v>4807</v>
      </c>
      <c r="F62" s="657">
        <v>3784</v>
      </c>
      <c r="G62" s="657">
        <v>1023</v>
      </c>
      <c r="H62" s="665">
        <v>2280</v>
      </c>
      <c r="I62" s="657">
        <v>1758</v>
      </c>
      <c r="J62" s="666">
        <v>520</v>
      </c>
      <c r="K62" s="657">
        <v>1273</v>
      </c>
      <c r="L62" s="657">
        <v>946</v>
      </c>
      <c r="M62" s="657">
        <v>324</v>
      </c>
      <c r="N62" s="665">
        <v>474</v>
      </c>
      <c r="O62" s="657">
        <v>378</v>
      </c>
      <c r="P62" s="666">
        <v>96</v>
      </c>
      <c r="Q62" s="657">
        <v>840</v>
      </c>
      <c r="R62" s="657">
        <v>629</v>
      </c>
      <c r="S62" s="657">
        <v>206</v>
      </c>
      <c r="T62" s="665">
        <v>179</v>
      </c>
      <c r="U62" s="657">
        <v>142</v>
      </c>
      <c r="V62" s="666">
        <v>37</v>
      </c>
      <c r="W62" s="657">
        <v>185</v>
      </c>
      <c r="X62" s="657">
        <v>120</v>
      </c>
      <c r="Y62" s="657">
        <v>65</v>
      </c>
      <c r="Z62" s="665">
        <v>610</v>
      </c>
      <c r="AA62" s="657">
        <v>474</v>
      </c>
      <c r="AB62" s="666">
        <v>136</v>
      </c>
      <c r="AC62" s="657">
        <v>42</v>
      </c>
      <c r="AD62" s="657">
        <v>33</v>
      </c>
      <c r="AE62" s="657">
        <v>9</v>
      </c>
      <c r="AF62" s="665">
        <v>376</v>
      </c>
      <c r="AG62" s="657">
        <v>312</v>
      </c>
      <c r="AH62" s="666">
        <v>63</v>
      </c>
      <c r="AI62" s="657">
        <v>616</v>
      </c>
      <c r="AJ62" s="657">
        <v>469</v>
      </c>
      <c r="AK62" s="657">
        <v>147</v>
      </c>
      <c r="AL62" s="665">
        <v>94</v>
      </c>
      <c r="AM62" s="657">
        <v>66</v>
      </c>
      <c r="AN62" s="666">
        <v>28</v>
      </c>
      <c r="AO62" s="657">
        <v>107</v>
      </c>
      <c r="AP62" s="657">
        <v>89</v>
      </c>
      <c r="AQ62" s="657">
        <v>18</v>
      </c>
      <c r="AR62" s="665">
        <v>264</v>
      </c>
      <c r="AS62" s="657">
        <v>202</v>
      </c>
      <c r="AT62" s="666">
        <v>62</v>
      </c>
      <c r="AU62" s="657">
        <v>217</v>
      </c>
      <c r="AV62" s="657">
        <v>176</v>
      </c>
      <c r="AW62" s="657">
        <v>41</v>
      </c>
      <c r="AX62" s="665">
        <v>314</v>
      </c>
      <c r="AY62" s="657">
        <v>228</v>
      </c>
      <c r="AZ62" s="666">
        <v>86</v>
      </c>
      <c r="BA62" s="657">
        <v>198</v>
      </c>
      <c r="BB62" s="657">
        <v>143</v>
      </c>
      <c r="BC62" s="657">
        <v>55</v>
      </c>
      <c r="BD62" s="665">
        <v>67</v>
      </c>
      <c r="BE62" s="657">
        <v>53</v>
      </c>
      <c r="BF62" s="666">
        <v>14</v>
      </c>
      <c r="BG62" s="657">
        <v>97</v>
      </c>
      <c r="BH62" s="657">
        <v>72</v>
      </c>
      <c r="BI62" s="657">
        <v>25</v>
      </c>
      <c r="BJ62" s="665">
        <v>82</v>
      </c>
      <c r="BK62" s="657">
        <v>58</v>
      </c>
      <c r="BL62" s="666">
        <v>24</v>
      </c>
      <c r="BM62" s="657">
        <v>84</v>
      </c>
      <c r="BN62" s="657">
        <v>59</v>
      </c>
      <c r="BO62" s="657">
        <v>25</v>
      </c>
      <c r="BP62" s="665">
        <v>101</v>
      </c>
      <c r="BQ62" s="657">
        <v>82</v>
      </c>
      <c r="BR62" s="666">
        <v>19</v>
      </c>
      <c r="BS62" s="657">
        <v>223</v>
      </c>
      <c r="BT62" s="657">
        <v>178</v>
      </c>
      <c r="BU62" s="657">
        <v>45</v>
      </c>
      <c r="BV62" s="665">
        <v>127</v>
      </c>
      <c r="BW62" s="657">
        <v>92</v>
      </c>
      <c r="BX62" s="666">
        <v>35</v>
      </c>
      <c r="BY62" s="657">
        <v>77</v>
      </c>
      <c r="BZ62" s="657">
        <v>60</v>
      </c>
      <c r="CA62" s="657">
        <v>17</v>
      </c>
      <c r="CB62" s="665">
        <v>121</v>
      </c>
      <c r="CC62" s="657">
        <v>94</v>
      </c>
      <c r="CD62" s="666">
        <v>27</v>
      </c>
      <c r="CE62" s="657">
        <v>174</v>
      </c>
      <c r="CF62" s="657">
        <v>143</v>
      </c>
      <c r="CG62" s="657">
        <v>31</v>
      </c>
      <c r="CH62" s="665">
        <v>180</v>
      </c>
      <c r="CI62" s="657">
        <v>131</v>
      </c>
      <c r="CJ62" s="666">
        <v>47</v>
      </c>
      <c r="CK62" s="657">
        <v>201</v>
      </c>
      <c r="CL62" s="657">
        <v>147</v>
      </c>
      <c r="CM62" s="657">
        <v>54</v>
      </c>
      <c r="CN62" s="665">
        <v>42</v>
      </c>
      <c r="CO62" s="657">
        <v>34</v>
      </c>
      <c r="CP62" s="666">
        <v>8</v>
      </c>
      <c r="CQ62" s="657">
        <v>51</v>
      </c>
      <c r="CR62" s="657">
        <v>39</v>
      </c>
      <c r="CS62" s="657">
        <v>12</v>
      </c>
      <c r="CT62" s="665">
        <v>66</v>
      </c>
      <c r="CU62" s="657">
        <v>43</v>
      </c>
      <c r="CV62" s="666">
        <v>23</v>
      </c>
      <c r="CW62" s="657">
        <v>69</v>
      </c>
      <c r="CX62" s="657">
        <v>52</v>
      </c>
      <c r="CY62" s="657">
        <v>17</v>
      </c>
      <c r="CZ62" s="665">
        <v>19</v>
      </c>
      <c r="DA62" s="657">
        <v>17</v>
      </c>
      <c r="DB62" s="666">
        <v>2</v>
      </c>
      <c r="DC62" s="657">
        <v>34</v>
      </c>
      <c r="DD62" s="657">
        <v>27</v>
      </c>
      <c r="DE62" s="657">
        <v>7</v>
      </c>
      <c r="DF62" s="665">
        <v>25</v>
      </c>
      <c r="DG62" s="657">
        <v>20</v>
      </c>
      <c r="DH62" s="666">
        <v>5</v>
      </c>
      <c r="DI62" s="657">
        <v>120</v>
      </c>
      <c r="DJ62" s="657">
        <v>82</v>
      </c>
      <c r="DK62" s="657">
        <v>38</v>
      </c>
      <c r="DL62" s="665">
        <v>42</v>
      </c>
      <c r="DM62" s="657">
        <v>29</v>
      </c>
      <c r="DN62" s="666">
        <v>13</v>
      </c>
      <c r="DO62" s="657">
        <v>49</v>
      </c>
      <c r="DP62" s="657">
        <v>38</v>
      </c>
      <c r="DQ62" s="657">
        <v>11</v>
      </c>
      <c r="DR62" s="665">
        <v>86</v>
      </c>
      <c r="DS62" s="657">
        <v>70</v>
      </c>
      <c r="DT62" s="666">
        <v>16</v>
      </c>
      <c r="DU62" s="665">
        <v>42</v>
      </c>
      <c r="DV62" s="657">
        <v>34</v>
      </c>
      <c r="DW62" s="666">
        <v>8</v>
      </c>
    </row>
    <row r="63" spans="1:127" hidden="1" x14ac:dyDescent="0.15">
      <c r="A63" s="529" t="s">
        <v>1405</v>
      </c>
      <c r="B63" s="661">
        <v>6259</v>
      </c>
      <c r="C63" s="662">
        <v>4509</v>
      </c>
      <c r="D63" s="663">
        <v>1750</v>
      </c>
      <c r="E63" s="657">
        <v>821</v>
      </c>
      <c r="F63" s="657">
        <v>572</v>
      </c>
      <c r="G63" s="657">
        <v>249</v>
      </c>
      <c r="H63" s="665">
        <v>915</v>
      </c>
      <c r="I63" s="657">
        <v>678</v>
      </c>
      <c r="J63" s="666">
        <v>237</v>
      </c>
      <c r="K63" s="657">
        <v>301</v>
      </c>
      <c r="L63" s="657">
        <v>204</v>
      </c>
      <c r="M63" s="657">
        <v>97</v>
      </c>
      <c r="N63" s="665">
        <v>371</v>
      </c>
      <c r="O63" s="657">
        <v>269</v>
      </c>
      <c r="P63" s="666">
        <v>102</v>
      </c>
      <c r="Q63" s="657">
        <v>291</v>
      </c>
      <c r="R63" s="657">
        <v>207</v>
      </c>
      <c r="S63" s="657">
        <v>84</v>
      </c>
      <c r="T63" s="665">
        <v>63</v>
      </c>
      <c r="U63" s="657">
        <v>49</v>
      </c>
      <c r="V63" s="666">
        <v>14</v>
      </c>
      <c r="W63" s="657">
        <v>30</v>
      </c>
      <c r="X63" s="657">
        <v>12</v>
      </c>
      <c r="Y63" s="657">
        <v>18</v>
      </c>
      <c r="Z63" s="665">
        <v>243</v>
      </c>
      <c r="AA63" s="657">
        <v>138</v>
      </c>
      <c r="AB63" s="666">
        <v>105</v>
      </c>
      <c r="AC63" s="657">
        <v>36</v>
      </c>
      <c r="AD63" s="657">
        <v>21</v>
      </c>
      <c r="AE63" s="657">
        <v>15</v>
      </c>
      <c r="AF63" s="665">
        <v>285</v>
      </c>
      <c r="AG63" s="657">
        <v>222</v>
      </c>
      <c r="AH63" s="666">
        <v>63</v>
      </c>
      <c r="AI63" s="657">
        <v>662</v>
      </c>
      <c r="AJ63" s="657">
        <v>471</v>
      </c>
      <c r="AK63" s="657">
        <v>191</v>
      </c>
      <c r="AL63" s="665">
        <v>92</v>
      </c>
      <c r="AM63" s="657">
        <v>69</v>
      </c>
      <c r="AN63" s="666">
        <v>23</v>
      </c>
      <c r="AO63" s="657">
        <v>92</v>
      </c>
      <c r="AP63" s="657">
        <v>65</v>
      </c>
      <c r="AQ63" s="657">
        <v>27</v>
      </c>
      <c r="AR63" s="665">
        <v>158</v>
      </c>
      <c r="AS63" s="657">
        <v>115</v>
      </c>
      <c r="AT63" s="666">
        <v>43</v>
      </c>
      <c r="AU63" s="657">
        <v>81</v>
      </c>
      <c r="AV63" s="657">
        <v>60</v>
      </c>
      <c r="AW63" s="657">
        <v>21</v>
      </c>
      <c r="AX63" s="665">
        <v>86</v>
      </c>
      <c r="AY63" s="657">
        <v>49</v>
      </c>
      <c r="AZ63" s="666">
        <v>37</v>
      </c>
      <c r="BA63" s="657">
        <v>114</v>
      </c>
      <c r="BB63" s="657">
        <v>80</v>
      </c>
      <c r="BC63" s="657">
        <v>34</v>
      </c>
      <c r="BD63" s="665">
        <v>74</v>
      </c>
      <c r="BE63" s="657">
        <v>36</v>
      </c>
      <c r="BF63" s="666">
        <v>38</v>
      </c>
      <c r="BG63" s="657">
        <v>43</v>
      </c>
      <c r="BH63" s="657">
        <v>29</v>
      </c>
      <c r="BI63" s="657">
        <v>14</v>
      </c>
      <c r="BJ63" s="665">
        <v>36</v>
      </c>
      <c r="BK63" s="657">
        <v>31</v>
      </c>
      <c r="BL63" s="666">
        <v>5</v>
      </c>
      <c r="BM63" s="657">
        <v>107</v>
      </c>
      <c r="BN63" s="657">
        <v>84</v>
      </c>
      <c r="BO63" s="657">
        <v>23</v>
      </c>
      <c r="BP63" s="665">
        <v>52</v>
      </c>
      <c r="BQ63" s="657">
        <v>42</v>
      </c>
      <c r="BR63" s="666">
        <v>10</v>
      </c>
      <c r="BS63" s="657">
        <v>186</v>
      </c>
      <c r="BT63" s="657">
        <v>136</v>
      </c>
      <c r="BU63" s="657">
        <v>50</v>
      </c>
      <c r="BV63" s="665">
        <v>93</v>
      </c>
      <c r="BW63" s="657">
        <v>69</v>
      </c>
      <c r="BX63" s="666">
        <v>24</v>
      </c>
      <c r="BY63" s="657">
        <v>44</v>
      </c>
      <c r="BZ63" s="657">
        <v>36</v>
      </c>
      <c r="CA63" s="657">
        <v>8</v>
      </c>
      <c r="CB63" s="665">
        <v>75</v>
      </c>
      <c r="CC63" s="657">
        <v>57</v>
      </c>
      <c r="CD63" s="666">
        <v>18</v>
      </c>
      <c r="CE63" s="657">
        <v>145</v>
      </c>
      <c r="CF63" s="657">
        <v>109</v>
      </c>
      <c r="CG63" s="657">
        <v>36</v>
      </c>
      <c r="CH63" s="665">
        <v>69</v>
      </c>
      <c r="CI63" s="657">
        <v>51</v>
      </c>
      <c r="CJ63" s="666">
        <v>18</v>
      </c>
      <c r="CK63" s="657">
        <v>149</v>
      </c>
      <c r="CL63" s="657">
        <v>108</v>
      </c>
      <c r="CM63" s="657">
        <v>41</v>
      </c>
      <c r="CN63" s="665">
        <v>24</v>
      </c>
      <c r="CO63" s="657">
        <v>20</v>
      </c>
      <c r="CP63" s="666">
        <v>4</v>
      </c>
      <c r="CQ63" s="657">
        <v>70</v>
      </c>
      <c r="CR63" s="657">
        <v>60</v>
      </c>
      <c r="CS63" s="657">
        <v>10</v>
      </c>
      <c r="CT63" s="665">
        <v>38</v>
      </c>
      <c r="CU63" s="657">
        <v>31</v>
      </c>
      <c r="CV63" s="666">
        <v>7</v>
      </c>
      <c r="CW63" s="657">
        <v>38</v>
      </c>
      <c r="CX63" s="657">
        <v>32</v>
      </c>
      <c r="CY63" s="657">
        <v>6</v>
      </c>
      <c r="CZ63" s="665">
        <v>22</v>
      </c>
      <c r="DA63" s="657">
        <v>19</v>
      </c>
      <c r="DB63" s="666">
        <v>3</v>
      </c>
      <c r="DC63" s="657">
        <v>40</v>
      </c>
      <c r="DD63" s="657">
        <v>28</v>
      </c>
      <c r="DE63" s="657">
        <v>12</v>
      </c>
      <c r="DF63" s="665">
        <v>17</v>
      </c>
      <c r="DG63" s="657">
        <v>14</v>
      </c>
      <c r="DH63" s="666">
        <v>3</v>
      </c>
      <c r="DI63" s="657">
        <v>50</v>
      </c>
      <c r="DJ63" s="657">
        <v>36</v>
      </c>
      <c r="DK63" s="657">
        <v>14</v>
      </c>
      <c r="DL63" s="665">
        <v>32</v>
      </c>
      <c r="DM63" s="657">
        <v>24</v>
      </c>
      <c r="DN63" s="666">
        <v>8</v>
      </c>
      <c r="DO63" s="657">
        <v>50</v>
      </c>
      <c r="DP63" s="657">
        <v>40</v>
      </c>
      <c r="DQ63" s="657">
        <v>10</v>
      </c>
      <c r="DR63" s="665">
        <v>77</v>
      </c>
      <c r="DS63" s="657">
        <v>67</v>
      </c>
      <c r="DT63" s="666">
        <v>10</v>
      </c>
      <c r="DU63" s="665">
        <v>87</v>
      </c>
      <c r="DV63" s="657">
        <v>69</v>
      </c>
      <c r="DW63" s="666">
        <v>18</v>
      </c>
    </row>
    <row r="64" spans="1:127" hidden="1" x14ac:dyDescent="0.15">
      <c r="A64" s="529" t="s">
        <v>1406</v>
      </c>
      <c r="B64" s="661">
        <v>5873</v>
      </c>
      <c r="C64" s="662">
        <v>4076</v>
      </c>
      <c r="D64" s="663">
        <v>1781</v>
      </c>
      <c r="E64" s="657">
        <v>2801</v>
      </c>
      <c r="F64" s="657">
        <v>1977</v>
      </c>
      <c r="G64" s="657">
        <v>817</v>
      </c>
      <c r="H64" s="665">
        <v>617</v>
      </c>
      <c r="I64" s="657">
        <v>443</v>
      </c>
      <c r="J64" s="666">
        <v>174</v>
      </c>
      <c r="K64" s="657">
        <v>377</v>
      </c>
      <c r="L64" s="657">
        <v>279</v>
      </c>
      <c r="M64" s="657">
        <v>98</v>
      </c>
      <c r="N64" s="665">
        <v>215</v>
      </c>
      <c r="O64" s="657">
        <v>144</v>
      </c>
      <c r="P64" s="666">
        <v>71</v>
      </c>
      <c r="Q64" s="657">
        <v>370</v>
      </c>
      <c r="R64" s="657">
        <v>230</v>
      </c>
      <c r="S64" s="657">
        <v>140</v>
      </c>
      <c r="T64" s="665">
        <v>36</v>
      </c>
      <c r="U64" s="657">
        <v>24</v>
      </c>
      <c r="V64" s="666">
        <v>12</v>
      </c>
      <c r="W64" s="657">
        <v>89</v>
      </c>
      <c r="X64" s="657">
        <v>57</v>
      </c>
      <c r="Y64" s="657">
        <v>32</v>
      </c>
      <c r="Z64" s="665">
        <v>111</v>
      </c>
      <c r="AA64" s="657">
        <v>76</v>
      </c>
      <c r="AB64" s="666">
        <v>29</v>
      </c>
      <c r="AC64" s="657">
        <v>16</v>
      </c>
      <c r="AD64" s="657">
        <v>11</v>
      </c>
      <c r="AE64" s="657">
        <v>5</v>
      </c>
      <c r="AF64" s="665">
        <v>42</v>
      </c>
      <c r="AG64" s="657">
        <v>33</v>
      </c>
      <c r="AH64" s="666">
        <v>9</v>
      </c>
      <c r="AI64" s="657">
        <v>149</v>
      </c>
      <c r="AJ64" s="657">
        <v>110</v>
      </c>
      <c r="AK64" s="657">
        <v>36</v>
      </c>
      <c r="AL64" s="665">
        <v>12</v>
      </c>
      <c r="AM64" s="657">
        <v>9</v>
      </c>
      <c r="AN64" s="666">
        <v>3</v>
      </c>
      <c r="AO64" s="657">
        <v>28</v>
      </c>
      <c r="AP64" s="657">
        <v>23</v>
      </c>
      <c r="AQ64" s="657">
        <v>5</v>
      </c>
      <c r="AR64" s="665">
        <v>187</v>
      </c>
      <c r="AS64" s="657">
        <v>112</v>
      </c>
      <c r="AT64" s="666">
        <v>75</v>
      </c>
      <c r="AU64" s="657">
        <v>45</v>
      </c>
      <c r="AV64" s="657">
        <v>32</v>
      </c>
      <c r="AW64" s="657">
        <v>13</v>
      </c>
      <c r="AX64" s="665">
        <v>68</v>
      </c>
      <c r="AY64" s="657">
        <v>48</v>
      </c>
      <c r="AZ64" s="666">
        <v>20</v>
      </c>
      <c r="BA64" s="657">
        <v>206</v>
      </c>
      <c r="BB64" s="657">
        <v>103</v>
      </c>
      <c r="BC64" s="657">
        <v>103</v>
      </c>
      <c r="BD64" s="665">
        <v>17</v>
      </c>
      <c r="BE64" s="657">
        <v>13</v>
      </c>
      <c r="BF64" s="666">
        <v>4</v>
      </c>
      <c r="BG64" s="657">
        <v>55</v>
      </c>
      <c r="BH64" s="657">
        <v>40</v>
      </c>
      <c r="BI64" s="657">
        <v>15</v>
      </c>
      <c r="BJ64" s="665">
        <v>24</v>
      </c>
      <c r="BK64" s="657">
        <v>19</v>
      </c>
      <c r="BL64" s="666">
        <v>5</v>
      </c>
      <c r="BM64" s="657">
        <v>40</v>
      </c>
      <c r="BN64" s="657">
        <v>25</v>
      </c>
      <c r="BO64" s="657">
        <v>15</v>
      </c>
      <c r="BP64" s="665">
        <v>12</v>
      </c>
      <c r="BQ64" s="657">
        <v>10</v>
      </c>
      <c r="BR64" s="666">
        <v>2</v>
      </c>
      <c r="BS64" s="657">
        <v>36</v>
      </c>
      <c r="BT64" s="657">
        <v>29</v>
      </c>
      <c r="BU64" s="657">
        <v>7</v>
      </c>
      <c r="BV64" s="665">
        <v>18</v>
      </c>
      <c r="BW64" s="657">
        <v>12</v>
      </c>
      <c r="BX64" s="666">
        <v>6</v>
      </c>
      <c r="BY64" s="657">
        <v>16</v>
      </c>
      <c r="BZ64" s="657">
        <v>11</v>
      </c>
      <c r="CA64" s="657">
        <v>5</v>
      </c>
      <c r="CB64" s="665">
        <v>30</v>
      </c>
      <c r="CC64" s="657">
        <v>23</v>
      </c>
      <c r="CD64" s="666">
        <v>7</v>
      </c>
      <c r="CE64" s="657">
        <v>26</v>
      </c>
      <c r="CF64" s="657">
        <v>21</v>
      </c>
      <c r="CG64" s="657">
        <v>5</v>
      </c>
      <c r="CH64" s="665">
        <v>13</v>
      </c>
      <c r="CI64" s="657">
        <v>11</v>
      </c>
      <c r="CJ64" s="666">
        <v>2</v>
      </c>
      <c r="CK64" s="657">
        <v>26</v>
      </c>
      <c r="CL64" s="657">
        <v>16</v>
      </c>
      <c r="CM64" s="657">
        <v>10</v>
      </c>
      <c r="CN64" s="665">
        <v>38</v>
      </c>
      <c r="CO64" s="657">
        <v>27</v>
      </c>
      <c r="CP64" s="666">
        <v>11</v>
      </c>
      <c r="CQ64" s="657">
        <v>13</v>
      </c>
      <c r="CR64" s="657">
        <v>11</v>
      </c>
      <c r="CS64" s="657">
        <v>2</v>
      </c>
      <c r="CT64" s="665">
        <v>51</v>
      </c>
      <c r="CU64" s="657">
        <v>32</v>
      </c>
      <c r="CV64" s="666">
        <v>19</v>
      </c>
      <c r="CW64" s="657">
        <v>8</v>
      </c>
      <c r="CX64" s="657">
        <v>6</v>
      </c>
      <c r="CY64" s="657">
        <v>2</v>
      </c>
      <c r="CZ64" s="665">
        <v>0</v>
      </c>
      <c r="DA64" s="657">
        <v>0</v>
      </c>
      <c r="DB64" s="666">
        <v>0</v>
      </c>
      <c r="DC64" s="657">
        <v>13</v>
      </c>
      <c r="DD64" s="657">
        <v>11</v>
      </c>
      <c r="DE64" s="657">
        <v>2</v>
      </c>
      <c r="DF64" s="665">
        <v>16</v>
      </c>
      <c r="DG64" s="657">
        <v>10</v>
      </c>
      <c r="DH64" s="666">
        <v>6</v>
      </c>
      <c r="DI64" s="657">
        <v>16</v>
      </c>
      <c r="DJ64" s="657">
        <v>12</v>
      </c>
      <c r="DK64" s="657">
        <v>4</v>
      </c>
      <c r="DL64" s="665">
        <v>9</v>
      </c>
      <c r="DM64" s="657">
        <v>7</v>
      </c>
      <c r="DN64" s="666">
        <v>2</v>
      </c>
      <c r="DO64" s="657">
        <v>10</v>
      </c>
      <c r="DP64" s="657">
        <v>8</v>
      </c>
      <c r="DQ64" s="657">
        <v>2</v>
      </c>
      <c r="DR64" s="665">
        <v>9</v>
      </c>
      <c r="DS64" s="657">
        <v>6</v>
      </c>
      <c r="DT64" s="666">
        <v>3</v>
      </c>
      <c r="DU64" s="665">
        <v>8</v>
      </c>
      <c r="DV64" s="657">
        <v>5</v>
      </c>
      <c r="DW64" s="666">
        <v>3</v>
      </c>
    </row>
    <row r="65" spans="1:127" hidden="1" x14ac:dyDescent="0.15">
      <c r="A65" s="529" t="s">
        <v>1407</v>
      </c>
      <c r="B65" s="661">
        <v>20273</v>
      </c>
      <c r="C65" s="662">
        <v>16162</v>
      </c>
      <c r="D65" s="663">
        <v>3935</v>
      </c>
      <c r="E65" s="657">
        <v>5278</v>
      </c>
      <c r="F65" s="657">
        <v>4192</v>
      </c>
      <c r="G65" s="657">
        <v>1029</v>
      </c>
      <c r="H65" s="665">
        <v>2621</v>
      </c>
      <c r="I65" s="657">
        <v>2040</v>
      </c>
      <c r="J65" s="666">
        <v>566</v>
      </c>
      <c r="K65" s="657">
        <v>2460</v>
      </c>
      <c r="L65" s="657">
        <v>1919</v>
      </c>
      <c r="M65" s="657">
        <v>493</v>
      </c>
      <c r="N65" s="665">
        <v>399</v>
      </c>
      <c r="O65" s="657">
        <v>306</v>
      </c>
      <c r="P65" s="666">
        <v>91</v>
      </c>
      <c r="Q65" s="657">
        <v>1082</v>
      </c>
      <c r="R65" s="657">
        <v>863</v>
      </c>
      <c r="S65" s="657">
        <v>201</v>
      </c>
      <c r="T65" s="665">
        <v>216</v>
      </c>
      <c r="U65" s="657">
        <v>181</v>
      </c>
      <c r="V65" s="666">
        <v>35</v>
      </c>
      <c r="W65" s="657">
        <v>83</v>
      </c>
      <c r="X65" s="657">
        <v>66</v>
      </c>
      <c r="Y65" s="657">
        <v>17</v>
      </c>
      <c r="Z65" s="665">
        <v>587</v>
      </c>
      <c r="AA65" s="657">
        <v>456</v>
      </c>
      <c r="AB65" s="666">
        <v>131</v>
      </c>
      <c r="AC65" s="657">
        <v>177</v>
      </c>
      <c r="AD65" s="657">
        <v>139</v>
      </c>
      <c r="AE65" s="657">
        <v>38</v>
      </c>
      <c r="AF65" s="665">
        <v>569</v>
      </c>
      <c r="AG65" s="657">
        <v>476</v>
      </c>
      <c r="AH65" s="666">
        <v>93</v>
      </c>
      <c r="AI65" s="657">
        <v>1073</v>
      </c>
      <c r="AJ65" s="657">
        <v>842</v>
      </c>
      <c r="AK65" s="657">
        <v>225</v>
      </c>
      <c r="AL65" s="665">
        <v>159</v>
      </c>
      <c r="AM65" s="657">
        <v>123</v>
      </c>
      <c r="AN65" s="666">
        <v>36</v>
      </c>
      <c r="AO65" s="657">
        <v>202</v>
      </c>
      <c r="AP65" s="657">
        <v>166</v>
      </c>
      <c r="AQ65" s="657">
        <v>36</v>
      </c>
      <c r="AR65" s="665">
        <v>410</v>
      </c>
      <c r="AS65" s="657">
        <v>304</v>
      </c>
      <c r="AT65" s="666">
        <v>98</v>
      </c>
      <c r="AU65" s="657">
        <v>305</v>
      </c>
      <c r="AV65" s="657">
        <v>251</v>
      </c>
      <c r="AW65" s="657">
        <v>54</v>
      </c>
      <c r="AX65" s="665">
        <v>620</v>
      </c>
      <c r="AY65" s="657">
        <v>533</v>
      </c>
      <c r="AZ65" s="666">
        <v>87</v>
      </c>
      <c r="BA65" s="657">
        <v>281</v>
      </c>
      <c r="BB65" s="657">
        <v>225</v>
      </c>
      <c r="BC65" s="657">
        <v>56</v>
      </c>
      <c r="BD65" s="665">
        <v>181</v>
      </c>
      <c r="BE65" s="657">
        <v>139</v>
      </c>
      <c r="BF65" s="666">
        <v>42</v>
      </c>
      <c r="BG65" s="657">
        <v>162</v>
      </c>
      <c r="BH65" s="657">
        <v>127</v>
      </c>
      <c r="BI65" s="657">
        <v>35</v>
      </c>
      <c r="BJ65" s="665">
        <v>151</v>
      </c>
      <c r="BK65" s="657">
        <v>124</v>
      </c>
      <c r="BL65" s="666">
        <v>24</v>
      </c>
      <c r="BM65" s="657">
        <v>159</v>
      </c>
      <c r="BN65" s="657">
        <v>139</v>
      </c>
      <c r="BO65" s="657">
        <v>20</v>
      </c>
      <c r="BP65" s="665">
        <v>128</v>
      </c>
      <c r="BQ65" s="657">
        <v>107</v>
      </c>
      <c r="BR65" s="666">
        <v>21</v>
      </c>
      <c r="BS65" s="657">
        <v>395</v>
      </c>
      <c r="BT65" s="657">
        <v>319</v>
      </c>
      <c r="BU65" s="657">
        <v>62</v>
      </c>
      <c r="BV65" s="665">
        <v>146</v>
      </c>
      <c r="BW65" s="657">
        <v>121</v>
      </c>
      <c r="BX65" s="666">
        <v>25</v>
      </c>
      <c r="BY65" s="657">
        <v>153</v>
      </c>
      <c r="BZ65" s="657">
        <v>129</v>
      </c>
      <c r="CA65" s="657">
        <v>24</v>
      </c>
      <c r="CB65" s="665">
        <v>137</v>
      </c>
      <c r="CC65" s="657">
        <v>118</v>
      </c>
      <c r="CD65" s="666">
        <v>19</v>
      </c>
      <c r="CE65" s="657">
        <v>295</v>
      </c>
      <c r="CF65" s="657">
        <v>250</v>
      </c>
      <c r="CG65" s="657">
        <v>45</v>
      </c>
      <c r="CH65" s="665">
        <v>110</v>
      </c>
      <c r="CI65" s="657">
        <v>87</v>
      </c>
      <c r="CJ65" s="666">
        <v>23</v>
      </c>
      <c r="CK65" s="657">
        <v>368</v>
      </c>
      <c r="CL65" s="657">
        <v>295</v>
      </c>
      <c r="CM65" s="657">
        <v>68</v>
      </c>
      <c r="CN65" s="665">
        <v>59</v>
      </c>
      <c r="CO65" s="657">
        <v>49</v>
      </c>
      <c r="CP65" s="666">
        <v>10</v>
      </c>
      <c r="CQ65" s="657">
        <v>123</v>
      </c>
      <c r="CR65" s="657">
        <v>111</v>
      </c>
      <c r="CS65" s="657">
        <v>12</v>
      </c>
      <c r="CT65" s="665">
        <v>287</v>
      </c>
      <c r="CU65" s="657">
        <v>238</v>
      </c>
      <c r="CV65" s="666">
        <v>49</v>
      </c>
      <c r="CW65" s="657">
        <v>144</v>
      </c>
      <c r="CX65" s="657">
        <v>123</v>
      </c>
      <c r="CY65" s="657">
        <v>21</v>
      </c>
      <c r="CZ65" s="665">
        <v>72</v>
      </c>
      <c r="DA65" s="657">
        <v>61</v>
      </c>
      <c r="DB65" s="666">
        <v>11</v>
      </c>
      <c r="DC65" s="657">
        <v>55</v>
      </c>
      <c r="DD65" s="657">
        <v>43</v>
      </c>
      <c r="DE65" s="657">
        <v>12</v>
      </c>
      <c r="DF65" s="665">
        <v>76</v>
      </c>
      <c r="DG65" s="657">
        <v>65</v>
      </c>
      <c r="DH65" s="666">
        <v>11</v>
      </c>
      <c r="DI65" s="657">
        <v>192</v>
      </c>
      <c r="DJ65" s="657">
        <v>149</v>
      </c>
      <c r="DK65" s="657">
        <v>43</v>
      </c>
      <c r="DL65" s="665">
        <v>69</v>
      </c>
      <c r="DM65" s="657">
        <v>51</v>
      </c>
      <c r="DN65" s="666">
        <v>18</v>
      </c>
      <c r="DO65" s="657">
        <v>78</v>
      </c>
      <c r="DP65" s="657">
        <v>56</v>
      </c>
      <c r="DQ65" s="657">
        <v>22</v>
      </c>
      <c r="DR65" s="665">
        <v>105</v>
      </c>
      <c r="DS65" s="657">
        <v>91</v>
      </c>
      <c r="DT65" s="666">
        <v>14</v>
      </c>
      <c r="DU65" s="665">
        <v>106</v>
      </c>
      <c r="DV65" s="657">
        <v>88</v>
      </c>
      <c r="DW65" s="666">
        <v>18</v>
      </c>
    </row>
    <row r="66" spans="1:127" hidden="1" x14ac:dyDescent="0.15">
      <c r="A66" s="529" t="s">
        <v>1408</v>
      </c>
      <c r="B66" s="661">
        <v>113</v>
      </c>
      <c r="C66" s="662">
        <v>89</v>
      </c>
      <c r="D66" s="663">
        <v>17</v>
      </c>
      <c r="E66" s="657">
        <v>87</v>
      </c>
      <c r="F66" s="657">
        <v>67</v>
      </c>
      <c r="G66" s="657">
        <v>13</v>
      </c>
      <c r="H66" s="665">
        <v>0</v>
      </c>
      <c r="I66" s="657">
        <v>0</v>
      </c>
      <c r="J66" s="666">
        <v>0</v>
      </c>
      <c r="K66" s="657">
        <v>2</v>
      </c>
      <c r="L66" s="657">
        <v>1</v>
      </c>
      <c r="M66" s="657">
        <v>1</v>
      </c>
      <c r="N66" s="665">
        <v>0</v>
      </c>
      <c r="O66" s="657">
        <v>0</v>
      </c>
      <c r="P66" s="666">
        <v>0</v>
      </c>
      <c r="Q66" s="657">
        <v>0</v>
      </c>
      <c r="R66" s="657">
        <v>0</v>
      </c>
      <c r="S66" s="657">
        <v>0</v>
      </c>
      <c r="T66" s="665">
        <v>0</v>
      </c>
      <c r="U66" s="657">
        <v>0</v>
      </c>
      <c r="V66" s="666">
        <v>0</v>
      </c>
      <c r="W66" s="657">
        <v>4</v>
      </c>
      <c r="X66" s="657">
        <v>2</v>
      </c>
      <c r="Y66" s="657">
        <v>2</v>
      </c>
      <c r="Z66" s="665">
        <v>0</v>
      </c>
      <c r="AA66" s="657">
        <v>0</v>
      </c>
      <c r="AB66" s="666">
        <v>0</v>
      </c>
      <c r="AC66" s="657">
        <v>0</v>
      </c>
      <c r="AD66" s="657">
        <v>0</v>
      </c>
      <c r="AE66" s="657">
        <v>0</v>
      </c>
      <c r="AF66" s="665">
        <v>0</v>
      </c>
      <c r="AG66" s="657">
        <v>0</v>
      </c>
      <c r="AH66" s="666">
        <v>0</v>
      </c>
      <c r="AI66" s="657">
        <v>0</v>
      </c>
      <c r="AJ66" s="657">
        <v>0</v>
      </c>
      <c r="AK66" s="657">
        <v>0</v>
      </c>
      <c r="AL66" s="665">
        <v>0</v>
      </c>
      <c r="AM66" s="657">
        <v>0</v>
      </c>
      <c r="AN66" s="666">
        <v>0</v>
      </c>
      <c r="AO66" s="657">
        <v>2</v>
      </c>
      <c r="AP66" s="657">
        <v>2</v>
      </c>
      <c r="AQ66" s="657">
        <v>0</v>
      </c>
      <c r="AR66" s="665">
        <v>0</v>
      </c>
      <c r="AS66" s="657">
        <v>0</v>
      </c>
      <c r="AT66" s="666">
        <v>0</v>
      </c>
      <c r="AU66" s="657">
        <v>0</v>
      </c>
      <c r="AV66" s="657">
        <v>0</v>
      </c>
      <c r="AW66" s="657">
        <v>0</v>
      </c>
      <c r="AX66" s="665">
        <v>0</v>
      </c>
      <c r="AY66" s="657">
        <v>0</v>
      </c>
      <c r="AZ66" s="666">
        <v>0</v>
      </c>
      <c r="BA66" s="657">
        <v>0</v>
      </c>
      <c r="BB66" s="657">
        <v>0</v>
      </c>
      <c r="BC66" s="657">
        <v>0</v>
      </c>
      <c r="BD66" s="665">
        <v>0</v>
      </c>
      <c r="BE66" s="657">
        <v>0</v>
      </c>
      <c r="BF66" s="666">
        <v>0</v>
      </c>
      <c r="BG66" s="657">
        <v>0</v>
      </c>
      <c r="BH66" s="657">
        <v>0</v>
      </c>
      <c r="BI66" s="657">
        <v>0</v>
      </c>
      <c r="BJ66" s="665">
        <v>6</v>
      </c>
      <c r="BK66" s="657">
        <v>6</v>
      </c>
      <c r="BL66" s="666">
        <v>0</v>
      </c>
      <c r="BM66" s="657">
        <v>0</v>
      </c>
      <c r="BN66" s="657">
        <v>0</v>
      </c>
      <c r="BO66" s="657">
        <v>0</v>
      </c>
      <c r="BP66" s="665">
        <v>0</v>
      </c>
      <c r="BQ66" s="657">
        <v>0</v>
      </c>
      <c r="BR66" s="666">
        <v>0</v>
      </c>
      <c r="BS66" s="657">
        <v>0</v>
      </c>
      <c r="BT66" s="657">
        <v>0</v>
      </c>
      <c r="BU66" s="657">
        <v>0</v>
      </c>
      <c r="BV66" s="665">
        <v>0</v>
      </c>
      <c r="BW66" s="657">
        <v>0</v>
      </c>
      <c r="BX66" s="666">
        <v>0</v>
      </c>
      <c r="BY66" s="657">
        <v>0</v>
      </c>
      <c r="BZ66" s="657">
        <v>0</v>
      </c>
      <c r="CA66" s="657">
        <v>0</v>
      </c>
      <c r="CB66" s="665">
        <v>0</v>
      </c>
      <c r="CC66" s="657">
        <v>0</v>
      </c>
      <c r="CD66" s="666">
        <v>0</v>
      </c>
      <c r="CE66" s="657">
        <v>0</v>
      </c>
      <c r="CF66" s="657">
        <v>0</v>
      </c>
      <c r="CG66" s="657">
        <v>0</v>
      </c>
      <c r="CH66" s="665">
        <v>2</v>
      </c>
      <c r="CI66" s="657">
        <v>1</v>
      </c>
      <c r="CJ66" s="666">
        <v>1</v>
      </c>
      <c r="CK66" s="657">
        <v>0</v>
      </c>
      <c r="CL66" s="657">
        <v>0</v>
      </c>
      <c r="CM66" s="657">
        <v>0</v>
      </c>
      <c r="CN66" s="665">
        <v>0</v>
      </c>
      <c r="CO66" s="657">
        <v>0</v>
      </c>
      <c r="CP66" s="666">
        <v>0</v>
      </c>
      <c r="CQ66" s="657">
        <v>0</v>
      </c>
      <c r="CR66" s="657">
        <v>0</v>
      </c>
      <c r="CS66" s="657">
        <v>0</v>
      </c>
      <c r="CT66" s="665">
        <v>0</v>
      </c>
      <c r="CU66" s="657">
        <v>0</v>
      </c>
      <c r="CV66" s="666">
        <v>0</v>
      </c>
      <c r="CW66" s="657">
        <v>10</v>
      </c>
      <c r="CX66" s="657">
        <v>10</v>
      </c>
      <c r="CY66" s="657">
        <v>0</v>
      </c>
      <c r="CZ66" s="665">
        <v>0</v>
      </c>
      <c r="DA66" s="657">
        <v>0</v>
      </c>
      <c r="DB66" s="666">
        <v>0</v>
      </c>
      <c r="DC66" s="657">
        <v>0</v>
      </c>
      <c r="DD66" s="657">
        <v>0</v>
      </c>
      <c r="DE66" s="657">
        <v>0</v>
      </c>
      <c r="DF66" s="665">
        <v>0</v>
      </c>
      <c r="DG66" s="657">
        <v>0</v>
      </c>
      <c r="DH66" s="666">
        <v>0</v>
      </c>
      <c r="DI66" s="657">
        <v>0</v>
      </c>
      <c r="DJ66" s="657">
        <v>0</v>
      </c>
      <c r="DK66" s="657">
        <v>0</v>
      </c>
      <c r="DL66" s="665">
        <v>0</v>
      </c>
      <c r="DM66" s="657">
        <v>0</v>
      </c>
      <c r="DN66" s="666">
        <v>0</v>
      </c>
      <c r="DO66" s="657">
        <v>0</v>
      </c>
      <c r="DP66" s="657">
        <v>0</v>
      </c>
      <c r="DQ66" s="657">
        <v>0</v>
      </c>
      <c r="DR66" s="665">
        <v>0</v>
      </c>
      <c r="DS66" s="657">
        <v>0</v>
      </c>
      <c r="DT66" s="666">
        <v>0</v>
      </c>
      <c r="DU66" s="665">
        <v>0</v>
      </c>
      <c r="DV66" s="657">
        <v>0</v>
      </c>
      <c r="DW66" s="666">
        <v>0</v>
      </c>
    </row>
    <row r="67" spans="1:127" hidden="1" x14ac:dyDescent="0.15">
      <c r="A67" s="529" t="s">
        <v>1409</v>
      </c>
      <c r="B67" s="661">
        <v>1592</v>
      </c>
      <c r="C67" s="662">
        <v>1283</v>
      </c>
      <c r="D67" s="663">
        <v>301</v>
      </c>
      <c r="E67" s="657">
        <v>373</v>
      </c>
      <c r="F67" s="657">
        <v>295</v>
      </c>
      <c r="G67" s="657">
        <v>78</v>
      </c>
      <c r="H67" s="665">
        <v>70</v>
      </c>
      <c r="I67" s="657">
        <v>53</v>
      </c>
      <c r="J67" s="666">
        <v>17</v>
      </c>
      <c r="K67" s="657">
        <v>150</v>
      </c>
      <c r="L67" s="657">
        <v>122</v>
      </c>
      <c r="M67" s="657">
        <v>28</v>
      </c>
      <c r="N67" s="665">
        <v>45</v>
      </c>
      <c r="O67" s="657">
        <v>33</v>
      </c>
      <c r="P67" s="666">
        <v>12</v>
      </c>
      <c r="Q67" s="657">
        <v>101</v>
      </c>
      <c r="R67" s="657">
        <v>81</v>
      </c>
      <c r="S67" s="657">
        <v>20</v>
      </c>
      <c r="T67" s="665">
        <v>16</v>
      </c>
      <c r="U67" s="657">
        <v>13</v>
      </c>
      <c r="V67" s="666">
        <v>3</v>
      </c>
      <c r="W67" s="657">
        <v>4</v>
      </c>
      <c r="X67" s="657">
        <v>3</v>
      </c>
      <c r="Y67" s="657">
        <v>1</v>
      </c>
      <c r="Z67" s="665">
        <v>33</v>
      </c>
      <c r="AA67" s="657">
        <v>28</v>
      </c>
      <c r="AB67" s="666">
        <v>5</v>
      </c>
      <c r="AC67" s="657">
        <v>4</v>
      </c>
      <c r="AD67" s="657">
        <v>3</v>
      </c>
      <c r="AE67" s="657">
        <v>1</v>
      </c>
      <c r="AF67" s="665">
        <v>88</v>
      </c>
      <c r="AG67" s="657">
        <v>77</v>
      </c>
      <c r="AH67" s="666">
        <v>11</v>
      </c>
      <c r="AI67" s="657">
        <v>67</v>
      </c>
      <c r="AJ67" s="657">
        <v>56</v>
      </c>
      <c r="AK67" s="657">
        <v>10</v>
      </c>
      <c r="AL67" s="665">
        <v>3</v>
      </c>
      <c r="AM67" s="657">
        <v>2</v>
      </c>
      <c r="AN67" s="666">
        <v>1</v>
      </c>
      <c r="AO67" s="657">
        <v>19</v>
      </c>
      <c r="AP67" s="657">
        <v>17</v>
      </c>
      <c r="AQ67" s="657">
        <v>2</v>
      </c>
      <c r="AR67" s="665">
        <v>55</v>
      </c>
      <c r="AS67" s="657">
        <v>37</v>
      </c>
      <c r="AT67" s="666">
        <v>11</v>
      </c>
      <c r="AU67" s="657">
        <v>20</v>
      </c>
      <c r="AV67" s="657">
        <v>15</v>
      </c>
      <c r="AW67" s="657">
        <v>5</v>
      </c>
      <c r="AX67" s="665">
        <v>34</v>
      </c>
      <c r="AY67" s="657">
        <v>29</v>
      </c>
      <c r="AZ67" s="666">
        <v>5</v>
      </c>
      <c r="BA67" s="657">
        <v>12</v>
      </c>
      <c r="BB67" s="657">
        <v>10</v>
      </c>
      <c r="BC67" s="657">
        <v>2</v>
      </c>
      <c r="BD67" s="665">
        <v>18</v>
      </c>
      <c r="BE67" s="657">
        <v>13</v>
      </c>
      <c r="BF67" s="666">
        <v>5</v>
      </c>
      <c r="BG67" s="657">
        <v>18</v>
      </c>
      <c r="BH67" s="657">
        <v>14</v>
      </c>
      <c r="BI67" s="657">
        <v>4</v>
      </c>
      <c r="BJ67" s="665">
        <v>35</v>
      </c>
      <c r="BK67" s="657">
        <v>26</v>
      </c>
      <c r="BL67" s="666">
        <v>9</v>
      </c>
      <c r="BM67" s="657">
        <v>21</v>
      </c>
      <c r="BN67" s="657">
        <v>18</v>
      </c>
      <c r="BO67" s="657">
        <v>3</v>
      </c>
      <c r="BP67" s="665">
        <v>8</v>
      </c>
      <c r="BQ67" s="657">
        <v>8</v>
      </c>
      <c r="BR67" s="666">
        <v>0</v>
      </c>
      <c r="BS67" s="657">
        <v>55</v>
      </c>
      <c r="BT67" s="657">
        <v>51</v>
      </c>
      <c r="BU67" s="657">
        <v>4</v>
      </c>
      <c r="BV67" s="665">
        <v>22</v>
      </c>
      <c r="BW67" s="657">
        <v>18</v>
      </c>
      <c r="BX67" s="666">
        <v>4</v>
      </c>
      <c r="BY67" s="657">
        <v>20</v>
      </c>
      <c r="BZ67" s="657">
        <v>15</v>
      </c>
      <c r="CA67" s="657">
        <v>5</v>
      </c>
      <c r="CB67" s="665">
        <v>32</v>
      </c>
      <c r="CC67" s="657">
        <v>27</v>
      </c>
      <c r="CD67" s="666">
        <v>5</v>
      </c>
      <c r="CE67" s="657">
        <v>38</v>
      </c>
      <c r="CF67" s="657">
        <v>32</v>
      </c>
      <c r="CG67" s="657">
        <v>6</v>
      </c>
      <c r="CH67" s="665">
        <v>14</v>
      </c>
      <c r="CI67" s="657">
        <v>12</v>
      </c>
      <c r="CJ67" s="666">
        <v>2</v>
      </c>
      <c r="CK67" s="657">
        <v>23</v>
      </c>
      <c r="CL67" s="657">
        <v>20</v>
      </c>
      <c r="CM67" s="657">
        <v>3</v>
      </c>
      <c r="CN67" s="665">
        <v>11</v>
      </c>
      <c r="CO67" s="657">
        <v>11</v>
      </c>
      <c r="CP67" s="666">
        <v>0</v>
      </c>
      <c r="CQ67" s="657">
        <v>30</v>
      </c>
      <c r="CR67" s="657">
        <v>27</v>
      </c>
      <c r="CS67" s="657">
        <v>3</v>
      </c>
      <c r="CT67" s="665">
        <v>46</v>
      </c>
      <c r="CU67" s="657">
        <v>37</v>
      </c>
      <c r="CV67" s="666">
        <v>9</v>
      </c>
      <c r="CW67" s="657">
        <v>13</v>
      </c>
      <c r="CX67" s="657">
        <v>11</v>
      </c>
      <c r="CY67" s="657">
        <v>2</v>
      </c>
      <c r="CZ67" s="665">
        <v>16</v>
      </c>
      <c r="DA67" s="657">
        <v>13</v>
      </c>
      <c r="DB67" s="666">
        <v>3</v>
      </c>
      <c r="DC67" s="657">
        <v>1</v>
      </c>
      <c r="DD67" s="657">
        <v>1</v>
      </c>
      <c r="DE67" s="657">
        <v>0</v>
      </c>
      <c r="DF67" s="665">
        <v>20</v>
      </c>
      <c r="DG67" s="657">
        <v>17</v>
      </c>
      <c r="DH67" s="666">
        <v>3</v>
      </c>
      <c r="DI67" s="657">
        <v>20</v>
      </c>
      <c r="DJ67" s="657">
        <v>12</v>
      </c>
      <c r="DK67" s="657">
        <v>8</v>
      </c>
      <c r="DL67" s="665">
        <v>4</v>
      </c>
      <c r="DM67" s="657">
        <v>2</v>
      </c>
      <c r="DN67" s="666">
        <v>2</v>
      </c>
      <c r="DO67" s="657">
        <v>7</v>
      </c>
      <c r="DP67" s="657">
        <v>6</v>
      </c>
      <c r="DQ67" s="657">
        <v>1</v>
      </c>
      <c r="DR67" s="665">
        <v>6</v>
      </c>
      <c r="DS67" s="657">
        <v>5</v>
      </c>
      <c r="DT67" s="666">
        <v>1</v>
      </c>
      <c r="DU67" s="665">
        <v>20</v>
      </c>
      <c r="DV67" s="657">
        <v>13</v>
      </c>
      <c r="DW67" s="666">
        <v>7</v>
      </c>
    </row>
    <row r="68" spans="1:127" hidden="1" x14ac:dyDescent="0.15">
      <c r="A68" s="529" t="s">
        <v>1410</v>
      </c>
      <c r="B68" s="661">
        <v>3343</v>
      </c>
      <c r="C68" s="662">
        <v>2735</v>
      </c>
      <c r="D68" s="663">
        <v>594</v>
      </c>
      <c r="E68" s="657">
        <v>934</v>
      </c>
      <c r="F68" s="657">
        <v>785</v>
      </c>
      <c r="G68" s="657">
        <v>149</v>
      </c>
      <c r="H68" s="665">
        <v>429</v>
      </c>
      <c r="I68" s="657">
        <v>330</v>
      </c>
      <c r="J68" s="666">
        <v>99</v>
      </c>
      <c r="K68" s="657">
        <v>397</v>
      </c>
      <c r="L68" s="657">
        <v>331</v>
      </c>
      <c r="M68" s="657">
        <v>66</v>
      </c>
      <c r="N68" s="665">
        <v>69</v>
      </c>
      <c r="O68" s="657">
        <v>53</v>
      </c>
      <c r="P68" s="666">
        <v>16</v>
      </c>
      <c r="Q68" s="657">
        <v>161</v>
      </c>
      <c r="R68" s="657">
        <v>136</v>
      </c>
      <c r="S68" s="657">
        <v>25</v>
      </c>
      <c r="T68" s="665">
        <v>47</v>
      </c>
      <c r="U68" s="657">
        <v>37</v>
      </c>
      <c r="V68" s="666">
        <v>10</v>
      </c>
      <c r="W68" s="657">
        <v>36</v>
      </c>
      <c r="X68" s="657">
        <v>31</v>
      </c>
      <c r="Y68" s="657">
        <v>5</v>
      </c>
      <c r="Z68" s="665">
        <v>58</v>
      </c>
      <c r="AA68" s="657">
        <v>46</v>
      </c>
      <c r="AB68" s="666">
        <v>12</v>
      </c>
      <c r="AC68" s="657">
        <v>13</v>
      </c>
      <c r="AD68" s="657">
        <v>11</v>
      </c>
      <c r="AE68" s="657">
        <v>2</v>
      </c>
      <c r="AF68" s="665">
        <v>86</v>
      </c>
      <c r="AG68" s="657">
        <v>73</v>
      </c>
      <c r="AH68" s="666">
        <v>13</v>
      </c>
      <c r="AI68" s="657">
        <v>154</v>
      </c>
      <c r="AJ68" s="657">
        <v>127</v>
      </c>
      <c r="AK68" s="657">
        <v>27</v>
      </c>
      <c r="AL68" s="665">
        <v>26</v>
      </c>
      <c r="AM68" s="657">
        <v>21</v>
      </c>
      <c r="AN68" s="666">
        <v>5</v>
      </c>
      <c r="AO68" s="657">
        <v>47</v>
      </c>
      <c r="AP68" s="657">
        <v>34</v>
      </c>
      <c r="AQ68" s="657">
        <v>13</v>
      </c>
      <c r="AR68" s="665">
        <v>53</v>
      </c>
      <c r="AS68" s="657">
        <v>42</v>
      </c>
      <c r="AT68" s="666">
        <v>11</v>
      </c>
      <c r="AU68" s="657">
        <v>47</v>
      </c>
      <c r="AV68" s="657">
        <v>40</v>
      </c>
      <c r="AW68" s="657">
        <v>7</v>
      </c>
      <c r="AX68" s="665">
        <v>170</v>
      </c>
      <c r="AY68" s="657">
        <v>140</v>
      </c>
      <c r="AZ68" s="666">
        <v>30</v>
      </c>
      <c r="BA68" s="657">
        <v>62</v>
      </c>
      <c r="BB68" s="657">
        <v>50</v>
      </c>
      <c r="BC68" s="657">
        <v>12</v>
      </c>
      <c r="BD68" s="665">
        <v>43</v>
      </c>
      <c r="BE68" s="657">
        <v>30</v>
      </c>
      <c r="BF68" s="666">
        <v>13</v>
      </c>
      <c r="BG68" s="657">
        <v>48</v>
      </c>
      <c r="BH68" s="657">
        <v>43</v>
      </c>
      <c r="BI68" s="657">
        <v>5</v>
      </c>
      <c r="BJ68" s="665">
        <v>5</v>
      </c>
      <c r="BK68" s="657">
        <v>4</v>
      </c>
      <c r="BL68" s="666">
        <v>1</v>
      </c>
      <c r="BM68" s="657">
        <v>3</v>
      </c>
      <c r="BN68" s="657">
        <v>2</v>
      </c>
      <c r="BO68" s="657">
        <v>1</v>
      </c>
      <c r="BP68" s="665">
        <v>28</v>
      </c>
      <c r="BQ68" s="657">
        <v>25</v>
      </c>
      <c r="BR68" s="666">
        <v>3</v>
      </c>
      <c r="BS68" s="657">
        <v>42</v>
      </c>
      <c r="BT68" s="657">
        <v>24</v>
      </c>
      <c r="BU68" s="657">
        <v>4</v>
      </c>
      <c r="BV68" s="665">
        <v>2</v>
      </c>
      <c r="BW68" s="657">
        <v>1</v>
      </c>
      <c r="BX68" s="666">
        <v>1</v>
      </c>
      <c r="BY68" s="657">
        <v>55</v>
      </c>
      <c r="BZ68" s="657">
        <v>50</v>
      </c>
      <c r="CA68" s="657">
        <v>5</v>
      </c>
      <c r="CB68" s="665">
        <v>14</v>
      </c>
      <c r="CC68" s="657">
        <v>11</v>
      </c>
      <c r="CD68" s="666">
        <v>3</v>
      </c>
      <c r="CE68" s="657">
        <v>28</v>
      </c>
      <c r="CF68" s="657">
        <v>25</v>
      </c>
      <c r="CG68" s="657">
        <v>3</v>
      </c>
      <c r="CH68" s="665">
        <v>7</v>
      </c>
      <c r="CI68" s="657">
        <v>6</v>
      </c>
      <c r="CJ68" s="666">
        <v>1</v>
      </c>
      <c r="CK68" s="657">
        <v>111</v>
      </c>
      <c r="CL68" s="657">
        <v>90</v>
      </c>
      <c r="CM68" s="657">
        <v>21</v>
      </c>
      <c r="CN68" s="665">
        <v>6</v>
      </c>
      <c r="CO68" s="657">
        <v>4</v>
      </c>
      <c r="CP68" s="666">
        <v>2</v>
      </c>
      <c r="CQ68" s="657">
        <v>13</v>
      </c>
      <c r="CR68" s="657">
        <v>13</v>
      </c>
      <c r="CS68" s="657">
        <v>0</v>
      </c>
      <c r="CT68" s="665">
        <v>43</v>
      </c>
      <c r="CU68" s="657">
        <v>34</v>
      </c>
      <c r="CV68" s="666">
        <v>9</v>
      </c>
      <c r="CW68" s="657">
        <v>26</v>
      </c>
      <c r="CX68" s="657">
        <v>20</v>
      </c>
      <c r="CY68" s="657">
        <v>6</v>
      </c>
      <c r="CZ68" s="665">
        <v>3</v>
      </c>
      <c r="DA68" s="657">
        <v>3</v>
      </c>
      <c r="DB68" s="666">
        <v>0</v>
      </c>
      <c r="DC68" s="657">
        <v>5</v>
      </c>
      <c r="DD68" s="657">
        <v>3</v>
      </c>
      <c r="DE68" s="657">
        <v>2</v>
      </c>
      <c r="DF68" s="665">
        <v>0</v>
      </c>
      <c r="DG68" s="657">
        <v>0</v>
      </c>
      <c r="DH68" s="666">
        <v>0</v>
      </c>
      <c r="DI68" s="657">
        <v>49</v>
      </c>
      <c r="DJ68" s="657">
        <v>40</v>
      </c>
      <c r="DK68" s="657">
        <v>9</v>
      </c>
      <c r="DL68" s="665">
        <v>10</v>
      </c>
      <c r="DM68" s="657">
        <v>8</v>
      </c>
      <c r="DN68" s="666">
        <v>2</v>
      </c>
      <c r="DO68" s="657">
        <v>0</v>
      </c>
      <c r="DP68" s="657">
        <v>0</v>
      </c>
      <c r="DQ68" s="657">
        <v>0</v>
      </c>
      <c r="DR68" s="665">
        <v>6</v>
      </c>
      <c r="DS68" s="657">
        <v>6</v>
      </c>
      <c r="DT68" s="666">
        <v>0</v>
      </c>
      <c r="DU68" s="665">
        <v>7</v>
      </c>
      <c r="DV68" s="657">
        <v>6</v>
      </c>
      <c r="DW68" s="666">
        <v>1</v>
      </c>
    </row>
    <row r="69" spans="1:127" hidden="1" x14ac:dyDescent="0.15">
      <c r="A69" s="529" t="s">
        <v>1411</v>
      </c>
      <c r="B69" s="661">
        <v>1915</v>
      </c>
      <c r="C69" s="662">
        <v>1604</v>
      </c>
      <c r="D69" s="663">
        <v>295</v>
      </c>
      <c r="E69" s="657">
        <v>424</v>
      </c>
      <c r="F69" s="657">
        <v>348</v>
      </c>
      <c r="G69" s="657">
        <v>69</v>
      </c>
      <c r="H69" s="665">
        <v>269</v>
      </c>
      <c r="I69" s="657">
        <v>216</v>
      </c>
      <c r="J69" s="666">
        <v>47</v>
      </c>
      <c r="K69" s="657">
        <v>192</v>
      </c>
      <c r="L69" s="657">
        <v>154</v>
      </c>
      <c r="M69" s="657">
        <v>38</v>
      </c>
      <c r="N69" s="665">
        <v>9</v>
      </c>
      <c r="O69" s="657">
        <v>8</v>
      </c>
      <c r="P69" s="666">
        <v>1</v>
      </c>
      <c r="Q69" s="657">
        <v>145</v>
      </c>
      <c r="R69" s="657">
        <v>129</v>
      </c>
      <c r="S69" s="657">
        <v>16</v>
      </c>
      <c r="T69" s="665">
        <v>8</v>
      </c>
      <c r="U69" s="657">
        <v>7</v>
      </c>
      <c r="V69" s="666">
        <v>1</v>
      </c>
      <c r="W69" s="657">
        <v>0</v>
      </c>
      <c r="X69" s="657">
        <v>0</v>
      </c>
      <c r="Y69" s="657">
        <v>0</v>
      </c>
      <c r="Z69" s="665">
        <v>28</v>
      </c>
      <c r="AA69" s="657">
        <v>18</v>
      </c>
      <c r="AB69" s="666">
        <v>10</v>
      </c>
      <c r="AC69" s="657">
        <v>45</v>
      </c>
      <c r="AD69" s="657">
        <v>38</v>
      </c>
      <c r="AE69" s="657">
        <v>7</v>
      </c>
      <c r="AF69" s="665">
        <v>16</v>
      </c>
      <c r="AG69" s="657">
        <v>12</v>
      </c>
      <c r="AH69" s="666">
        <v>4</v>
      </c>
      <c r="AI69" s="657">
        <v>187</v>
      </c>
      <c r="AJ69" s="657">
        <v>168</v>
      </c>
      <c r="AK69" s="657">
        <v>19</v>
      </c>
      <c r="AL69" s="665">
        <v>19</v>
      </c>
      <c r="AM69" s="657">
        <v>14</v>
      </c>
      <c r="AN69" s="666">
        <v>5</v>
      </c>
      <c r="AO69" s="657">
        <v>10</v>
      </c>
      <c r="AP69" s="657">
        <v>9</v>
      </c>
      <c r="AQ69" s="657">
        <v>1</v>
      </c>
      <c r="AR69" s="665">
        <v>2</v>
      </c>
      <c r="AS69" s="657">
        <v>1</v>
      </c>
      <c r="AT69" s="666">
        <v>1</v>
      </c>
      <c r="AU69" s="657">
        <v>65</v>
      </c>
      <c r="AV69" s="657">
        <v>55</v>
      </c>
      <c r="AW69" s="657">
        <v>10</v>
      </c>
      <c r="AX69" s="665">
        <v>188</v>
      </c>
      <c r="AY69" s="657">
        <v>176</v>
      </c>
      <c r="AZ69" s="666">
        <v>12</v>
      </c>
      <c r="BA69" s="657">
        <v>8</v>
      </c>
      <c r="BB69" s="657">
        <v>6</v>
      </c>
      <c r="BC69" s="657">
        <v>2</v>
      </c>
      <c r="BD69" s="665">
        <v>15</v>
      </c>
      <c r="BE69" s="657">
        <v>11</v>
      </c>
      <c r="BF69" s="666">
        <v>4</v>
      </c>
      <c r="BG69" s="657">
        <v>10</v>
      </c>
      <c r="BH69" s="657">
        <v>4</v>
      </c>
      <c r="BI69" s="657">
        <v>6</v>
      </c>
      <c r="BJ69" s="665">
        <v>14</v>
      </c>
      <c r="BK69" s="657">
        <v>10</v>
      </c>
      <c r="BL69" s="666">
        <v>1</v>
      </c>
      <c r="BM69" s="657">
        <v>1</v>
      </c>
      <c r="BN69" s="657">
        <v>1</v>
      </c>
      <c r="BO69" s="657">
        <v>0</v>
      </c>
      <c r="BP69" s="665">
        <v>7</v>
      </c>
      <c r="BQ69" s="657">
        <v>5</v>
      </c>
      <c r="BR69" s="666">
        <v>2</v>
      </c>
      <c r="BS69" s="657">
        <v>20</v>
      </c>
      <c r="BT69" s="657">
        <v>15</v>
      </c>
      <c r="BU69" s="657">
        <v>5</v>
      </c>
      <c r="BV69" s="665">
        <v>11</v>
      </c>
      <c r="BW69" s="657">
        <v>8</v>
      </c>
      <c r="BX69" s="666">
        <v>3</v>
      </c>
      <c r="BY69" s="657">
        <v>4</v>
      </c>
      <c r="BZ69" s="657">
        <v>4</v>
      </c>
      <c r="CA69" s="657">
        <v>0</v>
      </c>
      <c r="CB69" s="665">
        <v>5</v>
      </c>
      <c r="CC69" s="657">
        <v>5</v>
      </c>
      <c r="CD69" s="666">
        <v>0</v>
      </c>
      <c r="CE69" s="657">
        <v>15</v>
      </c>
      <c r="CF69" s="657">
        <v>14</v>
      </c>
      <c r="CG69" s="657">
        <v>1</v>
      </c>
      <c r="CH69" s="665">
        <v>4</v>
      </c>
      <c r="CI69" s="657">
        <v>3</v>
      </c>
      <c r="CJ69" s="666">
        <v>1</v>
      </c>
      <c r="CK69" s="657">
        <v>22</v>
      </c>
      <c r="CL69" s="657">
        <v>17</v>
      </c>
      <c r="CM69" s="657">
        <v>5</v>
      </c>
      <c r="CN69" s="665">
        <v>6</v>
      </c>
      <c r="CO69" s="657">
        <v>2</v>
      </c>
      <c r="CP69" s="666">
        <v>4</v>
      </c>
      <c r="CQ69" s="657">
        <v>4</v>
      </c>
      <c r="CR69" s="657">
        <v>3</v>
      </c>
      <c r="CS69" s="657">
        <v>1</v>
      </c>
      <c r="CT69" s="665">
        <v>99</v>
      </c>
      <c r="CU69" s="657">
        <v>87</v>
      </c>
      <c r="CV69" s="666">
        <v>12</v>
      </c>
      <c r="CW69" s="657">
        <v>24</v>
      </c>
      <c r="CX69" s="657">
        <v>22</v>
      </c>
      <c r="CY69" s="657">
        <v>2</v>
      </c>
      <c r="CZ69" s="665">
        <v>8</v>
      </c>
      <c r="DA69" s="657">
        <v>7</v>
      </c>
      <c r="DB69" s="666">
        <v>1</v>
      </c>
      <c r="DC69" s="657">
        <v>0</v>
      </c>
      <c r="DD69" s="657">
        <v>0</v>
      </c>
      <c r="DE69" s="657">
        <v>0</v>
      </c>
      <c r="DF69" s="665">
        <v>11</v>
      </c>
      <c r="DG69" s="657">
        <v>9</v>
      </c>
      <c r="DH69" s="666">
        <v>2</v>
      </c>
      <c r="DI69" s="657">
        <v>0</v>
      </c>
      <c r="DJ69" s="657">
        <v>0</v>
      </c>
      <c r="DK69" s="657">
        <v>0</v>
      </c>
      <c r="DL69" s="665">
        <v>0</v>
      </c>
      <c r="DM69" s="657">
        <v>0</v>
      </c>
      <c r="DN69" s="666">
        <v>0</v>
      </c>
      <c r="DO69" s="657">
        <v>3</v>
      </c>
      <c r="DP69" s="657">
        <v>3</v>
      </c>
      <c r="DQ69" s="657">
        <v>0</v>
      </c>
      <c r="DR69" s="665">
        <v>1</v>
      </c>
      <c r="DS69" s="657">
        <v>1</v>
      </c>
      <c r="DT69" s="666">
        <v>0</v>
      </c>
      <c r="DU69" s="665">
        <v>16</v>
      </c>
      <c r="DV69" s="657">
        <v>14</v>
      </c>
      <c r="DW69" s="666">
        <v>2</v>
      </c>
    </row>
    <row r="70" spans="1:127" hidden="1" x14ac:dyDescent="0.15">
      <c r="A70" s="529" t="s">
        <v>1412</v>
      </c>
      <c r="B70" s="661">
        <v>793</v>
      </c>
      <c r="C70" s="662">
        <v>635</v>
      </c>
      <c r="D70" s="663">
        <v>158</v>
      </c>
      <c r="E70" s="657">
        <v>164</v>
      </c>
      <c r="F70" s="657">
        <v>136</v>
      </c>
      <c r="G70" s="657">
        <v>28</v>
      </c>
      <c r="H70" s="665">
        <v>162</v>
      </c>
      <c r="I70" s="657">
        <v>136</v>
      </c>
      <c r="J70" s="666">
        <v>26</v>
      </c>
      <c r="K70" s="657">
        <v>73</v>
      </c>
      <c r="L70" s="657">
        <v>59</v>
      </c>
      <c r="M70" s="657">
        <v>14</v>
      </c>
      <c r="N70" s="665">
        <v>19</v>
      </c>
      <c r="O70" s="657">
        <v>16</v>
      </c>
      <c r="P70" s="666">
        <v>3</v>
      </c>
      <c r="Q70" s="657">
        <v>11</v>
      </c>
      <c r="R70" s="657">
        <v>8</v>
      </c>
      <c r="S70" s="657">
        <v>3</v>
      </c>
      <c r="T70" s="665">
        <v>3</v>
      </c>
      <c r="U70" s="657">
        <v>2</v>
      </c>
      <c r="V70" s="666">
        <v>1</v>
      </c>
      <c r="W70" s="657">
        <v>0</v>
      </c>
      <c r="X70" s="657">
        <v>0</v>
      </c>
      <c r="Y70" s="657">
        <v>0</v>
      </c>
      <c r="Z70" s="665">
        <v>25</v>
      </c>
      <c r="AA70" s="657">
        <v>17</v>
      </c>
      <c r="AB70" s="666">
        <v>8</v>
      </c>
      <c r="AC70" s="657">
        <v>2</v>
      </c>
      <c r="AD70" s="657">
        <v>2</v>
      </c>
      <c r="AE70" s="657">
        <v>0</v>
      </c>
      <c r="AF70" s="665">
        <v>32</v>
      </c>
      <c r="AG70" s="657">
        <v>27</v>
      </c>
      <c r="AH70" s="666">
        <v>5</v>
      </c>
      <c r="AI70" s="657">
        <v>56</v>
      </c>
      <c r="AJ70" s="657">
        <v>44</v>
      </c>
      <c r="AK70" s="657">
        <v>12</v>
      </c>
      <c r="AL70" s="665">
        <v>5</v>
      </c>
      <c r="AM70" s="657">
        <v>3</v>
      </c>
      <c r="AN70" s="666">
        <v>2</v>
      </c>
      <c r="AO70" s="657">
        <v>15</v>
      </c>
      <c r="AP70" s="657">
        <v>12</v>
      </c>
      <c r="AQ70" s="657">
        <v>3</v>
      </c>
      <c r="AR70" s="665">
        <v>23</v>
      </c>
      <c r="AS70" s="657">
        <v>15</v>
      </c>
      <c r="AT70" s="666">
        <v>8</v>
      </c>
      <c r="AU70" s="657">
        <v>30</v>
      </c>
      <c r="AV70" s="657">
        <v>21</v>
      </c>
      <c r="AW70" s="657">
        <v>9</v>
      </c>
      <c r="AX70" s="665">
        <v>8</v>
      </c>
      <c r="AY70" s="657">
        <v>7</v>
      </c>
      <c r="AZ70" s="666">
        <v>1</v>
      </c>
      <c r="BA70" s="657">
        <v>13</v>
      </c>
      <c r="BB70" s="657">
        <v>8</v>
      </c>
      <c r="BC70" s="657">
        <v>5</v>
      </c>
      <c r="BD70" s="665">
        <v>27</v>
      </c>
      <c r="BE70" s="657">
        <v>22</v>
      </c>
      <c r="BF70" s="666">
        <v>5</v>
      </c>
      <c r="BG70" s="657">
        <v>4</v>
      </c>
      <c r="BH70" s="657">
        <v>4</v>
      </c>
      <c r="BI70" s="657">
        <v>0</v>
      </c>
      <c r="BJ70" s="665">
        <v>3</v>
      </c>
      <c r="BK70" s="657">
        <v>1</v>
      </c>
      <c r="BL70" s="666">
        <v>2</v>
      </c>
      <c r="BM70" s="657">
        <v>6</v>
      </c>
      <c r="BN70" s="657">
        <v>6</v>
      </c>
      <c r="BO70" s="657">
        <v>0</v>
      </c>
      <c r="BP70" s="665">
        <v>5</v>
      </c>
      <c r="BQ70" s="657">
        <v>4</v>
      </c>
      <c r="BR70" s="666">
        <v>1</v>
      </c>
      <c r="BS70" s="657">
        <v>7</v>
      </c>
      <c r="BT70" s="657">
        <v>5</v>
      </c>
      <c r="BU70" s="657">
        <v>2</v>
      </c>
      <c r="BV70" s="665">
        <v>4</v>
      </c>
      <c r="BW70" s="657">
        <v>3</v>
      </c>
      <c r="BX70" s="666">
        <v>1</v>
      </c>
      <c r="BY70" s="657">
        <v>1</v>
      </c>
      <c r="BZ70" s="657">
        <v>1</v>
      </c>
      <c r="CA70" s="657">
        <v>0</v>
      </c>
      <c r="CB70" s="665">
        <v>2</v>
      </c>
      <c r="CC70" s="657">
        <v>1</v>
      </c>
      <c r="CD70" s="666">
        <v>1</v>
      </c>
      <c r="CE70" s="657">
        <v>15</v>
      </c>
      <c r="CF70" s="657">
        <v>12</v>
      </c>
      <c r="CG70" s="657">
        <v>3</v>
      </c>
      <c r="CH70" s="665">
        <v>3</v>
      </c>
      <c r="CI70" s="657">
        <v>2</v>
      </c>
      <c r="CJ70" s="666">
        <v>1</v>
      </c>
      <c r="CK70" s="657">
        <v>26</v>
      </c>
      <c r="CL70" s="657">
        <v>24</v>
      </c>
      <c r="CM70" s="657">
        <v>2</v>
      </c>
      <c r="CN70" s="665">
        <v>3</v>
      </c>
      <c r="CO70" s="657">
        <v>2</v>
      </c>
      <c r="CP70" s="666">
        <v>1</v>
      </c>
      <c r="CQ70" s="657">
        <v>9</v>
      </c>
      <c r="CR70" s="657">
        <v>7</v>
      </c>
      <c r="CS70" s="657">
        <v>2</v>
      </c>
      <c r="CT70" s="665">
        <v>0</v>
      </c>
      <c r="CU70" s="657">
        <v>0</v>
      </c>
      <c r="CV70" s="666">
        <v>0</v>
      </c>
      <c r="CW70" s="657">
        <v>2</v>
      </c>
      <c r="CX70" s="657">
        <v>2</v>
      </c>
      <c r="CY70" s="657">
        <v>0</v>
      </c>
      <c r="CZ70" s="665">
        <v>12</v>
      </c>
      <c r="DA70" s="657">
        <v>9</v>
      </c>
      <c r="DB70" s="666">
        <v>3</v>
      </c>
      <c r="DC70" s="657">
        <v>0</v>
      </c>
      <c r="DD70" s="657">
        <v>0</v>
      </c>
      <c r="DE70" s="657">
        <v>0</v>
      </c>
      <c r="DF70" s="665">
        <v>1</v>
      </c>
      <c r="DG70" s="657">
        <v>1</v>
      </c>
      <c r="DH70" s="666">
        <v>0</v>
      </c>
      <c r="DI70" s="657">
        <v>3</v>
      </c>
      <c r="DJ70" s="657">
        <v>3</v>
      </c>
      <c r="DK70" s="657">
        <v>0</v>
      </c>
      <c r="DL70" s="665">
        <v>8</v>
      </c>
      <c r="DM70" s="657">
        <v>5</v>
      </c>
      <c r="DN70" s="666">
        <v>3</v>
      </c>
      <c r="DO70" s="657">
        <v>4</v>
      </c>
      <c r="DP70" s="657">
        <v>2</v>
      </c>
      <c r="DQ70" s="657">
        <v>2</v>
      </c>
      <c r="DR70" s="665">
        <v>7</v>
      </c>
      <c r="DS70" s="657">
        <v>6</v>
      </c>
      <c r="DT70" s="666">
        <v>1</v>
      </c>
      <c r="DU70" s="665">
        <v>0</v>
      </c>
      <c r="DV70" s="657">
        <v>0</v>
      </c>
      <c r="DW70" s="666">
        <v>0</v>
      </c>
    </row>
    <row r="71" spans="1:127" hidden="1" x14ac:dyDescent="0.15">
      <c r="A71" s="529" t="s">
        <v>1413</v>
      </c>
      <c r="B71" s="661">
        <v>1214</v>
      </c>
      <c r="C71" s="662">
        <v>1046</v>
      </c>
      <c r="D71" s="663">
        <v>168</v>
      </c>
      <c r="E71" s="657">
        <v>175</v>
      </c>
      <c r="F71" s="657">
        <v>149</v>
      </c>
      <c r="G71" s="657">
        <v>26</v>
      </c>
      <c r="H71" s="665">
        <v>104</v>
      </c>
      <c r="I71" s="657">
        <v>84</v>
      </c>
      <c r="J71" s="666">
        <v>20</v>
      </c>
      <c r="K71" s="657">
        <v>156</v>
      </c>
      <c r="L71" s="657">
        <v>137</v>
      </c>
      <c r="M71" s="657">
        <v>19</v>
      </c>
      <c r="N71" s="665">
        <v>15</v>
      </c>
      <c r="O71" s="657">
        <v>11</v>
      </c>
      <c r="P71" s="666">
        <v>4</v>
      </c>
      <c r="Q71" s="657">
        <v>39</v>
      </c>
      <c r="R71" s="657">
        <v>31</v>
      </c>
      <c r="S71" s="657">
        <v>8</v>
      </c>
      <c r="T71" s="665">
        <v>22</v>
      </c>
      <c r="U71" s="657">
        <v>20</v>
      </c>
      <c r="V71" s="666">
        <v>2</v>
      </c>
      <c r="W71" s="657">
        <v>0</v>
      </c>
      <c r="X71" s="657">
        <v>0</v>
      </c>
      <c r="Y71" s="657">
        <v>0</v>
      </c>
      <c r="Z71" s="665">
        <v>23</v>
      </c>
      <c r="AA71" s="657">
        <v>20</v>
      </c>
      <c r="AB71" s="666">
        <v>3</v>
      </c>
      <c r="AC71" s="657">
        <v>9</v>
      </c>
      <c r="AD71" s="657">
        <v>9</v>
      </c>
      <c r="AE71" s="657">
        <v>0</v>
      </c>
      <c r="AF71" s="665">
        <v>46</v>
      </c>
      <c r="AG71" s="657">
        <v>38</v>
      </c>
      <c r="AH71" s="666">
        <v>8</v>
      </c>
      <c r="AI71" s="657">
        <v>45</v>
      </c>
      <c r="AJ71" s="657">
        <v>39</v>
      </c>
      <c r="AK71" s="657">
        <v>6</v>
      </c>
      <c r="AL71" s="665">
        <v>16</v>
      </c>
      <c r="AM71" s="657">
        <v>13</v>
      </c>
      <c r="AN71" s="666">
        <v>3</v>
      </c>
      <c r="AO71" s="657">
        <v>11</v>
      </c>
      <c r="AP71" s="657">
        <v>10</v>
      </c>
      <c r="AQ71" s="657">
        <v>1</v>
      </c>
      <c r="AR71" s="665">
        <v>23</v>
      </c>
      <c r="AS71" s="657">
        <v>18</v>
      </c>
      <c r="AT71" s="666">
        <v>5</v>
      </c>
      <c r="AU71" s="657">
        <v>36</v>
      </c>
      <c r="AV71" s="657">
        <v>32</v>
      </c>
      <c r="AW71" s="657">
        <v>4</v>
      </c>
      <c r="AX71" s="665">
        <v>32</v>
      </c>
      <c r="AY71" s="657">
        <v>28</v>
      </c>
      <c r="AZ71" s="666">
        <v>4</v>
      </c>
      <c r="BA71" s="657">
        <v>5</v>
      </c>
      <c r="BB71" s="657">
        <v>5</v>
      </c>
      <c r="BC71" s="657">
        <v>0</v>
      </c>
      <c r="BD71" s="665">
        <v>2</v>
      </c>
      <c r="BE71" s="657">
        <v>2</v>
      </c>
      <c r="BF71" s="666">
        <v>0</v>
      </c>
      <c r="BG71" s="657">
        <v>2</v>
      </c>
      <c r="BH71" s="657">
        <v>1</v>
      </c>
      <c r="BI71" s="657">
        <v>1</v>
      </c>
      <c r="BJ71" s="665">
        <v>5</v>
      </c>
      <c r="BK71" s="657">
        <v>4</v>
      </c>
      <c r="BL71" s="666">
        <v>1</v>
      </c>
      <c r="BM71" s="657">
        <v>43</v>
      </c>
      <c r="BN71" s="657">
        <v>40</v>
      </c>
      <c r="BO71" s="657">
        <v>3</v>
      </c>
      <c r="BP71" s="665">
        <v>18</v>
      </c>
      <c r="BQ71" s="657">
        <v>16</v>
      </c>
      <c r="BR71" s="666">
        <v>2</v>
      </c>
      <c r="BS71" s="657">
        <v>58</v>
      </c>
      <c r="BT71" s="657">
        <v>48</v>
      </c>
      <c r="BU71" s="657">
        <v>10</v>
      </c>
      <c r="BV71" s="665">
        <v>9</v>
      </c>
      <c r="BW71" s="657">
        <v>9</v>
      </c>
      <c r="BX71" s="666">
        <v>0</v>
      </c>
      <c r="BY71" s="657">
        <v>8</v>
      </c>
      <c r="BZ71" s="657">
        <v>8</v>
      </c>
      <c r="CA71" s="657">
        <v>0</v>
      </c>
      <c r="CB71" s="665">
        <v>32</v>
      </c>
      <c r="CC71" s="657">
        <v>30</v>
      </c>
      <c r="CD71" s="666">
        <v>2</v>
      </c>
      <c r="CE71" s="657">
        <v>64</v>
      </c>
      <c r="CF71" s="657">
        <v>55</v>
      </c>
      <c r="CG71" s="657">
        <v>9</v>
      </c>
      <c r="CH71" s="665">
        <v>14</v>
      </c>
      <c r="CI71" s="657">
        <v>13</v>
      </c>
      <c r="CJ71" s="666">
        <v>1</v>
      </c>
      <c r="CK71" s="657">
        <v>23</v>
      </c>
      <c r="CL71" s="657">
        <v>20</v>
      </c>
      <c r="CM71" s="657">
        <v>3</v>
      </c>
      <c r="CN71" s="665">
        <v>2</v>
      </c>
      <c r="CO71" s="657">
        <v>2</v>
      </c>
      <c r="CP71" s="666">
        <v>0</v>
      </c>
      <c r="CQ71" s="657">
        <v>23</v>
      </c>
      <c r="CR71" s="657">
        <v>21</v>
      </c>
      <c r="CS71" s="657">
        <v>2</v>
      </c>
      <c r="CT71" s="665">
        <v>33</v>
      </c>
      <c r="CU71" s="657">
        <v>27</v>
      </c>
      <c r="CV71" s="666">
        <v>6</v>
      </c>
      <c r="CW71" s="657">
        <v>7</v>
      </c>
      <c r="CX71" s="657">
        <v>6</v>
      </c>
      <c r="CY71" s="657">
        <v>1</v>
      </c>
      <c r="CZ71" s="665">
        <v>22</v>
      </c>
      <c r="DA71" s="657">
        <v>19</v>
      </c>
      <c r="DB71" s="666">
        <v>3</v>
      </c>
      <c r="DC71" s="657">
        <v>2</v>
      </c>
      <c r="DD71" s="657">
        <v>2</v>
      </c>
      <c r="DE71" s="657">
        <v>0</v>
      </c>
      <c r="DF71" s="665">
        <v>15</v>
      </c>
      <c r="DG71" s="657">
        <v>14</v>
      </c>
      <c r="DH71" s="666">
        <v>1</v>
      </c>
      <c r="DI71" s="657">
        <v>2</v>
      </c>
      <c r="DJ71" s="657">
        <v>2</v>
      </c>
      <c r="DK71" s="657">
        <v>0</v>
      </c>
      <c r="DL71" s="665">
        <v>10</v>
      </c>
      <c r="DM71" s="657">
        <v>8</v>
      </c>
      <c r="DN71" s="666">
        <v>2</v>
      </c>
      <c r="DO71" s="657">
        <v>10</v>
      </c>
      <c r="DP71" s="657">
        <v>9</v>
      </c>
      <c r="DQ71" s="657">
        <v>1</v>
      </c>
      <c r="DR71" s="665">
        <v>15</v>
      </c>
      <c r="DS71" s="657">
        <v>13</v>
      </c>
      <c r="DT71" s="666">
        <v>2</v>
      </c>
      <c r="DU71" s="665">
        <v>38</v>
      </c>
      <c r="DV71" s="657">
        <v>33</v>
      </c>
      <c r="DW71" s="666">
        <v>5</v>
      </c>
    </row>
    <row r="72" spans="1:127" hidden="1" x14ac:dyDescent="0.15">
      <c r="A72" s="529" t="s">
        <v>1414</v>
      </c>
      <c r="B72" s="661">
        <v>1284</v>
      </c>
      <c r="C72" s="662">
        <v>1028</v>
      </c>
      <c r="D72" s="663">
        <v>249</v>
      </c>
      <c r="E72" s="657">
        <v>200</v>
      </c>
      <c r="F72" s="657">
        <v>152</v>
      </c>
      <c r="G72" s="657">
        <v>48</v>
      </c>
      <c r="H72" s="665">
        <v>230</v>
      </c>
      <c r="I72" s="657">
        <v>189</v>
      </c>
      <c r="J72" s="666">
        <v>41</v>
      </c>
      <c r="K72" s="657">
        <v>143</v>
      </c>
      <c r="L72" s="657">
        <v>108</v>
      </c>
      <c r="M72" s="657">
        <v>28</v>
      </c>
      <c r="N72" s="665">
        <v>22</v>
      </c>
      <c r="O72" s="657">
        <v>20</v>
      </c>
      <c r="P72" s="666">
        <v>2</v>
      </c>
      <c r="Q72" s="657">
        <v>29</v>
      </c>
      <c r="R72" s="657">
        <v>25</v>
      </c>
      <c r="S72" s="657">
        <v>4</v>
      </c>
      <c r="T72" s="665">
        <v>7</v>
      </c>
      <c r="U72" s="657">
        <v>5</v>
      </c>
      <c r="V72" s="666">
        <v>2</v>
      </c>
      <c r="W72" s="657">
        <v>6</v>
      </c>
      <c r="X72" s="657">
        <v>5</v>
      </c>
      <c r="Y72" s="657">
        <v>1</v>
      </c>
      <c r="Z72" s="665">
        <v>19</v>
      </c>
      <c r="AA72" s="657">
        <v>16</v>
      </c>
      <c r="AB72" s="666">
        <v>3</v>
      </c>
      <c r="AC72" s="657">
        <v>9</v>
      </c>
      <c r="AD72" s="657">
        <v>4</v>
      </c>
      <c r="AE72" s="657">
        <v>5</v>
      </c>
      <c r="AF72" s="665">
        <v>88</v>
      </c>
      <c r="AG72" s="657">
        <v>71</v>
      </c>
      <c r="AH72" s="666">
        <v>17</v>
      </c>
      <c r="AI72" s="657">
        <v>58</v>
      </c>
      <c r="AJ72" s="657">
        <v>50</v>
      </c>
      <c r="AK72" s="657">
        <v>8</v>
      </c>
      <c r="AL72" s="665">
        <v>9</v>
      </c>
      <c r="AM72" s="657">
        <v>7</v>
      </c>
      <c r="AN72" s="666">
        <v>2</v>
      </c>
      <c r="AO72" s="657">
        <v>20</v>
      </c>
      <c r="AP72" s="657">
        <v>15</v>
      </c>
      <c r="AQ72" s="657">
        <v>5</v>
      </c>
      <c r="AR72" s="665">
        <v>17</v>
      </c>
      <c r="AS72" s="657">
        <v>13</v>
      </c>
      <c r="AT72" s="666">
        <v>4</v>
      </c>
      <c r="AU72" s="657">
        <v>17</v>
      </c>
      <c r="AV72" s="657">
        <v>15</v>
      </c>
      <c r="AW72" s="657">
        <v>2</v>
      </c>
      <c r="AX72" s="665">
        <v>23</v>
      </c>
      <c r="AY72" s="657">
        <v>20</v>
      </c>
      <c r="AZ72" s="666">
        <v>3</v>
      </c>
      <c r="BA72" s="657">
        <v>5</v>
      </c>
      <c r="BB72" s="657">
        <v>4</v>
      </c>
      <c r="BC72" s="657">
        <v>1</v>
      </c>
      <c r="BD72" s="665">
        <v>40</v>
      </c>
      <c r="BE72" s="657">
        <v>34</v>
      </c>
      <c r="BF72" s="666">
        <v>6</v>
      </c>
      <c r="BG72" s="657">
        <v>18</v>
      </c>
      <c r="BH72" s="657">
        <v>13</v>
      </c>
      <c r="BI72" s="657">
        <v>5</v>
      </c>
      <c r="BJ72" s="665">
        <v>34</v>
      </c>
      <c r="BK72" s="657">
        <v>32</v>
      </c>
      <c r="BL72" s="666">
        <v>2</v>
      </c>
      <c r="BM72" s="657">
        <v>13</v>
      </c>
      <c r="BN72" s="657">
        <v>9</v>
      </c>
      <c r="BO72" s="657">
        <v>4</v>
      </c>
      <c r="BP72" s="665">
        <v>14</v>
      </c>
      <c r="BQ72" s="657">
        <v>12</v>
      </c>
      <c r="BR72" s="666">
        <v>2</v>
      </c>
      <c r="BS72" s="657">
        <v>44</v>
      </c>
      <c r="BT72" s="657">
        <v>36</v>
      </c>
      <c r="BU72" s="657">
        <v>8</v>
      </c>
      <c r="BV72" s="665">
        <v>12</v>
      </c>
      <c r="BW72" s="657">
        <v>10</v>
      </c>
      <c r="BX72" s="666">
        <v>2</v>
      </c>
      <c r="BY72" s="657">
        <v>5</v>
      </c>
      <c r="BZ72" s="657">
        <v>3</v>
      </c>
      <c r="CA72" s="657">
        <v>2</v>
      </c>
      <c r="CB72" s="665">
        <v>8</v>
      </c>
      <c r="CC72" s="657">
        <v>8</v>
      </c>
      <c r="CD72" s="666">
        <v>0</v>
      </c>
      <c r="CE72" s="657">
        <v>47</v>
      </c>
      <c r="CF72" s="657">
        <v>38</v>
      </c>
      <c r="CG72" s="657">
        <v>9</v>
      </c>
      <c r="CH72" s="665">
        <v>16</v>
      </c>
      <c r="CI72" s="657">
        <v>13</v>
      </c>
      <c r="CJ72" s="666">
        <v>3</v>
      </c>
      <c r="CK72" s="657">
        <v>44</v>
      </c>
      <c r="CL72" s="657">
        <v>33</v>
      </c>
      <c r="CM72" s="657">
        <v>11</v>
      </c>
      <c r="CN72" s="665">
        <v>1</v>
      </c>
      <c r="CO72" s="657">
        <v>1</v>
      </c>
      <c r="CP72" s="666">
        <v>0</v>
      </c>
      <c r="CQ72" s="657">
        <v>8</v>
      </c>
      <c r="CR72" s="657">
        <v>7</v>
      </c>
      <c r="CS72" s="657">
        <v>1</v>
      </c>
      <c r="CT72" s="665">
        <v>8</v>
      </c>
      <c r="CU72" s="657">
        <v>6</v>
      </c>
      <c r="CV72" s="666">
        <v>2</v>
      </c>
      <c r="CW72" s="657">
        <v>1</v>
      </c>
      <c r="CX72" s="657">
        <v>1</v>
      </c>
      <c r="CY72" s="657">
        <v>0</v>
      </c>
      <c r="CZ72" s="665">
        <v>1</v>
      </c>
      <c r="DA72" s="657">
        <v>1</v>
      </c>
      <c r="DB72" s="666">
        <v>0</v>
      </c>
      <c r="DC72" s="657">
        <v>17</v>
      </c>
      <c r="DD72" s="657">
        <v>14</v>
      </c>
      <c r="DE72" s="657">
        <v>3</v>
      </c>
      <c r="DF72" s="665">
        <v>5</v>
      </c>
      <c r="DG72" s="657">
        <v>4</v>
      </c>
      <c r="DH72" s="666">
        <v>1</v>
      </c>
      <c r="DI72" s="657">
        <v>18</v>
      </c>
      <c r="DJ72" s="657">
        <v>13</v>
      </c>
      <c r="DK72" s="657">
        <v>5</v>
      </c>
      <c r="DL72" s="665">
        <v>4</v>
      </c>
      <c r="DM72" s="657">
        <v>4</v>
      </c>
      <c r="DN72" s="666">
        <v>0</v>
      </c>
      <c r="DO72" s="657">
        <v>9</v>
      </c>
      <c r="DP72" s="657">
        <v>6</v>
      </c>
      <c r="DQ72" s="657">
        <v>3</v>
      </c>
      <c r="DR72" s="665">
        <v>13</v>
      </c>
      <c r="DS72" s="657">
        <v>10</v>
      </c>
      <c r="DT72" s="666">
        <v>3</v>
      </c>
      <c r="DU72" s="665">
        <v>2</v>
      </c>
      <c r="DV72" s="657">
        <v>1</v>
      </c>
      <c r="DW72" s="666">
        <v>1</v>
      </c>
    </row>
    <row r="73" spans="1:127" hidden="1" x14ac:dyDescent="0.15">
      <c r="A73" s="529" t="s">
        <v>1415</v>
      </c>
      <c r="B73" s="661">
        <v>2823</v>
      </c>
      <c r="C73" s="662">
        <v>2240</v>
      </c>
      <c r="D73" s="663">
        <v>565</v>
      </c>
      <c r="E73" s="657">
        <v>865</v>
      </c>
      <c r="F73" s="657">
        <v>683</v>
      </c>
      <c r="G73" s="657">
        <v>176</v>
      </c>
      <c r="H73" s="665">
        <v>399</v>
      </c>
      <c r="I73" s="657">
        <v>312</v>
      </c>
      <c r="J73" s="666">
        <v>83</v>
      </c>
      <c r="K73" s="657">
        <v>346</v>
      </c>
      <c r="L73" s="657">
        <v>272</v>
      </c>
      <c r="M73" s="657">
        <v>74</v>
      </c>
      <c r="N73" s="665">
        <v>53</v>
      </c>
      <c r="O73" s="657">
        <v>41</v>
      </c>
      <c r="P73" s="666">
        <v>10</v>
      </c>
      <c r="Q73" s="657">
        <v>124</v>
      </c>
      <c r="R73" s="657">
        <v>98</v>
      </c>
      <c r="S73" s="657">
        <v>26</v>
      </c>
      <c r="T73" s="665">
        <v>79</v>
      </c>
      <c r="U73" s="657">
        <v>68</v>
      </c>
      <c r="V73" s="666">
        <v>11</v>
      </c>
      <c r="W73" s="657">
        <v>6</v>
      </c>
      <c r="X73" s="657">
        <v>6</v>
      </c>
      <c r="Y73" s="657">
        <v>0</v>
      </c>
      <c r="Z73" s="665">
        <v>65</v>
      </c>
      <c r="AA73" s="657">
        <v>53</v>
      </c>
      <c r="AB73" s="666">
        <v>12</v>
      </c>
      <c r="AC73" s="657">
        <v>70</v>
      </c>
      <c r="AD73" s="657">
        <v>53</v>
      </c>
      <c r="AE73" s="657">
        <v>17</v>
      </c>
      <c r="AF73" s="665">
        <v>53</v>
      </c>
      <c r="AG73" s="657">
        <v>43</v>
      </c>
      <c r="AH73" s="666">
        <v>10</v>
      </c>
      <c r="AI73" s="657">
        <v>153</v>
      </c>
      <c r="AJ73" s="657">
        <v>113</v>
      </c>
      <c r="AK73" s="657">
        <v>35</v>
      </c>
      <c r="AL73" s="665">
        <v>21</v>
      </c>
      <c r="AM73" s="657">
        <v>19</v>
      </c>
      <c r="AN73" s="666">
        <v>2</v>
      </c>
      <c r="AO73" s="657">
        <v>22</v>
      </c>
      <c r="AP73" s="657">
        <v>19</v>
      </c>
      <c r="AQ73" s="657">
        <v>3</v>
      </c>
      <c r="AR73" s="665">
        <v>42</v>
      </c>
      <c r="AS73" s="657">
        <v>27</v>
      </c>
      <c r="AT73" s="666">
        <v>14</v>
      </c>
      <c r="AU73" s="657">
        <v>32</v>
      </c>
      <c r="AV73" s="657">
        <v>25</v>
      </c>
      <c r="AW73" s="657">
        <v>7</v>
      </c>
      <c r="AX73" s="665">
        <v>59</v>
      </c>
      <c r="AY73" s="657">
        <v>44</v>
      </c>
      <c r="AZ73" s="666">
        <v>15</v>
      </c>
      <c r="BA73" s="657">
        <v>66</v>
      </c>
      <c r="BB73" s="657">
        <v>58</v>
      </c>
      <c r="BC73" s="657">
        <v>8</v>
      </c>
      <c r="BD73" s="665">
        <v>15</v>
      </c>
      <c r="BE73" s="657">
        <v>10</v>
      </c>
      <c r="BF73" s="666">
        <v>5</v>
      </c>
      <c r="BG73" s="657">
        <v>15</v>
      </c>
      <c r="BH73" s="657">
        <v>11</v>
      </c>
      <c r="BI73" s="657">
        <v>4</v>
      </c>
      <c r="BJ73" s="665">
        <v>6</v>
      </c>
      <c r="BK73" s="657">
        <v>5</v>
      </c>
      <c r="BL73" s="666">
        <v>1</v>
      </c>
      <c r="BM73" s="657">
        <v>29</v>
      </c>
      <c r="BN73" s="657">
        <v>26</v>
      </c>
      <c r="BO73" s="657">
        <v>3</v>
      </c>
      <c r="BP73" s="665">
        <v>11</v>
      </c>
      <c r="BQ73" s="657">
        <v>10</v>
      </c>
      <c r="BR73" s="666">
        <v>1</v>
      </c>
      <c r="BS73" s="657">
        <v>16</v>
      </c>
      <c r="BT73" s="657">
        <v>15</v>
      </c>
      <c r="BU73" s="657">
        <v>1</v>
      </c>
      <c r="BV73" s="665">
        <v>12</v>
      </c>
      <c r="BW73" s="657">
        <v>9</v>
      </c>
      <c r="BX73" s="666">
        <v>3</v>
      </c>
      <c r="BY73" s="657">
        <v>9</v>
      </c>
      <c r="BZ73" s="657">
        <v>6</v>
      </c>
      <c r="CA73" s="657">
        <v>3</v>
      </c>
      <c r="CB73" s="665">
        <v>20</v>
      </c>
      <c r="CC73" s="657">
        <v>18</v>
      </c>
      <c r="CD73" s="666">
        <v>2</v>
      </c>
      <c r="CE73" s="657">
        <v>32</v>
      </c>
      <c r="CF73" s="657">
        <v>28</v>
      </c>
      <c r="CG73" s="657">
        <v>4</v>
      </c>
      <c r="CH73" s="665">
        <v>8</v>
      </c>
      <c r="CI73" s="657">
        <v>7</v>
      </c>
      <c r="CJ73" s="666">
        <v>1</v>
      </c>
      <c r="CK73" s="657">
        <v>19</v>
      </c>
      <c r="CL73" s="657">
        <v>16</v>
      </c>
      <c r="CM73" s="657">
        <v>3</v>
      </c>
      <c r="CN73" s="665">
        <v>12</v>
      </c>
      <c r="CO73" s="657">
        <v>12</v>
      </c>
      <c r="CP73" s="666">
        <v>0</v>
      </c>
      <c r="CQ73" s="657">
        <v>11</v>
      </c>
      <c r="CR73" s="657">
        <v>10</v>
      </c>
      <c r="CS73" s="657">
        <v>1</v>
      </c>
      <c r="CT73" s="665">
        <v>27</v>
      </c>
      <c r="CU73" s="657">
        <v>21</v>
      </c>
      <c r="CV73" s="666">
        <v>6</v>
      </c>
      <c r="CW73" s="657">
        <v>21</v>
      </c>
      <c r="CX73" s="657">
        <v>20</v>
      </c>
      <c r="CY73" s="657">
        <v>1</v>
      </c>
      <c r="CZ73" s="665">
        <v>7</v>
      </c>
      <c r="DA73" s="657">
        <v>6</v>
      </c>
      <c r="DB73" s="666">
        <v>1</v>
      </c>
      <c r="DC73" s="657">
        <v>7</v>
      </c>
      <c r="DD73" s="657">
        <v>6</v>
      </c>
      <c r="DE73" s="657">
        <v>1</v>
      </c>
      <c r="DF73" s="665">
        <v>1</v>
      </c>
      <c r="DG73" s="657">
        <v>1</v>
      </c>
      <c r="DH73" s="666">
        <v>0</v>
      </c>
      <c r="DI73" s="657">
        <v>37</v>
      </c>
      <c r="DJ73" s="657">
        <v>28</v>
      </c>
      <c r="DK73" s="657">
        <v>9</v>
      </c>
      <c r="DL73" s="665">
        <v>9</v>
      </c>
      <c r="DM73" s="657">
        <v>7</v>
      </c>
      <c r="DN73" s="666">
        <v>2</v>
      </c>
      <c r="DO73" s="657">
        <v>19</v>
      </c>
      <c r="DP73" s="657">
        <v>14</v>
      </c>
      <c r="DQ73" s="657">
        <v>5</v>
      </c>
      <c r="DR73" s="665">
        <v>22</v>
      </c>
      <c r="DS73" s="657">
        <v>18</v>
      </c>
      <c r="DT73" s="666">
        <v>4</v>
      </c>
      <c r="DU73" s="665">
        <v>3</v>
      </c>
      <c r="DV73" s="657">
        <v>2</v>
      </c>
      <c r="DW73" s="666">
        <v>1</v>
      </c>
    </row>
    <row r="74" spans="1:127" hidden="1" x14ac:dyDescent="0.15">
      <c r="A74" s="529" t="s">
        <v>1416</v>
      </c>
      <c r="B74" s="661">
        <v>2460</v>
      </c>
      <c r="C74" s="662">
        <v>1808</v>
      </c>
      <c r="D74" s="663">
        <v>638</v>
      </c>
      <c r="E74" s="657">
        <v>645</v>
      </c>
      <c r="F74" s="657">
        <v>486</v>
      </c>
      <c r="G74" s="657">
        <v>159</v>
      </c>
      <c r="H74" s="665">
        <v>299</v>
      </c>
      <c r="I74" s="657">
        <v>205</v>
      </c>
      <c r="J74" s="666">
        <v>91</v>
      </c>
      <c r="K74" s="657">
        <v>497</v>
      </c>
      <c r="L74" s="657">
        <v>373</v>
      </c>
      <c r="M74" s="657">
        <v>113</v>
      </c>
      <c r="N74" s="665">
        <v>64</v>
      </c>
      <c r="O74" s="657">
        <v>45</v>
      </c>
      <c r="P74" s="666">
        <v>19</v>
      </c>
      <c r="Q74" s="657">
        <v>170</v>
      </c>
      <c r="R74" s="657">
        <v>127</v>
      </c>
      <c r="S74" s="657">
        <v>43</v>
      </c>
      <c r="T74" s="665">
        <v>6</v>
      </c>
      <c r="U74" s="657">
        <v>5</v>
      </c>
      <c r="V74" s="666">
        <v>1</v>
      </c>
      <c r="W74" s="657">
        <v>13</v>
      </c>
      <c r="X74" s="657">
        <v>6</v>
      </c>
      <c r="Y74" s="657">
        <v>7</v>
      </c>
      <c r="Z74" s="665">
        <v>219</v>
      </c>
      <c r="AA74" s="657">
        <v>159</v>
      </c>
      <c r="AB74" s="666">
        <v>60</v>
      </c>
      <c r="AC74" s="657">
        <v>22</v>
      </c>
      <c r="AD74" s="657">
        <v>16</v>
      </c>
      <c r="AE74" s="657">
        <v>6</v>
      </c>
      <c r="AF74" s="665">
        <v>52</v>
      </c>
      <c r="AG74" s="657">
        <v>40</v>
      </c>
      <c r="AH74" s="666">
        <v>12</v>
      </c>
      <c r="AI74" s="657">
        <v>83</v>
      </c>
      <c r="AJ74" s="657">
        <v>51</v>
      </c>
      <c r="AK74" s="657">
        <v>32</v>
      </c>
      <c r="AL74" s="665">
        <v>18</v>
      </c>
      <c r="AM74" s="657">
        <v>12</v>
      </c>
      <c r="AN74" s="666">
        <v>6</v>
      </c>
      <c r="AO74" s="657">
        <v>3</v>
      </c>
      <c r="AP74" s="657">
        <v>3</v>
      </c>
      <c r="AQ74" s="657">
        <v>0</v>
      </c>
      <c r="AR74" s="665">
        <v>49</v>
      </c>
      <c r="AS74" s="657">
        <v>32</v>
      </c>
      <c r="AT74" s="666">
        <v>17</v>
      </c>
      <c r="AU74" s="657">
        <v>24</v>
      </c>
      <c r="AV74" s="657">
        <v>17</v>
      </c>
      <c r="AW74" s="657">
        <v>7</v>
      </c>
      <c r="AX74" s="665">
        <v>41</v>
      </c>
      <c r="AY74" s="657">
        <v>32</v>
      </c>
      <c r="AZ74" s="666">
        <v>9</v>
      </c>
      <c r="BA74" s="657">
        <v>27</v>
      </c>
      <c r="BB74" s="657">
        <v>18</v>
      </c>
      <c r="BC74" s="657">
        <v>9</v>
      </c>
      <c r="BD74" s="665">
        <v>1</v>
      </c>
      <c r="BE74" s="657">
        <v>1</v>
      </c>
      <c r="BF74" s="666">
        <v>0</v>
      </c>
      <c r="BG74" s="657">
        <v>10</v>
      </c>
      <c r="BH74" s="657">
        <v>6</v>
      </c>
      <c r="BI74" s="657">
        <v>4</v>
      </c>
      <c r="BJ74" s="665">
        <v>0</v>
      </c>
      <c r="BK74" s="657">
        <v>0</v>
      </c>
      <c r="BL74" s="666">
        <v>0</v>
      </c>
      <c r="BM74" s="657">
        <v>2</v>
      </c>
      <c r="BN74" s="657">
        <v>1</v>
      </c>
      <c r="BO74" s="657">
        <v>1</v>
      </c>
      <c r="BP74" s="665">
        <v>12</v>
      </c>
      <c r="BQ74" s="657">
        <v>9</v>
      </c>
      <c r="BR74" s="666">
        <v>3</v>
      </c>
      <c r="BS74" s="657">
        <v>29</v>
      </c>
      <c r="BT74" s="657">
        <v>25</v>
      </c>
      <c r="BU74" s="657">
        <v>4</v>
      </c>
      <c r="BV74" s="665">
        <v>11</v>
      </c>
      <c r="BW74" s="657">
        <v>7</v>
      </c>
      <c r="BX74" s="666">
        <v>4</v>
      </c>
      <c r="BY74" s="657">
        <v>5</v>
      </c>
      <c r="BZ74" s="657">
        <v>4</v>
      </c>
      <c r="CA74" s="657">
        <v>1</v>
      </c>
      <c r="CB74" s="665">
        <v>14</v>
      </c>
      <c r="CC74" s="657">
        <v>11</v>
      </c>
      <c r="CD74" s="666">
        <v>3</v>
      </c>
      <c r="CE74" s="657">
        <v>23</v>
      </c>
      <c r="CF74" s="657">
        <v>19</v>
      </c>
      <c r="CG74" s="657">
        <v>4</v>
      </c>
      <c r="CH74" s="665">
        <v>18</v>
      </c>
      <c r="CI74" s="657">
        <v>12</v>
      </c>
      <c r="CJ74" s="666">
        <v>6</v>
      </c>
      <c r="CK74" s="657">
        <v>11</v>
      </c>
      <c r="CL74" s="657">
        <v>9</v>
      </c>
      <c r="CM74" s="657">
        <v>2</v>
      </c>
      <c r="CN74" s="665">
        <v>8</v>
      </c>
      <c r="CO74" s="657">
        <v>8</v>
      </c>
      <c r="CP74" s="666">
        <v>0</v>
      </c>
      <c r="CQ74" s="657">
        <v>9</v>
      </c>
      <c r="CR74" s="657">
        <v>8</v>
      </c>
      <c r="CS74" s="657">
        <v>1</v>
      </c>
      <c r="CT74" s="665">
        <v>1</v>
      </c>
      <c r="CU74" s="657">
        <v>1</v>
      </c>
      <c r="CV74" s="666">
        <v>0</v>
      </c>
      <c r="CW74" s="657">
        <v>9</v>
      </c>
      <c r="CX74" s="657">
        <v>7</v>
      </c>
      <c r="CY74" s="657">
        <v>2</v>
      </c>
      <c r="CZ74" s="665">
        <v>3</v>
      </c>
      <c r="DA74" s="657">
        <v>3</v>
      </c>
      <c r="DB74" s="666">
        <v>0</v>
      </c>
      <c r="DC74" s="657">
        <v>3</v>
      </c>
      <c r="DD74" s="657">
        <v>2</v>
      </c>
      <c r="DE74" s="657">
        <v>1</v>
      </c>
      <c r="DF74" s="665">
        <v>2</v>
      </c>
      <c r="DG74" s="657">
        <v>2</v>
      </c>
      <c r="DH74" s="666">
        <v>0</v>
      </c>
      <c r="DI74" s="657">
        <v>23</v>
      </c>
      <c r="DJ74" s="657">
        <v>17</v>
      </c>
      <c r="DK74" s="657">
        <v>6</v>
      </c>
      <c r="DL74" s="665">
        <v>13</v>
      </c>
      <c r="DM74" s="657">
        <v>11</v>
      </c>
      <c r="DN74" s="666">
        <v>2</v>
      </c>
      <c r="DO74" s="657">
        <v>10</v>
      </c>
      <c r="DP74" s="657">
        <v>7</v>
      </c>
      <c r="DQ74" s="657">
        <v>3</v>
      </c>
      <c r="DR74" s="665">
        <v>7</v>
      </c>
      <c r="DS74" s="657">
        <v>7</v>
      </c>
      <c r="DT74" s="666">
        <v>0</v>
      </c>
      <c r="DU74" s="665">
        <v>4</v>
      </c>
      <c r="DV74" s="657">
        <v>4</v>
      </c>
      <c r="DW74" s="666">
        <v>0</v>
      </c>
    </row>
    <row r="75" spans="1:127" hidden="1" x14ac:dyDescent="0.15">
      <c r="A75" s="529" t="s">
        <v>1417</v>
      </c>
      <c r="B75" s="661">
        <v>4736</v>
      </c>
      <c r="C75" s="662">
        <v>3694</v>
      </c>
      <c r="D75" s="663">
        <v>950</v>
      </c>
      <c r="E75" s="657">
        <v>1411</v>
      </c>
      <c r="F75" s="657">
        <v>1091</v>
      </c>
      <c r="G75" s="657">
        <v>283</v>
      </c>
      <c r="H75" s="665">
        <v>659</v>
      </c>
      <c r="I75" s="657">
        <v>515</v>
      </c>
      <c r="J75" s="666">
        <v>142</v>
      </c>
      <c r="K75" s="657">
        <v>504</v>
      </c>
      <c r="L75" s="657">
        <v>362</v>
      </c>
      <c r="M75" s="657">
        <v>112</v>
      </c>
      <c r="N75" s="665">
        <v>103</v>
      </c>
      <c r="O75" s="657">
        <v>79</v>
      </c>
      <c r="P75" s="666">
        <v>24</v>
      </c>
      <c r="Q75" s="657">
        <v>302</v>
      </c>
      <c r="R75" s="657">
        <v>228</v>
      </c>
      <c r="S75" s="657">
        <v>56</v>
      </c>
      <c r="T75" s="665">
        <v>28</v>
      </c>
      <c r="U75" s="657">
        <v>24</v>
      </c>
      <c r="V75" s="666">
        <v>4</v>
      </c>
      <c r="W75" s="657">
        <v>14</v>
      </c>
      <c r="X75" s="657">
        <v>13</v>
      </c>
      <c r="Y75" s="657">
        <v>1</v>
      </c>
      <c r="Z75" s="665">
        <v>117</v>
      </c>
      <c r="AA75" s="657">
        <v>99</v>
      </c>
      <c r="AB75" s="666">
        <v>18</v>
      </c>
      <c r="AC75" s="657">
        <v>3</v>
      </c>
      <c r="AD75" s="657">
        <v>3</v>
      </c>
      <c r="AE75" s="657">
        <v>0</v>
      </c>
      <c r="AF75" s="665">
        <v>108</v>
      </c>
      <c r="AG75" s="657">
        <v>95</v>
      </c>
      <c r="AH75" s="666">
        <v>13</v>
      </c>
      <c r="AI75" s="657">
        <v>270</v>
      </c>
      <c r="AJ75" s="657">
        <v>194</v>
      </c>
      <c r="AK75" s="657">
        <v>76</v>
      </c>
      <c r="AL75" s="665">
        <v>42</v>
      </c>
      <c r="AM75" s="657">
        <v>32</v>
      </c>
      <c r="AN75" s="666">
        <v>10</v>
      </c>
      <c r="AO75" s="657">
        <v>53</v>
      </c>
      <c r="AP75" s="657">
        <v>45</v>
      </c>
      <c r="AQ75" s="657">
        <v>8</v>
      </c>
      <c r="AR75" s="665">
        <v>146</v>
      </c>
      <c r="AS75" s="657">
        <v>119</v>
      </c>
      <c r="AT75" s="666">
        <v>27</v>
      </c>
      <c r="AU75" s="657">
        <v>34</v>
      </c>
      <c r="AV75" s="657">
        <v>31</v>
      </c>
      <c r="AW75" s="657">
        <v>3</v>
      </c>
      <c r="AX75" s="665">
        <v>65</v>
      </c>
      <c r="AY75" s="657">
        <v>57</v>
      </c>
      <c r="AZ75" s="666">
        <v>8</v>
      </c>
      <c r="BA75" s="657">
        <v>83</v>
      </c>
      <c r="BB75" s="657">
        <v>66</v>
      </c>
      <c r="BC75" s="657">
        <v>17</v>
      </c>
      <c r="BD75" s="665">
        <v>20</v>
      </c>
      <c r="BE75" s="657">
        <v>16</v>
      </c>
      <c r="BF75" s="666">
        <v>4</v>
      </c>
      <c r="BG75" s="657">
        <v>37</v>
      </c>
      <c r="BH75" s="657">
        <v>31</v>
      </c>
      <c r="BI75" s="657">
        <v>6</v>
      </c>
      <c r="BJ75" s="665">
        <v>43</v>
      </c>
      <c r="BK75" s="657">
        <v>36</v>
      </c>
      <c r="BL75" s="666">
        <v>7</v>
      </c>
      <c r="BM75" s="657">
        <v>41</v>
      </c>
      <c r="BN75" s="657">
        <v>36</v>
      </c>
      <c r="BO75" s="657">
        <v>5</v>
      </c>
      <c r="BP75" s="665">
        <v>25</v>
      </c>
      <c r="BQ75" s="657">
        <v>18</v>
      </c>
      <c r="BR75" s="666">
        <v>7</v>
      </c>
      <c r="BS75" s="657">
        <v>124</v>
      </c>
      <c r="BT75" s="657">
        <v>100</v>
      </c>
      <c r="BU75" s="657">
        <v>24</v>
      </c>
      <c r="BV75" s="665">
        <v>63</v>
      </c>
      <c r="BW75" s="657">
        <v>56</v>
      </c>
      <c r="BX75" s="666">
        <v>7</v>
      </c>
      <c r="BY75" s="657">
        <v>46</v>
      </c>
      <c r="BZ75" s="657">
        <v>38</v>
      </c>
      <c r="CA75" s="657">
        <v>8</v>
      </c>
      <c r="CB75" s="665">
        <v>10</v>
      </c>
      <c r="CC75" s="657">
        <v>7</v>
      </c>
      <c r="CD75" s="666">
        <v>3</v>
      </c>
      <c r="CE75" s="657">
        <v>33</v>
      </c>
      <c r="CF75" s="657">
        <v>27</v>
      </c>
      <c r="CG75" s="657">
        <v>6</v>
      </c>
      <c r="CH75" s="665">
        <v>24</v>
      </c>
      <c r="CI75" s="657">
        <v>18</v>
      </c>
      <c r="CJ75" s="666">
        <v>6</v>
      </c>
      <c r="CK75" s="657">
        <v>89</v>
      </c>
      <c r="CL75" s="657">
        <v>66</v>
      </c>
      <c r="CM75" s="657">
        <v>18</v>
      </c>
      <c r="CN75" s="665">
        <v>10</v>
      </c>
      <c r="CO75" s="657">
        <v>7</v>
      </c>
      <c r="CP75" s="666">
        <v>3</v>
      </c>
      <c r="CQ75" s="657">
        <v>16</v>
      </c>
      <c r="CR75" s="657">
        <v>15</v>
      </c>
      <c r="CS75" s="657">
        <v>1</v>
      </c>
      <c r="CT75" s="665">
        <v>30</v>
      </c>
      <c r="CU75" s="657">
        <v>25</v>
      </c>
      <c r="CV75" s="666">
        <v>5</v>
      </c>
      <c r="CW75" s="657">
        <v>31</v>
      </c>
      <c r="CX75" s="657">
        <v>24</v>
      </c>
      <c r="CY75" s="657">
        <v>7</v>
      </c>
      <c r="CZ75" s="665">
        <v>0</v>
      </c>
      <c r="DA75" s="657">
        <v>0</v>
      </c>
      <c r="DB75" s="666">
        <v>0</v>
      </c>
      <c r="DC75" s="657">
        <v>20</v>
      </c>
      <c r="DD75" s="657">
        <v>15</v>
      </c>
      <c r="DE75" s="657">
        <v>5</v>
      </c>
      <c r="DF75" s="665">
        <v>21</v>
      </c>
      <c r="DG75" s="657">
        <v>17</v>
      </c>
      <c r="DH75" s="666">
        <v>4</v>
      </c>
      <c r="DI75" s="657">
        <v>40</v>
      </c>
      <c r="DJ75" s="657">
        <v>34</v>
      </c>
      <c r="DK75" s="657">
        <v>6</v>
      </c>
      <c r="DL75" s="665">
        <v>11</v>
      </c>
      <c r="DM75" s="657">
        <v>6</v>
      </c>
      <c r="DN75" s="666">
        <v>5</v>
      </c>
      <c r="DO75" s="657">
        <v>16</v>
      </c>
      <c r="DP75" s="657">
        <v>9</v>
      </c>
      <c r="DQ75" s="657">
        <v>7</v>
      </c>
      <c r="DR75" s="665">
        <v>28</v>
      </c>
      <c r="DS75" s="657">
        <v>25</v>
      </c>
      <c r="DT75" s="666">
        <v>3</v>
      </c>
      <c r="DU75" s="665">
        <v>16</v>
      </c>
      <c r="DV75" s="657">
        <v>15</v>
      </c>
      <c r="DW75" s="666">
        <v>1</v>
      </c>
    </row>
    <row r="76" spans="1:127" hidden="1" x14ac:dyDescent="0.15">
      <c r="A76" s="529" t="s">
        <v>1418</v>
      </c>
      <c r="B76" s="661">
        <v>32969</v>
      </c>
      <c r="C76" s="662">
        <v>27311</v>
      </c>
      <c r="D76" s="663">
        <v>5535</v>
      </c>
      <c r="E76" s="657">
        <v>8186</v>
      </c>
      <c r="F76" s="657">
        <v>6666</v>
      </c>
      <c r="G76" s="657">
        <v>1508</v>
      </c>
      <c r="H76" s="665">
        <v>6588</v>
      </c>
      <c r="I76" s="657">
        <v>5728</v>
      </c>
      <c r="J76" s="666">
        <v>847</v>
      </c>
      <c r="K76" s="657">
        <v>5212</v>
      </c>
      <c r="L76" s="657">
        <v>4463</v>
      </c>
      <c r="M76" s="657">
        <v>718</v>
      </c>
      <c r="N76" s="665">
        <v>675</v>
      </c>
      <c r="O76" s="657">
        <v>536</v>
      </c>
      <c r="P76" s="666">
        <v>139</v>
      </c>
      <c r="Q76" s="657">
        <v>1576</v>
      </c>
      <c r="R76" s="657">
        <v>1249</v>
      </c>
      <c r="S76" s="657">
        <v>296</v>
      </c>
      <c r="T76" s="665">
        <v>280</v>
      </c>
      <c r="U76" s="657">
        <v>216</v>
      </c>
      <c r="V76" s="666">
        <v>62</v>
      </c>
      <c r="W76" s="657">
        <v>55</v>
      </c>
      <c r="X76" s="657">
        <v>35</v>
      </c>
      <c r="Y76" s="657">
        <v>20</v>
      </c>
      <c r="Z76" s="665">
        <v>1058</v>
      </c>
      <c r="AA76" s="657">
        <v>865</v>
      </c>
      <c r="AB76" s="666">
        <v>185</v>
      </c>
      <c r="AC76" s="657">
        <v>381</v>
      </c>
      <c r="AD76" s="657">
        <v>322</v>
      </c>
      <c r="AE76" s="657">
        <v>59</v>
      </c>
      <c r="AF76" s="665">
        <v>485</v>
      </c>
      <c r="AG76" s="657">
        <v>402</v>
      </c>
      <c r="AH76" s="666">
        <v>83</v>
      </c>
      <c r="AI76" s="657">
        <v>1884</v>
      </c>
      <c r="AJ76" s="657">
        <v>1560</v>
      </c>
      <c r="AK76" s="657">
        <v>306</v>
      </c>
      <c r="AL76" s="665">
        <v>312</v>
      </c>
      <c r="AM76" s="657">
        <v>257</v>
      </c>
      <c r="AN76" s="666">
        <v>55</v>
      </c>
      <c r="AO76" s="657">
        <v>130</v>
      </c>
      <c r="AP76" s="657">
        <v>94</v>
      </c>
      <c r="AQ76" s="657">
        <v>36</v>
      </c>
      <c r="AR76" s="665">
        <v>518</v>
      </c>
      <c r="AS76" s="657">
        <v>423</v>
      </c>
      <c r="AT76" s="666">
        <v>95</v>
      </c>
      <c r="AU76" s="657">
        <v>228</v>
      </c>
      <c r="AV76" s="657">
        <v>171</v>
      </c>
      <c r="AW76" s="657">
        <v>57</v>
      </c>
      <c r="AX76" s="665">
        <v>1318</v>
      </c>
      <c r="AY76" s="657">
        <v>1110</v>
      </c>
      <c r="AZ76" s="666">
        <v>205</v>
      </c>
      <c r="BA76" s="657">
        <v>380</v>
      </c>
      <c r="BB76" s="657">
        <v>277</v>
      </c>
      <c r="BC76" s="657">
        <v>103</v>
      </c>
      <c r="BD76" s="665">
        <v>93</v>
      </c>
      <c r="BE76" s="657">
        <v>73</v>
      </c>
      <c r="BF76" s="666">
        <v>20</v>
      </c>
      <c r="BG76" s="657">
        <v>274</v>
      </c>
      <c r="BH76" s="657">
        <v>228</v>
      </c>
      <c r="BI76" s="657">
        <v>46</v>
      </c>
      <c r="BJ76" s="665">
        <v>150</v>
      </c>
      <c r="BK76" s="657">
        <v>117</v>
      </c>
      <c r="BL76" s="666">
        <v>33</v>
      </c>
      <c r="BM76" s="657">
        <v>109</v>
      </c>
      <c r="BN76" s="657">
        <v>84</v>
      </c>
      <c r="BO76" s="657">
        <v>25</v>
      </c>
      <c r="BP76" s="665">
        <v>82</v>
      </c>
      <c r="BQ76" s="657">
        <v>66</v>
      </c>
      <c r="BR76" s="666">
        <v>16</v>
      </c>
      <c r="BS76" s="657">
        <v>310</v>
      </c>
      <c r="BT76" s="657">
        <v>236</v>
      </c>
      <c r="BU76" s="657">
        <v>69</v>
      </c>
      <c r="BV76" s="665">
        <v>289</v>
      </c>
      <c r="BW76" s="657">
        <v>230</v>
      </c>
      <c r="BX76" s="666">
        <v>59</v>
      </c>
      <c r="BY76" s="657">
        <v>188</v>
      </c>
      <c r="BZ76" s="657">
        <v>147</v>
      </c>
      <c r="CA76" s="657">
        <v>41</v>
      </c>
      <c r="CB76" s="665">
        <v>106</v>
      </c>
      <c r="CC76" s="657">
        <v>80</v>
      </c>
      <c r="CD76" s="666">
        <v>26</v>
      </c>
      <c r="CE76" s="657">
        <v>212</v>
      </c>
      <c r="CF76" s="657">
        <v>169</v>
      </c>
      <c r="CG76" s="657">
        <v>43</v>
      </c>
      <c r="CH76" s="665">
        <v>160</v>
      </c>
      <c r="CI76" s="657">
        <v>135</v>
      </c>
      <c r="CJ76" s="666">
        <v>25</v>
      </c>
      <c r="CK76" s="657">
        <v>361</v>
      </c>
      <c r="CL76" s="657">
        <v>284</v>
      </c>
      <c r="CM76" s="657">
        <v>77</v>
      </c>
      <c r="CN76" s="665">
        <v>100</v>
      </c>
      <c r="CO76" s="657">
        <v>88</v>
      </c>
      <c r="CP76" s="666">
        <v>12</v>
      </c>
      <c r="CQ76" s="657">
        <v>86</v>
      </c>
      <c r="CR76" s="657">
        <v>66</v>
      </c>
      <c r="CS76" s="657">
        <v>20</v>
      </c>
      <c r="CT76" s="665">
        <v>144</v>
      </c>
      <c r="CU76" s="657">
        <v>120</v>
      </c>
      <c r="CV76" s="666">
        <v>24</v>
      </c>
      <c r="CW76" s="657">
        <v>280</v>
      </c>
      <c r="CX76" s="657">
        <v>207</v>
      </c>
      <c r="CY76" s="657">
        <v>73</v>
      </c>
      <c r="CZ76" s="665">
        <v>45</v>
      </c>
      <c r="DA76" s="657">
        <v>36</v>
      </c>
      <c r="DB76" s="666">
        <v>9</v>
      </c>
      <c r="DC76" s="657">
        <v>90</v>
      </c>
      <c r="DD76" s="657">
        <v>72</v>
      </c>
      <c r="DE76" s="657">
        <v>18</v>
      </c>
      <c r="DF76" s="665">
        <v>35</v>
      </c>
      <c r="DG76" s="657">
        <v>26</v>
      </c>
      <c r="DH76" s="666">
        <v>9</v>
      </c>
      <c r="DI76" s="657">
        <v>316</v>
      </c>
      <c r="DJ76" s="657">
        <v>260</v>
      </c>
      <c r="DK76" s="657">
        <v>56</v>
      </c>
      <c r="DL76" s="665">
        <v>55</v>
      </c>
      <c r="DM76" s="657">
        <v>40</v>
      </c>
      <c r="DN76" s="666">
        <v>15</v>
      </c>
      <c r="DO76" s="657">
        <v>62</v>
      </c>
      <c r="DP76" s="657">
        <v>47</v>
      </c>
      <c r="DQ76" s="657">
        <v>15</v>
      </c>
      <c r="DR76" s="665">
        <v>77</v>
      </c>
      <c r="DS76" s="657">
        <v>67</v>
      </c>
      <c r="DT76" s="666">
        <v>10</v>
      </c>
      <c r="DU76" s="665">
        <v>79</v>
      </c>
      <c r="DV76" s="657">
        <v>59</v>
      </c>
      <c r="DW76" s="666">
        <v>20</v>
      </c>
    </row>
    <row r="77" spans="1:127" hidden="1" x14ac:dyDescent="0.15">
      <c r="A77" s="529" t="s">
        <v>1419</v>
      </c>
      <c r="B77" s="661">
        <v>67</v>
      </c>
      <c r="C77" s="662">
        <v>45</v>
      </c>
      <c r="D77" s="663">
        <v>22</v>
      </c>
      <c r="E77" s="657">
        <v>21</v>
      </c>
      <c r="F77" s="657">
        <v>17</v>
      </c>
      <c r="G77" s="657">
        <v>4</v>
      </c>
      <c r="H77" s="665">
        <v>2</v>
      </c>
      <c r="I77" s="657">
        <v>2</v>
      </c>
      <c r="J77" s="666">
        <v>0</v>
      </c>
      <c r="K77" s="657">
        <v>1</v>
      </c>
      <c r="L77" s="657">
        <v>1</v>
      </c>
      <c r="M77" s="657">
        <v>0</v>
      </c>
      <c r="N77" s="665">
        <v>0</v>
      </c>
      <c r="O77" s="657">
        <v>0</v>
      </c>
      <c r="P77" s="666">
        <v>0</v>
      </c>
      <c r="Q77" s="657">
        <v>20</v>
      </c>
      <c r="R77" s="657">
        <v>13</v>
      </c>
      <c r="S77" s="657">
        <v>7</v>
      </c>
      <c r="T77" s="665">
        <v>0</v>
      </c>
      <c r="U77" s="657">
        <v>0</v>
      </c>
      <c r="V77" s="666">
        <v>0</v>
      </c>
      <c r="W77" s="657">
        <v>0</v>
      </c>
      <c r="X77" s="657">
        <v>0</v>
      </c>
      <c r="Y77" s="657">
        <v>0</v>
      </c>
      <c r="Z77" s="665">
        <v>0</v>
      </c>
      <c r="AA77" s="657">
        <v>0</v>
      </c>
      <c r="AB77" s="666">
        <v>0</v>
      </c>
      <c r="AC77" s="657">
        <v>0</v>
      </c>
      <c r="AD77" s="657">
        <v>0</v>
      </c>
      <c r="AE77" s="657">
        <v>0</v>
      </c>
      <c r="AF77" s="665">
        <v>0</v>
      </c>
      <c r="AG77" s="657">
        <v>0</v>
      </c>
      <c r="AH77" s="666">
        <v>0</v>
      </c>
      <c r="AI77" s="657">
        <v>10</v>
      </c>
      <c r="AJ77" s="657">
        <v>4</v>
      </c>
      <c r="AK77" s="657">
        <v>6</v>
      </c>
      <c r="AL77" s="665">
        <v>0</v>
      </c>
      <c r="AM77" s="657">
        <v>0</v>
      </c>
      <c r="AN77" s="666">
        <v>0</v>
      </c>
      <c r="AO77" s="657">
        <v>0</v>
      </c>
      <c r="AP77" s="657">
        <v>0</v>
      </c>
      <c r="AQ77" s="657">
        <v>0</v>
      </c>
      <c r="AR77" s="665">
        <v>0</v>
      </c>
      <c r="AS77" s="657">
        <v>0</v>
      </c>
      <c r="AT77" s="666">
        <v>0</v>
      </c>
      <c r="AU77" s="657">
        <v>0</v>
      </c>
      <c r="AV77" s="657">
        <v>0</v>
      </c>
      <c r="AW77" s="657">
        <v>0</v>
      </c>
      <c r="AX77" s="665">
        <v>6</v>
      </c>
      <c r="AY77" s="657">
        <v>2</v>
      </c>
      <c r="AZ77" s="666">
        <v>4</v>
      </c>
      <c r="BA77" s="657">
        <v>0</v>
      </c>
      <c r="BB77" s="657">
        <v>0</v>
      </c>
      <c r="BC77" s="657">
        <v>0</v>
      </c>
      <c r="BD77" s="665">
        <v>0</v>
      </c>
      <c r="BE77" s="657">
        <v>0</v>
      </c>
      <c r="BF77" s="666">
        <v>0</v>
      </c>
      <c r="BG77" s="657">
        <v>0</v>
      </c>
      <c r="BH77" s="657">
        <v>0</v>
      </c>
      <c r="BI77" s="657">
        <v>0</v>
      </c>
      <c r="BJ77" s="665">
        <v>0</v>
      </c>
      <c r="BK77" s="657">
        <v>0</v>
      </c>
      <c r="BL77" s="666">
        <v>0</v>
      </c>
      <c r="BM77" s="657">
        <v>0</v>
      </c>
      <c r="BN77" s="657">
        <v>0</v>
      </c>
      <c r="BO77" s="657">
        <v>0</v>
      </c>
      <c r="BP77" s="665">
        <v>0</v>
      </c>
      <c r="BQ77" s="657">
        <v>0</v>
      </c>
      <c r="BR77" s="666">
        <v>0</v>
      </c>
      <c r="BS77" s="657">
        <v>0</v>
      </c>
      <c r="BT77" s="657">
        <v>0</v>
      </c>
      <c r="BU77" s="657">
        <v>0</v>
      </c>
      <c r="BV77" s="665">
        <v>0</v>
      </c>
      <c r="BW77" s="657">
        <v>0</v>
      </c>
      <c r="BX77" s="666">
        <v>0</v>
      </c>
      <c r="BY77" s="657">
        <v>0</v>
      </c>
      <c r="BZ77" s="657">
        <v>0</v>
      </c>
      <c r="CA77" s="657">
        <v>0</v>
      </c>
      <c r="CB77" s="665">
        <v>0</v>
      </c>
      <c r="CC77" s="657">
        <v>0</v>
      </c>
      <c r="CD77" s="666">
        <v>0</v>
      </c>
      <c r="CE77" s="657">
        <v>0</v>
      </c>
      <c r="CF77" s="657">
        <v>0</v>
      </c>
      <c r="CG77" s="657">
        <v>0</v>
      </c>
      <c r="CH77" s="665">
        <v>0</v>
      </c>
      <c r="CI77" s="657">
        <v>0</v>
      </c>
      <c r="CJ77" s="666">
        <v>0</v>
      </c>
      <c r="CK77" s="657">
        <v>7</v>
      </c>
      <c r="CL77" s="657">
        <v>6</v>
      </c>
      <c r="CM77" s="657">
        <v>1</v>
      </c>
      <c r="CN77" s="665">
        <v>0</v>
      </c>
      <c r="CO77" s="657">
        <v>0</v>
      </c>
      <c r="CP77" s="666">
        <v>0</v>
      </c>
      <c r="CQ77" s="657">
        <v>0</v>
      </c>
      <c r="CR77" s="657">
        <v>0</v>
      </c>
      <c r="CS77" s="657">
        <v>0</v>
      </c>
      <c r="CT77" s="665">
        <v>0</v>
      </c>
      <c r="CU77" s="657">
        <v>0</v>
      </c>
      <c r="CV77" s="666">
        <v>0</v>
      </c>
      <c r="CW77" s="657">
        <v>0</v>
      </c>
      <c r="CX77" s="657">
        <v>0</v>
      </c>
      <c r="CY77" s="657">
        <v>0</v>
      </c>
      <c r="CZ77" s="665">
        <v>0</v>
      </c>
      <c r="DA77" s="657">
        <v>0</v>
      </c>
      <c r="DB77" s="666">
        <v>0</v>
      </c>
      <c r="DC77" s="657">
        <v>0</v>
      </c>
      <c r="DD77" s="657">
        <v>0</v>
      </c>
      <c r="DE77" s="657">
        <v>0</v>
      </c>
      <c r="DF77" s="665">
        <v>0</v>
      </c>
      <c r="DG77" s="657">
        <v>0</v>
      </c>
      <c r="DH77" s="666">
        <v>0</v>
      </c>
      <c r="DI77" s="657">
        <v>0</v>
      </c>
      <c r="DJ77" s="657">
        <v>0</v>
      </c>
      <c r="DK77" s="657">
        <v>0</v>
      </c>
      <c r="DL77" s="665">
        <v>0</v>
      </c>
      <c r="DM77" s="657">
        <v>0</v>
      </c>
      <c r="DN77" s="666">
        <v>0</v>
      </c>
      <c r="DO77" s="657">
        <v>0</v>
      </c>
      <c r="DP77" s="657">
        <v>0</v>
      </c>
      <c r="DQ77" s="657">
        <v>0</v>
      </c>
      <c r="DR77" s="665">
        <v>0</v>
      </c>
      <c r="DS77" s="657">
        <v>0</v>
      </c>
      <c r="DT77" s="666">
        <v>0</v>
      </c>
      <c r="DU77" s="665">
        <v>0</v>
      </c>
      <c r="DV77" s="657">
        <v>0</v>
      </c>
      <c r="DW77" s="666">
        <v>0</v>
      </c>
    </row>
    <row r="78" spans="1:127" hidden="1" x14ac:dyDescent="0.15">
      <c r="A78" s="529" t="s">
        <v>1420</v>
      </c>
      <c r="B78" s="661">
        <v>11902</v>
      </c>
      <c r="C78" s="662">
        <v>9775</v>
      </c>
      <c r="D78" s="663">
        <v>2104</v>
      </c>
      <c r="E78" s="657">
        <v>3288</v>
      </c>
      <c r="F78" s="657">
        <v>2684</v>
      </c>
      <c r="G78" s="657">
        <v>604</v>
      </c>
      <c r="H78" s="665">
        <v>2277</v>
      </c>
      <c r="I78" s="657">
        <v>1944</v>
      </c>
      <c r="J78" s="666">
        <v>327</v>
      </c>
      <c r="K78" s="657">
        <v>1351</v>
      </c>
      <c r="L78" s="657">
        <v>1126</v>
      </c>
      <c r="M78" s="657">
        <v>216</v>
      </c>
      <c r="N78" s="665">
        <v>302</v>
      </c>
      <c r="O78" s="657">
        <v>228</v>
      </c>
      <c r="P78" s="666">
        <v>74</v>
      </c>
      <c r="Q78" s="657">
        <v>413</v>
      </c>
      <c r="R78" s="657">
        <v>345</v>
      </c>
      <c r="S78" s="657">
        <v>68</v>
      </c>
      <c r="T78" s="665">
        <v>176</v>
      </c>
      <c r="U78" s="657">
        <v>137</v>
      </c>
      <c r="V78" s="666">
        <v>39</v>
      </c>
      <c r="W78" s="657">
        <v>18</v>
      </c>
      <c r="X78" s="657">
        <v>13</v>
      </c>
      <c r="Y78" s="657">
        <v>5</v>
      </c>
      <c r="Z78" s="665">
        <v>393</v>
      </c>
      <c r="AA78" s="657">
        <v>322</v>
      </c>
      <c r="AB78" s="666">
        <v>63</v>
      </c>
      <c r="AC78" s="657">
        <v>135</v>
      </c>
      <c r="AD78" s="657">
        <v>107</v>
      </c>
      <c r="AE78" s="657">
        <v>28</v>
      </c>
      <c r="AF78" s="665">
        <v>272</v>
      </c>
      <c r="AG78" s="657">
        <v>234</v>
      </c>
      <c r="AH78" s="666">
        <v>38</v>
      </c>
      <c r="AI78" s="657">
        <v>740</v>
      </c>
      <c r="AJ78" s="657">
        <v>622</v>
      </c>
      <c r="AK78" s="657">
        <v>118</v>
      </c>
      <c r="AL78" s="665">
        <v>78</v>
      </c>
      <c r="AM78" s="657">
        <v>54</v>
      </c>
      <c r="AN78" s="666">
        <v>24</v>
      </c>
      <c r="AO78" s="657">
        <v>98</v>
      </c>
      <c r="AP78" s="657">
        <v>70</v>
      </c>
      <c r="AQ78" s="657">
        <v>28</v>
      </c>
      <c r="AR78" s="665">
        <v>90</v>
      </c>
      <c r="AS78" s="657">
        <v>66</v>
      </c>
      <c r="AT78" s="666">
        <v>24</v>
      </c>
      <c r="AU78" s="657">
        <v>64</v>
      </c>
      <c r="AV78" s="657">
        <v>50</v>
      </c>
      <c r="AW78" s="657">
        <v>14</v>
      </c>
      <c r="AX78" s="665">
        <v>354</v>
      </c>
      <c r="AY78" s="657">
        <v>304</v>
      </c>
      <c r="AZ78" s="666">
        <v>50</v>
      </c>
      <c r="BA78" s="657">
        <v>95</v>
      </c>
      <c r="BB78" s="657">
        <v>68</v>
      </c>
      <c r="BC78" s="657">
        <v>27</v>
      </c>
      <c r="BD78" s="665">
        <v>46</v>
      </c>
      <c r="BE78" s="657">
        <v>35</v>
      </c>
      <c r="BF78" s="666">
        <v>11</v>
      </c>
      <c r="BG78" s="657">
        <v>126</v>
      </c>
      <c r="BH78" s="657">
        <v>109</v>
      </c>
      <c r="BI78" s="657">
        <v>17</v>
      </c>
      <c r="BJ78" s="665">
        <v>105</v>
      </c>
      <c r="BK78" s="657">
        <v>83</v>
      </c>
      <c r="BL78" s="666">
        <v>22</v>
      </c>
      <c r="BM78" s="657">
        <v>45</v>
      </c>
      <c r="BN78" s="657">
        <v>36</v>
      </c>
      <c r="BO78" s="657">
        <v>9</v>
      </c>
      <c r="BP78" s="665">
        <v>55</v>
      </c>
      <c r="BQ78" s="657">
        <v>44</v>
      </c>
      <c r="BR78" s="666">
        <v>11</v>
      </c>
      <c r="BS78" s="657">
        <v>143</v>
      </c>
      <c r="BT78" s="657">
        <v>112</v>
      </c>
      <c r="BU78" s="657">
        <v>31</v>
      </c>
      <c r="BV78" s="665">
        <v>156</v>
      </c>
      <c r="BW78" s="657">
        <v>125</v>
      </c>
      <c r="BX78" s="666">
        <v>31</v>
      </c>
      <c r="BY78" s="657">
        <v>144</v>
      </c>
      <c r="BZ78" s="657">
        <v>112</v>
      </c>
      <c r="CA78" s="657">
        <v>32</v>
      </c>
      <c r="CB78" s="665">
        <v>43</v>
      </c>
      <c r="CC78" s="657">
        <v>32</v>
      </c>
      <c r="CD78" s="666">
        <v>11</v>
      </c>
      <c r="CE78" s="657">
        <v>108</v>
      </c>
      <c r="CF78" s="657">
        <v>89</v>
      </c>
      <c r="CG78" s="657">
        <v>19</v>
      </c>
      <c r="CH78" s="665">
        <v>120</v>
      </c>
      <c r="CI78" s="657">
        <v>105</v>
      </c>
      <c r="CJ78" s="666">
        <v>15</v>
      </c>
      <c r="CK78" s="657">
        <v>162</v>
      </c>
      <c r="CL78" s="657">
        <v>127</v>
      </c>
      <c r="CM78" s="657">
        <v>35</v>
      </c>
      <c r="CN78" s="665">
        <v>13</v>
      </c>
      <c r="CO78" s="657">
        <v>10</v>
      </c>
      <c r="CP78" s="666">
        <v>3</v>
      </c>
      <c r="CQ78" s="657">
        <v>69</v>
      </c>
      <c r="CR78" s="657">
        <v>54</v>
      </c>
      <c r="CS78" s="657">
        <v>15</v>
      </c>
      <c r="CT78" s="665">
        <v>53</v>
      </c>
      <c r="CU78" s="657">
        <v>44</v>
      </c>
      <c r="CV78" s="666">
        <v>9</v>
      </c>
      <c r="CW78" s="657">
        <v>24</v>
      </c>
      <c r="CX78" s="657">
        <v>15</v>
      </c>
      <c r="CY78" s="657">
        <v>9</v>
      </c>
      <c r="CZ78" s="665">
        <v>36</v>
      </c>
      <c r="DA78" s="657">
        <v>29</v>
      </c>
      <c r="DB78" s="666">
        <v>7</v>
      </c>
      <c r="DC78" s="657">
        <v>43</v>
      </c>
      <c r="DD78" s="657">
        <v>33</v>
      </c>
      <c r="DE78" s="657">
        <v>10</v>
      </c>
      <c r="DF78" s="665">
        <v>17</v>
      </c>
      <c r="DG78" s="657">
        <v>13</v>
      </c>
      <c r="DH78" s="666">
        <v>4</v>
      </c>
      <c r="DI78" s="657">
        <v>104</v>
      </c>
      <c r="DJ78" s="657">
        <v>82</v>
      </c>
      <c r="DK78" s="657">
        <v>22</v>
      </c>
      <c r="DL78" s="665">
        <v>30</v>
      </c>
      <c r="DM78" s="657">
        <v>22</v>
      </c>
      <c r="DN78" s="666">
        <v>8</v>
      </c>
      <c r="DO78" s="657">
        <v>43</v>
      </c>
      <c r="DP78" s="657">
        <v>32</v>
      </c>
      <c r="DQ78" s="657">
        <v>11</v>
      </c>
      <c r="DR78" s="665">
        <v>29</v>
      </c>
      <c r="DS78" s="657">
        <v>26</v>
      </c>
      <c r="DT78" s="666">
        <v>3</v>
      </c>
      <c r="DU78" s="665">
        <v>44</v>
      </c>
      <c r="DV78" s="657">
        <v>32</v>
      </c>
      <c r="DW78" s="666">
        <v>12</v>
      </c>
    </row>
    <row r="79" spans="1:127" hidden="1" x14ac:dyDescent="0.15">
      <c r="A79" s="529" t="s">
        <v>1421</v>
      </c>
      <c r="B79" s="661">
        <v>2476</v>
      </c>
      <c r="C79" s="662">
        <v>2093</v>
      </c>
      <c r="D79" s="663">
        <v>354</v>
      </c>
      <c r="E79" s="657">
        <v>868</v>
      </c>
      <c r="F79" s="657">
        <v>735</v>
      </c>
      <c r="G79" s="657">
        <v>129</v>
      </c>
      <c r="H79" s="665">
        <v>259</v>
      </c>
      <c r="I79" s="657">
        <v>216</v>
      </c>
      <c r="J79" s="666">
        <v>43</v>
      </c>
      <c r="K79" s="657">
        <v>305</v>
      </c>
      <c r="L79" s="657">
        <v>268</v>
      </c>
      <c r="M79" s="657">
        <v>37</v>
      </c>
      <c r="N79" s="665">
        <v>36</v>
      </c>
      <c r="O79" s="657">
        <v>26</v>
      </c>
      <c r="P79" s="666">
        <v>10</v>
      </c>
      <c r="Q79" s="657">
        <v>232</v>
      </c>
      <c r="R79" s="657">
        <v>186</v>
      </c>
      <c r="S79" s="657">
        <v>24</v>
      </c>
      <c r="T79" s="665">
        <v>23</v>
      </c>
      <c r="U79" s="657">
        <v>19</v>
      </c>
      <c r="V79" s="666">
        <v>4</v>
      </c>
      <c r="W79" s="657">
        <v>0</v>
      </c>
      <c r="X79" s="657">
        <v>0</v>
      </c>
      <c r="Y79" s="657">
        <v>0</v>
      </c>
      <c r="Z79" s="665">
        <v>52</v>
      </c>
      <c r="AA79" s="657">
        <v>45</v>
      </c>
      <c r="AB79" s="666">
        <v>7</v>
      </c>
      <c r="AC79" s="657">
        <v>0</v>
      </c>
      <c r="AD79" s="657">
        <v>0</v>
      </c>
      <c r="AE79" s="657">
        <v>0</v>
      </c>
      <c r="AF79" s="665">
        <v>24</v>
      </c>
      <c r="AG79" s="657">
        <v>20</v>
      </c>
      <c r="AH79" s="666">
        <v>4</v>
      </c>
      <c r="AI79" s="657">
        <v>158</v>
      </c>
      <c r="AJ79" s="657">
        <v>139</v>
      </c>
      <c r="AK79" s="657">
        <v>19</v>
      </c>
      <c r="AL79" s="665">
        <v>4</v>
      </c>
      <c r="AM79" s="657">
        <v>2</v>
      </c>
      <c r="AN79" s="666">
        <v>2</v>
      </c>
      <c r="AO79" s="657">
        <v>0</v>
      </c>
      <c r="AP79" s="657">
        <v>0</v>
      </c>
      <c r="AQ79" s="657">
        <v>0</v>
      </c>
      <c r="AR79" s="665">
        <v>109</v>
      </c>
      <c r="AS79" s="657">
        <v>96</v>
      </c>
      <c r="AT79" s="666">
        <v>13</v>
      </c>
      <c r="AU79" s="657">
        <v>9</v>
      </c>
      <c r="AV79" s="657">
        <v>7</v>
      </c>
      <c r="AW79" s="657">
        <v>2</v>
      </c>
      <c r="AX79" s="665">
        <v>32</v>
      </c>
      <c r="AY79" s="657">
        <v>26</v>
      </c>
      <c r="AZ79" s="666">
        <v>3</v>
      </c>
      <c r="BA79" s="657">
        <v>11</v>
      </c>
      <c r="BB79" s="657">
        <v>9</v>
      </c>
      <c r="BC79" s="657">
        <v>2</v>
      </c>
      <c r="BD79" s="665">
        <v>20</v>
      </c>
      <c r="BE79" s="657">
        <v>18</v>
      </c>
      <c r="BF79" s="666">
        <v>2</v>
      </c>
      <c r="BG79" s="657">
        <v>20</v>
      </c>
      <c r="BH79" s="657">
        <v>20</v>
      </c>
      <c r="BI79" s="657">
        <v>0</v>
      </c>
      <c r="BJ79" s="665">
        <v>0</v>
      </c>
      <c r="BK79" s="657">
        <v>0</v>
      </c>
      <c r="BL79" s="666">
        <v>0</v>
      </c>
      <c r="BM79" s="657">
        <v>7</v>
      </c>
      <c r="BN79" s="657">
        <v>6</v>
      </c>
      <c r="BO79" s="657">
        <v>1</v>
      </c>
      <c r="BP79" s="665">
        <v>8</v>
      </c>
      <c r="BQ79" s="657">
        <v>6</v>
      </c>
      <c r="BR79" s="666">
        <v>2</v>
      </c>
      <c r="BS79" s="657">
        <v>35</v>
      </c>
      <c r="BT79" s="657">
        <v>31</v>
      </c>
      <c r="BU79" s="657">
        <v>4</v>
      </c>
      <c r="BV79" s="665">
        <v>36</v>
      </c>
      <c r="BW79" s="657">
        <v>32</v>
      </c>
      <c r="BX79" s="666">
        <v>4</v>
      </c>
      <c r="BY79" s="657">
        <v>0</v>
      </c>
      <c r="BZ79" s="657">
        <v>0</v>
      </c>
      <c r="CA79" s="657">
        <v>0</v>
      </c>
      <c r="CB79" s="665">
        <v>0</v>
      </c>
      <c r="CC79" s="657">
        <v>0</v>
      </c>
      <c r="CD79" s="666">
        <v>0</v>
      </c>
      <c r="CE79" s="657">
        <v>2</v>
      </c>
      <c r="CF79" s="657">
        <v>2</v>
      </c>
      <c r="CG79" s="657">
        <v>0</v>
      </c>
      <c r="CH79" s="665">
        <v>15</v>
      </c>
      <c r="CI79" s="657">
        <v>12</v>
      </c>
      <c r="CJ79" s="666">
        <v>3</v>
      </c>
      <c r="CK79" s="657">
        <v>20</v>
      </c>
      <c r="CL79" s="657">
        <v>19</v>
      </c>
      <c r="CM79" s="657">
        <v>1</v>
      </c>
      <c r="CN79" s="665">
        <v>32</v>
      </c>
      <c r="CO79" s="657">
        <v>32</v>
      </c>
      <c r="CP79" s="666">
        <v>0</v>
      </c>
      <c r="CQ79" s="657">
        <v>5</v>
      </c>
      <c r="CR79" s="657">
        <v>4</v>
      </c>
      <c r="CS79" s="657">
        <v>1</v>
      </c>
      <c r="CT79" s="665">
        <v>0</v>
      </c>
      <c r="CU79" s="657">
        <v>0</v>
      </c>
      <c r="CV79" s="666">
        <v>0</v>
      </c>
      <c r="CW79" s="657">
        <v>49</v>
      </c>
      <c r="CX79" s="657">
        <v>26</v>
      </c>
      <c r="CY79" s="657">
        <v>23</v>
      </c>
      <c r="CZ79" s="665">
        <v>0</v>
      </c>
      <c r="DA79" s="657">
        <v>0</v>
      </c>
      <c r="DB79" s="666">
        <v>0</v>
      </c>
      <c r="DC79" s="657">
        <v>10</v>
      </c>
      <c r="DD79" s="657">
        <v>7</v>
      </c>
      <c r="DE79" s="657">
        <v>3</v>
      </c>
      <c r="DF79" s="665">
        <v>2</v>
      </c>
      <c r="DG79" s="657">
        <v>1</v>
      </c>
      <c r="DH79" s="666">
        <v>1</v>
      </c>
      <c r="DI79" s="657">
        <v>65</v>
      </c>
      <c r="DJ79" s="657">
        <v>58</v>
      </c>
      <c r="DK79" s="657">
        <v>7</v>
      </c>
      <c r="DL79" s="665">
        <v>0</v>
      </c>
      <c r="DM79" s="657">
        <v>0</v>
      </c>
      <c r="DN79" s="666">
        <v>0</v>
      </c>
      <c r="DO79" s="657">
        <v>2</v>
      </c>
      <c r="DP79" s="657">
        <v>1</v>
      </c>
      <c r="DQ79" s="657">
        <v>1</v>
      </c>
      <c r="DR79" s="665">
        <v>15</v>
      </c>
      <c r="DS79" s="657">
        <v>13</v>
      </c>
      <c r="DT79" s="666">
        <v>2</v>
      </c>
      <c r="DU79" s="665">
        <v>11</v>
      </c>
      <c r="DV79" s="657">
        <v>11</v>
      </c>
      <c r="DW79" s="666">
        <v>0</v>
      </c>
    </row>
    <row r="80" spans="1:127" hidden="1" x14ac:dyDescent="0.15">
      <c r="A80" s="529" t="s">
        <v>1422</v>
      </c>
      <c r="B80" s="661">
        <v>9360</v>
      </c>
      <c r="C80" s="662">
        <v>7388</v>
      </c>
      <c r="D80" s="663">
        <v>1944</v>
      </c>
      <c r="E80" s="657">
        <v>2788</v>
      </c>
      <c r="F80" s="657">
        <v>2204</v>
      </c>
      <c r="G80" s="657">
        <v>578</v>
      </c>
      <c r="H80" s="665">
        <v>1440</v>
      </c>
      <c r="I80" s="657">
        <v>1183</v>
      </c>
      <c r="J80" s="666">
        <v>257</v>
      </c>
      <c r="K80" s="657">
        <v>1062</v>
      </c>
      <c r="L80" s="657">
        <v>865</v>
      </c>
      <c r="M80" s="657">
        <v>194</v>
      </c>
      <c r="N80" s="665">
        <v>183</v>
      </c>
      <c r="O80" s="657">
        <v>141</v>
      </c>
      <c r="P80" s="666">
        <v>42</v>
      </c>
      <c r="Q80" s="657">
        <v>697</v>
      </c>
      <c r="R80" s="657">
        <v>527</v>
      </c>
      <c r="S80" s="657">
        <v>161</v>
      </c>
      <c r="T80" s="665">
        <v>71</v>
      </c>
      <c r="U80" s="657">
        <v>54</v>
      </c>
      <c r="V80" s="666">
        <v>15</v>
      </c>
      <c r="W80" s="657">
        <v>34</v>
      </c>
      <c r="X80" s="657">
        <v>20</v>
      </c>
      <c r="Y80" s="657">
        <v>14</v>
      </c>
      <c r="Z80" s="665">
        <v>445</v>
      </c>
      <c r="AA80" s="657">
        <v>365</v>
      </c>
      <c r="AB80" s="666">
        <v>80</v>
      </c>
      <c r="AC80" s="657">
        <v>80</v>
      </c>
      <c r="AD80" s="657">
        <v>69</v>
      </c>
      <c r="AE80" s="657">
        <v>11</v>
      </c>
      <c r="AF80" s="665">
        <v>139</v>
      </c>
      <c r="AG80" s="657">
        <v>107</v>
      </c>
      <c r="AH80" s="666">
        <v>32</v>
      </c>
      <c r="AI80" s="657">
        <v>452</v>
      </c>
      <c r="AJ80" s="657">
        <v>340</v>
      </c>
      <c r="AK80" s="657">
        <v>109</v>
      </c>
      <c r="AL80" s="665">
        <v>33</v>
      </c>
      <c r="AM80" s="657">
        <v>29</v>
      </c>
      <c r="AN80" s="666">
        <v>4</v>
      </c>
      <c r="AO80" s="657">
        <v>21</v>
      </c>
      <c r="AP80" s="657">
        <v>15</v>
      </c>
      <c r="AQ80" s="657">
        <v>6</v>
      </c>
      <c r="AR80" s="665">
        <v>142</v>
      </c>
      <c r="AS80" s="657">
        <v>114</v>
      </c>
      <c r="AT80" s="666">
        <v>28</v>
      </c>
      <c r="AU80" s="657">
        <v>146</v>
      </c>
      <c r="AV80" s="657">
        <v>107</v>
      </c>
      <c r="AW80" s="657">
        <v>39</v>
      </c>
      <c r="AX80" s="665">
        <v>249</v>
      </c>
      <c r="AY80" s="657">
        <v>203</v>
      </c>
      <c r="AZ80" s="666">
        <v>46</v>
      </c>
      <c r="BA80" s="657">
        <v>228</v>
      </c>
      <c r="BB80" s="657">
        <v>164</v>
      </c>
      <c r="BC80" s="657">
        <v>64</v>
      </c>
      <c r="BD80" s="665">
        <v>27</v>
      </c>
      <c r="BE80" s="657">
        <v>20</v>
      </c>
      <c r="BF80" s="666">
        <v>7</v>
      </c>
      <c r="BG80" s="657">
        <v>74</v>
      </c>
      <c r="BH80" s="657">
        <v>57</v>
      </c>
      <c r="BI80" s="657">
        <v>17</v>
      </c>
      <c r="BJ80" s="665">
        <v>45</v>
      </c>
      <c r="BK80" s="657">
        <v>34</v>
      </c>
      <c r="BL80" s="666">
        <v>11</v>
      </c>
      <c r="BM80" s="657">
        <v>55</v>
      </c>
      <c r="BN80" s="657">
        <v>40</v>
      </c>
      <c r="BO80" s="657">
        <v>15</v>
      </c>
      <c r="BP80" s="665">
        <v>19</v>
      </c>
      <c r="BQ80" s="657">
        <v>16</v>
      </c>
      <c r="BR80" s="666">
        <v>3</v>
      </c>
      <c r="BS80" s="657">
        <v>116</v>
      </c>
      <c r="BT80" s="657">
        <v>81</v>
      </c>
      <c r="BU80" s="657">
        <v>30</v>
      </c>
      <c r="BV80" s="665">
        <v>94</v>
      </c>
      <c r="BW80" s="657">
        <v>72</v>
      </c>
      <c r="BX80" s="666">
        <v>22</v>
      </c>
      <c r="BY80" s="657">
        <v>36</v>
      </c>
      <c r="BZ80" s="657">
        <v>28</v>
      </c>
      <c r="CA80" s="657">
        <v>8</v>
      </c>
      <c r="CB80" s="665">
        <v>51</v>
      </c>
      <c r="CC80" s="657">
        <v>38</v>
      </c>
      <c r="CD80" s="666">
        <v>13</v>
      </c>
      <c r="CE80" s="657">
        <v>73</v>
      </c>
      <c r="CF80" s="657">
        <v>55</v>
      </c>
      <c r="CG80" s="657">
        <v>18</v>
      </c>
      <c r="CH80" s="665">
        <v>25</v>
      </c>
      <c r="CI80" s="657">
        <v>18</v>
      </c>
      <c r="CJ80" s="666">
        <v>7</v>
      </c>
      <c r="CK80" s="657">
        <v>103</v>
      </c>
      <c r="CL80" s="657">
        <v>73</v>
      </c>
      <c r="CM80" s="657">
        <v>30</v>
      </c>
      <c r="CN80" s="665">
        <v>25</v>
      </c>
      <c r="CO80" s="657">
        <v>21</v>
      </c>
      <c r="CP80" s="666">
        <v>4</v>
      </c>
      <c r="CQ80" s="657">
        <v>10</v>
      </c>
      <c r="CR80" s="657">
        <v>7</v>
      </c>
      <c r="CS80" s="657">
        <v>3</v>
      </c>
      <c r="CT80" s="665">
        <v>75</v>
      </c>
      <c r="CU80" s="657">
        <v>61</v>
      </c>
      <c r="CV80" s="666">
        <v>14</v>
      </c>
      <c r="CW80" s="657">
        <v>64</v>
      </c>
      <c r="CX80" s="657">
        <v>54</v>
      </c>
      <c r="CY80" s="657">
        <v>10</v>
      </c>
      <c r="CZ80" s="665">
        <v>9</v>
      </c>
      <c r="DA80" s="657">
        <v>7</v>
      </c>
      <c r="DB80" s="666">
        <v>2</v>
      </c>
      <c r="DC80" s="657">
        <v>37</v>
      </c>
      <c r="DD80" s="657">
        <v>32</v>
      </c>
      <c r="DE80" s="657">
        <v>5</v>
      </c>
      <c r="DF80" s="665">
        <v>16</v>
      </c>
      <c r="DG80" s="657">
        <v>12</v>
      </c>
      <c r="DH80" s="666">
        <v>4</v>
      </c>
      <c r="DI80" s="657">
        <v>114</v>
      </c>
      <c r="DJ80" s="657">
        <v>91</v>
      </c>
      <c r="DK80" s="657">
        <v>23</v>
      </c>
      <c r="DL80" s="665">
        <v>21</v>
      </c>
      <c r="DM80" s="657">
        <v>16</v>
      </c>
      <c r="DN80" s="666">
        <v>5</v>
      </c>
      <c r="DO80" s="657">
        <v>17</v>
      </c>
      <c r="DP80" s="657">
        <v>14</v>
      </c>
      <c r="DQ80" s="657">
        <v>3</v>
      </c>
      <c r="DR80" s="665">
        <v>33</v>
      </c>
      <c r="DS80" s="657">
        <v>28</v>
      </c>
      <c r="DT80" s="666">
        <v>5</v>
      </c>
      <c r="DU80" s="665">
        <v>11</v>
      </c>
      <c r="DV80" s="657">
        <v>6</v>
      </c>
      <c r="DW80" s="666">
        <v>5</v>
      </c>
    </row>
    <row r="81" spans="1:127" hidden="1" x14ac:dyDescent="0.15">
      <c r="A81" s="529" t="s">
        <v>1423</v>
      </c>
      <c r="B81" s="661">
        <v>6786</v>
      </c>
      <c r="C81" s="662">
        <v>5953</v>
      </c>
      <c r="D81" s="663">
        <v>790</v>
      </c>
      <c r="E81" s="657">
        <v>823</v>
      </c>
      <c r="F81" s="657">
        <v>710</v>
      </c>
      <c r="G81" s="657">
        <v>111</v>
      </c>
      <c r="H81" s="665">
        <v>2293</v>
      </c>
      <c r="I81" s="657">
        <v>2106</v>
      </c>
      <c r="J81" s="666">
        <v>180</v>
      </c>
      <c r="K81" s="657">
        <v>1601</v>
      </c>
      <c r="L81" s="657">
        <v>1393</v>
      </c>
      <c r="M81" s="657">
        <v>189</v>
      </c>
      <c r="N81" s="665">
        <v>120</v>
      </c>
      <c r="O81" s="657">
        <v>113</v>
      </c>
      <c r="P81" s="666">
        <v>7</v>
      </c>
      <c r="Q81" s="657">
        <v>162</v>
      </c>
      <c r="R81" s="657">
        <v>139</v>
      </c>
      <c r="S81" s="657">
        <v>23</v>
      </c>
      <c r="T81" s="665">
        <v>0</v>
      </c>
      <c r="U81" s="657">
        <v>0</v>
      </c>
      <c r="V81" s="666">
        <v>0</v>
      </c>
      <c r="W81" s="657">
        <v>3</v>
      </c>
      <c r="X81" s="657">
        <v>2</v>
      </c>
      <c r="Y81" s="657">
        <v>1</v>
      </c>
      <c r="Z81" s="665">
        <v>121</v>
      </c>
      <c r="AA81" s="657">
        <v>97</v>
      </c>
      <c r="AB81" s="666">
        <v>24</v>
      </c>
      <c r="AC81" s="657">
        <v>147</v>
      </c>
      <c r="AD81" s="657">
        <v>133</v>
      </c>
      <c r="AE81" s="657">
        <v>14</v>
      </c>
      <c r="AF81" s="665">
        <v>40</v>
      </c>
      <c r="AG81" s="657">
        <v>34</v>
      </c>
      <c r="AH81" s="666">
        <v>6</v>
      </c>
      <c r="AI81" s="657">
        <v>306</v>
      </c>
      <c r="AJ81" s="657">
        <v>248</v>
      </c>
      <c r="AK81" s="657">
        <v>43</v>
      </c>
      <c r="AL81" s="665">
        <v>180</v>
      </c>
      <c r="AM81" s="657">
        <v>159</v>
      </c>
      <c r="AN81" s="666">
        <v>21</v>
      </c>
      <c r="AO81" s="657">
        <v>3</v>
      </c>
      <c r="AP81" s="657">
        <v>3</v>
      </c>
      <c r="AQ81" s="657">
        <v>0</v>
      </c>
      <c r="AR81" s="665">
        <v>52</v>
      </c>
      <c r="AS81" s="657">
        <v>36</v>
      </c>
      <c r="AT81" s="666">
        <v>16</v>
      </c>
      <c r="AU81" s="657">
        <v>4</v>
      </c>
      <c r="AV81" s="657">
        <v>3</v>
      </c>
      <c r="AW81" s="657">
        <v>1</v>
      </c>
      <c r="AX81" s="665">
        <v>541</v>
      </c>
      <c r="AY81" s="657">
        <v>462</v>
      </c>
      <c r="AZ81" s="666">
        <v>79</v>
      </c>
      <c r="BA81" s="657">
        <v>36</v>
      </c>
      <c r="BB81" s="657">
        <v>28</v>
      </c>
      <c r="BC81" s="657">
        <v>8</v>
      </c>
      <c r="BD81" s="665">
        <v>0</v>
      </c>
      <c r="BE81" s="657">
        <v>0</v>
      </c>
      <c r="BF81" s="666">
        <v>0</v>
      </c>
      <c r="BG81" s="657">
        <v>29</v>
      </c>
      <c r="BH81" s="657">
        <v>23</v>
      </c>
      <c r="BI81" s="657">
        <v>6</v>
      </c>
      <c r="BJ81" s="665">
        <v>0</v>
      </c>
      <c r="BK81" s="657">
        <v>0</v>
      </c>
      <c r="BL81" s="666">
        <v>0</v>
      </c>
      <c r="BM81" s="657">
        <v>2</v>
      </c>
      <c r="BN81" s="657">
        <v>2</v>
      </c>
      <c r="BO81" s="657">
        <v>0</v>
      </c>
      <c r="BP81" s="665">
        <v>0</v>
      </c>
      <c r="BQ81" s="657">
        <v>0</v>
      </c>
      <c r="BR81" s="666">
        <v>0</v>
      </c>
      <c r="BS81" s="657">
        <v>15</v>
      </c>
      <c r="BT81" s="657">
        <v>11</v>
      </c>
      <c r="BU81" s="657">
        <v>4</v>
      </c>
      <c r="BV81" s="665">
        <v>3</v>
      </c>
      <c r="BW81" s="657">
        <v>1</v>
      </c>
      <c r="BX81" s="666">
        <v>2</v>
      </c>
      <c r="BY81" s="657">
        <v>8</v>
      </c>
      <c r="BZ81" s="657">
        <v>7</v>
      </c>
      <c r="CA81" s="657">
        <v>1</v>
      </c>
      <c r="CB81" s="665">
        <v>11</v>
      </c>
      <c r="CC81" s="657">
        <v>9</v>
      </c>
      <c r="CD81" s="666">
        <v>2</v>
      </c>
      <c r="CE81" s="657">
        <v>13</v>
      </c>
      <c r="CF81" s="657">
        <v>10</v>
      </c>
      <c r="CG81" s="657">
        <v>3</v>
      </c>
      <c r="CH81" s="665">
        <v>0</v>
      </c>
      <c r="CI81" s="657">
        <v>0</v>
      </c>
      <c r="CJ81" s="666">
        <v>0</v>
      </c>
      <c r="CK81" s="657">
        <v>55</v>
      </c>
      <c r="CL81" s="657">
        <v>49</v>
      </c>
      <c r="CM81" s="657">
        <v>6</v>
      </c>
      <c r="CN81" s="665">
        <v>25</v>
      </c>
      <c r="CO81" s="657">
        <v>23</v>
      </c>
      <c r="CP81" s="666">
        <v>2</v>
      </c>
      <c r="CQ81" s="657">
        <v>2</v>
      </c>
      <c r="CR81" s="657">
        <v>1</v>
      </c>
      <c r="CS81" s="657">
        <v>1</v>
      </c>
      <c r="CT81" s="665">
        <v>16</v>
      </c>
      <c r="CU81" s="657">
        <v>15</v>
      </c>
      <c r="CV81" s="666">
        <v>1</v>
      </c>
      <c r="CW81" s="657">
        <v>136</v>
      </c>
      <c r="CX81" s="657">
        <v>106</v>
      </c>
      <c r="CY81" s="657">
        <v>30</v>
      </c>
      <c r="CZ81" s="665">
        <v>0</v>
      </c>
      <c r="DA81" s="657">
        <v>0</v>
      </c>
      <c r="DB81" s="666">
        <v>0</v>
      </c>
      <c r="DC81" s="657">
        <v>0</v>
      </c>
      <c r="DD81" s="657">
        <v>0</v>
      </c>
      <c r="DE81" s="657">
        <v>0</v>
      </c>
      <c r="DF81" s="665">
        <v>0</v>
      </c>
      <c r="DG81" s="657">
        <v>0</v>
      </c>
      <c r="DH81" s="666">
        <v>0</v>
      </c>
      <c r="DI81" s="657">
        <v>22</v>
      </c>
      <c r="DJ81" s="657">
        <v>18</v>
      </c>
      <c r="DK81" s="657">
        <v>4</v>
      </c>
      <c r="DL81" s="665">
        <v>4</v>
      </c>
      <c r="DM81" s="657">
        <v>2</v>
      </c>
      <c r="DN81" s="666">
        <v>2</v>
      </c>
      <c r="DO81" s="657">
        <v>0</v>
      </c>
      <c r="DP81" s="657">
        <v>0</v>
      </c>
      <c r="DQ81" s="657">
        <v>0</v>
      </c>
      <c r="DR81" s="665">
        <v>0</v>
      </c>
      <c r="DS81" s="657">
        <v>0</v>
      </c>
      <c r="DT81" s="666">
        <v>0</v>
      </c>
      <c r="DU81" s="665">
        <v>13</v>
      </c>
      <c r="DV81" s="657">
        <v>10</v>
      </c>
      <c r="DW81" s="666">
        <v>3</v>
      </c>
    </row>
    <row r="82" spans="1:127" hidden="1" x14ac:dyDescent="0.15">
      <c r="A82" s="529" t="s">
        <v>1424</v>
      </c>
      <c r="B82" s="661">
        <v>2378</v>
      </c>
      <c r="C82" s="662">
        <v>2057</v>
      </c>
      <c r="D82" s="663">
        <v>321</v>
      </c>
      <c r="E82" s="657">
        <v>398</v>
      </c>
      <c r="F82" s="657">
        <v>316</v>
      </c>
      <c r="G82" s="657">
        <v>82</v>
      </c>
      <c r="H82" s="665">
        <v>317</v>
      </c>
      <c r="I82" s="657">
        <v>277</v>
      </c>
      <c r="J82" s="666">
        <v>40</v>
      </c>
      <c r="K82" s="657">
        <v>892</v>
      </c>
      <c r="L82" s="657">
        <v>810</v>
      </c>
      <c r="M82" s="657">
        <v>82</v>
      </c>
      <c r="N82" s="665">
        <v>34</v>
      </c>
      <c r="O82" s="657">
        <v>28</v>
      </c>
      <c r="P82" s="666">
        <v>6</v>
      </c>
      <c r="Q82" s="657">
        <v>52</v>
      </c>
      <c r="R82" s="657">
        <v>39</v>
      </c>
      <c r="S82" s="657">
        <v>13</v>
      </c>
      <c r="T82" s="665">
        <v>10</v>
      </c>
      <c r="U82" s="657">
        <v>6</v>
      </c>
      <c r="V82" s="666">
        <v>4</v>
      </c>
      <c r="W82" s="657">
        <v>0</v>
      </c>
      <c r="X82" s="657">
        <v>0</v>
      </c>
      <c r="Y82" s="657">
        <v>0</v>
      </c>
      <c r="Z82" s="665">
        <v>47</v>
      </c>
      <c r="AA82" s="657">
        <v>36</v>
      </c>
      <c r="AB82" s="666">
        <v>11</v>
      </c>
      <c r="AC82" s="657">
        <v>19</v>
      </c>
      <c r="AD82" s="657">
        <v>13</v>
      </c>
      <c r="AE82" s="657">
        <v>6</v>
      </c>
      <c r="AF82" s="665">
        <v>10</v>
      </c>
      <c r="AG82" s="657">
        <v>7</v>
      </c>
      <c r="AH82" s="666">
        <v>3</v>
      </c>
      <c r="AI82" s="657">
        <v>218</v>
      </c>
      <c r="AJ82" s="657">
        <v>207</v>
      </c>
      <c r="AK82" s="657">
        <v>11</v>
      </c>
      <c r="AL82" s="665">
        <v>17</v>
      </c>
      <c r="AM82" s="657">
        <v>13</v>
      </c>
      <c r="AN82" s="666">
        <v>4</v>
      </c>
      <c r="AO82" s="657">
        <v>8</v>
      </c>
      <c r="AP82" s="657">
        <v>6</v>
      </c>
      <c r="AQ82" s="657">
        <v>2</v>
      </c>
      <c r="AR82" s="665">
        <v>125</v>
      </c>
      <c r="AS82" s="657">
        <v>111</v>
      </c>
      <c r="AT82" s="666">
        <v>14</v>
      </c>
      <c r="AU82" s="657">
        <v>5</v>
      </c>
      <c r="AV82" s="657">
        <v>4</v>
      </c>
      <c r="AW82" s="657">
        <v>1</v>
      </c>
      <c r="AX82" s="665">
        <v>136</v>
      </c>
      <c r="AY82" s="657">
        <v>113</v>
      </c>
      <c r="AZ82" s="666">
        <v>23</v>
      </c>
      <c r="BA82" s="657">
        <v>10</v>
      </c>
      <c r="BB82" s="657">
        <v>8</v>
      </c>
      <c r="BC82" s="657">
        <v>2</v>
      </c>
      <c r="BD82" s="665">
        <v>0</v>
      </c>
      <c r="BE82" s="657">
        <v>0</v>
      </c>
      <c r="BF82" s="666">
        <v>0</v>
      </c>
      <c r="BG82" s="657">
        <v>25</v>
      </c>
      <c r="BH82" s="657">
        <v>19</v>
      </c>
      <c r="BI82" s="657">
        <v>6</v>
      </c>
      <c r="BJ82" s="665">
        <v>0</v>
      </c>
      <c r="BK82" s="657">
        <v>0</v>
      </c>
      <c r="BL82" s="666">
        <v>0</v>
      </c>
      <c r="BM82" s="657">
        <v>0</v>
      </c>
      <c r="BN82" s="657">
        <v>0</v>
      </c>
      <c r="BO82" s="657">
        <v>0</v>
      </c>
      <c r="BP82" s="665">
        <v>0</v>
      </c>
      <c r="BQ82" s="657">
        <v>0</v>
      </c>
      <c r="BR82" s="666">
        <v>0</v>
      </c>
      <c r="BS82" s="657">
        <v>1</v>
      </c>
      <c r="BT82" s="657">
        <v>1</v>
      </c>
      <c r="BU82" s="657">
        <v>0</v>
      </c>
      <c r="BV82" s="665">
        <v>0</v>
      </c>
      <c r="BW82" s="657">
        <v>0</v>
      </c>
      <c r="BX82" s="666">
        <v>0</v>
      </c>
      <c r="BY82" s="657">
        <v>0</v>
      </c>
      <c r="BZ82" s="657">
        <v>0</v>
      </c>
      <c r="CA82" s="657">
        <v>0</v>
      </c>
      <c r="CB82" s="665">
        <v>1</v>
      </c>
      <c r="CC82" s="657">
        <v>1</v>
      </c>
      <c r="CD82" s="666">
        <v>0</v>
      </c>
      <c r="CE82" s="657">
        <v>16</v>
      </c>
      <c r="CF82" s="657">
        <v>13</v>
      </c>
      <c r="CG82" s="657">
        <v>3</v>
      </c>
      <c r="CH82" s="665">
        <v>0</v>
      </c>
      <c r="CI82" s="657">
        <v>0</v>
      </c>
      <c r="CJ82" s="666">
        <v>0</v>
      </c>
      <c r="CK82" s="657">
        <v>14</v>
      </c>
      <c r="CL82" s="657">
        <v>10</v>
      </c>
      <c r="CM82" s="657">
        <v>4</v>
      </c>
      <c r="CN82" s="665">
        <v>5</v>
      </c>
      <c r="CO82" s="657">
        <v>2</v>
      </c>
      <c r="CP82" s="666">
        <v>3</v>
      </c>
      <c r="CQ82" s="657">
        <v>0</v>
      </c>
      <c r="CR82" s="657">
        <v>0</v>
      </c>
      <c r="CS82" s="657">
        <v>0</v>
      </c>
      <c r="CT82" s="665">
        <v>0</v>
      </c>
      <c r="CU82" s="657">
        <v>0</v>
      </c>
      <c r="CV82" s="666">
        <v>0</v>
      </c>
      <c r="CW82" s="657">
        <v>7</v>
      </c>
      <c r="CX82" s="657">
        <v>6</v>
      </c>
      <c r="CY82" s="657">
        <v>1</v>
      </c>
      <c r="CZ82" s="665">
        <v>0</v>
      </c>
      <c r="DA82" s="657">
        <v>0</v>
      </c>
      <c r="DB82" s="666">
        <v>0</v>
      </c>
      <c r="DC82" s="657">
        <v>0</v>
      </c>
      <c r="DD82" s="657">
        <v>0</v>
      </c>
      <c r="DE82" s="657">
        <v>0</v>
      </c>
      <c r="DF82" s="665">
        <v>0</v>
      </c>
      <c r="DG82" s="657">
        <v>0</v>
      </c>
      <c r="DH82" s="666">
        <v>0</v>
      </c>
      <c r="DI82" s="657">
        <v>11</v>
      </c>
      <c r="DJ82" s="657">
        <v>11</v>
      </c>
      <c r="DK82" s="657">
        <v>0</v>
      </c>
      <c r="DL82" s="665">
        <v>0</v>
      </c>
      <c r="DM82" s="657">
        <v>0</v>
      </c>
      <c r="DN82" s="666">
        <v>0</v>
      </c>
      <c r="DO82" s="657">
        <v>0</v>
      </c>
      <c r="DP82" s="657">
        <v>0</v>
      </c>
      <c r="DQ82" s="657">
        <v>0</v>
      </c>
      <c r="DR82" s="665">
        <v>0</v>
      </c>
      <c r="DS82" s="657">
        <v>0</v>
      </c>
      <c r="DT82" s="666">
        <v>0</v>
      </c>
      <c r="DU82" s="665">
        <v>0</v>
      </c>
      <c r="DV82" s="657">
        <v>0</v>
      </c>
      <c r="DW82" s="666">
        <v>0</v>
      </c>
    </row>
    <row r="83" spans="1:127" hidden="1" x14ac:dyDescent="0.15">
      <c r="A83" s="529" t="s">
        <v>1425</v>
      </c>
      <c r="B83" s="661">
        <v>404201</v>
      </c>
      <c r="C83" s="662">
        <v>289166</v>
      </c>
      <c r="D83" s="663">
        <v>114619</v>
      </c>
      <c r="E83" s="657">
        <v>83068</v>
      </c>
      <c r="F83" s="657">
        <v>59822</v>
      </c>
      <c r="G83" s="657">
        <v>23167</v>
      </c>
      <c r="H83" s="665">
        <v>49245</v>
      </c>
      <c r="I83" s="657">
        <v>36428</v>
      </c>
      <c r="J83" s="666">
        <v>12781</v>
      </c>
      <c r="K83" s="657">
        <v>40506</v>
      </c>
      <c r="L83" s="657">
        <v>32084</v>
      </c>
      <c r="M83" s="657">
        <v>8366</v>
      </c>
      <c r="N83" s="665">
        <v>23044</v>
      </c>
      <c r="O83" s="657">
        <v>17812</v>
      </c>
      <c r="P83" s="666">
        <v>5155</v>
      </c>
      <c r="Q83" s="657">
        <v>12194</v>
      </c>
      <c r="R83" s="657">
        <v>7876</v>
      </c>
      <c r="S83" s="657">
        <v>4318</v>
      </c>
      <c r="T83" s="665">
        <v>2415</v>
      </c>
      <c r="U83" s="657">
        <v>1459</v>
      </c>
      <c r="V83" s="666">
        <v>956</v>
      </c>
      <c r="W83" s="657">
        <v>452</v>
      </c>
      <c r="X83" s="657">
        <v>249</v>
      </c>
      <c r="Y83" s="657">
        <v>203</v>
      </c>
      <c r="Z83" s="665">
        <v>14619</v>
      </c>
      <c r="AA83" s="657">
        <v>10606</v>
      </c>
      <c r="AB83" s="666">
        <v>3998</v>
      </c>
      <c r="AC83" s="657">
        <v>2777</v>
      </c>
      <c r="AD83" s="657">
        <v>2185</v>
      </c>
      <c r="AE83" s="657">
        <v>592</v>
      </c>
      <c r="AF83" s="665">
        <v>6883</v>
      </c>
      <c r="AG83" s="657">
        <v>3977</v>
      </c>
      <c r="AH83" s="666">
        <v>2906</v>
      </c>
      <c r="AI83" s="657">
        <v>17941</v>
      </c>
      <c r="AJ83" s="657">
        <v>12479</v>
      </c>
      <c r="AK83" s="657">
        <v>5453</v>
      </c>
      <c r="AL83" s="665">
        <v>5129</v>
      </c>
      <c r="AM83" s="657">
        <v>3982</v>
      </c>
      <c r="AN83" s="666">
        <v>1135</v>
      </c>
      <c r="AO83" s="657">
        <v>4203</v>
      </c>
      <c r="AP83" s="657">
        <v>2576</v>
      </c>
      <c r="AQ83" s="657">
        <v>1627</v>
      </c>
      <c r="AR83" s="665">
        <v>4670</v>
      </c>
      <c r="AS83" s="657">
        <v>2613</v>
      </c>
      <c r="AT83" s="666">
        <v>2057</v>
      </c>
      <c r="AU83" s="657">
        <v>8680</v>
      </c>
      <c r="AV83" s="657">
        <v>5688</v>
      </c>
      <c r="AW83" s="657">
        <v>2969</v>
      </c>
      <c r="AX83" s="665">
        <v>19689</v>
      </c>
      <c r="AY83" s="657">
        <v>17371</v>
      </c>
      <c r="AZ83" s="666">
        <v>2318</v>
      </c>
      <c r="BA83" s="657">
        <v>2931</v>
      </c>
      <c r="BB83" s="657">
        <v>2072</v>
      </c>
      <c r="BC83" s="657">
        <v>857</v>
      </c>
      <c r="BD83" s="665">
        <v>8908</v>
      </c>
      <c r="BE83" s="657">
        <v>6031</v>
      </c>
      <c r="BF83" s="666">
        <v>2865</v>
      </c>
      <c r="BG83" s="657">
        <v>9316</v>
      </c>
      <c r="BH83" s="657">
        <v>6518</v>
      </c>
      <c r="BI83" s="657">
        <v>2798</v>
      </c>
      <c r="BJ83" s="665">
        <v>9414</v>
      </c>
      <c r="BK83" s="657">
        <v>6498</v>
      </c>
      <c r="BL83" s="666">
        <v>2911</v>
      </c>
      <c r="BM83" s="657">
        <v>3955</v>
      </c>
      <c r="BN83" s="657">
        <v>2432</v>
      </c>
      <c r="BO83" s="657">
        <v>1523</v>
      </c>
      <c r="BP83" s="665">
        <v>1836</v>
      </c>
      <c r="BQ83" s="657">
        <v>1244</v>
      </c>
      <c r="BR83" s="666">
        <v>591</v>
      </c>
      <c r="BS83" s="657">
        <v>9127</v>
      </c>
      <c r="BT83" s="657">
        <v>5579</v>
      </c>
      <c r="BU83" s="657">
        <v>3479</v>
      </c>
      <c r="BV83" s="665">
        <v>3741</v>
      </c>
      <c r="BW83" s="657">
        <v>2562</v>
      </c>
      <c r="BX83" s="666">
        <v>1179</v>
      </c>
      <c r="BY83" s="657">
        <v>3391</v>
      </c>
      <c r="BZ83" s="657">
        <v>2110</v>
      </c>
      <c r="CA83" s="657">
        <v>1281</v>
      </c>
      <c r="CB83" s="665">
        <v>3526</v>
      </c>
      <c r="CC83" s="657">
        <v>2226</v>
      </c>
      <c r="CD83" s="666">
        <v>1291</v>
      </c>
      <c r="CE83" s="657">
        <v>4689</v>
      </c>
      <c r="CF83" s="657">
        <v>2356</v>
      </c>
      <c r="CG83" s="657">
        <v>2333</v>
      </c>
      <c r="CH83" s="665">
        <v>7612</v>
      </c>
      <c r="CI83" s="657">
        <v>5629</v>
      </c>
      <c r="CJ83" s="666">
        <v>1983</v>
      </c>
      <c r="CK83" s="657">
        <v>12212</v>
      </c>
      <c r="CL83" s="657">
        <v>7915</v>
      </c>
      <c r="CM83" s="657">
        <v>4294</v>
      </c>
      <c r="CN83" s="665">
        <v>467</v>
      </c>
      <c r="CO83" s="657">
        <v>289</v>
      </c>
      <c r="CP83" s="666">
        <v>178</v>
      </c>
      <c r="CQ83" s="657">
        <v>3084</v>
      </c>
      <c r="CR83" s="657">
        <v>1866</v>
      </c>
      <c r="CS83" s="657">
        <v>1218</v>
      </c>
      <c r="CT83" s="665">
        <v>6275</v>
      </c>
      <c r="CU83" s="657">
        <v>4165</v>
      </c>
      <c r="CV83" s="666">
        <v>2110</v>
      </c>
      <c r="CW83" s="657">
        <v>4403</v>
      </c>
      <c r="CX83" s="657">
        <v>3842</v>
      </c>
      <c r="CY83" s="657">
        <v>561</v>
      </c>
      <c r="CZ83" s="665">
        <v>1795</v>
      </c>
      <c r="DA83" s="657">
        <v>1175</v>
      </c>
      <c r="DB83" s="666">
        <v>620</v>
      </c>
      <c r="DC83" s="657">
        <v>4688</v>
      </c>
      <c r="DD83" s="657">
        <v>3116</v>
      </c>
      <c r="DE83" s="657">
        <v>1568</v>
      </c>
      <c r="DF83" s="665">
        <v>675</v>
      </c>
      <c r="DG83" s="657">
        <v>394</v>
      </c>
      <c r="DH83" s="666">
        <v>281</v>
      </c>
      <c r="DI83" s="657">
        <v>2251</v>
      </c>
      <c r="DJ83" s="657">
        <v>1551</v>
      </c>
      <c r="DK83" s="657">
        <v>700</v>
      </c>
      <c r="DL83" s="665">
        <v>906</v>
      </c>
      <c r="DM83" s="657">
        <v>609</v>
      </c>
      <c r="DN83" s="666">
        <v>297</v>
      </c>
      <c r="DO83" s="657">
        <v>1307</v>
      </c>
      <c r="DP83" s="657">
        <v>812</v>
      </c>
      <c r="DQ83" s="657">
        <v>495</v>
      </c>
      <c r="DR83" s="665">
        <v>1492</v>
      </c>
      <c r="DS83" s="657">
        <v>671</v>
      </c>
      <c r="DT83" s="666">
        <v>821</v>
      </c>
      <c r="DU83" s="665">
        <v>685</v>
      </c>
      <c r="DV83" s="657">
        <v>297</v>
      </c>
      <c r="DW83" s="666">
        <v>384</v>
      </c>
    </row>
    <row r="84" spans="1:127" hidden="1" x14ac:dyDescent="0.15">
      <c r="A84" s="529" t="s">
        <v>1426</v>
      </c>
      <c r="B84" s="661">
        <v>64436</v>
      </c>
      <c r="C84" s="662">
        <v>29741</v>
      </c>
      <c r="D84" s="663">
        <v>34666</v>
      </c>
      <c r="E84" s="657">
        <v>19008</v>
      </c>
      <c r="F84" s="657">
        <v>9618</v>
      </c>
      <c r="G84" s="657">
        <v>9384</v>
      </c>
      <c r="H84" s="665">
        <v>4951</v>
      </c>
      <c r="I84" s="657">
        <v>2036</v>
      </c>
      <c r="J84" s="666">
        <v>2915</v>
      </c>
      <c r="K84" s="657">
        <v>2303</v>
      </c>
      <c r="L84" s="657">
        <v>1017</v>
      </c>
      <c r="M84" s="657">
        <v>1286</v>
      </c>
      <c r="N84" s="665">
        <v>1514</v>
      </c>
      <c r="O84" s="657">
        <v>515</v>
      </c>
      <c r="P84" s="666">
        <v>999</v>
      </c>
      <c r="Q84" s="657">
        <v>5004</v>
      </c>
      <c r="R84" s="657">
        <v>2777</v>
      </c>
      <c r="S84" s="657">
        <v>2227</v>
      </c>
      <c r="T84" s="665">
        <v>192</v>
      </c>
      <c r="U84" s="657">
        <v>91</v>
      </c>
      <c r="V84" s="666">
        <v>101</v>
      </c>
      <c r="W84" s="657">
        <v>90</v>
      </c>
      <c r="X84" s="657">
        <v>34</v>
      </c>
      <c r="Y84" s="657">
        <v>56</v>
      </c>
      <c r="Z84" s="665">
        <v>2874</v>
      </c>
      <c r="AA84" s="657">
        <v>1439</v>
      </c>
      <c r="AB84" s="666">
        <v>1435</v>
      </c>
      <c r="AC84" s="657">
        <v>436</v>
      </c>
      <c r="AD84" s="657">
        <v>185</v>
      </c>
      <c r="AE84" s="657">
        <v>251</v>
      </c>
      <c r="AF84" s="665">
        <v>756</v>
      </c>
      <c r="AG84" s="657">
        <v>348</v>
      </c>
      <c r="AH84" s="666">
        <v>408</v>
      </c>
      <c r="AI84" s="657">
        <v>3143</v>
      </c>
      <c r="AJ84" s="657">
        <v>1081</v>
      </c>
      <c r="AK84" s="657">
        <v>2062</v>
      </c>
      <c r="AL84" s="665">
        <v>211</v>
      </c>
      <c r="AM84" s="657">
        <v>102</v>
      </c>
      <c r="AN84" s="666">
        <v>97</v>
      </c>
      <c r="AO84" s="657">
        <v>152</v>
      </c>
      <c r="AP84" s="657">
        <v>104</v>
      </c>
      <c r="AQ84" s="657">
        <v>48</v>
      </c>
      <c r="AR84" s="665">
        <v>2282</v>
      </c>
      <c r="AS84" s="657">
        <v>823</v>
      </c>
      <c r="AT84" s="666">
        <v>1459</v>
      </c>
      <c r="AU84" s="657">
        <v>1703</v>
      </c>
      <c r="AV84" s="657">
        <v>820</v>
      </c>
      <c r="AW84" s="657">
        <v>875</v>
      </c>
      <c r="AX84" s="665">
        <v>752</v>
      </c>
      <c r="AY84" s="657">
        <v>498</v>
      </c>
      <c r="AZ84" s="666">
        <v>254</v>
      </c>
      <c r="BA84" s="657">
        <v>187</v>
      </c>
      <c r="BB84" s="657">
        <v>70</v>
      </c>
      <c r="BC84" s="657">
        <v>117</v>
      </c>
      <c r="BD84" s="665">
        <v>2179</v>
      </c>
      <c r="BE84" s="657">
        <v>1053</v>
      </c>
      <c r="BF84" s="666">
        <v>1126</v>
      </c>
      <c r="BG84" s="657">
        <v>1094</v>
      </c>
      <c r="BH84" s="657">
        <v>408</v>
      </c>
      <c r="BI84" s="657">
        <v>686</v>
      </c>
      <c r="BJ84" s="665">
        <v>657</v>
      </c>
      <c r="BK84" s="657">
        <v>265</v>
      </c>
      <c r="BL84" s="666">
        <v>392</v>
      </c>
      <c r="BM84" s="657">
        <v>455</v>
      </c>
      <c r="BN84" s="657">
        <v>228</v>
      </c>
      <c r="BO84" s="657">
        <v>227</v>
      </c>
      <c r="BP84" s="665">
        <v>248</v>
      </c>
      <c r="BQ84" s="657">
        <v>123</v>
      </c>
      <c r="BR84" s="666">
        <v>125</v>
      </c>
      <c r="BS84" s="657">
        <v>1058</v>
      </c>
      <c r="BT84" s="657">
        <v>402</v>
      </c>
      <c r="BU84" s="657">
        <v>656</v>
      </c>
      <c r="BV84" s="665">
        <v>987</v>
      </c>
      <c r="BW84" s="657">
        <v>601</v>
      </c>
      <c r="BX84" s="666">
        <v>386</v>
      </c>
      <c r="BY84" s="657">
        <v>539</v>
      </c>
      <c r="BZ84" s="657">
        <v>278</v>
      </c>
      <c r="CA84" s="657">
        <v>261</v>
      </c>
      <c r="CB84" s="665">
        <v>1192</v>
      </c>
      <c r="CC84" s="657">
        <v>667</v>
      </c>
      <c r="CD84" s="666">
        <v>525</v>
      </c>
      <c r="CE84" s="657">
        <v>2158</v>
      </c>
      <c r="CF84" s="657">
        <v>758</v>
      </c>
      <c r="CG84" s="657">
        <v>1400</v>
      </c>
      <c r="CH84" s="665">
        <v>489</v>
      </c>
      <c r="CI84" s="657">
        <v>230</v>
      </c>
      <c r="CJ84" s="666">
        <v>259</v>
      </c>
      <c r="CK84" s="657">
        <v>3128</v>
      </c>
      <c r="CL84" s="657">
        <v>1272</v>
      </c>
      <c r="CM84" s="657">
        <v>1853</v>
      </c>
      <c r="CN84" s="665">
        <v>17</v>
      </c>
      <c r="CO84" s="657">
        <v>6</v>
      </c>
      <c r="CP84" s="666">
        <v>11</v>
      </c>
      <c r="CQ84" s="657">
        <v>338</v>
      </c>
      <c r="CR84" s="657">
        <v>131</v>
      </c>
      <c r="CS84" s="657">
        <v>207</v>
      </c>
      <c r="CT84" s="665">
        <v>2000</v>
      </c>
      <c r="CU84" s="657">
        <v>833</v>
      </c>
      <c r="CV84" s="666">
        <v>1167</v>
      </c>
      <c r="CW84" s="657">
        <v>31</v>
      </c>
      <c r="CX84" s="657">
        <v>14</v>
      </c>
      <c r="CY84" s="657">
        <v>17</v>
      </c>
      <c r="CZ84" s="665">
        <v>13</v>
      </c>
      <c r="DA84" s="657">
        <v>10</v>
      </c>
      <c r="DB84" s="666">
        <v>3</v>
      </c>
      <c r="DC84" s="657">
        <v>153</v>
      </c>
      <c r="DD84" s="657">
        <v>76</v>
      </c>
      <c r="DE84" s="657">
        <v>77</v>
      </c>
      <c r="DF84" s="665">
        <v>120</v>
      </c>
      <c r="DG84" s="657">
        <v>38</v>
      </c>
      <c r="DH84" s="666">
        <v>82</v>
      </c>
      <c r="DI84" s="657">
        <v>302</v>
      </c>
      <c r="DJ84" s="657">
        <v>98</v>
      </c>
      <c r="DK84" s="657">
        <v>204</v>
      </c>
      <c r="DL84" s="665">
        <v>179</v>
      </c>
      <c r="DM84" s="657">
        <v>96</v>
      </c>
      <c r="DN84" s="666">
        <v>83</v>
      </c>
      <c r="DO84" s="657">
        <v>179</v>
      </c>
      <c r="DP84" s="657">
        <v>65</v>
      </c>
      <c r="DQ84" s="657">
        <v>114</v>
      </c>
      <c r="DR84" s="665">
        <v>905</v>
      </c>
      <c r="DS84" s="657">
        <v>355</v>
      </c>
      <c r="DT84" s="666">
        <v>550</v>
      </c>
      <c r="DU84" s="665">
        <v>457</v>
      </c>
      <c r="DV84" s="657">
        <v>176</v>
      </c>
      <c r="DW84" s="666">
        <v>281</v>
      </c>
    </row>
    <row r="85" spans="1:127" hidden="1" x14ac:dyDescent="0.15">
      <c r="A85" s="529" t="s">
        <v>1427</v>
      </c>
      <c r="B85" s="661">
        <v>1355</v>
      </c>
      <c r="C85" s="662">
        <v>542</v>
      </c>
      <c r="D85" s="663">
        <v>813</v>
      </c>
      <c r="E85" s="657">
        <v>937</v>
      </c>
      <c r="F85" s="657">
        <v>264</v>
      </c>
      <c r="G85" s="657">
        <v>673</v>
      </c>
      <c r="H85" s="665">
        <v>8</v>
      </c>
      <c r="I85" s="657">
        <v>3</v>
      </c>
      <c r="J85" s="666">
        <v>5</v>
      </c>
      <c r="K85" s="657">
        <v>6</v>
      </c>
      <c r="L85" s="657">
        <v>6</v>
      </c>
      <c r="M85" s="657">
        <v>0</v>
      </c>
      <c r="N85" s="665">
        <v>2</v>
      </c>
      <c r="O85" s="657">
        <v>1</v>
      </c>
      <c r="P85" s="666">
        <v>1</v>
      </c>
      <c r="Q85" s="657">
        <v>294</v>
      </c>
      <c r="R85" s="657">
        <v>205</v>
      </c>
      <c r="S85" s="657">
        <v>89</v>
      </c>
      <c r="T85" s="665">
        <v>0</v>
      </c>
      <c r="U85" s="657">
        <v>0</v>
      </c>
      <c r="V85" s="666">
        <v>0</v>
      </c>
      <c r="W85" s="657">
        <v>0</v>
      </c>
      <c r="X85" s="657">
        <v>0</v>
      </c>
      <c r="Y85" s="657">
        <v>0</v>
      </c>
      <c r="Z85" s="665">
        <v>0</v>
      </c>
      <c r="AA85" s="657">
        <v>0</v>
      </c>
      <c r="AB85" s="666">
        <v>0</v>
      </c>
      <c r="AC85" s="657">
        <v>0</v>
      </c>
      <c r="AD85" s="657">
        <v>0</v>
      </c>
      <c r="AE85" s="657">
        <v>0</v>
      </c>
      <c r="AF85" s="665">
        <v>4</v>
      </c>
      <c r="AG85" s="657">
        <v>3</v>
      </c>
      <c r="AH85" s="666">
        <v>1</v>
      </c>
      <c r="AI85" s="657">
        <v>5</v>
      </c>
      <c r="AJ85" s="657">
        <v>2</v>
      </c>
      <c r="AK85" s="657">
        <v>3</v>
      </c>
      <c r="AL85" s="665">
        <v>0</v>
      </c>
      <c r="AM85" s="657">
        <v>0</v>
      </c>
      <c r="AN85" s="666">
        <v>0</v>
      </c>
      <c r="AO85" s="657">
        <v>0</v>
      </c>
      <c r="AP85" s="657">
        <v>0</v>
      </c>
      <c r="AQ85" s="657">
        <v>0</v>
      </c>
      <c r="AR85" s="665">
        <v>0</v>
      </c>
      <c r="AS85" s="657">
        <v>0</v>
      </c>
      <c r="AT85" s="666">
        <v>0</v>
      </c>
      <c r="AU85" s="657">
        <v>0</v>
      </c>
      <c r="AV85" s="657">
        <v>0</v>
      </c>
      <c r="AW85" s="657">
        <v>0</v>
      </c>
      <c r="AX85" s="665">
        <v>1</v>
      </c>
      <c r="AY85" s="657">
        <v>1</v>
      </c>
      <c r="AZ85" s="666">
        <v>0</v>
      </c>
      <c r="BA85" s="657">
        <v>0</v>
      </c>
      <c r="BB85" s="657">
        <v>0</v>
      </c>
      <c r="BC85" s="657">
        <v>0</v>
      </c>
      <c r="BD85" s="665">
        <v>6</v>
      </c>
      <c r="BE85" s="657">
        <v>1</v>
      </c>
      <c r="BF85" s="666">
        <v>5</v>
      </c>
      <c r="BG85" s="657">
        <v>25</v>
      </c>
      <c r="BH85" s="657">
        <v>11</v>
      </c>
      <c r="BI85" s="657">
        <v>14</v>
      </c>
      <c r="BJ85" s="665">
        <v>3</v>
      </c>
      <c r="BK85" s="657">
        <v>1</v>
      </c>
      <c r="BL85" s="666">
        <v>2</v>
      </c>
      <c r="BM85" s="657">
        <v>0</v>
      </c>
      <c r="BN85" s="657">
        <v>0</v>
      </c>
      <c r="BO85" s="657">
        <v>0</v>
      </c>
      <c r="BP85" s="665">
        <v>7</v>
      </c>
      <c r="BQ85" s="657">
        <v>6</v>
      </c>
      <c r="BR85" s="666">
        <v>1</v>
      </c>
      <c r="BS85" s="657">
        <v>0</v>
      </c>
      <c r="BT85" s="657">
        <v>0</v>
      </c>
      <c r="BU85" s="657">
        <v>0</v>
      </c>
      <c r="BV85" s="665">
        <v>0</v>
      </c>
      <c r="BW85" s="657">
        <v>0</v>
      </c>
      <c r="BX85" s="666">
        <v>0</v>
      </c>
      <c r="BY85" s="657">
        <v>4</v>
      </c>
      <c r="BZ85" s="657">
        <v>1</v>
      </c>
      <c r="CA85" s="657">
        <v>3</v>
      </c>
      <c r="CB85" s="665">
        <v>0</v>
      </c>
      <c r="CC85" s="657">
        <v>0</v>
      </c>
      <c r="CD85" s="666">
        <v>0</v>
      </c>
      <c r="CE85" s="657">
        <v>0</v>
      </c>
      <c r="CF85" s="657">
        <v>0</v>
      </c>
      <c r="CG85" s="657">
        <v>0</v>
      </c>
      <c r="CH85" s="665">
        <v>0</v>
      </c>
      <c r="CI85" s="657">
        <v>0</v>
      </c>
      <c r="CJ85" s="666">
        <v>0</v>
      </c>
      <c r="CK85" s="657">
        <v>0</v>
      </c>
      <c r="CL85" s="657">
        <v>0</v>
      </c>
      <c r="CM85" s="657">
        <v>0</v>
      </c>
      <c r="CN85" s="665">
        <v>0</v>
      </c>
      <c r="CO85" s="657">
        <v>0</v>
      </c>
      <c r="CP85" s="666">
        <v>0</v>
      </c>
      <c r="CQ85" s="657">
        <v>0</v>
      </c>
      <c r="CR85" s="657">
        <v>0</v>
      </c>
      <c r="CS85" s="657">
        <v>0</v>
      </c>
      <c r="CT85" s="665">
        <v>51</v>
      </c>
      <c r="CU85" s="657">
        <v>35</v>
      </c>
      <c r="CV85" s="666">
        <v>16</v>
      </c>
      <c r="CW85" s="657">
        <v>0</v>
      </c>
      <c r="CX85" s="657">
        <v>0</v>
      </c>
      <c r="CY85" s="657">
        <v>0</v>
      </c>
      <c r="CZ85" s="665">
        <v>0</v>
      </c>
      <c r="DA85" s="657">
        <v>0</v>
      </c>
      <c r="DB85" s="666">
        <v>0</v>
      </c>
      <c r="DC85" s="657">
        <v>0</v>
      </c>
      <c r="DD85" s="657">
        <v>0</v>
      </c>
      <c r="DE85" s="657">
        <v>0</v>
      </c>
      <c r="DF85" s="665">
        <v>0</v>
      </c>
      <c r="DG85" s="657">
        <v>0</v>
      </c>
      <c r="DH85" s="666">
        <v>0</v>
      </c>
      <c r="DI85" s="657">
        <v>2</v>
      </c>
      <c r="DJ85" s="657">
        <v>2</v>
      </c>
      <c r="DK85" s="657">
        <v>0</v>
      </c>
      <c r="DL85" s="665">
        <v>0</v>
      </c>
      <c r="DM85" s="657">
        <v>0</v>
      </c>
      <c r="DN85" s="666">
        <v>0</v>
      </c>
      <c r="DO85" s="657">
        <v>0</v>
      </c>
      <c r="DP85" s="657">
        <v>0</v>
      </c>
      <c r="DQ85" s="657">
        <v>0</v>
      </c>
      <c r="DR85" s="665">
        <v>0</v>
      </c>
      <c r="DS85" s="657">
        <v>0</v>
      </c>
      <c r="DT85" s="666">
        <v>0</v>
      </c>
      <c r="DU85" s="665">
        <v>0</v>
      </c>
      <c r="DV85" s="657">
        <v>0</v>
      </c>
      <c r="DW85" s="666">
        <v>0</v>
      </c>
    </row>
    <row r="86" spans="1:127" hidden="1" x14ac:dyDescent="0.15">
      <c r="A86" s="529" t="s">
        <v>1428</v>
      </c>
      <c r="B86" s="661">
        <v>8010</v>
      </c>
      <c r="C86" s="662">
        <v>4478</v>
      </c>
      <c r="D86" s="663">
        <v>3515</v>
      </c>
      <c r="E86" s="657">
        <v>1005</v>
      </c>
      <c r="F86" s="657">
        <v>690</v>
      </c>
      <c r="G86" s="657">
        <v>315</v>
      </c>
      <c r="H86" s="665">
        <v>586</v>
      </c>
      <c r="I86" s="657">
        <v>188</v>
      </c>
      <c r="J86" s="666">
        <v>398</v>
      </c>
      <c r="K86" s="657">
        <v>139</v>
      </c>
      <c r="L86" s="657">
        <v>88</v>
      </c>
      <c r="M86" s="657">
        <v>51</v>
      </c>
      <c r="N86" s="665">
        <v>177</v>
      </c>
      <c r="O86" s="657">
        <v>90</v>
      </c>
      <c r="P86" s="666">
        <v>87</v>
      </c>
      <c r="Q86" s="657">
        <v>2405</v>
      </c>
      <c r="R86" s="657">
        <v>1443</v>
      </c>
      <c r="S86" s="657">
        <v>962</v>
      </c>
      <c r="T86" s="665">
        <v>0</v>
      </c>
      <c r="U86" s="657">
        <v>0</v>
      </c>
      <c r="V86" s="666">
        <v>0</v>
      </c>
      <c r="W86" s="657">
        <v>14</v>
      </c>
      <c r="X86" s="657">
        <v>4</v>
      </c>
      <c r="Y86" s="657">
        <v>10</v>
      </c>
      <c r="Z86" s="665">
        <v>54</v>
      </c>
      <c r="AA86" s="657">
        <v>30</v>
      </c>
      <c r="AB86" s="666">
        <v>24</v>
      </c>
      <c r="AC86" s="657">
        <v>0</v>
      </c>
      <c r="AD86" s="657">
        <v>0</v>
      </c>
      <c r="AE86" s="657">
        <v>0</v>
      </c>
      <c r="AF86" s="665">
        <v>123</v>
      </c>
      <c r="AG86" s="657">
        <v>68</v>
      </c>
      <c r="AH86" s="666">
        <v>55</v>
      </c>
      <c r="AI86" s="657">
        <v>818</v>
      </c>
      <c r="AJ86" s="657">
        <v>432</v>
      </c>
      <c r="AK86" s="657">
        <v>386</v>
      </c>
      <c r="AL86" s="665">
        <v>12</v>
      </c>
      <c r="AM86" s="657">
        <v>0</v>
      </c>
      <c r="AN86" s="666">
        <v>0</v>
      </c>
      <c r="AO86" s="657">
        <v>57</v>
      </c>
      <c r="AP86" s="657">
        <v>42</v>
      </c>
      <c r="AQ86" s="657">
        <v>15</v>
      </c>
      <c r="AR86" s="665">
        <v>39</v>
      </c>
      <c r="AS86" s="657">
        <v>26</v>
      </c>
      <c r="AT86" s="666">
        <v>13</v>
      </c>
      <c r="AU86" s="657">
        <v>459</v>
      </c>
      <c r="AV86" s="657">
        <v>282</v>
      </c>
      <c r="AW86" s="657">
        <v>172</v>
      </c>
      <c r="AX86" s="665">
        <v>55</v>
      </c>
      <c r="AY86" s="657">
        <v>36</v>
      </c>
      <c r="AZ86" s="666">
        <v>19</v>
      </c>
      <c r="BA86" s="657">
        <v>52</v>
      </c>
      <c r="BB86" s="657">
        <v>16</v>
      </c>
      <c r="BC86" s="657">
        <v>36</v>
      </c>
      <c r="BD86" s="665">
        <v>422</v>
      </c>
      <c r="BE86" s="657">
        <v>232</v>
      </c>
      <c r="BF86" s="666">
        <v>190</v>
      </c>
      <c r="BG86" s="657">
        <v>16</v>
      </c>
      <c r="BH86" s="657">
        <v>9</v>
      </c>
      <c r="BI86" s="657">
        <v>7</v>
      </c>
      <c r="BJ86" s="665">
        <v>187</v>
      </c>
      <c r="BK86" s="657">
        <v>74</v>
      </c>
      <c r="BL86" s="666">
        <v>113</v>
      </c>
      <c r="BM86" s="657">
        <v>9</v>
      </c>
      <c r="BN86" s="657">
        <v>6</v>
      </c>
      <c r="BO86" s="657">
        <v>3</v>
      </c>
      <c r="BP86" s="665">
        <v>38</v>
      </c>
      <c r="BQ86" s="657">
        <v>15</v>
      </c>
      <c r="BR86" s="666">
        <v>23</v>
      </c>
      <c r="BS86" s="657">
        <v>160</v>
      </c>
      <c r="BT86" s="657">
        <v>91</v>
      </c>
      <c r="BU86" s="657">
        <v>69</v>
      </c>
      <c r="BV86" s="665">
        <v>148</v>
      </c>
      <c r="BW86" s="657">
        <v>111</v>
      </c>
      <c r="BX86" s="666">
        <v>37</v>
      </c>
      <c r="BY86" s="657">
        <v>0</v>
      </c>
      <c r="BZ86" s="657">
        <v>0</v>
      </c>
      <c r="CA86" s="657">
        <v>0</v>
      </c>
      <c r="CB86" s="665">
        <v>0</v>
      </c>
      <c r="CC86" s="657">
        <v>0</v>
      </c>
      <c r="CD86" s="666">
        <v>0</v>
      </c>
      <c r="CE86" s="657">
        <v>8</v>
      </c>
      <c r="CF86" s="657">
        <v>6</v>
      </c>
      <c r="CG86" s="657">
        <v>2</v>
      </c>
      <c r="CH86" s="665">
        <v>0</v>
      </c>
      <c r="CI86" s="657">
        <v>0</v>
      </c>
      <c r="CJ86" s="666">
        <v>0</v>
      </c>
      <c r="CK86" s="657">
        <v>192</v>
      </c>
      <c r="CL86" s="657">
        <v>70</v>
      </c>
      <c r="CM86" s="657">
        <v>122</v>
      </c>
      <c r="CN86" s="665">
        <v>0</v>
      </c>
      <c r="CO86" s="657">
        <v>0</v>
      </c>
      <c r="CP86" s="666">
        <v>0</v>
      </c>
      <c r="CQ86" s="657">
        <v>74</v>
      </c>
      <c r="CR86" s="657">
        <v>54</v>
      </c>
      <c r="CS86" s="657">
        <v>20</v>
      </c>
      <c r="CT86" s="665">
        <v>699</v>
      </c>
      <c r="CU86" s="657">
        <v>340</v>
      </c>
      <c r="CV86" s="666">
        <v>359</v>
      </c>
      <c r="CW86" s="657">
        <v>0</v>
      </c>
      <c r="CX86" s="657">
        <v>0</v>
      </c>
      <c r="CY86" s="657">
        <v>0</v>
      </c>
      <c r="CZ86" s="665">
        <v>0</v>
      </c>
      <c r="DA86" s="657">
        <v>0</v>
      </c>
      <c r="DB86" s="666">
        <v>0</v>
      </c>
      <c r="DC86" s="657">
        <v>20</v>
      </c>
      <c r="DD86" s="657">
        <v>7</v>
      </c>
      <c r="DE86" s="657">
        <v>13</v>
      </c>
      <c r="DF86" s="665">
        <v>0</v>
      </c>
      <c r="DG86" s="657">
        <v>0</v>
      </c>
      <c r="DH86" s="666">
        <v>0</v>
      </c>
      <c r="DI86" s="657">
        <v>0</v>
      </c>
      <c r="DJ86" s="657">
        <v>0</v>
      </c>
      <c r="DK86" s="657">
        <v>0</v>
      </c>
      <c r="DL86" s="665">
        <v>0</v>
      </c>
      <c r="DM86" s="657">
        <v>0</v>
      </c>
      <c r="DN86" s="666">
        <v>0</v>
      </c>
      <c r="DO86" s="657">
        <v>37</v>
      </c>
      <c r="DP86" s="657">
        <v>26</v>
      </c>
      <c r="DQ86" s="657">
        <v>11</v>
      </c>
      <c r="DR86" s="665">
        <v>5</v>
      </c>
      <c r="DS86" s="657">
        <v>2</v>
      </c>
      <c r="DT86" s="666">
        <v>3</v>
      </c>
      <c r="DU86" s="665">
        <v>0</v>
      </c>
      <c r="DV86" s="657">
        <v>0</v>
      </c>
      <c r="DW86" s="666">
        <v>0</v>
      </c>
    </row>
    <row r="87" spans="1:127" hidden="1" x14ac:dyDescent="0.15">
      <c r="A87" s="529" t="s">
        <v>1429</v>
      </c>
      <c r="B87" s="661">
        <v>7121</v>
      </c>
      <c r="C87" s="662">
        <v>3364</v>
      </c>
      <c r="D87" s="663">
        <v>3754</v>
      </c>
      <c r="E87" s="657">
        <v>1180</v>
      </c>
      <c r="F87" s="657">
        <v>603</v>
      </c>
      <c r="G87" s="657">
        <v>577</v>
      </c>
      <c r="H87" s="665">
        <v>1661</v>
      </c>
      <c r="I87" s="657">
        <v>728</v>
      </c>
      <c r="J87" s="666">
        <v>933</v>
      </c>
      <c r="K87" s="657">
        <v>83</v>
      </c>
      <c r="L87" s="657">
        <v>31</v>
      </c>
      <c r="M87" s="657">
        <v>52</v>
      </c>
      <c r="N87" s="665">
        <v>405</v>
      </c>
      <c r="O87" s="657">
        <v>150</v>
      </c>
      <c r="P87" s="666">
        <v>255</v>
      </c>
      <c r="Q87" s="657">
        <v>665</v>
      </c>
      <c r="R87" s="657">
        <v>345</v>
      </c>
      <c r="S87" s="657">
        <v>320</v>
      </c>
      <c r="T87" s="665">
        <v>97</v>
      </c>
      <c r="U87" s="657">
        <v>54</v>
      </c>
      <c r="V87" s="666">
        <v>43</v>
      </c>
      <c r="W87" s="657">
        <v>0</v>
      </c>
      <c r="X87" s="657">
        <v>0</v>
      </c>
      <c r="Y87" s="657">
        <v>0</v>
      </c>
      <c r="Z87" s="665">
        <v>27</v>
      </c>
      <c r="AA87" s="657">
        <v>13</v>
      </c>
      <c r="AB87" s="666">
        <v>14</v>
      </c>
      <c r="AC87" s="657">
        <v>28</v>
      </c>
      <c r="AD87" s="657">
        <v>12</v>
      </c>
      <c r="AE87" s="657">
        <v>16</v>
      </c>
      <c r="AF87" s="665">
        <v>133</v>
      </c>
      <c r="AG87" s="657">
        <v>58</v>
      </c>
      <c r="AH87" s="666">
        <v>75</v>
      </c>
      <c r="AI87" s="657">
        <v>153</v>
      </c>
      <c r="AJ87" s="657">
        <v>35</v>
      </c>
      <c r="AK87" s="657">
        <v>118</v>
      </c>
      <c r="AL87" s="665">
        <v>0</v>
      </c>
      <c r="AM87" s="657">
        <v>0</v>
      </c>
      <c r="AN87" s="666">
        <v>0</v>
      </c>
      <c r="AO87" s="657">
        <v>0</v>
      </c>
      <c r="AP87" s="657">
        <v>0</v>
      </c>
      <c r="AQ87" s="657">
        <v>0</v>
      </c>
      <c r="AR87" s="665">
        <v>17</v>
      </c>
      <c r="AS87" s="657">
        <v>3</v>
      </c>
      <c r="AT87" s="666">
        <v>14</v>
      </c>
      <c r="AU87" s="657">
        <v>104</v>
      </c>
      <c r="AV87" s="657">
        <v>46</v>
      </c>
      <c r="AW87" s="657">
        <v>58</v>
      </c>
      <c r="AX87" s="665">
        <v>13</v>
      </c>
      <c r="AY87" s="657">
        <v>5</v>
      </c>
      <c r="AZ87" s="666">
        <v>8</v>
      </c>
      <c r="BA87" s="657">
        <v>26</v>
      </c>
      <c r="BB87" s="657">
        <v>3</v>
      </c>
      <c r="BC87" s="657">
        <v>23</v>
      </c>
      <c r="BD87" s="665">
        <v>0</v>
      </c>
      <c r="BE87" s="657">
        <v>0</v>
      </c>
      <c r="BF87" s="666">
        <v>0</v>
      </c>
      <c r="BG87" s="657">
        <v>11</v>
      </c>
      <c r="BH87" s="657">
        <v>2</v>
      </c>
      <c r="BI87" s="657">
        <v>9</v>
      </c>
      <c r="BJ87" s="665">
        <v>0</v>
      </c>
      <c r="BK87" s="657">
        <v>0</v>
      </c>
      <c r="BL87" s="666">
        <v>0</v>
      </c>
      <c r="BM87" s="657">
        <v>65</v>
      </c>
      <c r="BN87" s="657">
        <v>44</v>
      </c>
      <c r="BO87" s="657">
        <v>21</v>
      </c>
      <c r="BP87" s="665">
        <v>0</v>
      </c>
      <c r="BQ87" s="657">
        <v>0</v>
      </c>
      <c r="BR87" s="666">
        <v>0</v>
      </c>
      <c r="BS87" s="657">
        <v>0</v>
      </c>
      <c r="BT87" s="657">
        <v>0</v>
      </c>
      <c r="BU87" s="657">
        <v>0</v>
      </c>
      <c r="BV87" s="665">
        <v>302</v>
      </c>
      <c r="BW87" s="657">
        <v>174</v>
      </c>
      <c r="BX87" s="666">
        <v>128</v>
      </c>
      <c r="BY87" s="657">
        <v>0</v>
      </c>
      <c r="BZ87" s="657">
        <v>0</v>
      </c>
      <c r="CA87" s="657">
        <v>0</v>
      </c>
      <c r="CB87" s="665">
        <v>1058</v>
      </c>
      <c r="CC87" s="657">
        <v>606</v>
      </c>
      <c r="CD87" s="666">
        <v>452</v>
      </c>
      <c r="CE87" s="657">
        <v>10</v>
      </c>
      <c r="CF87" s="657">
        <v>3</v>
      </c>
      <c r="CG87" s="657">
        <v>7</v>
      </c>
      <c r="CH87" s="665">
        <v>33</v>
      </c>
      <c r="CI87" s="657">
        <v>29</v>
      </c>
      <c r="CJ87" s="666">
        <v>4</v>
      </c>
      <c r="CK87" s="657">
        <v>45</v>
      </c>
      <c r="CL87" s="657">
        <v>14</v>
      </c>
      <c r="CM87" s="657">
        <v>28</v>
      </c>
      <c r="CN87" s="665">
        <v>3</v>
      </c>
      <c r="CO87" s="657">
        <v>3</v>
      </c>
      <c r="CP87" s="666">
        <v>0</v>
      </c>
      <c r="CQ87" s="657">
        <v>0</v>
      </c>
      <c r="CR87" s="657">
        <v>0</v>
      </c>
      <c r="CS87" s="657">
        <v>0</v>
      </c>
      <c r="CT87" s="665">
        <v>0</v>
      </c>
      <c r="CU87" s="657">
        <v>0</v>
      </c>
      <c r="CV87" s="666">
        <v>0</v>
      </c>
      <c r="CW87" s="657">
        <v>1</v>
      </c>
      <c r="CX87" s="657">
        <v>1</v>
      </c>
      <c r="CY87" s="657">
        <v>0</v>
      </c>
      <c r="CZ87" s="665">
        <v>0</v>
      </c>
      <c r="DA87" s="657">
        <v>0</v>
      </c>
      <c r="DB87" s="666">
        <v>0</v>
      </c>
      <c r="DC87" s="657">
        <v>2</v>
      </c>
      <c r="DD87" s="657">
        <v>2</v>
      </c>
      <c r="DE87" s="657">
        <v>0</v>
      </c>
      <c r="DF87" s="665">
        <v>0</v>
      </c>
      <c r="DG87" s="657">
        <v>0</v>
      </c>
      <c r="DH87" s="666">
        <v>0</v>
      </c>
      <c r="DI87" s="657">
        <v>17</v>
      </c>
      <c r="DJ87" s="657">
        <v>6</v>
      </c>
      <c r="DK87" s="657">
        <v>11</v>
      </c>
      <c r="DL87" s="665">
        <v>14</v>
      </c>
      <c r="DM87" s="657">
        <v>14</v>
      </c>
      <c r="DN87" s="666">
        <v>0</v>
      </c>
      <c r="DO87" s="657">
        <v>17</v>
      </c>
      <c r="DP87" s="657">
        <v>5</v>
      </c>
      <c r="DQ87" s="657">
        <v>12</v>
      </c>
      <c r="DR87" s="665">
        <v>734</v>
      </c>
      <c r="DS87" s="657">
        <v>283</v>
      </c>
      <c r="DT87" s="666">
        <v>451</v>
      </c>
      <c r="DU87" s="665">
        <v>217</v>
      </c>
      <c r="DV87" s="657">
        <v>92</v>
      </c>
      <c r="DW87" s="666">
        <v>125</v>
      </c>
    </row>
    <row r="88" spans="1:127" hidden="1" x14ac:dyDescent="0.15">
      <c r="A88" s="529" t="s">
        <v>1430</v>
      </c>
      <c r="B88" s="661">
        <v>1493</v>
      </c>
      <c r="C88" s="662">
        <v>593</v>
      </c>
      <c r="D88" s="663">
        <v>900</v>
      </c>
      <c r="E88" s="657">
        <v>292</v>
      </c>
      <c r="F88" s="657">
        <v>130</v>
      </c>
      <c r="G88" s="657">
        <v>162</v>
      </c>
      <c r="H88" s="665">
        <v>161</v>
      </c>
      <c r="I88" s="657">
        <v>45</v>
      </c>
      <c r="J88" s="666">
        <v>116</v>
      </c>
      <c r="K88" s="657">
        <v>36</v>
      </c>
      <c r="L88" s="657">
        <v>12</v>
      </c>
      <c r="M88" s="657">
        <v>24</v>
      </c>
      <c r="N88" s="665">
        <v>13</v>
      </c>
      <c r="O88" s="657">
        <v>1</v>
      </c>
      <c r="P88" s="666">
        <v>12</v>
      </c>
      <c r="Q88" s="657">
        <v>69</v>
      </c>
      <c r="R88" s="657">
        <v>34</v>
      </c>
      <c r="S88" s="657">
        <v>35</v>
      </c>
      <c r="T88" s="665">
        <v>14</v>
      </c>
      <c r="U88" s="657">
        <v>4</v>
      </c>
      <c r="V88" s="666">
        <v>10</v>
      </c>
      <c r="W88" s="657">
        <v>0</v>
      </c>
      <c r="X88" s="657">
        <v>0</v>
      </c>
      <c r="Y88" s="657">
        <v>0</v>
      </c>
      <c r="Z88" s="665">
        <v>137</v>
      </c>
      <c r="AA88" s="657">
        <v>61</v>
      </c>
      <c r="AB88" s="666">
        <v>76</v>
      </c>
      <c r="AC88" s="657">
        <v>1</v>
      </c>
      <c r="AD88" s="657">
        <v>1</v>
      </c>
      <c r="AE88" s="657">
        <v>0</v>
      </c>
      <c r="AF88" s="665">
        <v>0</v>
      </c>
      <c r="AG88" s="657">
        <v>0</v>
      </c>
      <c r="AH88" s="666">
        <v>0</v>
      </c>
      <c r="AI88" s="657">
        <v>0</v>
      </c>
      <c r="AJ88" s="657">
        <v>0</v>
      </c>
      <c r="AK88" s="657">
        <v>0</v>
      </c>
      <c r="AL88" s="665">
        <v>23</v>
      </c>
      <c r="AM88" s="657">
        <v>3</v>
      </c>
      <c r="AN88" s="666">
        <v>20</v>
      </c>
      <c r="AO88" s="657">
        <v>0</v>
      </c>
      <c r="AP88" s="657">
        <v>0</v>
      </c>
      <c r="AQ88" s="657">
        <v>0</v>
      </c>
      <c r="AR88" s="665">
        <v>5</v>
      </c>
      <c r="AS88" s="657">
        <v>3</v>
      </c>
      <c r="AT88" s="666">
        <v>2</v>
      </c>
      <c r="AU88" s="657">
        <v>57</v>
      </c>
      <c r="AV88" s="657">
        <v>21</v>
      </c>
      <c r="AW88" s="657">
        <v>36</v>
      </c>
      <c r="AX88" s="665">
        <v>0</v>
      </c>
      <c r="AY88" s="657">
        <v>0</v>
      </c>
      <c r="AZ88" s="666">
        <v>0</v>
      </c>
      <c r="BA88" s="657">
        <v>20</v>
      </c>
      <c r="BB88" s="657">
        <v>3</v>
      </c>
      <c r="BC88" s="657">
        <v>17</v>
      </c>
      <c r="BD88" s="665">
        <v>4</v>
      </c>
      <c r="BE88" s="657">
        <v>3</v>
      </c>
      <c r="BF88" s="666">
        <v>1</v>
      </c>
      <c r="BG88" s="657">
        <v>0</v>
      </c>
      <c r="BH88" s="657">
        <v>0</v>
      </c>
      <c r="BI88" s="657">
        <v>0</v>
      </c>
      <c r="BJ88" s="665">
        <v>0</v>
      </c>
      <c r="BK88" s="657">
        <v>0</v>
      </c>
      <c r="BL88" s="666">
        <v>0</v>
      </c>
      <c r="BM88" s="657">
        <v>13</v>
      </c>
      <c r="BN88" s="657">
        <v>5</v>
      </c>
      <c r="BO88" s="657">
        <v>8</v>
      </c>
      <c r="BP88" s="665">
        <v>15</v>
      </c>
      <c r="BQ88" s="657">
        <v>9</v>
      </c>
      <c r="BR88" s="666">
        <v>6</v>
      </c>
      <c r="BS88" s="657">
        <v>10</v>
      </c>
      <c r="BT88" s="657">
        <v>1</v>
      </c>
      <c r="BU88" s="657">
        <v>9</v>
      </c>
      <c r="BV88" s="665">
        <v>86</v>
      </c>
      <c r="BW88" s="657">
        <v>53</v>
      </c>
      <c r="BX88" s="666">
        <v>33</v>
      </c>
      <c r="BY88" s="657">
        <v>104</v>
      </c>
      <c r="BZ88" s="657">
        <v>38</v>
      </c>
      <c r="CA88" s="657">
        <v>66</v>
      </c>
      <c r="CB88" s="665">
        <v>8</v>
      </c>
      <c r="CC88" s="657">
        <v>4</v>
      </c>
      <c r="CD88" s="666">
        <v>4</v>
      </c>
      <c r="CE88" s="657">
        <v>66</v>
      </c>
      <c r="CF88" s="657">
        <v>23</v>
      </c>
      <c r="CG88" s="657">
        <v>43</v>
      </c>
      <c r="CH88" s="665">
        <v>0</v>
      </c>
      <c r="CI88" s="657">
        <v>0</v>
      </c>
      <c r="CJ88" s="666">
        <v>0</v>
      </c>
      <c r="CK88" s="657">
        <v>15</v>
      </c>
      <c r="CL88" s="657">
        <v>6</v>
      </c>
      <c r="CM88" s="657">
        <v>9</v>
      </c>
      <c r="CN88" s="665">
        <v>0</v>
      </c>
      <c r="CO88" s="657">
        <v>0</v>
      </c>
      <c r="CP88" s="666">
        <v>0</v>
      </c>
      <c r="CQ88" s="657">
        <v>0</v>
      </c>
      <c r="CR88" s="657">
        <v>0</v>
      </c>
      <c r="CS88" s="657">
        <v>0</v>
      </c>
      <c r="CT88" s="665">
        <v>172</v>
      </c>
      <c r="CU88" s="657">
        <v>62</v>
      </c>
      <c r="CV88" s="666">
        <v>110</v>
      </c>
      <c r="CW88" s="657">
        <v>0</v>
      </c>
      <c r="CX88" s="657">
        <v>0</v>
      </c>
      <c r="CY88" s="657">
        <v>0</v>
      </c>
      <c r="CZ88" s="665">
        <v>0</v>
      </c>
      <c r="DA88" s="657">
        <v>0</v>
      </c>
      <c r="DB88" s="666">
        <v>0</v>
      </c>
      <c r="DC88" s="657">
        <v>0</v>
      </c>
      <c r="DD88" s="657">
        <v>0</v>
      </c>
      <c r="DE88" s="657">
        <v>0</v>
      </c>
      <c r="DF88" s="665">
        <v>0</v>
      </c>
      <c r="DG88" s="657">
        <v>0</v>
      </c>
      <c r="DH88" s="666">
        <v>0</v>
      </c>
      <c r="DI88" s="657">
        <v>88</v>
      </c>
      <c r="DJ88" s="657">
        <v>36</v>
      </c>
      <c r="DK88" s="657">
        <v>52</v>
      </c>
      <c r="DL88" s="665">
        <v>73</v>
      </c>
      <c r="DM88" s="657">
        <v>34</v>
      </c>
      <c r="DN88" s="666">
        <v>39</v>
      </c>
      <c r="DO88" s="657">
        <v>0</v>
      </c>
      <c r="DP88" s="657">
        <v>0</v>
      </c>
      <c r="DQ88" s="657">
        <v>0</v>
      </c>
      <c r="DR88" s="665">
        <v>0</v>
      </c>
      <c r="DS88" s="657">
        <v>0</v>
      </c>
      <c r="DT88" s="666">
        <v>0</v>
      </c>
      <c r="DU88" s="665">
        <v>11</v>
      </c>
      <c r="DV88" s="657">
        <v>1</v>
      </c>
      <c r="DW88" s="666">
        <v>10</v>
      </c>
    </row>
    <row r="89" spans="1:127" hidden="1" x14ac:dyDescent="0.15">
      <c r="A89" s="529" t="s">
        <v>1431</v>
      </c>
      <c r="B89" s="661">
        <v>2317</v>
      </c>
      <c r="C89" s="662">
        <v>1426</v>
      </c>
      <c r="D89" s="663">
        <v>888</v>
      </c>
      <c r="E89" s="657">
        <v>318</v>
      </c>
      <c r="F89" s="657">
        <v>200</v>
      </c>
      <c r="G89" s="657">
        <v>118</v>
      </c>
      <c r="H89" s="665">
        <v>110</v>
      </c>
      <c r="I89" s="657">
        <v>77</v>
      </c>
      <c r="J89" s="666">
        <v>33</v>
      </c>
      <c r="K89" s="657">
        <v>30</v>
      </c>
      <c r="L89" s="657">
        <v>16</v>
      </c>
      <c r="M89" s="657">
        <v>14</v>
      </c>
      <c r="N89" s="665">
        <v>49</v>
      </c>
      <c r="O89" s="657">
        <v>43</v>
      </c>
      <c r="P89" s="666">
        <v>6</v>
      </c>
      <c r="Q89" s="657">
        <v>45</v>
      </c>
      <c r="R89" s="657">
        <v>37</v>
      </c>
      <c r="S89" s="657">
        <v>8</v>
      </c>
      <c r="T89" s="665">
        <v>17</v>
      </c>
      <c r="U89" s="657">
        <v>7</v>
      </c>
      <c r="V89" s="666">
        <v>10</v>
      </c>
      <c r="W89" s="657">
        <v>19</v>
      </c>
      <c r="X89" s="657">
        <v>10</v>
      </c>
      <c r="Y89" s="657">
        <v>9</v>
      </c>
      <c r="Z89" s="665">
        <v>297</v>
      </c>
      <c r="AA89" s="657">
        <v>133</v>
      </c>
      <c r="AB89" s="666">
        <v>164</v>
      </c>
      <c r="AC89" s="657">
        <v>3</v>
      </c>
      <c r="AD89" s="657">
        <v>2</v>
      </c>
      <c r="AE89" s="657">
        <v>1</v>
      </c>
      <c r="AF89" s="665">
        <v>5</v>
      </c>
      <c r="AG89" s="657">
        <v>2</v>
      </c>
      <c r="AH89" s="666">
        <v>3</v>
      </c>
      <c r="AI89" s="657">
        <v>68</v>
      </c>
      <c r="AJ89" s="657">
        <v>28</v>
      </c>
      <c r="AK89" s="657">
        <v>40</v>
      </c>
      <c r="AL89" s="665">
        <v>26</v>
      </c>
      <c r="AM89" s="657">
        <v>22</v>
      </c>
      <c r="AN89" s="666">
        <v>4</v>
      </c>
      <c r="AO89" s="657">
        <v>0</v>
      </c>
      <c r="AP89" s="657">
        <v>0</v>
      </c>
      <c r="AQ89" s="657">
        <v>0</v>
      </c>
      <c r="AR89" s="665">
        <v>2</v>
      </c>
      <c r="AS89" s="657">
        <v>1</v>
      </c>
      <c r="AT89" s="666">
        <v>1</v>
      </c>
      <c r="AU89" s="657">
        <v>60</v>
      </c>
      <c r="AV89" s="657">
        <v>47</v>
      </c>
      <c r="AW89" s="657">
        <v>10</v>
      </c>
      <c r="AX89" s="665">
        <v>217</v>
      </c>
      <c r="AY89" s="657">
        <v>171</v>
      </c>
      <c r="AZ89" s="666">
        <v>46</v>
      </c>
      <c r="BA89" s="657">
        <v>0</v>
      </c>
      <c r="BB89" s="657">
        <v>0</v>
      </c>
      <c r="BC89" s="657">
        <v>0</v>
      </c>
      <c r="BD89" s="665">
        <v>0</v>
      </c>
      <c r="BE89" s="657">
        <v>0</v>
      </c>
      <c r="BF89" s="666">
        <v>0</v>
      </c>
      <c r="BG89" s="657">
        <v>27</v>
      </c>
      <c r="BH89" s="657">
        <v>16</v>
      </c>
      <c r="BI89" s="657">
        <v>11</v>
      </c>
      <c r="BJ89" s="665">
        <v>51</v>
      </c>
      <c r="BK89" s="657">
        <v>24</v>
      </c>
      <c r="BL89" s="666">
        <v>27</v>
      </c>
      <c r="BM89" s="657">
        <v>31</v>
      </c>
      <c r="BN89" s="657">
        <v>16</v>
      </c>
      <c r="BO89" s="657">
        <v>15</v>
      </c>
      <c r="BP89" s="665">
        <v>51</v>
      </c>
      <c r="BQ89" s="657">
        <v>29</v>
      </c>
      <c r="BR89" s="666">
        <v>22</v>
      </c>
      <c r="BS89" s="657">
        <v>2</v>
      </c>
      <c r="BT89" s="657">
        <v>1</v>
      </c>
      <c r="BU89" s="657">
        <v>1</v>
      </c>
      <c r="BV89" s="665">
        <v>117</v>
      </c>
      <c r="BW89" s="657">
        <v>96</v>
      </c>
      <c r="BX89" s="666">
        <v>21</v>
      </c>
      <c r="BY89" s="657">
        <v>26</v>
      </c>
      <c r="BZ89" s="657">
        <v>7</v>
      </c>
      <c r="CA89" s="657">
        <v>19</v>
      </c>
      <c r="CB89" s="665">
        <v>13</v>
      </c>
      <c r="CC89" s="657">
        <v>6</v>
      </c>
      <c r="CD89" s="666">
        <v>7</v>
      </c>
      <c r="CE89" s="657">
        <v>84</v>
      </c>
      <c r="CF89" s="657">
        <v>60</v>
      </c>
      <c r="CG89" s="657">
        <v>24</v>
      </c>
      <c r="CH89" s="665">
        <v>0</v>
      </c>
      <c r="CI89" s="657">
        <v>0</v>
      </c>
      <c r="CJ89" s="666">
        <v>0</v>
      </c>
      <c r="CK89" s="657">
        <v>471</v>
      </c>
      <c r="CL89" s="657">
        <v>321</v>
      </c>
      <c r="CM89" s="657">
        <v>150</v>
      </c>
      <c r="CN89" s="665">
        <v>0</v>
      </c>
      <c r="CO89" s="657">
        <v>0</v>
      </c>
      <c r="CP89" s="666">
        <v>0</v>
      </c>
      <c r="CQ89" s="657">
        <v>13</v>
      </c>
      <c r="CR89" s="657">
        <v>7</v>
      </c>
      <c r="CS89" s="657">
        <v>6</v>
      </c>
      <c r="CT89" s="665">
        <v>4</v>
      </c>
      <c r="CU89" s="657">
        <v>1</v>
      </c>
      <c r="CV89" s="666">
        <v>3</v>
      </c>
      <c r="CW89" s="657">
        <v>0</v>
      </c>
      <c r="CX89" s="657">
        <v>0</v>
      </c>
      <c r="CY89" s="657">
        <v>0</v>
      </c>
      <c r="CZ89" s="665">
        <v>0</v>
      </c>
      <c r="DA89" s="657">
        <v>0</v>
      </c>
      <c r="DB89" s="666">
        <v>0</v>
      </c>
      <c r="DC89" s="657">
        <v>0</v>
      </c>
      <c r="DD89" s="657">
        <v>0</v>
      </c>
      <c r="DE89" s="657">
        <v>0</v>
      </c>
      <c r="DF89" s="665">
        <v>0</v>
      </c>
      <c r="DG89" s="657">
        <v>0</v>
      </c>
      <c r="DH89" s="666">
        <v>0</v>
      </c>
      <c r="DI89" s="657">
        <v>22</v>
      </c>
      <c r="DJ89" s="657">
        <v>6</v>
      </c>
      <c r="DK89" s="657">
        <v>16</v>
      </c>
      <c r="DL89" s="665">
        <v>0</v>
      </c>
      <c r="DM89" s="657">
        <v>0</v>
      </c>
      <c r="DN89" s="666">
        <v>0</v>
      </c>
      <c r="DO89" s="657">
        <v>31</v>
      </c>
      <c r="DP89" s="657">
        <v>6</v>
      </c>
      <c r="DQ89" s="657">
        <v>25</v>
      </c>
      <c r="DR89" s="665">
        <v>108</v>
      </c>
      <c r="DS89" s="657">
        <v>34</v>
      </c>
      <c r="DT89" s="666">
        <v>74</v>
      </c>
      <c r="DU89" s="665">
        <v>0</v>
      </c>
      <c r="DV89" s="657">
        <v>0</v>
      </c>
      <c r="DW89" s="666">
        <v>0</v>
      </c>
    </row>
    <row r="90" spans="1:127" hidden="1" x14ac:dyDescent="0.15">
      <c r="A90" s="529" t="s">
        <v>1432</v>
      </c>
      <c r="B90" s="661">
        <v>556</v>
      </c>
      <c r="C90" s="662">
        <v>432</v>
      </c>
      <c r="D90" s="663">
        <v>124</v>
      </c>
      <c r="E90" s="657">
        <v>59</v>
      </c>
      <c r="F90" s="657">
        <v>48</v>
      </c>
      <c r="G90" s="657">
        <v>11</v>
      </c>
      <c r="H90" s="665">
        <v>0</v>
      </c>
      <c r="I90" s="657">
        <v>0</v>
      </c>
      <c r="J90" s="666">
        <v>0</v>
      </c>
      <c r="K90" s="657">
        <v>0</v>
      </c>
      <c r="L90" s="657">
        <v>0</v>
      </c>
      <c r="M90" s="657">
        <v>0</v>
      </c>
      <c r="N90" s="665">
        <v>0</v>
      </c>
      <c r="O90" s="657">
        <v>0</v>
      </c>
      <c r="P90" s="666">
        <v>0</v>
      </c>
      <c r="Q90" s="657">
        <v>0</v>
      </c>
      <c r="R90" s="657">
        <v>0</v>
      </c>
      <c r="S90" s="657">
        <v>0</v>
      </c>
      <c r="T90" s="665">
        <v>0</v>
      </c>
      <c r="U90" s="657">
        <v>0</v>
      </c>
      <c r="V90" s="666">
        <v>0</v>
      </c>
      <c r="W90" s="657">
        <v>0</v>
      </c>
      <c r="X90" s="657">
        <v>0</v>
      </c>
      <c r="Y90" s="657">
        <v>0</v>
      </c>
      <c r="Z90" s="665">
        <v>497</v>
      </c>
      <c r="AA90" s="657">
        <v>384</v>
      </c>
      <c r="AB90" s="666">
        <v>113</v>
      </c>
      <c r="AC90" s="657">
        <v>0</v>
      </c>
      <c r="AD90" s="657">
        <v>0</v>
      </c>
      <c r="AE90" s="657">
        <v>0</v>
      </c>
      <c r="AF90" s="665">
        <v>0</v>
      </c>
      <c r="AG90" s="657">
        <v>0</v>
      </c>
      <c r="AH90" s="666">
        <v>0</v>
      </c>
      <c r="AI90" s="657">
        <v>0</v>
      </c>
      <c r="AJ90" s="657">
        <v>0</v>
      </c>
      <c r="AK90" s="657">
        <v>0</v>
      </c>
      <c r="AL90" s="665">
        <v>0</v>
      </c>
      <c r="AM90" s="657">
        <v>0</v>
      </c>
      <c r="AN90" s="666">
        <v>0</v>
      </c>
      <c r="AO90" s="657">
        <v>0</v>
      </c>
      <c r="AP90" s="657">
        <v>0</v>
      </c>
      <c r="AQ90" s="657">
        <v>0</v>
      </c>
      <c r="AR90" s="665">
        <v>0</v>
      </c>
      <c r="AS90" s="657">
        <v>0</v>
      </c>
      <c r="AT90" s="666">
        <v>0</v>
      </c>
      <c r="AU90" s="657">
        <v>0</v>
      </c>
      <c r="AV90" s="657">
        <v>0</v>
      </c>
      <c r="AW90" s="657">
        <v>0</v>
      </c>
      <c r="AX90" s="665">
        <v>0</v>
      </c>
      <c r="AY90" s="657">
        <v>0</v>
      </c>
      <c r="AZ90" s="666">
        <v>0</v>
      </c>
      <c r="BA90" s="657">
        <v>0</v>
      </c>
      <c r="BB90" s="657">
        <v>0</v>
      </c>
      <c r="BC90" s="657">
        <v>0</v>
      </c>
      <c r="BD90" s="665">
        <v>0</v>
      </c>
      <c r="BE90" s="657">
        <v>0</v>
      </c>
      <c r="BF90" s="666">
        <v>0</v>
      </c>
      <c r="BG90" s="657">
        <v>0</v>
      </c>
      <c r="BH90" s="657">
        <v>0</v>
      </c>
      <c r="BI90" s="657">
        <v>0</v>
      </c>
      <c r="BJ90" s="665">
        <v>0</v>
      </c>
      <c r="BK90" s="657">
        <v>0</v>
      </c>
      <c r="BL90" s="666">
        <v>0</v>
      </c>
      <c r="BM90" s="657">
        <v>0</v>
      </c>
      <c r="BN90" s="657">
        <v>0</v>
      </c>
      <c r="BO90" s="657">
        <v>0</v>
      </c>
      <c r="BP90" s="665">
        <v>0</v>
      </c>
      <c r="BQ90" s="657">
        <v>0</v>
      </c>
      <c r="BR90" s="666">
        <v>0</v>
      </c>
      <c r="BS90" s="657">
        <v>0</v>
      </c>
      <c r="BT90" s="657">
        <v>0</v>
      </c>
      <c r="BU90" s="657">
        <v>0</v>
      </c>
      <c r="BV90" s="665">
        <v>0</v>
      </c>
      <c r="BW90" s="657">
        <v>0</v>
      </c>
      <c r="BX90" s="666">
        <v>0</v>
      </c>
      <c r="BY90" s="657">
        <v>0</v>
      </c>
      <c r="BZ90" s="657">
        <v>0</v>
      </c>
      <c r="CA90" s="657">
        <v>0</v>
      </c>
      <c r="CB90" s="665">
        <v>0</v>
      </c>
      <c r="CC90" s="657">
        <v>0</v>
      </c>
      <c r="CD90" s="666">
        <v>0</v>
      </c>
      <c r="CE90" s="657">
        <v>0</v>
      </c>
      <c r="CF90" s="657">
        <v>0</v>
      </c>
      <c r="CG90" s="657">
        <v>0</v>
      </c>
      <c r="CH90" s="665">
        <v>0</v>
      </c>
      <c r="CI90" s="657">
        <v>0</v>
      </c>
      <c r="CJ90" s="666">
        <v>0</v>
      </c>
      <c r="CK90" s="657">
        <v>0</v>
      </c>
      <c r="CL90" s="657">
        <v>0</v>
      </c>
      <c r="CM90" s="657">
        <v>0</v>
      </c>
      <c r="CN90" s="665">
        <v>0</v>
      </c>
      <c r="CO90" s="657">
        <v>0</v>
      </c>
      <c r="CP90" s="666">
        <v>0</v>
      </c>
      <c r="CQ90" s="657">
        <v>0</v>
      </c>
      <c r="CR90" s="657">
        <v>0</v>
      </c>
      <c r="CS90" s="657">
        <v>0</v>
      </c>
      <c r="CT90" s="665">
        <v>0</v>
      </c>
      <c r="CU90" s="657">
        <v>0</v>
      </c>
      <c r="CV90" s="666">
        <v>0</v>
      </c>
      <c r="CW90" s="657">
        <v>0</v>
      </c>
      <c r="CX90" s="657">
        <v>0</v>
      </c>
      <c r="CY90" s="657">
        <v>0</v>
      </c>
      <c r="CZ90" s="665">
        <v>0</v>
      </c>
      <c r="DA90" s="657">
        <v>0</v>
      </c>
      <c r="DB90" s="666">
        <v>0</v>
      </c>
      <c r="DC90" s="657">
        <v>0</v>
      </c>
      <c r="DD90" s="657">
        <v>0</v>
      </c>
      <c r="DE90" s="657">
        <v>0</v>
      </c>
      <c r="DF90" s="665">
        <v>0</v>
      </c>
      <c r="DG90" s="657">
        <v>0</v>
      </c>
      <c r="DH90" s="666">
        <v>0</v>
      </c>
      <c r="DI90" s="657">
        <v>0</v>
      </c>
      <c r="DJ90" s="657">
        <v>0</v>
      </c>
      <c r="DK90" s="657">
        <v>0</v>
      </c>
      <c r="DL90" s="665">
        <v>0</v>
      </c>
      <c r="DM90" s="657">
        <v>0</v>
      </c>
      <c r="DN90" s="666">
        <v>0</v>
      </c>
      <c r="DO90" s="657">
        <v>0</v>
      </c>
      <c r="DP90" s="657">
        <v>0</v>
      </c>
      <c r="DQ90" s="657">
        <v>0</v>
      </c>
      <c r="DR90" s="665">
        <v>0</v>
      </c>
      <c r="DS90" s="657">
        <v>0</v>
      </c>
      <c r="DT90" s="666">
        <v>0</v>
      </c>
      <c r="DU90" s="665">
        <v>0</v>
      </c>
      <c r="DV90" s="657">
        <v>0</v>
      </c>
      <c r="DW90" s="666">
        <v>0</v>
      </c>
    </row>
    <row r="91" spans="1:127" hidden="1" x14ac:dyDescent="0.15">
      <c r="A91" s="529" t="s">
        <v>1433</v>
      </c>
      <c r="B91" s="661">
        <v>902</v>
      </c>
      <c r="C91" s="662">
        <v>722</v>
      </c>
      <c r="D91" s="663">
        <v>174</v>
      </c>
      <c r="E91" s="657">
        <v>485</v>
      </c>
      <c r="F91" s="657">
        <v>402</v>
      </c>
      <c r="G91" s="657">
        <v>77</v>
      </c>
      <c r="H91" s="665">
        <v>64</v>
      </c>
      <c r="I91" s="657">
        <v>45</v>
      </c>
      <c r="J91" s="666">
        <v>19</v>
      </c>
      <c r="K91" s="657">
        <v>6</v>
      </c>
      <c r="L91" s="657">
        <v>5</v>
      </c>
      <c r="M91" s="657">
        <v>1</v>
      </c>
      <c r="N91" s="665">
        <v>0</v>
      </c>
      <c r="O91" s="657">
        <v>0</v>
      </c>
      <c r="P91" s="666">
        <v>0</v>
      </c>
      <c r="Q91" s="657">
        <v>74</v>
      </c>
      <c r="R91" s="657">
        <v>60</v>
      </c>
      <c r="S91" s="657">
        <v>14</v>
      </c>
      <c r="T91" s="665">
        <v>0</v>
      </c>
      <c r="U91" s="657">
        <v>0</v>
      </c>
      <c r="V91" s="666">
        <v>0</v>
      </c>
      <c r="W91" s="657">
        <v>0</v>
      </c>
      <c r="X91" s="657">
        <v>0</v>
      </c>
      <c r="Y91" s="657">
        <v>0</v>
      </c>
      <c r="Z91" s="665">
        <v>33</v>
      </c>
      <c r="AA91" s="657">
        <v>33</v>
      </c>
      <c r="AB91" s="666">
        <v>0</v>
      </c>
      <c r="AC91" s="657">
        <v>0</v>
      </c>
      <c r="AD91" s="657">
        <v>0</v>
      </c>
      <c r="AE91" s="657">
        <v>0</v>
      </c>
      <c r="AF91" s="665">
        <v>24</v>
      </c>
      <c r="AG91" s="657">
        <v>19</v>
      </c>
      <c r="AH91" s="666">
        <v>5</v>
      </c>
      <c r="AI91" s="657">
        <v>30</v>
      </c>
      <c r="AJ91" s="657">
        <v>25</v>
      </c>
      <c r="AK91" s="657">
        <v>5</v>
      </c>
      <c r="AL91" s="665">
        <v>0</v>
      </c>
      <c r="AM91" s="657">
        <v>0</v>
      </c>
      <c r="AN91" s="666">
        <v>0</v>
      </c>
      <c r="AO91" s="657">
        <v>41</v>
      </c>
      <c r="AP91" s="657">
        <v>35</v>
      </c>
      <c r="AQ91" s="657">
        <v>6</v>
      </c>
      <c r="AR91" s="665">
        <v>0</v>
      </c>
      <c r="AS91" s="657">
        <v>0</v>
      </c>
      <c r="AT91" s="666">
        <v>0</v>
      </c>
      <c r="AU91" s="657">
        <v>0</v>
      </c>
      <c r="AV91" s="657">
        <v>0</v>
      </c>
      <c r="AW91" s="657">
        <v>0</v>
      </c>
      <c r="AX91" s="665">
        <v>33</v>
      </c>
      <c r="AY91" s="657">
        <v>19</v>
      </c>
      <c r="AZ91" s="666">
        <v>14</v>
      </c>
      <c r="BA91" s="657">
        <v>0</v>
      </c>
      <c r="BB91" s="657">
        <v>0</v>
      </c>
      <c r="BC91" s="657">
        <v>0</v>
      </c>
      <c r="BD91" s="665">
        <v>36</v>
      </c>
      <c r="BE91" s="657">
        <v>29</v>
      </c>
      <c r="BF91" s="666">
        <v>7</v>
      </c>
      <c r="BG91" s="657">
        <v>0</v>
      </c>
      <c r="BH91" s="657">
        <v>0</v>
      </c>
      <c r="BI91" s="657">
        <v>0</v>
      </c>
      <c r="BJ91" s="665">
        <v>4</v>
      </c>
      <c r="BK91" s="657">
        <v>3</v>
      </c>
      <c r="BL91" s="666">
        <v>1</v>
      </c>
      <c r="BM91" s="657">
        <v>10</v>
      </c>
      <c r="BN91" s="657">
        <v>10</v>
      </c>
      <c r="BO91" s="657">
        <v>0</v>
      </c>
      <c r="BP91" s="665">
        <v>2</v>
      </c>
      <c r="BQ91" s="657">
        <v>0</v>
      </c>
      <c r="BR91" s="666">
        <v>2</v>
      </c>
      <c r="BS91" s="657">
        <v>0</v>
      </c>
      <c r="BT91" s="657">
        <v>0</v>
      </c>
      <c r="BU91" s="657">
        <v>0</v>
      </c>
      <c r="BV91" s="665">
        <v>11</v>
      </c>
      <c r="BW91" s="657">
        <v>8</v>
      </c>
      <c r="BX91" s="666">
        <v>3</v>
      </c>
      <c r="BY91" s="657">
        <v>1</v>
      </c>
      <c r="BZ91" s="657">
        <v>1</v>
      </c>
      <c r="CA91" s="657">
        <v>0</v>
      </c>
      <c r="CB91" s="665">
        <v>0</v>
      </c>
      <c r="CC91" s="657">
        <v>0</v>
      </c>
      <c r="CD91" s="666">
        <v>0</v>
      </c>
      <c r="CE91" s="657">
        <v>22</v>
      </c>
      <c r="CF91" s="657">
        <v>6</v>
      </c>
      <c r="CG91" s="657">
        <v>16</v>
      </c>
      <c r="CH91" s="665">
        <v>0</v>
      </c>
      <c r="CI91" s="657">
        <v>0</v>
      </c>
      <c r="CJ91" s="666">
        <v>0</v>
      </c>
      <c r="CK91" s="657">
        <v>21</v>
      </c>
      <c r="CL91" s="657">
        <v>19</v>
      </c>
      <c r="CM91" s="657">
        <v>2</v>
      </c>
      <c r="CN91" s="665">
        <v>0</v>
      </c>
      <c r="CO91" s="657">
        <v>0</v>
      </c>
      <c r="CP91" s="666">
        <v>0</v>
      </c>
      <c r="CQ91" s="657">
        <v>0</v>
      </c>
      <c r="CR91" s="657">
        <v>0</v>
      </c>
      <c r="CS91" s="657">
        <v>0</v>
      </c>
      <c r="CT91" s="665">
        <v>4</v>
      </c>
      <c r="CU91" s="657">
        <v>2</v>
      </c>
      <c r="CV91" s="666">
        <v>2</v>
      </c>
      <c r="CW91" s="657">
        <v>0</v>
      </c>
      <c r="CX91" s="657">
        <v>0</v>
      </c>
      <c r="CY91" s="657">
        <v>0</v>
      </c>
      <c r="CZ91" s="665">
        <v>0</v>
      </c>
      <c r="DA91" s="657">
        <v>0</v>
      </c>
      <c r="DB91" s="666">
        <v>0</v>
      </c>
      <c r="DC91" s="657">
        <v>0</v>
      </c>
      <c r="DD91" s="657">
        <v>0</v>
      </c>
      <c r="DE91" s="657">
        <v>0</v>
      </c>
      <c r="DF91" s="665">
        <v>0</v>
      </c>
      <c r="DG91" s="657">
        <v>0</v>
      </c>
      <c r="DH91" s="666">
        <v>0</v>
      </c>
      <c r="DI91" s="657">
        <v>0</v>
      </c>
      <c r="DJ91" s="657">
        <v>0</v>
      </c>
      <c r="DK91" s="657">
        <v>0</v>
      </c>
      <c r="DL91" s="665">
        <v>0</v>
      </c>
      <c r="DM91" s="657">
        <v>0</v>
      </c>
      <c r="DN91" s="666">
        <v>0</v>
      </c>
      <c r="DO91" s="657">
        <v>0</v>
      </c>
      <c r="DP91" s="657">
        <v>0</v>
      </c>
      <c r="DQ91" s="657">
        <v>0</v>
      </c>
      <c r="DR91" s="665">
        <v>1</v>
      </c>
      <c r="DS91" s="657">
        <v>1</v>
      </c>
      <c r="DT91" s="666">
        <v>0</v>
      </c>
      <c r="DU91" s="665">
        <v>0</v>
      </c>
      <c r="DV91" s="657">
        <v>0</v>
      </c>
      <c r="DW91" s="666">
        <v>0</v>
      </c>
    </row>
    <row r="92" spans="1:127" hidden="1" x14ac:dyDescent="0.15">
      <c r="A92" s="529" t="s">
        <v>1434</v>
      </c>
      <c r="B92" s="661">
        <v>14701</v>
      </c>
      <c r="C92" s="662">
        <v>5782</v>
      </c>
      <c r="D92" s="663">
        <v>8919</v>
      </c>
      <c r="E92" s="657">
        <v>6649</v>
      </c>
      <c r="F92" s="657">
        <v>2934</v>
      </c>
      <c r="G92" s="657">
        <v>3715</v>
      </c>
      <c r="H92" s="665">
        <v>1001</v>
      </c>
      <c r="I92" s="657">
        <v>441</v>
      </c>
      <c r="J92" s="666">
        <v>560</v>
      </c>
      <c r="K92" s="657">
        <v>775</v>
      </c>
      <c r="L92" s="657">
        <v>312</v>
      </c>
      <c r="M92" s="657">
        <v>463</v>
      </c>
      <c r="N92" s="665">
        <v>536</v>
      </c>
      <c r="O92" s="657">
        <v>123</v>
      </c>
      <c r="P92" s="666">
        <v>413</v>
      </c>
      <c r="Q92" s="657">
        <v>379</v>
      </c>
      <c r="R92" s="657">
        <v>154</v>
      </c>
      <c r="S92" s="657">
        <v>225</v>
      </c>
      <c r="T92" s="665">
        <v>15</v>
      </c>
      <c r="U92" s="657">
        <v>4</v>
      </c>
      <c r="V92" s="666">
        <v>11</v>
      </c>
      <c r="W92" s="657">
        <v>14</v>
      </c>
      <c r="X92" s="657">
        <v>6</v>
      </c>
      <c r="Y92" s="657">
        <v>8</v>
      </c>
      <c r="Z92" s="665">
        <v>536</v>
      </c>
      <c r="AA92" s="657">
        <v>236</v>
      </c>
      <c r="AB92" s="666">
        <v>300</v>
      </c>
      <c r="AC92" s="657">
        <v>375</v>
      </c>
      <c r="AD92" s="657">
        <v>159</v>
      </c>
      <c r="AE92" s="657">
        <v>216</v>
      </c>
      <c r="AF92" s="665">
        <v>256</v>
      </c>
      <c r="AG92" s="657">
        <v>74</v>
      </c>
      <c r="AH92" s="666">
        <v>182</v>
      </c>
      <c r="AI92" s="657">
        <v>1156</v>
      </c>
      <c r="AJ92" s="657">
        <v>273</v>
      </c>
      <c r="AK92" s="657">
        <v>883</v>
      </c>
      <c r="AL92" s="665">
        <v>114</v>
      </c>
      <c r="AM92" s="657">
        <v>55</v>
      </c>
      <c r="AN92" s="666">
        <v>59</v>
      </c>
      <c r="AO92" s="657">
        <v>21</v>
      </c>
      <c r="AP92" s="657">
        <v>8</v>
      </c>
      <c r="AQ92" s="657">
        <v>13</v>
      </c>
      <c r="AR92" s="665">
        <v>385</v>
      </c>
      <c r="AS92" s="657">
        <v>103</v>
      </c>
      <c r="AT92" s="666">
        <v>282</v>
      </c>
      <c r="AU92" s="657">
        <v>255</v>
      </c>
      <c r="AV92" s="657">
        <v>124</v>
      </c>
      <c r="AW92" s="657">
        <v>131</v>
      </c>
      <c r="AX92" s="665">
        <v>17</v>
      </c>
      <c r="AY92" s="657">
        <v>7</v>
      </c>
      <c r="AZ92" s="666">
        <v>10</v>
      </c>
      <c r="BA92" s="657">
        <v>2</v>
      </c>
      <c r="BB92" s="657">
        <v>1</v>
      </c>
      <c r="BC92" s="657">
        <v>1</v>
      </c>
      <c r="BD92" s="665">
        <v>170</v>
      </c>
      <c r="BE92" s="657">
        <v>79</v>
      </c>
      <c r="BF92" s="666">
        <v>91</v>
      </c>
      <c r="BG92" s="657">
        <v>496</v>
      </c>
      <c r="BH92" s="657">
        <v>129</v>
      </c>
      <c r="BI92" s="657">
        <v>367</v>
      </c>
      <c r="BJ92" s="665">
        <v>256</v>
      </c>
      <c r="BK92" s="657">
        <v>83</v>
      </c>
      <c r="BL92" s="666">
        <v>173</v>
      </c>
      <c r="BM92" s="657">
        <v>102</v>
      </c>
      <c r="BN92" s="657">
        <v>42</v>
      </c>
      <c r="BO92" s="657">
        <v>60</v>
      </c>
      <c r="BP92" s="665">
        <v>53</v>
      </c>
      <c r="BQ92" s="657">
        <v>19</v>
      </c>
      <c r="BR92" s="666">
        <v>34</v>
      </c>
      <c r="BS92" s="657">
        <v>478</v>
      </c>
      <c r="BT92" s="657">
        <v>182</v>
      </c>
      <c r="BU92" s="657">
        <v>296</v>
      </c>
      <c r="BV92" s="665">
        <v>13</v>
      </c>
      <c r="BW92" s="657">
        <v>7</v>
      </c>
      <c r="BX92" s="666">
        <v>6</v>
      </c>
      <c r="BY92" s="657">
        <v>137</v>
      </c>
      <c r="BZ92" s="657">
        <v>63</v>
      </c>
      <c r="CA92" s="657">
        <v>74</v>
      </c>
      <c r="CB92" s="665">
        <v>38</v>
      </c>
      <c r="CC92" s="657">
        <v>17</v>
      </c>
      <c r="CD92" s="666">
        <v>21</v>
      </c>
      <c r="CE92" s="657">
        <v>36</v>
      </c>
      <c r="CF92" s="657">
        <v>10</v>
      </c>
      <c r="CG92" s="657">
        <v>26</v>
      </c>
      <c r="CH92" s="665">
        <v>6</v>
      </c>
      <c r="CI92" s="657">
        <v>3</v>
      </c>
      <c r="CJ92" s="666">
        <v>3</v>
      </c>
      <c r="CK92" s="657">
        <v>41</v>
      </c>
      <c r="CL92" s="657">
        <v>12</v>
      </c>
      <c r="CM92" s="657">
        <v>29</v>
      </c>
      <c r="CN92" s="665">
        <v>14</v>
      </c>
      <c r="CO92" s="657">
        <v>3</v>
      </c>
      <c r="CP92" s="666">
        <v>11</v>
      </c>
      <c r="CQ92" s="657">
        <v>92</v>
      </c>
      <c r="CR92" s="657">
        <v>15</v>
      </c>
      <c r="CS92" s="657">
        <v>77</v>
      </c>
      <c r="CT92" s="665">
        <v>185</v>
      </c>
      <c r="CU92" s="657">
        <v>64</v>
      </c>
      <c r="CV92" s="666">
        <v>121</v>
      </c>
      <c r="CW92" s="657">
        <v>2</v>
      </c>
      <c r="CX92" s="657">
        <v>2</v>
      </c>
      <c r="CY92" s="657">
        <v>0</v>
      </c>
      <c r="CZ92" s="665">
        <v>8</v>
      </c>
      <c r="DA92" s="657">
        <v>7</v>
      </c>
      <c r="DB92" s="666">
        <v>1</v>
      </c>
      <c r="DC92" s="657">
        <v>35</v>
      </c>
      <c r="DD92" s="657">
        <v>16</v>
      </c>
      <c r="DE92" s="657">
        <v>19</v>
      </c>
      <c r="DF92" s="665">
        <v>2</v>
      </c>
      <c r="DG92" s="657">
        <v>1</v>
      </c>
      <c r="DH92" s="666">
        <v>1</v>
      </c>
      <c r="DI92" s="657">
        <v>0</v>
      </c>
      <c r="DJ92" s="657">
        <v>0</v>
      </c>
      <c r="DK92" s="657">
        <v>0</v>
      </c>
      <c r="DL92" s="665">
        <v>0</v>
      </c>
      <c r="DM92" s="657">
        <v>0</v>
      </c>
      <c r="DN92" s="666">
        <v>0</v>
      </c>
      <c r="DO92" s="657">
        <v>1</v>
      </c>
      <c r="DP92" s="657">
        <v>1</v>
      </c>
      <c r="DQ92" s="657">
        <v>0</v>
      </c>
      <c r="DR92" s="665">
        <v>2</v>
      </c>
      <c r="DS92" s="657">
        <v>1</v>
      </c>
      <c r="DT92" s="666">
        <v>1</v>
      </c>
      <c r="DU92" s="665">
        <v>48</v>
      </c>
      <c r="DV92" s="657">
        <v>12</v>
      </c>
      <c r="DW92" s="666">
        <v>36</v>
      </c>
    </row>
    <row r="93" spans="1:127" hidden="1" x14ac:dyDescent="0.15">
      <c r="A93" s="529" t="s">
        <v>1435</v>
      </c>
      <c r="B93" s="661">
        <v>1579</v>
      </c>
      <c r="C93" s="662">
        <v>1308</v>
      </c>
      <c r="D93" s="663">
        <v>271</v>
      </c>
      <c r="E93" s="657">
        <v>1054</v>
      </c>
      <c r="F93" s="657">
        <v>905</v>
      </c>
      <c r="G93" s="657">
        <v>149</v>
      </c>
      <c r="H93" s="665">
        <v>24</v>
      </c>
      <c r="I93" s="657">
        <v>20</v>
      </c>
      <c r="J93" s="666">
        <v>4</v>
      </c>
      <c r="K93" s="657">
        <v>34</v>
      </c>
      <c r="L93" s="657">
        <v>26</v>
      </c>
      <c r="M93" s="657">
        <v>8</v>
      </c>
      <c r="N93" s="665">
        <v>0</v>
      </c>
      <c r="O93" s="657">
        <v>0</v>
      </c>
      <c r="P93" s="666">
        <v>0</v>
      </c>
      <c r="Q93" s="657">
        <v>0</v>
      </c>
      <c r="R93" s="657">
        <v>0</v>
      </c>
      <c r="S93" s="657">
        <v>0</v>
      </c>
      <c r="T93" s="665">
        <v>0</v>
      </c>
      <c r="U93" s="657">
        <v>0</v>
      </c>
      <c r="V93" s="666">
        <v>0</v>
      </c>
      <c r="W93" s="657">
        <v>0</v>
      </c>
      <c r="X93" s="657">
        <v>0</v>
      </c>
      <c r="Y93" s="657">
        <v>0</v>
      </c>
      <c r="Z93" s="665">
        <v>14</v>
      </c>
      <c r="AA93" s="657">
        <v>13</v>
      </c>
      <c r="AB93" s="666">
        <v>1</v>
      </c>
      <c r="AC93" s="657">
        <v>0</v>
      </c>
      <c r="AD93" s="657">
        <v>0</v>
      </c>
      <c r="AE93" s="657">
        <v>0</v>
      </c>
      <c r="AF93" s="665">
        <v>0</v>
      </c>
      <c r="AG93" s="657">
        <v>0</v>
      </c>
      <c r="AH93" s="666">
        <v>0</v>
      </c>
      <c r="AI93" s="657">
        <v>0</v>
      </c>
      <c r="AJ93" s="657">
        <v>0</v>
      </c>
      <c r="AK93" s="657">
        <v>0</v>
      </c>
      <c r="AL93" s="665">
        <v>0</v>
      </c>
      <c r="AM93" s="657">
        <v>0</v>
      </c>
      <c r="AN93" s="666">
        <v>0</v>
      </c>
      <c r="AO93" s="657">
        <v>0</v>
      </c>
      <c r="AP93" s="657">
        <v>0</v>
      </c>
      <c r="AQ93" s="657">
        <v>0</v>
      </c>
      <c r="AR93" s="665">
        <v>22</v>
      </c>
      <c r="AS93" s="657">
        <v>19</v>
      </c>
      <c r="AT93" s="666">
        <v>3</v>
      </c>
      <c r="AU93" s="657">
        <v>0</v>
      </c>
      <c r="AV93" s="657">
        <v>0</v>
      </c>
      <c r="AW93" s="657">
        <v>0</v>
      </c>
      <c r="AX93" s="665">
        <v>259</v>
      </c>
      <c r="AY93" s="657">
        <v>230</v>
      </c>
      <c r="AZ93" s="666">
        <v>29</v>
      </c>
      <c r="BA93" s="657">
        <v>0</v>
      </c>
      <c r="BB93" s="657">
        <v>0</v>
      </c>
      <c r="BC93" s="657">
        <v>0</v>
      </c>
      <c r="BD93" s="665">
        <v>0</v>
      </c>
      <c r="BE93" s="657">
        <v>0</v>
      </c>
      <c r="BF93" s="666">
        <v>0</v>
      </c>
      <c r="BG93" s="657">
        <v>0</v>
      </c>
      <c r="BH93" s="657">
        <v>0</v>
      </c>
      <c r="BI93" s="657">
        <v>0</v>
      </c>
      <c r="BJ93" s="665">
        <v>0</v>
      </c>
      <c r="BK93" s="657">
        <v>0</v>
      </c>
      <c r="BL93" s="666">
        <v>0</v>
      </c>
      <c r="BM93" s="657">
        <v>0</v>
      </c>
      <c r="BN93" s="657">
        <v>0</v>
      </c>
      <c r="BO93" s="657">
        <v>0</v>
      </c>
      <c r="BP93" s="665">
        <v>0</v>
      </c>
      <c r="BQ93" s="657">
        <v>0</v>
      </c>
      <c r="BR93" s="666">
        <v>0</v>
      </c>
      <c r="BS93" s="657">
        <v>0</v>
      </c>
      <c r="BT93" s="657">
        <v>0</v>
      </c>
      <c r="BU93" s="657">
        <v>0</v>
      </c>
      <c r="BV93" s="665">
        <v>0</v>
      </c>
      <c r="BW93" s="657">
        <v>0</v>
      </c>
      <c r="BX93" s="666">
        <v>0</v>
      </c>
      <c r="BY93" s="657">
        <v>0</v>
      </c>
      <c r="BZ93" s="657">
        <v>0</v>
      </c>
      <c r="CA93" s="657">
        <v>0</v>
      </c>
      <c r="CB93" s="665">
        <v>0</v>
      </c>
      <c r="CC93" s="657">
        <v>0</v>
      </c>
      <c r="CD93" s="666">
        <v>0</v>
      </c>
      <c r="CE93" s="657">
        <v>0</v>
      </c>
      <c r="CF93" s="657">
        <v>0</v>
      </c>
      <c r="CG93" s="657">
        <v>0</v>
      </c>
      <c r="CH93" s="665">
        <v>0</v>
      </c>
      <c r="CI93" s="657">
        <v>0</v>
      </c>
      <c r="CJ93" s="666">
        <v>0</v>
      </c>
      <c r="CK93" s="657">
        <v>0</v>
      </c>
      <c r="CL93" s="657">
        <v>0</v>
      </c>
      <c r="CM93" s="657">
        <v>0</v>
      </c>
      <c r="CN93" s="665">
        <v>0</v>
      </c>
      <c r="CO93" s="657">
        <v>0</v>
      </c>
      <c r="CP93" s="666">
        <v>0</v>
      </c>
      <c r="CQ93" s="657">
        <v>0</v>
      </c>
      <c r="CR93" s="657">
        <v>0</v>
      </c>
      <c r="CS93" s="657">
        <v>0</v>
      </c>
      <c r="CT93" s="665">
        <v>172</v>
      </c>
      <c r="CU93" s="657">
        <v>95</v>
      </c>
      <c r="CV93" s="666">
        <v>77</v>
      </c>
      <c r="CW93" s="657">
        <v>0</v>
      </c>
      <c r="CX93" s="657">
        <v>0</v>
      </c>
      <c r="CY93" s="657">
        <v>0</v>
      </c>
      <c r="CZ93" s="665">
        <v>0</v>
      </c>
      <c r="DA93" s="657">
        <v>0</v>
      </c>
      <c r="DB93" s="666">
        <v>0</v>
      </c>
      <c r="DC93" s="657">
        <v>0</v>
      </c>
      <c r="DD93" s="657">
        <v>0</v>
      </c>
      <c r="DE93" s="657">
        <v>0</v>
      </c>
      <c r="DF93" s="665">
        <v>0</v>
      </c>
      <c r="DG93" s="657">
        <v>0</v>
      </c>
      <c r="DH93" s="666">
        <v>0</v>
      </c>
      <c r="DI93" s="657">
        <v>0</v>
      </c>
      <c r="DJ93" s="657">
        <v>0</v>
      </c>
      <c r="DK93" s="657">
        <v>0</v>
      </c>
      <c r="DL93" s="665">
        <v>0</v>
      </c>
      <c r="DM93" s="657">
        <v>0</v>
      </c>
      <c r="DN93" s="666">
        <v>0</v>
      </c>
      <c r="DO93" s="657">
        <v>0</v>
      </c>
      <c r="DP93" s="657">
        <v>0</v>
      </c>
      <c r="DQ93" s="657">
        <v>0</v>
      </c>
      <c r="DR93" s="665">
        <v>0</v>
      </c>
      <c r="DS93" s="657">
        <v>0</v>
      </c>
      <c r="DT93" s="666">
        <v>0</v>
      </c>
      <c r="DU93" s="665">
        <v>0</v>
      </c>
      <c r="DV93" s="657">
        <v>0</v>
      </c>
      <c r="DW93" s="666">
        <v>0</v>
      </c>
    </row>
    <row r="94" spans="1:127" hidden="1" x14ac:dyDescent="0.15">
      <c r="A94" s="529" t="s">
        <v>1436</v>
      </c>
      <c r="B94" s="661">
        <v>26402</v>
      </c>
      <c r="C94" s="662">
        <v>11094</v>
      </c>
      <c r="D94" s="663">
        <v>15308</v>
      </c>
      <c r="E94" s="657">
        <v>7029</v>
      </c>
      <c r="F94" s="657">
        <v>3442</v>
      </c>
      <c r="G94" s="657">
        <v>3587</v>
      </c>
      <c r="H94" s="665">
        <v>1336</v>
      </c>
      <c r="I94" s="657">
        <v>489</v>
      </c>
      <c r="J94" s="666">
        <v>847</v>
      </c>
      <c r="K94" s="657">
        <v>1194</v>
      </c>
      <c r="L94" s="657">
        <v>521</v>
      </c>
      <c r="M94" s="657">
        <v>673</v>
      </c>
      <c r="N94" s="665">
        <v>332</v>
      </c>
      <c r="O94" s="657">
        <v>107</v>
      </c>
      <c r="P94" s="666">
        <v>225</v>
      </c>
      <c r="Q94" s="657">
        <v>1073</v>
      </c>
      <c r="R94" s="657">
        <v>499</v>
      </c>
      <c r="S94" s="657">
        <v>574</v>
      </c>
      <c r="T94" s="665">
        <v>49</v>
      </c>
      <c r="U94" s="657">
        <v>22</v>
      </c>
      <c r="V94" s="666">
        <v>27</v>
      </c>
      <c r="W94" s="657">
        <v>43</v>
      </c>
      <c r="X94" s="657">
        <v>14</v>
      </c>
      <c r="Y94" s="657">
        <v>29</v>
      </c>
      <c r="Z94" s="665">
        <v>1279</v>
      </c>
      <c r="AA94" s="657">
        <v>536</v>
      </c>
      <c r="AB94" s="666">
        <v>743</v>
      </c>
      <c r="AC94" s="657">
        <v>29</v>
      </c>
      <c r="AD94" s="657">
        <v>11</v>
      </c>
      <c r="AE94" s="657">
        <v>18</v>
      </c>
      <c r="AF94" s="665">
        <v>211</v>
      </c>
      <c r="AG94" s="657">
        <v>124</v>
      </c>
      <c r="AH94" s="666">
        <v>87</v>
      </c>
      <c r="AI94" s="657">
        <v>913</v>
      </c>
      <c r="AJ94" s="657">
        <v>286</v>
      </c>
      <c r="AK94" s="657">
        <v>627</v>
      </c>
      <c r="AL94" s="665">
        <v>36</v>
      </c>
      <c r="AM94" s="657">
        <v>22</v>
      </c>
      <c r="AN94" s="666">
        <v>14</v>
      </c>
      <c r="AO94" s="657">
        <v>33</v>
      </c>
      <c r="AP94" s="657">
        <v>19</v>
      </c>
      <c r="AQ94" s="657">
        <v>14</v>
      </c>
      <c r="AR94" s="665">
        <v>1812</v>
      </c>
      <c r="AS94" s="657">
        <v>668</v>
      </c>
      <c r="AT94" s="666">
        <v>1144</v>
      </c>
      <c r="AU94" s="657">
        <v>768</v>
      </c>
      <c r="AV94" s="657">
        <v>300</v>
      </c>
      <c r="AW94" s="657">
        <v>468</v>
      </c>
      <c r="AX94" s="665">
        <v>157</v>
      </c>
      <c r="AY94" s="657">
        <v>29</v>
      </c>
      <c r="AZ94" s="666">
        <v>128</v>
      </c>
      <c r="BA94" s="657">
        <v>87</v>
      </c>
      <c r="BB94" s="657">
        <v>47</v>
      </c>
      <c r="BC94" s="657">
        <v>40</v>
      </c>
      <c r="BD94" s="665">
        <v>1541</v>
      </c>
      <c r="BE94" s="657">
        <v>709</v>
      </c>
      <c r="BF94" s="666">
        <v>832</v>
      </c>
      <c r="BG94" s="657">
        <v>519</v>
      </c>
      <c r="BH94" s="657">
        <v>241</v>
      </c>
      <c r="BI94" s="657">
        <v>278</v>
      </c>
      <c r="BJ94" s="665">
        <v>156</v>
      </c>
      <c r="BK94" s="657">
        <v>80</v>
      </c>
      <c r="BL94" s="666">
        <v>76</v>
      </c>
      <c r="BM94" s="657">
        <v>225</v>
      </c>
      <c r="BN94" s="657">
        <v>105</v>
      </c>
      <c r="BO94" s="657">
        <v>120</v>
      </c>
      <c r="BP94" s="665">
        <v>82</v>
      </c>
      <c r="BQ94" s="657">
        <v>45</v>
      </c>
      <c r="BR94" s="666">
        <v>37</v>
      </c>
      <c r="BS94" s="657">
        <v>408</v>
      </c>
      <c r="BT94" s="657">
        <v>127</v>
      </c>
      <c r="BU94" s="657">
        <v>281</v>
      </c>
      <c r="BV94" s="665">
        <v>310</v>
      </c>
      <c r="BW94" s="657">
        <v>152</v>
      </c>
      <c r="BX94" s="666">
        <v>158</v>
      </c>
      <c r="BY94" s="657">
        <v>267</v>
      </c>
      <c r="BZ94" s="657">
        <v>168</v>
      </c>
      <c r="CA94" s="657">
        <v>99</v>
      </c>
      <c r="CB94" s="665">
        <v>75</v>
      </c>
      <c r="CC94" s="657">
        <v>34</v>
      </c>
      <c r="CD94" s="666">
        <v>41</v>
      </c>
      <c r="CE94" s="657">
        <v>1932</v>
      </c>
      <c r="CF94" s="657">
        <v>650</v>
      </c>
      <c r="CG94" s="657">
        <v>1282</v>
      </c>
      <c r="CH94" s="665">
        <v>450</v>
      </c>
      <c r="CI94" s="657">
        <v>198</v>
      </c>
      <c r="CJ94" s="666">
        <v>252</v>
      </c>
      <c r="CK94" s="657">
        <v>2343</v>
      </c>
      <c r="CL94" s="657">
        <v>830</v>
      </c>
      <c r="CM94" s="657">
        <v>1513</v>
      </c>
      <c r="CN94" s="665">
        <v>0</v>
      </c>
      <c r="CO94" s="657">
        <v>0</v>
      </c>
      <c r="CP94" s="666">
        <v>0</v>
      </c>
      <c r="CQ94" s="657">
        <v>159</v>
      </c>
      <c r="CR94" s="657">
        <v>55</v>
      </c>
      <c r="CS94" s="657">
        <v>104</v>
      </c>
      <c r="CT94" s="665">
        <v>713</v>
      </c>
      <c r="CU94" s="657">
        <v>234</v>
      </c>
      <c r="CV94" s="666">
        <v>479</v>
      </c>
      <c r="CW94" s="657">
        <v>28</v>
      </c>
      <c r="CX94" s="657">
        <v>11</v>
      </c>
      <c r="CY94" s="657">
        <v>17</v>
      </c>
      <c r="CZ94" s="665">
        <v>5</v>
      </c>
      <c r="DA94" s="657">
        <v>3</v>
      </c>
      <c r="DB94" s="666">
        <v>2</v>
      </c>
      <c r="DC94" s="657">
        <v>96</v>
      </c>
      <c r="DD94" s="657">
        <v>51</v>
      </c>
      <c r="DE94" s="657">
        <v>45</v>
      </c>
      <c r="DF94" s="665">
        <v>118</v>
      </c>
      <c r="DG94" s="657">
        <v>37</v>
      </c>
      <c r="DH94" s="666">
        <v>81</v>
      </c>
      <c r="DI94" s="657">
        <v>173</v>
      </c>
      <c r="DJ94" s="657">
        <v>48</v>
      </c>
      <c r="DK94" s="657">
        <v>125</v>
      </c>
      <c r="DL94" s="665">
        <v>92</v>
      </c>
      <c r="DM94" s="657">
        <v>48</v>
      </c>
      <c r="DN94" s="666">
        <v>44</v>
      </c>
      <c r="DO94" s="657">
        <v>93</v>
      </c>
      <c r="DP94" s="657">
        <v>27</v>
      </c>
      <c r="DQ94" s="657">
        <v>66</v>
      </c>
      <c r="DR94" s="665">
        <v>55</v>
      </c>
      <c r="DS94" s="657">
        <v>34</v>
      </c>
      <c r="DT94" s="666">
        <v>21</v>
      </c>
      <c r="DU94" s="665">
        <v>181</v>
      </c>
      <c r="DV94" s="657">
        <v>71</v>
      </c>
      <c r="DW94" s="666">
        <v>110</v>
      </c>
    </row>
    <row r="95" spans="1:127" hidden="1" x14ac:dyDescent="0.15">
      <c r="A95" s="529" t="s">
        <v>1437</v>
      </c>
      <c r="B95" s="661">
        <v>6283</v>
      </c>
      <c r="C95" s="662">
        <v>4354</v>
      </c>
      <c r="D95" s="663">
        <v>1929</v>
      </c>
      <c r="E95" s="657">
        <v>1988</v>
      </c>
      <c r="F95" s="657">
        <v>1365</v>
      </c>
      <c r="G95" s="657">
        <v>623</v>
      </c>
      <c r="H95" s="665">
        <v>612</v>
      </c>
      <c r="I95" s="657">
        <v>412</v>
      </c>
      <c r="J95" s="666">
        <v>200</v>
      </c>
      <c r="K95" s="657">
        <v>33</v>
      </c>
      <c r="L95" s="657">
        <v>22</v>
      </c>
      <c r="M95" s="657">
        <v>11</v>
      </c>
      <c r="N95" s="665">
        <v>482</v>
      </c>
      <c r="O95" s="657">
        <v>398</v>
      </c>
      <c r="P95" s="666">
        <v>84</v>
      </c>
      <c r="Q95" s="657">
        <v>715</v>
      </c>
      <c r="R95" s="657">
        <v>520</v>
      </c>
      <c r="S95" s="657">
        <v>195</v>
      </c>
      <c r="T95" s="665">
        <v>1</v>
      </c>
      <c r="U95" s="657">
        <v>1</v>
      </c>
      <c r="V95" s="666">
        <v>0</v>
      </c>
      <c r="W95" s="657">
        <v>0</v>
      </c>
      <c r="X95" s="657">
        <v>0</v>
      </c>
      <c r="Y95" s="657">
        <v>0</v>
      </c>
      <c r="Z95" s="665">
        <v>456</v>
      </c>
      <c r="AA95" s="657">
        <v>321</v>
      </c>
      <c r="AB95" s="666">
        <v>135</v>
      </c>
      <c r="AC95" s="657">
        <v>0</v>
      </c>
      <c r="AD95" s="657">
        <v>0</v>
      </c>
      <c r="AE95" s="657">
        <v>0</v>
      </c>
      <c r="AF95" s="665">
        <v>19</v>
      </c>
      <c r="AG95" s="657">
        <v>16</v>
      </c>
      <c r="AH95" s="666">
        <v>3</v>
      </c>
      <c r="AI95" s="657">
        <v>55</v>
      </c>
      <c r="AJ95" s="657">
        <v>42</v>
      </c>
      <c r="AK95" s="657">
        <v>13</v>
      </c>
      <c r="AL95" s="665">
        <v>21</v>
      </c>
      <c r="AM95" s="657">
        <v>13</v>
      </c>
      <c r="AN95" s="666">
        <v>8</v>
      </c>
      <c r="AO95" s="657">
        <v>41</v>
      </c>
      <c r="AP95" s="657">
        <v>30</v>
      </c>
      <c r="AQ95" s="657">
        <v>11</v>
      </c>
      <c r="AR95" s="665">
        <v>2</v>
      </c>
      <c r="AS95" s="657">
        <v>2</v>
      </c>
      <c r="AT95" s="666">
        <v>0</v>
      </c>
      <c r="AU95" s="657">
        <v>27</v>
      </c>
      <c r="AV95" s="657">
        <v>17</v>
      </c>
      <c r="AW95" s="657">
        <v>10</v>
      </c>
      <c r="AX95" s="665">
        <v>259</v>
      </c>
      <c r="AY95" s="657">
        <v>179</v>
      </c>
      <c r="AZ95" s="666">
        <v>80</v>
      </c>
      <c r="BA95" s="657">
        <v>2</v>
      </c>
      <c r="BB95" s="657">
        <v>2</v>
      </c>
      <c r="BC95" s="657">
        <v>0</v>
      </c>
      <c r="BD95" s="665">
        <v>9</v>
      </c>
      <c r="BE95" s="657">
        <v>7</v>
      </c>
      <c r="BF95" s="666">
        <v>2</v>
      </c>
      <c r="BG95" s="657">
        <v>48</v>
      </c>
      <c r="BH95" s="657">
        <v>31</v>
      </c>
      <c r="BI95" s="657">
        <v>17</v>
      </c>
      <c r="BJ95" s="665">
        <v>85</v>
      </c>
      <c r="BK95" s="657">
        <v>52</v>
      </c>
      <c r="BL95" s="666">
        <v>33</v>
      </c>
      <c r="BM95" s="657">
        <v>116</v>
      </c>
      <c r="BN95" s="657">
        <v>80</v>
      </c>
      <c r="BO95" s="657">
        <v>36</v>
      </c>
      <c r="BP95" s="665">
        <v>24</v>
      </c>
      <c r="BQ95" s="657">
        <v>16</v>
      </c>
      <c r="BR95" s="666">
        <v>8</v>
      </c>
      <c r="BS95" s="657">
        <v>90</v>
      </c>
      <c r="BT95" s="657">
        <v>42</v>
      </c>
      <c r="BU95" s="657">
        <v>48</v>
      </c>
      <c r="BV95" s="665">
        <v>39</v>
      </c>
      <c r="BW95" s="657">
        <v>26</v>
      </c>
      <c r="BX95" s="666">
        <v>13</v>
      </c>
      <c r="BY95" s="657">
        <v>63</v>
      </c>
      <c r="BZ95" s="657">
        <v>46</v>
      </c>
      <c r="CA95" s="657">
        <v>17</v>
      </c>
      <c r="CB95" s="665">
        <v>24</v>
      </c>
      <c r="CC95" s="657">
        <v>12</v>
      </c>
      <c r="CD95" s="666">
        <v>12</v>
      </c>
      <c r="CE95" s="657">
        <v>20</v>
      </c>
      <c r="CF95" s="657">
        <v>7</v>
      </c>
      <c r="CG95" s="657">
        <v>13</v>
      </c>
      <c r="CH95" s="665">
        <v>133</v>
      </c>
      <c r="CI95" s="657">
        <v>61</v>
      </c>
      <c r="CJ95" s="666">
        <v>72</v>
      </c>
      <c r="CK95" s="657">
        <v>325</v>
      </c>
      <c r="CL95" s="657">
        <v>230</v>
      </c>
      <c r="CM95" s="657">
        <v>95</v>
      </c>
      <c r="CN95" s="665">
        <v>3</v>
      </c>
      <c r="CO95" s="657">
        <v>3</v>
      </c>
      <c r="CP95" s="666">
        <v>0</v>
      </c>
      <c r="CQ95" s="657">
        <v>0</v>
      </c>
      <c r="CR95" s="657">
        <v>0</v>
      </c>
      <c r="CS95" s="657">
        <v>0</v>
      </c>
      <c r="CT95" s="665">
        <v>280</v>
      </c>
      <c r="CU95" s="657">
        <v>201</v>
      </c>
      <c r="CV95" s="666">
        <v>79</v>
      </c>
      <c r="CW95" s="657">
        <v>0</v>
      </c>
      <c r="CX95" s="657">
        <v>0</v>
      </c>
      <c r="CY95" s="657">
        <v>0</v>
      </c>
      <c r="CZ95" s="665">
        <v>0</v>
      </c>
      <c r="DA95" s="657">
        <v>0</v>
      </c>
      <c r="DB95" s="666">
        <v>0</v>
      </c>
      <c r="DC95" s="657">
        <v>59</v>
      </c>
      <c r="DD95" s="657">
        <v>46</v>
      </c>
      <c r="DE95" s="657">
        <v>13</v>
      </c>
      <c r="DF95" s="665">
        <v>134</v>
      </c>
      <c r="DG95" s="657">
        <v>92</v>
      </c>
      <c r="DH95" s="666">
        <v>42</v>
      </c>
      <c r="DI95" s="657">
        <v>52</v>
      </c>
      <c r="DJ95" s="657">
        <v>24</v>
      </c>
      <c r="DK95" s="657">
        <v>28</v>
      </c>
      <c r="DL95" s="665">
        <v>0</v>
      </c>
      <c r="DM95" s="657">
        <v>0</v>
      </c>
      <c r="DN95" s="666">
        <v>0</v>
      </c>
      <c r="DO95" s="657">
        <v>4</v>
      </c>
      <c r="DP95" s="657">
        <v>1</v>
      </c>
      <c r="DQ95" s="657">
        <v>3</v>
      </c>
      <c r="DR95" s="665">
        <v>54</v>
      </c>
      <c r="DS95" s="657">
        <v>30</v>
      </c>
      <c r="DT95" s="666">
        <v>24</v>
      </c>
      <c r="DU95" s="665">
        <v>8</v>
      </c>
      <c r="DV95" s="657">
        <v>7</v>
      </c>
      <c r="DW95" s="666">
        <v>1</v>
      </c>
    </row>
    <row r="96" spans="1:127" hidden="1" x14ac:dyDescent="0.15">
      <c r="A96" s="529" t="s">
        <v>1438</v>
      </c>
      <c r="B96" s="661">
        <v>153</v>
      </c>
      <c r="C96" s="662">
        <v>106</v>
      </c>
      <c r="D96" s="663">
        <v>47</v>
      </c>
      <c r="E96" s="657">
        <v>147</v>
      </c>
      <c r="F96" s="657">
        <v>103</v>
      </c>
      <c r="G96" s="657">
        <v>44</v>
      </c>
      <c r="H96" s="665">
        <v>5</v>
      </c>
      <c r="I96" s="657">
        <v>2</v>
      </c>
      <c r="J96" s="666">
        <v>3</v>
      </c>
      <c r="K96" s="657">
        <v>0</v>
      </c>
      <c r="L96" s="657">
        <v>0</v>
      </c>
      <c r="M96" s="657">
        <v>0</v>
      </c>
      <c r="N96" s="665">
        <v>0</v>
      </c>
      <c r="O96" s="657">
        <v>0</v>
      </c>
      <c r="P96" s="666">
        <v>0</v>
      </c>
      <c r="Q96" s="657">
        <v>1</v>
      </c>
      <c r="R96" s="657">
        <v>1</v>
      </c>
      <c r="S96" s="657">
        <v>0</v>
      </c>
      <c r="T96" s="665">
        <v>0</v>
      </c>
      <c r="U96" s="657">
        <v>0</v>
      </c>
      <c r="V96" s="666">
        <v>0</v>
      </c>
      <c r="W96" s="657">
        <v>0</v>
      </c>
      <c r="X96" s="657">
        <v>0</v>
      </c>
      <c r="Y96" s="657">
        <v>0</v>
      </c>
      <c r="Z96" s="665">
        <v>0</v>
      </c>
      <c r="AA96" s="657">
        <v>0</v>
      </c>
      <c r="AB96" s="666">
        <v>0</v>
      </c>
      <c r="AC96" s="657">
        <v>0</v>
      </c>
      <c r="AD96" s="657">
        <v>0</v>
      </c>
      <c r="AE96" s="657">
        <v>0</v>
      </c>
      <c r="AF96" s="665">
        <v>0</v>
      </c>
      <c r="AG96" s="657">
        <v>0</v>
      </c>
      <c r="AH96" s="666">
        <v>0</v>
      </c>
      <c r="AI96" s="657">
        <v>0</v>
      </c>
      <c r="AJ96" s="657">
        <v>0</v>
      </c>
      <c r="AK96" s="657">
        <v>0</v>
      </c>
      <c r="AL96" s="665">
        <v>0</v>
      </c>
      <c r="AM96" s="657">
        <v>0</v>
      </c>
      <c r="AN96" s="666">
        <v>0</v>
      </c>
      <c r="AO96" s="657">
        <v>0</v>
      </c>
      <c r="AP96" s="657">
        <v>0</v>
      </c>
      <c r="AQ96" s="657">
        <v>0</v>
      </c>
      <c r="AR96" s="665">
        <v>0</v>
      </c>
      <c r="AS96" s="657">
        <v>0</v>
      </c>
      <c r="AT96" s="666">
        <v>0</v>
      </c>
      <c r="AU96" s="657">
        <v>0</v>
      </c>
      <c r="AV96" s="657">
        <v>0</v>
      </c>
      <c r="AW96" s="657">
        <v>0</v>
      </c>
      <c r="AX96" s="665">
        <v>0</v>
      </c>
      <c r="AY96" s="657">
        <v>0</v>
      </c>
      <c r="AZ96" s="666">
        <v>0</v>
      </c>
      <c r="BA96" s="657">
        <v>0</v>
      </c>
      <c r="BB96" s="657">
        <v>0</v>
      </c>
      <c r="BC96" s="657">
        <v>0</v>
      </c>
      <c r="BD96" s="665">
        <v>0</v>
      </c>
      <c r="BE96" s="657">
        <v>0</v>
      </c>
      <c r="BF96" s="666">
        <v>0</v>
      </c>
      <c r="BG96" s="657">
        <v>0</v>
      </c>
      <c r="BH96" s="657">
        <v>0</v>
      </c>
      <c r="BI96" s="657">
        <v>0</v>
      </c>
      <c r="BJ96" s="665">
        <v>0</v>
      </c>
      <c r="BK96" s="657">
        <v>0</v>
      </c>
      <c r="BL96" s="666">
        <v>0</v>
      </c>
      <c r="BM96" s="657">
        <v>0</v>
      </c>
      <c r="BN96" s="657">
        <v>0</v>
      </c>
      <c r="BO96" s="657">
        <v>0</v>
      </c>
      <c r="BP96" s="665">
        <v>0</v>
      </c>
      <c r="BQ96" s="657">
        <v>0</v>
      </c>
      <c r="BR96" s="666">
        <v>0</v>
      </c>
      <c r="BS96" s="657">
        <v>0</v>
      </c>
      <c r="BT96" s="657">
        <v>0</v>
      </c>
      <c r="BU96" s="657">
        <v>0</v>
      </c>
      <c r="BV96" s="665">
        <v>0</v>
      </c>
      <c r="BW96" s="657">
        <v>0</v>
      </c>
      <c r="BX96" s="666">
        <v>0</v>
      </c>
      <c r="BY96" s="657">
        <v>0</v>
      </c>
      <c r="BZ96" s="657">
        <v>0</v>
      </c>
      <c r="CA96" s="657">
        <v>0</v>
      </c>
      <c r="CB96" s="665">
        <v>0</v>
      </c>
      <c r="CC96" s="657">
        <v>0</v>
      </c>
      <c r="CD96" s="666">
        <v>0</v>
      </c>
      <c r="CE96" s="657">
        <v>0</v>
      </c>
      <c r="CF96" s="657">
        <v>0</v>
      </c>
      <c r="CG96" s="657">
        <v>0</v>
      </c>
      <c r="CH96" s="665">
        <v>0</v>
      </c>
      <c r="CI96" s="657">
        <v>0</v>
      </c>
      <c r="CJ96" s="666">
        <v>0</v>
      </c>
      <c r="CK96" s="657">
        <v>0</v>
      </c>
      <c r="CL96" s="657">
        <v>0</v>
      </c>
      <c r="CM96" s="657">
        <v>0</v>
      </c>
      <c r="CN96" s="665">
        <v>0</v>
      </c>
      <c r="CO96" s="657">
        <v>0</v>
      </c>
      <c r="CP96" s="666">
        <v>0</v>
      </c>
      <c r="CQ96" s="657">
        <v>0</v>
      </c>
      <c r="CR96" s="657">
        <v>0</v>
      </c>
      <c r="CS96" s="657">
        <v>0</v>
      </c>
      <c r="CT96" s="665">
        <v>0</v>
      </c>
      <c r="CU96" s="657">
        <v>0</v>
      </c>
      <c r="CV96" s="666">
        <v>0</v>
      </c>
      <c r="CW96" s="657">
        <v>0</v>
      </c>
      <c r="CX96" s="657">
        <v>0</v>
      </c>
      <c r="CY96" s="657">
        <v>0</v>
      </c>
      <c r="CZ96" s="665">
        <v>0</v>
      </c>
      <c r="DA96" s="657">
        <v>0</v>
      </c>
      <c r="DB96" s="666">
        <v>0</v>
      </c>
      <c r="DC96" s="657">
        <v>0</v>
      </c>
      <c r="DD96" s="657">
        <v>0</v>
      </c>
      <c r="DE96" s="657">
        <v>0</v>
      </c>
      <c r="DF96" s="665">
        <v>0</v>
      </c>
      <c r="DG96" s="657">
        <v>0</v>
      </c>
      <c r="DH96" s="666">
        <v>0</v>
      </c>
      <c r="DI96" s="657">
        <v>0</v>
      </c>
      <c r="DJ96" s="657">
        <v>0</v>
      </c>
      <c r="DK96" s="657">
        <v>0</v>
      </c>
      <c r="DL96" s="665">
        <v>0</v>
      </c>
      <c r="DM96" s="657">
        <v>0</v>
      </c>
      <c r="DN96" s="666">
        <v>0</v>
      </c>
      <c r="DO96" s="657">
        <v>0</v>
      </c>
      <c r="DP96" s="657">
        <v>0</v>
      </c>
      <c r="DQ96" s="657">
        <v>0</v>
      </c>
      <c r="DR96" s="665">
        <v>0</v>
      </c>
      <c r="DS96" s="657">
        <v>0</v>
      </c>
      <c r="DT96" s="666">
        <v>0</v>
      </c>
      <c r="DU96" s="665">
        <v>0</v>
      </c>
      <c r="DV96" s="657">
        <v>0</v>
      </c>
      <c r="DW96" s="666">
        <v>0</v>
      </c>
    </row>
    <row r="97" spans="1:127" hidden="1" x14ac:dyDescent="0.15">
      <c r="A97" s="529" t="s">
        <v>1439</v>
      </c>
      <c r="B97" s="661">
        <v>1209</v>
      </c>
      <c r="C97" s="662">
        <v>918</v>
      </c>
      <c r="D97" s="663">
        <v>291</v>
      </c>
      <c r="E97" s="657">
        <v>78</v>
      </c>
      <c r="F97" s="657">
        <v>50</v>
      </c>
      <c r="G97" s="657">
        <v>28</v>
      </c>
      <c r="H97" s="665">
        <v>31</v>
      </c>
      <c r="I97" s="657">
        <v>23</v>
      </c>
      <c r="J97" s="666">
        <v>8</v>
      </c>
      <c r="K97" s="657">
        <v>0</v>
      </c>
      <c r="L97" s="657">
        <v>0</v>
      </c>
      <c r="M97" s="657">
        <v>0</v>
      </c>
      <c r="N97" s="665">
        <v>408</v>
      </c>
      <c r="O97" s="657">
        <v>353</v>
      </c>
      <c r="P97" s="666">
        <v>55</v>
      </c>
      <c r="Q97" s="657">
        <v>14</v>
      </c>
      <c r="R97" s="657">
        <v>7</v>
      </c>
      <c r="S97" s="657">
        <v>7</v>
      </c>
      <c r="T97" s="665">
        <v>0</v>
      </c>
      <c r="U97" s="657">
        <v>0</v>
      </c>
      <c r="V97" s="666">
        <v>0</v>
      </c>
      <c r="W97" s="657">
        <v>0</v>
      </c>
      <c r="X97" s="657">
        <v>0</v>
      </c>
      <c r="Y97" s="657">
        <v>0</v>
      </c>
      <c r="Z97" s="665">
        <v>208</v>
      </c>
      <c r="AA97" s="657">
        <v>147</v>
      </c>
      <c r="AB97" s="666">
        <v>61</v>
      </c>
      <c r="AC97" s="657">
        <v>0</v>
      </c>
      <c r="AD97" s="657">
        <v>0</v>
      </c>
      <c r="AE97" s="657">
        <v>0</v>
      </c>
      <c r="AF97" s="665">
        <v>0</v>
      </c>
      <c r="AG97" s="657">
        <v>0</v>
      </c>
      <c r="AH97" s="666">
        <v>0</v>
      </c>
      <c r="AI97" s="657">
        <v>0</v>
      </c>
      <c r="AJ97" s="657">
        <v>0</v>
      </c>
      <c r="AK97" s="657">
        <v>0</v>
      </c>
      <c r="AL97" s="665">
        <v>0</v>
      </c>
      <c r="AM97" s="657">
        <v>0</v>
      </c>
      <c r="AN97" s="666">
        <v>0</v>
      </c>
      <c r="AO97" s="657">
        <v>0</v>
      </c>
      <c r="AP97" s="657">
        <v>0</v>
      </c>
      <c r="AQ97" s="657">
        <v>0</v>
      </c>
      <c r="AR97" s="665">
        <v>0</v>
      </c>
      <c r="AS97" s="657">
        <v>0</v>
      </c>
      <c r="AT97" s="666">
        <v>0</v>
      </c>
      <c r="AU97" s="657">
        <v>0</v>
      </c>
      <c r="AV97" s="657">
        <v>0</v>
      </c>
      <c r="AW97" s="657">
        <v>0</v>
      </c>
      <c r="AX97" s="665">
        <v>244</v>
      </c>
      <c r="AY97" s="657">
        <v>172</v>
      </c>
      <c r="AZ97" s="666">
        <v>72</v>
      </c>
      <c r="BA97" s="657">
        <v>0</v>
      </c>
      <c r="BB97" s="657">
        <v>0</v>
      </c>
      <c r="BC97" s="657">
        <v>0</v>
      </c>
      <c r="BD97" s="665">
        <v>0</v>
      </c>
      <c r="BE97" s="657">
        <v>0</v>
      </c>
      <c r="BF97" s="666">
        <v>0</v>
      </c>
      <c r="BG97" s="657">
        <v>12</v>
      </c>
      <c r="BH97" s="657">
        <v>8</v>
      </c>
      <c r="BI97" s="657">
        <v>4</v>
      </c>
      <c r="BJ97" s="665">
        <v>0</v>
      </c>
      <c r="BK97" s="657">
        <v>0</v>
      </c>
      <c r="BL97" s="666">
        <v>0</v>
      </c>
      <c r="BM97" s="657">
        <v>0</v>
      </c>
      <c r="BN97" s="657">
        <v>0</v>
      </c>
      <c r="BO97" s="657">
        <v>0</v>
      </c>
      <c r="BP97" s="665">
        <v>9</v>
      </c>
      <c r="BQ97" s="657">
        <v>7</v>
      </c>
      <c r="BR97" s="666">
        <v>2</v>
      </c>
      <c r="BS97" s="657">
        <v>3</v>
      </c>
      <c r="BT97" s="657">
        <v>3</v>
      </c>
      <c r="BU97" s="657">
        <v>0</v>
      </c>
      <c r="BV97" s="665">
        <v>10</v>
      </c>
      <c r="BW97" s="657">
        <v>7</v>
      </c>
      <c r="BX97" s="666">
        <v>3</v>
      </c>
      <c r="BY97" s="657">
        <v>3</v>
      </c>
      <c r="BZ97" s="657">
        <v>2</v>
      </c>
      <c r="CA97" s="657">
        <v>1</v>
      </c>
      <c r="CB97" s="665">
        <v>2</v>
      </c>
      <c r="CC97" s="657">
        <v>0</v>
      </c>
      <c r="CD97" s="666">
        <v>2</v>
      </c>
      <c r="CE97" s="657">
        <v>0</v>
      </c>
      <c r="CF97" s="657">
        <v>0</v>
      </c>
      <c r="CG97" s="657">
        <v>0</v>
      </c>
      <c r="CH97" s="665">
        <v>0</v>
      </c>
      <c r="CI97" s="657">
        <v>0</v>
      </c>
      <c r="CJ97" s="666">
        <v>0</v>
      </c>
      <c r="CK97" s="657">
        <v>26</v>
      </c>
      <c r="CL97" s="657">
        <v>23</v>
      </c>
      <c r="CM97" s="657">
        <v>3</v>
      </c>
      <c r="CN97" s="665">
        <v>0</v>
      </c>
      <c r="CO97" s="657">
        <v>0</v>
      </c>
      <c r="CP97" s="666">
        <v>0</v>
      </c>
      <c r="CQ97" s="657">
        <v>0</v>
      </c>
      <c r="CR97" s="657">
        <v>0</v>
      </c>
      <c r="CS97" s="657">
        <v>0</v>
      </c>
      <c r="CT97" s="665">
        <v>0</v>
      </c>
      <c r="CU97" s="657">
        <v>0</v>
      </c>
      <c r="CV97" s="666">
        <v>0</v>
      </c>
      <c r="CW97" s="657">
        <v>0</v>
      </c>
      <c r="CX97" s="657">
        <v>0</v>
      </c>
      <c r="CY97" s="657">
        <v>0</v>
      </c>
      <c r="CZ97" s="665">
        <v>0</v>
      </c>
      <c r="DA97" s="657">
        <v>0</v>
      </c>
      <c r="DB97" s="666">
        <v>0</v>
      </c>
      <c r="DC97" s="657">
        <v>27</v>
      </c>
      <c r="DD97" s="657">
        <v>24</v>
      </c>
      <c r="DE97" s="657">
        <v>3</v>
      </c>
      <c r="DF97" s="665">
        <v>134</v>
      </c>
      <c r="DG97" s="657">
        <v>92</v>
      </c>
      <c r="DH97" s="666">
        <v>42</v>
      </c>
      <c r="DI97" s="657">
        <v>0</v>
      </c>
      <c r="DJ97" s="657">
        <v>0</v>
      </c>
      <c r="DK97" s="657">
        <v>0</v>
      </c>
      <c r="DL97" s="665">
        <v>0</v>
      </c>
      <c r="DM97" s="657">
        <v>0</v>
      </c>
      <c r="DN97" s="666">
        <v>0</v>
      </c>
      <c r="DO97" s="657">
        <v>0</v>
      </c>
      <c r="DP97" s="657">
        <v>0</v>
      </c>
      <c r="DQ97" s="657">
        <v>0</v>
      </c>
      <c r="DR97" s="665">
        <v>0</v>
      </c>
      <c r="DS97" s="657">
        <v>0</v>
      </c>
      <c r="DT97" s="666">
        <v>0</v>
      </c>
      <c r="DU97" s="665">
        <v>0</v>
      </c>
      <c r="DV97" s="657">
        <v>0</v>
      </c>
      <c r="DW97" s="666">
        <v>0</v>
      </c>
    </row>
    <row r="98" spans="1:127" hidden="1" x14ac:dyDescent="0.15">
      <c r="A98" s="529" t="s">
        <v>1440</v>
      </c>
      <c r="B98" s="661">
        <v>3046</v>
      </c>
      <c r="C98" s="662">
        <v>2057</v>
      </c>
      <c r="D98" s="663">
        <v>989</v>
      </c>
      <c r="E98" s="657">
        <v>1305</v>
      </c>
      <c r="F98" s="657">
        <v>868</v>
      </c>
      <c r="G98" s="657">
        <v>437</v>
      </c>
      <c r="H98" s="665">
        <v>165</v>
      </c>
      <c r="I98" s="657">
        <v>113</v>
      </c>
      <c r="J98" s="666">
        <v>52</v>
      </c>
      <c r="K98" s="657">
        <v>0</v>
      </c>
      <c r="L98" s="657">
        <v>0</v>
      </c>
      <c r="M98" s="657">
        <v>0</v>
      </c>
      <c r="N98" s="665">
        <v>74</v>
      </c>
      <c r="O98" s="657">
        <v>45</v>
      </c>
      <c r="P98" s="666">
        <v>29</v>
      </c>
      <c r="Q98" s="657">
        <v>691</v>
      </c>
      <c r="R98" s="657">
        <v>507</v>
      </c>
      <c r="S98" s="657">
        <v>184</v>
      </c>
      <c r="T98" s="665">
        <v>0</v>
      </c>
      <c r="U98" s="657">
        <v>0</v>
      </c>
      <c r="V98" s="666">
        <v>0</v>
      </c>
      <c r="W98" s="657">
        <v>0</v>
      </c>
      <c r="X98" s="657">
        <v>0</v>
      </c>
      <c r="Y98" s="657">
        <v>0</v>
      </c>
      <c r="Z98" s="665">
        <v>144</v>
      </c>
      <c r="AA98" s="657">
        <v>96</v>
      </c>
      <c r="AB98" s="666">
        <v>48</v>
      </c>
      <c r="AC98" s="657">
        <v>0</v>
      </c>
      <c r="AD98" s="657">
        <v>0</v>
      </c>
      <c r="AE98" s="657">
        <v>0</v>
      </c>
      <c r="AF98" s="665">
        <v>11</v>
      </c>
      <c r="AG98" s="657">
        <v>8</v>
      </c>
      <c r="AH98" s="666">
        <v>3</v>
      </c>
      <c r="AI98" s="657">
        <v>16</v>
      </c>
      <c r="AJ98" s="657">
        <v>13</v>
      </c>
      <c r="AK98" s="657">
        <v>3</v>
      </c>
      <c r="AL98" s="665">
        <v>8</v>
      </c>
      <c r="AM98" s="657">
        <v>6</v>
      </c>
      <c r="AN98" s="666">
        <v>2</v>
      </c>
      <c r="AO98" s="657">
        <v>0</v>
      </c>
      <c r="AP98" s="657">
        <v>0</v>
      </c>
      <c r="AQ98" s="657">
        <v>0</v>
      </c>
      <c r="AR98" s="665">
        <v>0</v>
      </c>
      <c r="AS98" s="657">
        <v>0</v>
      </c>
      <c r="AT98" s="666">
        <v>0</v>
      </c>
      <c r="AU98" s="657">
        <v>9</v>
      </c>
      <c r="AV98" s="657">
        <v>4</v>
      </c>
      <c r="AW98" s="657">
        <v>5</v>
      </c>
      <c r="AX98" s="665">
        <v>0</v>
      </c>
      <c r="AY98" s="657">
        <v>0</v>
      </c>
      <c r="AZ98" s="666">
        <v>0</v>
      </c>
      <c r="BA98" s="657">
        <v>0</v>
      </c>
      <c r="BB98" s="657">
        <v>0</v>
      </c>
      <c r="BC98" s="657">
        <v>0</v>
      </c>
      <c r="BD98" s="665">
        <v>0</v>
      </c>
      <c r="BE98" s="657">
        <v>0</v>
      </c>
      <c r="BF98" s="666">
        <v>0</v>
      </c>
      <c r="BG98" s="657">
        <v>13</v>
      </c>
      <c r="BH98" s="657">
        <v>11</v>
      </c>
      <c r="BI98" s="657">
        <v>2</v>
      </c>
      <c r="BJ98" s="665">
        <v>44</v>
      </c>
      <c r="BK98" s="657">
        <v>19</v>
      </c>
      <c r="BL98" s="666">
        <v>25</v>
      </c>
      <c r="BM98" s="657">
        <v>46</v>
      </c>
      <c r="BN98" s="657">
        <v>38</v>
      </c>
      <c r="BO98" s="657">
        <v>8</v>
      </c>
      <c r="BP98" s="665">
        <v>12</v>
      </c>
      <c r="BQ98" s="657">
        <v>8</v>
      </c>
      <c r="BR98" s="666">
        <v>4</v>
      </c>
      <c r="BS98" s="657">
        <v>67</v>
      </c>
      <c r="BT98" s="657">
        <v>32</v>
      </c>
      <c r="BU98" s="657">
        <v>35</v>
      </c>
      <c r="BV98" s="665">
        <v>23</v>
      </c>
      <c r="BW98" s="657">
        <v>15</v>
      </c>
      <c r="BX98" s="666">
        <v>8</v>
      </c>
      <c r="BY98" s="657">
        <v>24</v>
      </c>
      <c r="BZ98" s="657">
        <v>13</v>
      </c>
      <c r="CA98" s="657">
        <v>11</v>
      </c>
      <c r="CB98" s="665">
        <v>22</v>
      </c>
      <c r="CC98" s="657">
        <v>12</v>
      </c>
      <c r="CD98" s="666">
        <v>10</v>
      </c>
      <c r="CE98" s="657">
        <v>8</v>
      </c>
      <c r="CF98" s="657">
        <v>6</v>
      </c>
      <c r="CG98" s="657">
        <v>2</v>
      </c>
      <c r="CH98" s="665">
        <v>37</v>
      </c>
      <c r="CI98" s="657">
        <v>19</v>
      </c>
      <c r="CJ98" s="666">
        <v>18</v>
      </c>
      <c r="CK98" s="657">
        <v>0</v>
      </c>
      <c r="CL98" s="657">
        <v>0</v>
      </c>
      <c r="CM98" s="657">
        <v>0</v>
      </c>
      <c r="CN98" s="665">
        <v>3</v>
      </c>
      <c r="CO98" s="657">
        <v>3</v>
      </c>
      <c r="CP98" s="666">
        <v>0</v>
      </c>
      <c r="CQ98" s="657">
        <v>0</v>
      </c>
      <c r="CR98" s="657">
        <v>0</v>
      </c>
      <c r="CS98" s="657">
        <v>0</v>
      </c>
      <c r="CT98" s="665">
        <v>280</v>
      </c>
      <c r="CU98" s="657">
        <v>201</v>
      </c>
      <c r="CV98" s="666">
        <v>79</v>
      </c>
      <c r="CW98" s="657">
        <v>0</v>
      </c>
      <c r="CX98" s="657">
        <v>0</v>
      </c>
      <c r="CY98" s="657">
        <v>0</v>
      </c>
      <c r="CZ98" s="665">
        <v>0</v>
      </c>
      <c r="DA98" s="657">
        <v>0</v>
      </c>
      <c r="DB98" s="666">
        <v>0</v>
      </c>
      <c r="DC98" s="657">
        <v>0</v>
      </c>
      <c r="DD98" s="657">
        <v>0</v>
      </c>
      <c r="DE98" s="657">
        <v>0</v>
      </c>
      <c r="DF98" s="665">
        <v>0</v>
      </c>
      <c r="DG98" s="657">
        <v>0</v>
      </c>
      <c r="DH98" s="666">
        <v>0</v>
      </c>
      <c r="DI98" s="657">
        <v>0</v>
      </c>
      <c r="DJ98" s="657">
        <v>0</v>
      </c>
      <c r="DK98" s="657">
        <v>0</v>
      </c>
      <c r="DL98" s="665">
        <v>0</v>
      </c>
      <c r="DM98" s="657">
        <v>0</v>
      </c>
      <c r="DN98" s="666">
        <v>0</v>
      </c>
      <c r="DO98" s="657">
        <v>0</v>
      </c>
      <c r="DP98" s="657">
        <v>0</v>
      </c>
      <c r="DQ98" s="657">
        <v>0</v>
      </c>
      <c r="DR98" s="665">
        <v>44</v>
      </c>
      <c r="DS98" s="657">
        <v>20</v>
      </c>
      <c r="DT98" s="666">
        <v>24</v>
      </c>
      <c r="DU98" s="665">
        <v>0</v>
      </c>
      <c r="DV98" s="657">
        <v>0</v>
      </c>
      <c r="DW98" s="666">
        <v>0</v>
      </c>
    </row>
    <row r="99" spans="1:127" hidden="1" x14ac:dyDescent="0.15">
      <c r="A99" s="529" t="s">
        <v>1441</v>
      </c>
      <c r="B99" s="661">
        <v>901</v>
      </c>
      <c r="C99" s="662">
        <v>577</v>
      </c>
      <c r="D99" s="663">
        <v>324</v>
      </c>
      <c r="E99" s="657">
        <v>307</v>
      </c>
      <c r="F99" s="657">
        <v>211</v>
      </c>
      <c r="G99" s="657">
        <v>96</v>
      </c>
      <c r="H99" s="665">
        <v>275</v>
      </c>
      <c r="I99" s="657">
        <v>199</v>
      </c>
      <c r="J99" s="666">
        <v>76</v>
      </c>
      <c r="K99" s="657">
        <v>9</v>
      </c>
      <c r="L99" s="657">
        <v>3</v>
      </c>
      <c r="M99" s="657">
        <v>6</v>
      </c>
      <c r="N99" s="665">
        <v>0</v>
      </c>
      <c r="O99" s="657">
        <v>0</v>
      </c>
      <c r="P99" s="666">
        <v>0</v>
      </c>
      <c r="Q99" s="657">
        <v>5</v>
      </c>
      <c r="R99" s="657">
        <v>2</v>
      </c>
      <c r="S99" s="657">
        <v>3</v>
      </c>
      <c r="T99" s="665">
        <v>0</v>
      </c>
      <c r="U99" s="657">
        <v>0</v>
      </c>
      <c r="V99" s="666">
        <v>0</v>
      </c>
      <c r="W99" s="657">
        <v>0</v>
      </c>
      <c r="X99" s="657">
        <v>0</v>
      </c>
      <c r="Y99" s="657">
        <v>0</v>
      </c>
      <c r="Z99" s="665">
        <v>65</v>
      </c>
      <c r="AA99" s="657">
        <v>40</v>
      </c>
      <c r="AB99" s="666">
        <v>25</v>
      </c>
      <c r="AC99" s="657">
        <v>0</v>
      </c>
      <c r="AD99" s="657">
        <v>0</v>
      </c>
      <c r="AE99" s="657">
        <v>0</v>
      </c>
      <c r="AF99" s="665">
        <v>0</v>
      </c>
      <c r="AG99" s="657">
        <v>0</v>
      </c>
      <c r="AH99" s="666">
        <v>0</v>
      </c>
      <c r="AI99" s="657">
        <v>10</v>
      </c>
      <c r="AJ99" s="657">
        <v>5</v>
      </c>
      <c r="AK99" s="657">
        <v>5</v>
      </c>
      <c r="AL99" s="665">
        <v>0</v>
      </c>
      <c r="AM99" s="657">
        <v>0</v>
      </c>
      <c r="AN99" s="666">
        <v>0</v>
      </c>
      <c r="AO99" s="657">
        <v>0</v>
      </c>
      <c r="AP99" s="657">
        <v>0</v>
      </c>
      <c r="AQ99" s="657">
        <v>0</v>
      </c>
      <c r="AR99" s="665">
        <v>0</v>
      </c>
      <c r="AS99" s="657">
        <v>0</v>
      </c>
      <c r="AT99" s="666">
        <v>0</v>
      </c>
      <c r="AU99" s="657">
        <v>0</v>
      </c>
      <c r="AV99" s="657">
        <v>0</v>
      </c>
      <c r="AW99" s="657">
        <v>0</v>
      </c>
      <c r="AX99" s="665">
        <v>8</v>
      </c>
      <c r="AY99" s="657">
        <v>1</v>
      </c>
      <c r="AZ99" s="666">
        <v>7</v>
      </c>
      <c r="BA99" s="657">
        <v>0</v>
      </c>
      <c r="BB99" s="657">
        <v>0</v>
      </c>
      <c r="BC99" s="657">
        <v>0</v>
      </c>
      <c r="BD99" s="665">
        <v>0</v>
      </c>
      <c r="BE99" s="657">
        <v>0</v>
      </c>
      <c r="BF99" s="666">
        <v>0</v>
      </c>
      <c r="BG99" s="657">
        <v>10</v>
      </c>
      <c r="BH99" s="657">
        <v>5</v>
      </c>
      <c r="BI99" s="657">
        <v>5</v>
      </c>
      <c r="BJ99" s="665">
        <v>0</v>
      </c>
      <c r="BK99" s="657">
        <v>0</v>
      </c>
      <c r="BL99" s="666">
        <v>0</v>
      </c>
      <c r="BM99" s="657">
        <v>25</v>
      </c>
      <c r="BN99" s="657">
        <v>8</v>
      </c>
      <c r="BO99" s="657">
        <v>17</v>
      </c>
      <c r="BP99" s="665">
        <v>3</v>
      </c>
      <c r="BQ99" s="657">
        <v>1</v>
      </c>
      <c r="BR99" s="666">
        <v>2</v>
      </c>
      <c r="BS99" s="657">
        <v>13</v>
      </c>
      <c r="BT99" s="657">
        <v>4</v>
      </c>
      <c r="BU99" s="657">
        <v>9</v>
      </c>
      <c r="BV99" s="665">
        <v>0</v>
      </c>
      <c r="BW99" s="657">
        <v>0</v>
      </c>
      <c r="BX99" s="666">
        <v>0</v>
      </c>
      <c r="BY99" s="657">
        <v>12</v>
      </c>
      <c r="BZ99" s="657">
        <v>11</v>
      </c>
      <c r="CA99" s="657">
        <v>1</v>
      </c>
      <c r="CB99" s="665">
        <v>0</v>
      </c>
      <c r="CC99" s="657">
        <v>0</v>
      </c>
      <c r="CD99" s="666">
        <v>0</v>
      </c>
      <c r="CE99" s="657">
        <v>0</v>
      </c>
      <c r="CF99" s="657">
        <v>0</v>
      </c>
      <c r="CG99" s="657">
        <v>0</v>
      </c>
      <c r="CH99" s="665">
        <v>92</v>
      </c>
      <c r="CI99" s="657">
        <v>39</v>
      </c>
      <c r="CJ99" s="666">
        <v>53</v>
      </c>
      <c r="CK99" s="657">
        <v>64</v>
      </c>
      <c r="CL99" s="657">
        <v>46</v>
      </c>
      <c r="CM99" s="657">
        <v>18</v>
      </c>
      <c r="CN99" s="665">
        <v>0</v>
      </c>
      <c r="CO99" s="657">
        <v>0</v>
      </c>
      <c r="CP99" s="666">
        <v>0</v>
      </c>
      <c r="CQ99" s="657">
        <v>0</v>
      </c>
      <c r="CR99" s="657">
        <v>0</v>
      </c>
      <c r="CS99" s="657">
        <v>0</v>
      </c>
      <c r="CT99" s="665">
        <v>0</v>
      </c>
      <c r="CU99" s="657">
        <v>0</v>
      </c>
      <c r="CV99" s="666">
        <v>0</v>
      </c>
      <c r="CW99" s="657">
        <v>0</v>
      </c>
      <c r="CX99" s="657">
        <v>0</v>
      </c>
      <c r="CY99" s="657">
        <v>0</v>
      </c>
      <c r="CZ99" s="665">
        <v>0</v>
      </c>
      <c r="DA99" s="657">
        <v>0</v>
      </c>
      <c r="DB99" s="666">
        <v>0</v>
      </c>
      <c r="DC99" s="657">
        <v>0</v>
      </c>
      <c r="DD99" s="657">
        <v>0</v>
      </c>
      <c r="DE99" s="657">
        <v>0</v>
      </c>
      <c r="DF99" s="665">
        <v>0</v>
      </c>
      <c r="DG99" s="657">
        <v>0</v>
      </c>
      <c r="DH99" s="666">
        <v>0</v>
      </c>
      <c r="DI99" s="657">
        <v>0</v>
      </c>
      <c r="DJ99" s="657">
        <v>0</v>
      </c>
      <c r="DK99" s="657">
        <v>0</v>
      </c>
      <c r="DL99" s="665">
        <v>0</v>
      </c>
      <c r="DM99" s="657">
        <v>0</v>
      </c>
      <c r="DN99" s="666">
        <v>0</v>
      </c>
      <c r="DO99" s="657">
        <v>0</v>
      </c>
      <c r="DP99" s="657">
        <v>0</v>
      </c>
      <c r="DQ99" s="657">
        <v>0</v>
      </c>
      <c r="DR99" s="665">
        <v>0</v>
      </c>
      <c r="DS99" s="657">
        <v>0</v>
      </c>
      <c r="DT99" s="666">
        <v>0</v>
      </c>
      <c r="DU99" s="665">
        <v>3</v>
      </c>
      <c r="DV99" s="657">
        <v>2</v>
      </c>
      <c r="DW99" s="666">
        <v>1</v>
      </c>
    </row>
    <row r="100" spans="1:127" hidden="1" x14ac:dyDescent="0.15">
      <c r="A100" s="529" t="s">
        <v>1442</v>
      </c>
      <c r="B100" s="661">
        <v>108</v>
      </c>
      <c r="C100" s="662">
        <v>72</v>
      </c>
      <c r="D100" s="663">
        <v>36</v>
      </c>
      <c r="E100" s="657">
        <v>4</v>
      </c>
      <c r="F100" s="657">
        <v>4</v>
      </c>
      <c r="G100" s="657">
        <v>0</v>
      </c>
      <c r="H100" s="665">
        <v>0</v>
      </c>
      <c r="I100" s="657">
        <v>0</v>
      </c>
      <c r="J100" s="666">
        <v>0</v>
      </c>
      <c r="K100" s="657">
        <v>0</v>
      </c>
      <c r="L100" s="657">
        <v>0</v>
      </c>
      <c r="M100" s="657">
        <v>0</v>
      </c>
      <c r="N100" s="665">
        <v>0</v>
      </c>
      <c r="O100" s="657">
        <v>0</v>
      </c>
      <c r="P100" s="666">
        <v>0</v>
      </c>
      <c r="Q100" s="657">
        <v>4</v>
      </c>
      <c r="R100" s="657">
        <v>3</v>
      </c>
      <c r="S100" s="657">
        <v>1</v>
      </c>
      <c r="T100" s="665">
        <v>0</v>
      </c>
      <c r="U100" s="657">
        <v>0</v>
      </c>
      <c r="V100" s="666">
        <v>0</v>
      </c>
      <c r="W100" s="657">
        <v>0</v>
      </c>
      <c r="X100" s="657">
        <v>0</v>
      </c>
      <c r="Y100" s="657">
        <v>0</v>
      </c>
      <c r="Z100" s="665">
        <v>0</v>
      </c>
      <c r="AA100" s="657">
        <v>0</v>
      </c>
      <c r="AB100" s="666">
        <v>0</v>
      </c>
      <c r="AC100" s="657">
        <v>0</v>
      </c>
      <c r="AD100" s="657">
        <v>0</v>
      </c>
      <c r="AE100" s="657">
        <v>0</v>
      </c>
      <c r="AF100" s="665">
        <v>8</v>
      </c>
      <c r="AG100" s="657">
        <v>8</v>
      </c>
      <c r="AH100" s="666">
        <v>0</v>
      </c>
      <c r="AI100" s="657">
        <v>5</v>
      </c>
      <c r="AJ100" s="657">
        <v>5</v>
      </c>
      <c r="AK100" s="657">
        <v>0</v>
      </c>
      <c r="AL100" s="665">
        <v>0</v>
      </c>
      <c r="AM100" s="657">
        <v>0</v>
      </c>
      <c r="AN100" s="666">
        <v>0</v>
      </c>
      <c r="AO100" s="657">
        <v>28</v>
      </c>
      <c r="AP100" s="657">
        <v>21</v>
      </c>
      <c r="AQ100" s="657">
        <v>7</v>
      </c>
      <c r="AR100" s="665">
        <v>0</v>
      </c>
      <c r="AS100" s="657">
        <v>0</v>
      </c>
      <c r="AT100" s="666">
        <v>0</v>
      </c>
      <c r="AU100" s="657">
        <v>0</v>
      </c>
      <c r="AV100" s="657">
        <v>0</v>
      </c>
      <c r="AW100" s="657">
        <v>0</v>
      </c>
      <c r="AX100" s="665">
        <v>0</v>
      </c>
      <c r="AY100" s="657">
        <v>0</v>
      </c>
      <c r="AZ100" s="666">
        <v>0</v>
      </c>
      <c r="BA100" s="657">
        <v>0</v>
      </c>
      <c r="BB100" s="657">
        <v>0</v>
      </c>
      <c r="BC100" s="657">
        <v>0</v>
      </c>
      <c r="BD100" s="665">
        <v>0</v>
      </c>
      <c r="BE100" s="657">
        <v>0</v>
      </c>
      <c r="BF100" s="666">
        <v>0</v>
      </c>
      <c r="BG100" s="657">
        <v>0</v>
      </c>
      <c r="BH100" s="657">
        <v>0</v>
      </c>
      <c r="BI100" s="657">
        <v>0</v>
      </c>
      <c r="BJ100" s="665">
        <v>0</v>
      </c>
      <c r="BK100" s="657">
        <v>0</v>
      </c>
      <c r="BL100" s="666">
        <v>0</v>
      </c>
      <c r="BM100" s="657">
        <v>0</v>
      </c>
      <c r="BN100" s="657">
        <v>0</v>
      </c>
      <c r="BO100" s="657">
        <v>0</v>
      </c>
      <c r="BP100" s="665">
        <v>0</v>
      </c>
      <c r="BQ100" s="657">
        <v>0</v>
      </c>
      <c r="BR100" s="666">
        <v>0</v>
      </c>
      <c r="BS100" s="657">
        <v>0</v>
      </c>
      <c r="BT100" s="657">
        <v>0</v>
      </c>
      <c r="BU100" s="657">
        <v>0</v>
      </c>
      <c r="BV100" s="665">
        <v>0</v>
      </c>
      <c r="BW100" s="657">
        <v>0</v>
      </c>
      <c r="BX100" s="666">
        <v>0</v>
      </c>
      <c r="BY100" s="657">
        <v>0</v>
      </c>
      <c r="BZ100" s="657">
        <v>0</v>
      </c>
      <c r="CA100" s="657">
        <v>0</v>
      </c>
      <c r="CB100" s="665">
        <v>0</v>
      </c>
      <c r="CC100" s="657">
        <v>0</v>
      </c>
      <c r="CD100" s="666">
        <v>0</v>
      </c>
      <c r="CE100" s="657">
        <v>0</v>
      </c>
      <c r="CF100" s="657">
        <v>0</v>
      </c>
      <c r="CG100" s="657">
        <v>0</v>
      </c>
      <c r="CH100" s="665">
        <v>0</v>
      </c>
      <c r="CI100" s="657">
        <v>0</v>
      </c>
      <c r="CJ100" s="666">
        <v>0</v>
      </c>
      <c r="CK100" s="657">
        <v>0</v>
      </c>
      <c r="CL100" s="657">
        <v>0</v>
      </c>
      <c r="CM100" s="657">
        <v>0</v>
      </c>
      <c r="CN100" s="665">
        <v>0</v>
      </c>
      <c r="CO100" s="657">
        <v>0</v>
      </c>
      <c r="CP100" s="666">
        <v>0</v>
      </c>
      <c r="CQ100" s="657">
        <v>0</v>
      </c>
      <c r="CR100" s="657">
        <v>0</v>
      </c>
      <c r="CS100" s="657">
        <v>0</v>
      </c>
      <c r="CT100" s="665">
        <v>0</v>
      </c>
      <c r="CU100" s="657">
        <v>0</v>
      </c>
      <c r="CV100" s="666">
        <v>0</v>
      </c>
      <c r="CW100" s="657">
        <v>0</v>
      </c>
      <c r="CX100" s="657">
        <v>0</v>
      </c>
      <c r="CY100" s="657">
        <v>0</v>
      </c>
      <c r="CZ100" s="665">
        <v>0</v>
      </c>
      <c r="DA100" s="657">
        <v>0</v>
      </c>
      <c r="DB100" s="666">
        <v>0</v>
      </c>
      <c r="DC100" s="657">
        <v>0</v>
      </c>
      <c r="DD100" s="657">
        <v>0</v>
      </c>
      <c r="DE100" s="657">
        <v>0</v>
      </c>
      <c r="DF100" s="665">
        <v>0</v>
      </c>
      <c r="DG100" s="657">
        <v>0</v>
      </c>
      <c r="DH100" s="666">
        <v>0</v>
      </c>
      <c r="DI100" s="657">
        <v>52</v>
      </c>
      <c r="DJ100" s="657">
        <v>24</v>
      </c>
      <c r="DK100" s="657">
        <v>28</v>
      </c>
      <c r="DL100" s="665">
        <v>0</v>
      </c>
      <c r="DM100" s="657">
        <v>0</v>
      </c>
      <c r="DN100" s="666">
        <v>0</v>
      </c>
      <c r="DO100" s="657">
        <v>0</v>
      </c>
      <c r="DP100" s="657">
        <v>0</v>
      </c>
      <c r="DQ100" s="657">
        <v>0</v>
      </c>
      <c r="DR100" s="665">
        <v>7</v>
      </c>
      <c r="DS100" s="657">
        <v>7</v>
      </c>
      <c r="DT100" s="666">
        <v>0</v>
      </c>
      <c r="DU100" s="665">
        <v>0</v>
      </c>
      <c r="DV100" s="657">
        <v>0</v>
      </c>
      <c r="DW100" s="666">
        <v>0</v>
      </c>
    </row>
    <row r="101" spans="1:127" hidden="1" x14ac:dyDescent="0.15">
      <c r="A101" s="529" t="s">
        <v>1443</v>
      </c>
      <c r="B101" s="661">
        <v>0</v>
      </c>
      <c r="C101" s="662">
        <v>0</v>
      </c>
      <c r="D101" s="663">
        <v>0</v>
      </c>
      <c r="E101" s="657">
        <v>0</v>
      </c>
      <c r="F101" s="657">
        <v>0</v>
      </c>
      <c r="G101" s="657">
        <v>0</v>
      </c>
      <c r="H101" s="665">
        <v>0</v>
      </c>
      <c r="I101" s="657">
        <v>0</v>
      </c>
      <c r="J101" s="666">
        <v>0</v>
      </c>
      <c r="K101" s="657">
        <v>0</v>
      </c>
      <c r="L101" s="657">
        <v>0</v>
      </c>
      <c r="M101" s="657">
        <v>0</v>
      </c>
      <c r="N101" s="665">
        <v>0</v>
      </c>
      <c r="O101" s="657">
        <v>0</v>
      </c>
      <c r="P101" s="666">
        <v>0</v>
      </c>
      <c r="Q101" s="657">
        <v>0</v>
      </c>
      <c r="R101" s="657">
        <v>0</v>
      </c>
      <c r="S101" s="657">
        <v>0</v>
      </c>
      <c r="T101" s="665">
        <v>0</v>
      </c>
      <c r="U101" s="657">
        <v>0</v>
      </c>
      <c r="V101" s="666">
        <v>0</v>
      </c>
      <c r="W101" s="657">
        <v>0</v>
      </c>
      <c r="X101" s="657">
        <v>0</v>
      </c>
      <c r="Y101" s="657">
        <v>0</v>
      </c>
      <c r="Z101" s="665">
        <v>0</v>
      </c>
      <c r="AA101" s="657">
        <v>0</v>
      </c>
      <c r="AB101" s="666">
        <v>0</v>
      </c>
      <c r="AC101" s="657">
        <v>0</v>
      </c>
      <c r="AD101" s="657">
        <v>0</v>
      </c>
      <c r="AE101" s="657">
        <v>0</v>
      </c>
      <c r="AF101" s="665">
        <v>0</v>
      </c>
      <c r="AG101" s="657">
        <v>0</v>
      </c>
      <c r="AH101" s="666">
        <v>0</v>
      </c>
      <c r="AI101" s="657">
        <v>0</v>
      </c>
      <c r="AJ101" s="657">
        <v>0</v>
      </c>
      <c r="AK101" s="657">
        <v>0</v>
      </c>
      <c r="AL101" s="665">
        <v>0</v>
      </c>
      <c r="AM101" s="657">
        <v>0</v>
      </c>
      <c r="AN101" s="666">
        <v>0</v>
      </c>
      <c r="AO101" s="657">
        <v>0</v>
      </c>
      <c r="AP101" s="657">
        <v>0</v>
      </c>
      <c r="AQ101" s="657">
        <v>0</v>
      </c>
      <c r="AR101" s="665">
        <v>0</v>
      </c>
      <c r="AS101" s="657">
        <v>0</v>
      </c>
      <c r="AT101" s="666">
        <v>0</v>
      </c>
      <c r="AU101" s="657">
        <v>0</v>
      </c>
      <c r="AV101" s="657">
        <v>0</v>
      </c>
      <c r="AW101" s="657">
        <v>0</v>
      </c>
      <c r="AX101" s="665">
        <v>0</v>
      </c>
      <c r="AY101" s="657">
        <v>0</v>
      </c>
      <c r="AZ101" s="666">
        <v>0</v>
      </c>
      <c r="BA101" s="657">
        <v>0</v>
      </c>
      <c r="BB101" s="657">
        <v>0</v>
      </c>
      <c r="BC101" s="657">
        <v>0</v>
      </c>
      <c r="BD101" s="665">
        <v>0</v>
      </c>
      <c r="BE101" s="657">
        <v>0</v>
      </c>
      <c r="BF101" s="666">
        <v>0</v>
      </c>
      <c r="BG101" s="657">
        <v>0</v>
      </c>
      <c r="BH101" s="657">
        <v>0</v>
      </c>
      <c r="BI101" s="657">
        <v>0</v>
      </c>
      <c r="BJ101" s="665">
        <v>0</v>
      </c>
      <c r="BK101" s="657">
        <v>0</v>
      </c>
      <c r="BL101" s="666">
        <v>0</v>
      </c>
      <c r="BM101" s="657">
        <v>0</v>
      </c>
      <c r="BN101" s="657">
        <v>0</v>
      </c>
      <c r="BO101" s="657">
        <v>0</v>
      </c>
      <c r="BP101" s="665">
        <v>0</v>
      </c>
      <c r="BQ101" s="657">
        <v>0</v>
      </c>
      <c r="BR101" s="666">
        <v>0</v>
      </c>
      <c r="BS101" s="657">
        <v>0</v>
      </c>
      <c r="BT101" s="657">
        <v>0</v>
      </c>
      <c r="BU101" s="657">
        <v>0</v>
      </c>
      <c r="BV101" s="665">
        <v>0</v>
      </c>
      <c r="BW101" s="657">
        <v>0</v>
      </c>
      <c r="BX101" s="666">
        <v>0</v>
      </c>
      <c r="BY101" s="657">
        <v>0</v>
      </c>
      <c r="BZ101" s="657">
        <v>0</v>
      </c>
      <c r="CA101" s="657">
        <v>0</v>
      </c>
      <c r="CB101" s="665">
        <v>0</v>
      </c>
      <c r="CC101" s="657">
        <v>0</v>
      </c>
      <c r="CD101" s="666">
        <v>0</v>
      </c>
      <c r="CE101" s="657">
        <v>0</v>
      </c>
      <c r="CF101" s="657">
        <v>0</v>
      </c>
      <c r="CG101" s="657">
        <v>0</v>
      </c>
      <c r="CH101" s="665">
        <v>0</v>
      </c>
      <c r="CI101" s="657">
        <v>0</v>
      </c>
      <c r="CJ101" s="666">
        <v>0</v>
      </c>
      <c r="CK101" s="657">
        <v>0</v>
      </c>
      <c r="CL101" s="657">
        <v>0</v>
      </c>
      <c r="CM101" s="657">
        <v>0</v>
      </c>
      <c r="CN101" s="665">
        <v>0</v>
      </c>
      <c r="CO101" s="657">
        <v>0</v>
      </c>
      <c r="CP101" s="666">
        <v>0</v>
      </c>
      <c r="CQ101" s="657">
        <v>0</v>
      </c>
      <c r="CR101" s="657">
        <v>0</v>
      </c>
      <c r="CS101" s="657">
        <v>0</v>
      </c>
      <c r="CT101" s="665">
        <v>0</v>
      </c>
      <c r="CU101" s="657">
        <v>0</v>
      </c>
      <c r="CV101" s="666">
        <v>0</v>
      </c>
      <c r="CW101" s="657">
        <v>0</v>
      </c>
      <c r="CX101" s="657">
        <v>0</v>
      </c>
      <c r="CY101" s="657">
        <v>0</v>
      </c>
      <c r="CZ101" s="665">
        <v>0</v>
      </c>
      <c r="DA101" s="657">
        <v>0</v>
      </c>
      <c r="DB101" s="666">
        <v>0</v>
      </c>
      <c r="DC101" s="657">
        <v>0</v>
      </c>
      <c r="DD101" s="657">
        <v>0</v>
      </c>
      <c r="DE101" s="657">
        <v>0</v>
      </c>
      <c r="DF101" s="665">
        <v>0</v>
      </c>
      <c r="DG101" s="657">
        <v>0</v>
      </c>
      <c r="DH101" s="666">
        <v>0</v>
      </c>
      <c r="DI101" s="657">
        <v>0</v>
      </c>
      <c r="DJ101" s="657">
        <v>0</v>
      </c>
      <c r="DK101" s="657">
        <v>0</v>
      </c>
      <c r="DL101" s="665">
        <v>0</v>
      </c>
      <c r="DM101" s="657">
        <v>0</v>
      </c>
      <c r="DN101" s="666">
        <v>0</v>
      </c>
      <c r="DO101" s="657">
        <v>0</v>
      </c>
      <c r="DP101" s="657">
        <v>0</v>
      </c>
      <c r="DQ101" s="657">
        <v>0</v>
      </c>
      <c r="DR101" s="665">
        <v>0</v>
      </c>
      <c r="DS101" s="657">
        <v>0</v>
      </c>
      <c r="DT101" s="666">
        <v>0</v>
      </c>
      <c r="DU101" s="665">
        <v>0</v>
      </c>
      <c r="DV101" s="657">
        <v>0</v>
      </c>
      <c r="DW101" s="666">
        <v>0</v>
      </c>
    </row>
    <row r="102" spans="1:127" hidden="1" x14ac:dyDescent="0.15">
      <c r="A102" s="529" t="s">
        <v>1444</v>
      </c>
      <c r="B102" s="661">
        <v>866</v>
      </c>
      <c r="C102" s="662">
        <v>624</v>
      </c>
      <c r="D102" s="663">
        <v>242</v>
      </c>
      <c r="E102" s="657">
        <v>147</v>
      </c>
      <c r="F102" s="657">
        <v>129</v>
      </c>
      <c r="G102" s="657">
        <v>18</v>
      </c>
      <c r="H102" s="665">
        <v>136</v>
      </c>
      <c r="I102" s="657">
        <v>75</v>
      </c>
      <c r="J102" s="666">
        <v>61</v>
      </c>
      <c r="K102" s="657">
        <v>24</v>
      </c>
      <c r="L102" s="657">
        <v>19</v>
      </c>
      <c r="M102" s="657">
        <v>5</v>
      </c>
      <c r="N102" s="665">
        <v>0</v>
      </c>
      <c r="O102" s="657">
        <v>0</v>
      </c>
      <c r="P102" s="666">
        <v>0</v>
      </c>
      <c r="Q102" s="657">
        <v>0</v>
      </c>
      <c r="R102" s="657">
        <v>0</v>
      </c>
      <c r="S102" s="657">
        <v>0</v>
      </c>
      <c r="T102" s="665">
        <v>1</v>
      </c>
      <c r="U102" s="657">
        <v>1</v>
      </c>
      <c r="V102" s="666">
        <v>0</v>
      </c>
      <c r="W102" s="657">
        <v>0</v>
      </c>
      <c r="X102" s="657">
        <v>0</v>
      </c>
      <c r="Y102" s="657">
        <v>0</v>
      </c>
      <c r="Z102" s="665">
        <v>39</v>
      </c>
      <c r="AA102" s="657">
        <v>38</v>
      </c>
      <c r="AB102" s="666">
        <v>1</v>
      </c>
      <c r="AC102" s="657">
        <v>0</v>
      </c>
      <c r="AD102" s="657">
        <v>0</v>
      </c>
      <c r="AE102" s="657">
        <v>0</v>
      </c>
      <c r="AF102" s="665">
        <v>0</v>
      </c>
      <c r="AG102" s="657">
        <v>0</v>
      </c>
      <c r="AH102" s="666">
        <v>0</v>
      </c>
      <c r="AI102" s="657">
        <v>24</v>
      </c>
      <c r="AJ102" s="657">
        <v>19</v>
      </c>
      <c r="AK102" s="657">
        <v>5</v>
      </c>
      <c r="AL102" s="665">
        <v>13</v>
      </c>
      <c r="AM102" s="657">
        <v>7</v>
      </c>
      <c r="AN102" s="666">
        <v>6</v>
      </c>
      <c r="AO102" s="657">
        <v>13</v>
      </c>
      <c r="AP102" s="657">
        <v>9</v>
      </c>
      <c r="AQ102" s="657">
        <v>4</v>
      </c>
      <c r="AR102" s="665">
        <v>2</v>
      </c>
      <c r="AS102" s="657">
        <v>2</v>
      </c>
      <c r="AT102" s="666">
        <v>0</v>
      </c>
      <c r="AU102" s="657">
        <v>18</v>
      </c>
      <c r="AV102" s="657">
        <v>13</v>
      </c>
      <c r="AW102" s="657">
        <v>5</v>
      </c>
      <c r="AX102" s="665">
        <v>7</v>
      </c>
      <c r="AY102" s="657">
        <v>6</v>
      </c>
      <c r="AZ102" s="666">
        <v>1</v>
      </c>
      <c r="BA102" s="657">
        <v>2</v>
      </c>
      <c r="BB102" s="657">
        <v>2</v>
      </c>
      <c r="BC102" s="657">
        <v>0</v>
      </c>
      <c r="BD102" s="665">
        <v>9</v>
      </c>
      <c r="BE102" s="657">
        <v>7</v>
      </c>
      <c r="BF102" s="666">
        <v>2</v>
      </c>
      <c r="BG102" s="657">
        <v>13</v>
      </c>
      <c r="BH102" s="657">
        <v>7</v>
      </c>
      <c r="BI102" s="657">
        <v>6</v>
      </c>
      <c r="BJ102" s="665">
        <v>41</v>
      </c>
      <c r="BK102" s="657">
        <v>33</v>
      </c>
      <c r="BL102" s="666">
        <v>8</v>
      </c>
      <c r="BM102" s="657">
        <v>45</v>
      </c>
      <c r="BN102" s="657">
        <v>34</v>
      </c>
      <c r="BO102" s="657">
        <v>11</v>
      </c>
      <c r="BP102" s="665">
        <v>0</v>
      </c>
      <c r="BQ102" s="657">
        <v>0</v>
      </c>
      <c r="BR102" s="666">
        <v>0</v>
      </c>
      <c r="BS102" s="657">
        <v>7</v>
      </c>
      <c r="BT102" s="657">
        <v>3</v>
      </c>
      <c r="BU102" s="657">
        <v>4</v>
      </c>
      <c r="BV102" s="665">
        <v>6</v>
      </c>
      <c r="BW102" s="657">
        <v>4</v>
      </c>
      <c r="BX102" s="666">
        <v>2</v>
      </c>
      <c r="BY102" s="657">
        <v>24</v>
      </c>
      <c r="BZ102" s="657">
        <v>20</v>
      </c>
      <c r="CA102" s="657">
        <v>4</v>
      </c>
      <c r="CB102" s="665">
        <v>0</v>
      </c>
      <c r="CC102" s="657">
        <v>0</v>
      </c>
      <c r="CD102" s="666">
        <v>0</v>
      </c>
      <c r="CE102" s="657">
        <v>12</v>
      </c>
      <c r="CF102" s="657">
        <v>1</v>
      </c>
      <c r="CG102" s="657">
        <v>11</v>
      </c>
      <c r="CH102" s="665">
        <v>4</v>
      </c>
      <c r="CI102" s="657">
        <v>3</v>
      </c>
      <c r="CJ102" s="666">
        <v>1</v>
      </c>
      <c r="CK102" s="657">
        <v>235</v>
      </c>
      <c r="CL102" s="657">
        <v>161</v>
      </c>
      <c r="CM102" s="657">
        <v>74</v>
      </c>
      <c r="CN102" s="665">
        <v>0</v>
      </c>
      <c r="CO102" s="657">
        <v>0</v>
      </c>
      <c r="CP102" s="666">
        <v>0</v>
      </c>
      <c r="CQ102" s="657">
        <v>0</v>
      </c>
      <c r="CR102" s="657">
        <v>0</v>
      </c>
      <c r="CS102" s="657">
        <v>0</v>
      </c>
      <c r="CT102" s="665">
        <v>0</v>
      </c>
      <c r="CU102" s="657">
        <v>0</v>
      </c>
      <c r="CV102" s="666">
        <v>0</v>
      </c>
      <c r="CW102" s="657">
        <v>0</v>
      </c>
      <c r="CX102" s="657">
        <v>0</v>
      </c>
      <c r="CY102" s="657">
        <v>0</v>
      </c>
      <c r="CZ102" s="665">
        <v>0</v>
      </c>
      <c r="DA102" s="657">
        <v>0</v>
      </c>
      <c r="DB102" s="666">
        <v>0</v>
      </c>
      <c r="DC102" s="657">
        <v>32</v>
      </c>
      <c r="DD102" s="657">
        <v>22</v>
      </c>
      <c r="DE102" s="657">
        <v>10</v>
      </c>
      <c r="DF102" s="665">
        <v>0</v>
      </c>
      <c r="DG102" s="657">
        <v>0</v>
      </c>
      <c r="DH102" s="666">
        <v>0</v>
      </c>
      <c r="DI102" s="657">
        <v>0</v>
      </c>
      <c r="DJ102" s="657">
        <v>0</v>
      </c>
      <c r="DK102" s="657">
        <v>0</v>
      </c>
      <c r="DL102" s="665">
        <v>0</v>
      </c>
      <c r="DM102" s="657">
        <v>0</v>
      </c>
      <c r="DN102" s="666">
        <v>0</v>
      </c>
      <c r="DO102" s="657">
        <v>4</v>
      </c>
      <c r="DP102" s="657">
        <v>1</v>
      </c>
      <c r="DQ102" s="657">
        <v>3</v>
      </c>
      <c r="DR102" s="665">
        <v>3</v>
      </c>
      <c r="DS102" s="657">
        <v>3</v>
      </c>
      <c r="DT102" s="666">
        <v>0</v>
      </c>
      <c r="DU102" s="665">
        <v>5</v>
      </c>
      <c r="DV102" s="657">
        <v>5</v>
      </c>
      <c r="DW102" s="666">
        <v>0</v>
      </c>
    </row>
    <row r="103" spans="1:127" hidden="1" x14ac:dyDescent="0.15">
      <c r="A103" s="529" t="s">
        <v>1445</v>
      </c>
      <c r="B103" s="661">
        <v>10926</v>
      </c>
      <c r="C103" s="662">
        <v>4774</v>
      </c>
      <c r="D103" s="663">
        <v>6113</v>
      </c>
      <c r="E103" s="657">
        <v>748</v>
      </c>
      <c r="F103" s="657">
        <v>319</v>
      </c>
      <c r="G103" s="657">
        <v>412</v>
      </c>
      <c r="H103" s="665">
        <v>1067</v>
      </c>
      <c r="I103" s="657">
        <v>628</v>
      </c>
      <c r="J103" s="666">
        <v>439</v>
      </c>
      <c r="K103" s="657">
        <v>270</v>
      </c>
      <c r="L103" s="657">
        <v>95</v>
      </c>
      <c r="M103" s="657">
        <v>175</v>
      </c>
      <c r="N103" s="665">
        <v>87</v>
      </c>
      <c r="O103" s="657">
        <v>26</v>
      </c>
      <c r="P103" s="666">
        <v>61</v>
      </c>
      <c r="Q103" s="657">
        <v>342</v>
      </c>
      <c r="R103" s="657">
        <v>122</v>
      </c>
      <c r="S103" s="657">
        <v>220</v>
      </c>
      <c r="T103" s="665">
        <v>187</v>
      </c>
      <c r="U103" s="657">
        <v>48</v>
      </c>
      <c r="V103" s="666">
        <v>139</v>
      </c>
      <c r="W103" s="657">
        <v>34</v>
      </c>
      <c r="X103" s="657">
        <v>15</v>
      </c>
      <c r="Y103" s="657">
        <v>19</v>
      </c>
      <c r="Z103" s="665">
        <v>343</v>
      </c>
      <c r="AA103" s="657">
        <v>188</v>
      </c>
      <c r="AB103" s="666">
        <v>140</v>
      </c>
      <c r="AC103" s="657">
        <v>41</v>
      </c>
      <c r="AD103" s="657">
        <v>13</v>
      </c>
      <c r="AE103" s="657">
        <v>28</v>
      </c>
      <c r="AF103" s="665">
        <v>324</v>
      </c>
      <c r="AG103" s="657">
        <v>76</v>
      </c>
      <c r="AH103" s="666">
        <v>248</v>
      </c>
      <c r="AI103" s="657">
        <v>1234</v>
      </c>
      <c r="AJ103" s="657">
        <v>592</v>
      </c>
      <c r="AK103" s="657">
        <v>639</v>
      </c>
      <c r="AL103" s="665">
        <v>228</v>
      </c>
      <c r="AM103" s="657">
        <v>102</v>
      </c>
      <c r="AN103" s="666">
        <v>126</v>
      </c>
      <c r="AO103" s="657">
        <v>1550</v>
      </c>
      <c r="AP103" s="657">
        <v>823</v>
      </c>
      <c r="AQ103" s="657">
        <v>727</v>
      </c>
      <c r="AR103" s="665">
        <v>188</v>
      </c>
      <c r="AS103" s="657">
        <v>122</v>
      </c>
      <c r="AT103" s="666">
        <v>66</v>
      </c>
      <c r="AU103" s="657">
        <v>117</v>
      </c>
      <c r="AV103" s="657">
        <v>29</v>
      </c>
      <c r="AW103" s="657">
        <v>88</v>
      </c>
      <c r="AX103" s="665">
        <v>213</v>
      </c>
      <c r="AY103" s="657">
        <v>65</v>
      </c>
      <c r="AZ103" s="666">
        <v>148</v>
      </c>
      <c r="BA103" s="657">
        <v>60</v>
      </c>
      <c r="BB103" s="657">
        <v>18</v>
      </c>
      <c r="BC103" s="657">
        <v>42</v>
      </c>
      <c r="BD103" s="665">
        <v>332</v>
      </c>
      <c r="BE103" s="657">
        <v>109</v>
      </c>
      <c r="BF103" s="666">
        <v>223</v>
      </c>
      <c r="BG103" s="657">
        <v>35</v>
      </c>
      <c r="BH103" s="657">
        <v>8</v>
      </c>
      <c r="BI103" s="657">
        <v>27</v>
      </c>
      <c r="BJ103" s="665">
        <v>255</v>
      </c>
      <c r="BK103" s="657">
        <v>84</v>
      </c>
      <c r="BL103" s="666">
        <v>171</v>
      </c>
      <c r="BM103" s="657">
        <v>103</v>
      </c>
      <c r="BN103" s="657">
        <v>54</v>
      </c>
      <c r="BO103" s="657">
        <v>49</v>
      </c>
      <c r="BP103" s="665">
        <v>126</v>
      </c>
      <c r="BQ103" s="657">
        <v>21</v>
      </c>
      <c r="BR103" s="666">
        <v>105</v>
      </c>
      <c r="BS103" s="657">
        <v>438</v>
      </c>
      <c r="BT103" s="657">
        <v>136</v>
      </c>
      <c r="BU103" s="657">
        <v>302</v>
      </c>
      <c r="BV103" s="665">
        <v>83</v>
      </c>
      <c r="BW103" s="657">
        <v>31</v>
      </c>
      <c r="BX103" s="666">
        <v>52</v>
      </c>
      <c r="BY103" s="657">
        <v>321</v>
      </c>
      <c r="BZ103" s="657">
        <v>79</v>
      </c>
      <c r="CA103" s="657">
        <v>242</v>
      </c>
      <c r="CB103" s="665">
        <v>67</v>
      </c>
      <c r="CC103" s="657">
        <v>27</v>
      </c>
      <c r="CD103" s="666">
        <v>40</v>
      </c>
      <c r="CE103" s="657">
        <v>181</v>
      </c>
      <c r="CF103" s="657">
        <v>48</v>
      </c>
      <c r="CG103" s="657">
        <v>133</v>
      </c>
      <c r="CH103" s="665">
        <v>216</v>
      </c>
      <c r="CI103" s="657">
        <v>71</v>
      </c>
      <c r="CJ103" s="666">
        <v>145</v>
      </c>
      <c r="CK103" s="657">
        <v>195</v>
      </c>
      <c r="CL103" s="657">
        <v>54</v>
      </c>
      <c r="CM103" s="657">
        <v>141</v>
      </c>
      <c r="CN103" s="665">
        <v>0</v>
      </c>
      <c r="CO103" s="657">
        <v>0</v>
      </c>
      <c r="CP103" s="666">
        <v>0</v>
      </c>
      <c r="CQ103" s="657">
        <v>871</v>
      </c>
      <c r="CR103" s="657">
        <v>515</v>
      </c>
      <c r="CS103" s="657">
        <v>356</v>
      </c>
      <c r="CT103" s="665">
        <v>74</v>
      </c>
      <c r="CU103" s="657">
        <v>15</v>
      </c>
      <c r="CV103" s="666">
        <v>59</v>
      </c>
      <c r="CW103" s="657">
        <v>169</v>
      </c>
      <c r="CX103" s="657">
        <v>141</v>
      </c>
      <c r="CY103" s="657">
        <v>28</v>
      </c>
      <c r="CZ103" s="665">
        <v>49</v>
      </c>
      <c r="DA103" s="657">
        <v>17</v>
      </c>
      <c r="DB103" s="666">
        <v>32</v>
      </c>
      <c r="DC103" s="657">
        <v>47</v>
      </c>
      <c r="DD103" s="657">
        <v>14</v>
      </c>
      <c r="DE103" s="657">
        <v>33</v>
      </c>
      <c r="DF103" s="665">
        <v>44</v>
      </c>
      <c r="DG103" s="657">
        <v>9</v>
      </c>
      <c r="DH103" s="666">
        <v>35</v>
      </c>
      <c r="DI103" s="657">
        <v>18</v>
      </c>
      <c r="DJ103" s="657">
        <v>3</v>
      </c>
      <c r="DK103" s="657">
        <v>15</v>
      </c>
      <c r="DL103" s="665">
        <v>12</v>
      </c>
      <c r="DM103" s="657">
        <v>4</v>
      </c>
      <c r="DN103" s="666">
        <v>8</v>
      </c>
      <c r="DO103" s="657">
        <v>71</v>
      </c>
      <c r="DP103" s="657">
        <v>21</v>
      </c>
      <c r="DQ103" s="657">
        <v>50</v>
      </c>
      <c r="DR103" s="665">
        <v>147</v>
      </c>
      <c r="DS103" s="657">
        <v>26</v>
      </c>
      <c r="DT103" s="666">
        <v>121</v>
      </c>
      <c r="DU103" s="665">
        <v>39</v>
      </c>
      <c r="DV103" s="657">
        <v>6</v>
      </c>
      <c r="DW103" s="666">
        <v>29</v>
      </c>
    </row>
    <row r="104" spans="1:127" hidden="1" x14ac:dyDescent="0.15">
      <c r="A104" s="529" t="s">
        <v>1446</v>
      </c>
      <c r="B104" s="661">
        <v>125</v>
      </c>
      <c r="C104" s="662">
        <v>32</v>
      </c>
      <c r="D104" s="663">
        <v>93</v>
      </c>
      <c r="E104" s="657">
        <v>0</v>
      </c>
      <c r="F104" s="657">
        <v>0</v>
      </c>
      <c r="G104" s="657">
        <v>0</v>
      </c>
      <c r="H104" s="665">
        <v>9</v>
      </c>
      <c r="I104" s="657">
        <v>6</v>
      </c>
      <c r="J104" s="666">
        <v>3</v>
      </c>
      <c r="K104" s="657">
        <v>8</v>
      </c>
      <c r="L104" s="657">
        <v>2</v>
      </c>
      <c r="M104" s="657">
        <v>6</v>
      </c>
      <c r="N104" s="665">
        <v>0</v>
      </c>
      <c r="O104" s="657">
        <v>0</v>
      </c>
      <c r="P104" s="666">
        <v>0</v>
      </c>
      <c r="Q104" s="657">
        <v>4</v>
      </c>
      <c r="R104" s="657">
        <v>3</v>
      </c>
      <c r="S104" s="657">
        <v>1</v>
      </c>
      <c r="T104" s="665">
        <v>0</v>
      </c>
      <c r="U104" s="657">
        <v>0</v>
      </c>
      <c r="V104" s="666">
        <v>0</v>
      </c>
      <c r="W104" s="657">
        <v>0</v>
      </c>
      <c r="X104" s="657">
        <v>0</v>
      </c>
      <c r="Y104" s="657">
        <v>0</v>
      </c>
      <c r="Z104" s="665">
        <v>0</v>
      </c>
      <c r="AA104" s="657">
        <v>0</v>
      </c>
      <c r="AB104" s="666">
        <v>0</v>
      </c>
      <c r="AC104" s="657">
        <v>0</v>
      </c>
      <c r="AD104" s="657">
        <v>0</v>
      </c>
      <c r="AE104" s="657">
        <v>0</v>
      </c>
      <c r="AF104" s="665">
        <v>0</v>
      </c>
      <c r="AG104" s="657">
        <v>0</v>
      </c>
      <c r="AH104" s="666">
        <v>0</v>
      </c>
      <c r="AI104" s="657">
        <v>0</v>
      </c>
      <c r="AJ104" s="657">
        <v>0</v>
      </c>
      <c r="AK104" s="657">
        <v>0</v>
      </c>
      <c r="AL104" s="665">
        <v>0</v>
      </c>
      <c r="AM104" s="657">
        <v>0</v>
      </c>
      <c r="AN104" s="666">
        <v>0</v>
      </c>
      <c r="AO104" s="657">
        <v>3</v>
      </c>
      <c r="AP104" s="657">
        <v>3</v>
      </c>
      <c r="AQ104" s="657">
        <v>0</v>
      </c>
      <c r="AR104" s="665">
        <v>0</v>
      </c>
      <c r="AS104" s="657">
        <v>0</v>
      </c>
      <c r="AT104" s="666">
        <v>0</v>
      </c>
      <c r="AU104" s="657">
        <v>0</v>
      </c>
      <c r="AV104" s="657">
        <v>0</v>
      </c>
      <c r="AW104" s="657">
        <v>0</v>
      </c>
      <c r="AX104" s="665">
        <v>6</v>
      </c>
      <c r="AY104" s="657">
        <v>4</v>
      </c>
      <c r="AZ104" s="666">
        <v>2</v>
      </c>
      <c r="BA104" s="657">
        <v>0</v>
      </c>
      <c r="BB104" s="657">
        <v>0</v>
      </c>
      <c r="BC104" s="657">
        <v>0</v>
      </c>
      <c r="BD104" s="665">
        <v>87</v>
      </c>
      <c r="BE104" s="657">
        <v>11</v>
      </c>
      <c r="BF104" s="666">
        <v>76</v>
      </c>
      <c r="BG104" s="657">
        <v>0</v>
      </c>
      <c r="BH104" s="657">
        <v>0</v>
      </c>
      <c r="BI104" s="657">
        <v>0</v>
      </c>
      <c r="BJ104" s="665">
        <v>0</v>
      </c>
      <c r="BK104" s="657">
        <v>0</v>
      </c>
      <c r="BL104" s="666">
        <v>0</v>
      </c>
      <c r="BM104" s="657">
        <v>0</v>
      </c>
      <c r="BN104" s="657">
        <v>0</v>
      </c>
      <c r="BO104" s="657">
        <v>0</v>
      </c>
      <c r="BP104" s="665">
        <v>1</v>
      </c>
      <c r="BQ104" s="657">
        <v>0</v>
      </c>
      <c r="BR104" s="666">
        <v>1</v>
      </c>
      <c r="BS104" s="657">
        <v>0</v>
      </c>
      <c r="BT104" s="657">
        <v>0</v>
      </c>
      <c r="BU104" s="657">
        <v>0</v>
      </c>
      <c r="BV104" s="665">
        <v>0</v>
      </c>
      <c r="BW104" s="657">
        <v>0</v>
      </c>
      <c r="BX104" s="666">
        <v>0</v>
      </c>
      <c r="BY104" s="657">
        <v>0</v>
      </c>
      <c r="BZ104" s="657">
        <v>0</v>
      </c>
      <c r="CA104" s="657">
        <v>0</v>
      </c>
      <c r="CB104" s="665">
        <v>0</v>
      </c>
      <c r="CC104" s="657">
        <v>0</v>
      </c>
      <c r="CD104" s="666">
        <v>0</v>
      </c>
      <c r="CE104" s="657">
        <v>2</v>
      </c>
      <c r="CF104" s="657">
        <v>2</v>
      </c>
      <c r="CG104" s="657">
        <v>0</v>
      </c>
      <c r="CH104" s="665">
        <v>0</v>
      </c>
      <c r="CI104" s="657">
        <v>0</v>
      </c>
      <c r="CJ104" s="666">
        <v>0</v>
      </c>
      <c r="CK104" s="657">
        <v>0</v>
      </c>
      <c r="CL104" s="657">
        <v>0</v>
      </c>
      <c r="CM104" s="657">
        <v>0</v>
      </c>
      <c r="CN104" s="665">
        <v>0</v>
      </c>
      <c r="CO104" s="657">
        <v>0</v>
      </c>
      <c r="CP104" s="666">
        <v>0</v>
      </c>
      <c r="CQ104" s="657">
        <v>0</v>
      </c>
      <c r="CR104" s="657">
        <v>0</v>
      </c>
      <c r="CS104" s="657">
        <v>0</v>
      </c>
      <c r="CT104" s="665">
        <v>0</v>
      </c>
      <c r="CU104" s="657">
        <v>0</v>
      </c>
      <c r="CV104" s="666">
        <v>0</v>
      </c>
      <c r="CW104" s="657">
        <v>0</v>
      </c>
      <c r="CX104" s="657">
        <v>0</v>
      </c>
      <c r="CY104" s="657">
        <v>0</v>
      </c>
      <c r="CZ104" s="665">
        <v>0</v>
      </c>
      <c r="DA104" s="657">
        <v>0</v>
      </c>
      <c r="DB104" s="666">
        <v>0</v>
      </c>
      <c r="DC104" s="657">
        <v>0</v>
      </c>
      <c r="DD104" s="657">
        <v>0</v>
      </c>
      <c r="DE104" s="657">
        <v>0</v>
      </c>
      <c r="DF104" s="665">
        <v>0</v>
      </c>
      <c r="DG104" s="657">
        <v>0</v>
      </c>
      <c r="DH104" s="666">
        <v>0</v>
      </c>
      <c r="DI104" s="657">
        <v>0</v>
      </c>
      <c r="DJ104" s="657">
        <v>0</v>
      </c>
      <c r="DK104" s="657">
        <v>0</v>
      </c>
      <c r="DL104" s="665">
        <v>0</v>
      </c>
      <c r="DM104" s="657">
        <v>0</v>
      </c>
      <c r="DN104" s="666">
        <v>0</v>
      </c>
      <c r="DO104" s="657">
        <v>5</v>
      </c>
      <c r="DP104" s="657">
        <v>1</v>
      </c>
      <c r="DQ104" s="657">
        <v>4</v>
      </c>
      <c r="DR104" s="665">
        <v>0</v>
      </c>
      <c r="DS104" s="657">
        <v>0</v>
      </c>
      <c r="DT104" s="666">
        <v>0</v>
      </c>
      <c r="DU104" s="665">
        <v>0</v>
      </c>
      <c r="DV104" s="657">
        <v>0</v>
      </c>
      <c r="DW104" s="666">
        <v>0</v>
      </c>
    </row>
    <row r="105" spans="1:127" hidden="1" x14ac:dyDescent="0.15">
      <c r="A105" s="529" t="s">
        <v>1447</v>
      </c>
      <c r="B105" s="661">
        <v>858</v>
      </c>
      <c r="C105" s="662">
        <v>639</v>
      </c>
      <c r="D105" s="663">
        <v>219</v>
      </c>
      <c r="E105" s="657">
        <v>0</v>
      </c>
      <c r="F105" s="657">
        <v>0</v>
      </c>
      <c r="G105" s="657">
        <v>0</v>
      </c>
      <c r="H105" s="665">
        <v>154</v>
      </c>
      <c r="I105" s="657">
        <v>139</v>
      </c>
      <c r="J105" s="666">
        <v>15</v>
      </c>
      <c r="K105" s="657">
        <v>0</v>
      </c>
      <c r="L105" s="657">
        <v>0</v>
      </c>
      <c r="M105" s="657">
        <v>0</v>
      </c>
      <c r="N105" s="665">
        <v>0</v>
      </c>
      <c r="O105" s="657">
        <v>0</v>
      </c>
      <c r="P105" s="666">
        <v>0</v>
      </c>
      <c r="Q105" s="657">
        <v>0</v>
      </c>
      <c r="R105" s="657">
        <v>0</v>
      </c>
      <c r="S105" s="657">
        <v>0</v>
      </c>
      <c r="T105" s="665">
        <v>0</v>
      </c>
      <c r="U105" s="657">
        <v>0</v>
      </c>
      <c r="V105" s="666">
        <v>0</v>
      </c>
      <c r="W105" s="657">
        <v>0</v>
      </c>
      <c r="X105" s="657">
        <v>0</v>
      </c>
      <c r="Y105" s="657">
        <v>0</v>
      </c>
      <c r="Z105" s="665">
        <v>0</v>
      </c>
      <c r="AA105" s="657">
        <v>0</v>
      </c>
      <c r="AB105" s="666">
        <v>0</v>
      </c>
      <c r="AC105" s="657">
        <v>0</v>
      </c>
      <c r="AD105" s="657">
        <v>0</v>
      </c>
      <c r="AE105" s="657">
        <v>0</v>
      </c>
      <c r="AF105" s="665">
        <v>39</v>
      </c>
      <c r="AG105" s="657">
        <v>13</v>
      </c>
      <c r="AH105" s="666">
        <v>26</v>
      </c>
      <c r="AI105" s="657">
        <v>220</v>
      </c>
      <c r="AJ105" s="657">
        <v>181</v>
      </c>
      <c r="AK105" s="657">
        <v>39</v>
      </c>
      <c r="AL105" s="665">
        <v>107</v>
      </c>
      <c r="AM105" s="657">
        <v>72</v>
      </c>
      <c r="AN105" s="666">
        <v>35</v>
      </c>
      <c r="AO105" s="657">
        <v>43</v>
      </c>
      <c r="AP105" s="657">
        <v>18</v>
      </c>
      <c r="AQ105" s="657">
        <v>25</v>
      </c>
      <c r="AR105" s="665">
        <v>0</v>
      </c>
      <c r="AS105" s="657">
        <v>0</v>
      </c>
      <c r="AT105" s="666">
        <v>0</v>
      </c>
      <c r="AU105" s="657">
        <v>0</v>
      </c>
      <c r="AV105" s="657">
        <v>0</v>
      </c>
      <c r="AW105" s="657">
        <v>0</v>
      </c>
      <c r="AX105" s="665">
        <v>0</v>
      </c>
      <c r="AY105" s="657">
        <v>0</v>
      </c>
      <c r="AZ105" s="666">
        <v>0</v>
      </c>
      <c r="BA105" s="657">
        <v>0</v>
      </c>
      <c r="BB105" s="657">
        <v>0</v>
      </c>
      <c r="BC105" s="657">
        <v>0</v>
      </c>
      <c r="BD105" s="665">
        <v>22</v>
      </c>
      <c r="BE105" s="657">
        <v>13</v>
      </c>
      <c r="BF105" s="666">
        <v>9</v>
      </c>
      <c r="BG105" s="657">
        <v>0</v>
      </c>
      <c r="BH105" s="657">
        <v>0</v>
      </c>
      <c r="BI105" s="657">
        <v>0</v>
      </c>
      <c r="BJ105" s="665">
        <v>22</v>
      </c>
      <c r="BK105" s="657">
        <v>7</v>
      </c>
      <c r="BL105" s="666">
        <v>15</v>
      </c>
      <c r="BM105" s="657">
        <v>34</v>
      </c>
      <c r="BN105" s="657">
        <v>29</v>
      </c>
      <c r="BO105" s="657">
        <v>5</v>
      </c>
      <c r="BP105" s="665">
        <v>2</v>
      </c>
      <c r="BQ105" s="657">
        <v>1</v>
      </c>
      <c r="BR105" s="666">
        <v>1</v>
      </c>
      <c r="BS105" s="657">
        <v>5</v>
      </c>
      <c r="BT105" s="657">
        <v>2</v>
      </c>
      <c r="BU105" s="657">
        <v>3</v>
      </c>
      <c r="BV105" s="665">
        <v>0</v>
      </c>
      <c r="BW105" s="657">
        <v>0</v>
      </c>
      <c r="BX105" s="666">
        <v>0</v>
      </c>
      <c r="BY105" s="657">
        <v>0</v>
      </c>
      <c r="BZ105" s="657">
        <v>0</v>
      </c>
      <c r="CA105" s="657">
        <v>0</v>
      </c>
      <c r="CB105" s="665">
        <v>0</v>
      </c>
      <c r="CC105" s="657">
        <v>0</v>
      </c>
      <c r="CD105" s="666">
        <v>0</v>
      </c>
      <c r="CE105" s="657">
        <v>0</v>
      </c>
      <c r="CF105" s="657">
        <v>0</v>
      </c>
      <c r="CG105" s="657">
        <v>0</v>
      </c>
      <c r="CH105" s="665">
        <v>0</v>
      </c>
      <c r="CI105" s="657">
        <v>0</v>
      </c>
      <c r="CJ105" s="666">
        <v>0</v>
      </c>
      <c r="CK105" s="657">
        <v>0</v>
      </c>
      <c r="CL105" s="657">
        <v>0</v>
      </c>
      <c r="CM105" s="657">
        <v>0</v>
      </c>
      <c r="CN105" s="665">
        <v>0</v>
      </c>
      <c r="CO105" s="657">
        <v>0</v>
      </c>
      <c r="CP105" s="666">
        <v>0</v>
      </c>
      <c r="CQ105" s="657">
        <v>48</v>
      </c>
      <c r="CR105" s="657">
        <v>26</v>
      </c>
      <c r="CS105" s="657">
        <v>22</v>
      </c>
      <c r="CT105" s="665">
        <v>0</v>
      </c>
      <c r="CU105" s="657">
        <v>0</v>
      </c>
      <c r="CV105" s="666">
        <v>0</v>
      </c>
      <c r="CW105" s="657">
        <v>158</v>
      </c>
      <c r="CX105" s="657">
        <v>137</v>
      </c>
      <c r="CY105" s="657">
        <v>21</v>
      </c>
      <c r="CZ105" s="665">
        <v>0</v>
      </c>
      <c r="DA105" s="657">
        <v>0</v>
      </c>
      <c r="DB105" s="666">
        <v>0</v>
      </c>
      <c r="DC105" s="657">
        <v>0</v>
      </c>
      <c r="DD105" s="657">
        <v>0</v>
      </c>
      <c r="DE105" s="657">
        <v>0</v>
      </c>
      <c r="DF105" s="665">
        <v>0</v>
      </c>
      <c r="DG105" s="657">
        <v>0</v>
      </c>
      <c r="DH105" s="666">
        <v>0</v>
      </c>
      <c r="DI105" s="657">
        <v>0</v>
      </c>
      <c r="DJ105" s="657">
        <v>0</v>
      </c>
      <c r="DK105" s="657">
        <v>0</v>
      </c>
      <c r="DL105" s="665">
        <v>0</v>
      </c>
      <c r="DM105" s="657">
        <v>0</v>
      </c>
      <c r="DN105" s="666">
        <v>0</v>
      </c>
      <c r="DO105" s="657">
        <v>4</v>
      </c>
      <c r="DP105" s="657">
        <v>1</v>
      </c>
      <c r="DQ105" s="657">
        <v>3</v>
      </c>
      <c r="DR105" s="665">
        <v>0</v>
      </c>
      <c r="DS105" s="657">
        <v>0</v>
      </c>
      <c r="DT105" s="666">
        <v>0</v>
      </c>
      <c r="DU105" s="665">
        <v>0</v>
      </c>
      <c r="DV105" s="657">
        <v>0</v>
      </c>
      <c r="DW105" s="666">
        <v>0</v>
      </c>
    </row>
    <row r="106" spans="1:127" hidden="1" x14ac:dyDescent="0.15">
      <c r="A106" s="529" t="s">
        <v>1448</v>
      </c>
      <c r="B106" s="661">
        <v>1191</v>
      </c>
      <c r="C106" s="662">
        <v>597</v>
      </c>
      <c r="D106" s="663">
        <v>594</v>
      </c>
      <c r="E106" s="657">
        <v>1</v>
      </c>
      <c r="F106" s="657">
        <v>1</v>
      </c>
      <c r="G106" s="657">
        <v>0</v>
      </c>
      <c r="H106" s="665">
        <v>0</v>
      </c>
      <c r="I106" s="657">
        <v>0</v>
      </c>
      <c r="J106" s="666">
        <v>0</v>
      </c>
      <c r="K106" s="657">
        <v>0</v>
      </c>
      <c r="L106" s="657">
        <v>0</v>
      </c>
      <c r="M106" s="657">
        <v>0</v>
      </c>
      <c r="N106" s="665">
        <v>0</v>
      </c>
      <c r="O106" s="657">
        <v>0</v>
      </c>
      <c r="P106" s="666">
        <v>0</v>
      </c>
      <c r="Q106" s="657">
        <v>0</v>
      </c>
      <c r="R106" s="657">
        <v>0</v>
      </c>
      <c r="S106" s="657">
        <v>0</v>
      </c>
      <c r="T106" s="665">
        <v>0</v>
      </c>
      <c r="U106" s="657">
        <v>0</v>
      </c>
      <c r="V106" s="666">
        <v>0</v>
      </c>
      <c r="W106" s="657">
        <v>0</v>
      </c>
      <c r="X106" s="657">
        <v>0</v>
      </c>
      <c r="Y106" s="657">
        <v>0</v>
      </c>
      <c r="Z106" s="665">
        <v>0</v>
      </c>
      <c r="AA106" s="657">
        <v>0</v>
      </c>
      <c r="AB106" s="666">
        <v>0</v>
      </c>
      <c r="AC106" s="657">
        <v>0</v>
      </c>
      <c r="AD106" s="657">
        <v>0</v>
      </c>
      <c r="AE106" s="657">
        <v>0</v>
      </c>
      <c r="AF106" s="665">
        <v>67</v>
      </c>
      <c r="AG106" s="657">
        <v>31</v>
      </c>
      <c r="AH106" s="666">
        <v>36</v>
      </c>
      <c r="AI106" s="657">
        <v>354</v>
      </c>
      <c r="AJ106" s="657">
        <v>146</v>
      </c>
      <c r="AK106" s="657">
        <v>208</v>
      </c>
      <c r="AL106" s="665">
        <v>0</v>
      </c>
      <c r="AM106" s="657">
        <v>0</v>
      </c>
      <c r="AN106" s="666">
        <v>0</v>
      </c>
      <c r="AO106" s="657">
        <v>296</v>
      </c>
      <c r="AP106" s="657">
        <v>159</v>
      </c>
      <c r="AQ106" s="657">
        <v>137</v>
      </c>
      <c r="AR106" s="665">
        <v>0</v>
      </c>
      <c r="AS106" s="657">
        <v>0</v>
      </c>
      <c r="AT106" s="666">
        <v>0</v>
      </c>
      <c r="AU106" s="657">
        <v>9</v>
      </c>
      <c r="AV106" s="657">
        <v>2</v>
      </c>
      <c r="AW106" s="657">
        <v>7</v>
      </c>
      <c r="AX106" s="665">
        <v>0</v>
      </c>
      <c r="AY106" s="657">
        <v>0</v>
      </c>
      <c r="AZ106" s="666">
        <v>0</v>
      </c>
      <c r="BA106" s="657">
        <v>8</v>
      </c>
      <c r="BB106" s="657">
        <v>5</v>
      </c>
      <c r="BC106" s="657">
        <v>3</v>
      </c>
      <c r="BD106" s="665">
        <v>0</v>
      </c>
      <c r="BE106" s="657">
        <v>0</v>
      </c>
      <c r="BF106" s="666">
        <v>0</v>
      </c>
      <c r="BG106" s="657">
        <v>0</v>
      </c>
      <c r="BH106" s="657">
        <v>0</v>
      </c>
      <c r="BI106" s="657">
        <v>0</v>
      </c>
      <c r="BJ106" s="665">
        <v>32</v>
      </c>
      <c r="BK106" s="657">
        <v>19</v>
      </c>
      <c r="BL106" s="666">
        <v>13</v>
      </c>
      <c r="BM106" s="657">
        <v>45</v>
      </c>
      <c r="BN106" s="657">
        <v>20</v>
      </c>
      <c r="BO106" s="657">
        <v>25</v>
      </c>
      <c r="BP106" s="665">
        <v>0</v>
      </c>
      <c r="BQ106" s="657">
        <v>0</v>
      </c>
      <c r="BR106" s="666">
        <v>0</v>
      </c>
      <c r="BS106" s="657">
        <v>8</v>
      </c>
      <c r="BT106" s="657">
        <v>6</v>
      </c>
      <c r="BU106" s="657">
        <v>2</v>
      </c>
      <c r="BV106" s="665">
        <v>0</v>
      </c>
      <c r="BW106" s="657">
        <v>0</v>
      </c>
      <c r="BX106" s="666">
        <v>0</v>
      </c>
      <c r="BY106" s="657">
        <v>0</v>
      </c>
      <c r="BZ106" s="657">
        <v>0</v>
      </c>
      <c r="CA106" s="657">
        <v>0</v>
      </c>
      <c r="CB106" s="665">
        <v>0</v>
      </c>
      <c r="CC106" s="657">
        <v>0</v>
      </c>
      <c r="CD106" s="666">
        <v>0</v>
      </c>
      <c r="CE106" s="657">
        <v>8</v>
      </c>
      <c r="CF106" s="657">
        <v>2</v>
      </c>
      <c r="CG106" s="657">
        <v>6</v>
      </c>
      <c r="CH106" s="665">
        <v>19</v>
      </c>
      <c r="CI106" s="657">
        <v>6</v>
      </c>
      <c r="CJ106" s="666">
        <v>13</v>
      </c>
      <c r="CK106" s="657">
        <v>0</v>
      </c>
      <c r="CL106" s="657">
        <v>0</v>
      </c>
      <c r="CM106" s="657">
        <v>0</v>
      </c>
      <c r="CN106" s="665">
        <v>0</v>
      </c>
      <c r="CO106" s="657">
        <v>0</v>
      </c>
      <c r="CP106" s="666">
        <v>0</v>
      </c>
      <c r="CQ106" s="657">
        <v>334</v>
      </c>
      <c r="CR106" s="657">
        <v>190</v>
      </c>
      <c r="CS106" s="657">
        <v>144</v>
      </c>
      <c r="CT106" s="665">
        <v>0</v>
      </c>
      <c r="CU106" s="657">
        <v>0</v>
      </c>
      <c r="CV106" s="666">
        <v>0</v>
      </c>
      <c r="CW106" s="657">
        <v>0</v>
      </c>
      <c r="CX106" s="657">
        <v>0</v>
      </c>
      <c r="CY106" s="657">
        <v>0</v>
      </c>
      <c r="CZ106" s="665">
        <v>7</v>
      </c>
      <c r="DA106" s="657">
        <v>7</v>
      </c>
      <c r="DB106" s="666">
        <v>0</v>
      </c>
      <c r="DC106" s="657">
        <v>0</v>
      </c>
      <c r="DD106" s="657">
        <v>0</v>
      </c>
      <c r="DE106" s="657">
        <v>0</v>
      </c>
      <c r="DF106" s="665">
        <v>3</v>
      </c>
      <c r="DG106" s="657">
        <v>3</v>
      </c>
      <c r="DH106" s="666">
        <v>0</v>
      </c>
      <c r="DI106" s="657">
        <v>0</v>
      </c>
      <c r="DJ106" s="657">
        <v>0</v>
      </c>
      <c r="DK106" s="657">
        <v>0</v>
      </c>
      <c r="DL106" s="665">
        <v>0</v>
      </c>
      <c r="DM106" s="657">
        <v>0</v>
      </c>
      <c r="DN106" s="666">
        <v>0</v>
      </c>
      <c r="DO106" s="657">
        <v>0</v>
      </c>
      <c r="DP106" s="657">
        <v>0</v>
      </c>
      <c r="DQ106" s="657">
        <v>0</v>
      </c>
      <c r="DR106" s="665">
        <v>0</v>
      </c>
      <c r="DS106" s="657">
        <v>0</v>
      </c>
      <c r="DT106" s="666">
        <v>0</v>
      </c>
      <c r="DU106" s="665">
        <v>0</v>
      </c>
      <c r="DV106" s="657">
        <v>0</v>
      </c>
      <c r="DW106" s="666">
        <v>0</v>
      </c>
    </row>
    <row r="107" spans="1:127" hidden="1" x14ac:dyDescent="0.15">
      <c r="A107" s="529" t="s">
        <v>1449</v>
      </c>
      <c r="B107" s="661">
        <v>79</v>
      </c>
      <c r="C107" s="662">
        <v>37</v>
      </c>
      <c r="D107" s="663">
        <v>42</v>
      </c>
      <c r="E107" s="657">
        <v>4</v>
      </c>
      <c r="F107" s="657">
        <v>3</v>
      </c>
      <c r="G107" s="657">
        <v>1</v>
      </c>
      <c r="H107" s="665">
        <v>0</v>
      </c>
      <c r="I107" s="657">
        <v>0</v>
      </c>
      <c r="J107" s="666">
        <v>0</v>
      </c>
      <c r="K107" s="657">
        <v>0</v>
      </c>
      <c r="L107" s="657">
        <v>0</v>
      </c>
      <c r="M107" s="657">
        <v>0</v>
      </c>
      <c r="N107" s="665">
        <v>1</v>
      </c>
      <c r="O107" s="657">
        <v>1</v>
      </c>
      <c r="P107" s="666">
        <v>0</v>
      </c>
      <c r="Q107" s="657">
        <v>0</v>
      </c>
      <c r="R107" s="657">
        <v>0</v>
      </c>
      <c r="S107" s="657">
        <v>0</v>
      </c>
      <c r="T107" s="665">
        <v>0</v>
      </c>
      <c r="U107" s="657">
        <v>0</v>
      </c>
      <c r="V107" s="666">
        <v>0</v>
      </c>
      <c r="W107" s="657">
        <v>0</v>
      </c>
      <c r="X107" s="657">
        <v>0</v>
      </c>
      <c r="Y107" s="657">
        <v>0</v>
      </c>
      <c r="Z107" s="665">
        <v>0</v>
      </c>
      <c r="AA107" s="657">
        <v>0</v>
      </c>
      <c r="AB107" s="666">
        <v>0</v>
      </c>
      <c r="AC107" s="657">
        <v>18</v>
      </c>
      <c r="AD107" s="657">
        <v>8</v>
      </c>
      <c r="AE107" s="657">
        <v>10</v>
      </c>
      <c r="AF107" s="665">
        <v>0</v>
      </c>
      <c r="AG107" s="657">
        <v>0</v>
      </c>
      <c r="AH107" s="666">
        <v>0</v>
      </c>
      <c r="AI107" s="657">
        <v>2</v>
      </c>
      <c r="AJ107" s="657">
        <v>1</v>
      </c>
      <c r="AK107" s="657">
        <v>1</v>
      </c>
      <c r="AL107" s="665">
        <v>0</v>
      </c>
      <c r="AM107" s="657">
        <v>0</v>
      </c>
      <c r="AN107" s="666">
        <v>0</v>
      </c>
      <c r="AO107" s="657">
        <v>9</v>
      </c>
      <c r="AP107" s="657">
        <v>7</v>
      </c>
      <c r="AQ107" s="657">
        <v>2</v>
      </c>
      <c r="AR107" s="665">
        <v>0</v>
      </c>
      <c r="AS107" s="657">
        <v>0</v>
      </c>
      <c r="AT107" s="666">
        <v>0</v>
      </c>
      <c r="AU107" s="657">
        <v>0</v>
      </c>
      <c r="AV107" s="657">
        <v>0</v>
      </c>
      <c r="AW107" s="657">
        <v>0</v>
      </c>
      <c r="AX107" s="665">
        <v>0</v>
      </c>
      <c r="AY107" s="657">
        <v>0</v>
      </c>
      <c r="AZ107" s="666">
        <v>0</v>
      </c>
      <c r="BA107" s="657">
        <v>0</v>
      </c>
      <c r="BB107" s="657">
        <v>0</v>
      </c>
      <c r="BC107" s="657">
        <v>0</v>
      </c>
      <c r="BD107" s="665">
        <v>0</v>
      </c>
      <c r="BE107" s="657">
        <v>0</v>
      </c>
      <c r="BF107" s="666">
        <v>0</v>
      </c>
      <c r="BG107" s="657">
        <v>5</v>
      </c>
      <c r="BH107" s="657">
        <v>1</v>
      </c>
      <c r="BI107" s="657">
        <v>4</v>
      </c>
      <c r="BJ107" s="665">
        <v>16</v>
      </c>
      <c r="BK107" s="657">
        <v>5</v>
      </c>
      <c r="BL107" s="666">
        <v>11</v>
      </c>
      <c r="BM107" s="657">
        <v>0</v>
      </c>
      <c r="BN107" s="657">
        <v>0</v>
      </c>
      <c r="BO107" s="657">
        <v>0</v>
      </c>
      <c r="BP107" s="665">
        <v>10</v>
      </c>
      <c r="BQ107" s="657">
        <v>2</v>
      </c>
      <c r="BR107" s="666">
        <v>8</v>
      </c>
      <c r="BS107" s="657">
        <v>4</v>
      </c>
      <c r="BT107" s="657">
        <v>2</v>
      </c>
      <c r="BU107" s="657">
        <v>2</v>
      </c>
      <c r="BV107" s="665">
        <v>0</v>
      </c>
      <c r="BW107" s="657">
        <v>0</v>
      </c>
      <c r="BX107" s="666">
        <v>0</v>
      </c>
      <c r="BY107" s="657">
        <v>0</v>
      </c>
      <c r="BZ107" s="657">
        <v>0</v>
      </c>
      <c r="CA107" s="657">
        <v>0</v>
      </c>
      <c r="CB107" s="665">
        <v>0</v>
      </c>
      <c r="CC107" s="657">
        <v>0</v>
      </c>
      <c r="CD107" s="666">
        <v>0</v>
      </c>
      <c r="CE107" s="657">
        <v>0</v>
      </c>
      <c r="CF107" s="657">
        <v>0</v>
      </c>
      <c r="CG107" s="657">
        <v>0</v>
      </c>
      <c r="CH107" s="665">
        <v>0</v>
      </c>
      <c r="CI107" s="657">
        <v>0</v>
      </c>
      <c r="CJ107" s="666">
        <v>0</v>
      </c>
      <c r="CK107" s="657">
        <v>3</v>
      </c>
      <c r="CL107" s="657">
        <v>2</v>
      </c>
      <c r="CM107" s="657">
        <v>1</v>
      </c>
      <c r="CN107" s="665">
        <v>0</v>
      </c>
      <c r="CO107" s="657">
        <v>0</v>
      </c>
      <c r="CP107" s="666">
        <v>0</v>
      </c>
      <c r="CQ107" s="657">
        <v>7</v>
      </c>
      <c r="CR107" s="657">
        <v>5</v>
      </c>
      <c r="CS107" s="657">
        <v>2</v>
      </c>
      <c r="CT107" s="665">
        <v>0</v>
      </c>
      <c r="CU107" s="657">
        <v>0</v>
      </c>
      <c r="CV107" s="666">
        <v>0</v>
      </c>
      <c r="CW107" s="657">
        <v>0</v>
      </c>
      <c r="CX107" s="657">
        <v>0</v>
      </c>
      <c r="CY107" s="657">
        <v>0</v>
      </c>
      <c r="CZ107" s="665">
        <v>0</v>
      </c>
      <c r="DA107" s="657">
        <v>0</v>
      </c>
      <c r="DB107" s="666">
        <v>0</v>
      </c>
      <c r="DC107" s="657">
        <v>0</v>
      </c>
      <c r="DD107" s="657">
        <v>0</v>
      </c>
      <c r="DE107" s="657">
        <v>0</v>
      </c>
      <c r="DF107" s="665">
        <v>0</v>
      </c>
      <c r="DG107" s="657">
        <v>0</v>
      </c>
      <c r="DH107" s="666">
        <v>0</v>
      </c>
      <c r="DI107" s="657">
        <v>0</v>
      </c>
      <c r="DJ107" s="657">
        <v>0</v>
      </c>
      <c r="DK107" s="657">
        <v>0</v>
      </c>
      <c r="DL107" s="665">
        <v>0</v>
      </c>
      <c r="DM107" s="657">
        <v>0</v>
      </c>
      <c r="DN107" s="666">
        <v>0</v>
      </c>
      <c r="DO107" s="657">
        <v>0</v>
      </c>
      <c r="DP107" s="657">
        <v>0</v>
      </c>
      <c r="DQ107" s="657">
        <v>0</v>
      </c>
      <c r="DR107" s="665">
        <v>0</v>
      </c>
      <c r="DS107" s="657">
        <v>0</v>
      </c>
      <c r="DT107" s="666">
        <v>0</v>
      </c>
      <c r="DU107" s="665">
        <v>0</v>
      </c>
      <c r="DV107" s="657">
        <v>0</v>
      </c>
      <c r="DW107" s="666">
        <v>0</v>
      </c>
    </row>
    <row r="108" spans="1:127" hidden="1" x14ac:dyDescent="0.15">
      <c r="A108" s="529" t="s">
        <v>1450</v>
      </c>
      <c r="B108" s="661">
        <v>698</v>
      </c>
      <c r="C108" s="662">
        <v>468</v>
      </c>
      <c r="D108" s="663">
        <v>230</v>
      </c>
      <c r="E108" s="657">
        <v>1</v>
      </c>
      <c r="F108" s="657">
        <v>1</v>
      </c>
      <c r="G108" s="657">
        <v>0</v>
      </c>
      <c r="H108" s="665">
        <v>4</v>
      </c>
      <c r="I108" s="657">
        <v>3</v>
      </c>
      <c r="J108" s="666">
        <v>1</v>
      </c>
      <c r="K108" s="657">
        <v>1</v>
      </c>
      <c r="L108" s="657">
        <v>1</v>
      </c>
      <c r="M108" s="657">
        <v>0</v>
      </c>
      <c r="N108" s="665">
        <v>0</v>
      </c>
      <c r="O108" s="657">
        <v>0</v>
      </c>
      <c r="P108" s="666">
        <v>0</v>
      </c>
      <c r="Q108" s="657">
        <v>2</v>
      </c>
      <c r="R108" s="657">
        <v>2</v>
      </c>
      <c r="S108" s="657">
        <v>0</v>
      </c>
      <c r="T108" s="665">
        <v>0</v>
      </c>
      <c r="U108" s="657">
        <v>0</v>
      </c>
      <c r="V108" s="666">
        <v>0</v>
      </c>
      <c r="W108" s="657">
        <v>0</v>
      </c>
      <c r="X108" s="657">
        <v>0</v>
      </c>
      <c r="Y108" s="657">
        <v>0</v>
      </c>
      <c r="Z108" s="665">
        <v>58</v>
      </c>
      <c r="AA108" s="657">
        <v>31</v>
      </c>
      <c r="AB108" s="666">
        <v>27</v>
      </c>
      <c r="AC108" s="657">
        <v>0</v>
      </c>
      <c r="AD108" s="657">
        <v>0</v>
      </c>
      <c r="AE108" s="657">
        <v>0</v>
      </c>
      <c r="AF108" s="665">
        <v>0</v>
      </c>
      <c r="AG108" s="657">
        <v>0</v>
      </c>
      <c r="AH108" s="666">
        <v>0</v>
      </c>
      <c r="AI108" s="657">
        <v>29</v>
      </c>
      <c r="AJ108" s="657">
        <v>17</v>
      </c>
      <c r="AK108" s="657">
        <v>12</v>
      </c>
      <c r="AL108" s="665">
        <v>0</v>
      </c>
      <c r="AM108" s="657">
        <v>0</v>
      </c>
      <c r="AN108" s="666">
        <v>0</v>
      </c>
      <c r="AO108" s="657">
        <v>429</v>
      </c>
      <c r="AP108" s="657">
        <v>289</v>
      </c>
      <c r="AQ108" s="657">
        <v>140</v>
      </c>
      <c r="AR108" s="665">
        <v>0</v>
      </c>
      <c r="AS108" s="657">
        <v>0</v>
      </c>
      <c r="AT108" s="666">
        <v>0</v>
      </c>
      <c r="AU108" s="657">
        <v>0</v>
      </c>
      <c r="AV108" s="657">
        <v>0</v>
      </c>
      <c r="AW108" s="657">
        <v>0</v>
      </c>
      <c r="AX108" s="665">
        <v>0</v>
      </c>
      <c r="AY108" s="657">
        <v>0</v>
      </c>
      <c r="AZ108" s="666">
        <v>0</v>
      </c>
      <c r="BA108" s="657">
        <v>0</v>
      </c>
      <c r="BB108" s="657">
        <v>0</v>
      </c>
      <c r="BC108" s="657">
        <v>0</v>
      </c>
      <c r="BD108" s="665">
        <v>0</v>
      </c>
      <c r="BE108" s="657">
        <v>0</v>
      </c>
      <c r="BF108" s="666">
        <v>0</v>
      </c>
      <c r="BG108" s="657">
        <v>5</v>
      </c>
      <c r="BH108" s="657">
        <v>2</v>
      </c>
      <c r="BI108" s="657">
        <v>3</v>
      </c>
      <c r="BJ108" s="665">
        <v>0</v>
      </c>
      <c r="BK108" s="657">
        <v>0</v>
      </c>
      <c r="BL108" s="666">
        <v>0</v>
      </c>
      <c r="BM108" s="657">
        <v>0</v>
      </c>
      <c r="BN108" s="657">
        <v>0</v>
      </c>
      <c r="BO108" s="657">
        <v>0</v>
      </c>
      <c r="BP108" s="665">
        <v>0</v>
      </c>
      <c r="BQ108" s="657">
        <v>0</v>
      </c>
      <c r="BR108" s="666">
        <v>0</v>
      </c>
      <c r="BS108" s="657">
        <v>4</v>
      </c>
      <c r="BT108" s="657">
        <v>2</v>
      </c>
      <c r="BU108" s="657">
        <v>2</v>
      </c>
      <c r="BV108" s="665">
        <v>0</v>
      </c>
      <c r="BW108" s="657">
        <v>0</v>
      </c>
      <c r="BX108" s="666">
        <v>0</v>
      </c>
      <c r="BY108" s="657">
        <v>0</v>
      </c>
      <c r="BZ108" s="657">
        <v>0</v>
      </c>
      <c r="CA108" s="657">
        <v>0</v>
      </c>
      <c r="CB108" s="665">
        <v>0</v>
      </c>
      <c r="CC108" s="657">
        <v>0</v>
      </c>
      <c r="CD108" s="666">
        <v>0</v>
      </c>
      <c r="CE108" s="657">
        <v>0</v>
      </c>
      <c r="CF108" s="657">
        <v>0</v>
      </c>
      <c r="CG108" s="657">
        <v>0</v>
      </c>
      <c r="CH108" s="665">
        <v>0</v>
      </c>
      <c r="CI108" s="657">
        <v>0</v>
      </c>
      <c r="CJ108" s="666">
        <v>0</v>
      </c>
      <c r="CK108" s="657">
        <v>0</v>
      </c>
      <c r="CL108" s="657">
        <v>0</v>
      </c>
      <c r="CM108" s="657">
        <v>0</v>
      </c>
      <c r="CN108" s="665">
        <v>0</v>
      </c>
      <c r="CO108" s="657">
        <v>0</v>
      </c>
      <c r="CP108" s="666">
        <v>0</v>
      </c>
      <c r="CQ108" s="657">
        <v>165</v>
      </c>
      <c r="CR108" s="657">
        <v>120</v>
      </c>
      <c r="CS108" s="657">
        <v>45</v>
      </c>
      <c r="CT108" s="665">
        <v>0</v>
      </c>
      <c r="CU108" s="657">
        <v>0</v>
      </c>
      <c r="CV108" s="666">
        <v>0</v>
      </c>
      <c r="CW108" s="657">
        <v>0</v>
      </c>
      <c r="CX108" s="657">
        <v>0</v>
      </c>
      <c r="CY108" s="657">
        <v>0</v>
      </c>
      <c r="CZ108" s="665">
        <v>0</v>
      </c>
      <c r="DA108" s="657">
        <v>0</v>
      </c>
      <c r="DB108" s="666">
        <v>0</v>
      </c>
      <c r="DC108" s="657">
        <v>0</v>
      </c>
      <c r="DD108" s="657">
        <v>0</v>
      </c>
      <c r="DE108" s="657">
        <v>0</v>
      </c>
      <c r="DF108" s="665">
        <v>0</v>
      </c>
      <c r="DG108" s="657">
        <v>0</v>
      </c>
      <c r="DH108" s="666">
        <v>0</v>
      </c>
      <c r="DI108" s="657">
        <v>0</v>
      </c>
      <c r="DJ108" s="657">
        <v>0</v>
      </c>
      <c r="DK108" s="657">
        <v>0</v>
      </c>
      <c r="DL108" s="665">
        <v>0</v>
      </c>
      <c r="DM108" s="657">
        <v>0</v>
      </c>
      <c r="DN108" s="666">
        <v>0</v>
      </c>
      <c r="DO108" s="657">
        <v>0</v>
      </c>
      <c r="DP108" s="657">
        <v>0</v>
      </c>
      <c r="DQ108" s="657">
        <v>0</v>
      </c>
      <c r="DR108" s="665">
        <v>0</v>
      </c>
      <c r="DS108" s="657">
        <v>0</v>
      </c>
      <c r="DT108" s="666">
        <v>0</v>
      </c>
      <c r="DU108" s="665">
        <v>0</v>
      </c>
      <c r="DV108" s="657">
        <v>0</v>
      </c>
      <c r="DW108" s="666">
        <v>0</v>
      </c>
    </row>
    <row r="109" spans="1:127" hidden="1" x14ac:dyDescent="0.15">
      <c r="A109" s="529" t="s">
        <v>1451</v>
      </c>
      <c r="B109" s="661">
        <v>1104</v>
      </c>
      <c r="C109" s="662">
        <v>706</v>
      </c>
      <c r="D109" s="663">
        <v>398</v>
      </c>
      <c r="E109" s="657">
        <v>31</v>
      </c>
      <c r="F109" s="657">
        <v>22</v>
      </c>
      <c r="G109" s="657">
        <v>9</v>
      </c>
      <c r="H109" s="665">
        <v>304</v>
      </c>
      <c r="I109" s="657">
        <v>233</v>
      </c>
      <c r="J109" s="666">
        <v>71</v>
      </c>
      <c r="K109" s="657">
        <v>27</v>
      </c>
      <c r="L109" s="657">
        <v>11</v>
      </c>
      <c r="M109" s="657">
        <v>16</v>
      </c>
      <c r="N109" s="665">
        <v>17</v>
      </c>
      <c r="O109" s="657">
        <v>4</v>
      </c>
      <c r="P109" s="666">
        <v>13</v>
      </c>
      <c r="Q109" s="657">
        <v>0</v>
      </c>
      <c r="R109" s="657">
        <v>0</v>
      </c>
      <c r="S109" s="657">
        <v>0</v>
      </c>
      <c r="T109" s="665">
        <v>0</v>
      </c>
      <c r="U109" s="657">
        <v>0</v>
      </c>
      <c r="V109" s="666">
        <v>0</v>
      </c>
      <c r="W109" s="657">
        <v>0</v>
      </c>
      <c r="X109" s="657">
        <v>0</v>
      </c>
      <c r="Y109" s="657">
        <v>0</v>
      </c>
      <c r="Z109" s="665">
        <v>195</v>
      </c>
      <c r="AA109" s="657">
        <v>129</v>
      </c>
      <c r="AB109" s="666">
        <v>66</v>
      </c>
      <c r="AC109" s="657">
        <v>0</v>
      </c>
      <c r="AD109" s="657">
        <v>0</v>
      </c>
      <c r="AE109" s="657">
        <v>0</v>
      </c>
      <c r="AF109" s="665">
        <v>0</v>
      </c>
      <c r="AG109" s="657">
        <v>0</v>
      </c>
      <c r="AH109" s="666">
        <v>0</v>
      </c>
      <c r="AI109" s="657">
        <v>27</v>
      </c>
      <c r="AJ109" s="657">
        <v>24</v>
      </c>
      <c r="AK109" s="657">
        <v>3</v>
      </c>
      <c r="AL109" s="665">
        <v>3</v>
      </c>
      <c r="AM109" s="657">
        <v>2</v>
      </c>
      <c r="AN109" s="666">
        <v>1</v>
      </c>
      <c r="AO109" s="657">
        <v>152</v>
      </c>
      <c r="AP109" s="657">
        <v>78</v>
      </c>
      <c r="AQ109" s="657">
        <v>74</v>
      </c>
      <c r="AR109" s="665">
        <v>152</v>
      </c>
      <c r="AS109" s="657">
        <v>105</v>
      </c>
      <c r="AT109" s="666">
        <v>47</v>
      </c>
      <c r="AU109" s="657">
        <v>0</v>
      </c>
      <c r="AV109" s="657">
        <v>0</v>
      </c>
      <c r="AW109" s="657">
        <v>0</v>
      </c>
      <c r="AX109" s="665">
        <v>0</v>
      </c>
      <c r="AY109" s="657">
        <v>0</v>
      </c>
      <c r="AZ109" s="666">
        <v>0</v>
      </c>
      <c r="BA109" s="657">
        <v>3</v>
      </c>
      <c r="BB109" s="657">
        <v>2</v>
      </c>
      <c r="BC109" s="657">
        <v>1</v>
      </c>
      <c r="BD109" s="665">
        <v>0</v>
      </c>
      <c r="BE109" s="657">
        <v>0</v>
      </c>
      <c r="BF109" s="666">
        <v>0</v>
      </c>
      <c r="BG109" s="657">
        <v>21</v>
      </c>
      <c r="BH109" s="657">
        <v>3</v>
      </c>
      <c r="BI109" s="657">
        <v>18</v>
      </c>
      <c r="BJ109" s="665">
        <v>5</v>
      </c>
      <c r="BK109" s="657">
        <v>2</v>
      </c>
      <c r="BL109" s="666">
        <v>3</v>
      </c>
      <c r="BM109" s="657">
        <v>4</v>
      </c>
      <c r="BN109" s="657">
        <v>0</v>
      </c>
      <c r="BO109" s="657">
        <v>4</v>
      </c>
      <c r="BP109" s="665">
        <v>0</v>
      </c>
      <c r="BQ109" s="657">
        <v>0</v>
      </c>
      <c r="BR109" s="666">
        <v>0</v>
      </c>
      <c r="BS109" s="657">
        <v>29</v>
      </c>
      <c r="BT109" s="657">
        <v>18</v>
      </c>
      <c r="BU109" s="657">
        <v>11</v>
      </c>
      <c r="BV109" s="665">
        <v>0</v>
      </c>
      <c r="BW109" s="657">
        <v>0</v>
      </c>
      <c r="BX109" s="666">
        <v>0</v>
      </c>
      <c r="BY109" s="657">
        <v>0</v>
      </c>
      <c r="BZ109" s="657">
        <v>0</v>
      </c>
      <c r="CA109" s="657">
        <v>0</v>
      </c>
      <c r="CB109" s="665">
        <v>0</v>
      </c>
      <c r="CC109" s="657">
        <v>0</v>
      </c>
      <c r="CD109" s="666">
        <v>0</v>
      </c>
      <c r="CE109" s="657">
        <v>1</v>
      </c>
      <c r="CF109" s="657">
        <v>1</v>
      </c>
      <c r="CG109" s="657">
        <v>0</v>
      </c>
      <c r="CH109" s="665">
        <v>14</v>
      </c>
      <c r="CI109" s="657">
        <v>4</v>
      </c>
      <c r="CJ109" s="666">
        <v>10</v>
      </c>
      <c r="CK109" s="657">
        <v>16</v>
      </c>
      <c r="CL109" s="657">
        <v>11</v>
      </c>
      <c r="CM109" s="657">
        <v>5</v>
      </c>
      <c r="CN109" s="665">
        <v>0</v>
      </c>
      <c r="CO109" s="657">
        <v>0</v>
      </c>
      <c r="CP109" s="666">
        <v>0</v>
      </c>
      <c r="CQ109" s="657">
        <v>63</v>
      </c>
      <c r="CR109" s="657">
        <v>39</v>
      </c>
      <c r="CS109" s="657">
        <v>24</v>
      </c>
      <c r="CT109" s="665">
        <v>0</v>
      </c>
      <c r="CU109" s="657">
        <v>0</v>
      </c>
      <c r="CV109" s="666">
        <v>0</v>
      </c>
      <c r="CW109" s="657">
        <v>1</v>
      </c>
      <c r="CX109" s="657">
        <v>1</v>
      </c>
      <c r="CY109" s="657">
        <v>0</v>
      </c>
      <c r="CZ109" s="665">
        <v>0</v>
      </c>
      <c r="DA109" s="657">
        <v>0</v>
      </c>
      <c r="DB109" s="666">
        <v>0</v>
      </c>
      <c r="DC109" s="657">
        <v>6</v>
      </c>
      <c r="DD109" s="657">
        <v>3</v>
      </c>
      <c r="DE109" s="657">
        <v>3</v>
      </c>
      <c r="DF109" s="665">
        <v>0</v>
      </c>
      <c r="DG109" s="657">
        <v>0</v>
      </c>
      <c r="DH109" s="666">
        <v>0</v>
      </c>
      <c r="DI109" s="657">
        <v>0</v>
      </c>
      <c r="DJ109" s="657">
        <v>0</v>
      </c>
      <c r="DK109" s="657">
        <v>0</v>
      </c>
      <c r="DL109" s="665">
        <v>7</v>
      </c>
      <c r="DM109" s="657">
        <v>1</v>
      </c>
      <c r="DN109" s="666">
        <v>6</v>
      </c>
      <c r="DO109" s="657">
        <v>0</v>
      </c>
      <c r="DP109" s="657">
        <v>0</v>
      </c>
      <c r="DQ109" s="657">
        <v>0</v>
      </c>
      <c r="DR109" s="665">
        <v>26</v>
      </c>
      <c r="DS109" s="657">
        <v>13</v>
      </c>
      <c r="DT109" s="666">
        <v>13</v>
      </c>
      <c r="DU109" s="665">
        <v>0</v>
      </c>
      <c r="DV109" s="657">
        <v>0</v>
      </c>
      <c r="DW109" s="666">
        <v>0</v>
      </c>
    </row>
    <row r="110" spans="1:127" hidden="1" x14ac:dyDescent="0.15">
      <c r="A110" s="529" t="s">
        <v>1452</v>
      </c>
      <c r="B110" s="661">
        <v>1939</v>
      </c>
      <c r="C110" s="662">
        <v>470</v>
      </c>
      <c r="D110" s="663">
        <v>1460</v>
      </c>
      <c r="E110" s="657">
        <v>242</v>
      </c>
      <c r="F110" s="657">
        <v>83</v>
      </c>
      <c r="G110" s="657">
        <v>157</v>
      </c>
      <c r="H110" s="665">
        <v>233</v>
      </c>
      <c r="I110" s="657">
        <v>58</v>
      </c>
      <c r="J110" s="666">
        <v>175</v>
      </c>
      <c r="K110" s="657">
        <v>81</v>
      </c>
      <c r="L110" s="657">
        <v>24</v>
      </c>
      <c r="M110" s="657">
        <v>57</v>
      </c>
      <c r="N110" s="665">
        <v>46</v>
      </c>
      <c r="O110" s="657">
        <v>7</v>
      </c>
      <c r="P110" s="666">
        <v>39</v>
      </c>
      <c r="Q110" s="657">
        <v>171</v>
      </c>
      <c r="R110" s="657">
        <v>35</v>
      </c>
      <c r="S110" s="657">
        <v>136</v>
      </c>
      <c r="T110" s="665">
        <v>168</v>
      </c>
      <c r="U110" s="657">
        <v>42</v>
      </c>
      <c r="V110" s="666">
        <v>126</v>
      </c>
      <c r="W110" s="657">
        <v>0</v>
      </c>
      <c r="X110" s="657">
        <v>0</v>
      </c>
      <c r="Y110" s="657">
        <v>0</v>
      </c>
      <c r="Z110" s="665">
        <v>30</v>
      </c>
      <c r="AA110" s="657">
        <v>15</v>
      </c>
      <c r="AB110" s="666">
        <v>15</v>
      </c>
      <c r="AC110" s="657">
        <v>0</v>
      </c>
      <c r="AD110" s="657">
        <v>0</v>
      </c>
      <c r="AE110" s="657">
        <v>0</v>
      </c>
      <c r="AF110" s="665">
        <v>24</v>
      </c>
      <c r="AG110" s="657">
        <v>6</v>
      </c>
      <c r="AH110" s="666">
        <v>18</v>
      </c>
      <c r="AI110" s="657">
        <v>63</v>
      </c>
      <c r="AJ110" s="657">
        <v>5</v>
      </c>
      <c r="AK110" s="657">
        <v>55</v>
      </c>
      <c r="AL110" s="665">
        <v>52</v>
      </c>
      <c r="AM110" s="657">
        <v>13</v>
      </c>
      <c r="AN110" s="666">
        <v>39</v>
      </c>
      <c r="AO110" s="657">
        <v>26</v>
      </c>
      <c r="AP110" s="657">
        <v>13</v>
      </c>
      <c r="AQ110" s="657">
        <v>13</v>
      </c>
      <c r="AR110" s="665">
        <v>15</v>
      </c>
      <c r="AS110" s="657">
        <v>9</v>
      </c>
      <c r="AT110" s="666">
        <v>6</v>
      </c>
      <c r="AU110" s="657">
        <v>50</v>
      </c>
      <c r="AV110" s="657">
        <v>9</v>
      </c>
      <c r="AW110" s="657">
        <v>41</v>
      </c>
      <c r="AX110" s="665">
        <v>0</v>
      </c>
      <c r="AY110" s="657">
        <v>0</v>
      </c>
      <c r="AZ110" s="666">
        <v>0</v>
      </c>
      <c r="BA110" s="657">
        <v>0</v>
      </c>
      <c r="BB110" s="657">
        <v>0</v>
      </c>
      <c r="BC110" s="657">
        <v>0</v>
      </c>
      <c r="BD110" s="665">
        <v>2</v>
      </c>
      <c r="BE110" s="657">
        <v>1</v>
      </c>
      <c r="BF110" s="666">
        <v>1</v>
      </c>
      <c r="BG110" s="657">
        <v>0</v>
      </c>
      <c r="BH110" s="657">
        <v>0</v>
      </c>
      <c r="BI110" s="657">
        <v>0</v>
      </c>
      <c r="BJ110" s="665">
        <v>62</v>
      </c>
      <c r="BK110" s="657">
        <v>10</v>
      </c>
      <c r="BL110" s="666">
        <v>52</v>
      </c>
      <c r="BM110" s="657">
        <v>16</v>
      </c>
      <c r="BN110" s="657">
        <v>3</v>
      </c>
      <c r="BO110" s="657">
        <v>13</v>
      </c>
      <c r="BP110" s="665">
        <v>6</v>
      </c>
      <c r="BQ110" s="657">
        <v>3</v>
      </c>
      <c r="BR110" s="666">
        <v>3</v>
      </c>
      <c r="BS110" s="657">
        <v>162</v>
      </c>
      <c r="BT110" s="657">
        <v>21</v>
      </c>
      <c r="BU110" s="657">
        <v>141</v>
      </c>
      <c r="BV110" s="665">
        <v>14</v>
      </c>
      <c r="BW110" s="657">
        <v>2</v>
      </c>
      <c r="BX110" s="666">
        <v>12</v>
      </c>
      <c r="BY110" s="657">
        <v>71</v>
      </c>
      <c r="BZ110" s="657">
        <v>6</v>
      </c>
      <c r="CA110" s="657">
        <v>65</v>
      </c>
      <c r="CB110" s="665">
        <v>13</v>
      </c>
      <c r="CC110" s="657">
        <v>4</v>
      </c>
      <c r="CD110" s="666">
        <v>9</v>
      </c>
      <c r="CE110" s="657">
        <v>107</v>
      </c>
      <c r="CF110" s="657">
        <v>28</v>
      </c>
      <c r="CG110" s="657">
        <v>79</v>
      </c>
      <c r="CH110" s="665">
        <v>18</v>
      </c>
      <c r="CI110" s="657">
        <v>4</v>
      </c>
      <c r="CJ110" s="666">
        <v>14</v>
      </c>
      <c r="CK110" s="657">
        <v>21</v>
      </c>
      <c r="CL110" s="657">
        <v>3</v>
      </c>
      <c r="CM110" s="657">
        <v>18</v>
      </c>
      <c r="CN110" s="665">
        <v>0</v>
      </c>
      <c r="CO110" s="657">
        <v>0</v>
      </c>
      <c r="CP110" s="666">
        <v>0</v>
      </c>
      <c r="CQ110" s="657">
        <v>39</v>
      </c>
      <c r="CR110" s="657">
        <v>26</v>
      </c>
      <c r="CS110" s="657">
        <v>13</v>
      </c>
      <c r="CT110" s="665">
        <v>0</v>
      </c>
      <c r="CU110" s="657">
        <v>0</v>
      </c>
      <c r="CV110" s="666">
        <v>0</v>
      </c>
      <c r="CW110" s="657">
        <v>3</v>
      </c>
      <c r="CX110" s="657">
        <v>1</v>
      </c>
      <c r="CY110" s="657">
        <v>2</v>
      </c>
      <c r="CZ110" s="665">
        <v>16</v>
      </c>
      <c r="DA110" s="657">
        <v>5</v>
      </c>
      <c r="DB110" s="666">
        <v>11</v>
      </c>
      <c r="DC110" s="657">
        <v>2</v>
      </c>
      <c r="DD110" s="657">
        <v>1</v>
      </c>
      <c r="DE110" s="657">
        <v>1</v>
      </c>
      <c r="DF110" s="665">
        <v>8</v>
      </c>
      <c r="DG110" s="657">
        <v>0</v>
      </c>
      <c r="DH110" s="666">
        <v>8</v>
      </c>
      <c r="DI110" s="657">
        <v>0</v>
      </c>
      <c r="DJ110" s="657">
        <v>0</v>
      </c>
      <c r="DK110" s="657">
        <v>0</v>
      </c>
      <c r="DL110" s="665">
        <v>5</v>
      </c>
      <c r="DM110" s="657">
        <v>3</v>
      </c>
      <c r="DN110" s="666">
        <v>2</v>
      </c>
      <c r="DO110" s="657">
        <v>50</v>
      </c>
      <c r="DP110" s="657">
        <v>13</v>
      </c>
      <c r="DQ110" s="657">
        <v>37</v>
      </c>
      <c r="DR110" s="665">
        <v>84</v>
      </c>
      <c r="DS110" s="657">
        <v>11</v>
      </c>
      <c r="DT110" s="666">
        <v>73</v>
      </c>
      <c r="DU110" s="665">
        <v>39</v>
      </c>
      <c r="DV110" s="657">
        <v>6</v>
      </c>
      <c r="DW110" s="666">
        <v>29</v>
      </c>
    </row>
    <row r="111" spans="1:127" hidden="1" x14ac:dyDescent="0.15">
      <c r="A111" s="529" t="s">
        <v>1453</v>
      </c>
      <c r="B111" s="661">
        <v>969</v>
      </c>
      <c r="C111" s="662">
        <v>263</v>
      </c>
      <c r="D111" s="663">
        <v>706</v>
      </c>
      <c r="E111" s="657">
        <v>20</v>
      </c>
      <c r="F111" s="657">
        <v>4</v>
      </c>
      <c r="G111" s="657">
        <v>16</v>
      </c>
      <c r="H111" s="665">
        <v>71</v>
      </c>
      <c r="I111" s="657">
        <v>24</v>
      </c>
      <c r="J111" s="666">
        <v>47</v>
      </c>
      <c r="K111" s="657">
        <v>22</v>
      </c>
      <c r="L111" s="657">
        <v>11</v>
      </c>
      <c r="M111" s="657">
        <v>11</v>
      </c>
      <c r="N111" s="665">
        <v>0</v>
      </c>
      <c r="O111" s="657">
        <v>0</v>
      </c>
      <c r="P111" s="666">
        <v>0</v>
      </c>
      <c r="Q111" s="657">
        <v>0</v>
      </c>
      <c r="R111" s="657">
        <v>0</v>
      </c>
      <c r="S111" s="657">
        <v>0</v>
      </c>
      <c r="T111" s="665">
        <v>3</v>
      </c>
      <c r="U111" s="657">
        <v>2</v>
      </c>
      <c r="V111" s="666">
        <v>1</v>
      </c>
      <c r="W111" s="657">
        <v>0</v>
      </c>
      <c r="X111" s="657">
        <v>0</v>
      </c>
      <c r="Y111" s="657">
        <v>0</v>
      </c>
      <c r="Z111" s="665">
        <v>0</v>
      </c>
      <c r="AA111" s="657">
        <v>0</v>
      </c>
      <c r="AB111" s="666">
        <v>0</v>
      </c>
      <c r="AC111" s="657">
        <v>0</v>
      </c>
      <c r="AD111" s="657">
        <v>0</v>
      </c>
      <c r="AE111" s="657">
        <v>0</v>
      </c>
      <c r="AF111" s="665">
        <v>144</v>
      </c>
      <c r="AG111" s="657">
        <v>17</v>
      </c>
      <c r="AH111" s="666">
        <v>127</v>
      </c>
      <c r="AI111" s="657">
        <v>41</v>
      </c>
      <c r="AJ111" s="657">
        <v>15</v>
      </c>
      <c r="AK111" s="657">
        <v>26</v>
      </c>
      <c r="AL111" s="665">
        <v>23</v>
      </c>
      <c r="AM111" s="657">
        <v>7</v>
      </c>
      <c r="AN111" s="666">
        <v>16</v>
      </c>
      <c r="AO111" s="657">
        <v>193</v>
      </c>
      <c r="AP111" s="657">
        <v>102</v>
      </c>
      <c r="AQ111" s="657">
        <v>91</v>
      </c>
      <c r="AR111" s="665">
        <v>0</v>
      </c>
      <c r="AS111" s="657">
        <v>0</v>
      </c>
      <c r="AT111" s="666">
        <v>0</v>
      </c>
      <c r="AU111" s="657">
        <v>0</v>
      </c>
      <c r="AV111" s="657">
        <v>0</v>
      </c>
      <c r="AW111" s="657">
        <v>0</v>
      </c>
      <c r="AX111" s="665">
        <v>12</v>
      </c>
      <c r="AY111" s="657">
        <v>3</v>
      </c>
      <c r="AZ111" s="666">
        <v>9</v>
      </c>
      <c r="BA111" s="657">
        <v>27</v>
      </c>
      <c r="BB111" s="657">
        <v>1</v>
      </c>
      <c r="BC111" s="657">
        <v>26</v>
      </c>
      <c r="BD111" s="665">
        <v>0</v>
      </c>
      <c r="BE111" s="657">
        <v>0</v>
      </c>
      <c r="BF111" s="666">
        <v>0</v>
      </c>
      <c r="BG111" s="657">
        <v>0</v>
      </c>
      <c r="BH111" s="657">
        <v>0</v>
      </c>
      <c r="BI111" s="657">
        <v>0</v>
      </c>
      <c r="BJ111" s="665">
        <v>27</v>
      </c>
      <c r="BK111" s="657">
        <v>3</v>
      </c>
      <c r="BL111" s="666">
        <v>24</v>
      </c>
      <c r="BM111" s="657">
        <v>2</v>
      </c>
      <c r="BN111" s="657">
        <v>1</v>
      </c>
      <c r="BO111" s="657">
        <v>1</v>
      </c>
      <c r="BP111" s="665">
        <v>56</v>
      </c>
      <c r="BQ111" s="657">
        <v>3</v>
      </c>
      <c r="BR111" s="666">
        <v>53</v>
      </c>
      <c r="BS111" s="657">
        <v>0</v>
      </c>
      <c r="BT111" s="657">
        <v>0</v>
      </c>
      <c r="BU111" s="657">
        <v>0</v>
      </c>
      <c r="BV111" s="665">
        <v>0</v>
      </c>
      <c r="BW111" s="657">
        <v>0</v>
      </c>
      <c r="BX111" s="666">
        <v>0</v>
      </c>
      <c r="BY111" s="657">
        <v>222</v>
      </c>
      <c r="BZ111" s="657">
        <v>60</v>
      </c>
      <c r="CA111" s="657">
        <v>162</v>
      </c>
      <c r="CB111" s="665">
        <v>0</v>
      </c>
      <c r="CC111" s="657">
        <v>0</v>
      </c>
      <c r="CD111" s="666">
        <v>0</v>
      </c>
      <c r="CE111" s="657">
        <v>7</v>
      </c>
      <c r="CF111" s="657">
        <v>0</v>
      </c>
      <c r="CG111" s="657">
        <v>7</v>
      </c>
      <c r="CH111" s="665">
        <v>0</v>
      </c>
      <c r="CI111" s="657">
        <v>0</v>
      </c>
      <c r="CJ111" s="666">
        <v>0</v>
      </c>
      <c r="CK111" s="657">
        <v>0</v>
      </c>
      <c r="CL111" s="657">
        <v>0</v>
      </c>
      <c r="CM111" s="657">
        <v>0</v>
      </c>
      <c r="CN111" s="665">
        <v>0</v>
      </c>
      <c r="CO111" s="657">
        <v>0</v>
      </c>
      <c r="CP111" s="666">
        <v>0</v>
      </c>
      <c r="CQ111" s="657">
        <v>1</v>
      </c>
      <c r="CR111" s="657">
        <v>1</v>
      </c>
      <c r="CS111" s="657">
        <v>0</v>
      </c>
      <c r="CT111" s="665">
        <v>0</v>
      </c>
      <c r="CU111" s="657">
        <v>0</v>
      </c>
      <c r="CV111" s="666">
        <v>0</v>
      </c>
      <c r="CW111" s="657">
        <v>0</v>
      </c>
      <c r="CX111" s="657">
        <v>0</v>
      </c>
      <c r="CY111" s="657">
        <v>0</v>
      </c>
      <c r="CZ111" s="665">
        <v>16</v>
      </c>
      <c r="DA111" s="657">
        <v>2</v>
      </c>
      <c r="DB111" s="666">
        <v>14</v>
      </c>
      <c r="DC111" s="657">
        <v>19</v>
      </c>
      <c r="DD111" s="657">
        <v>2</v>
      </c>
      <c r="DE111" s="657">
        <v>17</v>
      </c>
      <c r="DF111" s="665">
        <v>28</v>
      </c>
      <c r="DG111" s="657">
        <v>4</v>
      </c>
      <c r="DH111" s="666">
        <v>24</v>
      </c>
      <c r="DI111" s="657">
        <v>0</v>
      </c>
      <c r="DJ111" s="657">
        <v>0</v>
      </c>
      <c r="DK111" s="657">
        <v>0</v>
      </c>
      <c r="DL111" s="665">
        <v>0</v>
      </c>
      <c r="DM111" s="657">
        <v>0</v>
      </c>
      <c r="DN111" s="666">
        <v>0</v>
      </c>
      <c r="DO111" s="657">
        <v>0</v>
      </c>
      <c r="DP111" s="657">
        <v>0</v>
      </c>
      <c r="DQ111" s="657">
        <v>0</v>
      </c>
      <c r="DR111" s="665">
        <v>35</v>
      </c>
      <c r="DS111" s="657">
        <v>1</v>
      </c>
      <c r="DT111" s="666">
        <v>34</v>
      </c>
      <c r="DU111" s="665">
        <v>0</v>
      </c>
      <c r="DV111" s="657">
        <v>0</v>
      </c>
      <c r="DW111" s="666">
        <v>0</v>
      </c>
    </row>
    <row r="112" spans="1:127" hidden="1" x14ac:dyDescent="0.15">
      <c r="A112" s="529" t="s">
        <v>1454</v>
      </c>
      <c r="B112" s="661">
        <v>1379</v>
      </c>
      <c r="C112" s="662">
        <v>527</v>
      </c>
      <c r="D112" s="663">
        <v>837</v>
      </c>
      <c r="E112" s="657">
        <v>101</v>
      </c>
      <c r="F112" s="657">
        <v>17</v>
      </c>
      <c r="G112" s="657">
        <v>69</v>
      </c>
      <c r="H112" s="665">
        <v>163</v>
      </c>
      <c r="I112" s="657">
        <v>98</v>
      </c>
      <c r="J112" s="666">
        <v>65</v>
      </c>
      <c r="K112" s="657">
        <v>62</v>
      </c>
      <c r="L112" s="657">
        <v>11</v>
      </c>
      <c r="M112" s="657">
        <v>51</v>
      </c>
      <c r="N112" s="665">
        <v>3</v>
      </c>
      <c r="O112" s="657">
        <v>2</v>
      </c>
      <c r="P112" s="666">
        <v>1</v>
      </c>
      <c r="Q112" s="657">
        <v>37</v>
      </c>
      <c r="R112" s="657">
        <v>19</v>
      </c>
      <c r="S112" s="657">
        <v>18</v>
      </c>
      <c r="T112" s="665">
        <v>2</v>
      </c>
      <c r="U112" s="657">
        <v>1</v>
      </c>
      <c r="V112" s="666">
        <v>1</v>
      </c>
      <c r="W112" s="657">
        <v>34</v>
      </c>
      <c r="X112" s="657">
        <v>15</v>
      </c>
      <c r="Y112" s="657">
        <v>19</v>
      </c>
      <c r="Z112" s="665">
        <v>0</v>
      </c>
      <c r="AA112" s="657">
        <v>0</v>
      </c>
      <c r="AB112" s="666">
        <v>0</v>
      </c>
      <c r="AC112" s="657">
        <v>21</v>
      </c>
      <c r="AD112" s="657">
        <v>4</v>
      </c>
      <c r="AE112" s="657">
        <v>17</v>
      </c>
      <c r="AF112" s="665">
        <v>23</v>
      </c>
      <c r="AG112" s="657">
        <v>1</v>
      </c>
      <c r="AH112" s="666">
        <v>22</v>
      </c>
      <c r="AI112" s="657">
        <v>461</v>
      </c>
      <c r="AJ112" s="657">
        <v>190</v>
      </c>
      <c r="AK112" s="657">
        <v>271</v>
      </c>
      <c r="AL112" s="665">
        <v>10</v>
      </c>
      <c r="AM112" s="657">
        <v>1</v>
      </c>
      <c r="AN112" s="666">
        <v>9</v>
      </c>
      <c r="AO112" s="657">
        <v>59</v>
      </c>
      <c r="AP112" s="657">
        <v>19</v>
      </c>
      <c r="AQ112" s="657">
        <v>40</v>
      </c>
      <c r="AR112" s="665">
        <v>4</v>
      </c>
      <c r="AS112" s="657">
        <v>1</v>
      </c>
      <c r="AT112" s="666">
        <v>3</v>
      </c>
      <c r="AU112" s="657">
        <v>2</v>
      </c>
      <c r="AV112" s="657">
        <v>0</v>
      </c>
      <c r="AW112" s="657">
        <v>2</v>
      </c>
      <c r="AX112" s="665">
        <v>61</v>
      </c>
      <c r="AY112" s="657">
        <v>10</v>
      </c>
      <c r="AZ112" s="666">
        <v>51</v>
      </c>
      <c r="BA112" s="657">
        <v>11</v>
      </c>
      <c r="BB112" s="657">
        <v>2</v>
      </c>
      <c r="BC112" s="657">
        <v>9</v>
      </c>
      <c r="BD112" s="665">
        <v>6</v>
      </c>
      <c r="BE112" s="657">
        <v>3</v>
      </c>
      <c r="BF112" s="666">
        <v>3</v>
      </c>
      <c r="BG112" s="657">
        <v>1</v>
      </c>
      <c r="BH112" s="657">
        <v>1</v>
      </c>
      <c r="BI112" s="657">
        <v>0</v>
      </c>
      <c r="BJ112" s="665">
        <v>39</v>
      </c>
      <c r="BK112" s="657">
        <v>18</v>
      </c>
      <c r="BL112" s="666">
        <v>21</v>
      </c>
      <c r="BM112" s="657">
        <v>0</v>
      </c>
      <c r="BN112" s="657">
        <v>0</v>
      </c>
      <c r="BO112" s="657">
        <v>0</v>
      </c>
      <c r="BP112" s="665">
        <v>32</v>
      </c>
      <c r="BQ112" s="657">
        <v>7</v>
      </c>
      <c r="BR112" s="666">
        <v>25</v>
      </c>
      <c r="BS112" s="657">
        <v>52</v>
      </c>
      <c r="BT112" s="657">
        <v>22</v>
      </c>
      <c r="BU112" s="657">
        <v>30</v>
      </c>
      <c r="BV112" s="665">
        <v>66</v>
      </c>
      <c r="BW112" s="657">
        <v>27</v>
      </c>
      <c r="BX112" s="666">
        <v>39</v>
      </c>
      <c r="BY112" s="657">
        <v>18</v>
      </c>
      <c r="BZ112" s="657">
        <v>8</v>
      </c>
      <c r="CA112" s="657">
        <v>10</v>
      </c>
      <c r="CB112" s="665">
        <v>26</v>
      </c>
      <c r="CC112" s="657">
        <v>11</v>
      </c>
      <c r="CD112" s="666">
        <v>15</v>
      </c>
      <c r="CE112" s="657">
        <v>13</v>
      </c>
      <c r="CF112" s="657">
        <v>4</v>
      </c>
      <c r="CG112" s="657">
        <v>9</v>
      </c>
      <c r="CH112" s="665">
        <v>16</v>
      </c>
      <c r="CI112" s="657">
        <v>10</v>
      </c>
      <c r="CJ112" s="666">
        <v>6</v>
      </c>
      <c r="CK112" s="657">
        <v>19</v>
      </c>
      <c r="CL112" s="657">
        <v>10</v>
      </c>
      <c r="CM112" s="657">
        <v>9</v>
      </c>
      <c r="CN112" s="665">
        <v>0</v>
      </c>
      <c r="CO112" s="657">
        <v>0</v>
      </c>
      <c r="CP112" s="666">
        <v>0</v>
      </c>
      <c r="CQ112" s="657">
        <v>8</v>
      </c>
      <c r="CR112" s="657">
        <v>5</v>
      </c>
      <c r="CS112" s="657">
        <v>3</v>
      </c>
      <c r="CT112" s="665">
        <v>0</v>
      </c>
      <c r="CU112" s="657">
        <v>0</v>
      </c>
      <c r="CV112" s="666">
        <v>0</v>
      </c>
      <c r="CW112" s="657">
        <v>7</v>
      </c>
      <c r="CX112" s="657">
        <v>2</v>
      </c>
      <c r="CY112" s="657">
        <v>5</v>
      </c>
      <c r="CZ112" s="665">
        <v>0</v>
      </c>
      <c r="DA112" s="657">
        <v>0</v>
      </c>
      <c r="DB112" s="666">
        <v>0</v>
      </c>
      <c r="DC112" s="657">
        <v>9</v>
      </c>
      <c r="DD112" s="657">
        <v>5</v>
      </c>
      <c r="DE112" s="657">
        <v>4</v>
      </c>
      <c r="DF112" s="665">
        <v>5</v>
      </c>
      <c r="DG112" s="657">
        <v>2</v>
      </c>
      <c r="DH112" s="666">
        <v>3</v>
      </c>
      <c r="DI112" s="657">
        <v>7</v>
      </c>
      <c r="DJ112" s="657">
        <v>0</v>
      </c>
      <c r="DK112" s="657">
        <v>7</v>
      </c>
      <c r="DL112" s="665">
        <v>0</v>
      </c>
      <c r="DM112" s="657">
        <v>0</v>
      </c>
      <c r="DN112" s="666">
        <v>0</v>
      </c>
      <c r="DO112" s="657">
        <v>1</v>
      </c>
      <c r="DP112" s="657">
        <v>1</v>
      </c>
      <c r="DQ112" s="657">
        <v>0</v>
      </c>
      <c r="DR112" s="665">
        <v>0</v>
      </c>
      <c r="DS112" s="657">
        <v>0</v>
      </c>
      <c r="DT112" s="666">
        <v>0</v>
      </c>
      <c r="DU112" s="665">
        <v>0</v>
      </c>
      <c r="DV112" s="657">
        <v>0</v>
      </c>
      <c r="DW112" s="666">
        <v>0</v>
      </c>
    </row>
    <row r="113" spans="1:127" hidden="1" x14ac:dyDescent="0.15">
      <c r="A113" s="529" t="s">
        <v>1455</v>
      </c>
      <c r="B113" s="661">
        <v>2584</v>
      </c>
      <c r="C113" s="662">
        <v>1035</v>
      </c>
      <c r="D113" s="663">
        <v>1534</v>
      </c>
      <c r="E113" s="657">
        <v>348</v>
      </c>
      <c r="F113" s="657">
        <v>188</v>
      </c>
      <c r="G113" s="657">
        <v>160</v>
      </c>
      <c r="H113" s="665">
        <v>129</v>
      </c>
      <c r="I113" s="657">
        <v>67</v>
      </c>
      <c r="J113" s="666">
        <v>62</v>
      </c>
      <c r="K113" s="657">
        <v>69</v>
      </c>
      <c r="L113" s="657">
        <v>35</v>
      </c>
      <c r="M113" s="657">
        <v>34</v>
      </c>
      <c r="N113" s="665">
        <v>20</v>
      </c>
      <c r="O113" s="657">
        <v>12</v>
      </c>
      <c r="P113" s="666">
        <v>8</v>
      </c>
      <c r="Q113" s="657">
        <v>128</v>
      </c>
      <c r="R113" s="657">
        <v>63</v>
      </c>
      <c r="S113" s="657">
        <v>65</v>
      </c>
      <c r="T113" s="665">
        <v>14</v>
      </c>
      <c r="U113" s="657">
        <v>3</v>
      </c>
      <c r="V113" s="666">
        <v>11</v>
      </c>
      <c r="W113" s="657">
        <v>0</v>
      </c>
      <c r="X113" s="657">
        <v>0</v>
      </c>
      <c r="Y113" s="657">
        <v>0</v>
      </c>
      <c r="Z113" s="665">
        <v>60</v>
      </c>
      <c r="AA113" s="657">
        <v>13</v>
      </c>
      <c r="AB113" s="666">
        <v>32</v>
      </c>
      <c r="AC113" s="657">
        <v>2</v>
      </c>
      <c r="AD113" s="657">
        <v>1</v>
      </c>
      <c r="AE113" s="657">
        <v>1</v>
      </c>
      <c r="AF113" s="665">
        <v>27</v>
      </c>
      <c r="AG113" s="657">
        <v>8</v>
      </c>
      <c r="AH113" s="666">
        <v>19</v>
      </c>
      <c r="AI113" s="657">
        <v>37</v>
      </c>
      <c r="AJ113" s="657">
        <v>13</v>
      </c>
      <c r="AK113" s="657">
        <v>24</v>
      </c>
      <c r="AL113" s="665">
        <v>33</v>
      </c>
      <c r="AM113" s="657">
        <v>7</v>
      </c>
      <c r="AN113" s="666">
        <v>26</v>
      </c>
      <c r="AO113" s="657">
        <v>340</v>
      </c>
      <c r="AP113" s="657">
        <v>135</v>
      </c>
      <c r="AQ113" s="657">
        <v>205</v>
      </c>
      <c r="AR113" s="665">
        <v>17</v>
      </c>
      <c r="AS113" s="657">
        <v>7</v>
      </c>
      <c r="AT113" s="666">
        <v>10</v>
      </c>
      <c r="AU113" s="657">
        <v>56</v>
      </c>
      <c r="AV113" s="657">
        <v>18</v>
      </c>
      <c r="AW113" s="657">
        <v>38</v>
      </c>
      <c r="AX113" s="665">
        <v>134</v>
      </c>
      <c r="AY113" s="657">
        <v>48</v>
      </c>
      <c r="AZ113" s="666">
        <v>86</v>
      </c>
      <c r="BA113" s="657">
        <v>11</v>
      </c>
      <c r="BB113" s="657">
        <v>8</v>
      </c>
      <c r="BC113" s="657">
        <v>3</v>
      </c>
      <c r="BD113" s="665">
        <v>215</v>
      </c>
      <c r="BE113" s="657">
        <v>81</v>
      </c>
      <c r="BF113" s="666">
        <v>134</v>
      </c>
      <c r="BG113" s="657">
        <v>3</v>
      </c>
      <c r="BH113" s="657">
        <v>1</v>
      </c>
      <c r="BI113" s="657">
        <v>2</v>
      </c>
      <c r="BJ113" s="665">
        <v>52</v>
      </c>
      <c r="BK113" s="657">
        <v>20</v>
      </c>
      <c r="BL113" s="666">
        <v>32</v>
      </c>
      <c r="BM113" s="657">
        <v>2</v>
      </c>
      <c r="BN113" s="657">
        <v>1</v>
      </c>
      <c r="BO113" s="657">
        <v>1</v>
      </c>
      <c r="BP113" s="665">
        <v>19</v>
      </c>
      <c r="BQ113" s="657">
        <v>5</v>
      </c>
      <c r="BR113" s="666">
        <v>14</v>
      </c>
      <c r="BS113" s="657">
        <v>174</v>
      </c>
      <c r="BT113" s="657">
        <v>63</v>
      </c>
      <c r="BU113" s="657">
        <v>111</v>
      </c>
      <c r="BV113" s="665">
        <v>3</v>
      </c>
      <c r="BW113" s="657">
        <v>2</v>
      </c>
      <c r="BX113" s="666">
        <v>1</v>
      </c>
      <c r="BY113" s="657">
        <v>10</v>
      </c>
      <c r="BZ113" s="657">
        <v>5</v>
      </c>
      <c r="CA113" s="657">
        <v>5</v>
      </c>
      <c r="CB113" s="665">
        <v>28</v>
      </c>
      <c r="CC113" s="657">
        <v>12</v>
      </c>
      <c r="CD113" s="666">
        <v>16</v>
      </c>
      <c r="CE113" s="657">
        <v>43</v>
      </c>
      <c r="CF113" s="657">
        <v>11</v>
      </c>
      <c r="CG113" s="657">
        <v>32</v>
      </c>
      <c r="CH113" s="665">
        <v>149</v>
      </c>
      <c r="CI113" s="657">
        <v>47</v>
      </c>
      <c r="CJ113" s="666">
        <v>102</v>
      </c>
      <c r="CK113" s="657">
        <v>136</v>
      </c>
      <c r="CL113" s="657">
        <v>28</v>
      </c>
      <c r="CM113" s="657">
        <v>108</v>
      </c>
      <c r="CN113" s="665">
        <v>0</v>
      </c>
      <c r="CO113" s="657">
        <v>0</v>
      </c>
      <c r="CP113" s="666">
        <v>0</v>
      </c>
      <c r="CQ113" s="657">
        <v>206</v>
      </c>
      <c r="CR113" s="657">
        <v>103</v>
      </c>
      <c r="CS113" s="657">
        <v>103</v>
      </c>
      <c r="CT113" s="665">
        <v>74</v>
      </c>
      <c r="CU113" s="657">
        <v>15</v>
      </c>
      <c r="CV113" s="666">
        <v>59</v>
      </c>
      <c r="CW113" s="657">
        <v>0</v>
      </c>
      <c r="CX113" s="657">
        <v>0</v>
      </c>
      <c r="CY113" s="657">
        <v>0</v>
      </c>
      <c r="CZ113" s="665">
        <v>10</v>
      </c>
      <c r="DA113" s="657">
        <v>3</v>
      </c>
      <c r="DB113" s="666">
        <v>7</v>
      </c>
      <c r="DC113" s="657">
        <v>11</v>
      </c>
      <c r="DD113" s="657">
        <v>3</v>
      </c>
      <c r="DE113" s="657">
        <v>8</v>
      </c>
      <c r="DF113" s="665">
        <v>0</v>
      </c>
      <c r="DG113" s="657">
        <v>0</v>
      </c>
      <c r="DH113" s="666">
        <v>0</v>
      </c>
      <c r="DI113" s="657">
        <v>11</v>
      </c>
      <c r="DJ113" s="657">
        <v>3</v>
      </c>
      <c r="DK113" s="657">
        <v>8</v>
      </c>
      <c r="DL113" s="665">
        <v>0</v>
      </c>
      <c r="DM113" s="657">
        <v>0</v>
      </c>
      <c r="DN113" s="666">
        <v>0</v>
      </c>
      <c r="DO113" s="657">
        <v>11</v>
      </c>
      <c r="DP113" s="657">
        <v>5</v>
      </c>
      <c r="DQ113" s="657">
        <v>6</v>
      </c>
      <c r="DR113" s="665">
        <v>2</v>
      </c>
      <c r="DS113" s="657">
        <v>1</v>
      </c>
      <c r="DT113" s="666">
        <v>1</v>
      </c>
      <c r="DU113" s="665">
        <v>0</v>
      </c>
      <c r="DV113" s="657">
        <v>0</v>
      </c>
      <c r="DW113" s="666">
        <v>0</v>
      </c>
    </row>
    <row r="114" spans="1:127" hidden="1" x14ac:dyDescent="0.15">
      <c r="A114" s="529" t="s">
        <v>1456</v>
      </c>
      <c r="B114" s="661">
        <v>3225</v>
      </c>
      <c r="C114" s="662">
        <v>2458</v>
      </c>
      <c r="D114" s="663">
        <v>767</v>
      </c>
      <c r="E114" s="657">
        <v>361</v>
      </c>
      <c r="F114" s="657">
        <v>309</v>
      </c>
      <c r="G114" s="657">
        <v>52</v>
      </c>
      <c r="H114" s="665">
        <v>215</v>
      </c>
      <c r="I114" s="657">
        <v>148</v>
      </c>
      <c r="J114" s="666">
        <v>67</v>
      </c>
      <c r="K114" s="657">
        <v>102</v>
      </c>
      <c r="L114" s="657">
        <v>85</v>
      </c>
      <c r="M114" s="657">
        <v>17</v>
      </c>
      <c r="N114" s="665">
        <v>97</v>
      </c>
      <c r="O114" s="657">
        <v>78</v>
      </c>
      <c r="P114" s="666">
        <v>19</v>
      </c>
      <c r="Q114" s="657">
        <v>37</v>
      </c>
      <c r="R114" s="657">
        <v>28</v>
      </c>
      <c r="S114" s="657">
        <v>9</v>
      </c>
      <c r="T114" s="665">
        <v>7</v>
      </c>
      <c r="U114" s="657">
        <v>3</v>
      </c>
      <c r="V114" s="666">
        <v>4</v>
      </c>
      <c r="W114" s="657">
        <v>5</v>
      </c>
      <c r="X114" s="657">
        <v>4</v>
      </c>
      <c r="Y114" s="657">
        <v>1</v>
      </c>
      <c r="Z114" s="665">
        <v>33</v>
      </c>
      <c r="AA114" s="657">
        <v>28</v>
      </c>
      <c r="AB114" s="666">
        <v>5</v>
      </c>
      <c r="AC114" s="657">
        <v>0</v>
      </c>
      <c r="AD114" s="657">
        <v>0</v>
      </c>
      <c r="AE114" s="657">
        <v>0</v>
      </c>
      <c r="AF114" s="665">
        <v>189</v>
      </c>
      <c r="AG114" s="657">
        <v>140</v>
      </c>
      <c r="AH114" s="666">
        <v>49</v>
      </c>
      <c r="AI114" s="657">
        <v>59</v>
      </c>
      <c r="AJ114" s="657">
        <v>26</v>
      </c>
      <c r="AK114" s="657">
        <v>33</v>
      </c>
      <c r="AL114" s="665">
        <v>51</v>
      </c>
      <c r="AM114" s="657">
        <v>45</v>
      </c>
      <c r="AN114" s="666">
        <v>6</v>
      </c>
      <c r="AO114" s="657">
        <v>18</v>
      </c>
      <c r="AP114" s="657">
        <v>14</v>
      </c>
      <c r="AQ114" s="657">
        <v>4</v>
      </c>
      <c r="AR114" s="665">
        <v>8</v>
      </c>
      <c r="AS114" s="657">
        <v>7</v>
      </c>
      <c r="AT114" s="666">
        <v>1</v>
      </c>
      <c r="AU114" s="657">
        <v>126</v>
      </c>
      <c r="AV114" s="657">
        <v>85</v>
      </c>
      <c r="AW114" s="657">
        <v>41</v>
      </c>
      <c r="AX114" s="665">
        <v>119</v>
      </c>
      <c r="AY114" s="657">
        <v>104</v>
      </c>
      <c r="AZ114" s="666">
        <v>15</v>
      </c>
      <c r="BA114" s="657">
        <v>0</v>
      </c>
      <c r="BB114" s="657">
        <v>0</v>
      </c>
      <c r="BC114" s="657">
        <v>0</v>
      </c>
      <c r="BD114" s="665">
        <v>106</v>
      </c>
      <c r="BE114" s="657">
        <v>59</v>
      </c>
      <c r="BF114" s="666">
        <v>47</v>
      </c>
      <c r="BG114" s="657">
        <v>111</v>
      </c>
      <c r="BH114" s="657">
        <v>94</v>
      </c>
      <c r="BI114" s="657">
        <v>17</v>
      </c>
      <c r="BJ114" s="665">
        <v>246</v>
      </c>
      <c r="BK114" s="657">
        <v>181</v>
      </c>
      <c r="BL114" s="666">
        <v>65</v>
      </c>
      <c r="BM114" s="657">
        <v>46</v>
      </c>
      <c r="BN114" s="657">
        <v>34</v>
      </c>
      <c r="BO114" s="657">
        <v>12</v>
      </c>
      <c r="BP114" s="665">
        <v>51</v>
      </c>
      <c r="BQ114" s="657">
        <v>42</v>
      </c>
      <c r="BR114" s="666">
        <v>9</v>
      </c>
      <c r="BS114" s="657">
        <v>244</v>
      </c>
      <c r="BT114" s="657">
        <v>194</v>
      </c>
      <c r="BU114" s="657">
        <v>50</v>
      </c>
      <c r="BV114" s="665">
        <v>26</v>
      </c>
      <c r="BW114" s="657">
        <v>19</v>
      </c>
      <c r="BX114" s="666">
        <v>7</v>
      </c>
      <c r="BY114" s="657">
        <v>36</v>
      </c>
      <c r="BZ114" s="657">
        <v>26</v>
      </c>
      <c r="CA114" s="657">
        <v>10</v>
      </c>
      <c r="CB114" s="665">
        <v>5</v>
      </c>
      <c r="CC114" s="657">
        <v>3</v>
      </c>
      <c r="CD114" s="666">
        <v>2</v>
      </c>
      <c r="CE114" s="657">
        <v>425</v>
      </c>
      <c r="CF114" s="657">
        <v>342</v>
      </c>
      <c r="CG114" s="657">
        <v>83</v>
      </c>
      <c r="CH114" s="665">
        <v>54</v>
      </c>
      <c r="CI114" s="657">
        <v>36</v>
      </c>
      <c r="CJ114" s="666">
        <v>18</v>
      </c>
      <c r="CK114" s="657">
        <v>128</v>
      </c>
      <c r="CL114" s="657">
        <v>76</v>
      </c>
      <c r="CM114" s="657">
        <v>52</v>
      </c>
      <c r="CN114" s="665">
        <v>3</v>
      </c>
      <c r="CO114" s="657">
        <v>2</v>
      </c>
      <c r="CP114" s="666">
        <v>1</v>
      </c>
      <c r="CQ114" s="657">
        <v>115</v>
      </c>
      <c r="CR114" s="657">
        <v>79</v>
      </c>
      <c r="CS114" s="657">
        <v>36</v>
      </c>
      <c r="CT114" s="665">
        <v>94</v>
      </c>
      <c r="CU114" s="657">
        <v>85</v>
      </c>
      <c r="CV114" s="666">
        <v>9</v>
      </c>
      <c r="CW114" s="657">
        <v>9</v>
      </c>
      <c r="CX114" s="657">
        <v>9</v>
      </c>
      <c r="CY114" s="657">
        <v>0</v>
      </c>
      <c r="CZ114" s="665">
        <v>16</v>
      </c>
      <c r="DA114" s="657">
        <v>11</v>
      </c>
      <c r="DB114" s="666">
        <v>5</v>
      </c>
      <c r="DC114" s="657">
        <v>2</v>
      </c>
      <c r="DD114" s="657">
        <v>1</v>
      </c>
      <c r="DE114" s="657">
        <v>1</v>
      </c>
      <c r="DF114" s="665">
        <v>26</v>
      </c>
      <c r="DG114" s="657">
        <v>22</v>
      </c>
      <c r="DH114" s="666">
        <v>4</v>
      </c>
      <c r="DI114" s="657">
        <v>13</v>
      </c>
      <c r="DJ114" s="657">
        <v>8</v>
      </c>
      <c r="DK114" s="657">
        <v>5</v>
      </c>
      <c r="DL114" s="665">
        <v>10</v>
      </c>
      <c r="DM114" s="657">
        <v>8</v>
      </c>
      <c r="DN114" s="666">
        <v>2</v>
      </c>
      <c r="DO114" s="657">
        <v>25</v>
      </c>
      <c r="DP114" s="657">
        <v>19</v>
      </c>
      <c r="DQ114" s="657">
        <v>6</v>
      </c>
      <c r="DR114" s="665">
        <v>3</v>
      </c>
      <c r="DS114" s="657">
        <v>2</v>
      </c>
      <c r="DT114" s="666">
        <v>1</v>
      </c>
      <c r="DU114" s="665">
        <v>4</v>
      </c>
      <c r="DV114" s="657">
        <v>2</v>
      </c>
      <c r="DW114" s="666">
        <v>2</v>
      </c>
    </row>
    <row r="115" spans="1:127" hidden="1" x14ac:dyDescent="0.15">
      <c r="A115" s="529" t="s">
        <v>1457</v>
      </c>
      <c r="B115" s="661">
        <v>3</v>
      </c>
      <c r="C115" s="662">
        <v>2</v>
      </c>
      <c r="D115" s="663">
        <v>1</v>
      </c>
      <c r="E115" s="657">
        <v>0</v>
      </c>
      <c r="F115" s="657">
        <v>0</v>
      </c>
      <c r="G115" s="657">
        <v>0</v>
      </c>
      <c r="H115" s="665">
        <v>0</v>
      </c>
      <c r="I115" s="657">
        <v>0</v>
      </c>
      <c r="J115" s="666">
        <v>0</v>
      </c>
      <c r="K115" s="657">
        <v>0</v>
      </c>
      <c r="L115" s="657">
        <v>0</v>
      </c>
      <c r="M115" s="657">
        <v>0</v>
      </c>
      <c r="N115" s="665">
        <v>0</v>
      </c>
      <c r="O115" s="657">
        <v>0</v>
      </c>
      <c r="P115" s="666">
        <v>0</v>
      </c>
      <c r="Q115" s="657">
        <v>0</v>
      </c>
      <c r="R115" s="657">
        <v>0</v>
      </c>
      <c r="S115" s="657">
        <v>0</v>
      </c>
      <c r="T115" s="665">
        <v>0</v>
      </c>
      <c r="U115" s="657">
        <v>0</v>
      </c>
      <c r="V115" s="666">
        <v>0</v>
      </c>
      <c r="W115" s="657">
        <v>0</v>
      </c>
      <c r="X115" s="657">
        <v>0</v>
      </c>
      <c r="Y115" s="657">
        <v>0</v>
      </c>
      <c r="Z115" s="665">
        <v>0</v>
      </c>
      <c r="AA115" s="657">
        <v>0</v>
      </c>
      <c r="AB115" s="666">
        <v>0</v>
      </c>
      <c r="AC115" s="657">
        <v>0</v>
      </c>
      <c r="AD115" s="657">
        <v>0</v>
      </c>
      <c r="AE115" s="657">
        <v>0</v>
      </c>
      <c r="AF115" s="665">
        <v>0</v>
      </c>
      <c r="AG115" s="657">
        <v>0</v>
      </c>
      <c r="AH115" s="666">
        <v>0</v>
      </c>
      <c r="AI115" s="657">
        <v>0</v>
      </c>
      <c r="AJ115" s="657">
        <v>0</v>
      </c>
      <c r="AK115" s="657">
        <v>0</v>
      </c>
      <c r="AL115" s="665">
        <v>0</v>
      </c>
      <c r="AM115" s="657">
        <v>0</v>
      </c>
      <c r="AN115" s="666">
        <v>0</v>
      </c>
      <c r="AO115" s="657">
        <v>0</v>
      </c>
      <c r="AP115" s="657">
        <v>0</v>
      </c>
      <c r="AQ115" s="657">
        <v>0</v>
      </c>
      <c r="AR115" s="665">
        <v>0</v>
      </c>
      <c r="AS115" s="657">
        <v>0</v>
      </c>
      <c r="AT115" s="666">
        <v>0</v>
      </c>
      <c r="AU115" s="657">
        <v>0</v>
      </c>
      <c r="AV115" s="657">
        <v>0</v>
      </c>
      <c r="AW115" s="657">
        <v>0</v>
      </c>
      <c r="AX115" s="665">
        <v>0</v>
      </c>
      <c r="AY115" s="657">
        <v>0</v>
      </c>
      <c r="AZ115" s="666">
        <v>0</v>
      </c>
      <c r="BA115" s="657">
        <v>0</v>
      </c>
      <c r="BB115" s="657">
        <v>0</v>
      </c>
      <c r="BC115" s="657">
        <v>0</v>
      </c>
      <c r="BD115" s="665">
        <v>0</v>
      </c>
      <c r="BE115" s="657">
        <v>0</v>
      </c>
      <c r="BF115" s="666">
        <v>0</v>
      </c>
      <c r="BG115" s="657">
        <v>0</v>
      </c>
      <c r="BH115" s="657">
        <v>0</v>
      </c>
      <c r="BI115" s="657">
        <v>0</v>
      </c>
      <c r="BJ115" s="665">
        <v>0</v>
      </c>
      <c r="BK115" s="657">
        <v>0</v>
      </c>
      <c r="BL115" s="666">
        <v>0</v>
      </c>
      <c r="BM115" s="657">
        <v>0</v>
      </c>
      <c r="BN115" s="657">
        <v>0</v>
      </c>
      <c r="BO115" s="657">
        <v>0</v>
      </c>
      <c r="BP115" s="665">
        <v>0</v>
      </c>
      <c r="BQ115" s="657">
        <v>0</v>
      </c>
      <c r="BR115" s="666">
        <v>0</v>
      </c>
      <c r="BS115" s="657">
        <v>0</v>
      </c>
      <c r="BT115" s="657">
        <v>0</v>
      </c>
      <c r="BU115" s="657">
        <v>0</v>
      </c>
      <c r="BV115" s="665">
        <v>0</v>
      </c>
      <c r="BW115" s="657">
        <v>0</v>
      </c>
      <c r="BX115" s="666">
        <v>0</v>
      </c>
      <c r="BY115" s="657">
        <v>0</v>
      </c>
      <c r="BZ115" s="657">
        <v>0</v>
      </c>
      <c r="CA115" s="657">
        <v>0</v>
      </c>
      <c r="CB115" s="665">
        <v>0</v>
      </c>
      <c r="CC115" s="657">
        <v>0</v>
      </c>
      <c r="CD115" s="666">
        <v>0</v>
      </c>
      <c r="CE115" s="657">
        <v>1</v>
      </c>
      <c r="CF115" s="657">
        <v>1</v>
      </c>
      <c r="CG115" s="657">
        <v>0</v>
      </c>
      <c r="CH115" s="665">
        <v>0</v>
      </c>
      <c r="CI115" s="657">
        <v>0</v>
      </c>
      <c r="CJ115" s="666">
        <v>0</v>
      </c>
      <c r="CK115" s="657">
        <v>0</v>
      </c>
      <c r="CL115" s="657">
        <v>0</v>
      </c>
      <c r="CM115" s="657">
        <v>0</v>
      </c>
      <c r="CN115" s="665">
        <v>0</v>
      </c>
      <c r="CO115" s="657">
        <v>0</v>
      </c>
      <c r="CP115" s="666">
        <v>0</v>
      </c>
      <c r="CQ115" s="657">
        <v>0</v>
      </c>
      <c r="CR115" s="657">
        <v>0</v>
      </c>
      <c r="CS115" s="657">
        <v>0</v>
      </c>
      <c r="CT115" s="665">
        <v>0</v>
      </c>
      <c r="CU115" s="657">
        <v>0</v>
      </c>
      <c r="CV115" s="666">
        <v>0</v>
      </c>
      <c r="CW115" s="657">
        <v>0</v>
      </c>
      <c r="CX115" s="657">
        <v>0</v>
      </c>
      <c r="CY115" s="657">
        <v>0</v>
      </c>
      <c r="CZ115" s="665">
        <v>0</v>
      </c>
      <c r="DA115" s="657">
        <v>0</v>
      </c>
      <c r="DB115" s="666">
        <v>0</v>
      </c>
      <c r="DC115" s="657">
        <v>0</v>
      </c>
      <c r="DD115" s="657">
        <v>0</v>
      </c>
      <c r="DE115" s="657">
        <v>0</v>
      </c>
      <c r="DF115" s="665">
        <v>2</v>
      </c>
      <c r="DG115" s="657">
        <v>1</v>
      </c>
      <c r="DH115" s="666">
        <v>1</v>
      </c>
      <c r="DI115" s="657">
        <v>0</v>
      </c>
      <c r="DJ115" s="657">
        <v>0</v>
      </c>
      <c r="DK115" s="657">
        <v>0</v>
      </c>
      <c r="DL115" s="665">
        <v>0</v>
      </c>
      <c r="DM115" s="657">
        <v>0</v>
      </c>
      <c r="DN115" s="666">
        <v>0</v>
      </c>
      <c r="DO115" s="657">
        <v>0</v>
      </c>
      <c r="DP115" s="657">
        <v>0</v>
      </c>
      <c r="DQ115" s="657">
        <v>0</v>
      </c>
      <c r="DR115" s="665">
        <v>0</v>
      </c>
      <c r="DS115" s="657">
        <v>0</v>
      </c>
      <c r="DT115" s="666">
        <v>0</v>
      </c>
      <c r="DU115" s="665">
        <v>0</v>
      </c>
      <c r="DV115" s="657">
        <v>0</v>
      </c>
      <c r="DW115" s="666">
        <v>0</v>
      </c>
    </row>
    <row r="116" spans="1:127" hidden="1" x14ac:dyDescent="0.15">
      <c r="A116" s="529" t="s">
        <v>1458</v>
      </c>
      <c r="B116" s="661">
        <v>1059</v>
      </c>
      <c r="C116" s="662">
        <v>816</v>
      </c>
      <c r="D116" s="663">
        <v>243</v>
      </c>
      <c r="E116" s="657">
        <v>58</v>
      </c>
      <c r="F116" s="657">
        <v>47</v>
      </c>
      <c r="G116" s="657">
        <v>11</v>
      </c>
      <c r="H116" s="665">
        <v>32</v>
      </c>
      <c r="I116" s="657">
        <v>23</v>
      </c>
      <c r="J116" s="666">
        <v>9</v>
      </c>
      <c r="K116" s="657">
        <v>21</v>
      </c>
      <c r="L116" s="657">
        <v>15</v>
      </c>
      <c r="M116" s="657">
        <v>6</v>
      </c>
      <c r="N116" s="665">
        <v>9</v>
      </c>
      <c r="O116" s="657">
        <v>5</v>
      </c>
      <c r="P116" s="666">
        <v>4</v>
      </c>
      <c r="Q116" s="657">
        <v>7</v>
      </c>
      <c r="R116" s="657">
        <v>4</v>
      </c>
      <c r="S116" s="657">
        <v>3</v>
      </c>
      <c r="T116" s="665">
        <v>0</v>
      </c>
      <c r="U116" s="657">
        <v>0</v>
      </c>
      <c r="V116" s="666">
        <v>0</v>
      </c>
      <c r="W116" s="657">
        <v>0</v>
      </c>
      <c r="X116" s="657">
        <v>0</v>
      </c>
      <c r="Y116" s="657">
        <v>0</v>
      </c>
      <c r="Z116" s="665">
        <v>8</v>
      </c>
      <c r="AA116" s="657">
        <v>8</v>
      </c>
      <c r="AB116" s="666">
        <v>0</v>
      </c>
      <c r="AC116" s="657">
        <v>0</v>
      </c>
      <c r="AD116" s="657">
        <v>0</v>
      </c>
      <c r="AE116" s="657">
        <v>0</v>
      </c>
      <c r="AF116" s="665">
        <v>84</v>
      </c>
      <c r="AG116" s="657">
        <v>66</v>
      </c>
      <c r="AH116" s="666">
        <v>18</v>
      </c>
      <c r="AI116" s="657">
        <v>29</v>
      </c>
      <c r="AJ116" s="657">
        <v>13</v>
      </c>
      <c r="AK116" s="657">
        <v>16</v>
      </c>
      <c r="AL116" s="665">
        <v>15</v>
      </c>
      <c r="AM116" s="657">
        <v>12</v>
      </c>
      <c r="AN116" s="666">
        <v>3</v>
      </c>
      <c r="AO116" s="657">
        <v>8</v>
      </c>
      <c r="AP116" s="657">
        <v>6</v>
      </c>
      <c r="AQ116" s="657">
        <v>2</v>
      </c>
      <c r="AR116" s="665">
        <v>6</v>
      </c>
      <c r="AS116" s="657">
        <v>6</v>
      </c>
      <c r="AT116" s="666">
        <v>0</v>
      </c>
      <c r="AU116" s="657">
        <v>16</v>
      </c>
      <c r="AV116" s="657">
        <v>9</v>
      </c>
      <c r="AW116" s="657">
        <v>7</v>
      </c>
      <c r="AX116" s="665">
        <v>2</v>
      </c>
      <c r="AY116" s="657">
        <v>1</v>
      </c>
      <c r="AZ116" s="666">
        <v>1</v>
      </c>
      <c r="BA116" s="657">
        <v>0</v>
      </c>
      <c r="BB116" s="657">
        <v>0</v>
      </c>
      <c r="BC116" s="657">
        <v>0</v>
      </c>
      <c r="BD116" s="665">
        <v>23</v>
      </c>
      <c r="BE116" s="657">
        <v>13</v>
      </c>
      <c r="BF116" s="666">
        <v>10</v>
      </c>
      <c r="BG116" s="657">
        <v>26</v>
      </c>
      <c r="BH116" s="657">
        <v>19</v>
      </c>
      <c r="BI116" s="657">
        <v>7</v>
      </c>
      <c r="BJ116" s="665">
        <v>10</v>
      </c>
      <c r="BK116" s="657">
        <v>8</v>
      </c>
      <c r="BL116" s="666">
        <v>2</v>
      </c>
      <c r="BM116" s="657">
        <v>4</v>
      </c>
      <c r="BN116" s="657">
        <v>3</v>
      </c>
      <c r="BO116" s="657">
        <v>1</v>
      </c>
      <c r="BP116" s="665">
        <v>47</v>
      </c>
      <c r="BQ116" s="657">
        <v>39</v>
      </c>
      <c r="BR116" s="666">
        <v>8</v>
      </c>
      <c r="BS116" s="657">
        <v>165</v>
      </c>
      <c r="BT116" s="657">
        <v>128</v>
      </c>
      <c r="BU116" s="657">
        <v>37</v>
      </c>
      <c r="BV116" s="665">
        <v>17</v>
      </c>
      <c r="BW116" s="657">
        <v>12</v>
      </c>
      <c r="BX116" s="666">
        <v>5</v>
      </c>
      <c r="BY116" s="657">
        <v>19</v>
      </c>
      <c r="BZ116" s="657">
        <v>14</v>
      </c>
      <c r="CA116" s="657">
        <v>5</v>
      </c>
      <c r="CB116" s="665">
        <v>2</v>
      </c>
      <c r="CC116" s="657">
        <v>1</v>
      </c>
      <c r="CD116" s="666">
        <v>1</v>
      </c>
      <c r="CE116" s="657">
        <v>242</v>
      </c>
      <c r="CF116" s="657">
        <v>202</v>
      </c>
      <c r="CG116" s="657">
        <v>40</v>
      </c>
      <c r="CH116" s="665">
        <v>13</v>
      </c>
      <c r="CI116" s="657">
        <v>10</v>
      </c>
      <c r="CJ116" s="666">
        <v>3</v>
      </c>
      <c r="CK116" s="657">
        <v>29</v>
      </c>
      <c r="CL116" s="657">
        <v>25</v>
      </c>
      <c r="CM116" s="657">
        <v>4</v>
      </c>
      <c r="CN116" s="665">
        <v>3</v>
      </c>
      <c r="CO116" s="657">
        <v>2</v>
      </c>
      <c r="CP116" s="666">
        <v>1</v>
      </c>
      <c r="CQ116" s="657">
        <v>51</v>
      </c>
      <c r="CR116" s="657">
        <v>32</v>
      </c>
      <c r="CS116" s="657">
        <v>19</v>
      </c>
      <c r="CT116" s="665">
        <v>48</v>
      </c>
      <c r="CU116" s="657">
        <v>43</v>
      </c>
      <c r="CV116" s="666">
        <v>5</v>
      </c>
      <c r="CW116" s="657">
        <v>0</v>
      </c>
      <c r="CX116" s="657">
        <v>0</v>
      </c>
      <c r="CY116" s="657">
        <v>0</v>
      </c>
      <c r="CZ116" s="665">
        <v>14</v>
      </c>
      <c r="DA116" s="657">
        <v>10</v>
      </c>
      <c r="DB116" s="666">
        <v>4</v>
      </c>
      <c r="DC116" s="657">
        <v>2</v>
      </c>
      <c r="DD116" s="657">
        <v>1</v>
      </c>
      <c r="DE116" s="657">
        <v>1</v>
      </c>
      <c r="DF116" s="665">
        <v>23</v>
      </c>
      <c r="DG116" s="657">
        <v>20</v>
      </c>
      <c r="DH116" s="666">
        <v>3</v>
      </c>
      <c r="DI116" s="657">
        <v>0</v>
      </c>
      <c r="DJ116" s="657">
        <v>0</v>
      </c>
      <c r="DK116" s="657">
        <v>0</v>
      </c>
      <c r="DL116" s="665">
        <v>8</v>
      </c>
      <c r="DM116" s="657">
        <v>6</v>
      </c>
      <c r="DN116" s="666">
        <v>2</v>
      </c>
      <c r="DO116" s="657">
        <v>11</v>
      </c>
      <c r="DP116" s="657">
        <v>9</v>
      </c>
      <c r="DQ116" s="657">
        <v>2</v>
      </c>
      <c r="DR116" s="665">
        <v>3</v>
      </c>
      <c r="DS116" s="657">
        <v>2</v>
      </c>
      <c r="DT116" s="666">
        <v>1</v>
      </c>
      <c r="DU116" s="665">
        <v>4</v>
      </c>
      <c r="DV116" s="657">
        <v>2</v>
      </c>
      <c r="DW116" s="666">
        <v>2</v>
      </c>
    </row>
    <row r="117" spans="1:127" hidden="1" x14ac:dyDescent="0.15">
      <c r="A117" s="529" t="s">
        <v>1459</v>
      </c>
      <c r="B117" s="661">
        <v>986</v>
      </c>
      <c r="C117" s="662">
        <v>800</v>
      </c>
      <c r="D117" s="663">
        <v>186</v>
      </c>
      <c r="E117" s="657">
        <v>131</v>
      </c>
      <c r="F117" s="657">
        <v>126</v>
      </c>
      <c r="G117" s="657">
        <v>5</v>
      </c>
      <c r="H117" s="665">
        <v>106</v>
      </c>
      <c r="I117" s="657">
        <v>83</v>
      </c>
      <c r="J117" s="666">
        <v>23</v>
      </c>
      <c r="K117" s="657">
        <v>0</v>
      </c>
      <c r="L117" s="657">
        <v>0</v>
      </c>
      <c r="M117" s="657">
        <v>0</v>
      </c>
      <c r="N117" s="665">
        <v>0</v>
      </c>
      <c r="O117" s="657">
        <v>0</v>
      </c>
      <c r="P117" s="666">
        <v>0</v>
      </c>
      <c r="Q117" s="657">
        <v>0</v>
      </c>
      <c r="R117" s="657">
        <v>0</v>
      </c>
      <c r="S117" s="657">
        <v>0</v>
      </c>
      <c r="T117" s="665">
        <v>3</v>
      </c>
      <c r="U117" s="657">
        <v>2</v>
      </c>
      <c r="V117" s="666">
        <v>1</v>
      </c>
      <c r="W117" s="657">
        <v>0</v>
      </c>
      <c r="X117" s="657">
        <v>0</v>
      </c>
      <c r="Y117" s="657">
        <v>0</v>
      </c>
      <c r="Z117" s="665">
        <v>17</v>
      </c>
      <c r="AA117" s="657">
        <v>14</v>
      </c>
      <c r="AB117" s="666">
        <v>3</v>
      </c>
      <c r="AC117" s="657">
        <v>0</v>
      </c>
      <c r="AD117" s="657">
        <v>0</v>
      </c>
      <c r="AE117" s="657">
        <v>0</v>
      </c>
      <c r="AF117" s="665">
        <v>6</v>
      </c>
      <c r="AG117" s="657">
        <v>5</v>
      </c>
      <c r="AH117" s="666">
        <v>1</v>
      </c>
      <c r="AI117" s="657">
        <v>0</v>
      </c>
      <c r="AJ117" s="657">
        <v>0</v>
      </c>
      <c r="AK117" s="657">
        <v>0</v>
      </c>
      <c r="AL117" s="665">
        <v>0</v>
      </c>
      <c r="AM117" s="657">
        <v>0</v>
      </c>
      <c r="AN117" s="666">
        <v>0</v>
      </c>
      <c r="AO117" s="657">
        <v>8</v>
      </c>
      <c r="AP117" s="657">
        <v>7</v>
      </c>
      <c r="AQ117" s="657">
        <v>1</v>
      </c>
      <c r="AR117" s="665">
        <v>0</v>
      </c>
      <c r="AS117" s="657">
        <v>0</v>
      </c>
      <c r="AT117" s="666">
        <v>0</v>
      </c>
      <c r="AU117" s="657">
        <v>50</v>
      </c>
      <c r="AV117" s="657">
        <v>42</v>
      </c>
      <c r="AW117" s="657">
        <v>8</v>
      </c>
      <c r="AX117" s="665">
        <v>0</v>
      </c>
      <c r="AY117" s="657">
        <v>0</v>
      </c>
      <c r="AZ117" s="666">
        <v>0</v>
      </c>
      <c r="BA117" s="657">
        <v>0</v>
      </c>
      <c r="BB117" s="657">
        <v>0</v>
      </c>
      <c r="BC117" s="657">
        <v>0</v>
      </c>
      <c r="BD117" s="665">
        <v>13</v>
      </c>
      <c r="BE117" s="657">
        <v>7</v>
      </c>
      <c r="BF117" s="666">
        <v>6</v>
      </c>
      <c r="BG117" s="657">
        <v>84</v>
      </c>
      <c r="BH117" s="657">
        <v>74</v>
      </c>
      <c r="BI117" s="657">
        <v>10</v>
      </c>
      <c r="BJ117" s="665">
        <v>161</v>
      </c>
      <c r="BK117" s="657">
        <v>119</v>
      </c>
      <c r="BL117" s="666">
        <v>42</v>
      </c>
      <c r="BM117" s="657">
        <v>38</v>
      </c>
      <c r="BN117" s="657">
        <v>27</v>
      </c>
      <c r="BO117" s="657">
        <v>11</v>
      </c>
      <c r="BP117" s="665">
        <v>0</v>
      </c>
      <c r="BQ117" s="657">
        <v>0</v>
      </c>
      <c r="BR117" s="666">
        <v>0</v>
      </c>
      <c r="BS117" s="657">
        <v>56</v>
      </c>
      <c r="BT117" s="657">
        <v>49</v>
      </c>
      <c r="BU117" s="657">
        <v>7</v>
      </c>
      <c r="BV117" s="665">
        <v>6</v>
      </c>
      <c r="BW117" s="657">
        <v>5</v>
      </c>
      <c r="BX117" s="666">
        <v>1</v>
      </c>
      <c r="BY117" s="657">
        <v>0</v>
      </c>
      <c r="BZ117" s="657">
        <v>0</v>
      </c>
      <c r="CA117" s="657">
        <v>0</v>
      </c>
      <c r="CB117" s="665">
        <v>0</v>
      </c>
      <c r="CC117" s="657">
        <v>0</v>
      </c>
      <c r="CD117" s="666">
        <v>0</v>
      </c>
      <c r="CE117" s="657">
        <v>163</v>
      </c>
      <c r="CF117" s="657">
        <v>123</v>
      </c>
      <c r="CG117" s="657">
        <v>40</v>
      </c>
      <c r="CH117" s="665">
        <v>14</v>
      </c>
      <c r="CI117" s="657">
        <v>8</v>
      </c>
      <c r="CJ117" s="666">
        <v>6</v>
      </c>
      <c r="CK117" s="657">
        <v>15</v>
      </c>
      <c r="CL117" s="657">
        <v>12</v>
      </c>
      <c r="CM117" s="657">
        <v>3</v>
      </c>
      <c r="CN117" s="665">
        <v>0</v>
      </c>
      <c r="CO117" s="657">
        <v>0</v>
      </c>
      <c r="CP117" s="666">
        <v>0</v>
      </c>
      <c r="CQ117" s="657">
        <v>57</v>
      </c>
      <c r="CR117" s="657">
        <v>41</v>
      </c>
      <c r="CS117" s="657">
        <v>16</v>
      </c>
      <c r="CT117" s="665">
        <v>42</v>
      </c>
      <c r="CU117" s="657">
        <v>40</v>
      </c>
      <c r="CV117" s="666">
        <v>2</v>
      </c>
      <c r="CW117" s="657">
        <v>9</v>
      </c>
      <c r="CX117" s="657">
        <v>9</v>
      </c>
      <c r="CY117" s="657">
        <v>0</v>
      </c>
      <c r="CZ117" s="665">
        <v>0</v>
      </c>
      <c r="DA117" s="657">
        <v>0</v>
      </c>
      <c r="DB117" s="666">
        <v>0</v>
      </c>
      <c r="DC117" s="657">
        <v>0</v>
      </c>
      <c r="DD117" s="657">
        <v>0</v>
      </c>
      <c r="DE117" s="657">
        <v>0</v>
      </c>
      <c r="DF117" s="665">
        <v>0</v>
      </c>
      <c r="DG117" s="657">
        <v>0</v>
      </c>
      <c r="DH117" s="666">
        <v>0</v>
      </c>
      <c r="DI117" s="657">
        <v>5</v>
      </c>
      <c r="DJ117" s="657">
        <v>5</v>
      </c>
      <c r="DK117" s="657">
        <v>0</v>
      </c>
      <c r="DL117" s="665">
        <v>2</v>
      </c>
      <c r="DM117" s="657">
        <v>2</v>
      </c>
      <c r="DN117" s="666">
        <v>0</v>
      </c>
      <c r="DO117" s="657">
        <v>0</v>
      </c>
      <c r="DP117" s="657">
        <v>0</v>
      </c>
      <c r="DQ117" s="657">
        <v>0</v>
      </c>
      <c r="DR117" s="665">
        <v>0</v>
      </c>
      <c r="DS117" s="657">
        <v>0</v>
      </c>
      <c r="DT117" s="666">
        <v>0</v>
      </c>
      <c r="DU117" s="665">
        <v>0</v>
      </c>
      <c r="DV117" s="657">
        <v>0</v>
      </c>
      <c r="DW117" s="666">
        <v>0</v>
      </c>
    </row>
    <row r="118" spans="1:127" hidden="1" x14ac:dyDescent="0.15">
      <c r="A118" s="529" t="s">
        <v>1460</v>
      </c>
      <c r="B118" s="661">
        <v>637</v>
      </c>
      <c r="C118" s="662">
        <v>504</v>
      </c>
      <c r="D118" s="663">
        <v>133</v>
      </c>
      <c r="E118" s="657">
        <v>100</v>
      </c>
      <c r="F118" s="657">
        <v>88</v>
      </c>
      <c r="G118" s="657">
        <v>12</v>
      </c>
      <c r="H118" s="665">
        <v>7</v>
      </c>
      <c r="I118" s="657">
        <v>5</v>
      </c>
      <c r="J118" s="666">
        <v>2</v>
      </c>
      <c r="K118" s="657">
        <v>81</v>
      </c>
      <c r="L118" s="657">
        <v>70</v>
      </c>
      <c r="M118" s="657">
        <v>11</v>
      </c>
      <c r="N118" s="665">
        <v>75</v>
      </c>
      <c r="O118" s="657">
        <v>65</v>
      </c>
      <c r="P118" s="666">
        <v>10</v>
      </c>
      <c r="Q118" s="657">
        <v>13</v>
      </c>
      <c r="R118" s="657">
        <v>10</v>
      </c>
      <c r="S118" s="657">
        <v>3</v>
      </c>
      <c r="T118" s="665">
        <v>0</v>
      </c>
      <c r="U118" s="657">
        <v>0</v>
      </c>
      <c r="V118" s="666">
        <v>0</v>
      </c>
      <c r="W118" s="657">
        <v>5</v>
      </c>
      <c r="X118" s="657">
        <v>4</v>
      </c>
      <c r="Y118" s="657">
        <v>1</v>
      </c>
      <c r="Z118" s="665">
        <v>0</v>
      </c>
      <c r="AA118" s="657">
        <v>0</v>
      </c>
      <c r="AB118" s="666">
        <v>0</v>
      </c>
      <c r="AC118" s="657">
        <v>0</v>
      </c>
      <c r="AD118" s="657">
        <v>0</v>
      </c>
      <c r="AE118" s="657">
        <v>0</v>
      </c>
      <c r="AF118" s="665">
        <v>18</v>
      </c>
      <c r="AG118" s="657">
        <v>12</v>
      </c>
      <c r="AH118" s="666">
        <v>6</v>
      </c>
      <c r="AI118" s="657">
        <v>7</v>
      </c>
      <c r="AJ118" s="657">
        <v>4</v>
      </c>
      <c r="AK118" s="657">
        <v>3</v>
      </c>
      <c r="AL118" s="665">
        <v>36</v>
      </c>
      <c r="AM118" s="657">
        <v>33</v>
      </c>
      <c r="AN118" s="666">
        <v>3</v>
      </c>
      <c r="AO118" s="657">
        <v>0</v>
      </c>
      <c r="AP118" s="657">
        <v>0</v>
      </c>
      <c r="AQ118" s="657">
        <v>0</v>
      </c>
      <c r="AR118" s="665">
        <v>2</v>
      </c>
      <c r="AS118" s="657">
        <v>1</v>
      </c>
      <c r="AT118" s="666">
        <v>1</v>
      </c>
      <c r="AU118" s="657">
        <v>3</v>
      </c>
      <c r="AV118" s="657">
        <v>3</v>
      </c>
      <c r="AW118" s="657">
        <v>0</v>
      </c>
      <c r="AX118" s="665">
        <v>117</v>
      </c>
      <c r="AY118" s="657">
        <v>103</v>
      </c>
      <c r="AZ118" s="666">
        <v>14</v>
      </c>
      <c r="BA118" s="657">
        <v>0</v>
      </c>
      <c r="BB118" s="657">
        <v>0</v>
      </c>
      <c r="BC118" s="657">
        <v>0</v>
      </c>
      <c r="BD118" s="665">
        <v>7</v>
      </c>
      <c r="BE118" s="657">
        <v>6</v>
      </c>
      <c r="BF118" s="666">
        <v>1</v>
      </c>
      <c r="BG118" s="657">
        <v>1</v>
      </c>
      <c r="BH118" s="657">
        <v>1</v>
      </c>
      <c r="BI118" s="657">
        <v>0</v>
      </c>
      <c r="BJ118" s="665">
        <v>19</v>
      </c>
      <c r="BK118" s="657">
        <v>16</v>
      </c>
      <c r="BL118" s="666">
        <v>3</v>
      </c>
      <c r="BM118" s="657">
        <v>0</v>
      </c>
      <c r="BN118" s="657">
        <v>0</v>
      </c>
      <c r="BO118" s="657">
        <v>0</v>
      </c>
      <c r="BP118" s="665">
        <v>0</v>
      </c>
      <c r="BQ118" s="657">
        <v>0</v>
      </c>
      <c r="BR118" s="666">
        <v>0</v>
      </c>
      <c r="BS118" s="657">
        <v>7</v>
      </c>
      <c r="BT118" s="657">
        <v>6</v>
      </c>
      <c r="BU118" s="657">
        <v>1</v>
      </c>
      <c r="BV118" s="665">
        <v>0</v>
      </c>
      <c r="BW118" s="657">
        <v>0</v>
      </c>
      <c r="BX118" s="666">
        <v>0</v>
      </c>
      <c r="BY118" s="657">
        <v>11</v>
      </c>
      <c r="BZ118" s="657">
        <v>8</v>
      </c>
      <c r="CA118" s="657">
        <v>3</v>
      </c>
      <c r="CB118" s="665">
        <v>2</v>
      </c>
      <c r="CC118" s="657">
        <v>1</v>
      </c>
      <c r="CD118" s="666">
        <v>1</v>
      </c>
      <c r="CE118" s="657">
        <v>10</v>
      </c>
      <c r="CF118" s="657">
        <v>8</v>
      </c>
      <c r="CG118" s="657">
        <v>2</v>
      </c>
      <c r="CH118" s="665">
        <v>10</v>
      </c>
      <c r="CI118" s="657">
        <v>7</v>
      </c>
      <c r="CJ118" s="666">
        <v>3</v>
      </c>
      <c r="CK118" s="657">
        <v>84</v>
      </c>
      <c r="CL118" s="657">
        <v>39</v>
      </c>
      <c r="CM118" s="657">
        <v>45</v>
      </c>
      <c r="CN118" s="665">
        <v>0</v>
      </c>
      <c r="CO118" s="657">
        <v>0</v>
      </c>
      <c r="CP118" s="666">
        <v>0</v>
      </c>
      <c r="CQ118" s="657">
        <v>6</v>
      </c>
      <c r="CR118" s="657">
        <v>5</v>
      </c>
      <c r="CS118" s="657">
        <v>1</v>
      </c>
      <c r="CT118" s="665">
        <v>0</v>
      </c>
      <c r="CU118" s="657">
        <v>0</v>
      </c>
      <c r="CV118" s="666">
        <v>0</v>
      </c>
      <c r="CW118" s="657">
        <v>0</v>
      </c>
      <c r="CX118" s="657">
        <v>0</v>
      </c>
      <c r="CY118" s="657">
        <v>0</v>
      </c>
      <c r="CZ118" s="665">
        <v>0</v>
      </c>
      <c r="DA118" s="657">
        <v>0</v>
      </c>
      <c r="DB118" s="666">
        <v>0</v>
      </c>
      <c r="DC118" s="657">
        <v>0</v>
      </c>
      <c r="DD118" s="657">
        <v>0</v>
      </c>
      <c r="DE118" s="657">
        <v>0</v>
      </c>
      <c r="DF118" s="665">
        <v>0</v>
      </c>
      <c r="DG118" s="657">
        <v>0</v>
      </c>
      <c r="DH118" s="666">
        <v>0</v>
      </c>
      <c r="DI118" s="657">
        <v>8</v>
      </c>
      <c r="DJ118" s="657">
        <v>3</v>
      </c>
      <c r="DK118" s="657">
        <v>5</v>
      </c>
      <c r="DL118" s="665">
        <v>0</v>
      </c>
      <c r="DM118" s="657">
        <v>0</v>
      </c>
      <c r="DN118" s="666">
        <v>0</v>
      </c>
      <c r="DO118" s="657">
        <v>8</v>
      </c>
      <c r="DP118" s="657">
        <v>6</v>
      </c>
      <c r="DQ118" s="657">
        <v>2</v>
      </c>
      <c r="DR118" s="665">
        <v>0</v>
      </c>
      <c r="DS118" s="657">
        <v>0</v>
      </c>
      <c r="DT118" s="666">
        <v>0</v>
      </c>
      <c r="DU118" s="665">
        <v>0</v>
      </c>
      <c r="DV118" s="657">
        <v>0</v>
      </c>
      <c r="DW118" s="666">
        <v>0</v>
      </c>
    </row>
    <row r="119" spans="1:127" hidden="1" x14ac:dyDescent="0.15">
      <c r="A119" s="529" t="s">
        <v>1461</v>
      </c>
      <c r="B119" s="661">
        <v>540</v>
      </c>
      <c r="C119" s="662">
        <v>336</v>
      </c>
      <c r="D119" s="663">
        <v>204</v>
      </c>
      <c r="E119" s="657">
        <v>72</v>
      </c>
      <c r="F119" s="657">
        <v>48</v>
      </c>
      <c r="G119" s="657">
        <v>24</v>
      </c>
      <c r="H119" s="665">
        <v>70</v>
      </c>
      <c r="I119" s="657">
        <v>37</v>
      </c>
      <c r="J119" s="666">
        <v>33</v>
      </c>
      <c r="K119" s="657">
        <v>0</v>
      </c>
      <c r="L119" s="657">
        <v>0</v>
      </c>
      <c r="M119" s="657">
        <v>0</v>
      </c>
      <c r="N119" s="665">
        <v>13</v>
      </c>
      <c r="O119" s="657">
        <v>8</v>
      </c>
      <c r="P119" s="666">
        <v>5</v>
      </c>
      <c r="Q119" s="657">
        <v>17</v>
      </c>
      <c r="R119" s="657">
        <v>14</v>
      </c>
      <c r="S119" s="657">
        <v>3</v>
      </c>
      <c r="T119" s="665">
        <v>4</v>
      </c>
      <c r="U119" s="657">
        <v>1</v>
      </c>
      <c r="V119" s="666">
        <v>3</v>
      </c>
      <c r="W119" s="657">
        <v>0</v>
      </c>
      <c r="X119" s="657">
        <v>0</v>
      </c>
      <c r="Y119" s="657">
        <v>0</v>
      </c>
      <c r="Z119" s="665">
        <v>8</v>
      </c>
      <c r="AA119" s="657">
        <v>6</v>
      </c>
      <c r="AB119" s="666">
        <v>2</v>
      </c>
      <c r="AC119" s="657">
        <v>0</v>
      </c>
      <c r="AD119" s="657">
        <v>0</v>
      </c>
      <c r="AE119" s="657">
        <v>0</v>
      </c>
      <c r="AF119" s="665">
        <v>81</v>
      </c>
      <c r="AG119" s="657">
        <v>57</v>
      </c>
      <c r="AH119" s="666">
        <v>24</v>
      </c>
      <c r="AI119" s="657">
        <v>23</v>
      </c>
      <c r="AJ119" s="657">
        <v>9</v>
      </c>
      <c r="AK119" s="657">
        <v>14</v>
      </c>
      <c r="AL119" s="665">
        <v>0</v>
      </c>
      <c r="AM119" s="657">
        <v>0</v>
      </c>
      <c r="AN119" s="666">
        <v>0</v>
      </c>
      <c r="AO119" s="657">
        <v>2</v>
      </c>
      <c r="AP119" s="657">
        <v>1</v>
      </c>
      <c r="AQ119" s="657">
        <v>1</v>
      </c>
      <c r="AR119" s="665">
        <v>0</v>
      </c>
      <c r="AS119" s="657">
        <v>0</v>
      </c>
      <c r="AT119" s="666">
        <v>0</v>
      </c>
      <c r="AU119" s="657">
        <v>57</v>
      </c>
      <c r="AV119" s="657">
        <v>31</v>
      </c>
      <c r="AW119" s="657">
        <v>26</v>
      </c>
      <c r="AX119" s="665">
        <v>0</v>
      </c>
      <c r="AY119" s="657">
        <v>0</v>
      </c>
      <c r="AZ119" s="666">
        <v>0</v>
      </c>
      <c r="BA119" s="657">
        <v>0</v>
      </c>
      <c r="BB119" s="657">
        <v>0</v>
      </c>
      <c r="BC119" s="657">
        <v>0</v>
      </c>
      <c r="BD119" s="665">
        <v>63</v>
      </c>
      <c r="BE119" s="657">
        <v>33</v>
      </c>
      <c r="BF119" s="666">
        <v>30</v>
      </c>
      <c r="BG119" s="657">
        <v>0</v>
      </c>
      <c r="BH119" s="657">
        <v>0</v>
      </c>
      <c r="BI119" s="657">
        <v>0</v>
      </c>
      <c r="BJ119" s="665">
        <v>56</v>
      </c>
      <c r="BK119" s="657">
        <v>38</v>
      </c>
      <c r="BL119" s="666">
        <v>18</v>
      </c>
      <c r="BM119" s="657">
        <v>4</v>
      </c>
      <c r="BN119" s="657">
        <v>4</v>
      </c>
      <c r="BO119" s="657">
        <v>0</v>
      </c>
      <c r="BP119" s="665">
        <v>4</v>
      </c>
      <c r="BQ119" s="657">
        <v>3</v>
      </c>
      <c r="BR119" s="666">
        <v>1</v>
      </c>
      <c r="BS119" s="657">
        <v>16</v>
      </c>
      <c r="BT119" s="657">
        <v>11</v>
      </c>
      <c r="BU119" s="657">
        <v>5</v>
      </c>
      <c r="BV119" s="665">
        <v>3</v>
      </c>
      <c r="BW119" s="657">
        <v>2</v>
      </c>
      <c r="BX119" s="666">
        <v>1</v>
      </c>
      <c r="BY119" s="657">
        <v>6</v>
      </c>
      <c r="BZ119" s="657">
        <v>4</v>
      </c>
      <c r="CA119" s="657">
        <v>2</v>
      </c>
      <c r="CB119" s="665">
        <v>1</v>
      </c>
      <c r="CC119" s="657">
        <v>1</v>
      </c>
      <c r="CD119" s="666">
        <v>0</v>
      </c>
      <c r="CE119" s="657">
        <v>9</v>
      </c>
      <c r="CF119" s="657">
        <v>8</v>
      </c>
      <c r="CG119" s="657">
        <v>1</v>
      </c>
      <c r="CH119" s="665">
        <v>17</v>
      </c>
      <c r="CI119" s="657">
        <v>11</v>
      </c>
      <c r="CJ119" s="666">
        <v>6</v>
      </c>
      <c r="CK119" s="657">
        <v>0</v>
      </c>
      <c r="CL119" s="657">
        <v>0</v>
      </c>
      <c r="CM119" s="657">
        <v>0</v>
      </c>
      <c r="CN119" s="665">
        <v>0</v>
      </c>
      <c r="CO119" s="657">
        <v>0</v>
      </c>
      <c r="CP119" s="666">
        <v>0</v>
      </c>
      <c r="CQ119" s="657">
        <v>1</v>
      </c>
      <c r="CR119" s="657">
        <v>1</v>
      </c>
      <c r="CS119" s="657">
        <v>0</v>
      </c>
      <c r="CT119" s="665">
        <v>4</v>
      </c>
      <c r="CU119" s="657">
        <v>2</v>
      </c>
      <c r="CV119" s="666">
        <v>2</v>
      </c>
      <c r="CW119" s="657">
        <v>0</v>
      </c>
      <c r="CX119" s="657">
        <v>0</v>
      </c>
      <c r="CY119" s="657">
        <v>0</v>
      </c>
      <c r="CZ119" s="665">
        <v>2</v>
      </c>
      <c r="DA119" s="657">
        <v>1</v>
      </c>
      <c r="DB119" s="666">
        <v>1</v>
      </c>
      <c r="DC119" s="657">
        <v>0</v>
      </c>
      <c r="DD119" s="657">
        <v>0</v>
      </c>
      <c r="DE119" s="657">
        <v>0</v>
      </c>
      <c r="DF119" s="665">
        <v>1</v>
      </c>
      <c r="DG119" s="657">
        <v>1</v>
      </c>
      <c r="DH119" s="666">
        <v>0</v>
      </c>
      <c r="DI119" s="657">
        <v>0</v>
      </c>
      <c r="DJ119" s="657">
        <v>0</v>
      </c>
      <c r="DK119" s="657">
        <v>0</v>
      </c>
      <c r="DL119" s="665">
        <v>0</v>
      </c>
      <c r="DM119" s="657">
        <v>0</v>
      </c>
      <c r="DN119" s="666">
        <v>0</v>
      </c>
      <c r="DO119" s="657">
        <v>6</v>
      </c>
      <c r="DP119" s="657">
        <v>4</v>
      </c>
      <c r="DQ119" s="657">
        <v>2</v>
      </c>
      <c r="DR119" s="665">
        <v>0</v>
      </c>
      <c r="DS119" s="657">
        <v>0</v>
      </c>
      <c r="DT119" s="666">
        <v>0</v>
      </c>
      <c r="DU119" s="665">
        <v>0</v>
      </c>
      <c r="DV119" s="657">
        <v>0</v>
      </c>
      <c r="DW119" s="666">
        <v>0</v>
      </c>
    </row>
    <row r="120" spans="1:127" hidden="1" x14ac:dyDescent="0.15">
      <c r="A120" s="529" t="s">
        <v>1462</v>
      </c>
      <c r="B120" s="661">
        <v>3320</v>
      </c>
      <c r="C120" s="662">
        <v>2404</v>
      </c>
      <c r="D120" s="663">
        <v>916</v>
      </c>
      <c r="E120" s="657">
        <v>501</v>
      </c>
      <c r="F120" s="657">
        <v>389</v>
      </c>
      <c r="G120" s="657">
        <v>112</v>
      </c>
      <c r="H120" s="665">
        <v>331</v>
      </c>
      <c r="I120" s="657">
        <v>255</v>
      </c>
      <c r="J120" s="666">
        <v>76</v>
      </c>
      <c r="K120" s="657">
        <v>114</v>
      </c>
      <c r="L120" s="657">
        <v>90</v>
      </c>
      <c r="M120" s="657">
        <v>24</v>
      </c>
      <c r="N120" s="665">
        <v>20</v>
      </c>
      <c r="O120" s="657">
        <v>12</v>
      </c>
      <c r="P120" s="666">
        <v>8</v>
      </c>
      <c r="Q120" s="657">
        <v>129</v>
      </c>
      <c r="R120" s="657">
        <v>61</v>
      </c>
      <c r="S120" s="657">
        <v>68</v>
      </c>
      <c r="T120" s="665">
        <v>25</v>
      </c>
      <c r="U120" s="657">
        <v>16</v>
      </c>
      <c r="V120" s="666">
        <v>9</v>
      </c>
      <c r="W120" s="657">
        <v>7</v>
      </c>
      <c r="X120" s="657">
        <v>4</v>
      </c>
      <c r="Y120" s="657">
        <v>3</v>
      </c>
      <c r="Z120" s="665">
        <v>395</v>
      </c>
      <c r="AA120" s="657">
        <v>289</v>
      </c>
      <c r="AB120" s="666">
        <v>106</v>
      </c>
      <c r="AC120" s="657">
        <v>60</v>
      </c>
      <c r="AD120" s="657">
        <v>52</v>
      </c>
      <c r="AE120" s="657">
        <v>8</v>
      </c>
      <c r="AF120" s="665">
        <v>36</v>
      </c>
      <c r="AG120" s="657">
        <v>27</v>
      </c>
      <c r="AH120" s="666">
        <v>9</v>
      </c>
      <c r="AI120" s="657">
        <v>154</v>
      </c>
      <c r="AJ120" s="657">
        <v>102</v>
      </c>
      <c r="AK120" s="657">
        <v>52</v>
      </c>
      <c r="AL120" s="665">
        <v>33</v>
      </c>
      <c r="AM120" s="657">
        <v>25</v>
      </c>
      <c r="AN120" s="666">
        <v>8</v>
      </c>
      <c r="AO120" s="657">
        <v>12</v>
      </c>
      <c r="AP120" s="657">
        <v>9</v>
      </c>
      <c r="AQ120" s="657">
        <v>3</v>
      </c>
      <c r="AR120" s="665">
        <v>11</v>
      </c>
      <c r="AS120" s="657">
        <v>9</v>
      </c>
      <c r="AT120" s="666">
        <v>2</v>
      </c>
      <c r="AU120" s="657">
        <v>72</v>
      </c>
      <c r="AV120" s="657">
        <v>56</v>
      </c>
      <c r="AW120" s="657">
        <v>16</v>
      </c>
      <c r="AX120" s="665">
        <v>13</v>
      </c>
      <c r="AY120" s="657">
        <v>8</v>
      </c>
      <c r="AZ120" s="666">
        <v>5</v>
      </c>
      <c r="BA120" s="657">
        <v>9</v>
      </c>
      <c r="BB120" s="657">
        <v>4</v>
      </c>
      <c r="BC120" s="657">
        <v>5</v>
      </c>
      <c r="BD120" s="665">
        <v>118</v>
      </c>
      <c r="BE120" s="657">
        <v>77</v>
      </c>
      <c r="BF120" s="666">
        <v>41</v>
      </c>
      <c r="BG120" s="657">
        <v>32</v>
      </c>
      <c r="BH120" s="657">
        <v>25</v>
      </c>
      <c r="BI120" s="657">
        <v>7</v>
      </c>
      <c r="BJ120" s="665">
        <v>79</v>
      </c>
      <c r="BK120" s="657">
        <v>62</v>
      </c>
      <c r="BL120" s="666">
        <v>17</v>
      </c>
      <c r="BM120" s="657">
        <v>114</v>
      </c>
      <c r="BN120" s="657">
        <v>63</v>
      </c>
      <c r="BO120" s="657">
        <v>51</v>
      </c>
      <c r="BP120" s="665">
        <v>39</v>
      </c>
      <c r="BQ120" s="657">
        <v>29</v>
      </c>
      <c r="BR120" s="666">
        <v>10</v>
      </c>
      <c r="BS120" s="657">
        <v>195</v>
      </c>
      <c r="BT120" s="657">
        <v>142</v>
      </c>
      <c r="BU120" s="657">
        <v>53</v>
      </c>
      <c r="BV120" s="665">
        <v>22</v>
      </c>
      <c r="BW120" s="657">
        <v>18</v>
      </c>
      <c r="BX120" s="666">
        <v>4</v>
      </c>
      <c r="BY120" s="657">
        <v>47</v>
      </c>
      <c r="BZ120" s="657">
        <v>40</v>
      </c>
      <c r="CA120" s="657">
        <v>7</v>
      </c>
      <c r="CB120" s="665">
        <v>26</v>
      </c>
      <c r="CC120" s="657">
        <v>15</v>
      </c>
      <c r="CD120" s="666">
        <v>11</v>
      </c>
      <c r="CE120" s="657">
        <v>163</v>
      </c>
      <c r="CF120" s="657">
        <v>116</v>
      </c>
      <c r="CG120" s="657">
        <v>47</v>
      </c>
      <c r="CH120" s="665">
        <v>294</v>
      </c>
      <c r="CI120" s="657">
        <v>201</v>
      </c>
      <c r="CJ120" s="666">
        <v>93</v>
      </c>
      <c r="CK120" s="657">
        <v>58</v>
      </c>
      <c r="CL120" s="657">
        <v>46</v>
      </c>
      <c r="CM120" s="657">
        <v>12</v>
      </c>
      <c r="CN120" s="665">
        <v>0</v>
      </c>
      <c r="CO120" s="657">
        <v>0</v>
      </c>
      <c r="CP120" s="666">
        <v>0</v>
      </c>
      <c r="CQ120" s="657">
        <v>65</v>
      </c>
      <c r="CR120" s="657">
        <v>50</v>
      </c>
      <c r="CS120" s="657">
        <v>15</v>
      </c>
      <c r="CT120" s="665">
        <v>24</v>
      </c>
      <c r="CU120" s="657">
        <v>15</v>
      </c>
      <c r="CV120" s="666">
        <v>9</v>
      </c>
      <c r="CW120" s="657">
        <v>44</v>
      </c>
      <c r="CX120" s="657">
        <v>36</v>
      </c>
      <c r="CY120" s="657">
        <v>8</v>
      </c>
      <c r="CZ120" s="665">
        <v>11</v>
      </c>
      <c r="DA120" s="657">
        <v>7</v>
      </c>
      <c r="DB120" s="666">
        <v>4</v>
      </c>
      <c r="DC120" s="657">
        <v>2</v>
      </c>
      <c r="DD120" s="657">
        <v>2</v>
      </c>
      <c r="DE120" s="657">
        <v>0</v>
      </c>
      <c r="DF120" s="665">
        <v>23</v>
      </c>
      <c r="DG120" s="657">
        <v>19</v>
      </c>
      <c r="DH120" s="666">
        <v>4</v>
      </c>
      <c r="DI120" s="657">
        <v>5</v>
      </c>
      <c r="DJ120" s="657">
        <v>4</v>
      </c>
      <c r="DK120" s="657">
        <v>1</v>
      </c>
      <c r="DL120" s="665">
        <v>12</v>
      </c>
      <c r="DM120" s="657">
        <v>10</v>
      </c>
      <c r="DN120" s="666">
        <v>2</v>
      </c>
      <c r="DO120" s="657">
        <v>13</v>
      </c>
      <c r="DP120" s="657">
        <v>10</v>
      </c>
      <c r="DQ120" s="657">
        <v>3</v>
      </c>
      <c r="DR120" s="665">
        <v>8</v>
      </c>
      <c r="DS120" s="657">
        <v>6</v>
      </c>
      <c r="DT120" s="666">
        <v>2</v>
      </c>
      <c r="DU120" s="665">
        <v>4</v>
      </c>
      <c r="DV120" s="657">
        <v>3</v>
      </c>
      <c r="DW120" s="666">
        <v>1</v>
      </c>
    </row>
    <row r="121" spans="1:127" hidden="1" x14ac:dyDescent="0.15">
      <c r="A121" s="529" t="s">
        <v>1463</v>
      </c>
      <c r="B121" s="661">
        <v>7</v>
      </c>
      <c r="C121" s="662">
        <v>5</v>
      </c>
      <c r="D121" s="663">
        <v>2</v>
      </c>
      <c r="E121" s="657">
        <v>3</v>
      </c>
      <c r="F121" s="657">
        <v>2</v>
      </c>
      <c r="G121" s="657">
        <v>1</v>
      </c>
      <c r="H121" s="665">
        <v>0</v>
      </c>
      <c r="I121" s="657">
        <v>0</v>
      </c>
      <c r="J121" s="666">
        <v>0</v>
      </c>
      <c r="K121" s="657">
        <v>0</v>
      </c>
      <c r="L121" s="657">
        <v>0</v>
      </c>
      <c r="M121" s="657">
        <v>0</v>
      </c>
      <c r="N121" s="665">
        <v>0</v>
      </c>
      <c r="O121" s="657">
        <v>0</v>
      </c>
      <c r="P121" s="666">
        <v>0</v>
      </c>
      <c r="Q121" s="657">
        <v>4</v>
      </c>
      <c r="R121" s="657">
        <v>3</v>
      </c>
      <c r="S121" s="657">
        <v>1</v>
      </c>
      <c r="T121" s="665">
        <v>0</v>
      </c>
      <c r="U121" s="657">
        <v>0</v>
      </c>
      <c r="V121" s="666">
        <v>0</v>
      </c>
      <c r="W121" s="657">
        <v>0</v>
      </c>
      <c r="X121" s="657">
        <v>0</v>
      </c>
      <c r="Y121" s="657">
        <v>0</v>
      </c>
      <c r="Z121" s="665">
        <v>0</v>
      </c>
      <c r="AA121" s="657">
        <v>0</v>
      </c>
      <c r="AB121" s="666">
        <v>0</v>
      </c>
      <c r="AC121" s="657">
        <v>0</v>
      </c>
      <c r="AD121" s="657">
        <v>0</v>
      </c>
      <c r="AE121" s="657">
        <v>0</v>
      </c>
      <c r="AF121" s="665">
        <v>0</v>
      </c>
      <c r="AG121" s="657">
        <v>0</v>
      </c>
      <c r="AH121" s="666">
        <v>0</v>
      </c>
      <c r="AI121" s="657">
        <v>0</v>
      </c>
      <c r="AJ121" s="657">
        <v>0</v>
      </c>
      <c r="AK121" s="657">
        <v>0</v>
      </c>
      <c r="AL121" s="665">
        <v>0</v>
      </c>
      <c r="AM121" s="657">
        <v>0</v>
      </c>
      <c r="AN121" s="666">
        <v>0</v>
      </c>
      <c r="AO121" s="657">
        <v>0</v>
      </c>
      <c r="AP121" s="657">
        <v>0</v>
      </c>
      <c r="AQ121" s="657">
        <v>0</v>
      </c>
      <c r="AR121" s="665">
        <v>0</v>
      </c>
      <c r="AS121" s="657">
        <v>0</v>
      </c>
      <c r="AT121" s="666">
        <v>0</v>
      </c>
      <c r="AU121" s="657">
        <v>0</v>
      </c>
      <c r="AV121" s="657">
        <v>0</v>
      </c>
      <c r="AW121" s="657">
        <v>0</v>
      </c>
      <c r="AX121" s="665">
        <v>0</v>
      </c>
      <c r="AY121" s="657">
        <v>0</v>
      </c>
      <c r="AZ121" s="666">
        <v>0</v>
      </c>
      <c r="BA121" s="657">
        <v>0</v>
      </c>
      <c r="BB121" s="657">
        <v>0</v>
      </c>
      <c r="BC121" s="657">
        <v>0</v>
      </c>
      <c r="BD121" s="665">
        <v>0</v>
      </c>
      <c r="BE121" s="657">
        <v>0</v>
      </c>
      <c r="BF121" s="666">
        <v>0</v>
      </c>
      <c r="BG121" s="657">
        <v>0</v>
      </c>
      <c r="BH121" s="657">
        <v>0</v>
      </c>
      <c r="BI121" s="657">
        <v>0</v>
      </c>
      <c r="BJ121" s="665">
        <v>0</v>
      </c>
      <c r="BK121" s="657">
        <v>0</v>
      </c>
      <c r="BL121" s="666">
        <v>0</v>
      </c>
      <c r="BM121" s="657">
        <v>0</v>
      </c>
      <c r="BN121" s="657">
        <v>0</v>
      </c>
      <c r="BO121" s="657">
        <v>0</v>
      </c>
      <c r="BP121" s="665">
        <v>0</v>
      </c>
      <c r="BQ121" s="657">
        <v>0</v>
      </c>
      <c r="BR121" s="666">
        <v>0</v>
      </c>
      <c r="BS121" s="657">
        <v>0</v>
      </c>
      <c r="BT121" s="657">
        <v>0</v>
      </c>
      <c r="BU121" s="657">
        <v>0</v>
      </c>
      <c r="BV121" s="665">
        <v>0</v>
      </c>
      <c r="BW121" s="657">
        <v>0</v>
      </c>
      <c r="BX121" s="666">
        <v>0</v>
      </c>
      <c r="BY121" s="657">
        <v>0</v>
      </c>
      <c r="BZ121" s="657">
        <v>0</v>
      </c>
      <c r="CA121" s="657">
        <v>0</v>
      </c>
      <c r="CB121" s="665">
        <v>0</v>
      </c>
      <c r="CC121" s="657">
        <v>0</v>
      </c>
      <c r="CD121" s="666">
        <v>0</v>
      </c>
      <c r="CE121" s="657">
        <v>0</v>
      </c>
      <c r="CF121" s="657">
        <v>0</v>
      </c>
      <c r="CG121" s="657">
        <v>0</v>
      </c>
      <c r="CH121" s="665">
        <v>0</v>
      </c>
      <c r="CI121" s="657">
        <v>0</v>
      </c>
      <c r="CJ121" s="666">
        <v>0</v>
      </c>
      <c r="CK121" s="657">
        <v>0</v>
      </c>
      <c r="CL121" s="657">
        <v>0</v>
      </c>
      <c r="CM121" s="657">
        <v>0</v>
      </c>
      <c r="CN121" s="665">
        <v>0</v>
      </c>
      <c r="CO121" s="657">
        <v>0</v>
      </c>
      <c r="CP121" s="666">
        <v>0</v>
      </c>
      <c r="CQ121" s="657">
        <v>0</v>
      </c>
      <c r="CR121" s="657">
        <v>0</v>
      </c>
      <c r="CS121" s="657">
        <v>0</v>
      </c>
      <c r="CT121" s="665">
        <v>0</v>
      </c>
      <c r="CU121" s="657">
        <v>0</v>
      </c>
      <c r="CV121" s="666">
        <v>0</v>
      </c>
      <c r="CW121" s="657">
        <v>0</v>
      </c>
      <c r="CX121" s="657">
        <v>0</v>
      </c>
      <c r="CY121" s="657">
        <v>0</v>
      </c>
      <c r="CZ121" s="665">
        <v>0</v>
      </c>
      <c r="DA121" s="657">
        <v>0</v>
      </c>
      <c r="DB121" s="666">
        <v>0</v>
      </c>
      <c r="DC121" s="657">
        <v>0</v>
      </c>
      <c r="DD121" s="657">
        <v>0</v>
      </c>
      <c r="DE121" s="657">
        <v>0</v>
      </c>
      <c r="DF121" s="665">
        <v>0</v>
      </c>
      <c r="DG121" s="657">
        <v>0</v>
      </c>
      <c r="DH121" s="666">
        <v>0</v>
      </c>
      <c r="DI121" s="657">
        <v>0</v>
      </c>
      <c r="DJ121" s="657">
        <v>0</v>
      </c>
      <c r="DK121" s="657">
        <v>0</v>
      </c>
      <c r="DL121" s="665">
        <v>0</v>
      </c>
      <c r="DM121" s="657">
        <v>0</v>
      </c>
      <c r="DN121" s="666">
        <v>0</v>
      </c>
      <c r="DO121" s="657">
        <v>0</v>
      </c>
      <c r="DP121" s="657">
        <v>0</v>
      </c>
      <c r="DQ121" s="657">
        <v>0</v>
      </c>
      <c r="DR121" s="665">
        <v>0</v>
      </c>
      <c r="DS121" s="657">
        <v>0</v>
      </c>
      <c r="DT121" s="666">
        <v>0</v>
      </c>
      <c r="DU121" s="665">
        <v>0</v>
      </c>
      <c r="DV121" s="657">
        <v>0</v>
      </c>
      <c r="DW121" s="666">
        <v>0</v>
      </c>
    </row>
    <row r="122" spans="1:127" hidden="1" x14ac:dyDescent="0.15">
      <c r="A122" s="529" t="s">
        <v>1464</v>
      </c>
      <c r="B122" s="661">
        <v>1800</v>
      </c>
      <c r="C122" s="662">
        <v>1379</v>
      </c>
      <c r="D122" s="663">
        <v>421</v>
      </c>
      <c r="E122" s="657">
        <v>305</v>
      </c>
      <c r="F122" s="657">
        <v>248</v>
      </c>
      <c r="G122" s="657">
        <v>57</v>
      </c>
      <c r="H122" s="665">
        <v>153</v>
      </c>
      <c r="I122" s="657">
        <v>124</v>
      </c>
      <c r="J122" s="666">
        <v>29</v>
      </c>
      <c r="K122" s="657">
        <v>58</v>
      </c>
      <c r="L122" s="657">
        <v>49</v>
      </c>
      <c r="M122" s="657">
        <v>9</v>
      </c>
      <c r="N122" s="665">
        <v>0</v>
      </c>
      <c r="O122" s="657">
        <v>0</v>
      </c>
      <c r="P122" s="666">
        <v>0</v>
      </c>
      <c r="Q122" s="657">
        <v>18</v>
      </c>
      <c r="R122" s="657">
        <v>14</v>
      </c>
      <c r="S122" s="657">
        <v>4</v>
      </c>
      <c r="T122" s="665">
        <v>12</v>
      </c>
      <c r="U122" s="657">
        <v>8</v>
      </c>
      <c r="V122" s="666">
        <v>4</v>
      </c>
      <c r="W122" s="657">
        <v>6</v>
      </c>
      <c r="X122" s="657">
        <v>3</v>
      </c>
      <c r="Y122" s="657">
        <v>3</v>
      </c>
      <c r="Z122" s="665">
        <v>190</v>
      </c>
      <c r="AA122" s="657">
        <v>151</v>
      </c>
      <c r="AB122" s="666">
        <v>39</v>
      </c>
      <c r="AC122" s="657">
        <v>56</v>
      </c>
      <c r="AD122" s="657">
        <v>49</v>
      </c>
      <c r="AE122" s="657">
        <v>7</v>
      </c>
      <c r="AF122" s="665">
        <v>13</v>
      </c>
      <c r="AG122" s="657">
        <v>10</v>
      </c>
      <c r="AH122" s="666">
        <v>3</v>
      </c>
      <c r="AI122" s="657">
        <v>50</v>
      </c>
      <c r="AJ122" s="657">
        <v>25</v>
      </c>
      <c r="AK122" s="657">
        <v>25</v>
      </c>
      <c r="AL122" s="665">
        <v>26</v>
      </c>
      <c r="AM122" s="657">
        <v>20</v>
      </c>
      <c r="AN122" s="666">
        <v>6</v>
      </c>
      <c r="AO122" s="657">
        <v>4</v>
      </c>
      <c r="AP122" s="657">
        <v>3</v>
      </c>
      <c r="AQ122" s="657">
        <v>1</v>
      </c>
      <c r="AR122" s="665">
        <v>4</v>
      </c>
      <c r="AS122" s="657">
        <v>3</v>
      </c>
      <c r="AT122" s="666">
        <v>1</v>
      </c>
      <c r="AU122" s="657">
        <v>53</v>
      </c>
      <c r="AV122" s="657">
        <v>39</v>
      </c>
      <c r="AW122" s="657">
        <v>14</v>
      </c>
      <c r="AX122" s="665">
        <v>0</v>
      </c>
      <c r="AY122" s="657">
        <v>0</v>
      </c>
      <c r="AZ122" s="666">
        <v>0</v>
      </c>
      <c r="BA122" s="657">
        <v>8</v>
      </c>
      <c r="BB122" s="657">
        <v>4</v>
      </c>
      <c r="BC122" s="657">
        <v>4</v>
      </c>
      <c r="BD122" s="665">
        <v>82</v>
      </c>
      <c r="BE122" s="657">
        <v>55</v>
      </c>
      <c r="BF122" s="666">
        <v>27</v>
      </c>
      <c r="BG122" s="657">
        <v>20</v>
      </c>
      <c r="BH122" s="657">
        <v>18</v>
      </c>
      <c r="BI122" s="657">
        <v>2</v>
      </c>
      <c r="BJ122" s="665">
        <v>67</v>
      </c>
      <c r="BK122" s="657">
        <v>53</v>
      </c>
      <c r="BL122" s="666">
        <v>14</v>
      </c>
      <c r="BM122" s="657">
        <v>49</v>
      </c>
      <c r="BN122" s="657">
        <v>44</v>
      </c>
      <c r="BO122" s="657">
        <v>5</v>
      </c>
      <c r="BP122" s="665">
        <v>25</v>
      </c>
      <c r="BQ122" s="657">
        <v>19</v>
      </c>
      <c r="BR122" s="666">
        <v>6</v>
      </c>
      <c r="BS122" s="657">
        <v>113</v>
      </c>
      <c r="BT122" s="657">
        <v>86</v>
      </c>
      <c r="BU122" s="657">
        <v>27</v>
      </c>
      <c r="BV122" s="665">
        <v>2</v>
      </c>
      <c r="BW122" s="657">
        <v>2</v>
      </c>
      <c r="BX122" s="666">
        <v>0</v>
      </c>
      <c r="BY122" s="657">
        <v>2</v>
      </c>
      <c r="BZ122" s="657">
        <v>2</v>
      </c>
      <c r="CA122" s="657">
        <v>0</v>
      </c>
      <c r="CB122" s="665">
        <v>2</v>
      </c>
      <c r="CC122" s="657">
        <v>2</v>
      </c>
      <c r="CD122" s="666">
        <v>0</v>
      </c>
      <c r="CE122" s="657">
        <v>117</v>
      </c>
      <c r="CF122" s="657">
        <v>83</v>
      </c>
      <c r="CG122" s="657">
        <v>34</v>
      </c>
      <c r="CH122" s="665">
        <v>249</v>
      </c>
      <c r="CI122" s="657">
        <v>173</v>
      </c>
      <c r="CJ122" s="666">
        <v>76</v>
      </c>
      <c r="CK122" s="657">
        <v>28</v>
      </c>
      <c r="CL122" s="657">
        <v>23</v>
      </c>
      <c r="CM122" s="657">
        <v>5</v>
      </c>
      <c r="CN122" s="665">
        <v>0</v>
      </c>
      <c r="CO122" s="657">
        <v>0</v>
      </c>
      <c r="CP122" s="666">
        <v>0</v>
      </c>
      <c r="CQ122" s="657">
        <v>0</v>
      </c>
      <c r="CR122" s="657">
        <v>0</v>
      </c>
      <c r="CS122" s="657">
        <v>0</v>
      </c>
      <c r="CT122" s="665">
        <v>6</v>
      </c>
      <c r="CU122" s="657">
        <v>3</v>
      </c>
      <c r="CV122" s="666">
        <v>3</v>
      </c>
      <c r="CW122" s="657">
        <v>44</v>
      </c>
      <c r="CX122" s="657">
        <v>36</v>
      </c>
      <c r="CY122" s="657">
        <v>8</v>
      </c>
      <c r="CZ122" s="665">
        <v>7</v>
      </c>
      <c r="DA122" s="657">
        <v>4</v>
      </c>
      <c r="DB122" s="666">
        <v>3</v>
      </c>
      <c r="DC122" s="657">
        <v>1</v>
      </c>
      <c r="DD122" s="657">
        <v>1</v>
      </c>
      <c r="DE122" s="657">
        <v>0</v>
      </c>
      <c r="DF122" s="665">
        <v>15</v>
      </c>
      <c r="DG122" s="657">
        <v>12</v>
      </c>
      <c r="DH122" s="666">
        <v>3</v>
      </c>
      <c r="DI122" s="657">
        <v>0</v>
      </c>
      <c r="DJ122" s="657">
        <v>0</v>
      </c>
      <c r="DK122" s="657">
        <v>0</v>
      </c>
      <c r="DL122" s="665">
        <v>9</v>
      </c>
      <c r="DM122" s="657">
        <v>8</v>
      </c>
      <c r="DN122" s="666">
        <v>1</v>
      </c>
      <c r="DO122" s="657">
        <v>2</v>
      </c>
      <c r="DP122" s="657">
        <v>2</v>
      </c>
      <c r="DQ122" s="657">
        <v>0</v>
      </c>
      <c r="DR122" s="665">
        <v>4</v>
      </c>
      <c r="DS122" s="657">
        <v>3</v>
      </c>
      <c r="DT122" s="666">
        <v>1</v>
      </c>
      <c r="DU122" s="665">
        <v>0</v>
      </c>
      <c r="DV122" s="657">
        <v>0</v>
      </c>
      <c r="DW122" s="666">
        <v>0</v>
      </c>
    </row>
    <row r="123" spans="1:127" hidden="1" x14ac:dyDescent="0.15">
      <c r="A123" s="529" t="s">
        <v>1465</v>
      </c>
      <c r="B123" s="661">
        <v>137</v>
      </c>
      <c r="C123" s="662">
        <v>80</v>
      </c>
      <c r="D123" s="663">
        <v>57</v>
      </c>
      <c r="E123" s="657">
        <v>4</v>
      </c>
      <c r="F123" s="657">
        <v>3</v>
      </c>
      <c r="G123" s="657">
        <v>1</v>
      </c>
      <c r="H123" s="665">
        <v>43</v>
      </c>
      <c r="I123" s="657">
        <v>29</v>
      </c>
      <c r="J123" s="666">
        <v>14</v>
      </c>
      <c r="K123" s="657">
        <v>2</v>
      </c>
      <c r="L123" s="657">
        <v>1</v>
      </c>
      <c r="M123" s="657">
        <v>1</v>
      </c>
      <c r="N123" s="665">
        <v>0</v>
      </c>
      <c r="O123" s="657">
        <v>0</v>
      </c>
      <c r="P123" s="666">
        <v>0</v>
      </c>
      <c r="Q123" s="657">
        <v>0</v>
      </c>
      <c r="R123" s="657">
        <v>0</v>
      </c>
      <c r="S123" s="657">
        <v>0</v>
      </c>
      <c r="T123" s="665">
        <v>0</v>
      </c>
      <c r="U123" s="657">
        <v>0</v>
      </c>
      <c r="V123" s="666">
        <v>0</v>
      </c>
      <c r="W123" s="657">
        <v>0</v>
      </c>
      <c r="X123" s="657">
        <v>0</v>
      </c>
      <c r="Y123" s="657">
        <v>0</v>
      </c>
      <c r="Z123" s="665">
        <v>0</v>
      </c>
      <c r="AA123" s="657">
        <v>0</v>
      </c>
      <c r="AB123" s="666">
        <v>0</v>
      </c>
      <c r="AC123" s="657">
        <v>0</v>
      </c>
      <c r="AD123" s="657">
        <v>0</v>
      </c>
      <c r="AE123" s="657">
        <v>0</v>
      </c>
      <c r="AF123" s="665">
        <v>0</v>
      </c>
      <c r="AG123" s="657">
        <v>0</v>
      </c>
      <c r="AH123" s="666">
        <v>0</v>
      </c>
      <c r="AI123" s="657">
        <v>0</v>
      </c>
      <c r="AJ123" s="657">
        <v>0</v>
      </c>
      <c r="AK123" s="657">
        <v>0</v>
      </c>
      <c r="AL123" s="665">
        <v>0</v>
      </c>
      <c r="AM123" s="657">
        <v>0</v>
      </c>
      <c r="AN123" s="666">
        <v>0</v>
      </c>
      <c r="AO123" s="657">
        <v>0</v>
      </c>
      <c r="AP123" s="657">
        <v>0</v>
      </c>
      <c r="AQ123" s="657">
        <v>0</v>
      </c>
      <c r="AR123" s="665">
        <v>0</v>
      </c>
      <c r="AS123" s="657">
        <v>0</v>
      </c>
      <c r="AT123" s="666">
        <v>0</v>
      </c>
      <c r="AU123" s="657">
        <v>4</v>
      </c>
      <c r="AV123" s="657">
        <v>4</v>
      </c>
      <c r="AW123" s="657">
        <v>0</v>
      </c>
      <c r="AX123" s="665">
        <v>0</v>
      </c>
      <c r="AY123" s="657">
        <v>0</v>
      </c>
      <c r="AZ123" s="666">
        <v>0</v>
      </c>
      <c r="BA123" s="657">
        <v>0</v>
      </c>
      <c r="BB123" s="657">
        <v>0</v>
      </c>
      <c r="BC123" s="657">
        <v>0</v>
      </c>
      <c r="BD123" s="665">
        <v>24</v>
      </c>
      <c r="BE123" s="657">
        <v>13</v>
      </c>
      <c r="BF123" s="666">
        <v>11</v>
      </c>
      <c r="BG123" s="657">
        <v>0</v>
      </c>
      <c r="BH123" s="657">
        <v>0</v>
      </c>
      <c r="BI123" s="657">
        <v>0</v>
      </c>
      <c r="BJ123" s="665">
        <v>0</v>
      </c>
      <c r="BK123" s="657">
        <v>0</v>
      </c>
      <c r="BL123" s="666">
        <v>0</v>
      </c>
      <c r="BM123" s="657">
        <v>0</v>
      </c>
      <c r="BN123" s="657">
        <v>0</v>
      </c>
      <c r="BO123" s="657">
        <v>0</v>
      </c>
      <c r="BP123" s="665">
        <v>0</v>
      </c>
      <c r="BQ123" s="657">
        <v>0</v>
      </c>
      <c r="BR123" s="666">
        <v>0</v>
      </c>
      <c r="BS123" s="657">
        <v>11</v>
      </c>
      <c r="BT123" s="657">
        <v>2</v>
      </c>
      <c r="BU123" s="657">
        <v>9</v>
      </c>
      <c r="BV123" s="665">
        <v>0</v>
      </c>
      <c r="BW123" s="657">
        <v>0</v>
      </c>
      <c r="BX123" s="666">
        <v>0</v>
      </c>
      <c r="BY123" s="657">
        <v>0</v>
      </c>
      <c r="BZ123" s="657">
        <v>0</v>
      </c>
      <c r="CA123" s="657">
        <v>0</v>
      </c>
      <c r="CB123" s="665">
        <v>22</v>
      </c>
      <c r="CC123" s="657">
        <v>11</v>
      </c>
      <c r="CD123" s="666">
        <v>11</v>
      </c>
      <c r="CE123" s="657">
        <v>0</v>
      </c>
      <c r="CF123" s="657">
        <v>0</v>
      </c>
      <c r="CG123" s="657">
        <v>0</v>
      </c>
      <c r="CH123" s="665">
        <v>22</v>
      </c>
      <c r="CI123" s="657">
        <v>12</v>
      </c>
      <c r="CJ123" s="666">
        <v>10</v>
      </c>
      <c r="CK123" s="657">
        <v>4</v>
      </c>
      <c r="CL123" s="657">
        <v>4</v>
      </c>
      <c r="CM123" s="657">
        <v>0</v>
      </c>
      <c r="CN123" s="665">
        <v>0</v>
      </c>
      <c r="CO123" s="657">
        <v>0</v>
      </c>
      <c r="CP123" s="666">
        <v>0</v>
      </c>
      <c r="CQ123" s="657">
        <v>0</v>
      </c>
      <c r="CR123" s="657">
        <v>0</v>
      </c>
      <c r="CS123" s="657">
        <v>0</v>
      </c>
      <c r="CT123" s="665">
        <v>0</v>
      </c>
      <c r="CU123" s="657">
        <v>0</v>
      </c>
      <c r="CV123" s="666">
        <v>0</v>
      </c>
      <c r="CW123" s="657">
        <v>0</v>
      </c>
      <c r="CX123" s="657">
        <v>0</v>
      </c>
      <c r="CY123" s="657">
        <v>0</v>
      </c>
      <c r="CZ123" s="665">
        <v>0</v>
      </c>
      <c r="DA123" s="657">
        <v>0</v>
      </c>
      <c r="DB123" s="666">
        <v>0</v>
      </c>
      <c r="DC123" s="657">
        <v>1</v>
      </c>
      <c r="DD123" s="657">
        <v>1</v>
      </c>
      <c r="DE123" s="657">
        <v>0</v>
      </c>
      <c r="DF123" s="665">
        <v>0</v>
      </c>
      <c r="DG123" s="657">
        <v>0</v>
      </c>
      <c r="DH123" s="666">
        <v>0</v>
      </c>
      <c r="DI123" s="657">
        <v>0</v>
      </c>
      <c r="DJ123" s="657">
        <v>0</v>
      </c>
      <c r="DK123" s="657">
        <v>0</v>
      </c>
      <c r="DL123" s="665">
        <v>0</v>
      </c>
      <c r="DM123" s="657">
        <v>0</v>
      </c>
      <c r="DN123" s="666">
        <v>0</v>
      </c>
      <c r="DO123" s="657">
        <v>0</v>
      </c>
      <c r="DP123" s="657">
        <v>0</v>
      </c>
      <c r="DQ123" s="657">
        <v>0</v>
      </c>
      <c r="DR123" s="665">
        <v>0</v>
      </c>
      <c r="DS123" s="657">
        <v>0</v>
      </c>
      <c r="DT123" s="666">
        <v>0</v>
      </c>
      <c r="DU123" s="665">
        <v>0</v>
      </c>
      <c r="DV123" s="657">
        <v>0</v>
      </c>
      <c r="DW123" s="666">
        <v>0</v>
      </c>
    </row>
    <row r="124" spans="1:127" hidden="1" x14ac:dyDescent="0.15">
      <c r="A124" s="529" t="s">
        <v>1466</v>
      </c>
      <c r="B124" s="661">
        <v>967</v>
      </c>
      <c r="C124" s="662">
        <v>698</v>
      </c>
      <c r="D124" s="663">
        <v>269</v>
      </c>
      <c r="E124" s="657">
        <v>89</v>
      </c>
      <c r="F124" s="657">
        <v>66</v>
      </c>
      <c r="G124" s="657">
        <v>23</v>
      </c>
      <c r="H124" s="665">
        <v>101</v>
      </c>
      <c r="I124" s="657">
        <v>75</v>
      </c>
      <c r="J124" s="666">
        <v>26</v>
      </c>
      <c r="K124" s="657">
        <v>33</v>
      </c>
      <c r="L124" s="657">
        <v>24</v>
      </c>
      <c r="M124" s="657">
        <v>9</v>
      </c>
      <c r="N124" s="665">
        <v>17</v>
      </c>
      <c r="O124" s="657">
        <v>11</v>
      </c>
      <c r="P124" s="666">
        <v>6</v>
      </c>
      <c r="Q124" s="657">
        <v>15</v>
      </c>
      <c r="R124" s="657">
        <v>11</v>
      </c>
      <c r="S124" s="657">
        <v>4</v>
      </c>
      <c r="T124" s="665">
        <v>13</v>
      </c>
      <c r="U124" s="657">
        <v>8</v>
      </c>
      <c r="V124" s="666">
        <v>5</v>
      </c>
      <c r="W124" s="657">
        <v>1</v>
      </c>
      <c r="X124" s="657">
        <v>1</v>
      </c>
      <c r="Y124" s="657">
        <v>0</v>
      </c>
      <c r="Z124" s="665">
        <v>193</v>
      </c>
      <c r="AA124" s="657">
        <v>127</v>
      </c>
      <c r="AB124" s="666">
        <v>66</v>
      </c>
      <c r="AC124" s="657">
        <v>4</v>
      </c>
      <c r="AD124" s="657">
        <v>3</v>
      </c>
      <c r="AE124" s="657">
        <v>1</v>
      </c>
      <c r="AF124" s="665">
        <v>23</v>
      </c>
      <c r="AG124" s="657">
        <v>17</v>
      </c>
      <c r="AH124" s="666">
        <v>6</v>
      </c>
      <c r="AI124" s="657">
        <v>102</v>
      </c>
      <c r="AJ124" s="657">
        <v>75</v>
      </c>
      <c r="AK124" s="657">
        <v>27</v>
      </c>
      <c r="AL124" s="665">
        <v>7</v>
      </c>
      <c r="AM124" s="657">
        <v>5</v>
      </c>
      <c r="AN124" s="666">
        <v>2</v>
      </c>
      <c r="AO124" s="657">
        <v>8</v>
      </c>
      <c r="AP124" s="657">
        <v>6</v>
      </c>
      <c r="AQ124" s="657">
        <v>2</v>
      </c>
      <c r="AR124" s="665">
        <v>7</v>
      </c>
      <c r="AS124" s="657">
        <v>6</v>
      </c>
      <c r="AT124" s="666">
        <v>1</v>
      </c>
      <c r="AU124" s="657">
        <v>15</v>
      </c>
      <c r="AV124" s="657">
        <v>13</v>
      </c>
      <c r="AW124" s="657">
        <v>2</v>
      </c>
      <c r="AX124" s="665">
        <v>13</v>
      </c>
      <c r="AY124" s="657">
        <v>8</v>
      </c>
      <c r="AZ124" s="666">
        <v>5</v>
      </c>
      <c r="BA124" s="657">
        <v>1</v>
      </c>
      <c r="BB124" s="657">
        <v>0</v>
      </c>
      <c r="BC124" s="657">
        <v>1</v>
      </c>
      <c r="BD124" s="665">
        <v>12</v>
      </c>
      <c r="BE124" s="657">
        <v>9</v>
      </c>
      <c r="BF124" s="666">
        <v>3</v>
      </c>
      <c r="BG124" s="657">
        <v>12</v>
      </c>
      <c r="BH124" s="657">
        <v>7</v>
      </c>
      <c r="BI124" s="657">
        <v>5</v>
      </c>
      <c r="BJ124" s="665">
        <v>12</v>
      </c>
      <c r="BK124" s="657">
        <v>9</v>
      </c>
      <c r="BL124" s="666">
        <v>3</v>
      </c>
      <c r="BM124" s="657">
        <v>3</v>
      </c>
      <c r="BN124" s="657">
        <v>2</v>
      </c>
      <c r="BO124" s="657">
        <v>1</v>
      </c>
      <c r="BP124" s="665">
        <v>14</v>
      </c>
      <c r="BQ124" s="657">
        <v>10</v>
      </c>
      <c r="BR124" s="666">
        <v>4</v>
      </c>
      <c r="BS124" s="657">
        <v>32</v>
      </c>
      <c r="BT124" s="657">
        <v>26</v>
      </c>
      <c r="BU124" s="657">
        <v>6</v>
      </c>
      <c r="BV124" s="665">
        <v>20</v>
      </c>
      <c r="BW124" s="657">
        <v>16</v>
      </c>
      <c r="BX124" s="666">
        <v>4</v>
      </c>
      <c r="BY124" s="657">
        <v>10</v>
      </c>
      <c r="BZ124" s="657">
        <v>7</v>
      </c>
      <c r="CA124" s="657">
        <v>3</v>
      </c>
      <c r="CB124" s="665">
        <v>2</v>
      </c>
      <c r="CC124" s="657">
        <v>2</v>
      </c>
      <c r="CD124" s="666">
        <v>0</v>
      </c>
      <c r="CE124" s="657">
        <v>44</v>
      </c>
      <c r="CF124" s="657">
        <v>32</v>
      </c>
      <c r="CG124" s="657">
        <v>12</v>
      </c>
      <c r="CH124" s="665">
        <v>19</v>
      </c>
      <c r="CI124" s="657">
        <v>13</v>
      </c>
      <c r="CJ124" s="666">
        <v>6</v>
      </c>
      <c r="CK124" s="657">
        <v>26</v>
      </c>
      <c r="CL124" s="657">
        <v>19</v>
      </c>
      <c r="CM124" s="657">
        <v>7</v>
      </c>
      <c r="CN124" s="665">
        <v>0</v>
      </c>
      <c r="CO124" s="657">
        <v>0</v>
      </c>
      <c r="CP124" s="666">
        <v>0</v>
      </c>
      <c r="CQ124" s="657">
        <v>65</v>
      </c>
      <c r="CR124" s="657">
        <v>50</v>
      </c>
      <c r="CS124" s="657">
        <v>15</v>
      </c>
      <c r="CT124" s="665">
        <v>18</v>
      </c>
      <c r="CU124" s="657">
        <v>12</v>
      </c>
      <c r="CV124" s="666">
        <v>6</v>
      </c>
      <c r="CW124" s="657">
        <v>0</v>
      </c>
      <c r="CX124" s="657">
        <v>0</v>
      </c>
      <c r="CY124" s="657">
        <v>0</v>
      </c>
      <c r="CZ124" s="665">
        <v>4</v>
      </c>
      <c r="DA124" s="657">
        <v>3</v>
      </c>
      <c r="DB124" s="666">
        <v>1</v>
      </c>
      <c r="DC124" s="657">
        <v>0</v>
      </c>
      <c r="DD124" s="657">
        <v>0</v>
      </c>
      <c r="DE124" s="657">
        <v>0</v>
      </c>
      <c r="DF124" s="665">
        <v>8</v>
      </c>
      <c r="DG124" s="657">
        <v>7</v>
      </c>
      <c r="DH124" s="666">
        <v>1</v>
      </c>
      <c r="DI124" s="657">
        <v>4</v>
      </c>
      <c r="DJ124" s="657">
        <v>3</v>
      </c>
      <c r="DK124" s="657">
        <v>1</v>
      </c>
      <c r="DL124" s="665">
        <v>3</v>
      </c>
      <c r="DM124" s="657">
        <v>2</v>
      </c>
      <c r="DN124" s="666">
        <v>1</v>
      </c>
      <c r="DO124" s="657">
        <v>11</v>
      </c>
      <c r="DP124" s="657">
        <v>8</v>
      </c>
      <c r="DQ124" s="657">
        <v>3</v>
      </c>
      <c r="DR124" s="665">
        <v>4</v>
      </c>
      <c r="DS124" s="657">
        <v>3</v>
      </c>
      <c r="DT124" s="666">
        <v>1</v>
      </c>
      <c r="DU124" s="665">
        <v>2</v>
      </c>
      <c r="DV124" s="657">
        <v>2</v>
      </c>
      <c r="DW124" s="666">
        <v>0</v>
      </c>
    </row>
    <row r="125" spans="1:127" hidden="1" x14ac:dyDescent="0.15">
      <c r="A125" s="529" t="s">
        <v>1467</v>
      </c>
      <c r="B125" s="661">
        <v>409</v>
      </c>
      <c r="C125" s="662">
        <v>242</v>
      </c>
      <c r="D125" s="663">
        <v>167</v>
      </c>
      <c r="E125" s="657">
        <v>100</v>
      </c>
      <c r="F125" s="657">
        <v>70</v>
      </c>
      <c r="G125" s="657">
        <v>30</v>
      </c>
      <c r="H125" s="665">
        <v>34</v>
      </c>
      <c r="I125" s="657">
        <v>27</v>
      </c>
      <c r="J125" s="666">
        <v>7</v>
      </c>
      <c r="K125" s="657">
        <v>21</v>
      </c>
      <c r="L125" s="657">
        <v>16</v>
      </c>
      <c r="M125" s="657">
        <v>5</v>
      </c>
      <c r="N125" s="665">
        <v>3</v>
      </c>
      <c r="O125" s="657">
        <v>1</v>
      </c>
      <c r="P125" s="666">
        <v>2</v>
      </c>
      <c r="Q125" s="657">
        <v>92</v>
      </c>
      <c r="R125" s="657">
        <v>33</v>
      </c>
      <c r="S125" s="657">
        <v>59</v>
      </c>
      <c r="T125" s="665">
        <v>0</v>
      </c>
      <c r="U125" s="657">
        <v>0</v>
      </c>
      <c r="V125" s="666">
        <v>0</v>
      </c>
      <c r="W125" s="657">
        <v>0</v>
      </c>
      <c r="X125" s="657">
        <v>0</v>
      </c>
      <c r="Y125" s="657">
        <v>0</v>
      </c>
      <c r="Z125" s="665">
        <v>12</v>
      </c>
      <c r="AA125" s="657">
        <v>11</v>
      </c>
      <c r="AB125" s="666">
        <v>1</v>
      </c>
      <c r="AC125" s="657">
        <v>0</v>
      </c>
      <c r="AD125" s="657">
        <v>0</v>
      </c>
      <c r="AE125" s="657">
        <v>0</v>
      </c>
      <c r="AF125" s="665">
        <v>0</v>
      </c>
      <c r="AG125" s="657">
        <v>0</v>
      </c>
      <c r="AH125" s="666">
        <v>0</v>
      </c>
      <c r="AI125" s="657">
        <v>2</v>
      </c>
      <c r="AJ125" s="657">
        <v>2</v>
      </c>
      <c r="AK125" s="657">
        <v>0</v>
      </c>
      <c r="AL125" s="665">
        <v>0</v>
      </c>
      <c r="AM125" s="657">
        <v>0</v>
      </c>
      <c r="AN125" s="666">
        <v>0</v>
      </c>
      <c r="AO125" s="657">
        <v>0</v>
      </c>
      <c r="AP125" s="657">
        <v>0</v>
      </c>
      <c r="AQ125" s="657">
        <v>0</v>
      </c>
      <c r="AR125" s="665">
        <v>0</v>
      </c>
      <c r="AS125" s="657">
        <v>0</v>
      </c>
      <c r="AT125" s="666">
        <v>0</v>
      </c>
      <c r="AU125" s="657">
        <v>0</v>
      </c>
      <c r="AV125" s="657">
        <v>0</v>
      </c>
      <c r="AW125" s="657">
        <v>0</v>
      </c>
      <c r="AX125" s="665">
        <v>0</v>
      </c>
      <c r="AY125" s="657">
        <v>0</v>
      </c>
      <c r="AZ125" s="666">
        <v>0</v>
      </c>
      <c r="BA125" s="657">
        <v>0</v>
      </c>
      <c r="BB125" s="657">
        <v>0</v>
      </c>
      <c r="BC125" s="657">
        <v>0</v>
      </c>
      <c r="BD125" s="665">
        <v>0</v>
      </c>
      <c r="BE125" s="657">
        <v>0</v>
      </c>
      <c r="BF125" s="666">
        <v>0</v>
      </c>
      <c r="BG125" s="657">
        <v>0</v>
      </c>
      <c r="BH125" s="657">
        <v>0</v>
      </c>
      <c r="BI125" s="657">
        <v>0</v>
      </c>
      <c r="BJ125" s="665">
        <v>0</v>
      </c>
      <c r="BK125" s="657">
        <v>0</v>
      </c>
      <c r="BL125" s="666">
        <v>0</v>
      </c>
      <c r="BM125" s="657">
        <v>62</v>
      </c>
      <c r="BN125" s="657">
        <v>17</v>
      </c>
      <c r="BO125" s="657">
        <v>45</v>
      </c>
      <c r="BP125" s="665">
        <v>0</v>
      </c>
      <c r="BQ125" s="657">
        <v>0</v>
      </c>
      <c r="BR125" s="666">
        <v>0</v>
      </c>
      <c r="BS125" s="657">
        <v>39</v>
      </c>
      <c r="BT125" s="657">
        <v>28</v>
      </c>
      <c r="BU125" s="657">
        <v>11</v>
      </c>
      <c r="BV125" s="665">
        <v>0</v>
      </c>
      <c r="BW125" s="657">
        <v>0</v>
      </c>
      <c r="BX125" s="666">
        <v>0</v>
      </c>
      <c r="BY125" s="657">
        <v>35</v>
      </c>
      <c r="BZ125" s="657">
        <v>31</v>
      </c>
      <c r="CA125" s="657">
        <v>4</v>
      </c>
      <c r="CB125" s="665">
        <v>0</v>
      </c>
      <c r="CC125" s="657">
        <v>0</v>
      </c>
      <c r="CD125" s="666">
        <v>0</v>
      </c>
      <c r="CE125" s="657">
        <v>2</v>
      </c>
      <c r="CF125" s="657">
        <v>1</v>
      </c>
      <c r="CG125" s="657">
        <v>1</v>
      </c>
      <c r="CH125" s="665">
        <v>4</v>
      </c>
      <c r="CI125" s="657">
        <v>3</v>
      </c>
      <c r="CJ125" s="666">
        <v>1</v>
      </c>
      <c r="CK125" s="657">
        <v>0</v>
      </c>
      <c r="CL125" s="657">
        <v>0</v>
      </c>
      <c r="CM125" s="657">
        <v>0</v>
      </c>
      <c r="CN125" s="665">
        <v>0</v>
      </c>
      <c r="CO125" s="657">
        <v>0</v>
      </c>
      <c r="CP125" s="666">
        <v>0</v>
      </c>
      <c r="CQ125" s="657">
        <v>0</v>
      </c>
      <c r="CR125" s="657">
        <v>0</v>
      </c>
      <c r="CS125" s="657">
        <v>0</v>
      </c>
      <c r="CT125" s="665">
        <v>0</v>
      </c>
      <c r="CU125" s="657">
        <v>0</v>
      </c>
      <c r="CV125" s="666">
        <v>0</v>
      </c>
      <c r="CW125" s="657">
        <v>0</v>
      </c>
      <c r="CX125" s="657">
        <v>0</v>
      </c>
      <c r="CY125" s="657">
        <v>0</v>
      </c>
      <c r="CZ125" s="665">
        <v>0</v>
      </c>
      <c r="DA125" s="657">
        <v>0</v>
      </c>
      <c r="DB125" s="666">
        <v>0</v>
      </c>
      <c r="DC125" s="657">
        <v>0</v>
      </c>
      <c r="DD125" s="657">
        <v>0</v>
      </c>
      <c r="DE125" s="657">
        <v>0</v>
      </c>
      <c r="DF125" s="665">
        <v>0</v>
      </c>
      <c r="DG125" s="657">
        <v>0</v>
      </c>
      <c r="DH125" s="666">
        <v>0</v>
      </c>
      <c r="DI125" s="657">
        <v>1</v>
      </c>
      <c r="DJ125" s="657">
        <v>1</v>
      </c>
      <c r="DK125" s="657">
        <v>0</v>
      </c>
      <c r="DL125" s="665">
        <v>0</v>
      </c>
      <c r="DM125" s="657">
        <v>0</v>
      </c>
      <c r="DN125" s="666">
        <v>0</v>
      </c>
      <c r="DO125" s="657">
        <v>0</v>
      </c>
      <c r="DP125" s="657">
        <v>0</v>
      </c>
      <c r="DQ125" s="657">
        <v>0</v>
      </c>
      <c r="DR125" s="665">
        <v>0</v>
      </c>
      <c r="DS125" s="657">
        <v>0</v>
      </c>
      <c r="DT125" s="666">
        <v>0</v>
      </c>
      <c r="DU125" s="665">
        <v>2</v>
      </c>
      <c r="DV125" s="657">
        <v>1</v>
      </c>
      <c r="DW125" s="666">
        <v>1</v>
      </c>
    </row>
    <row r="126" spans="1:127" hidden="1" x14ac:dyDescent="0.15">
      <c r="A126" s="529" t="s">
        <v>1468</v>
      </c>
      <c r="B126" s="661">
        <v>7854</v>
      </c>
      <c r="C126" s="662">
        <v>5723</v>
      </c>
      <c r="D126" s="663">
        <v>2131</v>
      </c>
      <c r="E126" s="657">
        <v>482</v>
      </c>
      <c r="F126" s="657">
        <v>333</v>
      </c>
      <c r="G126" s="657">
        <v>149</v>
      </c>
      <c r="H126" s="665">
        <v>928</v>
      </c>
      <c r="I126" s="657">
        <v>574</v>
      </c>
      <c r="J126" s="666">
        <v>354</v>
      </c>
      <c r="K126" s="657">
        <v>1271</v>
      </c>
      <c r="L126" s="657">
        <v>954</v>
      </c>
      <c r="M126" s="657">
        <v>317</v>
      </c>
      <c r="N126" s="665">
        <v>358</v>
      </c>
      <c r="O126" s="657">
        <v>310</v>
      </c>
      <c r="P126" s="666">
        <v>48</v>
      </c>
      <c r="Q126" s="657">
        <v>103</v>
      </c>
      <c r="R126" s="657">
        <v>72</v>
      </c>
      <c r="S126" s="657">
        <v>31</v>
      </c>
      <c r="T126" s="665">
        <v>47</v>
      </c>
      <c r="U126" s="657">
        <v>35</v>
      </c>
      <c r="V126" s="666">
        <v>12</v>
      </c>
      <c r="W126" s="657">
        <v>33</v>
      </c>
      <c r="X126" s="657">
        <v>9</v>
      </c>
      <c r="Y126" s="657">
        <v>24</v>
      </c>
      <c r="Z126" s="665">
        <v>354</v>
      </c>
      <c r="AA126" s="657">
        <v>290</v>
      </c>
      <c r="AB126" s="666">
        <v>64</v>
      </c>
      <c r="AC126" s="657">
        <v>5</v>
      </c>
      <c r="AD126" s="657">
        <v>1</v>
      </c>
      <c r="AE126" s="657">
        <v>4</v>
      </c>
      <c r="AF126" s="665">
        <v>114</v>
      </c>
      <c r="AG126" s="657">
        <v>71</v>
      </c>
      <c r="AH126" s="666">
        <v>43</v>
      </c>
      <c r="AI126" s="657">
        <v>209</v>
      </c>
      <c r="AJ126" s="657">
        <v>115</v>
      </c>
      <c r="AK126" s="657">
        <v>94</v>
      </c>
      <c r="AL126" s="665">
        <v>50</v>
      </c>
      <c r="AM126" s="657">
        <v>36</v>
      </c>
      <c r="AN126" s="666">
        <v>14</v>
      </c>
      <c r="AO126" s="657">
        <v>89</v>
      </c>
      <c r="AP126" s="657">
        <v>62</v>
      </c>
      <c r="AQ126" s="657">
        <v>27</v>
      </c>
      <c r="AR126" s="665">
        <v>5</v>
      </c>
      <c r="AS126" s="657">
        <v>3</v>
      </c>
      <c r="AT126" s="666">
        <v>2</v>
      </c>
      <c r="AU126" s="657">
        <v>324</v>
      </c>
      <c r="AV126" s="657">
        <v>256</v>
      </c>
      <c r="AW126" s="657">
        <v>68</v>
      </c>
      <c r="AX126" s="665">
        <v>433</v>
      </c>
      <c r="AY126" s="657">
        <v>384</v>
      </c>
      <c r="AZ126" s="666">
        <v>49</v>
      </c>
      <c r="BA126" s="657">
        <v>55</v>
      </c>
      <c r="BB126" s="657">
        <v>36</v>
      </c>
      <c r="BC126" s="657">
        <v>19</v>
      </c>
      <c r="BD126" s="665">
        <v>219</v>
      </c>
      <c r="BE126" s="657">
        <v>156</v>
      </c>
      <c r="BF126" s="666">
        <v>63</v>
      </c>
      <c r="BG126" s="657">
        <v>181</v>
      </c>
      <c r="BH126" s="657">
        <v>150</v>
      </c>
      <c r="BI126" s="657">
        <v>31</v>
      </c>
      <c r="BJ126" s="665">
        <v>136</v>
      </c>
      <c r="BK126" s="657">
        <v>71</v>
      </c>
      <c r="BL126" s="666">
        <v>65</v>
      </c>
      <c r="BM126" s="657">
        <v>62</v>
      </c>
      <c r="BN126" s="657">
        <v>30</v>
      </c>
      <c r="BO126" s="657">
        <v>32</v>
      </c>
      <c r="BP126" s="665">
        <v>3</v>
      </c>
      <c r="BQ126" s="657">
        <v>1</v>
      </c>
      <c r="BR126" s="666">
        <v>2</v>
      </c>
      <c r="BS126" s="657">
        <v>753</v>
      </c>
      <c r="BT126" s="657">
        <v>527</v>
      </c>
      <c r="BU126" s="657">
        <v>226</v>
      </c>
      <c r="BV126" s="665">
        <v>51</v>
      </c>
      <c r="BW126" s="657">
        <v>36</v>
      </c>
      <c r="BX126" s="666">
        <v>15</v>
      </c>
      <c r="BY126" s="657">
        <v>2</v>
      </c>
      <c r="BZ126" s="657">
        <v>2</v>
      </c>
      <c r="CA126" s="657">
        <v>0</v>
      </c>
      <c r="CB126" s="665">
        <v>18</v>
      </c>
      <c r="CC126" s="657">
        <v>5</v>
      </c>
      <c r="CD126" s="666">
        <v>13</v>
      </c>
      <c r="CE126" s="657">
        <v>23</v>
      </c>
      <c r="CF126" s="657">
        <v>14</v>
      </c>
      <c r="CG126" s="657">
        <v>9</v>
      </c>
      <c r="CH126" s="665">
        <v>393</v>
      </c>
      <c r="CI126" s="657">
        <v>332</v>
      </c>
      <c r="CJ126" s="666">
        <v>61</v>
      </c>
      <c r="CK126" s="657">
        <v>609</v>
      </c>
      <c r="CL126" s="657">
        <v>460</v>
      </c>
      <c r="CM126" s="657">
        <v>149</v>
      </c>
      <c r="CN126" s="665">
        <v>2</v>
      </c>
      <c r="CO126" s="657">
        <v>1</v>
      </c>
      <c r="CP126" s="666">
        <v>1</v>
      </c>
      <c r="CQ126" s="657">
        <v>5</v>
      </c>
      <c r="CR126" s="657">
        <v>3</v>
      </c>
      <c r="CS126" s="657">
        <v>2</v>
      </c>
      <c r="CT126" s="665">
        <v>141</v>
      </c>
      <c r="CU126" s="657">
        <v>103</v>
      </c>
      <c r="CV126" s="666">
        <v>38</v>
      </c>
      <c r="CW126" s="657">
        <v>3</v>
      </c>
      <c r="CX126" s="657">
        <v>1</v>
      </c>
      <c r="CY126" s="657">
        <v>2</v>
      </c>
      <c r="CZ126" s="665">
        <v>5</v>
      </c>
      <c r="DA126" s="657">
        <v>4</v>
      </c>
      <c r="DB126" s="666">
        <v>1</v>
      </c>
      <c r="DC126" s="657">
        <v>298</v>
      </c>
      <c r="DD126" s="657">
        <v>237</v>
      </c>
      <c r="DE126" s="657">
        <v>61</v>
      </c>
      <c r="DF126" s="665">
        <v>79</v>
      </c>
      <c r="DG126" s="657">
        <v>46</v>
      </c>
      <c r="DH126" s="666">
        <v>33</v>
      </c>
      <c r="DI126" s="657">
        <v>11</v>
      </c>
      <c r="DJ126" s="657">
        <v>3</v>
      </c>
      <c r="DK126" s="657">
        <v>8</v>
      </c>
      <c r="DL126" s="665">
        <v>0</v>
      </c>
      <c r="DM126" s="657">
        <v>0</v>
      </c>
      <c r="DN126" s="666">
        <v>0</v>
      </c>
      <c r="DO126" s="657">
        <v>0</v>
      </c>
      <c r="DP126" s="657">
        <v>0</v>
      </c>
      <c r="DQ126" s="657">
        <v>0</v>
      </c>
      <c r="DR126" s="665">
        <v>0</v>
      </c>
      <c r="DS126" s="657">
        <v>0</v>
      </c>
      <c r="DT126" s="666">
        <v>0</v>
      </c>
      <c r="DU126" s="665">
        <v>0</v>
      </c>
      <c r="DV126" s="657">
        <v>0</v>
      </c>
      <c r="DW126" s="666">
        <v>0</v>
      </c>
    </row>
    <row r="127" spans="1:127" hidden="1" x14ac:dyDescent="0.15">
      <c r="A127" s="529" t="s">
        <v>1469</v>
      </c>
      <c r="B127" s="661">
        <v>52</v>
      </c>
      <c r="C127" s="662">
        <v>43</v>
      </c>
      <c r="D127" s="663">
        <v>9</v>
      </c>
      <c r="E127" s="657">
        <v>0</v>
      </c>
      <c r="F127" s="657">
        <v>0</v>
      </c>
      <c r="G127" s="657">
        <v>0</v>
      </c>
      <c r="H127" s="665">
        <v>2</v>
      </c>
      <c r="I127" s="657">
        <v>0</v>
      </c>
      <c r="J127" s="666">
        <v>2</v>
      </c>
      <c r="K127" s="657">
        <v>1</v>
      </c>
      <c r="L127" s="657">
        <v>0</v>
      </c>
      <c r="M127" s="657">
        <v>1</v>
      </c>
      <c r="N127" s="665">
        <v>1</v>
      </c>
      <c r="O127" s="657">
        <v>1</v>
      </c>
      <c r="P127" s="666">
        <v>0</v>
      </c>
      <c r="Q127" s="657">
        <v>0</v>
      </c>
      <c r="R127" s="657">
        <v>0</v>
      </c>
      <c r="S127" s="657">
        <v>0</v>
      </c>
      <c r="T127" s="665">
        <v>1</v>
      </c>
      <c r="U127" s="657">
        <v>0</v>
      </c>
      <c r="V127" s="666">
        <v>1</v>
      </c>
      <c r="W127" s="657">
        <v>0</v>
      </c>
      <c r="X127" s="657">
        <v>0</v>
      </c>
      <c r="Y127" s="657">
        <v>0</v>
      </c>
      <c r="Z127" s="665">
        <v>47</v>
      </c>
      <c r="AA127" s="657">
        <v>42</v>
      </c>
      <c r="AB127" s="666">
        <v>5</v>
      </c>
      <c r="AC127" s="657">
        <v>0</v>
      </c>
      <c r="AD127" s="657">
        <v>0</v>
      </c>
      <c r="AE127" s="657">
        <v>0</v>
      </c>
      <c r="AF127" s="665">
        <v>0</v>
      </c>
      <c r="AG127" s="657">
        <v>0</v>
      </c>
      <c r="AH127" s="666">
        <v>0</v>
      </c>
      <c r="AI127" s="657">
        <v>0</v>
      </c>
      <c r="AJ127" s="657">
        <v>0</v>
      </c>
      <c r="AK127" s="657">
        <v>0</v>
      </c>
      <c r="AL127" s="665">
        <v>0</v>
      </c>
      <c r="AM127" s="657">
        <v>0</v>
      </c>
      <c r="AN127" s="666">
        <v>0</v>
      </c>
      <c r="AO127" s="657">
        <v>0</v>
      </c>
      <c r="AP127" s="657">
        <v>0</v>
      </c>
      <c r="AQ127" s="657">
        <v>0</v>
      </c>
      <c r="AR127" s="665">
        <v>0</v>
      </c>
      <c r="AS127" s="657">
        <v>0</v>
      </c>
      <c r="AT127" s="666">
        <v>0</v>
      </c>
      <c r="AU127" s="657">
        <v>0</v>
      </c>
      <c r="AV127" s="657">
        <v>0</v>
      </c>
      <c r="AW127" s="657">
        <v>0</v>
      </c>
      <c r="AX127" s="665">
        <v>0</v>
      </c>
      <c r="AY127" s="657">
        <v>0</v>
      </c>
      <c r="AZ127" s="666">
        <v>0</v>
      </c>
      <c r="BA127" s="657">
        <v>0</v>
      </c>
      <c r="BB127" s="657">
        <v>0</v>
      </c>
      <c r="BC127" s="657">
        <v>0</v>
      </c>
      <c r="BD127" s="665">
        <v>0</v>
      </c>
      <c r="BE127" s="657">
        <v>0</v>
      </c>
      <c r="BF127" s="666">
        <v>0</v>
      </c>
      <c r="BG127" s="657">
        <v>0</v>
      </c>
      <c r="BH127" s="657">
        <v>0</v>
      </c>
      <c r="BI127" s="657">
        <v>0</v>
      </c>
      <c r="BJ127" s="665">
        <v>0</v>
      </c>
      <c r="BK127" s="657">
        <v>0</v>
      </c>
      <c r="BL127" s="666">
        <v>0</v>
      </c>
      <c r="BM127" s="657">
        <v>0</v>
      </c>
      <c r="BN127" s="657">
        <v>0</v>
      </c>
      <c r="BO127" s="657">
        <v>0</v>
      </c>
      <c r="BP127" s="665">
        <v>0</v>
      </c>
      <c r="BQ127" s="657">
        <v>0</v>
      </c>
      <c r="BR127" s="666">
        <v>0</v>
      </c>
      <c r="BS127" s="657">
        <v>0</v>
      </c>
      <c r="BT127" s="657">
        <v>0</v>
      </c>
      <c r="BU127" s="657">
        <v>0</v>
      </c>
      <c r="BV127" s="665">
        <v>0</v>
      </c>
      <c r="BW127" s="657">
        <v>0</v>
      </c>
      <c r="BX127" s="666">
        <v>0</v>
      </c>
      <c r="BY127" s="657">
        <v>0</v>
      </c>
      <c r="BZ127" s="657">
        <v>0</v>
      </c>
      <c r="CA127" s="657">
        <v>0</v>
      </c>
      <c r="CB127" s="665">
        <v>0</v>
      </c>
      <c r="CC127" s="657">
        <v>0</v>
      </c>
      <c r="CD127" s="666">
        <v>0</v>
      </c>
      <c r="CE127" s="657">
        <v>0</v>
      </c>
      <c r="CF127" s="657">
        <v>0</v>
      </c>
      <c r="CG127" s="657">
        <v>0</v>
      </c>
      <c r="CH127" s="665">
        <v>0</v>
      </c>
      <c r="CI127" s="657">
        <v>0</v>
      </c>
      <c r="CJ127" s="666">
        <v>0</v>
      </c>
      <c r="CK127" s="657">
        <v>0</v>
      </c>
      <c r="CL127" s="657">
        <v>0</v>
      </c>
      <c r="CM127" s="657">
        <v>0</v>
      </c>
      <c r="CN127" s="665">
        <v>0</v>
      </c>
      <c r="CO127" s="657">
        <v>0</v>
      </c>
      <c r="CP127" s="666">
        <v>0</v>
      </c>
      <c r="CQ127" s="657">
        <v>0</v>
      </c>
      <c r="CR127" s="657">
        <v>0</v>
      </c>
      <c r="CS127" s="657">
        <v>0</v>
      </c>
      <c r="CT127" s="665">
        <v>0</v>
      </c>
      <c r="CU127" s="657">
        <v>0</v>
      </c>
      <c r="CV127" s="666">
        <v>0</v>
      </c>
      <c r="CW127" s="657">
        <v>0</v>
      </c>
      <c r="CX127" s="657">
        <v>0</v>
      </c>
      <c r="CY127" s="657">
        <v>0</v>
      </c>
      <c r="CZ127" s="665">
        <v>0</v>
      </c>
      <c r="DA127" s="657">
        <v>0</v>
      </c>
      <c r="DB127" s="666">
        <v>0</v>
      </c>
      <c r="DC127" s="657">
        <v>0</v>
      </c>
      <c r="DD127" s="657">
        <v>0</v>
      </c>
      <c r="DE127" s="657">
        <v>0</v>
      </c>
      <c r="DF127" s="665">
        <v>0</v>
      </c>
      <c r="DG127" s="657">
        <v>0</v>
      </c>
      <c r="DH127" s="666">
        <v>0</v>
      </c>
      <c r="DI127" s="657">
        <v>0</v>
      </c>
      <c r="DJ127" s="657">
        <v>0</v>
      </c>
      <c r="DK127" s="657">
        <v>0</v>
      </c>
      <c r="DL127" s="665">
        <v>0</v>
      </c>
      <c r="DM127" s="657">
        <v>0</v>
      </c>
      <c r="DN127" s="666">
        <v>0</v>
      </c>
      <c r="DO127" s="657">
        <v>0</v>
      </c>
      <c r="DP127" s="657">
        <v>0</v>
      </c>
      <c r="DQ127" s="657">
        <v>0</v>
      </c>
      <c r="DR127" s="665">
        <v>0</v>
      </c>
      <c r="DS127" s="657">
        <v>0</v>
      </c>
      <c r="DT127" s="666">
        <v>0</v>
      </c>
      <c r="DU127" s="665">
        <v>0</v>
      </c>
      <c r="DV127" s="657">
        <v>0</v>
      </c>
      <c r="DW127" s="666">
        <v>0</v>
      </c>
    </row>
    <row r="128" spans="1:127" hidden="1" x14ac:dyDescent="0.15">
      <c r="A128" s="529" t="s">
        <v>1470</v>
      </c>
      <c r="B128" s="661">
        <v>200</v>
      </c>
      <c r="C128" s="662">
        <v>176</v>
      </c>
      <c r="D128" s="663">
        <v>24</v>
      </c>
      <c r="E128" s="657">
        <v>0</v>
      </c>
      <c r="F128" s="657">
        <v>0</v>
      </c>
      <c r="G128" s="657">
        <v>0</v>
      </c>
      <c r="H128" s="665">
        <v>21</v>
      </c>
      <c r="I128" s="657">
        <v>17</v>
      </c>
      <c r="J128" s="666">
        <v>4</v>
      </c>
      <c r="K128" s="657">
        <v>0</v>
      </c>
      <c r="L128" s="657">
        <v>0</v>
      </c>
      <c r="M128" s="657">
        <v>0</v>
      </c>
      <c r="N128" s="665">
        <v>0</v>
      </c>
      <c r="O128" s="657">
        <v>0</v>
      </c>
      <c r="P128" s="666">
        <v>0</v>
      </c>
      <c r="Q128" s="657">
        <v>0</v>
      </c>
      <c r="R128" s="657">
        <v>0</v>
      </c>
      <c r="S128" s="657">
        <v>0</v>
      </c>
      <c r="T128" s="665">
        <v>0</v>
      </c>
      <c r="U128" s="657">
        <v>0</v>
      </c>
      <c r="V128" s="666">
        <v>0</v>
      </c>
      <c r="W128" s="657">
        <v>0</v>
      </c>
      <c r="X128" s="657">
        <v>0</v>
      </c>
      <c r="Y128" s="657">
        <v>0</v>
      </c>
      <c r="Z128" s="665">
        <v>0</v>
      </c>
      <c r="AA128" s="657">
        <v>0</v>
      </c>
      <c r="AB128" s="666">
        <v>0</v>
      </c>
      <c r="AC128" s="657">
        <v>0</v>
      </c>
      <c r="AD128" s="657">
        <v>0</v>
      </c>
      <c r="AE128" s="657">
        <v>0</v>
      </c>
      <c r="AF128" s="665">
        <v>0</v>
      </c>
      <c r="AG128" s="657">
        <v>0</v>
      </c>
      <c r="AH128" s="666">
        <v>0</v>
      </c>
      <c r="AI128" s="657">
        <v>0</v>
      </c>
      <c r="AJ128" s="657">
        <v>0</v>
      </c>
      <c r="AK128" s="657">
        <v>0</v>
      </c>
      <c r="AL128" s="665">
        <v>0</v>
      </c>
      <c r="AM128" s="657">
        <v>0</v>
      </c>
      <c r="AN128" s="666">
        <v>0</v>
      </c>
      <c r="AO128" s="657">
        <v>0</v>
      </c>
      <c r="AP128" s="657">
        <v>0</v>
      </c>
      <c r="AQ128" s="657">
        <v>0</v>
      </c>
      <c r="AR128" s="665">
        <v>0</v>
      </c>
      <c r="AS128" s="657">
        <v>0</v>
      </c>
      <c r="AT128" s="666">
        <v>0</v>
      </c>
      <c r="AU128" s="657">
        <v>0</v>
      </c>
      <c r="AV128" s="657">
        <v>0</v>
      </c>
      <c r="AW128" s="657">
        <v>0</v>
      </c>
      <c r="AX128" s="665">
        <v>0</v>
      </c>
      <c r="AY128" s="657">
        <v>0</v>
      </c>
      <c r="AZ128" s="666">
        <v>0</v>
      </c>
      <c r="BA128" s="657">
        <v>0</v>
      </c>
      <c r="BB128" s="657">
        <v>0</v>
      </c>
      <c r="BC128" s="657">
        <v>0</v>
      </c>
      <c r="BD128" s="665">
        <v>6</v>
      </c>
      <c r="BE128" s="657">
        <v>4</v>
      </c>
      <c r="BF128" s="666">
        <v>2</v>
      </c>
      <c r="BG128" s="657">
        <v>13</v>
      </c>
      <c r="BH128" s="657">
        <v>10</v>
      </c>
      <c r="BI128" s="657">
        <v>3</v>
      </c>
      <c r="BJ128" s="665">
        <v>0</v>
      </c>
      <c r="BK128" s="657">
        <v>0</v>
      </c>
      <c r="BL128" s="666">
        <v>0</v>
      </c>
      <c r="BM128" s="657">
        <v>0</v>
      </c>
      <c r="BN128" s="657">
        <v>0</v>
      </c>
      <c r="BO128" s="657">
        <v>0</v>
      </c>
      <c r="BP128" s="665">
        <v>0</v>
      </c>
      <c r="BQ128" s="657">
        <v>0</v>
      </c>
      <c r="BR128" s="666">
        <v>0</v>
      </c>
      <c r="BS128" s="657">
        <v>160</v>
      </c>
      <c r="BT128" s="657">
        <v>145</v>
      </c>
      <c r="BU128" s="657">
        <v>15</v>
      </c>
      <c r="BV128" s="665">
        <v>0</v>
      </c>
      <c r="BW128" s="657">
        <v>0</v>
      </c>
      <c r="BX128" s="666">
        <v>0</v>
      </c>
      <c r="BY128" s="657">
        <v>0</v>
      </c>
      <c r="BZ128" s="657">
        <v>0</v>
      </c>
      <c r="CA128" s="657">
        <v>0</v>
      </c>
      <c r="CB128" s="665">
        <v>0</v>
      </c>
      <c r="CC128" s="657">
        <v>0</v>
      </c>
      <c r="CD128" s="666">
        <v>0</v>
      </c>
      <c r="CE128" s="657">
        <v>0</v>
      </c>
      <c r="CF128" s="657">
        <v>0</v>
      </c>
      <c r="CG128" s="657">
        <v>0</v>
      </c>
      <c r="CH128" s="665">
        <v>0</v>
      </c>
      <c r="CI128" s="657">
        <v>0</v>
      </c>
      <c r="CJ128" s="666">
        <v>0</v>
      </c>
      <c r="CK128" s="657">
        <v>0</v>
      </c>
      <c r="CL128" s="657">
        <v>0</v>
      </c>
      <c r="CM128" s="657">
        <v>0</v>
      </c>
      <c r="CN128" s="665">
        <v>0</v>
      </c>
      <c r="CO128" s="657">
        <v>0</v>
      </c>
      <c r="CP128" s="666">
        <v>0</v>
      </c>
      <c r="CQ128" s="657">
        <v>0</v>
      </c>
      <c r="CR128" s="657">
        <v>0</v>
      </c>
      <c r="CS128" s="657">
        <v>0</v>
      </c>
      <c r="CT128" s="665">
        <v>0</v>
      </c>
      <c r="CU128" s="657">
        <v>0</v>
      </c>
      <c r="CV128" s="666">
        <v>0</v>
      </c>
      <c r="CW128" s="657">
        <v>0</v>
      </c>
      <c r="CX128" s="657">
        <v>0</v>
      </c>
      <c r="CY128" s="657">
        <v>0</v>
      </c>
      <c r="CZ128" s="665">
        <v>0</v>
      </c>
      <c r="DA128" s="657">
        <v>0</v>
      </c>
      <c r="DB128" s="666">
        <v>0</v>
      </c>
      <c r="DC128" s="657">
        <v>0</v>
      </c>
      <c r="DD128" s="657">
        <v>0</v>
      </c>
      <c r="DE128" s="657">
        <v>0</v>
      </c>
      <c r="DF128" s="665">
        <v>0</v>
      </c>
      <c r="DG128" s="657">
        <v>0</v>
      </c>
      <c r="DH128" s="666">
        <v>0</v>
      </c>
      <c r="DI128" s="657">
        <v>0</v>
      </c>
      <c r="DJ128" s="657">
        <v>0</v>
      </c>
      <c r="DK128" s="657">
        <v>0</v>
      </c>
      <c r="DL128" s="665">
        <v>0</v>
      </c>
      <c r="DM128" s="657">
        <v>0</v>
      </c>
      <c r="DN128" s="666">
        <v>0</v>
      </c>
      <c r="DO128" s="657">
        <v>0</v>
      </c>
      <c r="DP128" s="657">
        <v>0</v>
      </c>
      <c r="DQ128" s="657">
        <v>0</v>
      </c>
      <c r="DR128" s="665">
        <v>0</v>
      </c>
      <c r="DS128" s="657">
        <v>0</v>
      </c>
      <c r="DT128" s="666">
        <v>0</v>
      </c>
      <c r="DU128" s="665">
        <v>0</v>
      </c>
      <c r="DV128" s="657">
        <v>0</v>
      </c>
      <c r="DW128" s="666">
        <v>0</v>
      </c>
    </row>
    <row r="129" spans="1:127" hidden="1" x14ac:dyDescent="0.15">
      <c r="A129" s="529" t="s">
        <v>1471</v>
      </c>
      <c r="B129" s="661">
        <v>619</v>
      </c>
      <c r="C129" s="662">
        <v>523</v>
      </c>
      <c r="D129" s="663">
        <v>96</v>
      </c>
      <c r="E129" s="657">
        <v>0</v>
      </c>
      <c r="F129" s="657">
        <v>0</v>
      </c>
      <c r="G129" s="657">
        <v>0</v>
      </c>
      <c r="H129" s="665">
        <v>200</v>
      </c>
      <c r="I129" s="657">
        <v>187</v>
      </c>
      <c r="J129" s="666">
        <v>13</v>
      </c>
      <c r="K129" s="657">
        <v>155</v>
      </c>
      <c r="L129" s="657">
        <v>150</v>
      </c>
      <c r="M129" s="657">
        <v>5</v>
      </c>
      <c r="N129" s="665">
        <v>0</v>
      </c>
      <c r="O129" s="657">
        <v>0</v>
      </c>
      <c r="P129" s="666">
        <v>0</v>
      </c>
      <c r="Q129" s="657">
        <v>7</v>
      </c>
      <c r="R129" s="657">
        <v>3</v>
      </c>
      <c r="S129" s="657">
        <v>4</v>
      </c>
      <c r="T129" s="665">
        <v>39</v>
      </c>
      <c r="U129" s="657">
        <v>30</v>
      </c>
      <c r="V129" s="666">
        <v>9</v>
      </c>
      <c r="W129" s="657">
        <v>0</v>
      </c>
      <c r="X129" s="657">
        <v>0</v>
      </c>
      <c r="Y129" s="657">
        <v>0</v>
      </c>
      <c r="Z129" s="665">
        <v>28</v>
      </c>
      <c r="AA129" s="657">
        <v>17</v>
      </c>
      <c r="AB129" s="666">
        <v>11</v>
      </c>
      <c r="AC129" s="657">
        <v>0</v>
      </c>
      <c r="AD129" s="657">
        <v>0</v>
      </c>
      <c r="AE129" s="657">
        <v>0</v>
      </c>
      <c r="AF129" s="665">
        <v>0</v>
      </c>
      <c r="AG129" s="657">
        <v>0</v>
      </c>
      <c r="AH129" s="666">
        <v>0</v>
      </c>
      <c r="AI129" s="657">
        <v>0</v>
      </c>
      <c r="AJ129" s="657">
        <v>0</v>
      </c>
      <c r="AK129" s="657">
        <v>0</v>
      </c>
      <c r="AL129" s="665">
        <v>0</v>
      </c>
      <c r="AM129" s="657">
        <v>0</v>
      </c>
      <c r="AN129" s="666">
        <v>0</v>
      </c>
      <c r="AO129" s="657">
        <v>0</v>
      </c>
      <c r="AP129" s="657">
        <v>0</v>
      </c>
      <c r="AQ129" s="657">
        <v>0</v>
      </c>
      <c r="AR129" s="665">
        <v>0</v>
      </c>
      <c r="AS129" s="657">
        <v>0</v>
      </c>
      <c r="AT129" s="666">
        <v>0</v>
      </c>
      <c r="AU129" s="657">
        <v>0</v>
      </c>
      <c r="AV129" s="657">
        <v>0</v>
      </c>
      <c r="AW129" s="657">
        <v>0</v>
      </c>
      <c r="AX129" s="665">
        <v>0</v>
      </c>
      <c r="AY129" s="657">
        <v>0</v>
      </c>
      <c r="AZ129" s="666">
        <v>0</v>
      </c>
      <c r="BA129" s="657">
        <v>0</v>
      </c>
      <c r="BB129" s="657">
        <v>0</v>
      </c>
      <c r="BC129" s="657">
        <v>0</v>
      </c>
      <c r="BD129" s="665">
        <v>0</v>
      </c>
      <c r="BE129" s="657">
        <v>0</v>
      </c>
      <c r="BF129" s="666">
        <v>0</v>
      </c>
      <c r="BG129" s="657">
        <v>0</v>
      </c>
      <c r="BH129" s="657">
        <v>0</v>
      </c>
      <c r="BI129" s="657">
        <v>0</v>
      </c>
      <c r="BJ129" s="665">
        <v>2</v>
      </c>
      <c r="BK129" s="657">
        <v>1</v>
      </c>
      <c r="BL129" s="666">
        <v>1</v>
      </c>
      <c r="BM129" s="657">
        <v>0</v>
      </c>
      <c r="BN129" s="657">
        <v>0</v>
      </c>
      <c r="BO129" s="657">
        <v>0</v>
      </c>
      <c r="BP129" s="665">
        <v>0</v>
      </c>
      <c r="BQ129" s="657">
        <v>0</v>
      </c>
      <c r="BR129" s="666">
        <v>0</v>
      </c>
      <c r="BS129" s="657">
        <v>0</v>
      </c>
      <c r="BT129" s="657">
        <v>0</v>
      </c>
      <c r="BU129" s="657">
        <v>0</v>
      </c>
      <c r="BV129" s="665">
        <v>0</v>
      </c>
      <c r="BW129" s="657">
        <v>0</v>
      </c>
      <c r="BX129" s="666">
        <v>0</v>
      </c>
      <c r="BY129" s="657">
        <v>0</v>
      </c>
      <c r="BZ129" s="657">
        <v>0</v>
      </c>
      <c r="CA129" s="657">
        <v>0</v>
      </c>
      <c r="CB129" s="665">
        <v>0</v>
      </c>
      <c r="CC129" s="657">
        <v>0</v>
      </c>
      <c r="CD129" s="666">
        <v>0</v>
      </c>
      <c r="CE129" s="657">
        <v>4</v>
      </c>
      <c r="CF129" s="657">
        <v>2</v>
      </c>
      <c r="CG129" s="657">
        <v>2</v>
      </c>
      <c r="CH129" s="665">
        <v>0</v>
      </c>
      <c r="CI129" s="657">
        <v>0</v>
      </c>
      <c r="CJ129" s="666">
        <v>0</v>
      </c>
      <c r="CK129" s="657">
        <v>155</v>
      </c>
      <c r="CL129" s="657">
        <v>124</v>
      </c>
      <c r="CM129" s="657">
        <v>31</v>
      </c>
      <c r="CN129" s="665">
        <v>0</v>
      </c>
      <c r="CO129" s="657">
        <v>0</v>
      </c>
      <c r="CP129" s="666">
        <v>0</v>
      </c>
      <c r="CQ129" s="657">
        <v>0</v>
      </c>
      <c r="CR129" s="657">
        <v>0</v>
      </c>
      <c r="CS129" s="657">
        <v>0</v>
      </c>
      <c r="CT129" s="665">
        <v>0</v>
      </c>
      <c r="CU129" s="657">
        <v>0</v>
      </c>
      <c r="CV129" s="666">
        <v>0</v>
      </c>
      <c r="CW129" s="657">
        <v>0</v>
      </c>
      <c r="CX129" s="657">
        <v>0</v>
      </c>
      <c r="CY129" s="657">
        <v>0</v>
      </c>
      <c r="CZ129" s="665">
        <v>5</v>
      </c>
      <c r="DA129" s="657">
        <v>4</v>
      </c>
      <c r="DB129" s="666">
        <v>1</v>
      </c>
      <c r="DC129" s="657">
        <v>24</v>
      </c>
      <c r="DD129" s="657">
        <v>5</v>
      </c>
      <c r="DE129" s="657">
        <v>19</v>
      </c>
      <c r="DF129" s="665">
        <v>0</v>
      </c>
      <c r="DG129" s="657">
        <v>0</v>
      </c>
      <c r="DH129" s="666">
        <v>0</v>
      </c>
      <c r="DI129" s="657">
        <v>0</v>
      </c>
      <c r="DJ129" s="657">
        <v>0</v>
      </c>
      <c r="DK129" s="657">
        <v>0</v>
      </c>
      <c r="DL129" s="665">
        <v>0</v>
      </c>
      <c r="DM129" s="657">
        <v>0</v>
      </c>
      <c r="DN129" s="666">
        <v>0</v>
      </c>
      <c r="DO129" s="657">
        <v>0</v>
      </c>
      <c r="DP129" s="657">
        <v>0</v>
      </c>
      <c r="DQ129" s="657">
        <v>0</v>
      </c>
      <c r="DR129" s="665">
        <v>0</v>
      </c>
      <c r="DS129" s="657">
        <v>0</v>
      </c>
      <c r="DT129" s="666">
        <v>0</v>
      </c>
      <c r="DU129" s="665">
        <v>0</v>
      </c>
      <c r="DV129" s="657">
        <v>0</v>
      </c>
      <c r="DW129" s="666">
        <v>0</v>
      </c>
    </row>
    <row r="130" spans="1:127" hidden="1" x14ac:dyDescent="0.15">
      <c r="A130" s="529" t="s">
        <v>1472</v>
      </c>
      <c r="B130" s="661">
        <v>1210</v>
      </c>
      <c r="C130" s="662">
        <v>1019</v>
      </c>
      <c r="D130" s="663">
        <v>191</v>
      </c>
      <c r="E130" s="657">
        <v>30</v>
      </c>
      <c r="F130" s="657">
        <v>19</v>
      </c>
      <c r="G130" s="657">
        <v>11</v>
      </c>
      <c r="H130" s="665">
        <v>31</v>
      </c>
      <c r="I130" s="657">
        <v>28</v>
      </c>
      <c r="J130" s="666">
        <v>3</v>
      </c>
      <c r="K130" s="657">
        <v>512</v>
      </c>
      <c r="L130" s="657">
        <v>431</v>
      </c>
      <c r="M130" s="657">
        <v>81</v>
      </c>
      <c r="N130" s="665">
        <v>0</v>
      </c>
      <c r="O130" s="657">
        <v>0</v>
      </c>
      <c r="P130" s="666">
        <v>0</v>
      </c>
      <c r="Q130" s="657">
        <v>1</v>
      </c>
      <c r="R130" s="657">
        <v>1</v>
      </c>
      <c r="S130" s="657">
        <v>0</v>
      </c>
      <c r="T130" s="665">
        <v>0</v>
      </c>
      <c r="U130" s="657">
        <v>0</v>
      </c>
      <c r="V130" s="666">
        <v>0</v>
      </c>
      <c r="W130" s="657">
        <v>0</v>
      </c>
      <c r="X130" s="657">
        <v>0</v>
      </c>
      <c r="Y130" s="657">
        <v>0</v>
      </c>
      <c r="Z130" s="665">
        <v>10</v>
      </c>
      <c r="AA130" s="657">
        <v>7</v>
      </c>
      <c r="AB130" s="666">
        <v>3</v>
      </c>
      <c r="AC130" s="657">
        <v>0</v>
      </c>
      <c r="AD130" s="657">
        <v>0</v>
      </c>
      <c r="AE130" s="657">
        <v>0</v>
      </c>
      <c r="AF130" s="665">
        <v>1</v>
      </c>
      <c r="AG130" s="657">
        <v>1</v>
      </c>
      <c r="AH130" s="666">
        <v>0</v>
      </c>
      <c r="AI130" s="657">
        <v>0</v>
      </c>
      <c r="AJ130" s="657">
        <v>0</v>
      </c>
      <c r="AK130" s="657">
        <v>0</v>
      </c>
      <c r="AL130" s="665">
        <v>47</v>
      </c>
      <c r="AM130" s="657">
        <v>35</v>
      </c>
      <c r="AN130" s="666">
        <v>12</v>
      </c>
      <c r="AO130" s="657">
        <v>0</v>
      </c>
      <c r="AP130" s="657">
        <v>0</v>
      </c>
      <c r="AQ130" s="657">
        <v>0</v>
      </c>
      <c r="AR130" s="665">
        <v>0</v>
      </c>
      <c r="AS130" s="657">
        <v>0</v>
      </c>
      <c r="AT130" s="666">
        <v>0</v>
      </c>
      <c r="AU130" s="657">
        <v>20</v>
      </c>
      <c r="AV130" s="657">
        <v>12</v>
      </c>
      <c r="AW130" s="657">
        <v>8</v>
      </c>
      <c r="AX130" s="665">
        <v>431</v>
      </c>
      <c r="AY130" s="657">
        <v>382</v>
      </c>
      <c r="AZ130" s="666">
        <v>49</v>
      </c>
      <c r="BA130" s="657">
        <v>3</v>
      </c>
      <c r="BB130" s="657">
        <v>1</v>
      </c>
      <c r="BC130" s="657">
        <v>2</v>
      </c>
      <c r="BD130" s="665">
        <v>2</v>
      </c>
      <c r="BE130" s="657">
        <v>1</v>
      </c>
      <c r="BF130" s="666">
        <v>1</v>
      </c>
      <c r="BG130" s="657">
        <v>0</v>
      </c>
      <c r="BH130" s="657">
        <v>0</v>
      </c>
      <c r="BI130" s="657">
        <v>0</v>
      </c>
      <c r="BJ130" s="665">
        <v>0</v>
      </c>
      <c r="BK130" s="657">
        <v>0</v>
      </c>
      <c r="BL130" s="666">
        <v>0</v>
      </c>
      <c r="BM130" s="657">
        <v>26</v>
      </c>
      <c r="BN130" s="657">
        <v>21</v>
      </c>
      <c r="BO130" s="657">
        <v>5</v>
      </c>
      <c r="BP130" s="665">
        <v>0</v>
      </c>
      <c r="BQ130" s="657">
        <v>0</v>
      </c>
      <c r="BR130" s="666">
        <v>0</v>
      </c>
      <c r="BS130" s="657">
        <v>89</v>
      </c>
      <c r="BT130" s="657">
        <v>75</v>
      </c>
      <c r="BU130" s="657">
        <v>14</v>
      </c>
      <c r="BV130" s="665">
        <v>0</v>
      </c>
      <c r="BW130" s="657">
        <v>0</v>
      </c>
      <c r="BX130" s="666">
        <v>0</v>
      </c>
      <c r="BY130" s="657">
        <v>2</v>
      </c>
      <c r="BZ130" s="657">
        <v>2</v>
      </c>
      <c r="CA130" s="657">
        <v>0</v>
      </c>
      <c r="CB130" s="665">
        <v>0</v>
      </c>
      <c r="CC130" s="657">
        <v>0</v>
      </c>
      <c r="CD130" s="666">
        <v>0</v>
      </c>
      <c r="CE130" s="657">
        <v>0</v>
      </c>
      <c r="CF130" s="657">
        <v>0</v>
      </c>
      <c r="CG130" s="657">
        <v>0</v>
      </c>
      <c r="CH130" s="665">
        <v>0</v>
      </c>
      <c r="CI130" s="657">
        <v>0</v>
      </c>
      <c r="CJ130" s="666">
        <v>0</v>
      </c>
      <c r="CK130" s="657">
        <v>0</v>
      </c>
      <c r="CL130" s="657">
        <v>0</v>
      </c>
      <c r="CM130" s="657">
        <v>0</v>
      </c>
      <c r="CN130" s="665">
        <v>0</v>
      </c>
      <c r="CO130" s="657">
        <v>0</v>
      </c>
      <c r="CP130" s="666">
        <v>0</v>
      </c>
      <c r="CQ130" s="657">
        <v>5</v>
      </c>
      <c r="CR130" s="657">
        <v>3</v>
      </c>
      <c r="CS130" s="657">
        <v>2</v>
      </c>
      <c r="CT130" s="665">
        <v>0</v>
      </c>
      <c r="CU130" s="657">
        <v>0</v>
      </c>
      <c r="CV130" s="666">
        <v>0</v>
      </c>
      <c r="CW130" s="657">
        <v>0</v>
      </c>
      <c r="CX130" s="657">
        <v>0</v>
      </c>
      <c r="CY130" s="657">
        <v>0</v>
      </c>
      <c r="CZ130" s="665">
        <v>0</v>
      </c>
      <c r="DA130" s="657">
        <v>0</v>
      </c>
      <c r="DB130" s="666">
        <v>0</v>
      </c>
      <c r="DC130" s="657">
        <v>0</v>
      </c>
      <c r="DD130" s="657">
        <v>0</v>
      </c>
      <c r="DE130" s="657">
        <v>0</v>
      </c>
      <c r="DF130" s="665">
        <v>0</v>
      </c>
      <c r="DG130" s="657">
        <v>0</v>
      </c>
      <c r="DH130" s="666">
        <v>0</v>
      </c>
      <c r="DI130" s="657">
        <v>0</v>
      </c>
      <c r="DJ130" s="657">
        <v>0</v>
      </c>
      <c r="DK130" s="657">
        <v>0</v>
      </c>
      <c r="DL130" s="665">
        <v>0</v>
      </c>
      <c r="DM130" s="657">
        <v>0</v>
      </c>
      <c r="DN130" s="666">
        <v>0</v>
      </c>
      <c r="DO130" s="657">
        <v>0</v>
      </c>
      <c r="DP130" s="657">
        <v>0</v>
      </c>
      <c r="DQ130" s="657">
        <v>0</v>
      </c>
      <c r="DR130" s="665">
        <v>0</v>
      </c>
      <c r="DS130" s="657">
        <v>0</v>
      </c>
      <c r="DT130" s="666">
        <v>0</v>
      </c>
      <c r="DU130" s="665">
        <v>0</v>
      </c>
      <c r="DV130" s="657">
        <v>0</v>
      </c>
      <c r="DW130" s="666">
        <v>0</v>
      </c>
    </row>
    <row r="131" spans="1:127" hidden="1" x14ac:dyDescent="0.15">
      <c r="A131" s="529" t="s">
        <v>1473</v>
      </c>
      <c r="B131" s="661">
        <v>572</v>
      </c>
      <c r="C131" s="662">
        <v>341</v>
      </c>
      <c r="D131" s="663">
        <v>231</v>
      </c>
      <c r="E131" s="657">
        <v>46</v>
      </c>
      <c r="F131" s="657">
        <v>21</v>
      </c>
      <c r="G131" s="657">
        <v>25</v>
      </c>
      <c r="H131" s="665">
        <v>158</v>
      </c>
      <c r="I131" s="657">
        <v>82</v>
      </c>
      <c r="J131" s="666">
        <v>76</v>
      </c>
      <c r="K131" s="657">
        <v>81</v>
      </c>
      <c r="L131" s="657">
        <v>61</v>
      </c>
      <c r="M131" s="657">
        <v>20</v>
      </c>
      <c r="N131" s="665">
        <v>0</v>
      </c>
      <c r="O131" s="657">
        <v>0</v>
      </c>
      <c r="P131" s="666">
        <v>0</v>
      </c>
      <c r="Q131" s="657">
        <v>6</v>
      </c>
      <c r="R131" s="657">
        <v>3</v>
      </c>
      <c r="S131" s="657">
        <v>3</v>
      </c>
      <c r="T131" s="665">
        <v>3</v>
      </c>
      <c r="U131" s="657">
        <v>2</v>
      </c>
      <c r="V131" s="666">
        <v>1</v>
      </c>
      <c r="W131" s="657">
        <v>33</v>
      </c>
      <c r="X131" s="657">
        <v>9</v>
      </c>
      <c r="Y131" s="657">
        <v>24</v>
      </c>
      <c r="Z131" s="665">
        <v>0</v>
      </c>
      <c r="AA131" s="657">
        <v>0</v>
      </c>
      <c r="AB131" s="666">
        <v>0</v>
      </c>
      <c r="AC131" s="657">
        <v>0</v>
      </c>
      <c r="AD131" s="657">
        <v>0</v>
      </c>
      <c r="AE131" s="657">
        <v>0</v>
      </c>
      <c r="AF131" s="665">
        <v>0</v>
      </c>
      <c r="AG131" s="657">
        <v>0</v>
      </c>
      <c r="AH131" s="666">
        <v>0</v>
      </c>
      <c r="AI131" s="657">
        <v>3</v>
      </c>
      <c r="AJ131" s="657">
        <v>2</v>
      </c>
      <c r="AK131" s="657">
        <v>1</v>
      </c>
      <c r="AL131" s="665">
        <v>3</v>
      </c>
      <c r="AM131" s="657">
        <v>1</v>
      </c>
      <c r="AN131" s="666">
        <v>2</v>
      </c>
      <c r="AO131" s="657">
        <v>2</v>
      </c>
      <c r="AP131" s="657">
        <v>2</v>
      </c>
      <c r="AQ131" s="657">
        <v>0</v>
      </c>
      <c r="AR131" s="665">
        <v>0</v>
      </c>
      <c r="AS131" s="657">
        <v>0</v>
      </c>
      <c r="AT131" s="666">
        <v>0</v>
      </c>
      <c r="AU131" s="657">
        <v>0</v>
      </c>
      <c r="AV131" s="657">
        <v>0</v>
      </c>
      <c r="AW131" s="657">
        <v>0</v>
      </c>
      <c r="AX131" s="665">
        <v>0</v>
      </c>
      <c r="AY131" s="657">
        <v>0</v>
      </c>
      <c r="AZ131" s="666">
        <v>0</v>
      </c>
      <c r="BA131" s="657">
        <v>0</v>
      </c>
      <c r="BB131" s="657">
        <v>0</v>
      </c>
      <c r="BC131" s="657">
        <v>0</v>
      </c>
      <c r="BD131" s="665">
        <v>0</v>
      </c>
      <c r="BE131" s="657">
        <v>0</v>
      </c>
      <c r="BF131" s="666">
        <v>0</v>
      </c>
      <c r="BG131" s="657">
        <v>0</v>
      </c>
      <c r="BH131" s="657">
        <v>0</v>
      </c>
      <c r="BI131" s="657">
        <v>0</v>
      </c>
      <c r="BJ131" s="665">
        <v>1</v>
      </c>
      <c r="BK131" s="657">
        <v>1</v>
      </c>
      <c r="BL131" s="666">
        <v>0</v>
      </c>
      <c r="BM131" s="657">
        <v>0</v>
      </c>
      <c r="BN131" s="657">
        <v>0</v>
      </c>
      <c r="BO131" s="657">
        <v>0</v>
      </c>
      <c r="BP131" s="665">
        <v>0</v>
      </c>
      <c r="BQ131" s="657">
        <v>0</v>
      </c>
      <c r="BR131" s="666">
        <v>0</v>
      </c>
      <c r="BS131" s="657">
        <v>1</v>
      </c>
      <c r="BT131" s="657">
        <v>1</v>
      </c>
      <c r="BU131" s="657">
        <v>0</v>
      </c>
      <c r="BV131" s="665">
        <v>0</v>
      </c>
      <c r="BW131" s="657">
        <v>0</v>
      </c>
      <c r="BX131" s="666">
        <v>0</v>
      </c>
      <c r="BY131" s="657">
        <v>0</v>
      </c>
      <c r="BZ131" s="657">
        <v>0</v>
      </c>
      <c r="CA131" s="657">
        <v>0</v>
      </c>
      <c r="CB131" s="665">
        <v>0</v>
      </c>
      <c r="CC131" s="657">
        <v>0</v>
      </c>
      <c r="CD131" s="666">
        <v>0</v>
      </c>
      <c r="CE131" s="657">
        <v>0</v>
      </c>
      <c r="CF131" s="657">
        <v>0</v>
      </c>
      <c r="CG131" s="657">
        <v>0</v>
      </c>
      <c r="CH131" s="665">
        <v>23</v>
      </c>
      <c r="CI131" s="657">
        <v>13</v>
      </c>
      <c r="CJ131" s="666">
        <v>10</v>
      </c>
      <c r="CK131" s="657">
        <v>212</v>
      </c>
      <c r="CL131" s="657">
        <v>143</v>
      </c>
      <c r="CM131" s="657">
        <v>69</v>
      </c>
      <c r="CN131" s="665">
        <v>0</v>
      </c>
      <c r="CO131" s="657">
        <v>0</v>
      </c>
      <c r="CP131" s="666">
        <v>0</v>
      </c>
      <c r="CQ131" s="657">
        <v>0</v>
      </c>
      <c r="CR131" s="657">
        <v>0</v>
      </c>
      <c r="CS131" s="657">
        <v>0</v>
      </c>
      <c r="CT131" s="665">
        <v>0</v>
      </c>
      <c r="CU131" s="657">
        <v>0</v>
      </c>
      <c r="CV131" s="666">
        <v>0</v>
      </c>
      <c r="CW131" s="657">
        <v>0</v>
      </c>
      <c r="CX131" s="657">
        <v>0</v>
      </c>
      <c r="CY131" s="657">
        <v>0</v>
      </c>
      <c r="CZ131" s="665">
        <v>0</v>
      </c>
      <c r="DA131" s="657">
        <v>0</v>
      </c>
      <c r="DB131" s="666">
        <v>0</v>
      </c>
      <c r="DC131" s="657">
        <v>0</v>
      </c>
      <c r="DD131" s="657">
        <v>0</v>
      </c>
      <c r="DE131" s="657">
        <v>0</v>
      </c>
      <c r="DF131" s="665">
        <v>0</v>
      </c>
      <c r="DG131" s="657">
        <v>0</v>
      </c>
      <c r="DH131" s="666">
        <v>0</v>
      </c>
      <c r="DI131" s="657">
        <v>0</v>
      </c>
      <c r="DJ131" s="657">
        <v>0</v>
      </c>
      <c r="DK131" s="657">
        <v>0</v>
      </c>
      <c r="DL131" s="665">
        <v>0</v>
      </c>
      <c r="DM131" s="657">
        <v>0</v>
      </c>
      <c r="DN131" s="666">
        <v>0</v>
      </c>
      <c r="DO131" s="657">
        <v>0</v>
      </c>
      <c r="DP131" s="657">
        <v>0</v>
      </c>
      <c r="DQ131" s="657">
        <v>0</v>
      </c>
      <c r="DR131" s="665">
        <v>0</v>
      </c>
      <c r="DS131" s="657">
        <v>0</v>
      </c>
      <c r="DT131" s="666">
        <v>0</v>
      </c>
      <c r="DU131" s="665">
        <v>0</v>
      </c>
      <c r="DV131" s="657">
        <v>0</v>
      </c>
      <c r="DW131" s="666">
        <v>0</v>
      </c>
    </row>
    <row r="132" spans="1:127" hidden="1" x14ac:dyDescent="0.15">
      <c r="A132" s="529" t="s">
        <v>1474</v>
      </c>
      <c r="B132" s="661">
        <v>4343</v>
      </c>
      <c r="C132" s="662">
        <v>2998</v>
      </c>
      <c r="D132" s="663">
        <v>1345</v>
      </c>
      <c r="E132" s="657">
        <v>350</v>
      </c>
      <c r="F132" s="657">
        <v>256</v>
      </c>
      <c r="G132" s="657">
        <v>94</v>
      </c>
      <c r="H132" s="665">
        <v>385</v>
      </c>
      <c r="I132" s="657">
        <v>210</v>
      </c>
      <c r="J132" s="666">
        <v>175</v>
      </c>
      <c r="K132" s="657">
        <v>481</v>
      </c>
      <c r="L132" s="657">
        <v>292</v>
      </c>
      <c r="M132" s="657">
        <v>189</v>
      </c>
      <c r="N132" s="665">
        <v>92</v>
      </c>
      <c r="O132" s="657">
        <v>58</v>
      </c>
      <c r="P132" s="666">
        <v>34</v>
      </c>
      <c r="Q132" s="657">
        <v>85</v>
      </c>
      <c r="R132" s="657">
        <v>61</v>
      </c>
      <c r="S132" s="657">
        <v>24</v>
      </c>
      <c r="T132" s="665">
        <v>4</v>
      </c>
      <c r="U132" s="657">
        <v>3</v>
      </c>
      <c r="V132" s="666">
        <v>1</v>
      </c>
      <c r="W132" s="657">
        <v>0</v>
      </c>
      <c r="X132" s="657">
        <v>0</v>
      </c>
      <c r="Y132" s="657">
        <v>0</v>
      </c>
      <c r="Z132" s="665">
        <v>250</v>
      </c>
      <c r="AA132" s="657">
        <v>208</v>
      </c>
      <c r="AB132" s="666">
        <v>42</v>
      </c>
      <c r="AC132" s="657">
        <v>5</v>
      </c>
      <c r="AD132" s="657">
        <v>1</v>
      </c>
      <c r="AE132" s="657">
        <v>4</v>
      </c>
      <c r="AF132" s="665">
        <v>113</v>
      </c>
      <c r="AG132" s="657">
        <v>70</v>
      </c>
      <c r="AH132" s="666">
        <v>43</v>
      </c>
      <c r="AI132" s="657">
        <v>205</v>
      </c>
      <c r="AJ132" s="657">
        <v>112</v>
      </c>
      <c r="AK132" s="657">
        <v>93</v>
      </c>
      <c r="AL132" s="665">
        <v>0</v>
      </c>
      <c r="AM132" s="657">
        <v>0</v>
      </c>
      <c r="AN132" s="666">
        <v>0</v>
      </c>
      <c r="AO132" s="657">
        <v>38</v>
      </c>
      <c r="AP132" s="657">
        <v>29</v>
      </c>
      <c r="AQ132" s="657">
        <v>9</v>
      </c>
      <c r="AR132" s="665">
        <v>3</v>
      </c>
      <c r="AS132" s="657">
        <v>1</v>
      </c>
      <c r="AT132" s="666">
        <v>2</v>
      </c>
      <c r="AU132" s="657">
        <v>304</v>
      </c>
      <c r="AV132" s="657">
        <v>244</v>
      </c>
      <c r="AW132" s="657">
        <v>60</v>
      </c>
      <c r="AX132" s="665">
        <v>2</v>
      </c>
      <c r="AY132" s="657">
        <v>2</v>
      </c>
      <c r="AZ132" s="666">
        <v>0</v>
      </c>
      <c r="BA132" s="657">
        <v>52</v>
      </c>
      <c r="BB132" s="657">
        <v>35</v>
      </c>
      <c r="BC132" s="657">
        <v>17</v>
      </c>
      <c r="BD132" s="665">
        <v>202</v>
      </c>
      <c r="BE132" s="657">
        <v>143</v>
      </c>
      <c r="BF132" s="666">
        <v>59</v>
      </c>
      <c r="BG132" s="657">
        <v>166</v>
      </c>
      <c r="BH132" s="657">
        <v>138</v>
      </c>
      <c r="BI132" s="657">
        <v>28</v>
      </c>
      <c r="BJ132" s="665">
        <v>128</v>
      </c>
      <c r="BK132" s="657">
        <v>66</v>
      </c>
      <c r="BL132" s="666">
        <v>62</v>
      </c>
      <c r="BM132" s="657">
        <v>36</v>
      </c>
      <c r="BN132" s="657">
        <v>9</v>
      </c>
      <c r="BO132" s="657">
        <v>27</v>
      </c>
      <c r="BP132" s="665">
        <v>3</v>
      </c>
      <c r="BQ132" s="657">
        <v>1</v>
      </c>
      <c r="BR132" s="666">
        <v>2</v>
      </c>
      <c r="BS132" s="657">
        <v>502</v>
      </c>
      <c r="BT132" s="657">
        <v>306</v>
      </c>
      <c r="BU132" s="657">
        <v>196</v>
      </c>
      <c r="BV132" s="665">
        <v>37</v>
      </c>
      <c r="BW132" s="657">
        <v>31</v>
      </c>
      <c r="BX132" s="666">
        <v>6</v>
      </c>
      <c r="BY132" s="657">
        <v>0</v>
      </c>
      <c r="BZ132" s="657">
        <v>0</v>
      </c>
      <c r="CA132" s="657">
        <v>0</v>
      </c>
      <c r="CB132" s="665">
        <v>18</v>
      </c>
      <c r="CC132" s="657">
        <v>5</v>
      </c>
      <c r="CD132" s="666">
        <v>13</v>
      </c>
      <c r="CE132" s="657">
        <v>19</v>
      </c>
      <c r="CF132" s="657">
        <v>12</v>
      </c>
      <c r="CG132" s="657">
        <v>7</v>
      </c>
      <c r="CH132" s="665">
        <v>370</v>
      </c>
      <c r="CI132" s="657">
        <v>319</v>
      </c>
      <c r="CJ132" s="666">
        <v>51</v>
      </c>
      <c r="CK132" s="657">
        <v>54</v>
      </c>
      <c r="CL132" s="657">
        <v>41</v>
      </c>
      <c r="CM132" s="657">
        <v>13</v>
      </c>
      <c r="CN132" s="665">
        <v>2</v>
      </c>
      <c r="CO132" s="657">
        <v>1</v>
      </c>
      <c r="CP132" s="666">
        <v>1</v>
      </c>
      <c r="CQ132" s="657">
        <v>0</v>
      </c>
      <c r="CR132" s="657">
        <v>0</v>
      </c>
      <c r="CS132" s="657">
        <v>0</v>
      </c>
      <c r="CT132" s="665">
        <v>141</v>
      </c>
      <c r="CU132" s="657">
        <v>103</v>
      </c>
      <c r="CV132" s="666">
        <v>38</v>
      </c>
      <c r="CW132" s="657">
        <v>3</v>
      </c>
      <c r="CX132" s="657">
        <v>1</v>
      </c>
      <c r="CY132" s="657">
        <v>2</v>
      </c>
      <c r="CZ132" s="665">
        <v>0</v>
      </c>
      <c r="DA132" s="657">
        <v>0</v>
      </c>
      <c r="DB132" s="666">
        <v>0</v>
      </c>
      <c r="DC132" s="657">
        <v>274</v>
      </c>
      <c r="DD132" s="657">
        <v>232</v>
      </c>
      <c r="DE132" s="657">
        <v>42</v>
      </c>
      <c r="DF132" s="665">
        <v>8</v>
      </c>
      <c r="DG132" s="657">
        <v>5</v>
      </c>
      <c r="DH132" s="666">
        <v>3</v>
      </c>
      <c r="DI132" s="657">
        <v>11</v>
      </c>
      <c r="DJ132" s="657">
        <v>3</v>
      </c>
      <c r="DK132" s="657">
        <v>8</v>
      </c>
      <c r="DL132" s="665">
        <v>0</v>
      </c>
      <c r="DM132" s="657">
        <v>0</v>
      </c>
      <c r="DN132" s="666">
        <v>0</v>
      </c>
      <c r="DO132" s="657">
        <v>0</v>
      </c>
      <c r="DP132" s="657">
        <v>0</v>
      </c>
      <c r="DQ132" s="657">
        <v>0</v>
      </c>
      <c r="DR132" s="665">
        <v>0</v>
      </c>
      <c r="DS132" s="657">
        <v>0</v>
      </c>
      <c r="DT132" s="666">
        <v>0</v>
      </c>
      <c r="DU132" s="665">
        <v>0</v>
      </c>
      <c r="DV132" s="657">
        <v>0</v>
      </c>
      <c r="DW132" s="666">
        <v>0</v>
      </c>
    </row>
    <row r="133" spans="1:127" hidden="1" x14ac:dyDescent="0.15">
      <c r="A133" s="529" t="s">
        <v>1475</v>
      </c>
      <c r="B133" s="661">
        <v>858</v>
      </c>
      <c r="C133" s="662">
        <v>623</v>
      </c>
      <c r="D133" s="663">
        <v>235</v>
      </c>
      <c r="E133" s="657">
        <v>56</v>
      </c>
      <c r="F133" s="657">
        <v>37</v>
      </c>
      <c r="G133" s="657">
        <v>19</v>
      </c>
      <c r="H133" s="665">
        <v>131</v>
      </c>
      <c r="I133" s="657">
        <v>50</v>
      </c>
      <c r="J133" s="666">
        <v>81</v>
      </c>
      <c r="K133" s="657">
        <v>41</v>
      </c>
      <c r="L133" s="657">
        <v>20</v>
      </c>
      <c r="M133" s="657">
        <v>21</v>
      </c>
      <c r="N133" s="665">
        <v>265</v>
      </c>
      <c r="O133" s="657">
        <v>251</v>
      </c>
      <c r="P133" s="666">
        <v>14</v>
      </c>
      <c r="Q133" s="657">
        <v>4</v>
      </c>
      <c r="R133" s="657">
        <v>4</v>
      </c>
      <c r="S133" s="657">
        <v>0</v>
      </c>
      <c r="T133" s="665">
        <v>0</v>
      </c>
      <c r="U133" s="657">
        <v>0</v>
      </c>
      <c r="V133" s="666">
        <v>0</v>
      </c>
      <c r="W133" s="657">
        <v>0</v>
      </c>
      <c r="X133" s="657">
        <v>0</v>
      </c>
      <c r="Y133" s="657">
        <v>0</v>
      </c>
      <c r="Z133" s="665">
        <v>19</v>
      </c>
      <c r="AA133" s="657">
        <v>16</v>
      </c>
      <c r="AB133" s="666">
        <v>3</v>
      </c>
      <c r="AC133" s="657">
        <v>0</v>
      </c>
      <c r="AD133" s="657">
        <v>0</v>
      </c>
      <c r="AE133" s="657">
        <v>0</v>
      </c>
      <c r="AF133" s="665">
        <v>0</v>
      </c>
      <c r="AG133" s="657">
        <v>0</v>
      </c>
      <c r="AH133" s="666">
        <v>0</v>
      </c>
      <c r="AI133" s="657">
        <v>1</v>
      </c>
      <c r="AJ133" s="657">
        <v>1</v>
      </c>
      <c r="AK133" s="657">
        <v>0</v>
      </c>
      <c r="AL133" s="665">
        <v>0</v>
      </c>
      <c r="AM133" s="657">
        <v>0</v>
      </c>
      <c r="AN133" s="666">
        <v>0</v>
      </c>
      <c r="AO133" s="657">
        <v>49</v>
      </c>
      <c r="AP133" s="657">
        <v>31</v>
      </c>
      <c r="AQ133" s="657">
        <v>18</v>
      </c>
      <c r="AR133" s="665">
        <v>2</v>
      </c>
      <c r="AS133" s="657">
        <v>2</v>
      </c>
      <c r="AT133" s="666">
        <v>0</v>
      </c>
      <c r="AU133" s="657">
        <v>0</v>
      </c>
      <c r="AV133" s="657">
        <v>0</v>
      </c>
      <c r="AW133" s="657">
        <v>0</v>
      </c>
      <c r="AX133" s="665">
        <v>0</v>
      </c>
      <c r="AY133" s="657">
        <v>0</v>
      </c>
      <c r="AZ133" s="666">
        <v>0</v>
      </c>
      <c r="BA133" s="657">
        <v>0</v>
      </c>
      <c r="BB133" s="657">
        <v>0</v>
      </c>
      <c r="BC133" s="657">
        <v>0</v>
      </c>
      <c r="BD133" s="665">
        <v>9</v>
      </c>
      <c r="BE133" s="657">
        <v>8</v>
      </c>
      <c r="BF133" s="666">
        <v>1</v>
      </c>
      <c r="BG133" s="657">
        <v>2</v>
      </c>
      <c r="BH133" s="657">
        <v>2</v>
      </c>
      <c r="BI133" s="657">
        <v>0</v>
      </c>
      <c r="BJ133" s="665">
        <v>5</v>
      </c>
      <c r="BK133" s="657">
        <v>3</v>
      </c>
      <c r="BL133" s="666">
        <v>2</v>
      </c>
      <c r="BM133" s="657">
        <v>0</v>
      </c>
      <c r="BN133" s="657">
        <v>0</v>
      </c>
      <c r="BO133" s="657">
        <v>0</v>
      </c>
      <c r="BP133" s="665">
        <v>0</v>
      </c>
      <c r="BQ133" s="657">
        <v>0</v>
      </c>
      <c r="BR133" s="666">
        <v>0</v>
      </c>
      <c r="BS133" s="657">
        <v>1</v>
      </c>
      <c r="BT133" s="657">
        <v>0</v>
      </c>
      <c r="BU133" s="657">
        <v>1</v>
      </c>
      <c r="BV133" s="665">
        <v>14</v>
      </c>
      <c r="BW133" s="657">
        <v>5</v>
      </c>
      <c r="BX133" s="666">
        <v>9</v>
      </c>
      <c r="BY133" s="657">
        <v>0</v>
      </c>
      <c r="BZ133" s="657">
        <v>0</v>
      </c>
      <c r="CA133" s="657">
        <v>0</v>
      </c>
      <c r="CB133" s="665">
        <v>0</v>
      </c>
      <c r="CC133" s="657">
        <v>0</v>
      </c>
      <c r="CD133" s="666">
        <v>0</v>
      </c>
      <c r="CE133" s="657">
        <v>0</v>
      </c>
      <c r="CF133" s="657">
        <v>0</v>
      </c>
      <c r="CG133" s="657">
        <v>0</v>
      </c>
      <c r="CH133" s="665">
        <v>0</v>
      </c>
      <c r="CI133" s="657">
        <v>0</v>
      </c>
      <c r="CJ133" s="666">
        <v>0</v>
      </c>
      <c r="CK133" s="657">
        <v>188</v>
      </c>
      <c r="CL133" s="657">
        <v>152</v>
      </c>
      <c r="CM133" s="657">
        <v>36</v>
      </c>
      <c r="CN133" s="665">
        <v>0</v>
      </c>
      <c r="CO133" s="657">
        <v>0</v>
      </c>
      <c r="CP133" s="666">
        <v>0</v>
      </c>
      <c r="CQ133" s="657">
        <v>0</v>
      </c>
      <c r="CR133" s="657">
        <v>0</v>
      </c>
      <c r="CS133" s="657">
        <v>0</v>
      </c>
      <c r="CT133" s="665">
        <v>0</v>
      </c>
      <c r="CU133" s="657">
        <v>0</v>
      </c>
      <c r="CV133" s="666">
        <v>0</v>
      </c>
      <c r="CW133" s="657">
        <v>0</v>
      </c>
      <c r="CX133" s="657">
        <v>0</v>
      </c>
      <c r="CY133" s="657">
        <v>0</v>
      </c>
      <c r="CZ133" s="665">
        <v>0</v>
      </c>
      <c r="DA133" s="657">
        <v>0</v>
      </c>
      <c r="DB133" s="666">
        <v>0</v>
      </c>
      <c r="DC133" s="657">
        <v>0</v>
      </c>
      <c r="DD133" s="657">
        <v>0</v>
      </c>
      <c r="DE133" s="657">
        <v>0</v>
      </c>
      <c r="DF133" s="665">
        <v>71</v>
      </c>
      <c r="DG133" s="657">
        <v>41</v>
      </c>
      <c r="DH133" s="666">
        <v>30</v>
      </c>
      <c r="DI133" s="657">
        <v>0</v>
      </c>
      <c r="DJ133" s="657">
        <v>0</v>
      </c>
      <c r="DK133" s="657">
        <v>0</v>
      </c>
      <c r="DL133" s="665">
        <v>0</v>
      </c>
      <c r="DM133" s="657">
        <v>0</v>
      </c>
      <c r="DN133" s="666">
        <v>0</v>
      </c>
      <c r="DO133" s="657">
        <v>0</v>
      </c>
      <c r="DP133" s="657">
        <v>0</v>
      </c>
      <c r="DQ133" s="657">
        <v>0</v>
      </c>
      <c r="DR133" s="665">
        <v>0</v>
      </c>
      <c r="DS133" s="657">
        <v>0</v>
      </c>
      <c r="DT133" s="666">
        <v>0</v>
      </c>
      <c r="DU133" s="665">
        <v>0</v>
      </c>
      <c r="DV133" s="657">
        <v>0</v>
      </c>
      <c r="DW133" s="666">
        <v>0</v>
      </c>
    </row>
    <row r="134" spans="1:127" hidden="1" x14ac:dyDescent="0.15">
      <c r="A134" s="529" t="s">
        <v>1476</v>
      </c>
      <c r="B134" s="661">
        <v>8802</v>
      </c>
      <c r="C134" s="662">
        <v>6067</v>
      </c>
      <c r="D134" s="663">
        <v>2719</v>
      </c>
      <c r="E134" s="657">
        <v>2372</v>
      </c>
      <c r="F134" s="657">
        <v>1594</v>
      </c>
      <c r="G134" s="657">
        <v>778</v>
      </c>
      <c r="H134" s="665">
        <v>1299</v>
      </c>
      <c r="I134" s="657">
        <v>850</v>
      </c>
      <c r="J134" s="666">
        <v>447</v>
      </c>
      <c r="K134" s="657">
        <v>669</v>
      </c>
      <c r="L134" s="657">
        <v>464</v>
      </c>
      <c r="M134" s="657">
        <v>205</v>
      </c>
      <c r="N134" s="665">
        <v>135</v>
      </c>
      <c r="O134" s="657">
        <v>74</v>
      </c>
      <c r="P134" s="666">
        <v>47</v>
      </c>
      <c r="Q134" s="657">
        <v>487</v>
      </c>
      <c r="R134" s="657">
        <v>351</v>
      </c>
      <c r="S134" s="657">
        <v>136</v>
      </c>
      <c r="T134" s="665">
        <v>57</v>
      </c>
      <c r="U134" s="657">
        <v>26</v>
      </c>
      <c r="V134" s="666">
        <v>31</v>
      </c>
      <c r="W134" s="657">
        <v>28</v>
      </c>
      <c r="X134" s="657">
        <v>24</v>
      </c>
      <c r="Y134" s="657">
        <v>4</v>
      </c>
      <c r="Z134" s="665">
        <v>169</v>
      </c>
      <c r="AA134" s="657">
        <v>117</v>
      </c>
      <c r="AB134" s="666">
        <v>52</v>
      </c>
      <c r="AC134" s="657">
        <v>17</v>
      </c>
      <c r="AD134" s="657">
        <v>6</v>
      </c>
      <c r="AE134" s="657">
        <v>11</v>
      </c>
      <c r="AF134" s="665">
        <v>388</v>
      </c>
      <c r="AG134" s="657">
        <v>266</v>
      </c>
      <c r="AH134" s="666">
        <v>122</v>
      </c>
      <c r="AI134" s="657">
        <v>118</v>
      </c>
      <c r="AJ134" s="657">
        <v>62</v>
      </c>
      <c r="AK134" s="657">
        <v>56</v>
      </c>
      <c r="AL134" s="665">
        <v>24</v>
      </c>
      <c r="AM134" s="657">
        <v>10</v>
      </c>
      <c r="AN134" s="666">
        <v>14</v>
      </c>
      <c r="AO134" s="657">
        <v>97</v>
      </c>
      <c r="AP134" s="657">
        <v>65</v>
      </c>
      <c r="AQ134" s="657">
        <v>32</v>
      </c>
      <c r="AR134" s="665">
        <v>12</v>
      </c>
      <c r="AS134" s="657">
        <v>4</v>
      </c>
      <c r="AT134" s="666">
        <v>8</v>
      </c>
      <c r="AU134" s="657">
        <v>95</v>
      </c>
      <c r="AV134" s="657">
        <v>62</v>
      </c>
      <c r="AW134" s="657">
        <v>33</v>
      </c>
      <c r="AX134" s="665">
        <v>231</v>
      </c>
      <c r="AY134" s="657">
        <v>132</v>
      </c>
      <c r="AZ134" s="666">
        <v>99</v>
      </c>
      <c r="BA134" s="657">
        <v>29</v>
      </c>
      <c r="BB134" s="657">
        <v>20</v>
      </c>
      <c r="BC134" s="657">
        <v>9</v>
      </c>
      <c r="BD134" s="665">
        <v>367</v>
      </c>
      <c r="BE134" s="657">
        <v>327</v>
      </c>
      <c r="BF134" s="666">
        <v>40</v>
      </c>
      <c r="BG134" s="657">
        <v>174</v>
      </c>
      <c r="BH134" s="657">
        <v>129</v>
      </c>
      <c r="BI134" s="657">
        <v>45</v>
      </c>
      <c r="BJ134" s="665">
        <v>278</v>
      </c>
      <c r="BK134" s="657">
        <v>171</v>
      </c>
      <c r="BL134" s="666">
        <v>107</v>
      </c>
      <c r="BM134" s="657">
        <v>216</v>
      </c>
      <c r="BN134" s="657">
        <v>159</v>
      </c>
      <c r="BO134" s="657">
        <v>57</v>
      </c>
      <c r="BP134" s="665">
        <v>201</v>
      </c>
      <c r="BQ134" s="657">
        <v>111</v>
      </c>
      <c r="BR134" s="666">
        <v>90</v>
      </c>
      <c r="BS134" s="657">
        <v>60</v>
      </c>
      <c r="BT134" s="657">
        <v>43</v>
      </c>
      <c r="BU134" s="657">
        <v>17</v>
      </c>
      <c r="BV134" s="665">
        <v>49</v>
      </c>
      <c r="BW134" s="657">
        <v>32</v>
      </c>
      <c r="BX134" s="666">
        <v>17</v>
      </c>
      <c r="BY134" s="657">
        <v>112</v>
      </c>
      <c r="BZ134" s="657">
        <v>79</v>
      </c>
      <c r="CA134" s="657">
        <v>33</v>
      </c>
      <c r="CB134" s="665">
        <v>49</v>
      </c>
      <c r="CC134" s="657">
        <v>24</v>
      </c>
      <c r="CD134" s="666">
        <v>25</v>
      </c>
      <c r="CE134" s="657">
        <v>19</v>
      </c>
      <c r="CF134" s="657">
        <v>9</v>
      </c>
      <c r="CG134" s="657">
        <v>10</v>
      </c>
      <c r="CH134" s="665">
        <v>409</v>
      </c>
      <c r="CI134" s="657">
        <v>337</v>
      </c>
      <c r="CJ134" s="666">
        <v>72</v>
      </c>
      <c r="CK134" s="657">
        <v>57</v>
      </c>
      <c r="CL134" s="657">
        <v>31</v>
      </c>
      <c r="CM134" s="657">
        <v>26</v>
      </c>
      <c r="CN134" s="665">
        <v>0</v>
      </c>
      <c r="CO134" s="657">
        <v>0</v>
      </c>
      <c r="CP134" s="666">
        <v>0</v>
      </c>
      <c r="CQ134" s="657">
        <v>13</v>
      </c>
      <c r="CR134" s="657">
        <v>9</v>
      </c>
      <c r="CS134" s="657">
        <v>4</v>
      </c>
      <c r="CT134" s="665">
        <v>34</v>
      </c>
      <c r="CU134" s="657">
        <v>29</v>
      </c>
      <c r="CV134" s="666">
        <v>5</v>
      </c>
      <c r="CW134" s="657">
        <v>14</v>
      </c>
      <c r="CX134" s="657">
        <v>8</v>
      </c>
      <c r="CY134" s="657">
        <v>6</v>
      </c>
      <c r="CZ134" s="665">
        <v>26</v>
      </c>
      <c r="DA134" s="657">
        <v>14</v>
      </c>
      <c r="DB134" s="666">
        <v>12</v>
      </c>
      <c r="DC134" s="657">
        <v>448</v>
      </c>
      <c r="DD134" s="657">
        <v>396</v>
      </c>
      <c r="DE134" s="657">
        <v>52</v>
      </c>
      <c r="DF134" s="665">
        <v>0</v>
      </c>
      <c r="DG134" s="657">
        <v>0</v>
      </c>
      <c r="DH134" s="666">
        <v>0</v>
      </c>
      <c r="DI134" s="657">
        <v>11</v>
      </c>
      <c r="DJ134" s="657">
        <v>5</v>
      </c>
      <c r="DK134" s="657">
        <v>6</v>
      </c>
      <c r="DL134" s="665">
        <v>2</v>
      </c>
      <c r="DM134" s="657">
        <v>1</v>
      </c>
      <c r="DN134" s="666">
        <v>1</v>
      </c>
      <c r="DO134" s="657">
        <v>9</v>
      </c>
      <c r="DP134" s="657">
        <v>7</v>
      </c>
      <c r="DQ134" s="657">
        <v>2</v>
      </c>
      <c r="DR134" s="665">
        <v>11</v>
      </c>
      <c r="DS134" s="657">
        <v>7</v>
      </c>
      <c r="DT134" s="666">
        <v>4</v>
      </c>
      <c r="DU134" s="665">
        <v>16</v>
      </c>
      <c r="DV134" s="657">
        <v>12</v>
      </c>
      <c r="DW134" s="666">
        <v>4</v>
      </c>
    </row>
    <row r="135" spans="1:127" hidden="1" x14ac:dyDescent="0.15">
      <c r="A135" s="529" t="s">
        <v>1477</v>
      </c>
      <c r="B135" s="661">
        <v>47</v>
      </c>
      <c r="C135" s="662">
        <v>31</v>
      </c>
      <c r="D135" s="663">
        <v>16</v>
      </c>
      <c r="E135" s="657">
        <v>17</v>
      </c>
      <c r="F135" s="657">
        <v>10</v>
      </c>
      <c r="G135" s="657">
        <v>7</v>
      </c>
      <c r="H135" s="665">
        <v>0</v>
      </c>
      <c r="I135" s="657">
        <v>0</v>
      </c>
      <c r="J135" s="666">
        <v>0</v>
      </c>
      <c r="K135" s="657">
        <v>1</v>
      </c>
      <c r="L135" s="657">
        <v>1</v>
      </c>
      <c r="M135" s="657">
        <v>0</v>
      </c>
      <c r="N135" s="665">
        <v>0</v>
      </c>
      <c r="O135" s="657">
        <v>0</v>
      </c>
      <c r="P135" s="666">
        <v>0</v>
      </c>
      <c r="Q135" s="657">
        <v>20</v>
      </c>
      <c r="R135" s="657">
        <v>16</v>
      </c>
      <c r="S135" s="657">
        <v>4</v>
      </c>
      <c r="T135" s="665">
        <v>0</v>
      </c>
      <c r="U135" s="657">
        <v>0</v>
      </c>
      <c r="V135" s="666">
        <v>0</v>
      </c>
      <c r="W135" s="657">
        <v>1</v>
      </c>
      <c r="X135" s="657">
        <v>1</v>
      </c>
      <c r="Y135" s="657">
        <v>0</v>
      </c>
      <c r="Z135" s="665">
        <v>0</v>
      </c>
      <c r="AA135" s="657">
        <v>0</v>
      </c>
      <c r="AB135" s="666">
        <v>0</v>
      </c>
      <c r="AC135" s="657">
        <v>0</v>
      </c>
      <c r="AD135" s="657">
        <v>0</v>
      </c>
      <c r="AE135" s="657">
        <v>0</v>
      </c>
      <c r="AF135" s="665">
        <v>0</v>
      </c>
      <c r="AG135" s="657">
        <v>0</v>
      </c>
      <c r="AH135" s="666">
        <v>0</v>
      </c>
      <c r="AI135" s="657">
        <v>0</v>
      </c>
      <c r="AJ135" s="657">
        <v>0</v>
      </c>
      <c r="AK135" s="657">
        <v>0</v>
      </c>
      <c r="AL135" s="665">
        <v>8</v>
      </c>
      <c r="AM135" s="657">
        <v>3</v>
      </c>
      <c r="AN135" s="666">
        <v>5</v>
      </c>
      <c r="AO135" s="657">
        <v>0</v>
      </c>
      <c r="AP135" s="657">
        <v>0</v>
      </c>
      <c r="AQ135" s="657">
        <v>0</v>
      </c>
      <c r="AR135" s="665">
        <v>0</v>
      </c>
      <c r="AS135" s="657">
        <v>0</v>
      </c>
      <c r="AT135" s="666">
        <v>0</v>
      </c>
      <c r="AU135" s="657">
        <v>0</v>
      </c>
      <c r="AV135" s="657">
        <v>0</v>
      </c>
      <c r="AW135" s="657">
        <v>0</v>
      </c>
      <c r="AX135" s="665">
        <v>0</v>
      </c>
      <c r="AY135" s="657">
        <v>0</v>
      </c>
      <c r="AZ135" s="666">
        <v>0</v>
      </c>
      <c r="BA135" s="657">
        <v>0</v>
      </c>
      <c r="BB135" s="657">
        <v>0</v>
      </c>
      <c r="BC135" s="657">
        <v>0</v>
      </c>
      <c r="BD135" s="665">
        <v>0</v>
      </c>
      <c r="BE135" s="657">
        <v>0</v>
      </c>
      <c r="BF135" s="666">
        <v>0</v>
      </c>
      <c r="BG135" s="657">
        <v>0</v>
      </c>
      <c r="BH135" s="657">
        <v>0</v>
      </c>
      <c r="BI135" s="657">
        <v>0</v>
      </c>
      <c r="BJ135" s="665">
        <v>0</v>
      </c>
      <c r="BK135" s="657">
        <v>0</v>
      </c>
      <c r="BL135" s="666">
        <v>0</v>
      </c>
      <c r="BM135" s="657">
        <v>0</v>
      </c>
      <c r="BN135" s="657">
        <v>0</v>
      </c>
      <c r="BO135" s="657">
        <v>0</v>
      </c>
      <c r="BP135" s="665">
        <v>0</v>
      </c>
      <c r="BQ135" s="657">
        <v>0</v>
      </c>
      <c r="BR135" s="666">
        <v>0</v>
      </c>
      <c r="BS135" s="657">
        <v>0</v>
      </c>
      <c r="BT135" s="657">
        <v>0</v>
      </c>
      <c r="BU135" s="657">
        <v>0</v>
      </c>
      <c r="BV135" s="665">
        <v>0</v>
      </c>
      <c r="BW135" s="657">
        <v>0</v>
      </c>
      <c r="BX135" s="666">
        <v>0</v>
      </c>
      <c r="BY135" s="657">
        <v>0</v>
      </c>
      <c r="BZ135" s="657">
        <v>0</v>
      </c>
      <c r="CA135" s="657">
        <v>0</v>
      </c>
      <c r="CB135" s="665">
        <v>0</v>
      </c>
      <c r="CC135" s="657">
        <v>0</v>
      </c>
      <c r="CD135" s="666">
        <v>0</v>
      </c>
      <c r="CE135" s="657">
        <v>0</v>
      </c>
      <c r="CF135" s="657">
        <v>0</v>
      </c>
      <c r="CG135" s="657">
        <v>0</v>
      </c>
      <c r="CH135" s="665">
        <v>0</v>
      </c>
      <c r="CI135" s="657">
        <v>0</v>
      </c>
      <c r="CJ135" s="666">
        <v>0</v>
      </c>
      <c r="CK135" s="657">
        <v>0</v>
      </c>
      <c r="CL135" s="657">
        <v>0</v>
      </c>
      <c r="CM135" s="657">
        <v>0</v>
      </c>
      <c r="CN135" s="665">
        <v>0</v>
      </c>
      <c r="CO135" s="657">
        <v>0</v>
      </c>
      <c r="CP135" s="666">
        <v>0</v>
      </c>
      <c r="CQ135" s="657">
        <v>0</v>
      </c>
      <c r="CR135" s="657">
        <v>0</v>
      </c>
      <c r="CS135" s="657">
        <v>0</v>
      </c>
      <c r="CT135" s="665">
        <v>0</v>
      </c>
      <c r="CU135" s="657">
        <v>0</v>
      </c>
      <c r="CV135" s="666">
        <v>0</v>
      </c>
      <c r="CW135" s="657">
        <v>0</v>
      </c>
      <c r="CX135" s="657">
        <v>0</v>
      </c>
      <c r="CY135" s="657">
        <v>0</v>
      </c>
      <c r="CZ135" s="665">
        <v>0</v>
      </c>
      <c r="DA135" s="657">
        <v>0</v>
      </c>
      <c r="DB135" s="666">
        <v>0</v>
      </c>
      <c r="DC135" s="657">
        <v>0</v>
      </c>
      <c r="DD135" s="657">
        <v>0</v>
      </c>
      <c r="DE135" s="657">
        <v>0</v>
      </c>
      <c r="DF135" s="665">
        <v>0</v>
      </c>
      <c r="DG135" s="657">
        <v>0</v>
      </c>
      <c r="DH135" s="666">
        <v>0</v>
      </c>
      <c r="DI135" s="657">
        <v>0</v>
      </c>
      <c r="DJ135" s="657">
        <v>0</v>
      </c>
      <c r="DK135" s="657">
        <v>0</v>
      </c>
      <c r="DL135" s="665">
        <v>0</v>
      </c>
      <c r="DM135" s="657">
        <v>0</v>
      </c>
      <c r="DN135" s="666">
        <v>0</v>
      </c>
      <c r="DO135" s="657">
        <v>0</v>
      </c>
      <c r="DP135" s="657">
        <v>0</v>
      </c>
      <c r="DQ135" s="657">
        <v>0</v>
      </c>
      <c r="DR135" s="665">
        <v>0</v>
      </c>
      <c r="DS135" s="657">
        <v>0</v>
      </c>
      <c r="DT135" s="666">
        <v>0</v>
      </c>
      <c r="DU135" s="665">
        <v>0</v>
      </c>
      <c r="DV135" s="657">
        <v>0</v>
      </c>
      <c r="DW135" s="666">
        <v>0</v>
      </c>
    </row>
    <row r="136" spans="1:127" hidden="1" x14ac:dyDescent="0.15">
      <c r="A136" s="529" t="s">
        <v>1478</v>
      </c>
      <c r="B136" s="661">
        <v>7853</v>
      </c>
      <c r="C136" s="662">
        <v>5457</v>
      </c>
      <c r="D136" s="663">
        <v>2388</v>
      </c>
      <c r="E136" s="657">
        <v>2152</v>
      </c>
      <c r="F136" s="657">
        <v>1453</v>
      </c>
      <c r="G136" s="657">
        <v>699</v>
      </c>
      <c r="H136" s="665">
        <v>1154</v>
      </c>
      <c r="I136" s="657">
        <v>766</v>
      </c>
      <c r="J136" s="666">
        <v>386</v>
      </c>
      <c r="K136" s="657">
        <v>612</v>
      </c>
      <c r="L136" s="657">
        <v>419</v>
      </c>
      <c r="M136" s="657">
        <v>193</v>
      </c>
      <c r="N136" s="665">
        <v>114</v>
      </c>
      <c r="O136" s="657">
        <v>63</v>
      </c>
      <c r="P136" s="666">
        <v>45</v>
      </c>
      <c r="Q136" s="657">
        <v>459</v>
      </c>
      <c r="R136" s="657">
        <v>333</v>
      </c>
      <c r="S136" s="657">
        <v>126</v>
      </c>
      <c r="T136" s="665">
        <v>57</v>
      </c>
      <c r="U136" s="657">
        <v>26</v>
      </c>
      <c r="V136" s="666">
        <v>31</v>
      </c>
      <c r="W136" s="657">
        <v>27</v>
      </c>
      <c r="X136" s="657">
        <v>23</v>
      </c>
      <c r="Y136" s="657">
        <v>4</v>
      </c>
      <c r="Z136" s="665">
        <v>145</v>
      </c>
      <c r="AA136" s="657">
        <v>108</v>
      </c>
      <c r="AB136" s="666">
        <v>37</v>
      </c>
      <c r="AC136" s="657">
        <v>17</v>
      </c>
      <c r="AD136" s="657">
        <v>6</v>
      </c>
      <c r="AE136" s="657">
        <v>11</v>
      </c>
      <c r="AF136" s="665">
        <v>335</v>
      </c>
      <c r="AG136" s="657">
        <v>237</v>
      </c>
      <c r="AH136" s="666">
        <v>98</v>
      </c>
      <c r="AI136" s="657">
        <v>99</v>
      </c>
      <c r="AJ136" s="657">
        <v>54</v>
      </c>
      <c r="AK136" s="657">
        <v>45</v>
      </c>
      <c r="AL136" s="665">
        <v>16</v>
      </c>
      <c r="AM136" s="657">
        <v>7</v>
      </c>
      <c r="AN136" s="666">
        <v>9</v>
      </c>
      <c r="AO136" s="657">
        <v>79</v>
      </c>
      <c r="AP136" s="657">
        <v>54</v>
      </c>
      <c r="AQ136" s="657">
        <v>25</v>
      </c>
      <c r="AR136" s="665">
        <v>12</v>
      </c>
      <c r="AS136" s="657">
        <v>4</v>
      </c>
      <c r="AT136" s="666">
        <v>8</v>
      </c>
      <c r="AU136" s="657">
        <v>95</v>
      </c>
      <c r="AV136" s="657">
        <v>62</v>
      </c>
      <c r="AW136" s="657">
        <v>33</v>
      </c>
      <c r="AX136" s="665">
        <v>227</v>
      </c>
      <c r="AY136" s="657">
        <v>131</v>
      </c>
      <c r="AZ136" s="666">
        <v>96</v>
      </c>
      <c r="BA136" s="657">
        <v>27</v>
      </c>
      <c r="BB136" s="657">
        <v>19</v>
      </c>
      <c r="BC136" s="657">
        <v>8</v>
      </c>
      <c r="BD136" s="665">
        <v>279</v>
      </c>
      <c r="BE136" s="657">
        <v>250</v>
      </c>
      <c r="BF136" s="666">
        <v>29</v>
      </c>
      <c r="BG136" s="657">
        <v>173</v>
      </c>
      <c r="BH136" s="657">
        <v>128</v>
      </c>
      <c r="BI136" s="657">
        <v>45</v>
      </c>
      <c r="BJ136" s="665">
        <v>275</v>
      </c>
      <c r="BK136" s="657">
        <v>169</v>
      </c>
      <c r="BL136" s="666">
        <v>106</v>
      </c>
      <c r="BM136" s="657">
        <v>216</v>
      </c>
      <c r="BN136" s="657">
        <v>159</v>
      </c>
      <c r="BO136" s="657">
        <v>57</v>
      </c>
      <c r="BP136" s="665">
        <v>37</v>
      </c>
      <c r="BQ136" s="657">
        <v>21</v>
      </c>
      <c r="BR136" s="666">
        <v>16</v>
      </c>
      <c r="BS136" s="657">
        <v>58</v>
      </c>
      <c r="BT136" s="657">
        <v>42</v>
      </c>
      <c r="BU136" s="657">
        <v>16</v>
      </c>
      <c r="BV136" s="665">
        <v>48</v>
      </c>
      <c r="BW136" s="657">
        <v>31</v>
      </c>
      <c r="BX136" s="666">
        <v>17</v>
      </c>
      <c r="BY136" s="657">
        <v>112</v>
      </c>
      <c r="BZ136" s="657">
        <v>79</v>
      </c>
      <c r="CA136" s="657">
        <v>33</v>
      </c>
      <c r="CB136" s="665">
        <v>49</v>
      </c>
      <c r="CC136" s="657">
        <v>24</v>
      </c>
      <c r="CD136" s="666">
        <v>25</v>
      </c>
      <c r="CE136" s="657">
        <v>19</v>
      </c>
      <c r="CF136" s="657">
        <v>9</v>
      </c>
      <c r="CG136" s="657">
        <v>10</v>
      </c>
      <c r="CH136" s="665">
        <v>324</v>
      </c>
      <c r="CI136" s="657">
        <v>263</v>
      </c>
      <c r="CJ136" s="666">
        <v>61</v>
      </c>
      <c r="CK136" s="657">
        <v>53</v>
      </c>
      <c r="CL136" s="657">
        <v>30</v>
      </c>
      <c r="CM136" s="657">
        <v>23</v>
      </c>
      <c r="CN136" s="665">
        <v>0</v>
      </c>
      <c r="CO136" s="657">
        <v>0</v>
      </c>
      <c r="CP136" s="666">
        <v>0</v>
      </c>
      <c r="CQ136" s="657">
        <v>13</v>
      </c>
      <c r="CR136" s="657">
        <v>9</v>
      </c>
      <c r="CS136" s="657">
        <v>4</v>
      </c>
      <c r="CT136" s="665">
        <v>33</v>
      </c>
      <c r="CU136" s="657">
        <v>28</v>
      </c>
      <c r="CV136" s="666">
        <v>5</v>
      </c>
      <c r="CW136" s="657">
        <v>14</v>
      </c>
      <c r="CX136" s="657">
        <v>8</v>
      </c>
      <c r="CY136" s="657">
        <v>6</v>
      </c>
      <c r="CZ136" s="665">
        <v>26</v>
      </c>
      <c r="DA136" s="657">
        <v>14</v>
      </c>
      <c r="DB136" s="666">
        <v>12</v>
      </c>
      <c r="DC136" s="657">
        <v>448</v>
      </c>
      <c r="DD136" s="657">
        <v>396</v>
      </c>
      <c r="DE136" s="657">
        <v>52</v>
      </c>
      <c r="DF136" s="665">
        <v>0</v>
      </c>
      <c r="DG136" s="657">
        <v>0</v>
      </c>
      <c r="DH136" s="666">
        <v>0</v>
      </c>
      <c r="DI136" s="657">
        <v>11</v>
      </c>
      <c r="DJ136" s="657">
        <v>5</v>
      </c>
      <c r="DK136" s="657">
        <v>6</v>
      </c>
      <c r="DL136" s="665">
        <v>2</v>
      </c>
      <c r="DM136" s="657">
        <v>1</v>
      </c>
      <c r="DN136" s="666">
        <v>1</v>
      </c>
      <c r="DO136" s="657">
        <v>9</v>
      </c>
      <c r="DP136" s="657">
        <v>7</v>
      </c>
      <c r="DQ136" s="657">
        <v>2</v>
      </c>
      <c r="DR136" s="665">
        <v>11</v>
      </c>
      <c r="DS136" s="657">
        <v>7</v>
      </c>
      <c r="DT136" s="666">
        <v>4</v>
      </c>
      <c r="DU136" s="665">
        <v>16</v>
      </c>
      <c r="DV136" s="657">
        <v>12</v>
      </c>
      <c r="DW136" s="666">
        <v>4</v>
      </c>
    </row>
    <row r="137" spans="1:127" hidden="1" x14ac:dyDescent="0.15">
      <c r="A137" s="529" t="s">
        <v>1479</v>
      </c>
      <c r="B137" s="661">
        <v>211</v>
      </c>
      <c r="C137" s="662">
        <v>129</v>
      </c>
      <c r="D137" s="663">
        <v>82</v>
      </c>
      <c r="E137" s="657">
        <v>46</v>
      </c>
      <c r="F137" s="657">
        <v>35</v>
      </c>
      <c r="G137" s="657">
        <v>11</v>
      </c>
      <c r="H137" s="665">
        <v>62</v>
      </c>
      <c r="I137" s="657">
        <v>33</v>
      </c>
      <c r="J137" s="666">
        <v>29</v>
      </c>
      <c r="K137" s="657">
        <v>8</v>
      </c>
      <c r="L137" s="657">
        <v>5</v>
      </c>
      <c r="M137" s="657">
        <v>3</v>
      </c>
      <c r="N137" s="665">
        <v>0</v>
      </c>
      <c r="O137" s="657">
        <v>0</v>
      </c>
      <c r="P137" s="666">
        <v>0</v>
      </c>
      <c r="Q137" s="657">
        <v>0</v>
      </c>
      <c r="R137" s="657">
        <v>0</v>
      </c>
      <c r="S137" s="657">
        <v>0</v>
      </c>
      <c r="T137" s="665">
        <v>0</v>
      </c>
      <c r="U137" s="657">
        <v>0</v>
      </c>
      <c r="V137" s="666">
        <v>0</v>
      </c>
      <c r="W137" s="657">
        <v>0</v>
      </c>
      <c r="X137" s="657">
        <v>0</v>
      </c>
      <c r="Y137" s="657">
        <v>0</v>
      </c>
      <c r="Z137" s="665">
        <v>6</v>
      </c>
      <c r="AA137" s="657">
        <v>4</v>
      </c>
      <c r="AB137" s="666">
        <v>2</v>
      </c>
      <c r="AC137" s="657">
        <v>0</v>
      </c>
      <c r="AD137" s="657">
        <v>0</v>
      </c>
      <c r="AE137" s="657">
        <v>0</v>
      </c>
      <c r="AF137" s="665">
        <v>51</v>
      </c>
      <c r="AG137" s="657">
        <v>28</v>
      </c>
      <c r="AH137" s="666">
        <v>23</v>
      </c>
      <c r="AI137" s="657">
        <v>9</v>
      </c>
      <c r="AJ137" s="657">
        <v>3</v>
      </c>
      <c r="AK137" s="657">
        <v>6</v>
      </c>
      <c r="AL137" s="665">
        <v>0</v>
      </c>
      <c r="AM137" s="657">
        <v>0</v>
      </c>
      <c r="AN137" s="666">
        <v>0</v>
      </c>
      <c r="AO137" s="657">
        <v>17</v>
      </c>
      <c r="AP137" s="657">
        <v>11</v>
      </c>
      <c r="AQ137" s="657">
        <v>6</v>
      </c>
      <c r="AR137" s="665">
        <v>0</v>
      </c>
      <c r="AS137" s="657">
        <v>0</v>
      </c>
      <c r="AT137" s="666">
        <v>0</v>
      </c>
      <c r="AU137" s="657">
        <v>0</v>
      </c>
      <c r="AV137" s="657">
        <v>0</v>
      </c>
      <c r="AW137" s="657">
        <v>0</v>
      </c>
      <c r="AX137" s="665">
        <v>0</v>
      </c>
      <c r="AY137" s="657">
        <v>0</v>
      </c>
      <c r="AZ137" s="666">
        <v>0</v>
      </c>
      <c r="BA137" s="657">
        <v>0</v>
      </c>
      <c r="BB137" s="657">
        <v>0</v>
      </c>
      <c r="BC137" s="657">
        <v>0</v>
      </c>
      <c r="BD137" s="665">
        <v>2</v>
      </c>
      <c r="BE137" s="657">
        <v>2</v>
      </c>
      <c r="BF137" s="666">
        <v>0</v>
      </c>
      <c r="BG137" s="657">
        <v>1</v>
      </c>
      <c r="BH137" s="657">
        <v>1</v>
      </c>
      <c r="BI137" s="657">
        <v>0</v>
      </c>
      <c r="BJ137" s="665">
        <v>0</v>
      </c>
      <c r="BK137" s="657">
        <v>0</v>
      </c>
      <c r="BL137" s="666">
        <v>0</v>
      </c>
      <c r="BM137" s="657">
        <v>0</v>
      </c>
      <c r="BN137" s="657">
        <v>0</v>
      </c>
      <c r="BO137" s="657">
        <v>0</v>
      </c>
      <c r="BP137" s="665">
        <v>0</v>
      </c>
      <c r="BQ137" s="657">
        <v>0</v>
      </c>
      <c r="BR137" s="666">
        <v>0</v>
      </c>
      <c r="BS137" s="657">
        <v>0</v>
      </c>
      <c r="BT137" s="657">
        <v>0</v>
      </c>
      <c r="BU137" s="657">
        <v>0</v>
      </c>
      <c r="BV137" s="665">
        <v>0</v>
      </c>
      <c r="BW137" s="657">
        <v>0</v>
      </c>
      <c r="BX137" s="666">
        <v>0</v>
      </c>
      <c r="BY137" s="657">
        <v>0</v>
      </c>
      <c r="BZ137" s="657">
        <v>0</v>
      </c>
      <c r="CA137" s="657">
        <v>0</v>
      </c>
      <c r="CB137" s="665">
        <v>0</v>
      </c>
      <c r="CC137" s="657">
        <v>0</v>
      </c>
      <c r="CD137" s="666">
        <v>0</v>
      </c>
      <c r="CE137" s="657">
        <v>0</v>
      </c>
      <c r="CF137" s="657">
        <v>0</v>
      </c>
      <c r="CG137" s="657">
        <v>0</v>
      </c>
      <c r="CH137" s="665">
        <v>9</v>
      </c>
      <c r="CI137" s="657">
        <v>7</v>
      </c>
      <c r="CJ137" s="666">
        <v>2</v>
      </c>
      <c r="CK137" s="657">
        <v>0</v>
      </c>
      <c r="CL137" s="657">
        <v>0</v>
      </c>
      <c r="CM137" s="657">
        <v>0</v>
      </c>
      <c r="CN137" s="665">
        <v>0</v>
      </c>
      <c r="CO137" s="657">
        <v>0</v>
      </c>
      <c r="CP137" s="666">
        <v>0</v>
      </c>
      <c r="CQ137" s="657">
        <v>0</v>
      </c>
      <c r="CR137" s="657">
        <v>0</v>
      </c>
      <c r="CS137" s="657">
        <v>0</v>
      </c>
      <c r="CT137" s="665">
        <v>0</v>
      </c>
      <c r="CU137" s="657">
        <v>0</v>
      </c>
      <c r="CV137" s="666">
        <v>0</v>
      </c>
      <c r="CW137" s="657">
        <v>0</v>
      </c>
      <c r="CX137" s="657">
        <v>0</v>
      </c>
      <c r="CY137" s="657">
        <v>0</v>
      </c>
      <c r="CZ137" s="665">
        <v>0</v>
      </c>
      <c r="DA137" s="657">
        <v>0</v>
      </c>
      <c r="DB137" s="666">
        <v>0</v>
      </c>
      <c r="DC137" s="657">
        <v>0</v>
      </c>
      <c r="DD137" s="657">
        <v>0</v>
      </c>
      <c r="DE137" s="657">
        <v>0</v>
      </c>
      <c r="DF137" s="665">
        <v>0</v>
      </c>
      <c r="DG137" s="657">
        <v>0</v>
      </c>
      <c r="DH137" s="666">
        <v>0</v>
      </c>
      <c r="DI137" s="657">
        <v>0</v>
      </c>
      <c r="DJ137" s="657">
        <v>0</v>
      </c>
      <c r="DK137" s="657">
        <v>0</v>
      </c>
      <c r="DL137" s="665">
        <v>0</v>
      </c>
      <c r="DM137" s="657">
        <v>0</v>
      </c>
      <c r="DN137" s="666">
        <v>0</v>
      </c>
      <c r="DO137" s="657">
        <v>0</v>
      </c>
      <c r="DP137" s="657">
        <v>0</v>
      </c>
      <c r="DQ137" s="657">
        <v>0</v>
      </c>
      <c r="DR137" s="665">
        <v>0</v>
      </c>
      <c r="DS137" s="657">
        <v>0</v>
      </c>
      <c r="DT137" s="666">
        <v>0</v>
      </c>
      <c r="DU137" s="665">
        <v>0</v>
      </c>
      <c r="DV137" s="657">
        <v>0</v>
      </c>
      <c r="DW137" s="666">
        <v>0</v>
      </c>
    </row>
    <row r="138" spans="1:127" hidden="1" x14ac:dyDescent="0.15">
      <c r="A138" s="529" t="s">
        <v>1480</v>
      </c>
      <c r="B138" s="661">
        <v>676</v>
      </c>
      <c r="C138" s="662">
        <v>442</v>
      </c>
      <c r="D138" s="663">
        <v>226</v>
      </c>
      <c r="E138" s="657">
        <v>154</v>
      </c>
      <c r="F138" s="657">
        <v>95</v>
      </c>
      <c r="G138" s="657">
        <v>59</v>
      </c>
      <c r="H138" s="665">
        <v>82</v>
      </c>
      <c r="I138" s="657">
        <v>50</v>
      </c>
      <c r="J138" s="666">
        <v>32</v>
      </c>
      <c r="K138" s="657">
        <v>48</v>
      </c>
      <c r="L138" s="657">
        <v>39</v>
      </c>
      <c r="M138" s="657">
        <v>9</v>
      </c>
      <c r="N138" s="665">
        <v>20</v>
      </c>
      <c r="O138" s="657">
        <v>11</v>
      </c>
      <c r="P138" s="666">
        <v>1</v>
      </c>
      <c r="Q138" s="657">
        <v>8</v>
      </c>
      <c r="R138" s="657">
        <v>2</v>
      </c>
      <c r="S138" s="657">
        <v>6</v>
      </c>
      <c r="T138" s="665">
        <v>0</v>
      </c>
      <c r="U138" s="657">
        <v>0</v>
      </c>
      <c r="V138" s="666">
        <v>0</v>
      </c>
      <c r="W138" s="657">
        <v>0</v>
      </c>
      <c r="X138" s="657">
        <v>0</v>
      </c>
      <c r="Y138" s="657">
        <v>0</v>
      </c>
      <c r="Z138" s="665">
        <v>16</v>
      </c>
      <c r="AA138" s="657">
        <v>3</v>
      </c>
      <c r="AB138" s="666">
        <v>13</v>
      </c>
      <c r="AC138" s="657">
        <v>0</v>
      </c>
      <c r="AD138" s="657">
        <v>0</v>
      </c>
      <c r="AE138" s="657">
        <v>0</v>
      </c>
      <c r="AF138" s="665">
        <v>2</v>
      </c>
      <c r="AG138" s="657">
        <v>1</v>
      </c>
      <c r="AH138" s="666">
        <v>1</v>
      </c>
      <c r="AI138" s="657">
        <v>6</v>
      </c>
      <c r="AJ138" s="657">
        <v>3</v>
      </c>
      <c r="AK138" s="657">
        <v>3</v>
      </c>
      <c r="AL138" s="665">
        <v>0</v>
      </c>
      <c r="AM138" s="657">
        <v>0</v>
      </c>
      <c r="AN138" s="666">
        <v>0</v>
      </c>
      <c r="AO138" s="657">
        <v>0</v>
      </c>
      <c r="AP138" s="657">
        <v>0</v>
      </c>
      <c r="AQ138" s="657">
        <v>0</v>
      </c>
      <c r="AR138" s="665">
        <v>0</v>
      </c>
      <c r="AS138" s="657">
        <v>0</v>
      </c>
      <c r="AT138" s="666">
        <v>0</v>
      </c>
      <c r="AU138" s="657">
        <v>0</v>
      </c>
      <c r="AV138" s="657">
        <v>0</v>
      </c>
      <c r="AW138" s="657">
        <v>0</v>
      </c>
      <c r="AX138" s="665">
        <v>4</v>
      </c>
      <c r="AY138" s="657">
        <v>1</v>
      </c>
      <c r="AZ138" s="666">
        <v>3</v>
      </c>
      <c r="BA138" s="657">
        <v>2</v>
      </c>
      <c r="BB138" s="657">
        <v>1</v>
      </c>
      <c r="BC138" s="657">
        <v>1</v>
      </c>
      <c r="BD138" s="665">
        <v>86</v>
      </c>
      <c r="BE138" s="657">
        <v>75</v>
      </c>
      <c r="BF138" s="666">
        <v>11</v>
      </c>
      <c r="BG138" s="657">
        <v>0</v>
      </c>
      <c r="BH138" s="657">
        <v>0</v>
      </c>
      <c r="BI138" s="657">
        <v>0</v>
      </c>
      <c r="BJ138" s="665">
        <v>2</v>
      </c>
      <c r="BK138" s="657">
        <v>1</v>
      </c>
      <c r="BL138" s="666">
        <v>1</v>
      </c>
      <c r="BM138" s="657">
        <v>0</v>
      </c>
      <c r="BN138" s="657">
        <v>0</v>
      </c>
      <c r="BO138" s="657">
        <v>0</v>
      </c>
      <c r="BP138" s="665">
        <v>164</v>
      </c>
      <c r="BQ138" s="657">
        <v>90</v>
      </c>
      <c r="BR138" s="666">
        <v>74</v>
      </c>
      <c r="BS138" s="657">
        <v>0</v>
      </c>
      <c r="BT138" s="657">
        <v>0</v>
      </c>
      <c r="BU138" s="657">
        <v>0</v>
      </c>
      <c r="BV138" s="665">
        <v>1</v>
      </c>
      <c r="BW138" s="657">
        <v>1</v>
      </c>
      <c r="BX138" s="666">
        <v>0</v>
      </c>
      <c r="BY138" s="657">
        <v>0</v>
      </c>
      <c r="BZ138" s="657">
        <v>0</v>
      </c>
      <c r="CA138" s="657">
        <v>0</v>
      </c>
      <c r="CB138" s="665">
        <v>0</v>
      </c>
      <c r="CC138" s="657">
        <v>0</v>
      </c>
      <c r="CD138" s="666">
        <v>0</v>
      </c>
      <c r="CE138" s="657">
        <v>0</v>
      </c>
      <c r="CF138" s="657">
        <v>0</v>
      </c>
      <c r="CG138" s="657">
        <v>0</v>
      </c>
      <c r="CH138" s="665">
        <v>76</v>
      </c>
      <c r="CI138" s="657">
        <v>67</v>
      </c>
      <c r="CJ138" s="666">
        <v>9</v>
      </c>
      <c r="CK138" s="657">
        <v>4</v>
      </c>
      <c r="CL138" s="657">
        <v>1</v>
      </c>
      <c r="CM138" s="657">
        <v>3</v>
      </c>
      <c r="CN138" s="665">
        <v>0</v>
      </c>
      <c r="CO138" s="657">
        <v>0</v>
      </c>
      <c r="CP138" s="666">
        <v>0</v>
      </c>
      <c r="CQ138" s="657">
        <v>0</v>
      </c>
      <c r="CR138" s="657">
        <v>0</v>
      </c>
      <c r="CS138" s="657">
        <v>0</v>
      </c>
      <c r="CT138" s="665">
        <v>1</v>
      </c>
      <c r="CU138" s="657">
        <v>1</v>
      </c>
      <c r="CV138" s="666">
        <v>0</v>
      </c>
      <c r="CW138" s="657">
        <v>0</v>
      </c>
      <c r="CX138" s="657">
        <v>0</v>
      </c>
      <c r="CY138" s="657">
        <v>0</v>
      </c>
      <c r="CZ138" s="665">
        <v>0</v>
      </c>
      <c r="DA138" s="657">
        <v>0</v>
      </c>
      <c r="DB138" s="666">
        <v>0</v>
      </c>
      <c r="DC138" s="657">
        <v>0</v>
      </c>
      <c r="DD138" s="657">
        <v>0</v>
      </c>
      <c r="DE138" s="657">
        <v>0</v>
      </c>
      <c r="DF138" s="665">
        <v>0</v>
      </c>
      <c r="DG138" s="657">
        <v>0</v>
      </c>
      <c r="DH138" s="666">
        <v>0</v>
      </c>
      <c r="DI138" s="657">
        <v>0</v>
      </c>
      <c r="DJ138" s="657">
        <v>0</v>
      </c>
      <c r="DK138" s="657">
        <v>0</v>
      </c>
      <c r="DL138" s="665">
        <v>0</v>
      </c>
      <c r="DM138" s="657">
        <v>0</v>
      </c>
      <c r="DN138" s="666">
        <v>0</v>
      </c>
      <c r="DO138" s="657">
        <v>0</v>
      </c>
      <c r="DP138" s="657">
        <v>0</v>
      </c>
      <c r="DQ138" s="657">
        <v>0</v>
      </c>
      <c r="DR138" s="665">
        <v>0</v>
      </c>
      <c r="DS138" s="657">
        <v>0</v>
      </c>
      <c r="DT138" s="666">
        <v>0</v>
      </c>
      <c r="DU138" s="665">
        <v>0</v>
      </c>
      <c r="DV138" s="657">
        <v>0</v>
      </c>
      <c r="DW138" s="666">
        <v>0</v>
      </c>
    </row>
    <row r="139" spans="1:127" hidden="1" x14ac:dyDescent="0.15">
      <c r="A139" s="529" t="s">
        <v>1481</v>
      </c>
      <c r="B139" s="661">
        <v>15</v>
      </c>
      <c r="C139" s="662">
        <v>8</v>
      </c>
      <c r="D139" s="663">
        <v>7</v>
      </c>
      <c r="E139" s="657">
        <v>3</v>
      </c>
      <c r="F139" s="657">
        <v>1</v>
      </c>
      <c r="G139" s="657">
        <v>2</v>
      </c>
      <c r="H139" s="665">
        <v>1</v>
      </c>
      <c r="I139" s="657">
        <v>1</v>
      </c>
      <c r="J139" s="666">
        <v>0</v>
      </c>
      <c r="K139" s="657">
        <v>0</v>
      </c>
      <c r="L139" s="657">
        <v>0</v>
      </c>
      <c r="M139" s="657">
        <v>0</v>
      </c>
      <c r="N139" s="665">
        <v>1</v>
      </c>
      <c r="O139" s="657">
        <v>0</v>
      </c>
      <c r="P139" s="666">
        <v>1</v>
      </c>
      <c r="Q139" s="657">
        <v>0</v>
      </c>
      <c r="R139" s="657">
        <v>0</v>
      </c>
      <c r="S139" s="657">
        <v>0</v>
      </c>
      <c r="T139" s="665">
        <v>0</v>
      </c>
      <c r="U139" s="657">
        <v>0</v>
      </c>
      <c r="V139" s="666">
        <v>0</v>
      </c>
      <c r="W139" s="657">
        <v>0</v>
      </c>
      <c r="X139" s="657">
        <v>0</v>
      </c>
      <c r="Y139" s="657">
        <v>0</v>
      </c>
      <c r="Z139" s="665">
        <v>2</v>
      </c>
      <c r="AA139" s="657">
        <v>2</v>
      </c>
      <c r="AB139" s="666">
        <v>0</v>
      </c>
      <c r="AC139" s="657">
        <v>0</v>
      </c>
      <c r="AD139" s="657">
        <v>0</v>
      </c>
      <c r="AE139" s="657">
        <v>0</v>
      </c>
      <c r="AF139" s="665">
        <v>0</v>
      </c>
      <c r="AG139" s="657">
        <v>0</v>
      </c>
      <c r="AH139" s="666">
        <v>0</v>
      </c>
      <c r="AI139" s="657">
        <v>4</v>
      </c>
      <c r="AJ139" s="657">
        <v>2</v>
      </c>
      <c r="AK139" s="657">
        <v>2</v>
      </c>
      <c r="AL139" s="665">
        <v>0</v>
      </c>
      <c r="AM139" s="657">
        <v>0</v>
      </c>
      <c r="AN139" s="666">
        <v>0</v>
      </c>
      <c r="AO139" s="657">
        <v>1</v>
      </c>
      <c r="AP139" s="657">
        <v>0</v>
      </c>
      <c r="AQ139" s="657">
        <v>1</v>
      </c>
      <c r="AR139" s="665">
        <v>0</v>
      </c>
      <c r="AS139" s="657">
        <v>0</v>
      </c>
      <c r="AT139" s="666">
        <v>0</v>
      </c>
      <c r="AU139" s="657">
        <v>0</v>
      </c>
      <c r="AV139" s="657">
        <v>0</v>
      </c>
      <c r="AW139" s="657">
        <v>0</v>
      </c>
      <c r="AX139" s="665">
        <v>0</v>
      </c>
      <c r="AY139" s="657">
        <v>0</v>
      </c>
      <c r="AZ139" s="666">
        <v>0</v>
      </c>
      <c r="BA139" s="657">
        <v>0</v>
      </c>
      <c r="BB139" s="657">
        <v>0</v>
      </c>
      <c r="BC139" s="657">
        <v>0</v>
      </c>
      <c r="BD139" s="665">
        <v>0</v>
      </c>
      <c r="BE139" s="657">
        <v>0</v>
      </c>
      <c r="BF139" s="666">
        <v>0</v>
      </c>
      <c r="BG139" s="657">
        <v>0</v>
      </c>
      <c r="BH139" s="657">
        <v>0</v>
      </c>
      <c r="BI139" s="657">
        <v>0</v>
      </c>
      <c r="BJ139" s="665">
        <v>1</v>
      </c>
      <c r="BK139" s="657">
        <v>1</v>
      </c>
      <c r="BL139" s="666">
        <v>0</v>
      </c>
      <c r="BM139" s="657">
        <v>0</v>
      </c>
      <c r="BN139" s="657">
        <v>0</v>
      </c>
      <c r="BO139" s="657">
        <v>0</v>
      </c>
      <c r="BP139" s="665">
        <v>0</v>
      </c>
      <c r="BQ139" s="657">
        <v>0</v>
      </c>
      <c r="BR139" s="666">
        <v>0</v>
      </c>
      <c r="BS139" s="657">
        <v>2</v>
      </c>
      <c r="BT139" s="657">
        <v>1</v>
      </c>
      <c r="BU139" s="657">
        <v>1</v>
      </c>
      <c r="BV139" s="665">
        <v>0</v>
      </c>
      <c r="BW139" s="657">
        <v>0</v>
      </c>
      <c r="BX139" s="666">
        <v>0</v>
      </c>
      <c r="BY139" s="657">
        <v>0</v>
      </c>
      <c r="BZ139" s="657">
        <v>0</v>
      </c>
      <c r="CA139" s="657">
        <v>0</v>
      </c>
      <c r="CB139" s="665">
        <v>0</v>
      </c>
      <c r="CC139" s="657">
        <v>0</v>
      </c>
      <c r="CD139" s="666">
        <v>0</v>
      </c>
      <c r="CE139" s="657">
        <v>0</v>
      </c>
      <c r="CF139" s="657">
        <v>0</v>
      </c>
      <c r="CG139" s="657">
        <v>0</v>
      </c>
      <c r="CH139" s="665">
        <v>0</v>
      </c>
      <c r="CI139" s="657">
        <v>0</v>
      </c>
      <c r="CJ139" s="666">
        <v>0</v>
      </c>
      <c r="CK139" s="657">
        <v>0</v>
      </c>
      <c r="CL139" s="657">
        <v>0</v>
      </c>
      <c r="CM139" s="657">
        <v>0</v>
      </c>
      <c r="CN139" s="665">
        <v>0</v>
      </c>
      <c r="CO139" s="657">
        <v>0</v>
      </c>
      <c r="CP139" s="666">
        <v>0</v>
      </c>
      <c r="CQ139" s="657">
        <v>0</v>
      </c>
      <c r="CR139" s="657">
        <v>0</v>
      </c>
      <c r="CS139" s="657">
        <v>0</v>
      </c>
      <c r="CT139" s="665">
        <v>0</v>
      </c>
      <c r="CU139" s="657">
        <v>0</v>
      </c>
      <c r="CV139" s="666">
        <v>0</v>
      </c>
      <c r="CW139" s="657">
        <v>0</v>
      </c>
      <c r="CX139" s="657">
        <v>0</v>
      </c>
      <c r="CY139" s="657">
        <v>0</v>
      </c>
      <c r="CZ139" s="665">
        <v>0</v>
      </c>
      <c r="DA139" s="657">
        <v>0</v>
      </c>
      <c r="DB139" s="666">
        <v>0</v>
      </c>
      <c r="DC139" s="657">
        <v>0</v>
      </c>
      <c r="DD139" s="657">
        <v>0</v>
      </c>
      <c r="DE139" s="657">
        <v>0</v>
      </c>
      <c r="DF139" s="665">
        <v>0</v>
      </c>
      <c r="DG139" s="657">
        <v>0</v>
      </c>
      <c r="DH139" s="666">
        <v>0</v>
      </c>
      <c r="DI139" s="657">
        <v>0</v>
      </c>
      <c r="DJ139" s="657">
        <v>0</v>
      </c>
      <c r="DK139" s="657">
        <v>0</v>
      </c>
      <c r="DL139" s="665">
        <v>0</v>
      </c>
      <c r="DM139" s="657">
        <v>0</v>
      </c>
      <c r="DN139" s="666">
        <v>0</v>
      </c>
      <c r="DO139" s="657">
        <v>0</v>
      </c>
      <c r="DP139" s="657">
        <v>0</v>
      </c>
      <c r="DQ139" s="657">
        <v>0</v>
      </c>
      <c r="DR139" s="665">
        <v>0</v>
      </c>
      <c r="DS139" s="657">
        <v>0</v>
      </c>
      <c r="DT139" s="666">
        <v>0</v>
      </c>
      <c r="DU139" s="665">
        <v>0</v>
      </c>
      <c r="DV139" s="657">
        <v>0</v>
      </c>
      <c r="DW139" s="666">
        <v>0</v>
      </c>
    </row>
    <row r="140" spans="1:127" hidden="1" x14ac:dyDescent="0.15">
      <c r="A140" s="529" t="s">
        <v>1482</v>
      </c>
      <c r="B140" s="661">
        <v>24095</v>
      </c>
      <c r="C140" s="662">
        <v>18228</v>
      </c>
      <c r="D140" s="663">
        <v>5849</v>
      </c>
      <c r="E140" s="657">
        <v>3377</v>
      </c>
      <c r="F140" s="657">
        <v>2144</v>
      </c>
      <c r="G140" s="657">
        <v>1224</v>
      </c>
      <c r="H140" s="665">
        <v>3733</v>
      </c>
      <c r="I140" s="657">
        <v>3330</v>
      </c>
      <c r="J140" s="666">
        <v>394</v>
      </c>
      <c r="K140" s="657">
        <v>3489</v>
      </c>
      <c r="L140" s="657">
        <v>2619</v>
      </c>
      <c r="M140" s="657">
        <v>870</v>
      </c>
      <c r="N140" s="665">
        <v>293</v>
      </c>
      <c r="O140" s="657">
        <v>223</v>
      </c>
      <c r="P140" s="666">
        <v>70</v>
      </c>
      <c r="Q140" s="657">
        <v>751</v>
      </c>
      <c r="R140" s="657">
        <v>378</v>
      </c>
      <c r="S140" s="657">
        <v>373</v>
      </c>
      <c r="T140" s="665">
        <v>65</v>
      </c>
      <c r="U140" s="657">
        <v>56</v>
      </c>
      <c r="V140" s="666">
        <v>9</v>
      </c>
      <c r="W140" s="657">
        <v>104</v>
      </c>
      <c r="X140" s="657">
        <v>63</v>
      </c>
      <c r="Y140" s="657">
        <v>41</v>
      </c>
      <c r="Z140" s="665">
        <v>797</v>
      </c>
      <c r="AA140" s="657">
        <v>645</v>
      </c>
      <c r="AB140" s="666">
        <v>152</v>
      </c>
      <c r="AC140" s="657">
        <v>102</v>
      </c>
      <c r="AD140" s="657">
        <v>95</v>
      </c>
      <c r="AE140" s="657">
        <v>7</v>
      </c>
      <c r="AF140" s="665">
        <v>81</v>
      </c>
      <c r="AG140" s="657">
        <v>48</v>
      </c>
      <c r="AH140" s="666">
        <v>33</v>
      </c>
      <c r="AI140" s="657">
        <v>452</v>
      </c>
      <c r="AJ140" s="657">
        <v>368</v>
      </c>
      <c r="AK140" s="657">
        <v>84</v>
      </c>
      <c r="AL140" s="665">
        <v>2017</v>
      </c>
      <c r="AM140" s="657">
        <v>1528</v>
      </c>
      <c r="AN140" s="666">
        <v>489</v>
      </c>
      <c r="AO140" s="657">
        <v>9</v>
      </c>
      <c r="AP140" s="657">
        <v>9</v>
      </c>
      <c r="AQ140" s="657">
        <v>0</v>
      </c>
      <c r="AR140" s="665">
        <v>57</v>
      </c>
      <c r="AS140" s="657">
        <v>44</v>
      </c>
      <c r="AT140" s="666">
        <v>13</v>
      </c>
      <c r="AU140" s="657">
        <v>335</v>
      </c>
      <c r="AV140" s="657">
        <v>183</v>
      </c>
      <c r="AW140" s="657">
        <v>152</v>
      </c>
      <c r="AX140" s="665">
        <v>1819</v>
      </c>
      <c r="AY140" s="657">
        <v>1651</v>
      </c>
      <c r="AZ140" s="666">
        <v>168</v>
      </c>
      <c r="BA140" s="657">
        <v>95</v>
      </c>
      <c r="BB140" s="657">
        <v>86</v>
      </c>
      <c r="BC140" s="657">
        <v>9</v>
      </c>
      <c r="BD140" s="665">
        <v>430</v>
      </c>
      <c r="BE140" s="657">
        <v>329</v>
      </c>
      <c r="BF140" s="666">
        <v>101</v>
      </c>
      <c r="BG140" s="657">
        <v>1355</v>
      </c>
      <c r="BH140" s="657">
        <v>853</v>
      </c>
      <c r="BI140" s="657">
        <v>502</v>
      </c>
      <c r="BJ140" s="665">
        <v>41</v>
      </c>
      <c r="BK140" s="657">
        <v>33</v>
      </c>
      <c r="BL140" s="666">
        <v>8</v>
      </c>
      <c r="BM140" s="657">
        <v>321</v>
      </c>
      <c r="BN140" s="657">
        <v>165</v>
      </c>
      <c r="BO140" s="657">
        <v>156</v>
      </c>
      <c r="BP140" s="665">
        <v>45</v>
      </c>
      <c r="BQ140" s="657">
        <v>28</v>
      </c>
      <c r="BR140" s="666">
        <v>17</v>
      </c>
      <c r="BS140" s="657">
        <v>546</v>
      </c>
      <c r="BT140" s="657">
        <v>351</v>
      </c>
      <c r="BU140" s="657">
        <v>195</v>
      </c>
      <c r="BV140" s="665">
        <v>0</v>
      </c>
      <c r="BW140" s="657">
        <v>0</v>
      </c>
      <c r="BX140" s="666">
        <v>0</v>
      </c>
      <c r="BY140" s="657">
        <v>103</v>
      </c>
      <c r="BZ140" s="657">
        <v>92</v>
      </c>
      <c r="CA140" s="657">
        <v>11</v>
      </c>
      <c r="CB140" s="665">
        <v>107</v>
      </c>
      <c r="CC140" s="657">
        <v>48</v>
      </c>
      <c r="CD140" s="666">
        <v>59</v>
      </c>
      <c r="CE140" s="657">
        <v>35</v>
      </c>
      <c r="CF140" s="657">
        <v>22</v>
      </c>
      <c r="CG140" s="657">
        <v>13</v>
      </c>
      <c r="CH140" s="665">
        <v>353</v>
      </c>
      <c r="CI140" s="657">
        <v>251</v>
      </c>
      <c r="CJ140" s="666">
        <v>102</v>
      </c>
      <c r="CK140" s="657">
        <v>1495</v>
      </c>
      <c r="CL140" s="657">
        <v>1300</v>
      </c>
      <c r="CM140" s="657">
        <v>195</v>
      </c>
      <c r="CN140" s="665">
        <v>34</v>
      </c>
      <c r="CO140" s="657">
        <v>24</v>
      </c>
      <c r="CP140" s="666">
        <v>10</v>
      </c>
      <c r="CQ140" s="657">
        <v>0</v>
      </c>
      <c r="CR140" s="657">
        <v>0</v>
      </c>
      <c r="CS140" s="657">
        <v>0</v>
      </c>
      <c r="CT140" s="665">
        <v>132</v>
      </c>
      <c r="CU140" s="657">
        <v>110</v>
      </c>
      <c r="CV140" s="666">
        <v>22</v>
      </c>
      <c r="CW140" s="657">
        <v>758</v>
      </c>
      <c r="CX140" s="657">
        <v>709</v>
      </c>
      <c r="CY140" s="657">
        <v>49</v>
      </c>
      <c r="CZ140" s="665">
        <v>48</v>
      </c>
      <c r="DA140" s="657">
        <v>36</v>
      </c>
      <c r="DB140" s="666">
        <v>12</v>
      </c>
      <c r="DC140" s="657">
        <v>645</v>
      </c>
      <c r="DD140" s="657">
        <v>359</v>
      </c>
      <c r="DE140" s="657">
        <v>286</v>
      </c>
      <c r="DF140" s="665">
        <v>22</v>
      </c>
      <c r="DG140" s="657">
        <v>18</v>
      </c>
      <c r="DH140" s="666">
        <v>4</v>
      </c>
      <c r="DI140" s="657">
        <v>0</v>
      </c>
      <c r="DJ140" s="657">
        <v>0</v>
      </c>
      <c r="DK140" s="657">
        <v>0</v>
      </c>
      <c r="DL140" s="665">
        <v>47</v>
      </c>
      <c r="DM140" s="657">
        <v>29</v>
      </c>
      <c r="DN140" s="666">
        <v>18</v>
      </c>
      <c r="DO140" s="657">
        <v>2</v>
      </c>
      <c r="DP140" s="657">
        <v>1</v>
      </c>
      <c r="DQ140" s="657">
        <v>1</v>
      </c>
      <c r="DR140" s="665">
        <v>0</v>
      </c>
      <c r="DS140" s="657">
        <v>0</v>
      </c>
      <c r="DT140" s="666">
        <v>0</v>
      </c>
      <c r="DU140" s="665">
        <v>0</v>
      </c>
      <c r="DV140" s="657">
        <v>0</v>
      </c>
      <c r="DW140" s="666">
        <v>0</v>
      </c>
    </row>
    <row r="141" spans="1:127" hidden="1" x14ac:dyDescent="0.15">
      <c r="A141" s="529" t="s">
        <v>1483</v>
      </c>
      <c r="B141" s="661">
        <v>699</v>
      </c>
      <c r="C141" s="662">
        <v>419</v>
      </c>
      <c r="D141" s="663">
        <v>280</v>
      </c>
      <c r="E141" s="657">
        <v>305</v>
      </c>
      <c r="F141" s="657">
        <v>116</v>
      </c>
      <c r="G141" s="657">
        <v>189</v>
      </c>
      <c r="H141" s="665">
        <v>217</v>
      </c>
      <c r="I141" s="657">
        <v>189</v>
      </c>
      <c r="J141" s="666">
        <v>28</v>
      </c>
      <c r="K141" s="657">
        <v>106</v>
      </c>
      <c r="L141" s="657">
        <v>66</v>
      </c>
      <c r="M141" s="657">
        <v>40</v>
      </c>
      <c r="N141" s="665">
        <v>6</v>
      </c>
      <c r="O141" s="657">
        <v>6</v>
      </c>
      <c r="P141" s="666">
        <v>0</v>
      </c>
      <c r="Q141" s="657">
        <v>0</v>
      </c>
      <c r="R141" s="657">
        <v>0</v>
      </c>
      <c r="S141" s="657">
        <v>0</v>
      </c>
      <c r="T141" s="665">
        <v>0</v>
      </c>
      <c r="U141" s="657">
        <v>0</v>
      </c>
      <c r="V141" s="666">
        <v>0</v>
      </c>
      <c r="W141" s="657">
        <v>51</v>
      </c>
      <c r="X141" s="657">
        <v>30</v>
      </c>
      <c r="Y141" s="657">
        <v>21</v>
      </c>
      <c r="Z141" s="665">
        <v>13</v>
      </c>
      <c r="AA141" s="657">
        <v>11</v>
      </c>
      <c r="AB141" s="666">
        <v>2</v>
      </c>
      <c r="AC141" s="657">
        <v>0</v>
      </c>
      <c r="AD141" s="657">
        <v>0</v>
      </c>
      <c r="AE141" s="657">
        <v>0</v>
      </c>
      <c r="AF141" s="665">
        <v>0</v>
      </c>
      <c r="AG141" s="657">
        <v>0</v>
      </c>
      <c r="AH141" s="666">
        <v>0</v>
      </c>
      <c r="AI141" s="657">
        <v>0</v>
      </c>
      <c r="AJ141" s="657">
        <v>0</v>
      </c>
      <c r="AK141" s="657">
        <v>0</v>
      </c>
      <c r="AL141" s="665">
        <v>0</v>
      </c>
      <c r="AM141" s="657">
        <v>0</v>
      </c>
      <c r="AN141" s="666">
        <v>0</v>
      </c>
      <c r="AO141" s="657">
        <v>0</v>
      </c>
      <c r="AP141" s="657">
        <v>0</v>
      </c>
      <c r="AQ141" s="657">
        <v>0</v>
      </c>
      <c r="AR141" s="665">
        <v>0</v>
      </c>
      <c r="AS141" s="657">
        <v>0</v>
      </c>
      <c r="AT141" s="666">
        <v>0</v>
      </c>
      <c r="AU141" s="657">
        <v>0</v>
      </c>
      <c r="AV141" s="657">
        <v>0</v>
      </c>
      <c r="AW141" s="657">
        <v>0</v>
      </c>
      <c r="AX141" s="665">
        <v>0</v>
      </c>
      <c r="AY141" s="657">
        <v>0</v>
      </c>
      <c r="AZ141" s="666">
        <v>0</v>
      </c>
      <c r="BA141" s="657">
        <v>0</v>
      </c>
      <c r="BB141" s="657">
        <v>0</v>
      </c>
      <c r="BC141" s="657">
        <v>0</v>
      </c>
      <c r="BD141" s="665">
        <v>0</v>
      </c>
      <c r="BE141" s="657">
        <v>0</v>
      </c>
      <c r="BF141" s="666">
        <v>0</v>
      </c>
      <c r="BG141" s="657">
        <v>0</v>
      </c>
      <c r="BH141" s="657">
        <v>0</v>
      </c>
      <c r="BI141" s="657">
        <v>0</v>
      </c>
      <c r="BJ141" s="665">
        <v>0</v>
      </c>
      <c r="BK141" s="657">
        <v>0</v>
      </c>
      <c r="BL141" s="666">
        <v>0</v>
      </c>
      <c r="BM141" s="657">
        <v>0</v>
      </c>
      <c r="BN141" s="657">
        <v>0</v>
      </c>
      <c r="BO141" s="657">
        <v>0</v>
      </c>
      <c r="BP141" s="665">
        <v>0</v>
      </c>
      <c r="BQ141" s="657">
        <v>0</v>
      </c>
      <c r="BR141" s="666">
        <v>0</v>
      </c>
      <c r="BS141" s="657">
        <v>0</v>
      </c>
      <c r="BT141" s="657">
        <v>0</v>
      </c>
      <c r="BU141" s="657">
        <v>0</v>
      </c>
      <c r="BV141" s="665">
        <v>0</v>
      </c>
      <c r="BW141" s="657">
        <v>0</v>
      </c>
      <c r="BX141" s="666">
        <v>0</v>
      </c>
      <c r="BY141" s="657">
        <v>0</v>
      </c>
      <c r="BZ141" s="657">
        <v>0</v>
      </c>
      <c r="CA141" s="657">
        <v>0</v>
      </c>
      <c r="CB141" s="665">
        <v>0</v>
      </c>
      <c r="CC141" s="657">
        <v>0</v>
      </c>
      <c r="CD141" s="666">
        <v>0</v>
      </c>
      <c r="CE141" s="657">
        <v>0</v>
      </c>
      <c r="CF141" s="657">
        <v>0</v>
      </c>
      <c r="CG141" s="657">
        <v>0</v>
      </c>
      <c r="CH141" s="665">
        <v>0</v>
      </c>
      <c r="CI141" s="657">
        <v>0</v>
      </c>
      <c r="CJ141" s="666">
        <v>0</v>
      </c>
      <c r="CK141" s="657">
        <v>0</v>
      </c>
      <c r="CL141" s="657">
        <v>0</v>
      </c>
      <c r="CM141" s="657">
        <v>0</v>
      </c>
      <c r="CN141" s="665">
        <v>0</v>
      </c>
      <c r="CO141" s="657">
        <v>0</v>
      </c>
      <c r="CP141" s="666">
        <v>0</v>
      </c>
      <c r="CQ141" s="657">
        <v>0</v>
      </c>
      <c r="CR141" s="657">
        <v>0</v>
      </c>
      <c r="CS141" s="657">
        <v>0</v>
      </c>
      <c r="CT141" s="665">
        <v>0</v>
      </c>
      <c r="CU141" s="657">
        <v>0</v>
      </c>
      <c r="CV141" s="666">
        <v>0</v>
      </c>
      <c r="CW141" s="657">
        <v>0</v>
      </c>
      <c r="CX141" s="657">
        <v>0</v>
      </c>
      <c r="CY141" s="657">
        <v>0</v>
      </c>
      <c r="CZ141" s="665">
        <v>0</v>
      </c>
      <c r="DA141" s="657">
        <v>0</v>
      </c>
      <c r="DB141" s="666">
        <v>0</v>
      </c>
      <c r="DC141" s="657">
        <v>0</v>
      </c>
      <c r="DD141" s="657">
        <v>0</v>
      </c>
      <c r="DE141" s="657">
        <v>0</v>
      </c>
      <c r="DF141" s="665">
        <v>0</v>
      </c>
      <c r="DG141" s="657">
        <v>0</v>
      </c>
      <c r="DH141" s="666">
        <v>0</v>
      </c>
      <c r="DI141" s="657">
        <v>0</v>
      </c>
      <c r="DJ141" s="657">
        <v>0</v>
      </c>
      <c r="DK141" s="657">
        <v>0</v>
      </c>
      <c r="DL141" s="665">
        <v>1</v>
      </c>
      <c r="DM141" s="657">
        <v>1</v>
      </c>
      <c r="DN141" s="666">
        <v>0</v>
      </c>
      <c r="DO141" s="657">
        <v>0</v>
      </c>
      <c r="DP141" s="657">
        <v>0</v>
      </c>
      <c r="DQ141" s="657">
        <v>0</v>
      </c>
      <c r="DR141" s="665">
        <v>0</v>
      </c>
      <c r="DS141" s="657">
        <v>0</v>
      </c>
      <c r="DT141" s="666">
        <v>0</v>
      </c>
      <c r="DU141" s="665">
        <v>0</v>
      </c>
      <c r="DV141" s="657">
        <v>0</v>
      </c>
      <c r="DW141" s="666">
        <v>0</v>
      </c>
    </row>
    <row r="142" spans="1:127" hidden="1" x14ac:dyDescent="0.15">
      <c r="A142" s="529" t="s">
        <v>1484</v>
      </c>
      <c r="B142" s="661">
        <v>176</v>
      </c>
      <c r="C142" s="662">
        <v>113</v>
      </c>
      <c r="D142" s="663">
        <v>63</v>
      </c>
      <c r="E142" s="657">
        <v>0</v>
      </c>
      <c r="F142" s="657">
        <v>0</v>
      </c>
      <c r="G142" s="657">
        <v>0</v>
      </c>
      <c r="H142" s="665">
        <v>63</v>
      </c>
      <c r="I142" s="657">
        <v>51</v>
      </c>
      <c r="J142" s="666">
        <v>12</v>
      </c>
      <c r="K142" s="657">
        <v>0</v>
      </c>
      <c r="L142" s="657">
        <v>0</v>
      </c>
      <c r="M142" s="657">
        <v>0</v>
      </c>
      <c r="N142" s="665">
        <v>1</v>
      </c>
      <c r="O142" s="657">
        <v>0</v>
      </c>
      <c r="P142" s="666">
        <v>1</v>
      </c>
      <c r="Q142" s="657">
        <v>0</v>
      </c>
      <c r="R142" s="657">
        <v>0</v>
      </c>
      <c r="S142" s="657">
        <v>0</v>
      </c>
      <c r="T142" s="665">
        <v>0</v>
      </c>
      <c r="U142" s="657">
        <v>0</v>
      </c>
      <c r="V142" s="666">
        <v>0</v>
      </c>
      <c r="W142" s="657">
        <v>0</v>
      </c>
      <c r="X142" s="657">
        <v>0</v>
      </c>
      <c r="Y142" s="657">
        <v>0</v>
      </c>
      <c r="Z142" s="665">
        <v>9</v>
      </c>
      <c r="AA142" s="657">
        <v>4</v>
      </c>
      <c r="AB142" s="666">
        <v>5</v>
      </c>
      <c r="AC142" s="657">
        <v>0</v>
      </c>
      <c r="AD142" s="657">
        <v>0</v>
      </c>
      <c r="AE142" s="657">
        <v>0</v>
      </c>
      <c r="AF142" s="665">
        <v>0</v>
      </c>
      <c r="AG142" s="657">
        <v>0</v>
      </c>
      <c r="AH142" s="666">
        <v>0</v>
      </c>
      <c r="AI142" s="657">
        <v>0</v>
      </c>
      <c r="AJ142" s="657">
        <v>0</v>
      </c>
      <c r="AK142" s="657">
        <v>0</v>
      </c>
      <c r="AL142" s="665">
        <v>0</v>
      </c>
      <c r="AM142" s="657">
        <v>0</v>
      </c>
      <c r="AN142" s="666">
        <v>0</v>
      </c>
      <c r="AO142" s="657">
        <v>0</v>
      </c>
      <c r="AP142" s="657">
        <v>0</v>
      </c>
      <c r="AQ142" s="657">
        <v>0</v>
      </c>
      <c r="AR142" s="665">
        <v>0</v>
      </c>
      <c r="AS142" s="657">
        <v>0</v>
      </c>
      <c r="AT142" s="666">
        <v>0</v>
      </c>
      <c r="AU142" s="657">
        <v>0</v>
      </c>
      <c r="AV142" s="657">
        <v>0</v>
      </c>
      <c r="AW142" s="657">
        <v>0</v>
      </c>
      <c r="AX142" s="665">
        <v>11</v>
      </c>
      <c r="AY142" s="657">
        <v>10</v>
      </c>
      <c r="AZ142" s="666">
        <v>1</v>
      </c>
      <c r="BA142" s="657">
        <v>0</v>
      </c>
      <c r="BB142" s="657">
        <v>0</v>
      </c>
      <c r="BC142" s="657">
        <v>0</v>
      </c>
      <c r="BD142" s="665">
        <v>0</v>
      </c>
      <c r="BE142" s="657">
        <v>0</v>
      </c>
      <c r="BF142" s="666">
        <v>0</v>
      </c>
      <c r="BG142" s="657">
        <v>0</v>
      </c>
      <c r="BH142" s="657">
        <v>0</v>
      </c>
      <c r="BI142" s="657">
        <v>0</v>
      </c>
      <c r="BJ142" s="665">
        <v>0</v>
      </c>
      <c r="BK142" s="657">
        <v>0</v>
      </c>
      <c r="BL142" s="666">
        <v>0</v>
      </c>
      <c r="BM142" s="657">
        <v>7</v>
      </c>
      <c r="BN142" s="657">
        <v>5</v>
      </c>
      <c r="BO142" s="657">
        <v>2</v>
      </c>
      <c r="BP142" s="665">
        <v>0</v>
      </c>
      <c r="BQ142" s="657">
        <v>0</v>
      </c>
      <c r="BR142" s="666">
        <v>0</v>
      </c>
      <c r="BS142" s="657">
        <v>0</v>
      </c>
      <c r="BT142" s="657">
        <v>0</v>
      </c>
      <c r="BU142" s="657">
        <v>0</v>
      </c>
      <c r="BV142" s="665">
        <v>0</v>
      </c>
      <c r="BW142" s="657">
        <v>0</v>
      </c>
      <c r="BX142" s="666">
        <v>0</v>
      </c>
      <c r="BY142" s="657">
        <v>0</v>
      </c>
      <c r="BZ142" s="657">
        <v>0</v>
      </c>
      <c r="CA142" s="657">
        <v>0</v>
      </c>
      <c r="CB142" s="665">
        <v>0</v>
      </c>
      <c r="CC142" s="657">
        <v>0</v>
      </c>
      <c r="CD142" s="666">
        <v>0</v>
      </c>
      <c r="CE142" s="657">
        <v>0</v>
      </c>
      <c r="CF142" s="657">
        <v>0</v>
      </c>
      <c r="CG142" s="657">
        <v>0</v>
      </c>
      <c r="CH142" s="665">
        <v>35</v>
      </c>
      <c r="CI142" s="657">
        <v>12</v>
      </c>
      <c r="CJ142" s="666">
        <v>23</v>
      </c>
      <c r="CK142" s="657">
        <v>3</v>
      </c>
      <c r="CL142" s="657">
        <v>2</v>
      </c>
      <c r="CM142" s="657">
        <v>1</v>
      </c>
      <c r="CN142" s="665">
        <v>0</v>
      </c>
      <c r="CO142" s="657">
        <v>0</v>
      </c>
      <c r="CP142" s="666">
        <v>0</v>
      </c>
      <c r="CQ142" s="657">
        <v>0</v>
      </c>
      <c r="CR142" s="657">
        <v>0</v>
      </c>
      <c r="CS142" s="657">
        <v>0</v>
      </c>
      <c r="CT142" s="665">
        <v>0</v>
      </c>
      <c r="CU142" s="657">
        <v>0</v>
      </c>
      <c r="CV142" s="666">
        <v>0</v>
      </c>
      <c r="CW142" s="657">
        <v>1</v>
      </c>
      <c r="CX142" s="657">
        <v>1</v>
      </c>
      <c r="CY142" s="657">
        <v>0</v>
      </c>
      <c r="CZ142" s="665">
        <v>0</v>
      </c>
      <c r="DA142" s="657">
        <v>0</v>
      </c>
      <c r="DB142" s="666">
        <v>0</v>
      </c>
      <c r="DC142" s="657">
        <v>0</v>
      </c>
      <c r="DD142" s="657">
        <v>0</v>
      </c>
      <c r="DE142" s="657">
        <v>0</v>
      </c>
      <c r="DF142" s="665">
        <v>0</v>
      </c>
      <c r="DG142" s="657">
        <v>0</v>
      </c>
      <c r="DH142" s="666">
        <v>0</v>
      </c>
      <c r="DI142" s="657">
        <v>0</v>
      </c>
      <c r="DJ142" s="657">
        <v>0</v>
      </c>
      <c r="DK142" s="657">
        <v>0</v>
      </c>
      <c r="DL142" s="665">
        <v>46</v>
      </c>
      <c r="DM142" s="657">
        <v>28</v>
      </c>
      <c r="DN142" s="666">
        <v>18</v>
      </c>
      <c r="DO142" s="657">
        <v>0</v>
      </c>
      <c r="DP142" s="657">
        <v>0</v>
      </c>
      <c r="DQ142" s="657">
        <v>0</v>
      </c>
      <c r="DR142" s="665">
        <v>0</v>
      </c>
      <c r="DS142" s="657">
        <v>0</v>
      </c>
      <c r="DT142" s="666">
        <v>0</v>
      </c>
      <c r="DU142" s="665">
        <v>0</v>
      </c>
      <c r="DV142" s="657">
        <v>0</v>
      </c>
      <c r="DW142" s="666">
        <v>0</v>
      </c>
    </row>
    <row r="143" spans="1:127" hidden="1" x14ac:dyDescent="0.15">
      <c r="A143" s="529" t="s">
        <v>1485</v>
      </c>
      <c r="B143" s="661">
        <v>2568</v>
      </c>
      <c r="C143" s="662">
        <v>2137</v>
      </c>
      <c r="D143" s="663">
        <v>431</v>
      </c>
      <c r="E143" s="657">
        <v>438</v>
      </c>
      <c r="F143" s="657">
        <v>368</v>
      </c>
      <c r="G143" s="657">
        <v>70</v>
      </c>
      <c r="H143" s="665">
        <v>196</v>
      </c>
      <c r="I143" s="657">
        <v>174</v>
      </c>
      <c r="J143" s="666">
        <v>22</v>
      </c>
      <c r="K143" s="657">
        <v>499</v>
      </c>
      <c r="L143" s="657">
        <v>432</v>
      </c>
      <c r="M143" s="657">
        <v>67</v>
      </c>
      <c r="N143" s="665">
        <v>46</v>
      </c>
      <c r="O143" s="657">
        <v>44</v>
      </c>
      <c r="P143" s="666">
        <v>2</v>
      </c>
      <c r="Q143" s="657">
        <v>1</v>
      </c>
      <c r="R143" s="657">
        <v>1</v>
      </c>
      <c r="S143" s="657">
        <v>0</v>
      </c>
      <c r="T143" s="665">
        <v>62</v>
      </c>
      <c r="U143" s="657">
        <v>53</v>
      </c>
      <c r="V143" s="666">
        <v>9</v>
      </c>
      <c r="W143" s="657">
        <v>0</v>
      </c>
      <c r="X143" s="657">
        <v>0</v>
      </c>
      <c r="Y143" s="657">
        <v>0</v>
      </c>
      <c r="Z143" s="665">
        <v>0</v>
      </c>
      <c r="AA143" s="657">
        <v>0</v>
      </c>
      <c r="AB143" s="666">
        <v>0</v>
      </c>
      <c r="AC143" s="657">
        <v>4</v>
      </c>
      <c r="AD143" s="657">
        <v>4</v>
      </c>
      <c r="AE143" s="657">
        <v>0</v>
      </c>
      <c r="AF143" s="665">
        <v>0</v>
      </c>
      <c r="AG143" s="657">
        <v>0</v>
      </c>
      <c r="AH143" s="666">
        <v>0</v>
      </c>
      <c r="AI143" s="657">
        <v>91</v>
      </c>
      <c r="AJ143" s="657">
        <v>61</v>
      </c>
      <c r="AK143" s="657">
        <v>30</v>
      </c>
      <c r="AL143" s="665">
        <v>676</v>
      </c>
      <c r="AM143" s="657">
        <v>526</v>
      </c>
      <c r="AN143" s="666">
        <v>150</v>
      </c>
      <c r="AO143" s="657">
        <v>0</v>
      </c>
      <c r="AP143" s="657">
        <v>0</v>
      </c>
      <c r="AQ143" s="657">
        <v>0</v>
      </c>
      <c r="AR143" s="665">
        <v>0</v>
      </c>
      <c r="AS143" s="657">
        <v>0</v>
      </c>
      <c r="AT143" s="666">
        <v>0</v>
      </c>
      <c r="AU143" s="657">
        <v>38</v>
      </c>
      <c r="AV143" s="657">
        <v>35</v>
      </c>
      <c r="AW143" s="657">
        <v>3</v>
      </c>
      <c r="AX143" s="665">
        <v>0</v>
      </c>
      <c r="AY143" s="657">
        <v>0</v>
      </c>
      <c r="AZ143" s="666">
        <v>0</v>
      </c>
      <c r="BA143" s="657">
        <v>0</v>
      </c>
      <c r="BB143" s="657">
        <v>0</v>
      </c>
      <c r="BC143" s="657">
        <v>0</v>
      </c>
      <c r="BD143" s="665">
        <v>5</v>
      </c>
      <c r="BE143" s="657">
        <v>3</v>
      </c>
      <c r="BF143" s="666">
        <v>2</v>
      </c>
      <c r="BG143" s="657">
        <v>63</v>
      </c>
      <c r="BH143" s="657">
        <v>30</v>
      </c>
      <c r="BI143" s="657">
        <v>33</v>
      </c>
      <c r="BJ143" s="665">
        <v>0</v>
      </c>
      <c r="BK143" s="657">
        <v>0</v>
      </c>
      <c r="BL143" s="666">
        <v>0</v>
      </c>
      <c r="BM143" s="657">
        <v>21</v>
      </c>
      <c r="BN143" s="657">
        <v>19</v>
      </c>
      <c r="BO143" s="657">
        <v>2</v>
      </c>
      <c r="BP143" s="665">
        <v>0</v>
      </c>
      <c r="BQ143" s="657">
        <v>0</v>
      </c>
      <c r="BR143" s="666">
        <v>0</v>
      </c>
      <c r="BS143" s="657">
        <v>14</v>
      </c>
      <c r="BT143" s="657">
        <v>12</v>
      </c>
      <c r="BU143" s="657">
        <v>2</v>
      </c>
      <c r="BV143" s="665">
        <v>0</v>
      </c>
      <c r="BW143" s="657">
        <v>0</v>
      </c>
      <c r="BX143" s="666">
        <v>0</v>
      </c>
      <c r="BY143" s="657">
        <v>0</v>
      </c>
      <c r="BZ143" s="657">
        <v>0</v>
      </c>
      <c r="CA143" s="657">
        <v>0</v>
      </c>
      <c r="CB143" s="665">
        <v>0</v>
      </c>
      <c r="CC143" s="657">
        <v>0</v>
      </c>
      <c r="CD143" s="666">
        <v>0</v>
      </c>
      <c r="CE143" s="657">
        <v>0</v>
      </c>
      <c r="CF143" s="657">
        <v>0</v>
      </c>
      <c r="CG143" s="657">
        <v>0</v>
      </c>
      <c r="CH143" s="665">
        <v>0</v>
      </c>
      <c r="CI143" s="657">
        <v>0</v>
      </c>
      <c r="CJ143" s="666">
        <v>0</v>
      </c>
      <c r="CK143" s="657">
        <v>54</v>
      </c>
      <c r="CL143" s="657">
        <v>46</v>
      </c>
      <c r="CM143" s="657">
        <v>8</v>
      </c>
      <c r="CN143" s="665">
        <v>0</v>
      </c>
      <c r="CO143" s="657">
        <v>0</v>
      </c>
      <c r="CP143" s="666">
        <v>0</v>
      </c>
      <c r="CQ143" s="657">
        <v>0</v>
      </c>
      <c r="CR143" s="657">
        <v>0</v>
      </c>
      <c r="CS143" s="657">
        <v>0</v>
      </c>
      <c r="CT143" s="665">
        <v>0</v>
      </c>
      <c r="CU143" s="657">
        <v>0</v>
      </c>
      <c r="CV143" s="666">
        <v>0</v>
      </c>
      <c r="CW143" s="657">
        <v>334</v>
      </c>
      <c r="CX143" s="657">
        <v>308</v>
      </c>
      <c r="CY143" s="657">
        <v>26</v>
      </c>
      <c r="CZ143" s="665">
        <v>0</v>
      </c>
      <c r="DA143" s="657">
        <v>0</v>
      </c>
      <c r="DB143" s="666">
        <v>0</v>
      </c>
      <c r="DC143" s="657">
        <v>4</v>
      </c>
      <c r="DD143" s="657">
        <v>3</v>
      </c>
      <c r="DE143" s="657">
        <v>1</v>
      </c>
      <c r="DF143" s="665">
        <v>22</v>
      </c>
      <c r="DG143" s="657">
        <v>18</v>
      </c>
      <c r="DH143" s="666">
        <v>4</v>
      </c>
      <c r="DI143" s="657">
        <v>0</v>
      </c>
      <c r="DJ143" s="657">
        <v>0</v>
      </c>
      <c r="DK143" s="657">
        <v>0</v>
      </c>
      <c r="DL143" s="665">
        <v>0</v>
      </c>
      <c r="DM143" s="657">
        <v>0</v>
      </c>
      <c r="DN143" s="666">
        <v>0</v>
      </c>
      <c r="DO143" s="657">
        <v>0</v>
      </c>
      <c r="DP143" s="657">
        <v>0</v>
      </c>
      <c r="DQ143" s="657">
        <v>0</v>
      </c>
      <c r="DR143" s="665">
        <v>0</v>
      </c>
      <c r="DS143" s="657">
        <v>0</v>
      </c>
      <c r="DT143" s="666">
        <v>0</v>
      </c>
      <c r="DU143" s="665">
        <v>0</v>
      </c>
      <c r="DV143" s="657">
        <v>0</v>
      </c>
      <c r="DW143" s="666">
        <v>0</v>
      </c>
    </row>
    <row r="144" spans="1:127" hidden="1" x14ac:dyDescent="0.15">
      <c r="A144" s="529" t="s">
        <v>1486</v>
      </c>
      <c r="B144" s="661">
        <v>6941</v>
      </c>
      <c r="C144" s="662">
        <v>6211</v>
      </c>
      <c r="D144" s="663">
        <v>730</v>
      </c>
      <c r="E144" s="657">
        <v>330</v>
      </c>
      <c r="F144" s="657">
        <v>275</v>
      </c>
      <c r="G144" s="657">
        <v>55</v>
      </c>
      <c r="H144" s="665">
        <v>2834</v>
      </c>
      <c r="I144" s="657">
        <v>2626</v>
      </c>
      <c r="J144" s="666">
        <v>208</v>
      </c>
      <c r="K144" s="657">
        <v>249</v>
      </c>
      <c r="L144" s="657">
        <v>209</v>
      </c>
      <c r="M144" s="657">
        <v>40</v>
      </c>
      <c r="N144" s="665">
        <v>64</v>
      </c>
      <c r="O144" s="657">
        <v>58</v>
      </c>
      <c r="P144" s="666">
        <v>6</v>
      </c>
      <c r="Q144" s="657">
        <v>8</v>
      </c>
      <c r="R144" s="657">
        <v>7</v>
      </c>
      <c r="S144" s="657">
        <v>1</v>
      </c>
      <c r="T144" s="665">
        <v>0</v>
      </c>
      <c r="U144" s="657">
        <v>0</v>
      </c>
      <c r="V144" s="666">
        <v>0</v>
      </c>
      <c r="W144" s="657">
        <v>0</v>
      </c>
      <c r="X144" s="657">
        <v>0</v>
      </c>
      <c r="Y144" s="657">
        <v>0</v>
      </c>
      <c r="Z144" s="665">
        <v>310</v>
      </c>
      <c r="AA144" s="657">
        <v>278</v>
      </c>
      <c r="AB144" s="666">
        <v>32</v>
      </c>
      <c r="AC144" s="657">
        <v>98</v>
      </c>
      <c r="AD144" s="657">
        <v>91</v>
      </c>
      <c r="AE144" s="657">
        <v>7</v>
      </c>
      <c r="AF144" s="665">
        <v>0</v>
      </c>
      <c r="AG144" s="657">
        <v>0</v>
      </c>
      <c r="AH144" s="666">
        <v>0</v>
      </c>
      <c r="AI144" s="657">
        <v>0</v>
      </c>
      <c r="AJ144" s="657">
        <v>0</v>
      </c>
      <c r="AK144" s="657">
        <v>0</v>
      </c>
      <c r="AL144" s="665">
        <v>55</v>
      </c>
      <c r="AM144" s="657">
        <v>49</v>
      </c>
      <c r="AN144" s="666">
        <v>6</v>
      </c>
      <c r="AO144" s="657">
        <v>0</v>
      </c>
      <c r="AP144" s="657">
        <v>0</v>
      </c>
      <c r="AQ144" s="657">
        <v>0</v>
      </c>
      <c r="AR144" s="665">
        <v>0</v>
      </c>
      <c r="AS144" s="657">
        <v>0</v>
      </c>
      <c r="AT144" s="666">
        <v>0</v>
      </c>
      <c r="AU144" s="657">
        <v>21</v>
      </c>
      <c r="AV144" s="657">
        <v>19</v>
      </c>
      <c r="AW144" s="657">
        <v>2</v>
      </c>
      <c r="AX144" s="665">
        <v>1716</v>
      </c>
      <c r="AY144" s="657">
        <v>1552</v>
      </c>
      <c r="AZ144" s="666">
        <v>164</v>
      </c>
      <c r="BA144" s="657">
        <v>51</v>
      </c>
      <c r="BB144" s="657">
        <v>48</v>
      </c>
      <c r="BC144" s="657">
        <v>3</v>
      </c>
      <c r="BD144" s="665">
        <v>0</v>
      </c>
      <c r="BE144" s="657">
        <v>0</v>
      </c>
      <c r="BF144" s="666">
        <v>0</v>
      </c>
      <c r="BG144" s="657">
        <v>67</v>
      </c>
      <c r="BH144" s="657">
        <v>62</v>
      </c>
      <c r="BI144" s="657">
        <v>5</v>
      </c>
      <c r="BJ144" s="665">
        <v>0</v>
      </c>
      <c r="BK144" s="657">
        <v>0</v>
      </c>
      <c r="BL144" s="666">
        <v>0</v>
      </c>
      <c r="BM144" s="657">
        <v>17</v>
      </c>
      <c r="BN144" s="657">
        <v>15</v>
      </c>
      <c r="BO144" s="657">
        <v>2</v>
      </c>
      <c r="BP144" s="665">
        <v>0</v>
      </c>
      <c r="BQ144" s="657">
        <v>0</v>
      </c>
      <c r="BR144" s="666">
        <v>0</v>
      </c>
      <c r="BS144" s="657">
        <v>171</v>
      </c>
      <c r="BT144" s="657">
        <v>143</v>
      </c>
      <c r="BU144" s="657">
        <v>28</v>
      </c>
      <c r="BV144" s="665">
        <v>0</v>
      </c>
      <c r="BW144" s="657">
        <v>0</v>
      </c>
      <c r="BX144" s="666">
        <v>0</v>
      </c>
      <c r="BY144" s="657">
        <v>0</v>
      </c>
      <c r="BZ144" s="657">
        <v>0</v>
      </c>
      <c r="CA144" s="657">
        <v>0</v>
      </c>
      <c r="CB144" s="665">
        <v>26</v>
      </c>
      <c r="CC144" s="657">
        <v>24</v>
      </c>
      <c r="CD144" s="666">
        <v>2</v>
      </c>
      <c r="CE144" s="657">
        <v>33</v>
      </c>
      <c r="CF144" s="657">
        <v>22</v>
      </c>
      <c r="CG144" s="657">
        <v>11</v>
      </c>
      <c r="CH144" s="665">
        <v>60</v>
      </c>
      <c r="CI144" s="657">
        <v>31</v>
      </c>
      <c r="CJ144" s="666">
        <v>29</v>
      </c>
      <c r="CK144" s="657">
        <v>622</v>
      </c>
      <c r="CL144" s="657">
        <v>507</v>
      </c>
      <c r="CM144" s="657">
        <v>115</v>
      </c>
      <c r="CN144" s="665">
        <v>24</v>
      </c>
      <c r="CO144" s="657">
        <v>21</v>
      </c>
      <c r="CP144" s="666">
        <v>3</v>
      </c>
      <c r="CQ144" s="657">
        <v>0</v>
      </c>
      <c r="CR144" s="657">
        <v>0</v>
      </c>
      <c r="CS144" s="657">
        <v>0</v>
      </c>
      <c r="CT144" s="665">
        <v>12</v>
      </c>
      <c r="CU144" s="657">
        <v>9</v>
      </c>
      <c r="CV144" s="666">
        <v>3</v>
      </c>
      <c r="CW144" s="657">
        <v>154</v>
      </c>
      <c r="CX144" s="657">
        <v>147</v>
      </c>
      <c r="CY144" s="657">
        <v>7</v>
      </c>
      <c r="CZ144" s="665">
        <v>19</v>
      </c>
      <c r="DA144" s="657">
        <v>18</v>
      </c>
      <c r="DB144" s="666">
        <v>1</v>
      </c>
      <c r="DC144" s="657">
        <v>0</v>
      </c>
      <c r="DD144" s="657">
        <v>0</v>
      </c>
      <c r="DE144" s="657">
        <v>0</v>
      </c>
      <c r="DF144" s="665">
        <v>0</v>
      </c>
      <c r="DG144" s="657">
        <v>0</v>
      </c>
      <c r="DH144" s="666">
        <v>0</v>
      </c>
      <c r="DI144" s="657">
        <v>0</v>
      </c>
      <c r="DJ144" s="657">
        <v>0</v>
      </c>
      <c r="DK144" s="657">
        <v>0</v>
      </c>
      <c r="DL144" s="665">
        <v>0</v>
      </c>
      <c r="DM144" s="657">
        <v>0</v>
      </c>
      <c r="DN144" s="666">
        <v>0</v>
      </c>
      <c r="DO144" s="657">
        <v>0</v>
      </c>
      <c r="DP144" s="657">
        <v>0</v>
      </c>
      <c r="DQ144" s="657">
        <v>0</v>
      </c>
      <c r="DR144" s="665">
        <v>0</v>
      </c>
      <c r="DS144" s="657">
        <v>0</v>
      </c>
      <c r="DT144" s="666">
        <v>0</v>
      </c>
      <c r="DU144" s="665">
        <v>0</v>
      </c>
      <c r="DV144" s="657">
        <v>0</v>
      </c>
      <c r="DW144" s="666">
        <v>0</v>
      </c>
    </row>
    <row r="145" spans="1:127" hidden="1" x14ac:dyDescent="0.15">
      <c r="A145" s="529" t="s">
        <v>1487</v>
      </c>
      <c r="B145" s="661">
        <v>3331</v>
      </c>
      <c r="C145" s="662">
        <v>2717</v>
      </c>
      <c r="D145" s="663">
        <v>614</v>
      </c>
      <c r="E145" s="657">
        <v>317</v>
      </c>
      <c r="F145" s="657">
        <v>222</v>
      </c>
      <c r="G145" s="657">
        <v>95</v>
      </c>
      <c r="H145" s="665">
        <v>107</v>
      </c>
      <c r="I145" s="657">
        <v>101</v>
      </c>
      <c r="J145" s="666">
        <v>6</v>
      </c>
      <c r="K145" s="657">
        <v>1153</v>
      </c>
      <c r="L145" s="657">
        <v>973</v>
      </c>
      <c r="M145" s="657">
        <v>180</v>
      </c>
      <c r="N145" s="665">
        <v>65</v>
      </c>
      <c r="O145" s="657">
        <v>44</v>
      </c>
      <c r="P145" s="666">
        <v>21</v>
      </c>
      <c r="Q145" s="657">
        <v>65</v>
      </c>
      <c r="R145" s="657">
        <v>49</v>
      </c>
      <c r="S145" s="657">
        <v>16</v>
      </c>
      <c r="T145" s="665">
        <v>3</v>
      </c>
      <c r="U145" s="657">
        <v>3</v>
      </c>
      <c r="V145" s="666">
        <v>0</v>
      </c>
      <c r="W145" s="657">
        <v>0</v>
      </c>
      <c r="X145" s="657">
        <v>0</v>
      </c>
      <c r="Y145" s="657">
        <v>0</v>
      </c>
      <c r="Z145" s="665">
        <v>278</v>
      </c>
      <c r="AA145" s="657">
        <v>221</v>
      </c>
      <c r="AB145" s="666">
        <v>57</v>
      </c>
      <c r="AC145" s="657">
        <v>0</v>
      </c>
      <c r="AD145" s="657">
        <v>0</v>
      </c>
      <c r="AE145" s="657">
        <v>0</v>
      </c>
      <c r="AF145" s="665">
        <v>0</v>
      </c>
      <c r="AG145" s="657">
        <v>0</v>
      </c>
      <c r="AH145" s="666">
        <v>0</v>
      </c>
      <c r="AI145" s="657">
        <v>125</v>
      </c>
      <c r="AJ145" s="657">
        <v>118</v>
      </c>
      <c r="AK145" s="657">
        <v>7</v>
      </c>
      <c r="AL145" s="665">
        <v>165</v>
      </c>
      <c r="AM145" s="657">
        <v>145</v>
      </c>
      <c r="AN145" s="666">
        <v>20</v>
      </c>
      <c r="AO145" s="657">
        <v>0</v>
      </c>
      <c r="AP145" s="657">
        <v>0</v>
      </c>
      <c r="AQ145" s="657">
        <v>0</v>
      </c>
      <c r="AR145" s="665">
        <v>39</v>
      </c>
      <c r="AS145" s="657">
        <v>32</v>
      </c>
      <c r="AT145" s="666">
        <v>7</v>
      </c>
      <c r="AU145" s="657">
        <v>59</v>
      </c>
      <c r="AV145" s="657">
        <v>45</v>
      </c>
      <c r="AW145" s="657">
        <v>14</v>
      </c>
      <c r="AX145" s="665">
        <v>0</v>
      </c>
      <c r="AY145" s="657">
        <v>0</v>
      </c>
      <c r="AZ145" s="666">
        <v>0</v>
      </c>
      <c r="BA145" s="657">
        <v>41</v>
      </c>
      <c r="BB145" s="657">
        <v>36</v>
      </c>
      <c r="BC145" s="657">
        <v>5</v>
      </c>
      <c r="BD145" s="665">
        <v>135</v>
      </c>
      <c r="BE145" s="657">
        <v>119</v>
      </c>
      <c r="BF145" s="666">
        <v>16</v>
      </c>
      <c r="BG145" s="657">
        <v>92</v>
      </c>
      <c r="BH145" s="657">
        <v>53</v>
      </c>
      <c r="BI145" s="657">
        <v>39</v>
      </c>
      <c r="BJ145" s="665">
        <v>41</v>
      </c>
      <c r="BK145" s="657">
        <v>33</v>
      </c>
      <c r="BL145" s="666">
        <v>8</v>
      </c>
      <c r="BM145" s="657">
        <v>22</v>
      </c>
      <c r="BN145" s="657">
        <v>6</v>
      </c>
      <c r="BO145" s="657">
        <v>16</v>
      </c>
      <c r="BP145" s="665">
        <v>14</v>
      </c>
      <c r="BQ145" s="657">
        <v>12</v>
      </c>
      <c r="BR145" s="666">
        <v>2</v>
      </c>
      <c r="BS145" s="657">
        <v>4</v>
      </c>
      <c r="BT145" s="657">
        <v>4</v>
      </c>
      <c r="BU145" s="657">
        <v>0</v>
      </c>
      <c r="BV145" s="665">
        <v>0</v>
      </c>
      <c r="BW145" s="657">
        <v>0</v>
      </c>
      <c r="BX145" s="666">
        <v>0</v>
      </c>
      <c r="BY145" s="657">
        <v>103</v>
      </c>
      <c r="BZ145" s="657">
        <v>92</v>
      </c>
      <c r="CA145" s="657">
        <v>11</v>
      </c>
      <c r="CB145" s="665">
        <v>0</v>
      </c>
      <c r="CC145" s="657">
        <v>0</v>
      </c>
      <c r="CD145" s="666">
        <v>0</v>
      </c>
      <c r="CE145" s="657">
        <v>2</v>
      </c>
      <c r="CF145" s="657">
        <v>0</v>
      </c>
      <c r="CG145" s="657">
        <v>2</v>
      </c>
      <c r="CH145" s="665">
        <v>221</v>
      </c>
      <c r="CI145" s="657">
        <v>183</v>
      </c>
      <c r="CJ145" s="666">
        <v>38</v>
      </c>
      <c r="CK145" s="657">
        <v>56</v>
      </c>
      <c r="CL145" s="657">
        <v>48</v>
      </c>
      <c r="CM145" s="657">
        <v>8</v>
      </c>
      <c r="CN145" s="665">
        <v>0</v>
      </c>
      <c r="CO145" s="657">
        <v>0</v>
      </c>
      <c r="CP145" s="666">
        <v>0</v>
      </c>
      <c r="CQ145" s="657">
        <v>0</v>
      </c>
      <c r="CR145" s="657">
        <v>0</v>
      </c>
      <c r="CS145" s="657">
        <v>0</v>
      </c>
      <c r="CT145" s="665">
        <v>75</v>
      </c>
      <c r="CU145" s="657">
        <v>60</v>
      </c>
      <c r="CV145" s="666">
        <v>15</v>
      </c>
      <c r="CW145" s="657">
        <v>2</v>
      </c>
      <c r="CX145" s="657">
        <v>2</v>
      </c>
      <c r="CY145" s="657">
        <v>0</v>
      </c>
      <c r="CZ145" s="665">
        <v>0</v>
      </c>
      <c r="DA145" s="657">
        <v>0</v>
      </c>
      <c r="DB145" s="666">
        <v>0</v>
      </c>
      <c r="DC145" s="657">
        <v>147</v>
      </c>
      <c r="DD145" s="657">
        <v>116</v>
      </c>
      <c r="DE145" s="657">
        <v>31</v>
      </c>
      <c r="DF145" s="665">
        <v>0</v>
      </c>
      <c r="DG145" s="657">
        <v>0</v>
      </c>
      <c r="DH145" s="666">
        <v>0</v>
      </c>
      <c r="DI145" s="657">
        <v>0</v>
      </c>
      <c r="DJ145" s="657">
        <v>0</v>
      </c>
      <c r="DK145" s="657">
        <v>0</v>
      </c>
      <c r="DL145" s="665">
        <v>0</v>
      </c>
      <c r="DM145" s="657">
        <v>0</v>
      </c>
      <c r="DN145" s="666">
        <v>0</v>
      </c>
      <c r="DO145" s="657">
        <v>0</v>
      </c>
      <c r="DP145" s="657">
        <v>0</v>
      </c>
      <c r="DQ145" s="657">
        <v>0</v>
      </c>
      <c r="DR145" s="665">
        <v>0</v>
      </c>
      <c r="DS145" s="657">
        <v>0</v>
      </c>
      <c r="DT145" s="666">
        <v>0</v>
      </c>
      <c r="DU145" s="665">
        <v>0</v>
      </c>
      <c r="DV145" s="657">
        <v>0</v>
      </c>
      <c r="DW145" s="666">
        <v>0</v>
      </c>
    </row>
    <row r="146" spans="1:127" hidden="1" x14ac:dyDescent="0.15">
      <c r="A146" s="529" t="s">
        <v>1488</v>
      </c>
      <c r="B146" s="661">
        <v>4942</v>
      </c>
      <c r="C146" s="662">
        <v>2992</v>
      </c>
      <c r="D146" s="663">
        <v>1950</v>
      </c>
      <c r="E146" s="657">
        <v>943</v>
      </c>
      <c r="F146" s="657">
        <v>514</v>
      </c>
      <c r="G146" s="657">
        <v>429</v>
      </c>
      <c r="H146" s="665">
        <v>33</v>
      </c>
      <c r="I146" s="657">
        <v>21</v>
      </c>
      <c r="J146" s="666">
        <v>12</v>
      </c>
      <c r="K146" s="657">
        <v>930</v>
      </c>
      <c r="L146" s="657">
        <v>527</v>
      </c>
      <c r="M146" s="657">
        <v>403</v>
      </c>
      <c r="N146" s="665">
        <v>42</v>
      </c>
      <c r="O146" s="657">
        <v>19</v>
      </c>
      <c r="P146" s="666">
        <v>23</v>
      </c>
      <c r="Q146" s="657">
        <v>103</v>
      </c>
      <c r="R146" s="657">
        <v>65</v>
      </c>
      <c r="S146" s="657">
        <v>38</v>
      </c>
      <c r="T146" s="665">
        <v>0</v>
      </c>
      <c r="U146" s="657">
        <v>0</v>
      </c>
      <c r="V146" s="666">
        <v>0</v>
      </c>
      <c r="W146" s="657">
        <v>41</v>
      </c>
      <c r="X146" s="657">
        <v>28</v>
      </c>
      <c r="Y146" s="657">
        <v>13</v>
      </c>
      <c r="Z146" s="665">
        <v>123</v>
      </c>
      <c r="AA146" s="657">
        <v>77</v>
      </c>
      <c r="AB146" s="666">
        <v>46</v>
      </c>
      <c r="AC146" s="657">
        <v>0</v>
      </c>
      <c r="AD146" s="657">
        <v>0</v>
      </c>
      <c r="AE146" s="657">
        <v>0</v>
      </c>
      <c r="AF146" s="665">
        <v>76</v>
      </c>
      <c r="AG146" s="657">
        <v>45</v>
      </c>
      <c r="AH146" s="666">
        <v>31</v>
      </c>
      <c r="AI146" s="657">
        <v>13</v>
      </c>
      <c r="AJ146" s="657">
        <v>11</v>
      </c>
      <c r="AK146" s="657">
        <v>2</v>
      </c>
      <c r="AL146" s="665">
        <v>935</v>
      </c>
      <c r="AM146" s="657">
        <v>714</v>
      </c>
      <c r="AN146" s="666">
        <v>221</v>
      </c>
      <c r="AO146" s="657">
        <v>0</v>
      </c>
      <c r="AP146" s="657">
        <v>0</v>
      </c>
      <c r="AQ146" s="657">
        <v>0</v>
      </c>
      <c r="AR146" s="665">
        <v>0</v>
      </c>
      <c r="AS146" s="657">
        <v>0</v>
      </c>
      <c r="AT146" s="666">
        <v>0</v>
      </c>
      <c r="AU146" s="657">
        <v>0</v>
      </c>
      <c r="AV146" s="657">
        <v>0</v>
      </c>
      <c r="AW146" s="657">
        <v>0</v>
      </c>
      <c r="AX146" s="665">
        <v>0</v>
      </c>
      <c r="AY146" s="657">
        <v>0</v>
      </c>
      <c r="AZ146" s="666">
        <v>0</v>
      </c>
      <c r="BA146" s="657">
        <v>0</v>
      </c>
      <c r="BB146" s="657">
        <v>0</v>
      </c>
      <c r="BC146" s="657">
        <v>0</v>
      </c>
      <c r="BD146" s="665">
        <v>105</v>
      </c>
      <c r="BE146" s="657">
        <v>72</v>
      </c>
      <c r="BF146" s="666">
        <v>33</v>
      </c>
      <c r="BG146" s="657">
        <v>740</v>
      </c>
      <c r="BH146" s="657">
        <v>499</v>
      </c>
      <c r="BI146" s="657">
        <v>241</v>
      </c>
      <c r="BJ146" s="665">
        <v>0</v>
      </c>
      <c r="BK146" s="657">
        <v>0</v>
      </c>
      <c r="BL146" s="666">
        <v>0</v>
      </c>
      <c r="BM146" s="657">
        <v>248</v>
      </c>
      <c r="BN146" s="657">
        <v>115</v>
      </c>
      <c r="BO146" s="657">
        <v>133</v>
      </c>
      <c r="BP146" s="665">
        <v>31</v>
      </c>
      <c r="BQ146" s="657">
        <v>16</v>
      </c>
      <c r="BR146" s="666">
        <v>15</v>
      </c>
      <c r="BS146" s="657">
        <v>272</v>
      </c>
      <c r="BT146" s="657">
        <v>115</v>
      </c>
      <c r="BU146" s="657">
        <v>157</v>
      </c>
      <c r="BV146" s="665">
        <v>0</v>
      </c>
      <c r="BW146" s="657">
        <v>0</v>
      </c>
      <c r="BX146" s="666">
        <v>0</v>
      </c>
      <c r="BY146" s="657">
        <v>0</v>
      </c>
      <c r="BZ146" s="657">
        <v>0</v>
      </c>
      <c r="CA146" s="657">
        <v>0</v>
      </c>
      <c r="CB146" s="665">
        <v>81</v>
      </c>
      <c r="CC146" s="657">
        <v>24</v>
      </c>
      <c r="CD146" s="666">
        <v>57</v>
      </c>
      <c r="CE146" s="657">
        <v>0</v>
      </c>
      <c r="CF146" s="657">
        <v>0</v>
      </c>
      <c r="CG146" s="657">
        <v>0</v>
      </c>
      <c r="CH146" s="665">
        <v>37</v>
      </c>
      <c r="CI146" s="657">
        <v>25</v>
      </c>
      <c r="CJ146" s="666">
        <v>12</v>
      </c>
      <c r="CK146" s="657">
        <v>0</v>
      </c>
      <c r="CL146" s="657">
        <v>0</v>
      </c>
      <c r="CM146" s="657">
        <v>0</v>
      </c>
      <c r="CN146" s="665">
        <v>0</v>
      </c>
      <c r="CO146" s="657">
        <v>0</v>
      </c>
      <c r="CP146" s="666">
        <v>0</v>
      </c>
      <c r="CQ146" s="657">
        <v>0</v>
      </c>
      <c r="CR146" s="657">
        <v>0</v>
      </c>
      <c r="CS146" s="657">
        <v>0</v>
      </c>
      <c r="CT146" s="665">
        <v>0</v>
      </c>
      <c r="CU146" s="657">
        <v>0</v>
      </c>
      <c r="CV146" s="666">
        <v>0</v>
      </c>
      <c r="CW146" s="657">
        <v>0</v>
      </c>
      <c r="CX146" s="657">
        <v>0</v>
      </c>
      <c r="CY146" s="657">
        <v>0</v>
      </c>
      <c r="CZ146" s="665">
        <v>0</v>
      </c>
      <c r="DA146" s="657">
        <v>0</v>
      </c>
      <c r="DB146" s="666">
        <v>0</v>
      </c>
      <c r="DC146" s="657">
        <v>189</v>
      </c>
      <c r="DD146" s="657">
        <v>105</v>
      </c>
      <c r="DE146" s="657">
        <v>84</v>
      </c>
      <c r="DF146" s="665">
        <v>0</v>
      </c>
      <c r="DG146" s="657">
        <v>0</v>
      </c>
      <c r="DH146" s="666">
        <v>0</v>
      </c>
      <c r="DI146" s="657">
        <v>0</v>
      </c>
      <c r="DJ146" s="657">
        <v>0</v>
      </c>
      <c r="DK146" s="657">
        <v>0</v>
      </c>
      <c r="DL146" s="665">
        <v>0</v>
      </c>
      <c r="DM146" s="657">
        <v>0</v>
      </c>
      <c r="DN146" s="666">
        <v>0</v>
      </c>
      <c r="DO146" s="657">
        <v>0</v>
      </c>
      <c r="DP146" s="657">
        <v>0</v>
      </c>
      <c r="DQ146" s="657">
        <v>0</v>
      </c>
      <c r="DR146" s="665">
        <v>0</v>
      </c>
      <c r="DS146" s="657">
        <v>0</v>
      </c>
      <c r="DT146" s="666">
        <v>0</v>
      </c>
      <c r="DU146" s="665">
        <v>0</v>
      </c>
      <c r="DV146" s="657">
        <v>0</v>
      </c>
      <c r="DW146" s="666">
        <v>0</v>
      </c>
    </row>
    <row r="147" spans="1:127" hidden="1" x14ac:dyDescent="0.15">
      <c r="A147" s="529" t="s">
        <v>1489</v>
      </c>
      <c r="B147" s="661">
        <v>1734</v>
      </c>
      <c r="C147" s="662">
        <v>731</v>
      </c>
      <c r="D147" s="663">
        <v>985</v>
      </c>
      <c r="E147" s="657">
        <v>491</v>
      </c>
      <c r="F147" s="657">
        <v>255</v>
      </c>
      <c r="G147" s="657">
        <v>227</v>
      </c>
      <c r="H147" s="665">
        <v>69</v>
      </c>
      <c r="I147" s="657">
        <v>21</v>
      </c>
      <c r="J147" s="666">
        <v>39</v>
      </c>
      <c r="K147" s="657">
        <v>17</v>
      </c>
      <c r="L147" s="657">
        <v>3</v>
      </c>
      <c r="M147" s="657">
        <v>14</v>
      </c>
      <c r="N147" s="665">
        <v>5</v>
      </c>
      <c r="O147" s="657">
        <v>1</v>
      </c>
      <c r="P147" s="666">
        <v>4</v>
      </c>
      <c r="Q147" s="657">
        <v>431</v>
      </c>
      <c r="R147" s="657">
        <v>168</v>
      </c>
      <c r="S147" s="657">
        <v>263</v>
      </c>
      <c r="T147" s="665">
        <v>0</v>
      </c>
      <c r="U147" s="657">
        <v>0</v>
      </c>
      <c r="V147" s="666">
        <v>0</v>
      </c>
      <c r="W147" s="657">
        <v>5</v>
      </c>
      <c r="X147" s="657">
        <v>2</v>
      </c>
      <c r="Y147" s="657">
        <v>3</v>
      </c>
      <c r="Z147" s="665">
        <v>0</v>
      </c>
      <c r="AA147" s="657">
        <v>0</v>
      </c>
      <c r="AB147" s="666">
        <v>0</v>
      </c>
      <c r="AC147" s="657">
        <v>0</v>
      </c>
      <c r="AD147" s="657">
        <v>0</v>
      </c>
      <c r="AE147" s="657">
        <v>0</v>
      </c>
      <c r="AF147" s="665">
        <v>3</v>
      </c>
      <c r="AG147" s="657">
        <v>2</v>
      </c>
      <c r="AH147" s="666">
        <v>1</v>
      </c>
      <c r="AI147" s="657">
        <v>0</v>
      </c>
      <c r="AJ147" s="657">
        <v>0</v>
      </c>
      <c r="AK147" s="657">
        <v>0</v>
      </c>
      <c r="AL147" s="665">
        <v>0</v>
      </c>
      <c r="AM147" s="657">
        <v>0</v>
      </c>
      <c r="AN147" s="666">
        <v>0</v>
      </c>
      <c r="AO147" s="657">
        <v>0</v>
      </c>
      <c r="AP147" s="657">
        <v>0</v>
      </c>
      <c r="AQ147" s="657">
        <v>0</v>
      </c>
      <c r="AR147" s="665">
        <v>0</v>
      </c>
      <c r="AS147" s="657">
        <v>0</v>
      </c>
      <c r="AT147" s="666">
        <v>0</v>
      </c>
      <c r="AU147" s="657">
        <v>217</v>
      </c>
      <c r="AV147" s="657">
        <v>84</v>
      </c>
      <c r="AW147" s="657">
        <v>133</v>
      </c>
      <c r="AX147" s="665">
        <v>0</v>
      </c>
      <c r="AY147" s="657">
        <v>0</v>
      </c>
      <c r="AZ147" s="666">
        <v>0</v>
      </c>
      <c r="BA147" s="657">
        <v>0</v>
      </c>
      <c r="BB147" s="657">
        <v>0</v>
      </c>
      <c r="BC147" s="657">
        <v>0</v>
      </c>
      <c r="BD147" s="665">
        <v>0</v>
      </c>
      <c r="BE147" s="657">
        <v>0</v>
      </c>
      <c r="BF147" s="666">
        <v>0</v>
      </c>
      <c r="BG147" s="657">
        <v>186</v>
      </c>
      <c r="BH147" s="657">
        <v>54</v>
      </c>
      <c r="BI147" s="657">
        <v>132</v>
      </c>
      <c r="BJ147" s="665">
        <v>0</v>
      </c>
      <c r="BK147" s="657">
        <v>0</v>
      </c>
      <c r="BL147" s="666">
        <v>0</v>
      </c>
      <c r="BM147" s="657">
        <v>6</v>
      </c>
      <c r="BN147" s="657">
        <v>5</v>
      </c>
      <c r="BO147" s="657">
        <v>1</v>
      </c>
      <c r="BP147" s="665">
        <v>0</v>
      </c>
      <c r="BQ147" s="657">
        <v>0</v>
      </c>
      <c r="BR147" s="666">
        <v>0</v>
      </c>
      <c r="BS147" s="657">
        <v>0</v>
      </c>
      <c r="BT147" s="657">
        <v>0</v>
      </c>
      <c r="BU147" s="657">
        <v>0</v>
      </c>
      <c r="BV147" s="665">
        <v>0</v>
      </c>
      <c r="BW147" s="657">
        <v>0</v>
      </c>
      <c r="BX147" s="666">
        <v>0</v>
      </c>
      <c r="BY147" s="657">
        <v>0</v>
      </c>
      <c r="BZ147" s="657">
        <v>0</v>
      </c>
      <c r="CA147" s="657">
        <v>0</v>
      </c>
      <c r="CB147" s="665">
        <v>0</v>
      </c>
      <c r="CC147" s="657">
        <v>0</v>
      </c>
      <c r="CD147" s="666">
        <v>0</v>
      </c>
      <c r="CE147" s="657">
        <v>0</v>
      </c>
      <c r="CF147" s="657">
        <v>0</v>
      </c>
      <c r="CG147" s="657">
        <v>0</v>
      </c>
      <c r="CH147" s="665">
        <v>0</v>
      </c>
      <c r="CI147" s="657">
        <v>0</v>
      </c>
      <c r="CJ147" s="666">
        <v>0</v>
      </c>
      <c r="CK147" s="657">
        <v>0</v>
      </c>
      <c r="CL147" s="657">
        <v>0</v>
      </c>
      <c r="CM147" s="657">
        <v>0</v>
      </c>
      <c r="CN147" s="665">
        <v>0</v>
      </c>
      <c r="CO147" s="657">
        <v>0</v>
      </c>
      <c r="CP147" s="666">
        <v>0</v>
      </c>
      <c r="CQ147" s="657">
        <v>0</v>
      </c>
      <c r="CR147" s="657">
        <v>0</v>
      </c>
      <c r="CS147" s="657">
        <v>0</v>
      </c>
      <c r="CT147" s="665">
        <v>3</v>
      </c>
      <c r="CU147" s="657">
        <v>2</v>
      </c>
      <c r="CV147" s="666">
        <v>1</v>
      </c>
      <c r="CW147" s="657">
        <v>0</v>
      </c>
      <c r="CX147" s="657">
        <v>0</v>
      </c>
      <c r="CY147" s="657">
        <v>0</v>
      </c>
      <c r="CZ147" s="665">
        <v>0</v>
      </c>
      <c r="DA147" s="657">
        <v>0</v>
      </c>
      <c r="DB147" s="666">
        <v>0</v>
      </c>
      <c r="DC147" s="657">
        <v>301</v>
      </c>
      <c r="DD147" s="657">
        <v>134</v>
      </c>
      <c r="DE147" s="657">
        <v>167</v>
      </c>
      <c r="DF147" s="665">
        <v>0</v>
      </c>
      <c r="DG147" s="657">
        <v>0</v>
      </c>
      <c r="DH147" s="666">
        <v>0</v>
      </c>
      <c r="DI147" s="657">
        <v>0</v>
      </c>
      <c r="DJ147" s="657">
        <v>0</v>
      </c>
      <c r="DK147" s="657">
        <v>0</v>
      </c>
      <c r="DL147" s="665">
        <v>0</v>
      </c>
      <c r="DM147" s="657">
        <v>0</v>
      </c>
      <c r="DN147" s="666">
        <v>0</v>
      </c>
      <c r="DO147" s="657">
        <v>0</v>
      </c>
      <c r="DP147" s="657">
        <v>0</v>
      </c>
      <c r="DQ147" s="657">
        <v>0</v>
      </c>
      <c r="DR147" s="665">
        <v>0</v>
      </c>
      <c r="DS147" s="657">
        <v>0</v>
      </c>
      <c r="DT147" s="666">
        <v>0</v>
      </c>
      <c r="DU147" s="665">
        <v>0</v>
      </c>
      <c r="DV147" s="657">
        <v>0</v>
      </c>
      <c r="DW147" s="666">
        <v>0</v>
      </c>
    </row>
    <row r="148" spans="1:127" hidden="1" x14ac:dyDescent="0.15">
      <c r="A148" s="529" t="s">
        <v>1490</v>
      </c>
      <c r="B148" s="661">
        <v>3704</v>
      </c>
      <c r="C148" s="662">
        <v>2908</v>
      </c>
      <c r="D148" s="663">
        <v>796</v>
      </c>
      <c r="E148" s="657">
        <v>553</v>
      </c>
      <c r="F148" s="657">
        <v>394</v>
      </c>
      <c r="G148" s="657">
        <v>159</v>
      </c>
      <c r="H148" s="665">
        <v>214</v>
      </c>
      <c r="I148" s="657">
        <v>147</v>
      </c>
      <c r="J148" s="666">
        <v>67</v>
      </c>
      <c r="K148" s="657">
        <v>535</v>
      </c>
      <c r="L148" s="657">
        <v>409</v>
      </c>
      <c r="M148" s="657">
        <v>126</v>
      </c>
      <c r="N148" s="665">
        <v>64</v>
      </c>
      <c r="O148" s="657">
        <v>51</v>
      </c>
      <c r="P148" s="666">
        <v>13</v>
      </c>
      <c r="Q148" s="657">
        <v>143</v>
      </c>
      <c r="R148" s="657">
        <v>88</v>
      </c>
      <c r="S148" s="657">
        <v>55</v>
      </c>
      <c r="T148" s="665">
        <v>0</v>
      </c>
      <c r="U148" s="657">
        <v>0</v>
      </c>
      <c r="V148" s="666">
        <v>0</v>
      </c>
      <c r="W148" s="657">
        <v>7</v>
      </c>
      <c r="X148" s="657">
        <v>3</v>
      </c>
      <c r="Y148" s="657">
        <v>4</v>
      </c>
      <c r="Z148" s="665">
        <v>64</v>
      </c>
      <c r="AA148" s="657">
        <v>54</v>
      </c>
      <c r="AB148" s="666">
        <v>10</v>
      </c>
      <c r="AC148" s="657">
        <v>0</v>
      </c>
      <c r="AD148" s="657">
        <v>0</v>
      </c>
      <c r="AE148" s="657">
        <v>0</v>
      </c>
      <c r="AF148" s="665">
        <v>2</v>
      </c>
      <c r="AG148" s="657">
        <v>1</v>
      </c>
      <c r="AH148" s="666">
        <v>1</v>
      </c>
      <c r="AI148" s="657">
        <v>223</v>
      </c>
      <c r="AJ148" s="657">
        <v>178</v>
      </c>
      <c r="AK148" s="657">
        <v>45</v>
      </c>
      <c r="AL148" s="665">
        <v>186</v>
      </c>
      <c r="AM148" s="657">
        <v>94</v>
      </c>
      <c r="AN148" s="666">
        <v>92</v>
      </c>
      <c r="AO148" s="657">
        <v>9</v>
      </c>
      <c r="AP148" s="657">
        <v>9</v>
      </c>
      <c r="AQ148" s="657">
        <v>0</v>
      </c>
      <c r="AR148" s="665">
        <v>18</v>
      </c>
      <c r="AS148" s="657">
        <v>12</v>
      </c>
      <c r="AT148" s="666">
        <v>6</v>
      </c>
      <c r="AU148" s="657">
        <v>0</v>
      </c>
      <c r="AV148" s="657">
        <v>0</v>
      </c>
      <c r="AW148" s="657">
        <v>0</v>
      </c>
      <c r="AX148" s="665">
        <v>92</v>
      </c>
      <c r="AY148" s="657">
        <v>89</v>
      </c>
      <c r="AZ148" s="666">
        <v>3</v>
      </c>
      <c r="BA148" s="657">
        <v>3</v>
      </c>
      <c r="BB148" s="657">
        <v>2</v>
      </c>
      <c r="BC148" s="657">
        <v>1</v>
      </c>
      <c r="BD148" s="665">
        <v>185</v>
      </c>
      <c r="BE148" s="657">
        <v>135</v>
      </c>
      <c r="BF148" s="666">
        <v>50</v>
      </c>
      <c r="BG148" s="657">
        <v>207</v>
      </c>
      <c r="BH148" s="657">
        <v>155</v>
      </c>
      <c r="BI148" s="657">
        <v>52</v>
      </c>
      <c r="BJ148" s="665">
        <v>0</v>
      </c>
      <c r="BK148" s="657">
        <v>0</v>
      </c>
      <c r="BL148" s="666">
        <v>0</v>
      </c>
      <c r="BM148" s="657">
        <v>0</v>
      </c>
      <c r="BN148" s="657">
        <v>0</v>
      </c>
      <c r="BO148" s="657">
        <v>0</v>
      </c>
      <c r="BP148" s="665">
        <v>0</v>
      </c>
      <c r="BQ148" s="657">
        <v>0</v>
      </c>
      <c r="BR148" s="666">
        <v>0</v>
      </c>
      <c r="BS148" s="657">
        <v>85</v>
      </c>
      <c r="BT148" s="657">
        <v>77</v>
      </c>
      <c r="BU148" s="657">
        <v>8</v>
      </c>
      <c r="BV148" s="665">
        <v>0</v>
      </c>
      <c r="BW148" s="657">
        <v>0</v>
      </c>
      <c r="BX148" s="666">
        <v>0</v>
      </c>
      <c r="BY148" s="657">
        <v>0</v>
      </c>
      <c r="BZ148" s="657">
        <v>0</v>
      </c>
      <c r="CA148" s="657">
        <v>0</v>
      </c>
      <c r="CB148" s="665">
        <v>0</v>
      </c>
      <c r="CC148" s="657">
        <v>0</v>
      </c>
      <c r="CD148" s="666">
        <v>0</v>
      </c>
      <c r="CE148" s="657">
        <v>0</v>
      </c>
      <c r="CF148" s="657">
        <v>0</v>
      </c>
      <c r="CG148" s="657">
        <v>0</v>
      </c>
      <c r="CH148" s="665">
        <v>0</v>
      </c>
      <c r="CI148" s="657">
        <v>0</v>
      </c>
      <c r="CJ148" s="666">
        <v>0</v>
      </c>
      <c r="CK148" s="657">
        <v>760</v>
      </c>
      <c r="CL148" s="657">
        <v>697</v>
      </c>
      <c r="CM148" s="657">
        <v>63</v>
      </c>
      <c r="CN148" s="665">
        <v>10</v>
      </c>
      <c r="CO148" s="657">
        <v>3</v>
      </c>
      <c r="CP148" s="666">
        <v>7</v>
      </c>
      <c r="CQ148" s="657">
        <v>0</v>
      </c>
      <c r="CR148" s="657">
        <v>0</v>
      </c>
      <c r="CS148" s="657">
        <v>0</v>
      </c>
      <c r="CT148" s="665">
        <v>42</v>
      </c>
      <c r="CU148" s="657">
        <v>39</v>
      </c>
      <c r="CV148" s="666">
        <v>3</v>
      </c>
      <c r="CW148" s="657">
        <v>267</v>
      </c>
      <c r="CX148" s="657">
        <v>251</v>
      </c>
      <c r="CY148" s="657">
        <v>16</v>
      </c>
      <c r="CZ148" s="665">
        <v>29</v>
      </c>
      <c r="DA148" s="657">
        <v>18</v>
      </c>
      <c r="DB148" s="666">
        <v>11</v>
      </c>
      <c r="DC148" s="657">
        <v>4</v>
      </c>
      <c r="DD148" s="657">
        <v>1</v>
      </c>
      <c r="DE148" s="657">
        <v>3</v>
      </c>
      <c r="DF148" s="665">
        <v>0</v>
      </c>
      <c r="DG148" s="657">
        <v>0</v>
      </c>
      <c r="DH148" s="666">
        <v>0</v>
      </c>
      <c r="DI148" s="657">
        <v>0</v>
      </c>
      <c r="DJ148" s="657">
        <v>0</v>
      </c>
      <c r="DK148" s="657">
        <v>0</v>
      </c>
      <c r="DL148" s="665">
        <v>0</v>
      </c>
      <c r="DM148" s="657">
        <v>0</v>
      </c>
      <c r="DN148" s="666">
        <v>0</v>
      </c>
      <c r="DO148" s="657">
        <v>2</v>
      </c>
      <c r="DP148" s="657">
        <v>1</v>
      </c>
      <c r="DQ148" s="657">
        <v>1</v>
      </c>
      <c r="DR148" s="665">
        <v>0</v>
      </c>
      <c r="DS148" s="657">
        <v>0</v>
      </c>
      <c r="DT148" s="666">
        <v>0</v>
      </c>
      <c r="DU148" s="665">
        <v>0</v>
      </c>
      <c r="DV148" s="657">
        <v>0</v>
      </c>
      <c r="DW148" s="666">
        <v>0</v>
      </c>
    </row>
    <row r="149" spans="1:127" hidden="1" x14ac:dyDescent="0.15">
      <c r="A149" s="529" t="s">
        <v>1491</v>
      </c>
      <c r="B149" s="661">
        <v>1529</v>
      </c>
      <c r="C149" s="662">
        <v>1313</v>
      </c>
      <c r="D149" s="663">
        <v>216</v>
      </c>
      <c r="E149" s="657">
        <v>392</v>
      </c>
      <c r="F149" s="657">
        <v>326</v>
      </c>
      <c r="G149" s="657">
        <v>66</v>
      </c>
      <c r="H149" s="665">
        <v>207</v>
      </c>
      <c r="I149" s="657">
        <v>156</v>
      </c>
      <c r="J149" s="666">
        <v>51</v>
      </c>
      <c r="K149" s="657">
        <v>279</v>
      </c>
      <c r="L149" s="657">
        <v>255</v>
      </c>
      <c r="M149" s="657">
        <v>24</v>
      </c>
      <c r="N149" s="665">
        <v>21</v>
      </c>
      <c r="O149" s="657">
        <v>19</v>
      </c>
      <c r="P149" s="666">
        <v>2</v>
      </c>
      <c r="Q149" s="657">
        <v>14</v>
      </c>
      <c r="R149" s="657">
        <v>12</v>
      </c>
      <c r="S149" s="657">
        <v>2</v>
      </c>
      <c r="T149" s="665">
        <v>0</v>
      </c>
      <c r="U149" s="657">
        <v>0</v>
      </c>
      <c r="V149" s="666">
        <v>0</v>
      </c>
      <c r="W149" s="657">
        <v>0</v>
      </c>
      <c r="X149" s="657">
        <v>0</v>
      </c>
      <c r="Y149" s="657">
        <v>0</v>
      </c>
      <c r="Z149" s="665">
        <v>8</v>
      </c>
      <c r="AA149" s="657">
        <v>8</v>
      </c>
      <c r="AB149" s="666">
        <v>0</v>
      </c>
      <c r="AC149" s="657">
        <v>3</v>
      </c>
      <c r="AD149" s="657">
        <v>3</v>
      </c>
      <c r="AE149" s="657">
        <v>0</v>
      </c>
      <c r="AF149" s="665">
        <v>8</v>
      </c>
      <c r="AG149" s="657">
        <v>7</v>
      </c>
      <c r="AH149" s="666">
        <v>1</v>
      </c>
      <c r="AI149" s="657">
        <v>316</v>
      </c>
      <c r="AJ149" s="657">
        <v>304</v>
      </c>
      <c r="AK149" s="657">
        <v>12</v>
      </c>
      <c r="AL149" s="665">
        <v>59</v>
      </c>
      <c r="AM149" s="657">
        <v>52</v>
      </c>
      <c r="AN149" s="666">
        <v>7</v>
      </c>
      <c r="AO149" s="657">
        <v>10</v>
      </c>
      <c r="AP149" s="657">
        <v>8</v>
      </c>
      <c r="AQ149" s="657">
        <v>2</v>
      </c>
      <c r="AR149" s="665">
        <v>10</v>
      </c>
      <c r="AS149" s="657">
        <v>7</v>
      </c>
      <c r="AT149" s="666">
        <v>3</v>
      </c>
      <c r="AU149" s="657">
        <v>18</v>
      </c>
      <c r="AV149" s="657">
        <v>13</v>
      </c>
      <c r="AW149" s="657">
        <v>5</v>
      </c>
      <c r="AX149" s="665">
        <v>0</v>
      </c>
      <c r="AY149" s="657">
        <v>0</v>
      </c>
      <c r="AZ149" s="666">
        <v>0</v>
      </c>
      <c r="BA149" s="657">
        <v>0</v>
      </c>
      <c r="BB149" s="657">
        <v>0</v>
      </c>
      <c r="BC149" s="657">
        <v>0</v>
      </c>
      <c r="BD149" s="665">
        <v>25</v>
      </c>
      <c r="BE149" s="657">
        <v>20</v>
      </c>
      <c r="BF149" s="666">
        <v>5</v>
      </c>
      <c r="BG149" s="657">
        <v>18</v>
      </c>
      <c r="BH149" s="657">
        <v>3</v>
      </c>
      <c r="BI149" s="657">
        <v>15</v>
      </c>
      <c r="BJ149" s="665">
        <v>0</v>
      </c>
      <c r="BK149" s="657">
        <v>0</v>
      </c>
      <c r="BL149" s="666">
        <v>0</v>
      </c>
      <c r="BM149" s="657">
        <v>0</v>
      </c>
      <c r="BN149" s="657">
        <v>0</v>
      </c>
      <c r="BO149" s="657">
        <v>0</v>
      </c>
      <c r="BP149" s="665">
        <v>6</v>
      </c>
      <c r="BQ149" s="657">
        <v>4</v>
      </c>
      <c r="BR149" s="666">
        <v>2</v>
      </c>
      <c r="BS149" s="657">
        <v>22</v>
      </c>
      <c r="BT149" s="657">
        <v>11</v>
      </c>
      <c r="BU149" s="657">
        <v>11</v>
      </c>
      <c r="BV149" s="665">
        <v>4</v>
      </c>
      <c r="BW149" s="657">
        <v>4</v>
      </c>
      <c r="BX149" s="666">
        <v>0</v>
      </c>
      <c r="BY149" s="657">
        <v>6</v>
      </c>
      <c r="BZ149" s="657">
        <v>5</v>
      </c>
      <c r="CA149" s="657">
        <v>1</v>
      </c>
      <c r="CB149" s="665">
        <v>13</v>
      </c>
      <c r="CC149" s="657">
        <v>12</v>
      </c>
      <c r="CD149" s="666">
        <v>1</v>
      </c>
      <c r="CE149" s="657">
        <v>21</v>
      </c>
      <c r="CF149" s="657">
        <v>20</v>
      </c>
      <c r="CG149" s="657">
        <v>1</v>
      </c>
      <c r="CH149" s="665">
        <v>5</v>
      </c>
      <c r="CI149" s="657">
        <v>5</v>
      </c>
      <c r="CJ149" s="666">
        <v>0</v>
      </c>
      <c r="CK149" s="657">
        <v>0</v>
      </c>
      <c r="CL149" s="657">
        <v>0</v>
      </c>
      <c r="CM149" s="657">
        <v>0</v>
      </c>
      <c r="CN149" s="665">
        <v>0</v>
      </c>
      <c r="CO149" s="657">
        <v>0</v>
      </c>
      <c r="CP149" s="666">
        <v>0</v>
      </c>
      <c r="CQ149" s="657">
        <v>0</v>
      </c>
      <c r="CR149" s="657">
        <v>0</v>
      </c>
      <c r="CS149" s="657">
        <v>0</v>
      </c>
      <c r="CT149" s="665">
        <v>0</v>
      </c>
      <c r="CU149" s="657">
        <v>0</v>
      </c>
      <c r="CV149" s="666">
        <v>0</v>
      </c>
      <c r="CW149" s="657">
        <v>1</v>
      </c>
      <c r="CX149" s="657">
        <v>1</v>
      </c>
      <c r="CY149" s="657">
        <v>0</v>
      </c>
      <c r="CZ149" s="665">
        <v>0</v>
      </c>
      <c r="DA149" s="657">
        <v>0</v>
      </c>
      <c r="DB149" s="666">
        <v>0</v>
      </c>
      <c r="DC149" s="657">
        <v>0</v>
      </c>
      <c r="DD149" s="657">
        <v>0</v>
      </c>
      <c r="DE149" s="657">
        <v>0</v>
      </c>
      <c r="DF149" s="665">
        <v>14</v>
      </c>
      <c r="DG149" s="657">
        <v>13</v>
      </c>
      <c r="DH149" s="666">
        <v>1</v>
      </c>
      <c r="DI149" s="657">
        <v>26</v>
      </c>
      <c r="DJ149" s="657">
        <v>24</v>
      </c>
      <c r="DK149" s="657">
        <v>2</v>
      </c>
      <c r="DL149" s="665">
        <v>14</v>
      </c>
      <c r="DM149" s="657">
        <v>13</v>
      </c>
      <c r="DN149" s="666">
        <v>1</v>
      </c>
      <c r="DO149" s="657">
        <v>0</v>
      </c>
      <c r="DP149" s="657">
        <v>0</v>
      </c>
      <c r="DQ149" s="657">
        <v>0</v>
      </c>
      <c r="DR149" s="665">
        <v>0</v>
      </c>
      <c r="DS149" s="657">
        <v>0</v>
      </c>
      <c r="DT149" s="666">
        <v>0</v>
      </c>
      <c r="DU149" s="665">
        <v>9</v>
      </c>
      <c r="DV149" s="657">
        <v>8</v>
      </c>
      <c r="DW149" s="666">
        <v>1</v>
      </c>
    </row>
    <row r="150" spans="1:127" hidden="1" x14ac:dyDescent="0.15">
      <c r="A150" s="529" t="s">
        <v>1492</v>
      </c>
      <c r="B150" s="661">
        <v>212</v>
      </c>
      <c r="C150" s="662">
        <v>188</v>
      </c>
      <c r="D150" s="663">
        <v>24</v>
      </c>
      <c r="E150" s="657">
        <v>0</v>
      </c>
      <c r="F150" s="657">
        <v>0</v>
      </c>
      <c r="G150" s="657">
        <v>0</v>
      </c>
      <c r="H150" s="665">
        <v>9</v>
      </c>
      <c r="I150" s="657">
        <v>6</v>
      </c>
      <c r="J150" s="666">
        <v>3</v>
      </c>
      <c r="K150" s="657">
        <v>203</v>
      </c>
      <c r="L150" s="657">
        <v>182</v>
      </c>
      <c r="M150" s="657">
        <v>21</v>
      </c>
      <c r="N150" s="665">
        <v>0</v>
      </c>
      <c r="O150" s="657">
        <v>0</v>
      </c>
      <c r="P150" s="666">
        <v>0</v>
      </c>
      <c r="Q150" s="657">
        <v>0</v>
      </c>
      <c r="R150" s="657">
        <v>0</v>
      </c>
      <c r="S150" s="657">
        <v>0</v>
      </c>
      <c r="T150" s="665">
        <v>0</v>
      </c>
      <c r="U150" s="657">
        <v>0</v>
      </c>
      <c r="V150" s="666">
        <v>0</v>
      </c>
      <c r="W150" s="657">
        <v>0</v>
      </c>
      <c r="X150" s="657">
        <v>0</v>
      </c>
      <c r="Y150" s="657">
        <v>0</v>
      </c>
      <c r="Z150" s="665">
        <v>0</v>
      </c>
      <c r="AA150" s="657">
        <v>0</v>
      </c>
      <c r="AB150" s="666">
        <v>0</v>
      </c>
      <c r="AC150" s="657">
        <v>0</v>
      </c>
      <c r="AD150" s="657">
        <v>0</v>
      </c>
      <c r="AE150" s="657">
        <v>0</v>
      </c>
      <c r="AF150" s="665">
        <v>0</v>
      </c>
      <c r="AG150" s="657">
        <v>0</v>
      </c>
      <c r="AH150" s="666">
        <v>0</v>
      </c>
      <c r="AI150" s="657">
        <v>0</v>
      </c>
      <c r="AJ150" s="657">
        <v>0</v>
      </c>
      <c r="AK150" s="657">
        <v>0</v>
      </c>
      <c r="AL150" s="665">
        <v>0</v>
      </c>
      <c r="AM150" s="657">
        <v>0</v>
      </c>
      <c r="AN150" s="666">
        <v>0</v>
      </c>
      <c r="AO150" s="657">
        <v>0</v>
      </c>
      <c r="AP150" s="657">
        <v>0</v>
      </c>
      <c r="AQ150" s="657">
        <v>0</v>
      </c>
      <c r="AR150" s="665">
        <v>0</v>
      </c>
      <c r="AS150" s="657">
        <v>0</v>
      </c>
      <c r="AT150" s="666">
        <v>0</v>
      </c>
      <c r="AU150" s="657">
        <v>0</v>
      </c>
      <c r="AV150" s="657">
        <v>0</v>
      </c>
      <c r="AW150" s="657">
        <v>0</v>
      </c>
      <c r="AX150" s="665">
        <v>0</v>
      </c>
      <c r="AY150" s="657">
        <v>0</v>
      </c>
      <c r="AZ150" s="666">
        <v>0</v>
      </c>
      <c r="BA150" s="657">
        <v>0</v>
      </c>
      <c r="BB150" s="657">
        <v>0</v>
      </c>
      <c r="BC150" s="657">
        <v>0</v>
      </c>
      <c r="BD150" s="665">
        <v>0</v>
      </c>
      <c r="BE150" s="657">
        <v>0</v>
      </c>
      <c r="BF150" s="666">
        <v>0</v>
      </c>
      <c r="BG150" s="657">
        <v>0</v>
      </c>
      <c r="BH150" s="657">
        <v>0</v>
      </c>
      <c r="BI150" s="657">
        <v>0</v>
      </c>
      <c r="BJ150" s="665">
        <v>0</v>
      </c>
      <c r="BK150" s="657">
        <v>0</v>
      </c>
      <c r="BL150" s="666">
        <v>0</v>
      </c>
      <c r="BM150" s="657">
        <v>0</v>
      </c>
      <c r="BN150" s="657">
        <v>0</v>
      </c>
      <c r="BO150" s="657">
        <v>0</v>
      </c>
      <c r="BP150" s="665">
        <v>0</v>
      </c>
      <c r="BQ150" s="657">
        <v>0</v>
      </c>
      <c r="BR150" s="666">
        <v>0</v>
      </c>
      <c r="BS150" s="657">
        <v>0</v>
      </c>
      <c r="BT150" s="657">
        <v>0</v>
      </c>
      <c r="BU150" s="657">
        <v>0</v>
      </c>
      <c r="BV150" s="665">
        <v>0</v>
      </c>
      <c r="BW150" s="657">
        <v>0</v>
      </c>
      <c r="BX150" s="666">
        <v>0</v>
      </c>
      <c r="BY150" s="657">
        <v>0</v>
      </c>
      <c r="BZ150" s="657">
        <v>0</v>
      </c>
      <c r="CA150" s="657">
        <v>0</v>
      </c>
      <c r="CB150" s="665">
        <v>0</v>
      </c>
      <c r="CC150" s="657">
        <v>0</v>
      </c>
      <c r="CD150" s="666">
        <v>0</v>
      </c>
      <c r="CE150" s="657">
        <v>0</v>
      </c>
      <c r="CF150" s="657">
        <v>0</v>
      </c>
      <c r="CG150" s="657">
        <v>0</v>
      </c>
      <c r="CH150" s="665">
        <v>0</v>
      </c>
      <c r="CI150" s="657">
        <v>0</v>
      </c>
      <c r="CJ150" s="666">
        <v>0</v>
      </c>
      <c r="CK150" s="657">
        <v>0</v>
      </c>
      <c r="CL150" s="657">
        <v>0</v>
      </c>
      <c r="CM150" s="657">
        <v>0</v>
      </c>
      <c r="CN150" s="665">
        <v>0</v>
      </c>
      <c r="CO150" s="657">
        <v>0</v>
      </c>
      <c r="CP150" s="666">
        <v>0</v>
      </c>
      <c r="CQ150" s="657">
        <v>0</v>
      </c>
      <c r="CR150" s="657">
        <v>0</v>
      </c>
      <c r="CS150" s="657">
        <v>0</v>
      </c>
      <c r="CT150" s="665">
        <v>0</v>
      </c>
      <c r="CU150" s="657">
        <v>0</v>
      </c>
      <c r="CV150" s="666">
        <v>0</v>
      </c>
      <c r="CW150" s="657">
        <v>0</v>
      </c>
      <c r="CX150" s="657">
        <v>0</v>
      </c>
      <c r="CY150" s="657">
        <v>0</v>
      </c>
      <c r="CZ150" s="665">
        <v>0</v>
      </c>
      <c r="DA150" s="657">
        <v>0</v>
      </c>
      <c r="DB150" s="666">
        <v>0</v>
      </c>
      <c r="DC150" s="657">
        <v>0</v>
      </c>
      <c r="DD150" s="657">
        <v>0</v>
      </c>
      <c r="DE150" s="657">
        <v>0</v>
      </c>
      <c r="DF150" s="665">
        <v>0</v>
      </c>
      <c r="DG150" s="657">
        <v>0</v>
      </c>
      <c r="DH150" s="666">
        <v>0</v>
      </c>
      <c r="DI150" s="657">
        <v>0</v>
      </c>
      <c r="DJ150" s="657">
        <v>0</v>
      </c>
      <c r="DK150" s="657">
        <v>0</v>
      </c>
      <c r="DL150" s="665">
        <v>0</v>
      </c>
      <c r="DM150" s="657">
        <v>0</v>
      </c>
      <c r="DN150" s="666">
        <v>0</v>
      </c>
      <c r="DO150" s="657">
        <v>0</v>
      </c>
      <c r="DP150" s="657">
        <v>0</v>
      </c>
      <c r="DQ150" s="657">
        <v>0</v>
      </c>
      <c r="DR150" s="665">
        <v>0</v>
      </c>
      <c r="DS150" s="657">
        <v>0</v>
      </c>
      <c r="DT150" s="666">
        <v>0</v>
      </c>
      <c r="DU150" s="665">
        <v>0</v>
      </c>
      <c r="DV150" s="657">
        <v>0</v>
      </c>
      <c r="DW150" s="666">
        <v>0</v>
      </c>
    </row>
    <row r="151" spans="1:127" hidden="1" x14ac:dyDescent="0.15">
      <c r="A151" s="529" t="s">
        <v>1493</v>
      </c>
      <c r="B151" s="661">
        <v>4</v>
      </c>
      <c r="C151" s="662">
        <v>4</v>
      </c>
      <c r="D151" s="663">
        <v>0</v>
      </c>
      <c r="E151" s="657">
        <v>0</v>
      </c>
      <c r="F151" s="657">
        <v>0</v>
      </c>
      <c r="G151" s="657">
        <v>0</v>
      </c>
      <c r="H151" s="665">
        <v>0</v>
      </c>
      <c r="I151" s="657">
        <v>0</v>
      </c>
      <c r="J151" s="666">
        <v>0</v>
      </c>
      <c r="K151" s="657">
        <v>0</v>
      </c>
      <c r="L151" s="657">
        <v>0</v>
      </c>
      <c r="M151" s="657">
        <v>0</v>
      </c>
      <c r="N151" s="665">
        <v>0</v>
      </c>
      <c r="O151" s="657">
        <v>0</v>
      </c>
      <c r="P151" s="666">
        <v>0</v>
      </c>
      <c r="Q151" s="657">
        <v>0</v>
      </c>
      <c r="R151" s="657">
        <v>0</v>
      </c>
      <c r="S151" s="657">
        <v>0</v>
      </c>
      <c r="T151" s="665">
        <v>0</v>
      </c>
      <c r="U151" s="657">
        <v>0</v>
      </c>
      <c r="V151" s="666">
        <v>0</v>
      </c>
      <c r="W151" s="657">
        <v>0</v>
      </c>
      <c r="X151" s="657">
        <v>0</v>
      </c>
      <c r="Y151" s="657">
        <v>0</v>
      </c>
      <c r="Z151" s="665">
        <v>0</v>
      </c>
      <c r="AA151" s="657">
        <v>0</v>
      </c>
      <c r="AB151" s="666">
        <v>0</v>
      </c>
      <c r="AC151" s="657">
        <v>0</v>
      </c>
      <c r="AD151" s="657">
        <v>0</v>
      </c>
      <c r="AE151" s="657">
        <v>0</v>
      </c>
      <c r="AF151" s="665">
        <v>0</v>
      </c>
      <c r="AG151" s="657">
        <v>0</v>
      </c>
      <c r="AH151" s="666">
        <v>0</v>
      </c>
      <c r="AI151" s="657">
        <v>0</v>
      </c>
      <c r="AJ151" s="657">
        <v>0</v>
      </c>
      <c r="AK151" s="657">
        <v>0</v>
      </c>
      <c r="AL151" s="665">
        <v>0</v>
      </c>
      <c r="AM151" s="657">
        <v>0</v>
      </c>
      <c r="AN151" s="666">
        <v>0</v>
      </c>
      <c r="AO151" s="657">
        <v>0</v>
      </c>
      <c r="AP151" s="657">
        <v>0</v>
      </c>
      <c r="AQ151" s="657">
        <v>0</v>
      </c>
      <c r="AR151" s="665">
        <v>0</v>
      </c>
      <c r="AS151" s="657">
        <v>0</v>
      </c>
      <c r="AT151" s="666">
        <v>0</v>
      </c>
      <c r="AU151" s="657">
        <v>0</v>
      </c>
      <c r="AV151" s="657">
        <v>0</v>
      </c>
      <c r="AW151" s="657">
        <v>0</v>
      </c>
      <c r="AX151" s="665">
        <v>0</v>
      </c>
      <c r="AY151" s="657">
        <v>0</v>
      </c>
      <c r="AZ151" s="666">
        <v>0</v>
      </c>
      <c r="BA151" s="657">
        <v>0</v>
      </c>
      <c r="BB151" s="657">
        <v>0</v>
      </c>
      <c r="BC151" s="657">
        <v>0</v>
      </c>
      <c r="BD151" s="665">
        <v>0</v>
      </c>
      <c r="BE151" s="657">
        <v>0</v>
      </c>
      <c r="BF151" s="666">
        <v>0</v>
      </c>
      <c r="BG151" s="657">
        <v>0</v>
      </c>
      <c r="BH151" s="657">
        <v>0</v>
      </c>
      <c r="BI151" s="657">
        <v>0</v>
      </c>
      <c r="BJ151" s="665">
        <v>0</v>
      </c>
      <c r="BK151" s="657">
        <v>0</v>
      </c>
      <c r="BL151" s="666">
        <v>0</v>
      </c>
      <c r="BM151" s="657">
        <v>0</v>
      </c>
      <c r="BN151" s="657">
        <v>0</v>
      </c>
      <c r="BO151" s="657">
        <v>0</v>
      </c>
      <c r="BP151" s="665">
        <v>0</v>
      </c>
      <c r="BQ151" s="657">
        <v>0</v>
      </c>
      <c r="BR151" s="666">
        <v>0</v>
      </c>
      <c r="BS151" s="657">
        <v>0</v>
      </c>
      <c r="BT151" s="657">
        <v>0</v>
      </c>
      <c r="BU151" s="657">
        <v>0</v>
      </c>
      <c r="BV151" s="665">
        <v>4</v>
      </c>
      <c r="BW151" s="657">
        <v>4</v>
      </c>
      <c r="BX151" s="666">
        <v>0</v>
      </c>
      <c r="BY151" s="657">
        <v>0</v>
      </c>
      <c r="BZ151" s="657">
        <v>0</v>
      </c>
      <c r="CA151" s="657">
        <v>0</v>
      </c>
      <c r="CB151" s="665">
        <v>0</v>
      </c>
      <c r="CC151" s="657">
        <v>0</v>
      </c>
      <c r="CD151" s="666">
        <v>0</v>
      </c>
      <c r="CE151" s="657">
        <v>0</v>
      </c>
      <c r="CF151" s="657">
        <v>0</v>
      </c>
      <c r="CG151" s="657">
        <v>0</v>
      </c>
      <c r="CH151" s="665">
        <v>0</v>
      </c>
      <c r="CI151" s="657">
        <v>0</v>
      </c>
      <c r="CJ151" s="666">
        <v>0</v>
      </c>
      <c r="CK151" s="657">
        <v>0</v>
      </c>
      <c r="CL151" s="657">
        <v>0</v>
      </c>
      <c r="CM151" s="657">
        <v>0</v>
      </c>
      <c r="CN151" s="665">
        <v>0</v>
      </c>
      <c r="CO151" s="657">
        <v>0</v>
      </c>
      <c r="CP151" s="666">
        <v>0</v>
      </c>
      <c r="CQ151" s="657">
        <v>0</v>
      </c>
      <c r="CR151" s="657">
        <v>0</v>
      </c>
      <c r="CS151" s="657">
        <v>0</v>
      </c>
      <c r="CT151" s="665">
        <v>0</v>
      </c>
      <c r="CU151" s="657">
        <v>0</v>
      </c>
      <c r="CV151" s="666">
        <v>0</v>
      </c>
      <c r="CW151" s="657">
        <v>0</v>
      </c>
      <c r="CX151" s="657">
        <v>0</v>
      </c>
      <c r="CY151" s="657">
        <v>0</v>
      </c>
      <c r="CZ151" s="665">
        <v>0</v>
      </c>
      <c r="DA151" s="657">
        <v>0</v>
      </c>
      <c r="DB151" s="666">
        <v>0</v>
      </c>
      <c r="DC151" s="657">
        <v>0</v>
      </c>
      <c r="DD151" s="657">
        <v>0</v>
      </c>
      <c r="DE151" s="657">
        <v>0</v>
      </c>
      <c r="DF151" s="665">
        <v>0</v>
      </c>
      <c r="DG151" s="657">
        <v>0</v>
      </c>
      <c r="DH151" s="666">
        <v>0</v>
      </c>
      <c r="DI151" s="657">
        <v>0</v>
      </c>
      <c r="DJ151" s="657">
        <v>0</v>
      </c>
      <c r="DK151" s="657">
        <v>0</v>
      </c>
      <c r="DL151" s="665">
        <v>0</v>
      </c>
      <c r="DM151" s="657">
        <v>0</v>
      </c>
      <c r="DN151" s="666">
        <v>0</v>
      </c>
      <c r="DO151" s="657">
        <v>0</v>
      </c>
      <c r="DP151" s="657">
        <v>0</v>
      </c>
      <c r="DQ151" s="657">
        <v>0</v>
      </c>
      <c r="DR151" s="665">
        <v>0</v>
      </c>
      <c r="DS151" s="657">
        <v>0</v>
      </c>
      <c r="DT151" s="666">
        <v>0</v>
      </c>
      <c r="DU151" s="665">
        <v>0</v>
      </c>
      <c r="DV151" s="657">
        <v>0</v>
      </c>
      <c r="DW151" s="666">
        <v>0</v>
      </c>
    </row>
    <row r="152" spans="1:127" hidden="1" x14ac:dyDescent="0.15">
      <c r="A152" s="529" t="s">
        <v>1494</v>
      </c>
      <c r="B152" s="661">
        <v>467</v>
      </c>
      <c r="C152" s="662">
        <v>392</v>
      </c>
      <c r="D152" s="663">
        <v>75</v>
      </c>
      <c r="E152" s="657">
        <v>343</v>
      </c>
      <c r="F152" s="657">
        <v>287</v>
      </c>
      <c r="G152" s="657">
        <v>56</v>
      </c>
      <c r="H152" s="665">
        <v>0</v>
      </c>
      <c r="I152" s="657">
        <v>0</v>
      </c>
      <c r="J152" s="666">
        <v>0</v>
      </c>
      <c r="K152" s="657">
        <v>0</v>
      </c>
      <c r="L152" s="657">
        <v>0</v>
      </c>
      <c r="M152" s="657">
        <v>0</v>
      </c>
      <c r="N152" s="665">
        <v>21</v>
      </c>
      <c r="O152" s="657">
        <v>19</v>
      </c>
      <c r="P152" s="666">
        <v>2</v>
      </c>
      <c r="Q152" s="657">
        <v>14</v>
      </c>
      <c r="R152" s="657">
        <v>12</v>
      </c>
      <c r="S152" s="657">
        <v>2</v>
      </c>
      <c r="T152" s="665">
        <v>0</v>
      </c>
      <c r="U152" s="657">
        <v>0</v>
      </c>
      <c r="V152" s="666">
        <v>0</v>
      </c>
      <c r="W152" s="657">
        <v>0</v>
      </c>
      <c r="X152" s="657">
        <v>0</v>
      </c>
      <c r="Y152" s="657">
        <v>0</v>
      </c>
      <c r="Z152" s="665">
        <v>0</v>
      </c>
      <c r="AA152" s="657">
        <v>0</v>
      </c>
      <c r="AB152" s="666">
        <v>0</v>
      </c>
      <c r="AC152" s="657">
        <v>0</v>
      </c>
      <c r="AD152" s="657">
        <v>0</v>
      </c>
      <c r="AE152" s="657">
        <v>0</v>
      </c>
      <c r="AF152" s="665">
        <v>0</v>
      </c>
      <c r="AG152" s="657">
        <v>0</v>
      </c>
      <c r="AH152" s="666">
        <v>0</v>
      </c>
      <c r="AI152" s="657">
        <v>0</v>
      </c>
      <c r="AJ152" s="657">
        <v>0</v>
      </c>
      <c r="AK152" s="657">
        <v>0</v>
      </c>
      <c r="AL152" s="665">
        <v>59</v>
      </c>
      <c r="AM152" s="657">
        <v>52</v>
      </c>
      <c r="AN152" s="666">
        <v>7</v>
      </c>
      <c r="AO152" s="657">
        <v>10</v>
      </c>
      <c r="AP152" s="657">
        <v>8</v>
      </c>
      <c r="AQ152" s="657">
        <v>2</v>
      </c>
      <c r="AR152" s="665">
        <v>2</v>
      </c>
      <c r="AS152" s="657">
        <v>1</v>
      </c>
      <c r="AT152" s="666">
        <v>1</v>
      </c>
      <c r="AU152" s="657">
        <v>18</v>
      </c>
      <c r="AV152" s="657">
        <v>13</v>
      </c>
      <c r="AW152" s="657">
        <v>5</v>
      </c>
      <c r="AX152" s="665">
        <v>0</v>
      </c>
      <c r="AY152" s="657">
        <v>0</v>
      </c>
      <c r="AZ152" s="666">
        <v>0</v>
      </c>
      <c r="BA152" s="657">
        <v>0</v>
      </c>
      <c r="BB152" s="657">
        <v>0</v>
      </c>
      <c r="BC152" s="657">
        <v>0</v>
      </c>
      <c r="BD152" s="665">
        <v>0</v>
      </c>
      <c r="BE152" s="657">
        <v>0</v>
      </c>
      <c r="BF152" s="666">
        <v>0</v>
      </c>
      <c r="BG152" s="657">
        <v>0</v>
      </c>
      <c r="BH152" s="657">
        <v>0</v>
      </c>
      <c r="BI152" s="657">
        <v>0</v>
      </c>
      <c r="BJ152" s="665">
        <v>0</v>
      </c>
      <c r="BK152" s="657">
        <v>0</v>
      </c>
      <c r="BL152" s="666">
        <v>0</v>
      </c>
      <c r="BM152" s="657">
        <v>0</v>
      </c>
      <c r="BN152" s="657">
        <v>0</v>
      </c>
      <c r="BO152" s="657">
        <v>0</v>
      </c>
      <c r="BP152" s="665">
        <v>0</v>
      </c>
      <c r="BQ152" s="657">
        <v>0</v>
      </c>
      <c r="BR152" s="666">
        <v>0</v>
      </c>
      <c r="BS152" s="657">
        <v>0</v>
      </c>
      <c r="BT152" s="657">
        <v>0</v>
      </c>
      <c r="BU152" s="657">
        <v>0</v>
      </c>
      <c r="BV152" s="665">
        <v>0</v>
      </c>
      <c r="BW152" s="657">
        <v>0</v>
      </c>
      <c r="BX152" s="666">
        <v>0</v>
      </c>
      <c r="BY152" s="657">
        <v>0</v>
      </c>
      <c r="BZ152" s="657">
        <v>0</v>
      </c>
      <c r="CA152" s="657">
        <v>0</v>
      </c>
      <c r="CB152" s="665">
        <v>0</v>
      </c>
      <c r="CC152" s="657">
        <v>0</v>
      </c>
      <c r="CD152" s="666">
        <v>0</v>
      </c>
      <c r="CE152" s="657">
        <v>0</v>
      </c>
      <c r="CF152" s="657">
        <v>0</v>
      </c>
      <c r="CG152" s="657">
        <v>0</v>
      </c>
      <c r="CH152" s="665">
        <v>0</v>
      </c>
      <c r="CI152" s="657">
        <v>0</v>
      </c>
      <c r="CJ152" s="666">
        <v>0</v>
      </c>
      <c r="CK152" s="657">
        <v>0</v>
      </c>
      <c r="CL152" s="657">
        <v>0</v>
      </c>
      <c r="CM152" s="657">
        <v>0</v>
      </c>
      <c r="CN152" s="665">
        <v>0</v>
      </c>
      <c r="CO152" s="657">
        <v>0</v>
      </c>
      <c r="CP152" s="666">
        <v>0</v>
      </c>
      <c r="CQ152" s="657">
        <v>0</v>
      </c>
      <c r="CR152" s="657">
        <v>0</v>
      </c>
      <c r="CS152" s="657">
        <v>0</v>
      </c>
      <c r="CT152" s="665">
        <v>0</v>
      </c>
      <c r="CU152" s="657">
        <v>0</v>
      </c>
      <c r="CV152" s="666">
        <v>0</v>
      </c>
      <c r="CW152" s="657">
        <v>0</v>
      </c>
      <c r="CX152" s="657">
        <v>0</v>
      </c>
      <c r="CY152" s="657">
        <v>0</v>
      </c>
      <c r="CZ152" s="665">
        <v>0</v>
      </c>
      <c r="DA152" s="657">
        <v>0</v>
      </c>
      <c r="DB152" s="666">
        <v>0</v>
      </c>
      <c r="DC152" s="657">
        <v>0</v>
      </c>
      <c r="DD152" s="657">
        <v>0</v>
      </c>
      <c r="DE152" s="657">
        <v>0</v>
      </c>
      <c r="DF152" s="665">
        <v>0</v>
      </c>
      <c r="DG152" s="657">
        <v>0</v>
      </c>
      <c r="DH152" s="666">
        <v>0</v>
      </c>
      <c r="DI152" s="657">
        <v>0</v>
      </c>
      <c r="DJ152" s="657">
        <v>0</v>
      </c>
      <c r="DK152" s="657">
        <v>0</v>
      </c>
      <c r="DL152" s="665">
        <v>0</v>
      </c>
      <c r="DM152" s="657">
        <v>0</v>
      </c>
      <c r="DN152" s="666">
        <v>0</v>
      </c>
      <c r="DO152" s="657">
        <v>0</v>
      </c>
      <c r="DP152" s="657">
        <v>0</v>
      </c>
      <c r="DQ152" s="657">
        <v>0</v>
      </c>
      <c r="DR152" s="665">
        <v>0</v>
      </c>
      <c r="DS152" s="657">
        <v>0</v>
      </c>
      <c r="DT152" s="666">
        <v>0</v>
      </c>
      <c r="DU152" s="665">
        <v>0</v>
      </c>
      <c r="DV152" s="657">
        <v>0</v>
      </c>
      <c r="DW152" s="666">
        <v>0</v>
      </c>
    </row>
    <row r="153" spans="1:127" hidden="1" x14ac:dyDescent="0.15">
      <c r="A153" s="529" t="s">
        <v>1495</v>
      </c>
      <c r="B153" s="661">
        <v>316</v>
      </c>
      <c r="C153" s="662">
        <v>304</v>
      </c>
      <c r="D153" s="663">
        <v>12</v>
      </c>
      <c r="E153" s="657">
        <v>0</v>
      </c>
      <c r="F153" s="657">
        <v>0</v>
      </c>
      <c r="G153" s="657">
        <v>0</v>
      </c>
      <c r="H153" s="665">
        <v>0</v>
      </c>
      <c r="I153" s="657">
        <v>0</v>
      </c>
      <c r="J153" s="666">
        <v>0</v>
      </c>
      <c r="K153" s="657">
        <v>0</v>
      </c>
      <c r="L153" s="657">
        <v>0</v>
      </c>
      <c r="M153" s="657">
        <v>0</v>
      </c>
      <c r="N153" s="665">
        <v>0</v>
      </c>
      <c r="O153" s="657">
        <v>0</v>
      </c>
      <c r="P153" s="666">
        <v>0</v>
      </c>
      <c r="Q153" s="657">
        <v>0</v>
      </c>
      <c r="R153" s="657">
        <v>0</v>
      </c>
      <c r="S153" s="657">
        <v>0</v>
      </c>
      <c r="T153" s="665">
        <v>0</v>
      </c>
      <c r="U153" s="657">
        <v>0</v>
      </c>
      <c r="V153" s="666">
        <v>0</v>
      </c>
      <c r="W153" s="657">
        <v>0</v>
      </c>
      <c r="X153" s="657">
        <v>0</v>
      </c>
      <c r="Y153" s="657">
        <v>0</v>
      </c>
      <c r="Z153" s="665">
        <v>0</v>
      </c>
      <c r="AA153" s="657">
        <v>0</v>
      </c>
      <c r="AB153" s="666">
        <v>0</v>
      </c>
      <c r="AC153" s="657">
        <v>0</v>
      </c>
      <c r="AD153" s="657">
        <v>0</v>
      </c>
      <c r="AE153" s="657">
        <v>0</v>
      </c>
      <c r="AF153" s="665">
        <v>0</v>
      </c>
      <c r="AG153" s="657">
        <v>0</v>
      </c>
      <c r="AH153" s="666">
        <v>0</v>
      </c>
      <c r="AI153" s="657">
        <v>316</v>
      </c>
      <c r="AJ153" s="657">
        <v>304</v>
      </c>
      <c r="AK153" s="657">
        <v>12</v>
      </c>
      <c r="AL153" s="665">
        <v>0</v>
      </c>
      <c r="AM153" s="657">
        <v>0</v>
      </c>
      <c r="AN153" s="666">
        <v>0</v>
      </c>
      <c r="AO153" s="657">
        <v>0</v>
      </c>
      <c r="AP153" s="657">
        <v>0</v>
      </c>
      <c r="AQ153" s="657">
        <v>0</v>
      </c>
      <c r="AR153" s="665">
        <v>0</v>
      </c>
      <c r="AS153" s="657">
        <v>0</v>
      </c>
      <c r="AT153" s="666">
        <v>0</v>
      </c>
      <c r="AU153" s="657">
        <v>0</v>
      </c>
      <c r="AV153" s="657">
        <v>0</v>
      </c>
      <c r="AW153" s="657">
        <v>0</v>
      </c>
      <c r="AX153" s="665">
        <v>0</v>
      </c>
      <c r="AY153" s="657">
        <v>0</v>
      </c>
      <c r="AZ153" s="666">
        <v>0</v>
      </c>
      <c r="BA153" s="657">
        <v>0</v>
      </c>
      <c r="BB153" s="657">
        <v>0</v>
      </c>
      <c r="BC153" s="657">
        <v>0</v>
      </c>
      <c r="BD153" s="665">
        <v>0</v>
      </c>
      <c r="BE153" s="657">
        <v>0</v>
      </c>
      <c r="BF153" s="666">
        <v>0</v>
      </c>
      <c r="BG153" s="657">
        <v>0</v>
      </c>
      <c r="BH153" s="657">
        <v>0</v>
      </c>
      <c r="BI153" s="657">
        <v>0</v>
      </c>
      <c r="BJ153" s="665">
        <v>0</v>
      </c>
      <c r="BK153" s="657">
        <v>0</v>
      </c>
      <c r="BL153" s="666">
        <v>0</v>
      </c>
      <c r="BM153" s="657">
        <v>0</v>
      </c>
      <c r="BN153" s="657">
        <v>0</v>
      </c>
      <c r="BO153" s="657">
        <v>0</v>
      </c>
      <c r="BP153" s="665">
        <v>0</v>
      </c>
      <c r="BQ153" s="657">
        <v>0</v>
      </c>
      <c r="BR153" s="666">
        <v>0</v>
      </c>
      <c r="BS153" s="657">
        <v>0</v>
      </c>
      <c r="BT153" s="657">
        <v>0</v>
      </c>
      <c r="BU153" s="657">
        <v>0</v>
      </c>
      <c r="BV153" s="665">
        <v>0</v>
      </c>
      <c r="BW153" s="657">
        <v>0</v>
      </c>
      <c r="BX153" s="666">
        <v>0</v>
      </c>
      <c r="BY153" s="657">
        <v>0</v>
      </c>
      <c r="BZ153" s="657">
        <v>0</v>
      </c>
      <c r="CA153" s="657">
        <v>0</v>
      </c>
      <c r="CB153" s="665">
        <v>0</v>
      </c>
      <c r="CC153" s="657">
        <v>0</v>
      </c>
      <c r="CD153" s="666">
        <v>0</v>
      </c>
      <c r="CE153" s="657">
        <v>0</v>
      </c>
      <c r="CF153" s="657">
        <v>0</v>
      </c>
      <c r="CG153" s="657">
        <v>0</v>
      </c>
      <c r="CH153" s="665">
        <v>0</v>
      </c>
      <c r="CI153" s="657">
        <v>0</v>
      </c>
      <c r="CJ153" s="666">
        <v>0</v>
      </c>
      <c r="CK153" s="657">
        <v>0</v>
      </c>
      <c r="CL153" s="657">
        <v>0</v>
      </c>
      <c r="CM153" s="657">
        <v>0</v>
      </c>
      <c r="CN153" s="665">
        <v>0</v>
      </c>
      <c r="CO153" s="657">
        <v>0</v>
      </c>
      <c r="CP153" s="666">
        <v>0</v>
      </c>
      <c r="CQ153" s="657">
        <v>0</v>
      </c>
      <c r="CR153" s="657">
        <v>0</v>
      </c>
      <c r="CS153" s="657">
        <v>0</v>
      </c>
      <c r="CT153" s="665">
        <v>0</v>
      </c>
      <c r="CU153" s="657">
        <v>0</v>
      </c>
      <c r="CV153" s="666">
        <v>0</v>
      </c>
      <c r="CW153" s="657">
        <v>0</v>
      </c>
      <c r="CX153" s="657">
        <v>0</v>
      </c>
      <c r="CY153" s="657">
        <v>0</v>
      </c>
      <c r="CZ153" s="665">
        <v>0</v>
      </c>
      <c r="DA153" s="657">
        <v>0</v>
      </c>
      <c r="DB153" s="666">
        <v>0</v>
      </c>
      <c r="DC153" s="657">
        <v>0</v>
      </c>
      <c r="DD153" s="657">
        <v>0</v>
      </c>
      <c r="DE153" s="657">
        <v>0</v>
      </c>
      <c r="DF153" s="665">
        <v>0</v>
      </c>
      <c r="DG153" s="657">
        <v>0</v>
      </c>
      <c r="DH153" s="666">
        <v>0</v>
      </c>
      <c r="DI153" s="657">
        <v>0</v>
      </c>
      <c r="DJ153" s="657">
        <v>0</v>
      </c>
      <c r="DK153" s="657">
        <v>0</v>
      </c>
      <c r="DL153" s="665">
        <v>0</v>
      </c>
      <c r="DM153" s="657">
        <v>0</v>
      </c>
      <c r="DN153" s="666">
        <v>0</v>
      </c>
      <c r="DO153" s="657">
        <v>0</v>
      </c>
      <c r="DP153" s="657">
        <v>0</v>
      </c>
      <c r="DQ153" s="657">
        <v>0</v>
      </c>
      <c r="DR153" s="665">
        <v>0</v>
      </c>
      <c r="DS153" s="657">
        <v>0</v>
      </c>
      <c r="DT153" s="666">
        <v>0</v>
      </c>
      <c r="DU153" s="665">
        <v>0</v>
      </c>
      <c r="DV153" s="657">
        <v>0</v>
      </c>
      <c r="DW153" s="666">
        <v>0</v>
      </c>
    </row>
    <row r="154" spans="1:127" hidden="1" x14ac:dyDescent="0.15">
      <c r="A154" s="529" t="s">
        <v>1496</v>
      </c>
      <c r="B154" s="661">
        <v>259</v>
      </c>
      <c r="C154" s="662">
        <v>216</v>
      </c>
      <c r="D154" s="663">
        <v>43</v>
      </c>
      <c r="E154" s="657">
        <v>39</v>
      </c>
      <c r="F154" s="657">
        <v>34</v>
      </c>
      <c r="G154" s="657">
        <v>5</v>
      </c>
      <c r="H154" s="665">
        <v>65</v>
      </c>
      <c r="I154" s="657">
        <v>58</v>
      </c>
      <c r="J154" s="666">
        <v>7</v>
      </c>
      <c r="K154" s="657">
        <v>6</v>
      </c>
      <c r="L154" s="657">
        <v>6</v>
      </c>
      <c r="M154" s="657">
        <v>0</v>
      </c>
      <c r="N154" s="665">
        <v>0</v>
      </c>
      <c r="O154" s="657">
        <v>0</v>
      </c>
      <c r="P154" s="666">
        <v>0</v>
      </c>
      <c r="Q154" s="657">
        <v>0</v>
      </c>
      <c r="R154" s="657">
        <v>0</v>
      </c>
      <c r="S154" s="657">
        <v>0</v>
      </c>
      <c r="T154" s="665">
        <v>0</v>
      </c>
      <c r="U154" s="657">
        <v>0</v>
      </c>
      <c r="V154" s="666">
        <v>0</v>
      </c>
      <c r="W154" s="657">
        <v>0</v>
      </c>
      <c r="X154" s="657">
        <v>0</v>
      </c>
      <c r="Y154" s="657">
        <v>0</v>
      </c>
      <c r="Z154" s="665">
        <v>8</v>
      </c>
      <c r="AA154" s="657">
        <v>8</v>
      </c>
      <c r="AB154" s="666">
        <v>0</v>
      </c>
      <c r="AC154" s="657">
        <v>3</v>
      </c>
      <c r="AD154" s="657">
        <v>3</v>
      </c>
      <c r="AE154" s="657">
        <v>0</v>
      </c>
      <c r="AF154" s="665">
        <v>8</v>
      </c>
      <c r="AG154" s="657">
        <v>7</v>
      </c>
      <c r="AH154" s="666">
        <v>1</v>
      </c>
      <c r="AI154" s="657">
        <v>0</v>
      </c>
      <c r="AJ154" s="657">
        <v>0</v>
      </c>
      <c r="AK154" s="657">
        <v>0</v>
      </c>
      <c r="AL154" s="665">
        <v>0</v>
      </c>
      <c r="AM154" s="657">
        <v>0</v>
      </c>
      <c r="AN154" s="666">
        <v>0</v>
      </c>
      <c r="AO154" s="657">
        <v>0</v>
      </c>
      <c r="AP154" s="657">
        <v>0</v>
      </c>
      <c r="AQ154" s="657">
        <v>0</v>
      </c>
      <c r="AR154" s="665">
        <v>8</v>
      </c>
      <c r="AS154" s="657">
        <v>6</v>
      </c>
      <c r="AT154" s="666">
        <v>2</v>
      </c>
      <c r="AU154" s="657">
        <v>0</v>
      </c>
      <c r="AV154" s="657">
        <v>0</v>
      </c>
      <c r="AW154" s="657">
        <v>0</v>
      </c>
      <c r="AX154" s="665">
        <v>0</v>
      </c>
      <c r="AY154" s="657">
        <v>0</v>
      </c>
      <c r="AZ154" s="666">
        <v>0</v>
      </c>
      <c r="BA154" s="657">
        <v>0</v>
      </c>
      <c r="BB154" s="657">
        <v>0</v>
      </c>
      <c r="BC154" s="657">
        <v>0</v>
      </c>
      <c r="BD154" s="665">
        <v>25</v>
      </c>
      <c r="BE154" s="657">
        <v>20</v>
      </c>
      <c r="BF154" s="666">
        <v>5</v>
      </c>
      <c r="BG154" s="657">
        <v>18</v>
      </c>
      <c r="BH154" s="657">
        <v>3</v>
      </c>
      <c r="BI154" s="657">
        <v>15</v>
      </c>
      <c r="BJ154" s="665">
        <v>0</v>
      </c>
      <c r="BK154" s="657">
        <v>0</v>
      </c>
      <c r="BL154" s="666">
        <v>0</v>
      </c>
      <c r="BM154" s="657">
        <v>0</v>
      </c>
      <c r="BN154" s="657">
        <v>0</v>
      </c>
      <c r="BO154" s="657">
        <v>0</v>
      </c>
      <c r="BP154" s="665">
        <v>6</v>
      </c>
      <c r="BQ154" s="657">
        <v>4</v>
      </c>
      <c r="BR154" s="666">
        <v>2</v>
      </c>
      <c r="BS154" s="657">
        <v>0</v>
      </c>
      <c r="BT154" s="657">
        <v>0</v>
      </c>
      <c r="BU154" s="657">
        <v>0</v>
      </c>
      <c r="BV154" s="665">
        <v>0</v>
      </c>
      <c r="BW154" s="657">
        <v>0</v>
      </c>
      <c r="BX154" s="666">
        <v>0</v>
      </c>
      <c r="BY154" s="657">
        <v>6</v>
      </c>
      <c r="BZ154" s="657">
        <v>5</v>
      </c>
      <c r="CA154" s="657">
        <v>1</v>
      </c>
      <c r="CB154" s="665">
        <v>13</v>
      </c>
      <c r="CC154" s="657">
        <v>12</v>
      </c>
      <c r="CD154" s="666">
        <v>1</v>
      </c>
      <c r="CE154" s="657">
        <v>0</v>
      </c>
      <c r="CF154" s="657">
        <v>0</v>
      </c>
      <c r="CG154" s="657">
        <v>0</v>
      </c>
      <c r="CH154" s="665">
        <v>5</v>
      </c>
      <c r="CI154" s="657">
        <v>5</v>
      </c>
      <c r="CJ154" s="666">
        <v>0</v>
      </c>
      <c r="CK154" s="657">
        <v>0</v>
      </c>
      <c r="CL154" s="657">
        <v>0</v>
      </c>
      <c r="CM154" s="657">
        <v>0</v>
      </c>
      <c r="CN154" s="665">
        <v>0</v>
      </c>
      <c r="CO154" s="657">
        <v>0</v>
      </c>
      <c r="CP154" s="666">
        <v>0</v>
      </c>
      <c r="CQ154" s="657">
        <v>0</v>
      </c>
      <c r="CR154" s="657">
        <v>0</v>
      </c>
      <c r="CS154" s="657">
        <v>0</v>
      </c>
      <c r="CT154" s="665">
        <v>0</v>
      </c>
      <c r="CU154" s="657">
        <v>0</v>
      </c>
      <c r="CV154" s="666">
        <v>0</v>
      </c>
      <c r="CW154" s="657">
        <v>0</v>
      </c>
      <c r="CX154" s="657">
        <v>0</v>
      </c>
      <c r="CY154" s="657">
        <v>0</v>
      </c>
      <c r="CZ154" s="665">
        <v>0</v>
      </c>
      <c r="DA154" s="657">
        <v>0</v>
      </c>
      <c r="DB154" s="666">
        <v>0</v>
      </c>
      <c r="DC154" s="657">
        <v>0</v>
      </c>
      <c r="DD154" s="657">
        <v>0</v>
      </c>
      <c r="DE154" s="657">
        <v>0</v>
      </c>
      <c r="DF154" s="665">
        <v>0</v>
      </c>
      <c r="DG154" s="657">
        <v>0</v>
      </c>
      <c r="DH154" s="666">
        <v>0</v>
      </c>
      <c r="DI154" s="657">
        <v>26</v>
      </c>
      <c r="DJ154" s="657">
        <v>24</v>
      </c>
      <c r="DK154" s="657">
        <v>2</v>
      </c>
      <c r="DL154" s="665">
        <v>14</v>
      </c>
      <c r="DM154" s="657">
        <v>13</v>
      </c>
      <c r="DN154" s="666">
        <v>1</v>
      </c>
      <c r="DO154" s="657">
        <v>0</v>
      </c>
      <c r="DP154" s="657">
        <v>0</v>
      </c>
      <c r="DQ154" s="657">
        <v>0</v>
      </c>
      <c r="DR154" s="665">
        <v>0</v>
      </c>
      <c r="DS154" s="657">
        <v>0</v>
      </c>
      <c r="DT154" s="666">
        <v>0</v>
      </c>
      <c r="DU154" s="665">
        <v>9</v>
      </c>
      <c r="DV154" s="657">
        <v>8</v>
      </c>
      <c r="DW154" s="666">
        <v>1</v>
      </c>
    </row>
    <row r="155" spans="1:127" hidden="1" x14ac:dyDescent="0.15">
      <c r="A155" s="529" t="s">
        <v>1497</v>
      </c>
      <c r="B155" s="661">
        <v>271</v>
      </c>
      <c r="C155" s="662">
        <v>209</v>
      </c>
      <c r="D155" s="663">
        <v>62</v>
      </c>
      <c r="E155" s="657">
        <v>10</v>
      </c>
      <c r="F155" s="657">
        <v>5</v>
      </c>
      <c r="G155" s="657">
        <v>5</v>
      </c>
      <c r="H155" s="665">
        <v>133</v>
      </c>
      <c r="I155" s="657">
        <v>92</v>
      </c>
      <c r="J155" s="666">
        <v>41</v>
      </c>
      <c r="K155" s="657">
        <v>70</v>
      </c>
      <c r="L155" s="657">
        <v>67</v>
      </c>
      <c r="M155" s="657">
        <v>3</v>
      </c>
      <c r="N155" s="665">
        <v>0</v>
      </c>
      <c r="O155" s="657">
        <v>0</v>
      </c>
      <c r="P155" s="666">
        <v>0</v>
      </c>
      <c r="Q155" s="657">
        <v>0</v>
      </c>
      <c r="R155" s="657">
        <v>0</v>
      </c>
      <c r="S155" s="657">
        <v>0</v>
      </c>
      <c r="T155" s="665">
        <v>0</v>
      </c>
      <c r="U155" s="657">
        <v>0</v>
      </c>
      <c r="V155" s="666">
        <v>0</v>
      </c>
      <c r="W155" s="657">
        <v>0</v>
      </c>
      <c r="X155" s="657">
        <v>0</v>
      </c>
      <c r="Y155" s="657">
        <v>0</v>
      </c>
      <c r="Z155" s="665">
        <v>0</v>
      </c>
      <c r="AA155" s="657">
        <v>0</v>
      </c>
      <c r="AB155" s="666">
        <v>0</v>
      </c>
      <c r="AC155" s="657">
        <v>0</v>
      </c>
      <c r="AD155" s="657">
        <v>0</v>
      </c>
      <c r="AE155" s="657">
        <v>0</v>
      </c>
      <c r="AF155" s="665">
        <v>0</v>
      </c>
      <c r="AG155" s="657">
        <v>0</v>
      </c>
      <c r="AH155" s="666">
        <v>0</v>
      </c>
      <c r="AI155" s="657">
        <v>0</v>
      </c>
      <c r="AJ155" s="657">
        <v>0</v>
      </c>
      <c r="AK155" s="657">
        <v>0</v>
      </c>
      <c r="AL155" s="665">
        <v>0</v>
      </c>
      <c r="AM155" s="657">
        <v>0</v>
      </c>
      <c r="AN155" s="666">
        <v>0</v>
      </c>
      <c r="AO155" s="657">
        <v>0</v>
      </c>
      <c r="AP155" s="657">
        <v>0</v>
      </c>
      <c r="AQ155" s="657">
        <v>0</v>
      </c>
      <c r="AR155" s="665">
        <v>0</v>
      </c>
      <c r="AS155" s="657">
        <v>0</v>
      </c>
      <c r="AT155" s="666">
        <v>0</v>
      </c>
      <c r="AU155" s="657">
        <v>0</v>
      </c>
      <c r="AV155" s="657">
        <v>0</v>
      </c>
      <c r="AW155" s="657">
        <v>0</v>
      </c>
      <c r="AX155" s="665">
        <v>0</v>
      </c>
      <c r="AY155" s="657">
        <v>0</v>
      </c>
      <c r="AZ155" s="666">
        <v>0</v>
      </c>
      <c r="BA155" s="657">
        <v>0</v>
      </c>
      <c r="BB155" s="657">
        <v>0</v>
      </c>
      <c r="BC155" s="657">
        <v>0</v>
      </c>
      <c r="BD155" s="665">
        <v>0</v>
      </c>
      <c r="BE155" s="657">
        <v>0</v>
      </c>
      <c r="BF155" s="666">
        <v>0</v>
      </c>
      <c r="BG155" s="657">
        <v>0</v>
      </c>
      <c r="BH155" s="657">
        <v>0</v>
      </c>
      <c r="BI155" s="657">
        <v>0</v>
      </c>
      <c r="BJ155" s="665">
        <v>0</v>
      </c>
      <c r="BK155" s="657">
        <v>0</v>
      </c>
      <c r="BL155" s="666">
        <v>0</v>
      </c>
      <c r="BM155" s="657">
        <v>0</v>
      </c>
      <c r="BN155" s="657">
        <v>0</v>
      </c>
      <c r="BO155" s="657">
        <v>0</v>
      </c>
      <c r="BP155" s="665">
        <v>0</v>
      </c>
      <c r="BQ155" s="657">
        <v>0</v>
      </c>
      <c r="BR155" s="666">
        <v>0</v>
      </c>
      <c r="BS155" s="657">
        <v>22</v>
      </c>
      <c r="BT155" s="657">
        <v>11</v>
      </c>
      <c r="BU155" s="657">
        <v>11</v>
      </c>
      <c r="BV155" s="665">
        <v>0</v>
      </c>
      <c r="BW155" s="657">
        <v>0</v>
      </c>
      <c r="BX155" s="666">
        <v>0</v>
      </c>
      <c r="BY155" s="657">
        <v>0</v>
      </c>
      <c r="BZ155" s="657">
        <v>0</v>
      </c>
      <c r="CA155" s="657">
        <v>0</v>
      </c>
      <c r="CB155" s="665">
        <v>0</v>
      </c>
      <c r="CC155" s="657">
        <v>0</v>
      </c>
      <c r="CD155" s="666">
        <v>0</v>
      </c>
      <c r="CE155" s="657">
        <v>21</v>
      </c>
      <c r="CF155" s="657">
        <v>20</v>
      </c>
      <c r="CG155" s="657">
        <v>1</v>
      </c>
      <c r="CH155" s="665">
        <v>0</v>
      </c>
      <c r="CI155" s="657">
        <v>0</v>
      </c>
      <c r="CJ155" s="666">
        <v>0</v>
      </c>
      <c r="CK155" s="657">
        <v>0</v>
      </c>
      <c r="CL155" s="657">
        <v>0</v>
      </c>
      <c r="CM155" s="657">
        <v>0</v>
      </c>
      <c r="CN155" s="665">
        <v>0</v>
      </c>
      <c r="CO155" s="657">
        <v>0</v>
      </c>
      <c r="CP155" s="666">
        <v>0</v>
      </c>
      <c r="CQ155" s="657">
        <v>0</v>
      </c>
      <c r="CR155" s="657">
        <v>0</v>
      </c>
      <c r="CS155" s="657">
        <v>0</v>
      </c>
      <c r="CT155" s="665">
        <v>0</v>
      </c>
      <c r="CU155" s="657">
        <v>0</v>
      </c>
      <c r="CV155" s="666">
        <v>0</v>
      </c>
      <c r="CW155" s="657">
        <v>1</v>
      </c>
      <c r="CX155" s="657">
        <v>1</v>
      </c>
      <c r="CY155" s="657">
        <v>0</v>
      </c>
      <c r="CZ155" s="665">
        <v>0</v>
      </c>
      <c r="DA155" s="657">
        <v>0</v>
      </c>
      <c r="DB155" s="666">
        <v>0</v>
      </c>
      <c r="DC155" s="657">
        <v>0</v>
      </c>
      <c r="DD155" s="657">
        <v>0</v>
      </c>
      <c r="DE155" s="657">
        <v>0</v>
      </c>
      <c r="DF155" s="665">
        <v>14</v>
      </c>
      <c r="DG155" s="657">
        <v>13</v>
      </c>
      <c r="DH155" s="666">
        <v>1</v>
      </c>
      <c r="DI155" s="657">
        <v>0</v>
      </c>
      <c r="DJ155" s="657">
        <v>0</v>
      </c>
      <c r="DK155" s="657">
        <v>0</v>
      </c>
      <c r="DL155" s="665">
        <v>0</v>
      </c>
      <c r="DM155" s="657">
        <v>0</v>
      </c>
      <c r="DN155" s="666">
        <v>0</v>
      </c>
      <c r="DO155" s="657">
        <v>0</v>
      </c>
      <c r="DP155" s="657">
        <v>0</v>
      </c>
      <c r="DQ155" s="657">
        <v>0</v>
      </c>
      <c r="DR155" s="665">
        <v>0</v>
      </c>
      <c r="DS155" s="657">
        <v>0</v>
      </c>
      <c r="DT155" s="666">
        <v>0</v>
      </c>
      <c r="DU155" s="665">
        <v>0</v>
      </c>
      <c r="DV155" s="657">
        <v>0</v>
      </c>
      <c r="DW155" s="666">
        <v>0</v>
      </c>
    </row>
    <row r="156" spans="1:127" hidden="1" x14ac:dyDescent="0.15">
      <c r="A156" s="529" t="s">
        <v>1498</v>
      </c>
      <c r="B156" s="661">
        <v>15796</v>
      </c>
      <c r="C156" s="662">
        <v>10717</v>
      </c>
      <c r="D156" s="663">
        <v>4977</v>
      </c>
      <c r="E156" s="657">
        <v>1935</v>
      </c>
      <c r="F156" s="657">
        <v>1375</v>
      </c>
      <c r="G156" s="657">
        <v>540</v>
      </c>
      <c r="H156" s="665">
        <v>1208</v>
      </c>
      <c r="I156" s="657">
        <v>797</v>
      </c>
      <c r="J156" s="666">
        <v>411</v>
      </c>
      <c r="K156" s="657">
        <v>2036</v>
      </c>
      <c r="L156" s="657">
        <v>1494</v>
      </c>
      <c r="M156" s="657">
        <v>542</v>
      </c>
      <c r="N156" s="665">
        <v>308</v>
      </c>
      <c r="O156" s="657">
        <v>204</v>
      </c>
      <c r="P156" s="666">
        <v>91</v>
      </c>
      <c r="Q156" s="657">
        <v>208</v>
      </c>
      <c r="R156" s="657">
        <v>145</v>
      </c>
      <c r="S156" s="657">
        <v>63</v>
      </c>
      <c r="T156" s="665">
        <v>26</v>
      </c>
      <c r="U156" s="657">
        <v>16</v>
      </c>
      <c r="V156" s="666">
        <v>10</v>
      </c>
      <c r="W156" s="657">
        <v>3</v>
      </c>
      <c r="X156" s="657">
        <v>2</v>
      </c>
      <c r="Y156" s="657">
        <v>1</v>
      </c>
      <c r="Z156" s="665">
        <v>706</v>
      </c>
      <c r="AA156" s="657">
        <v>494</v>
      </c>
      <c r="AB156" s="666">
        <v>212</v>
      </c>
      <c r="AC156" s="657">
        <v>58</v>
      </c>
      <c r="AD156" s="657">
        <v>55</v>
      </c>
      <c r="AE156" s="657">
        <v>3</v>
      </c>
      <c r="AF156" s="665">
        <v>921</v>
      </c>
      <c r="AG156" s="657">
        <v>625</v>
      </c>
      <c r="AH156" s="666">
        <v>296</v>
      </c>
      <c r="AI156" s="657">
        <v>406</v>
      </c>
      <c r="AJ156" s="657">
        <v>256</v>
      </c>
      <c r="AK156" s="657">
        <v>150</v>
      </c>
      <c r="AL156" s="665">
        <v>196</v>
      </c>
      <c r="AM156" s="657">
        <v>167</v>
      </c>
      <c r="AN156" s="666">
        <v>29</v>
      </c>
      <c r="AO156" s="657">
        <v>208</v>
      </c>
      <c r="AP156" s="657">
        <v>131</v>
      </c>
      <c r="AQ156" s="657">
        <v>77</v>
      </c>
      <c r="AR156" s="665">
        <v>146</v>
      </c>
      <c r="AS156" s="657">
        <v>98</v>
      </c>
      <c r="AT156" s="666">
        <v>48</v>
      </c>
      <c r="AU156" s="657">
        <v>178</v>
      </c>
      <c r="AV156" s="657">
        <v>108</v>
      </c>
      <c r="AW156" s="657">
        <v>70</v>
      </c>
      <c r="AX156" s="665">
        <v>187</v>
      </c>
      <c r="AY156" s="657">
        <v>63</v>
      </c>
      <c r="AZ156" s="666">
        <v>124</v>
      </c>
      <c r="BA156" s="657">
        <v>79</v>
      </c>
      <c r="BB156" s="657">
        <v>58</v>
      </c>
      <c r="BC156" s="657">
        <v>21</v>
      </c>
      <c r="BD156" s="665">
        <v>496</v>
      </c>
      <c r="BE156" s="657">
        <v>357</v>
      </c>
      <c r="BF156" s="666">
        <v>139</v>
      </c>
      <c r="BG156" s="657">
        <v>573</v>
      </c>
      <c r="BH156" s="657">
        <v>485</v>
      </c>
      <c r="BI156" s="657">
        <v>88</v>
      </c>
      <c r="BJ156" s="665">
        <v>1157</v>
      </c>
      <c r="BK156" s="657">
        <v>719</v>
      </c>
      <c r="BL156" s="666">
        <v>438</v>
      </c>
      <c r="BM156" s="657">
        <v>409</v>
      </c>
      <c r="BN156" s="657">
        <v>271</v>
      </c>
      <c r="BO156" s="657">
        <v>138</v>
      </c>
      <c r="BP156" s="665">
        <v>9</v>
      </c>
      <c r="BQ156" s="657">
        <v>7</v>
      </c>
      <c r="BR156" s="666">
        <v>2</v>
      </c>
      <c r="BS156" s="657">
        <v>763</v>
      </c>
      <c r="BT156" s="657">
        <v>456</v>
      </c>
      <c r="BU156" s="657">
        <v>238</v>
      </c>
      <c r="BV156" s="665">
        <v>53</v>
      </c>
      <c r="BW156" s="657">
        <v>33</v>
      </c>
      <c r="BX156" s="666">
        <v>20</v>
      </c>
      <c r="BY156" s="657">
        <v>109</v>
      </c>
      <c r="BZ156" s="657">
        <v>86</v>
      </c>
      <c r="CA156" s="657">
        <v>23</v>
      </c>
      <c r="CB156" s="665">
        <v>19</v>
      </c>
      <c r="CC156" s="657">
        <v>16</v>
      </c>
      <c r="CD156" s="666">
        <v>3</v>
      </c>
      <c r="CE156" s="657">
        <v>155</v>
      </c>
      <c r="CF156" s="657">
        <v>94</v>
      </c>
      <c r="CG156" s="657">
        <v>61</v>
      </c>
      <c r="CH156" s="665">
        <v>543</v>
      </c>
      <c r="CI156" s="657">
        <v>369</v>
      </c>
      <c r="CJ156" s="666">
        <v>174</v>
      </c>
      <c r="CK156" s="657">
        <v>1084</v>
      </c>
      <c r="CL156" s="657">
        <v>802</v>
      </c>
      <c r="CM156" s="657">
        <v>282</v>
      </c>
      <c r="CN156" s="665">
        <v>7</v>
      </c>
      <c r="CO156" s="657">
        <v>1</v>
      </c>
      <c r="CP156" s="666">
        <v>6</v>
      </c>
      <c r="CQ156" s="657">
        <v>370</v>
      </c>
      <c r="CR156" s="657">
        <v>157</v>
      </c>
      <c r="CS156" s="657">
        <v>213</v>
      </c>
      <c r="CT156" s="665">
        <v>409</v>
      </c>
      <c r="CU156" s="657">
        <v>256</v>
      </c>
      <c r="CV156" s="666">
        <v>153</v>
      </c>
      <c r="CW156" s="657">
        <v>67</v>
      </c>
      <c r="CX156" s="657">
        <v>47</v>
      </c>
      <c r="CY156" s="657">
        <v>20</v>
      </c>
      <c r="CZ156" s="665">
        <v>252</v>
      </c>
      <c r="DA156" s="657">
        <v>144</v>
      </c>
      <c r="DB156" s="666">
        <v>108</v>
      </c>
      <c r="DC156" s="657">
        <v>236</v>
      </c>
      <c r="DD156" s="657">
        <v>148</v>
      </c>
      <c r="DE156" s="657">
        <v>88</v>
      </c>
      <c r="DF156" s="665">
        <v>19</v>
      </c>
      <c r="DG156" s="657">
        <v>7</v>
      </c>
      <c r="DH156" s="666">
        <v>12</v>
      </c>
      <c r="DI156" s="657">
        <v>58</v>
      </c>
      <c r="DJ156" s="657">
        <v>38</v>
      </c>
      <c r="DK156" s="657">
        <v>20</v>
      </c>
      <c r="DL156" s="665">
        <v>142</v>
      </c>
      <c r="DM156" s="657">
        <v>103</v>
      </c>
      <c r="DN156" s="666">
        <v>39</v>
      </c>
      <c r="DO156" s="657">
        <v>48</v>
      </c>
      <c r="DP156" s="657">
        <v>31</v>
      </c>
      <c r="DQ156" s="657">
        <v>17</v>
      </c>
      <c r="DR156" s="665">
        <v>6</v>
      </c>
      <c r="DS156" s="657">
        <v>1</v>
      </c>
      <c r="DT156" s="666">
        <v>5</v>
      </c>
      <c r="DU156" s="665">
        <v>3</v>
      </c>
      <c r="DV156" s="657">
        <v>1</v>
      </c>
      <c r="DW156" s="666">
        <v>2</v>
      </c>
    </row>
    <row r="157" spans="1:127" hidden="1" x14ac:dyDescent="0.15">
      <c r="A157" s="529" t="s">
        <v>1499</v>
      </c>
      <c r="B157" s="661">
        <v>244</v>
      </c>
      <c r="C157" s="662">
        <v>178</v>
      </c>
      <c r="D157" s="663">
        <v>66</v>
      </c>
      <c r="E157" s="657">
        <v>71</v>
      </c>
      <c r="F157" s="657">
        <v>52</v>
      </c>
      <c r="G157" s="657">
        <v>19</v>
      </c>
      <c r="H157" s="665">
        <v>19</v>
      </c>
      <c r="I157" s="657">
        <v>10</v>
      </c>
      <c r="J157" s="666">
        <v>9</v>
      </c>
      <c r="K157" s="657">
        <v>113</v>
      </c>
      <c r="L157" s="657">
        <v>81</v>
      </c>
      <c r="M157" s="657">
        <v>32</v>
      </c>
      <c r="N157" s="665">
        <v>30</v>
      </c>
      <c r="O157" s="657">
        <v>26</v>
      </c>
      <c r="P157" s="666">
        <v>4</v>
      </c>
      <c r="Q157" s="657">
        <v>0</v>
      </c>
      <c r="R157" s="657">
        <v>0</v>
      </c>
      <c r="S157" s="657">
        <v>0</v>
      </c>
      <c r="T157" s="665">
        <v>0</v>
      </c>
      <c r="U157" s="657">
        <v>0</v>
      </c>
      <c r="V157" s="666">
        <v>0</v>
      </c>
      <c r="W157" s="657">
        <v>2</v>
      </c>
      <c r="X157" s="657">
        <v>1</v>
      </c>
      <c r="Y157" s="657">
        <v>1</v>
      </c>
      <c r="Z157" s="665">
        <v>0</v>
      </c>
      <c r="AA157" s="657">
        <v>0</v>
      </c>
      <c r="AB157" s="666">
        <v>0</v>
      </c>
      <c r="AC157" s="657">
        <v>0</v>
      </c>
      <c r="AD157" s="657">
        <v>0</v>
      </c>
      <c r="AE157" s="657">
        <v>0</v>
      </c>
      <c r="AF157" s="665">
        <v>0</v>
      </c>
      <c r="AG157" s="657">
        <v>0</v>
      </c>
      <c r="AH157" s="666">
        <v>0</v>
      </c>
      <c r="AI157" s="657">
        <v>0</v>
      </c>
      <c r="AJ157" s="657">
        <v>0</v>
      </c>
      <c r="AK157" s="657">
        <v>0</v>
      </c>
      <c r="AL157" s="665">
        <v>0</v>
      </c>
      <c r="AM157" s="657">
        <v>0</v>
      </c>
      <c r="AN157" s="666">
        <v>0</v>
      </c>
      <c r="AO157" s="657">
        <v>0</v>
      </c>
      <c r="AP157" s="657">
        <v>0</v>
      </c>
      <c r="AQ157" s="657">
        <v>0</v>
      </c>
      <c r="AR157" s="665">
        <v>0</v>
      </c>
      <c r="AS157" s="657">
        <v>0</v>
      </c>
      <c r="AT157" s="666">
        <v>0</v>
      </c>
      <c r="AU157" s="657">
        <v>0</v>
      </c>
      <c r="AV157" s="657">
        <v>0</v>
      </c>
      <c r="AW157" s="657">
        <v>0</v>
      </c>
      <c r="AX157" s="665">
        <v>0</v>
      </c>
      <c r="AY157" s="657">
        <v>0</v>
      </c>
      <c r="AZ157" s="666">
        <v>0</v>
      </c>
      <c r="BA157" s="657">
        <v>0</v>
      </c>
      <c r="BB157" s="657">
        <v>0</v>
      </c>
      <c r="BC157" s="657">
        <v>0</v>
      </c>
      <c r="BD157" s="665">
        <v>0</v>
      </c>
      <c r="BE157" s="657">
        <v>0</v>
      </c>
      <c r="BF157" s="666">
        <v>0</v>
      </c>
      <c r="BG157" s="657">
        <v>0</v>
      </c>
      <c r="BH157" s="657">
        <v>0</v>
      </c>
      <c r="BI157" s="657">
        <v>0</v>
      </c>
      <c r="BJ157" s="665">
        <v>6</v>
      </c>
      <c r="BK157" s="657">
        <v>5</v>
      </c>
      <c r="BL157" s="666">
        <v>1</v>
      </c>
      <c r="BM157" s="657">
        <v>0</v>
      </c>
      <c r="BN157" s="657">
        <v>0</v>
      </c>
      <c r="BO157" s="657">
        <v>0</v>
      </c>
      <c r="BP157" s="665">
        <v>0</v>
      </c>
      <c r="BQ157" s="657">
        <v>0</v>
      </c>
      <c r="BR157" s="666">
        <v>0</v>
      </c>
      <c r="BS157" s="657">
        <v>0</v>
      </c>
      <c r="BT157" s="657">
        <v>0</v>
      </c>
      <c r="BU157" s="657">
        <v>0</v>
      </c>
      <c r="BV157" s="665">
        <v>0</v>
      </c>
      <c r="BW157" s="657">
        <v>0</v>
      </c>
      <c r="BX157" s="666">
        <v>0</v>
      </c>
      <c r="BY157" s="657">
        <v>0</v>
      </c>
      <c r="BZ157" s="657">
        <v>0</v>
      </c>
      <c r="CA157" s="657">
        <v>0</v>
      </c>
      <c r="CB157" s="665">
        <v>0</v>
      </c>
      <c r="CC157" s="657">
        <v>0</v>
      </c>
      <c r="CD157" s="666">
        <v>0</v>
      </c>
      <c r="CE157" s="657">
        <v>0</v>
      </c>
      <c r="CF157" s="657">
        <v>0</v>
      </c>
      <c r="CG157" s="657">
        <v>0</v>
      </c>
      <c r="CH157" s="665">
        <v>0</v>
      </c>
      <c r="CI157" s="657">
        <v>0</v>
      </c>
      <c r="CJ157" s="666">
        <v>0</v>
      </c>
      <c r="CK157" s="657">
        <v>0</v>
      </c>
      <c r="CL157" s="657">
        <v>0</v>
      </c>
      <c r="CM157" s="657">
        <v>0</v>
      </c>
      <c r="CN157" s="665">
        <v>0</v>
      </c>
      <c r="CO157" s="657">
        <v>0</v>
      </c>
      <c r="CP157" s="666">
        <v>0</v>
      </c>
      <c r="CQ157" s="657">
        <v>2</v>
      </c>
      <c r="CR157" s="657">
        <v>2</v>
      </c>
      <c r="CS157" s="657">
        <v>0</v>
      </c>
      <c r="CT157" s="665">
        <v>0</v>
      </c>
      <c r="CU157" s="657">
        <v>0</v>
      </c>
      <c r="CV157" s="666">
        <v>0</v>
      </c>
      <c r="CW157" s="657">
        <v>0</v>
      </c>
      <c r="CX157" s="657">
        <v>0</v>
      </c>
      <c r="CY157" s="657">
        <v>0</v>
      </c>
      <c r="CZ157" s="665">
        <v>0</v>
      </c>
      <c r="DA157" s="657">
        <v>0</v>
      </c>
      <c r="DB157" s="666">
        <v>0</v>
      </c>
      <c r="DC157" s="657">
        <v>0</v>
      </c>
      <c r="DD157" s="657">
        <v>0</v>
      </c>
      <c r="DE157" s="657">
        <v>0</v>
      </c>
      <c r="DF157" s="665">
        <v>1</v>
      </c>
      <c r="DG157" s="657">
        <v>1</v>
      </c>
      <c r="DH157" s="666">
        <v>0</v>
      </c>
      <c r="DI157" s="657">
        <v>0</v>
      </c>
      <c r="DJ157" s="657">
        <v>0</v>
      </c>
      <c r="DK157" s="657">
        <v>0</v>
      </c>
      <c r="DL157" s="665">
        <v>0</v>
      </c>
      <c r="DM157" s="657">
        <v>0</v>
      </c>
      <c r="DN157" s="666">
        <v>0</v>
      </c>
      <c r="DO157" s="657">
        <v>0</v>
      </c>
      <c r="DP157" s="657">
        <v>0</v>
      </c>
      <c r="DQ157" s="657">
        <v>0</v>
      </c>
      <c r="DR157" s="665">
        <v>0</v>
      </c>
      <c r="DS157" s="657">
        <v>0</v>
      </c>
      <c r="DT157" s="666">
        <v>0</v>
      </c>
      <c r="DU157" s="665">
        <v>0</v>
      </c>
      <c r="DV157" s="657">
        <v>0</v>
      </c>
      <c r="DW157" s="666">
        <v>0</v>
      </c>
    </row>
    <row r="158" spans="1:127" hidden="1" x14ac:dyDescent="0.15">
      <c r="A158" s="529" t="s">
        <v>1500</v>
      </c>
      <c r="B158" s="661">
        <v>1755</v>
      </c>
      <c r="C158" s="662">
        <v>1284</v>
      </c>
      <c r="D158" s="663">
        <v>471</v>
      </c>
      <c r="E158" s="657">
        <v>132</v>
      </c>
      <c r="F158" s="657">
        <v>82</v>
      </c>
      <c r="G158" s="657">
        <v>50</v>
      </c>
      <c r="H158" s="665">
        <v>119</v>
      </c>
      <c r="I158" s="657">
        <v>71</v>
      </c>
      <c r="J158" s="666">
        <v>48</v>
      </c>
      <c r="K158" s="657">
        <v>310</v>
      </c>
      <c r="L158" s="657">
        <v>253</v>
      </c>
      <c r="M158" s="657">
        <v>57</v>
      </c>
      <c r="N158" s="665">
        <v>50</v>
      </c>
      <c r="O158" s="657">
        <v>24</v>
      </c>
      <c r="P158" s="666">
        <v>26</v>
      </c>
      <c r="Q158" s="657">
        <v>0</v>
      </c>
      <c r="R158" s="657">
        <v>0</v>
      </c>
      <c r="S158" s="657">
        <v>0</v>
      </c>
      <c r="T158" s="665">
        <v>0</v>
      </c>
      <c r="U158" s="657">
        <v>0</v>
      </c>
      <c r="V158" s="666">
        <v>0</v>
      </c>
      <c r="W158" s="657">
        <v>0</v>
      </c>
      <c r="X158" s="657">
        <v>0</v>
      </c>
      <c r="Y158" s="657">
        <v>0</v>
      </c>
      <c r="Z158" s="665">
        <v>22</v>
      </c>
      <c r="AA158" s="657">
        <v>19</v>
      </c>
      <c r="AB158" s="666">
        <v>3</v>
      </c>
      <c r="AC158" s="657">
        <v>0</v>
      </c>
      <c r="AD158" s="657">
        <v>0</v>
      </c>
      <c r="AE158" s="657">
        <v>0</v>
      </c>
      <c r="AF158" s="665">
        <v>3</v>
      </c>
      <c r="AG158" s="657">
        <v>2</v>
      </c>
      <c r="AH158" s="666">
        <v>1</v>
      </c>
      <c r="AI158" s="657">
        <v>0</v>
      </c>
      <c r="AJ158" s="657">
        <v>0</v>
      </c>
      <c r="AK158" s="657">
        <v>0</v>
      </c>
      <c r="AL158" s="665">
        <v>46</v>
      </c>
      <c r="AM158" s="657">
        <v>44</v>
      </c>
      <c r="AN158" s="666">
        <v>2</v>
      </c>
      <c r="AO158" s="657">
        <v>0</v>
      </c>
      <c r="AP158" s="657">
        <v>0</v>
      </c>
      <c r="AQ158" s="657">
        <v>0</v>
      </c>
      <c r="AR158" s="665">
        <v>0</v>
      </c>
      <c r="AS158" s="657">
        <v>0</v>
      </c>
      <c r="AT158" s="666">
        <v>0</v>
      </c>
      <c r="AU158" s="657">
        <v>3</v>
      </c>
      <c r="AV158" s="657">
        <v>2</v>
      </c>
      <c r="AW158" s="657">
        <v>1</v>
      </c>
      <c r="AX158" s="665">
        <v>166</v>
      </c>
      <c r="AY158" s="657">
        <v>45</v>
      </c>
      <c r="AZ158" s="666">
        <v>121</v>
      </c>
      <c r="BA158" s="657">
        <v>2</v>
      </c>
      <c r="BB158" s="657">
        <v>2</v>
      </c>
      <c r="BC158" s="657">
        <v>0</v>
      </c>
      <c r="BD158" s="665">
        <v>0</v>
      </c>
      <c r="BE158" s="657">
        <v>0</v>
      </c>
      <c r="BF158" s="666">
        <v>0</v>
      </c>
      <c r="BG158" s="657">
        <v>297</v>
      </c>
      <c r="BH158" s="657">
        <v>256</v>
      </c>
      <c r="BI158" s="657">
        <v>41</v>
      </c>
      <c r="BJ158" s="665">
        <v>148</v>
      </c>
      <c r="BK158" s="657">
        <v>113</v>
      </c>
      <c r="BL158" s="666">
        <v>35</v>
      </c>
      <c r="BM158" s="657">
        <v>0</v>
      </c>
      <c r="BN158" s="657">
        <v>0</v>
      </c>
      <c r="BO158" s="657">
        <v>0</v>
      </c>
      <c r="BP158" s="665">
        <v>0</v>
      </c>
      <c r="BQ158" s="657">
        <v>0</v>
      </c>
      <c r="BR158" s="666">
        <v>0</v>
      </c>
      <c r="BS158" s="657">
        <v>1</v>
      </c>
      <c r="BT158" s="657">
        <v>1</v>
      </c>
      <c r="BU158" s="657">
        <v>0</v>
      </c>
      <c r="BV158" s="665">
        <v>0</v>
      </c>
      <c r="BW158" s="657">
        <v>0</v>
      </c>
      <c r="BX158" s="666">
        <v>0</v>
      </c>
      <c r="BY158" s="657">
        <v>0</v>
      </c>
      <c r="BZ158" s="657">
        <v>0</v>
      </c>
      <c r="CA158" s="657">
        <v>0</v>
      </c>
      <c r="CB158" s="665">
        <v>3</v>
      </c>
      <c r="CC158" s="657">
        <v>2</v>
      </c>
      <c r="CD158" s="666">
        <v>1</v>
      </c>
      <c r="CE158" s="657">
        <v>0</v>
      </c>
      <c r="CF158" s="657">
        <v>0</v>
      </c>
      <c r="CG158" s="657">
        <v>0</v>
      </c>
      <c r="CH158" s="665">
        <v>15</v>
      </c>
      <c r="CI158" s="657">
        <v>12</v>
      </c>
      <c r="CJ158" s="666">
        <v>3</v>
      </c>
      <c r="CK158" s="657">
        <v>397</v>
      </c>
      <c r="CL158" s="657">
        <v>328</v>
      </c>
      <c r="CM158" s="657">
        <v>69</v>
      </c>
      <c r="CN158" s="665">
        <v>0</v>
      </c>
      <c r="CO158" s="657">
        <v>0</v>
      </c>
      <c r="CP158" s="666">
        <v>0</v>
      </c>
      <c r="CQ158" s="657">
        <v>2</v>
      </c>
      <c r="CR158" s="657">
        <v>1</v>
      </c>
      <c r="CS158" s="657">
        <v>1</v>
      </c>
      <c r="CT158" s="665">
        <v>37</v>
      </c>
      <c r="CU158" s="657">
        <v>25</v>
      </c>
      <c r="CV158" s="666">
        <v>12</v>
      </c>
      <c r="CW158" s="657">
        <v>0</v>
      </c>
      <c r="CX158" s="657">
        <v>0</v>
      </c>
      <c r="CY158" s="657">
        <v>0</v>
      </c>
      <c r="CZ158" s="665">
        <v>2</v>
      </c>
      <c r="DA158" s="657">
        <v>2</v>
      </c>
      <c r="DB158" s="666">
        <v>0</v>
      </c>
      <c r="DC158" s="657">
        <v>0</v>
      </c>
      <c r="DD158" s="657">
        <v>0</v>
      </c>
      <c r="DE158" s="657">
        <v>0</v>
      </c>
      <c r="DF158" s="665">
        <v>0</v>
      </c>
      <c r="DG158" s="657">
        <v>0</v>
      </c>
      <c r="DH158" s="666">
        <v>0</v>
      </c>
      <c r="DI158" s="657">
        <v>0</v>
      </c>
      <c r="DJ158" s="657">
        <v>0</v>
      </c>
      <c r="DK158" s="657">
        <v>0</v>
      </c>
      <c r="DL158" s="665">
        <v>0</v>
      </c>
      <c r="DM158" s="657">
        <v>0</v>
      </c>
      <c r="DN158" s="666">
        <v>0</v>
      </c>
      <c r="DO158" s="657">
        <v>0</v>
      </c>
      <c r="DP158" s="657">
        <v>0</v>
      </c>
      <c r="DQ158" s="657">
        <v>0</v>
      </c>
      <c r="DR158" s="665">
        <v>0</v>
      </c>
      <c r="DS158" s="657">
        <v>0</v>
      </c>
      <c r="DT158" s="666">
        <v>0</v>
      </c>
      <c r="DU158" s="665">
        <v>0</v>
      </c>
      <c r="DV158" s="657">
        <v>0</v>
      </c>
      <c r="DW158" s="666">
        <v>0</v>
      </c>
    </row>
    <row r="159" spans="1:127" hidden="1" x14ac:dyDescent="0.15">
      <c r="A159" s="529" t="s">
        <v>1501</v>
      </c>
      <c r="B159" s="661">
        <v>4692</v>
      </c>
      <c r="C159" s="662">
        <v>3646</v>
      </c>
      <c r="D159" s="663">
        <v>1033</v>
      </c>
      <c r="E159" s="657">
        <v>576</v>
      </c>
      <c r="F159" s="657">
        <v>503</v>
      </c>
      <c r="G159" s="657">
        <v>73</v>
      </c>
      <c r="H159" s="665">
        <v>307</v>
      </c>
      <c r="I159" s="657">
        <v>253</v>
      </c>
      <c r="J159" s="666">
        <v>54</v>
      </c>
      <c r="K159" s="657">
        <v>716</v>
      </c>
      <c r="L159" s="657">
        <v>569</v>
      </c>
      <c r="M159" s="657">
        <v>147</v>
      </c>
      <c r="N159" s="665">
        <v>62</v>
      </c>
      <c r="O159" s="657">
        <v>45</v>
      </c>
      <c r="P159" s="666">
        <v>4</v>
      </c>
      <c r="Q159" s="657">
        <v>27</v>
      </c>
      <c r="R159" s="657">
        <v>19</v>
      </c>
      <c r="S159" s="657">
        <v>8</v>
      </c>
      <c r="T159" s="665">
        <v>0</v>
      </c>
      <c r="U159" s="657">
        <v>0</v>
      </c>
      <c r="V159" s="666">
        <v>0</v>
      </c>
      <c r="W159" s="657">
        <v>0</v>
      </c>
      <c r="X159" s="657">
        <v>0</v>
      </c>
      <c r="Y159" s="657">
        <v>0</v>
      </c>
      <c r="Z159" s="665">
        <v>407</v>
      </c>
      <c r="AA159" s="657">
        <v>333</v>
      </c>
      <c r="AB159" s="666">
        <v>74</v>
      </c>
      <c r="AC159" s="657">
        <v>0</v>
      </c>
      <c r="AD159" s="657">
        <v>0</v>
      </c>
      <c r="AE159" s="657">
        <v>0</v>
      </c>
      <c r="AF159" s="665">
        <v>466</v>
      </c>
      <c r="AG159" s="657">
        <v>365</v>
      </c>
      <c r="AH159" s="666">
        <v>101</v>
      </c>
      <c r="AI159" s="657">
        <v>255</v>
      </c>
      <c r="AJ159" s="657">
        <v>165</v>
      </c>
      <c r="AK159" s="657">
        <v>90</v>
      </c>
      <c r="AL159" s="665">
        <v>0</v>
      </c>
      <c r="AM159" s="657">
        <v>0</v>
      </c>
      <c r="AN159" s="666">
        <v>0</v>
      </c>
      <c r="AO159" s="657">
        <v>69</v>
      </c>
      <c r="AP159" s="657">
        <v>39</v>
      </c>
      <c r="AQ159" s="657">
        <v>30</v>
      </c>
      <c r="AR159" s="665">
        <v>76</v>
      </c>
      <c r="AS159" s="657">
        <v>67</v>
      </c>
      <c r="AT159" s="666">
        <v>9</v>
      </c>
      <c r="AU159" s="657">
        <v>59</v>
      </c>
      <c r="AV159" s="657">
        <v>53</v>
      </c>
      <c r="AW159" s="657">
        <v>6</v>
      </c>
      <c r="AX159" s="665">
        <v>0</v>
      </c>
      <c r="AY159" s="657">
        <v>0</v>
      </c>
      <c r="AZ159" s="666">
        <v>0</v>
      </c>
      <c r="BA159" s="657">
        <v>29</v>
      </c>
      <c r="BB159" s="657">
        <v>29</v>
      </c>
      <c r="BC159" s="657">
        <v>0</v>
      </c>
      <c r="BD159" s="665">
        <v>184</v>
      </c>
      <c r="BE159" s="657">
        <v>142</v>
      </c>
      <c r="BF159" s="666">
        <v>42</v>
      </c>
      <c r="BG159" s="657">
        <v>111</v>
      </c>
      <c r="BH159" s="657">
        <v>102</v>
      </c>
      <c r="BI159" s="657">
        <v>9</v>
      </c>
      <c r="BJ159" s="665">
        <v>174</v>
      </c>
      <c r="BK159" s="657">
        <v>130</v>
      </c>
      <c r="BL159" s="666">
        <v>44</v>
      </c>
      <c r="BM159" s="657">
        <v>127</v>
      </c>
      <c r="BN159" s="657">
        <v>118</v>
      </c>
      <c r="BO159" s="657">
        <v>9</v>
      </c>
      <c r="BP159" s="665">
        <v>0</v>
      </c>
      <c r="BQ159" s="657">
        <v>0</v>
      </c>
      <c r="BR159" s="666">
        <v>0</v>
      </c>
      <c r="BS159" s="657">
        <v>147</v>
      </c>
      <c r="BT159" s="657">
        <v>108</v>
      </c>
      <c r="BU159" s="657">
        <v>39</v>
      </c>
      <c r="BV159" s="665">
        <v>17</v>
      </c>
      <c r="BW159" s="657">
        <v>13</v>
      </c>
      <c r="BX159" s="666">
        <v>4</v>
      </c>
      <c r="BY159" s="657">
        <v>4</v>
      </c>
      <c r="BZ159" s="657">
        <v>2</v>
      </c>
      <c r="CA159" s="657">
        <v>2</v>
      </c>
      <c r="CB159" s="665">
        <v>0</v>
      </c>
      <c r="CC159" s="657">
        <v>0</v>
      </c>
      <c r="CD159" s="666">
        <v>0</v>
      </c>
      <c r="CE159" s="657">
        <v>0</v>
      </c>
      <c r="CF159" s="657">
        <v>0</v>
      </c>
      <c r="CG159" s="657">
        <v>0</v>
      </c>
      <c r="CH159" s="665">
        <v>87</v>
      </c>
      <c r="CI159" s="657">
        <v>80</v>
      </c>
      <c r="CJ159" s="666">
        <v>7</v>
      </c>
      <c r="CK159" s="657">
        <v>252</v>
      </c>
      <c r="CL159" s="657">
        <v>214</v>
      </c>
      <c r="CM159" s="657">
        <v>38</v>
      </c>
      <c r="CN159" s="665">
        <v>0</v>
      </c>
      <c r="CO159" s="657">
        <v>0</v>
      </c>
      <c r="CP159" s="666">
        <v>0</v>
      </c>
      <c r="CQ159" s="657">
        <v>306</v>
      </c>
      <c r="CR159" s="657">
        <v>127</v>
      </c>
      <c r="CS159" s="657">
        <v>179</v>
      </c>
      <c r="CT159" s="665">
        <v>168</v>
      </c>
      <c r="CU159" s="657">
        <v>122</v>
      </c>
      <c r="CV159" s="666">
        <v>46</v>
      </c>
      <c r="CW159" s="657">
        <v>0</v>
      </c>
      <c r="CX159" s="657">
        <v>0</v>
      </c>
      <c r="CY159" s="657">
        <v>0</v>
      </c>
      <c r="CZ159" s="665">
        <v>0</v>
      </c>
      <c r="DA159" s="657">
        <v>0</v>
      </c>
      <c r="DB159" s="666">
        <v>0</v>
      </c>
      <c r="DC159" s="657">
        <v>0</v>
      </c>
      <c r="DD159" s="657">
        <v>0</v>
      </c>
      <c r="DE159" s="657">
        <v>0</v>
      </c>
      <c r="DF159" s="665">
        <v>0</v>
      </c>
      <c r="DG159" s="657">
        <v>0</v>
      </c>
      <c r="DH159" s="666">
        <v>0</v>
      </c>
      <c r="DI159" s="657">
        <v>12</v>
      </c>
      <c r="DJ159" s="657">
        <v>5</v>
      </c>
      <c r="DK159" s="657">
        <v>7</v>
      </c>
      <c r="DL159" s="665">
        <v>48</v>
      </c>
      <c r="DM159" s="657">
        <v>42</v>
      </c>
      <c r="DN159" s="666">
        <v>6</v>
      </c>
      <c r="DO159" s="657">
        <v>0</v>
      </c>
      <c r="DP159" s="657">
        <v>0</v>
      </c>
      <c r="DQ159" s="657">
        <v>0</v>
      </c>
      <c r="DR159" s="665">
        <v>6</v>
      </c>
      <c r="DS159" s="657">
        <v>1</v>
      </c>
      <c r="DT159" s="666">
        <v>5</v>
      </c>
      <c r="DU159" s="665">
        <v>0</v>
      </c>
      <c r="DV159" s="657">
        <v>0</v>
      </c>
      <c r="DW159" s="666">
        <v>0</v>
      </c>
    </row>
    <row r="160" spans="1:127" hidden="1" x14ac:dyDescent="0.15">
      <c r="A160" s="529" t="s">
        <v>1502</v>
      </c>
      <c r="B160" s="661">
        <v>3443</v>
      </c>
      <c r="C160" s="662">
        <v>1900</v>
      </c>
      <c r="D160" s="663">
        <v>1454</v>
      </c>
      <c r="E160" s="657">
        <v>506</v>
      </c>
      <c r="F160" s="657">
        <v>269</v>
      </c>
      <c r="G160" s="657">
        <v>217</v>
      </c>
      <c r="H160" s="665">
        <v>266</v>
      </c>
      <c r="I160" s="657">
        <v>136</v>
      </c>
      <c r="J160" s="666">
        <v>130</v>
      </c>
      <c r="K160" s="657">
        <v>466</v>
      </c>
      <c r="L160" s="657">
        <v>298</v>
      </c>
      <c r="M160" s="657">
        <v>168</v>
      </c>
      <c r="N160" s="665">
        <v>37</v>
      </c>
      <c r="O160" s="657">
        <v>22</v>
      </c>
      <c r="P160" s="666">
        <v>15</v>
      </c>
      <c r="Q160" s="657">
        <v>70</v>
      </c>
      <c r="R160" s="657">
        <v>55</v>
      </c>
      <c r="S160" s="657">
        <v>15</v>
      </c>
      <c r="T160" s="665">
        <v>19</v>
      </c>
      <c r="U160" s="657">
        <v>13</v>
      </c>
      <c r="V160" s="666">
        <v>6</v>
      </c>
      <c r="W160" s="657">
        <v>1</v>
      </c>
      <c r="X160" s="657">
        <v>1</v>
      </c>
      <c r="Y160" s="657">
        <v>0</v>
      </c>
      <c r="Z160" s="665">
        <v>174</v>
      </c>
      <c r="AA160" s="657">
        <v>92</v>
      </c>
      <c r="AB160" s="666">
        <v>82</v>
      </c>
      <c r="AC160" s="657">
        <v>0</v>
      </c>
      <c r="AD160" s="657">
        <v>0</v>
      </c>
      <c r="AE160" s="657">
        <v>0</v>
      </c>
      <c r="AF160" s="665">
        <v>285</v>
      </c>
      <c r="AG160" s="657">
        <v>175</v>
      </c>
      <c r="AH160" s="666">
        <v>110</v>
      </c>
      <c r="AI160" s="657">
        <v>75</v>
      </c>
      <c r="AJ160" s="657">
        <v>38</v>
      </c>
      <c r="AK160" s="657">
        <v>37</v>
      </c>
      <c r="AL160" s="665">
        <v>10</v>
      </c>
      <c r="AM160" s="657">
        <v>7</v>
      </c>
      <c r="AN160" s="666">
        <v>3</v>
      </c>
      <c r="AO160" s="657">
        <v>22</v>
      </c>
      <c r="AP160" s="657">
        <v>11</v>
      </c>
      <c r="AQ160" s="657">
        <v>11</v>
      </c>
      <c r="AR160" s="665">
        <v>26</v>
      </c>
      <c r="AS160" s="657">
        <v>20</v>
      </c>
      <c r="AT160" s="666">
        <v>6</v>
      </c>
      <c r="AU160" s="657">
        <v>18</v>
      </c>
      <c r="AV160" s="657">
        <v>7</v>
      </c>
      <c r="AW160" s="657">
        <v>11</v>
      </c>
      <c r="AX160" s="665">
        <v>0</v>
      </c>
      <c r="AY160" s="657">
        <v>0</v>
      </c>
      <c r="AZ160" s="666">
        <v>0</v>
      </c>
      <c r="BA160" s="657">
        <v>27</v>
      </c>
      <c r="BB160" s="657">
        <v>12</v>
      </c>
      <c r="BC160" s="657">
        <v>15</v>
      </c>
      <c r="BD160" s="665">
        <v>118</v>
      </c>
      <c r="BE160" s="657">
        <v>91</v>
      </c>
      <c r="BF160" s="666">
        <v>27</v>
      </c>
      <c r="BG160" s="657">
        <v>76</v>
      </c>
      <c r="BH160" s="657">
        <v>65</v>
      </c>
      <c r="BI160" s="657">
        <v>11</v>
      </c>
      <c r="BJ160" s="665">
        <v>315</v>
      </c>
      <c r="BK160" s="657">
        <v>147</v>
      </c>
      <c r="BL160" s="666">
        <v>168</v>
      </c>
      <c r="BM160" s="657">
        <v>201</v>
      </c>
      <c r="BN160" s="657">
        <v>93</v>
      </c>
      <c r="BO160" s="657">
        <v>108</v>
      </c>
      <c r="BP160" s="665">
        <v>7</v>
      </c>
      <c r="BQ160" s="657">
        <v>6</v>
      </c>
      <c r="BR160" s="666">
        <v>1</v>
      </c>
      <c r="BS160" s="657">
        <v>277</v>
      </c>
      <c r="BT160" s="657">
        <v>128</v>
      </c>
      <c r="BU160" s="657">
        <v>80</v>
      </c>
      <c r="BV160" s="665">
        <v>0</v>
      </c>
      <c r="BW160" s="657">
        <v>0</v>
      </c>
      <c r="BX160" s="666">
        <v>0</v>
      </c>
      <c r="BY160" s="657">
        <v>26</v>
      </c>
      <c r="BZ160" s="657">
        <v>18</v>
      </c>
      <c r="CA160" s="657">
        <v>8</v>
      </c>
      <c r="CB160" s="665">
        <v>0</v>
      </c>
      <c r="CC160" s="657">
        <v>0</v>
      </c>
      <c r="CD160" s="666">
        <v>0</v>
      </c>
      <c r="CE160" s="657">
        <v>78</v>
      </c>
      <c r="CF160" s="657">
        <v>47</v>
      </c>
      <c r="CG160" s="657">
        <v>31</v>
      </c>
      <c r="CH160" s="665">
        <v>3</v>
      </c>
      <c r="CI160" s="657">
        <v>1</v>
      </c>
      <c r="CJ160" s="666">
        <v>2</v>
      </c>
      <c r="CK160" s="657">
        <v>43</v>
      </c>
      <c r="CL160" s="657">
        <v>16</v>
      </c>
      <c r="CM160" s="657">
        <v>27</v>
      </c>
      <c r="CN160" s="665">
        <v>0</v>
      </c>
      <c r="CO160" s="657">
        <v>0</v>
      </c>
      <c r="CP160" s="666">
        <v>0</v>
      </c>
      <c r="CQ160" s="657">
        <v>20</v>
      </c>
      <c r="CR160" s="657">
        <v>8</v>
      </c>
      <c r="CS160" s="657">
        <v>12</v>
      </c>
      <c r="CT160" s="665">
        <v>121</v>
      </c>
      <c r="CU160" s="657">
        <v>51</v>
      </c>
      <c r="CV160" s="666">
        <v>70</v>
      </c>
      <c r="CW160" s="657">
        <v>0</v>
      </c>
      <c r="CX160" s="657">
        <v>0</v>
      </c>
      <c r="CY160" s="657">
        <v>0</v>
      </c>
      <c r="CZ160" s="665">
        <v>64</v>
      </c>
      <c r="DA160" s="657">
        <v>31</v>
      </c>
      <c r="DB160" s="666">
        <v>33</v>
      </c>
      <c r="DC160" s="657">
        <v>10</v>
      </c>
      <c r="DD160" s="657">
        <v>7</v>
      </c>
      <c r="DE160" s="657">
        <v>3</v>
      </c>
      <c r="DF160" s="665">
        <v>0</v>
      </c>
      <c r="DG160" s="657">
        <v>0</v>
      </c>
      <c r="DH160" s="666">
        <v>0</v>
      </c>
      <c r="DI160" s="657">
        <v>31</v>
      </c>
      <c r="DJ160" s="657">
        <v>24</v>
      </c>
      <c r="DK160" s="657">
        <v>7</v>
      </c>
      <c r="DL160" s="665">
        <v>30</v>
      </c>
      <c r="DM160" s="657">
        <v>5</v>
      </c>
      <c r="DN160" s="666">
        <v>25</v>
      </c>
      <c r="DO160" s="657">
        <v>21</v>
      </c>
      <c r="DP160" s="657">
        <v>6</v>
      </c>
      <c r="DQ160" s="657">
        <v>15</v>
      </c>
      <c r="DR160" s="665">
        <v>0</v>
      </c>
      <c r="DS160" s="657">
        <v>0</v>
      </c>
      <c r="DT160" s="666">
        <v>0</v>
      </c>
      <c r="DU160" s="665">
        <v>0</v>
      </c>
      <c r="DV160" s="657">
        <v>0</v>
      </c>
      <c r="DW160" s="666">
        <v>0</v>
      </c>
    </row>
    <row r="161" spans="1:127" hidden="1" x14ac:dyDescent="0.15">
      <c r="A161" s="529" t="s">
        <v>1503</v>
      </c>
      <c r="B161" s="661">
        <v>1341</v>
      </c>
      <c r="C161" s="662">
        <v>913</v>
      </c>
      <c r="D161" s="663">
        <v>428</v>
      </c>
      <c r="E161" s="657">
        <v>78</v>
      </c>
      <c r="F161" s="657">
        <v>54</v>
      </c>
      <c r="G161" s="657">
        <v>24</v>
      </c>
      <c r="H161" s="665">
        <v>90</v>
      </c>
      <c r="I161" s="657">
        <v>62</v>
      </c>
      <c r="J161" s="666">
        <v>28</v>
      </c>
      <c r="K161" s="657">
        <v>107</v>
      </c>
      <c r="L161" s="657">
        <v>82</v>
      </c>
      <c r="M161" s="657">
        <v>25</v>
      </c>
      <c r="N161" s="665">
        <v>41</v>
      </c>
      <c r="O161" s="657">
        <v>27</v>
      </c>
      <c r="P161" s="666">
        <v>14</v>
      </c>
      <c r="Q161" s="657">
        <v>59</v>
      </c>
      <c r="R161" s="657">
        <v>32</v>
      </c>
      <c r="S161" s="657">
        <v>27</v>
      </c>
      <c r="T161" s="665">
        <v>0</v>
      </c>
      <c r="U161" s="657">
        <v>0</v>
      </c>
      <c r="V161" s="666">
        <v>0</v>
      </c>
      <c r="W161" s="657">
        <v>0</v>
      </c>
      <c r="X161" s="657">
        <v>0</v>
      </c>
      <c r="Y161" s="657">
        <v>0</v>
      </c>
      <c r="Z161" s="665">
        <v>25</v>
      </c>
      <c r="AA161" s="657">
        <v>12</v>
      </c>
      <c r="AB161" s="666">
        <v>13</v>
      </c>
      <c r="AC161" s="657">
        <v>6</v>
      </c>
      <c r="AD161" s="657">
        <v>5</v>
      </c>
      <c r="AE161" s="657">
        <v>1</v>
      </c>
      <c r="AF161" s="665">
        <v>0</v>
      </c>
      <c r="AG161" s="657">
        <v>0</v>
      </c>
      <c r="AH161" s="666">
        <v>0</v>
      </c>
      <c r="AI161" s="657">
        <v>41</v>
      </c>
      <c r="AJ161" s="657">
        <v>18</v>
      </c>
      <c r="AK161" s="657">
        <v>23</v>
      </c>
      <c r="AL161" s="665">
        <v>0</v>
      </c>
      <c r="AM161" s="657">
        <v>0</v>
      </c>
      <c r="AN161" s="666">
        <v>0</v>
      </c>
      <c r="AO161" s="657">
        <v>7</v>
      </c>
      <c r="AP161" s="657">
        <v>3</v>
      </c>
      <c r="AQ161" s="657">
        <v>4</v>
      </c>
      <c r="AR161" s="665">
        <v>0</v>
      </c>
      <c r="AS161" s="657">
        <v>0</v>
      </c>
      <c r="AT161" s="666">
        <v>0</v>
      </c>
      <c r="AU161" s="657">
        <v>3</v>
      </c>
      <c r="AV161" s="657">
        <v>2</v>
      </c>
      <c r="AW161" s="657">
        <v>1</v>
      </c>
      <c r="AX161" s="665">
        <v>1</v>
      </c>
      <c r="AY161" s="657">
        <v>0</v>
      </c>
      <c r="AZ161" s="666">
        <v>1</v>
      </c>
      <c r="BA161" s="657">
        <v>0</v>
      </c>
      <c r="BB161" s="657">
        <v>0</v>
      </c>
      <c r="BC161" s="657">
        <v>0</v>
      </c>
      <c r="BD161" s="665">
        <v>0</v>
      </c>
      <c r="BE161" s="657">
        <v>0</v>
      </c>
      <c r="BF161" s="666">
        <v>0</v>
      </c>
      <c r="BG161" s="657">
        <v>27</v>
      </c>
      <c r="BH161" s="657">
        <v>22</v>
      </c>
      <c r="BI161" s="657">
        <v>5</v>
      </c>
      <c r="BJ161" s="665">
        <v>59</v>
      </c>
      <c r="BK161" s="657">
        <v>19</v>
      </c>
      <c r="BL161" s="666">
        <v>40</v>
      </c>
      <c r="BM161" s="657">
        <v>1</v>
      </c>
      <c r="BN161" s="657">
        <v>1</v>
      </c>
      <c r="BO161" s="657">
        <v>0</v>
      </c>
      <c r="BP161" s="665">
        <v>0</v>
      </c>
      <c r="BQ161" s="657">
        <v>0</v>
      </c>
      <c r="BR161" s="666">
        <v>0</v>
      </c>
      <c r="BS161" s="657">
        <v>183</v>
      </c>
      <c r="BT161" s="657">
        <v>146</v>
      </c>
      <c r="BU161" s="657">
        <v>37</v>
      </c>
      <c r="BV161" s="665">
        <v>10</v>
      </c>
      <c r="BW161" s="657">
        <v>7</v>
      </c>
      <c r="BX161" s="666">
        <v>3</v>
      </c>
      <c r="BY161" s="657">
        <v>67</v>
      </c>
      <c r="BZ161" s="657">
        <v>56</v>
      </c>
      <c r="CA161" s="657">
        <v>11</v>
      </c>
      <c r="CB161" s="665">
        <v>6</v>
      </c>
      <c r="CC161" s="657">
        <v>6</v>
      </c>
      <c r="CD161" s="666">
        <v>0</v>
      </c>
      <c r="CE161" s="657">
        <v>72</v>
      </c>
      <c r="CF161" s="657">
        <v>42</v>
      </c>
      <c r="CG161" s="657">
        <v>30</v>
      </c>
      <c r="CH161" s="665">
        <v>8</v>
      </c>
      <c r="CI161" s="657">
        <v>5</v>
      </c>
      <c r="CJ161" s="666">
        <v>3</v>
      </c>
      <c r="CK161" s="657">
        <v>290</v>
      </c>
      <c r="CL161" s="657">
        <v>197</v>
      </c>
      <c r="CM161" s="657">
        <v>93</v>
      </c>
      <c r="CN161" s="665">
        <v>0</v>
      </c>
      <c r="CO161" s="657">
        <v>0</v>
      </c>
      <c r="CP161" s="666">
        <v>0</v>
      </c>
      <c r="CQ161" s="657">
        <v>6</v>
      </c>
      <c r="CR161" s="657">
        <v>4</v>
      </c>
      <c r="CS161" s="657">
        <v>2</v>
      </c>
      <c r="CT161" s="665">
        <v>9</v>
      </c>
      <c r="CU161" s="657">
        <v>7</v>
      </c>
      <c r="CV161" s="666">
        <v>2</v>
      </c>
      <c r="CW161" s="657">
        <v>3</v>
      </c>
      <c r="CX161" s="657">
        <v>2</v>
      </c>
      <c r="CY161" s="657">
        <v>1</v>
      </c>
      <c r="CZ161" s="665">
        <v>92</v>
      </c>
      <c r="DA161" s="657">
        <v>62</v>
      </c>
      <c r="DB161" s="666">
        <v>30</v>
      </c>
      <c r="DC161" s="657">
        <v>10</v>
      </c>
      <c r="DD161" s="657">
        <v>7</v>
      </c>
      <c r="DE161" s="657">
        <v>3</v>
      </c>
      <c r="DF161" s="665">
        <v>4</v>
      </c>
      <c r="DG161" s="657">
        <v>2</v>
      </c>
      <c r="DH161" s="666">
        <v>2</v>
      </c>
      <c r="DI161" s="657">
        <v>8</v>
      </c>
      <c r="DJ161" s="657">
        <v>7</v>
      </c>
      <c r="DK161" s="657">
        <v>1</v>
      </c>
      <c r="DL161" s="665">
        <v>0</v>
      </c>
      <c r="DM161" s="657">
        <v>0</v>
      </c>
      <c r="DN161" s="666">
        <v>0</v>
      </c>
      <c r="DO161" s="657">
        <v>25</v>
      </c>
      <c r="DP161" s="657">
        <v>23</v>
      </c>
      <c r="DQ161" s="657">
        <v>2</v>
      </c>
      <c r="DR161" s="665">
        <v>0</v>
      </c>
      <c r="DS161" s="657">
        <v>0</v>
      </c>
      <c r="DT161" s="666">
        <v>0</v>
      </c>
      <c r="DU161" s="665">
        <v>3</v>
      </c>
      <c r="DV161" s="657">
        <v>1</v>
      </c>
      <c r="DW161" s="666">
        <v>2</v>
      </c>
    </row>
    <row r="162" spans="1:127" hidden="1" x14ac:dyDescent="0.15">
      <c r="A162" s="529" t="s">
        <v>1504</v>
      </c>
      <c r="B162" s="661">
        <v>589</v>
      </c>
      <c r="C162" s="662">
        <v>489</v>
      </c>
      <c r="D162" s="663">
        <v>100</v>
      </c>
      <c r="E162" s="657">
        <v>94</v>
      </c>
      <c r="F162" s="657">
        <v>80</v>
      </c>
      <c r="G162" s="657">
        <v>14</v>
      </c>
      <c r="H162" s="665">
        <v>74</v>
      </c>
      <c r="I162" s="657">
        <v>61</v>
      </c>
      <c r="J162" s="666">
        <v>13</v>
      </c>
      <c r="K162" s="657">
        <v>46</v>
      </c>
      <c r="L162" s="657">
        <v>37</v>
      </c>
      <c r="M162" s="657">
        <v>9</v>
      </c>
      <c r="N162" s="665">
        <v>2</v>
      </c>
      <c r="O162" s="657">
        <v>1</v>
      </c>
      <c r="P162" s="666">
        <v>1</v>
      </c>
      <c r="Q162" s="657">
        <v>3</v>
      </c>
      <c r="R162" s="657">
        <v>3</v>
      </c>
      <c r="S162" s="657">
        <v>0</v>
      </c>
      <c r="T162" s="665">
        <v>7</v>
      </c>
      <c r="U162" s="657">
        <v>3</v>
      </c>
      <c r="V162" s="666">
        <v>4</v>
      </c>
      <c r="W162" s="657">
        <v>0</v>
      </c>
      <c r="X162" s="657">
        <v>0</v>
      </c>
      <c r="Y162" s="657">
        <v>0</v>
      </c>
      <c r="Z162" s="665">
        <v>0</v>
      </c>
      <c r="AA162" s="657">
        <v>0</v>
      </c>
      <c r="AB162" s="666">
        <v>0</v>
      </c>
      <c r="AC162" s="657">
        <v>52</v>
      </c>
      <c r="AD162" s="657">
        <v>50</v>
      </c>
      <c r="AE162" s="657">
        <v>2</v>
      </c>
      <c r="AF162" s="665">
        <v>5</v>
      </c>
      <c r="AG162" s="657">
        <v>4</v>
      </c>
      <c r="AH162" s="666">
        <v>1</v>
      </c>
      <c r="AI162" s="657">
        <v>2</v>
      </c>
      <c r="AJ162" s="657">
        <v>2</v>
      </c>
      <c r="AK162" s="657">
        <v>0</v>
      </c>
      <c r="AL162" s="665">
        <v>0</v>
      </c>
      <c r="AM162" s="657">
        <v>0</v>
      </c>
      <c r="AN162" s="666">
        <v>0</v>
      </c>
      <c r="AO162" s="657">
        <v>62</v>
      </c>
      <c r="AP162" s="657">
        <v>50</v>
      </c>
      <c r="AQ162" s="657">
        <v>12</v>
      </c>
      <c r="AR162" s="665">
        <v>0</v>
      </c>
      <c r="AS162" s="657">
        <v>0</v>
      </c>
      <c r="AT162" s="666">
        <v>0</v>
      </c>
      <c r="AU162" s="657">
        <v>14</v>
      </c>
      <c r="AV162" s="657">
        <v>13</v>
      </c>
      <c r="AW162" s="657">
        <v>1</v>
      </c>
      <c r="AX162" s="665">
        <v>20</v>
      </c>
      <c r="AY162" s="657">
        <v>18</v>
      </c>
      <c r="AZ162" s="666">
        <v>2</v>
      </c>
      <c r="BA162" s="657">
        <v>0</v>
      </c>
      <c r="BB162" s="657">
        <v>0</v>
      </c>
      <c r="BC162" s="657">
        <v>0</v>
      </c>
      <c r="BD162" s="665">
        <v>3</v>
      </c>
      <c r="BE162" s="657">
        <v>3</v>
      </c>
      <c r="BF162" s="666">
        <v>0</v>
      </c>
      <c r="BG162" s="657">
        <v>42</v>
      </c>
      <c r="BH162" s="657">
        <v>37</v>
      </c>
      <c r="BI162" s="657">
        <v>5</v>
      </c>
      <c r="BJ162" s="665">
        <v>4</v>
      </c>
      <c r="BK162" s="657">
        <v>3</v>
      </c>
      <c r="BL162" s="666">
        <v>1</v>
      </c>
      <c r="BM162" s="657">
        <v>19</v>
      </c>
      <c r="BN162" s="657">
        <v>15</v>
      </c>
      <c r="BO162" s="657">
        <v>4</v>
      </c>
      <c r="BP162" s="665">
        <v>2</v>
      </c>
      <c r="BQ162" s="657">
        <v>1</v>
      </c>
      <c r="BR162" s="666">
        <v>1</v>
      </c>
      <c r="BS162" s="657">
        <v>36</v>
      </c>
      <c r="BT162" s="657">
        <v>28</v>
      </c>
      <c r="BU162" s="657">
        <v>8</v>
      </c>
      <c r="BV162" s="665">
        <v>0</v>
      </c>
      <c r="BW162" s="657">
        <v>0</v>
      </c>
      <c r="BX162" s="666">
        <v>0</v>
      </c>
      <c r="BY162" s="657">
        <v>5</v>
      </c>
      <c r="BZ162" s="657">
        <v>4</v>
      </c>
      <c r="CA162" s="657">
        <v>1</v>
      </c>
      <c r="CB162" s="665">
        <v>1</v>
      </c>
      <c r="CC162" s="657">
        <v>1</v>
      </c>
      <c r="CD162" s="666">
        <v>0</v>
      </c>
      <c r="CE162" s="657">
        <v>5</v>
      </c>
      <c r="CF162" s="657">
        <v>5</v>
      </c>
      <c r="CG162" s="657">
        <v>0</v>
      </c>
      <c r="CH162" s="665">
        <v>16</v>
      </c>
      <c r="CI162" s="657">
        <v>12</v>
      </c>
      <c r="CJ162" s="666">
        <v>4</v>
      </c>
      <c r="CK162" s="657">
        <v>12</v>
      </c>
      <c r="CL162" s="657">
        <v>9</v>
      </c>
      <c r="CM162" s="657">
        <v>3</v>
      </c>
      <c r="CN162" s="665">
        <v>0</v>
      </c>
      <c r="CO162" s="657">
        <v>0</v>
      </c>
      <c r="CP162" s="666">
        <v>0</v>
      </c>
      <c r="CQ162" s="657">
        <v>4</v>
      </c>
      <c r="CR162" s="657">
        <v>4</v>
      </c>
      <c r="CS162" s="657">
        <v>0</v>
      </c>
      <c r="CT162" s="665">
        <v>48</v>
      </c>
      <c r="CU162" s="657">
        <v>39</v>
      </c>
      <c r="CV162" s="666">
        <v>9</v>
      </c>
      <c r="CW162" s="657">
        <v>0</v>
      </c>
      <c r="CX162" s="657">
        <v>0</v>
      </c>
      <c r="CY162" s="657">
        <v>0</v>
      </c>
      <c r="CZ162" s="665">
        <v>5</v>
      </c>
      <c r="DA162" s="657">
        <v>2</v>
      </c>
      <c r="DB162" s="666">
        <v>3</v>
      </c>
      <c r="DC162" s="657">
        <v>0</v>
      </c>
      <c r="DD162" s="657">
        <v>0</v>
      </c>
      <c r="DE162" s="657">
        <v>0</v>
      </c>
      <c r="DF162" s="665">
        <v>4</v>
      </c>
      <c r="DG162" s="657">
        <v>2</v>
      </c>
      <c r="DH162" s="666">
        <v>2</v>
      </c>
      <c r="DI162" s="657">
        <v>0</v>
      </c>
      <c r="DJ162" s="657">
        <v>0</v>
      </c>
      <c r="DK162" s="657">
        <v>0</v>
      </c>
      <c r="DL162" s="665">
        <v>0</v>
      </c>
      <c r="DM162" s="657">
        <v>0</v>
      </c>
      <c r="DN162" s="666">
        <v>0</v>
      </c>
      <c r="DO162" s="657">
        <v>2</v>
      </c>
      <c r="DP162" s="657">
        <v>2</v>
      </c>
      <c r="DQ162" s="657">
        <v>0</v>
      </c>
      <c r="DR162" s="665">
        <v>0</v>
      </c>
      <c r="DS162" s="657">
        <v>0</v>
      </c>
      <c r="DT162" s="666">
        <v>0</v>
      </c>
      <c r="DU162" s="665">
        <v>0</v>
      </c>
      <c r="DV162" s="657">
        <v>0</v>
      </c>
      <c r="DW162" s="666">
        <v>0</v>
      </c>
    </row>
    <row r="163" spans="1:127" hidden="1" x14ac:dyDescent="0.15">
      <c r="A163" s="529" t="s">
        <v>1505</v>
      </c>
      <c r="B163" s="661">
        <v>3732</v>
      </c>
      <c r="C163" s="662">
        <v>2307</v>
      </c>
      <c r="D163" s="663">
        <v>1425</v>
      </c>
      <c r="E163" s="657">
        <v>478</v>
      </c>
      <c r="F163" s="657">
        <v>335</v>
      </c>
      <c r="G163" s="657">
        <v>143</v>
      </c>
      <c r="H163" s="665">
        <v>333</v>
      </c>
      <c r="I163" s="657">
        <v>204</v>
      </c>
      <c r="J163" s="666">
        <v>129</v>
      </c>
      <c r="K163" s="657">
        <v>278</v>
      </c>
      <c r="L163" s="657">
        <v>174</v>
      </c>
      <c r="M163" s="657">
        <v>104</v>
      </c>
      <c r="N163" s="665">
        <v>86</v>
      </c>
      <c r="O163" s="657">
        <v>59</v>
      </c>
      <c r="P163" s="666">
        <v>27</v>
      </c>
      <c r="Q163" s="657">
        <v>49</v>
      </c>
      <c r="R163" s="657">
        <v>36</v>
      </c>
      <c r="S163" s="657">
        <v>13</v>
      </c>
      <c r="T163" s="665">
        <v>0</v>
      </c>
      <c r="U163" s="657">
        <v>0</v>
      </c>
      <c r="V163" s="666">
        <v>0</v>
      </c>
      <c r="W163" s="657">
        <v>0</v>
      </c>
      <c r="X163" s="657">
        <v>0</v>
      </c>
      <c r="Y163" s="657">
        <v>0</v>
      </c>
      <c r="Z163" s="665">
        <v>78</v>
      </c>
      <c r="AA163" s="657">
        <v>38</v>
      </c>
      <c r="AB163" s="666">
        <v>40</v>
      </c>
      <c r="AC163" s="657">
        <v>0</v>
      </c>
      <c r="AD163" s="657">
        <v>0</v>
      </c>
      <c r="AE163" s="657">
        <v>0</v>
      </c>
      <c r="AF163" s="665">
        <v>162</v>
      </c>
      <c r="AG163" s="657">
        <v>79</v>
      </c>
      <c r="AH163" s="666">
        <v>83</v>
      </c>
      <c r="AI163" s="657">
        <v>33</v>
      </c>
      <c r="AJ163" s="657">
        <v>33</v>
      </c>
      <c r="AK163" s="657">
        <v>0</v>
      </c>
      <c r="AL163" s="665">
        <v>140</v>
      </c>
      <c r="AM163" s="657">
        <v>116</v>
      </c>
      <c r="AN163" s="666">
        <v>24</v>
      </c>
      <c r="AO163" s="657">
        <v>48</v>
      </c>
      <c r="AP163" s="657">
        <v>28</v>
      </c>
      <c r="AQ163" s="657">
        <v>20</v>
      </c>
      <c r="AR163" s="665">
        <v>44</v>
      </c>
      <c r="AS163" s="657">
        <v>11</v>
      </c>
      <c r="AT163" s="666">
        <v>33</v>
      </c>
      <c r="AU163" s="657">
        <v>81</v>
      </c>
      <c r="AV163" s="657">
        <v>31</v>
      </c>
      <c r="AW163" s="657">
        <v>50</v>
      </c>
      <c r="AX163" s="665">
        <v>0</v>
      </c>
      <c r="AY163" s="657">
        <v>0</v>
      </c>
      <c r="AZ163" s="666">
        <v>0</v>
      </c>
      <c r="BA163" s="657">
        <v>21</v>
      </c>
      <c r="BB163" s="657">
        <v>15</v>
      </c>
      <c r="BC163" s="657">
        <v>6</v>
      </c>
      <c r="BD163" s="665">
        <v>191</v>
      </c>
      <c r="BE163" s="657">
        <v>121</v>
      </c>
      <c r="BF163" s="666">
        <v>70</v>
      </c>
      <c r="BG163" s="657">
        <v>20</v>
      </c>
      <c r="BH163" s="657">
        <v>3</v>
      </c>
      <c r="BI163" s="657">
        <v>17</v>
      </c>
      <c r="BJ163" s="665">
        <v>451</v>
      </c>
      <c r="BK163" s="657">
        <v>302</v>
      </c>
      <c r="BL163" s="666">
        <v>149</v>
      </c>
      <c r="BM163" s="657">
        <v>61</v>
      </c>
      <c r="BN163" s="657">
        <v>44</v>
      </c>
      <c r="BO163" s="657">
        <v>17</v>
      </c>
      <c r="BP163" s="665">
        <v>0</v>
      </c>
      <c r="BQ163" s="657">
        <v>0</v>
      </c>
      <c r="BR163" s="666">
        <v>0</v>
      </c>
      <c r="BS163" s="657">
        <v>119</v>
      </c>
      <c r="BT163" s="657">
        <v>45</v>
      </c>
      <c r="BU163" s="657">
        <v>74</v>
      </c>
      <c r="BV163" s="665">
        <v>26</v>
      </c>
      <c r="BW163" s="657">
        <v>13</v>
      </c>
      <c r="BX163" s="666">
        <v>13</v>
      </c>
      <c r="BY163" s="657">
        <v>7</v>
      </c>
      <c r="BZ163" s="657">
        <v>6</v>
      </c>
      <c r="CA163" s="657">
        <v>1</v>
      </c>
      <c r="CB163" s="665">
        <v>9</v>
      </c>
      <c r="CC163" s="657">
        <v>7</v>
      </c>
      <c r="CD163" s="666">
        <v>2</v>
      </c>
      <c r="CE163" s="657">
        <v>0</v>
      </c>
      <c r="CF163" s="657">
        <v>0</v>
      </c>
      <c r="CG163" s="657">
        <v>0</v>
      </c>
      <c r="CH163" s="665">
        <v>414</v>
      </c>
      <c r="CI163" s="657">
        <v>259</v>
      </c>
      <c r="CJ163" s="666">
        <v>155</v>
      </c>
      <c r="CK163" s="657">
        <v>90</v>
      </c>
      <c r="CL163" s="657">
        <v>38</v>
      </c>
      <c r="CM163" s="657">
        <v>52</v>
      </c>
      <c r="CN163" s="665">
        <v>7</v>
      </c>
      <c r="CO163" s="657">
        <v>1</v>
      </c>
      <c r="CP163" s="666">
        <v>6</v>
      </c>
      <c r="CQ163" s="657">
        <v>30</v>
      </c>
      <c r="CR163" s="657">
        <v>11</v>
      </c>
      <c r="CS163" s="657">
        <v>19</v>
      </c>
      <c r="CT163" s="665">
        <v>26</v>
      </c>
      <c r="CU163" s="657">
        <v>12</v>
      </c>
      <c r="CV163" s="666">
        <v>14</v>
      </c>
      <c r="CW163" s="657">
        <v>64</v>
      </c>
      <c r="CX163" s="657">
        <v>45</v>
      </c>
      <c r="CY163" s="657">
        <v>19</v>
      </c>
      <c r="CZ163" s="665">
        <v>89</v>
      </c>
      <c r="DA163" s="657">
        <v>47</v>
      </c>
      <c r="DB163" s="666">
        <v>42</v>
      </c>
      <c r="DC163" s="657">
        <v>216</v>
      </c>
      <c r="DD163" s="657">
        <v>134</v>
      </c>
      <c r="DE163" s="657">
        <v>82</v>
      </c>
      <c r="DF163" s="665">
        <v>10</v>
      </c>
      <c r="DG163" s="657">
        <v>2</v>
      </c>
      <c r="DH163" s="666">
        <v>8</v>
      </c>
      <c r="DI163" s="657">
        <v>7</v>
      </c>
      <c r="DJ163" s="657">
        <v>2</v>
      </c>
      <c r="DK163" s="657">
        <v>5</v>
      </c>
      <c r="DL163" s="665">
        <v>64</v>
      </c>
      <c r="DM163" s="657">
        <v>56</v>
      </c>
      <c r="DN163" s="666">
        <v>8</v>
      </c>
      <c r="DO163" s="657">
        <v>0</v>
      </c>
      <c r="DP163" s="657">
        <v>0</v>
      </c>
      <c r="DQ163" s="657">
        <v>0</v>
      </c>
      <c r="DR163" s="665">
        <v>0</v>
      </c>
      <c r="DS163" s="657">
        <v>0</v>
      </c>
      <c r="DT163" s="666">
        <v>0</v>
      </c>
      <c r="DU163" s="665">
        <v>0</v>
      </c>
      <c r="DV163" s="657">
        <v>0</v>
      </c>
      <c r="DW163" s="666">
        <v>0</v>
      </c>
    </row>
    <row r="164" spans="1:127" hidden="1" x14ac:dyDescent="0.15">
      <c r="A164" s="529" t="s">
        <v>1506</v>
      </c>
      <c r="B164" s="661">
        <v>8940</v>
      </c>
      <c r="C164" s="662">
        <v>6433</v>
      </c>
      <c r="D164" s="663">
        <v>2504</v>
      </c>
      <c r="E164" s="657">
        <v>5168</v>
      </c>
      <c r="F164" s="657">
        <v>3607</v>
      </c>
      <c r="G164" s="657">
        <v>1558</v>
      </c>
      <c r="H164" s="665">
        <v>777</v>
      </c>
      <c r="I164" s="657">
        <v>530</v>
      </c>
      <c r="J164" s="666">
        <v>247</v>
      </c>
      <c r="K164" s="657">
        <v>93</v>
      </c>
      <c r="L164" s="657">
        <v>67</v>
      </c>
      <c r="M164" s="657">
        <v>26</v>
      </c>
      <c r="N164" s="665">
        <v>601</v>
      </c>
      <c r="O164" s="657">
        <v>469</v>
      </c>
      <c r="P164" s="666">
        <v>132</v>
      </c>
      <c r="Q164" s="657">
        <v>81</v>
      </c>
      <c r="R164" s="657">
        <v>58</v>
      </c>
      <c r="S164" s="657">
        <v>23</v>
      </c>
      <c r="T164" s="665">
        <v>0</v>
      </c>
      <c r="U164" s="657">
        <v>0</v>
      </c>
      <c r="V164" s="666">
        <v>0</v>
      </c>
      <c r="W164" s="657">
        <v>0</v>
      </c>
      <c r="X164" s="657">
        <v>0</v>
      </c>
      <c r="Y164" s="657">
        <v>0</v>
      </c>
      <c r="Z164" s="665">
        <v>39</v>
      </c>
      <c r="AA164" s="657">
        <v>25</v>
      </c>
      <c r="AB164" s="666">
        <v>14</v>
      </c>
      <c r="AC164" s="657">
        <v>9</v>
      </c>
      <c r="AD164" s="657">
        <v>4</v>
      </c>
      <c r="AE164" s="657">
        <v>5</v>
      </c>
      <c r="AF164" s="665">
        <v>6</v>
      </c>
      <c r="AG164" s="657">
        <v>4</v>
      </c>
      <c r="AH164" s="666">
        <v>2</v>
      </c>
      <c r="AI164" s="657">
        <v>918</v>
      </c>
      <c r="AJ164" s="657">
        <v>720</v>
      </c>
      <c r="AK164" s="657">
        <v>198</v>
      </c>
      <c r="AL164" s="665">
        <v>0</v>
      </c>
      <c r="AM164" s="657">
        <v>0</v>
      </c>
      <c r="AN164" s="666">
        <v>0</v>
      </c>
      <c r="AO164" s="657">
        <v>35</v>
      </c>
      <c r="AP164" s="657">
        <v>30</v>
      </c>
      <c r="AQ164" s="657">
        <v>5</v>
      </c>
      <c r="AR164" s="665">
        <v>0</v>
      </c>
      <c r="AS164" s="657">
        <v>0</v>
      </c>
      <c r="AT164" s="666">
        <v>0</v>
      </c>
      <c r="AU164" s="657">
        <v>167</v>
      </c>
      <c r="AV164" s="657">
        <v>114</v>
      </c>
      <c r="AW164" s="657">
        <v>53</v>
      </c>
      <c r="AX164" s="665">
        <v>59</v>
      </c>
      <c r="AY164" s="657">
        <v>27</v>
      </c>
      <c r="AZ164" s="666">
        <v>32</v>
      </c>
      <c r="BA164" s="657">
        <v>6</v>
      </c>
      <c r="BB164" s="657">
        <v>6</v>
      </c>
      <c r="BC164" s="657">
        <v>0</v>
      </c>
      <c r="BD164" s="665">
        <v>41</v>
      </c>
      <c r="BE164" s="657">
        <v>37</v>
      </c>
      <c r="BF164" s="666">
        <v>4</v>
      </c>
      <c r="BG164" s="657">
        <v>0</v>
      </c>
      <c r="BH164" s="657">
        <v>0</v>
      </c>
      <c r="BI164" s="657">
        <v>0</v>
      </c>
      <c r="BJ164" s="665">
        <v>38</v>
      </c>
      <c r="BK164" s="657">
        <v>19</v>
      </c>
      <c r="BL164" s="666">
        <v>19</v>
      </c>
      <c r="BM164" s="657">
        <v>114</v>
      </c>
      <c r="BN164" s="657">
        <v>60</v>
      </c>
      <c r="BO164" s="657">
        <v>54</v>
      </c>
      <c r="BP164" s="665">
        <v>0</v>
      </c>
      <c r="BQ164" s="657">
        <v>0</v>
      </c>
      <c r="BR164" s="666">
        <v>0</v>
      </c>
      <c r="BS164" s="657">
        <v>122</v>
      </c>
      <c r="BT164" s="657">
        <v>99</v>
      </c>
      <c r="BU164" s="657">
        <v>23</v>
      </c>
      <c r="BV164" s="665">
        <v>0</v>
      </c>
      <c r="BW164" s="657">
        <v>0</v>
      </c>
      <c r="BX164" s="666">
        <v>0</v>
      </c>
      <c r="BY164" s="657">
        <v>85</v>
      </c>
      <c r="BZ164" s="657">
        <v>72</v>
      </c>
      <c r="CA164" s="657">
        <v>13</v>
      </c>
      <c r="CB164" s="665">
        <v>21</v>
      </c>
      <c r="CC164" s="657">
        <v>16</v>
      </c>
      <c r="CD164" s="666">
        <v>5</v>
      </c>
      <c r="CE164" s="657">
        <v>11</v>
      </c>
      <c r="CF164" s="657">
        <v>4</v>
      </c>
      <c r="CG164" s="657">
        <v>7</v>
      </c>
      <c r="CH164" s="665">
        <v>4</v>
      </c>
      <c r="CI164" s="657">
        <v>3</v>
      </c>
      <c r="CJ164" s="666">
        <v>1</v>
      </c>
      <c r="CK164" s="657">
        <v>366</v>
      </c>
      <c r="CL164" s="657">
        <v>349</v>
      </c>
      <c r="CM164" s="657">
        <v>17</v>
      </c>
      <c r="CN164" s="665">
        <v>0</v>
      </c>
      <c r="CO164" s="657">
        <v>0</v>
      </c>
      <c r="CP164" s="666">
        <v>0</v>
      </c>
      <c r="CQ164" s="657">
        <v>0</v>
      </c>
      <c r="CR164" s="657">
        <v>0</v>
      </c>
      <c r="CS164" s="657">
        <v>0</v>
      </c>
      <c r="CT164" s="665">
        <v>160</v>
      </c>
      <c r="CU164" s="657">
        <v>107</v>
      </c>
      <c r="CV164" s="666">
        <v>53</v>
      </c>
      <c r="CW164" s="657">
        <v>0</v>
      </c>
      <c r="CX164" s="657">
        <v>0</v>
      </c>
      <c r="CY164" s="657">
        <v>0</v>
      </c>
      <c r="CZ164" s="665">
        <v>0</v>
      </c>
      <c r="DA164" s="657">
        <v>0</v>
      </c>
      <c r="DB164" s="666">
        <v>0</v>
      </c>
      <c r="DC164" s="657">
        <v>3</v>
      </c>
      <c r="DD164" s="657">
        <v>1</v>
      </c>
      <c r="DE164" s="657">
        <v>2</v>
      </c>
      <c r="DF164" s="665">
        <v>0</v>
      </c>
      <c r="DG164" s="657">
        <v>0</v>
      </c>
      <c r="DH164" s="666">
        <v>0</v>
      </c>
      <c r="DI164" s="657">
        <v>0</v>
      </c>
      <c r="DJ164" s="657">
        <v>0</v>
      </c>
      <c r="DK164" s="657">
        <v>0</v>
      </c>
      <c r="DL164" s="665">
        <v>5</v>
      </c>
      <c r="DM164" s="657">
        <v>1</v>
      </c>
      <c r="DN164" s="666">
        <v>4</v>
      </c>
      <c r="DO164" s="657">
        <v>0</v>
      </c>
      <c r="DP164" s="657">
        <v>0</v>
      </c>
      <c r="DQ164" s="657">
        <v>0</v>
      </c>
      <c r="DR164" s="665">
        <v>1</v>
      </c>
      <c r="DS164" s="657">
        <v>1</v>
      </c>
      <c r="DT164" s="666">
        <v>0</v>
      </c>
      <c r="DU164" s="665">
        <v>10</v>
      </c>
      <c r="DV164" s="657">
        <v>3</v>
      </c>
      <c r="DW164" s="666">
        <v>7</v>
      </c>
    </row>
    <row r="165" spans="1:127" hidden="1" x14ac:dyDescent="0.15">
      <c r="A165" s="529" t="s">
        <v>1507</v>
      </c>
      <c r="B165" s="661">
        <v>284</v>
      </c>
      <c r="C165" s="662">
        <v>216</v>
      </c>
      <c r="D165" s="663">
        <v>68</v>
      </c>
      <c r="E165" s="657">
        <v>261</v>
      </c>
      <c r="F165" s="657">
        <v>214</v>
      </c>
      <c r="G165" s="657">
        <v>47</v>
      </c>
      <c r="H165" s="665">
        <v>0</v>
      </c>
      <c r="I165" s="657">
        <v>0</v>
      </c>
      <c r="J165" s="666">
        <v>0</v>
      </c>
      <c r="K165" s="657">
        <v>0</v>
      </c>
      <c r="L165" s="657">
        <v>0</v>
      </c>
      <c r="M165" s="657">
        <v>0</v>
      </c>
      <c r="N165" s="665">
        <v>0</v>
      </c>
      <c r="O165" s="657">
        <v>0</v>
      </c>
      <c r="P165" s="666">
        <v>0</v>
      </c>
      <c r="Q165" s="657">
        <v>0</v>
      </c>
      <c r="R165" s="657">
        <v>0</v>
      </c>
      <c r="S165" s="657">
        <v>0</v>
      </c>
      <c r="T165" s="665">
        <v>0</v>
      </c>
      <c r="U165" s="657">
        <v>0</v>
      </c>
      <c r="V165" s="666">
        <v>0</v>
      </c>
      <c r="W165" s="657">
        <v>0</v>
      </c>
      <c r="X165" s="657">
        <v>0</v>
      </c>
      <c r="Y165" s="657">
        <v>0</v>
      </c>
      <c r="Z165" s="665">
        <v>0</v>
      </c>
      <c r="AA165" s="657">
        <v>0</v>
      </c>
      <c r="AB165" s="666">
        <v>0</v>
      </c>
      <c r="AC165" s="657">
        <v>0</v>
      </c>
      <c r="AD165" s="657">
        <v>0</v>
      </c>
      <c r="AE165" s="657">
        <v>0</v>
      </c>
      <c r="AF165" s="665">
        <v>0</v>
      </c>
      <c r="AG165" s="657">
        <v>0</v>
      </c>
      <c r="AH165" s="666">
        <v>0</v>
      </c>
      <c r="AI165" s="657">
        <v>0</v>
      </c>
      <c r="AJ165" s="657">
        <v>0</v>
      </c>
      <c r="AK165" s="657">
        <v>0</v>
      </c>
      <c r="AL165" s="665">
        <v>0</v>
      </c>
      <c r="AM165" s="657">
        <v>0</v>
      </c>
      <c r="AN165" s="666">
        <v>0</v>
      </c>
      <c r="AO165" s="657">
        <v>0</v>
      </c>
      <c r="AP165" s="657">
        <v>0</v>
      </c>
      <c r="AQ165" s="657">
        <v>0</v>
      </c>
      <c r="AR165" s="665">
        <v>0</v>
      </c>
      <c r="AS165" s="657">
        <v>0</v>
      </c>
      <c r="AT165" s="666">
        <v>0</v>
      </c>
      <c r="AU165" s="657">
        <v>23</v>
      </c>
      <c r="AV165" s="657">
        <v>2</v>
      </c>
      <c r="AW165" s="657">
        <v>21</v>
      </c>
      <c r="AX165" s="665">
        <v>0</v>
      </c>
      <c r="AY165" s="657">
        <v>0</v>
      </c>
      <c r="AZ165" s="666">
        <v>0</v>
      </c>
      <c r="BA165" s="657">
        <v>0</v>
      </c>
      <c r="BB165" s="657">
        <v>0</v>
      </c>
      <c r="BC165" s="657">
        <v>0</v>
      </c>
      <c r="BD165" s="665">
        <v>0</v>
      </c>
      <c r="BE165" s="657">
        <v>0</v>
      </c>
      <c r="BF165" s="666">
        <v>0</v>
      </c>
      <c r="BG165" s="657">
        <v>0</v>
      </c>
      <c r="BH165" s="657">
        <v>0</v>
      </c>
      <c r="BI165" s="657">
        <v>0</v>
      </c>
      <c r="BJ165" s="665">
        <v>0</v>
      </c>
      <c r="BK165" s="657">
        <v>0</v>
      </c>
      <c r="BL165" s="666">
        <v>0</v>
      </c>
      <c r="BM165" s="657">
        <v>0</v>
      </c>
      <c r="BN165" s="657">
        <v>0</v>
      </c>
      <c r="BO165" s="657">
        <v>0</v>
      </c>
      <c r="BP165" s="665">
        <v>0</v>
      </c>
      <c r="BQ165" s="657">
        <v>0</v>
      </c>
      <c r="BR165" s="666">
        <v>0</v>
      </c>
      <c r="BS165" s="657">
        <v>0</v>
      </c>
      <c r="BT165" s="657">
        <v>0</v>
      </c>
      <c r="BU165" s="657">
        <v>0</v>
      </c>
      <c r="BV165" s="665">
        <v>0</v>
      </c>
      <c r="BW165" s="657">
        <v>0</v>
      </c>
      <c r="BX165" s="666">
        <v>0</v>
      </c>
      <c r="BY165" s="657">
        <v>0</v>
      </c>
      <c r="BZ165" s="657">
        <v>0</v>
      </c>
      <c r="CA165" s="657">
        <v>0</v>
      </c>
      <c r="CB165" s="665">
        <v>0</v>
      </c>
      <c r="CC165" s="657">
        <v>0</v>
      </c>
      <c r="CD165" s="666">
        <v>0</v>
      </c>
      <c r="CE165" s="657">
        <v>0</v>
      </c>
      <c r="CF165" s="657">
        <v>0</v>
      </c>
      <c r="CG165" s="657">
        <v>0</v>
      </c>
      <c r="CH165" s="665">
        <v>0</v>
      </c>
      <c r="CI165" s="657">
        <v>0</v>
      </c>
      <c r="CJ165" s="666">
        <v>0</v>
      </c>
      <c r="CK165" s="657">
        <v>0</v>
      </c>
      <c r="CL165" s="657">
        <v>0</v>
      </c>
      <c r="CM165" s="657">
        <v>0</v>
      </c>
      <c r="CN165" s="665">
        <v>0</v>
      </c>
      <c r="CO165" s="657">
        <v>0</v>
      </c>
      <c r="CP165" s="666">
        <v>0</v>
      </c>
      <c r="CQ165" s="657">
        <v>0</v>
      </c>
      <c r="CR165" s="657">
        <v>0</v>
      </c>
      <c r="CS165" s="657">
        <v>0</v>
      </c>
      <c r="CT165" s="665">
        <v>0</v>
      </c>
      <c r="CU165" s="657">
        <v>0</v>
      </c>
      <c r="CV165" s="666">
        <v>0</v>
      </c>
      <c r="CW165" s="657">
        <v>0</v>
      </c>
      <c r="CX165" s="657">
        <v>0</v>
      </c>
      <c r="CY165" s="657">
        <v>0</v>
      </c>
      <c r="CZ165" s="665">
        <v>0</v>
      </c>
      <c r="DA165" s="657">
        <v>0</v>
      </c>
      <c r="DB165" s="666">
        <v>0</v>
      </c>
      <c r="DC165" s="657">
        <v>0</v>
      </c>
      <c r="DD165" s="657">
        <v>0</v>
      </c>
      <c r="DE165" s="657">
        <v>0</v>
      </c>
      <c r="DF165" s="665">
        <v>0</v>
      </c>
      <c r="DG165" s="657">
        <v>0</v>
      </c>
      <c r="DH165" s="666">
        <v>0</v>
      </c>
      <c r="DI165" s="657">
        <v>0</v>
      </c>
      <c r="DJ165" s="657">
        <v>0</v>
      </c>
      <c r="DK165" s="657">
        <v>0</v>
      </c>
      <c r="DL165" s="665">
        <v>0</v>
      </c>
      <c r="DM165" s="657">
        <v>0</v>
      </c>
      <c r="DN165" s="666">
        <v>0</v>
      </c>
      <c r="DO165" s="657">
        <v>0</v>
      </c>
      <c r="DP165" s="657">
        <v>0</v>
      </c>
      <c r="DQ165" s="657">
        <v>0</v>
      </c>
      <c r="DR165" s="665">
        <v>0</v>
      </c>
      <c r="DS165" s="657">
        <v>0</v>
      </c>
      <c r="DT165" s="666">
        <v>0</v>
      </c>
      <c r="DU165" s="665">
        <v>0</v>
      </c>
      <c r="DV165" s="657">
        <v>0</v>
      </c>
      <c r="DW165" s="666">
        <v>0</v>
      </c>
    </row>
    <row r="166" spans="1:127" hidden="1" x14ac:dyDescent="0.15">
      <c r="A166" s="529" t="s">
        <v>1508</v>
      </c>
      <c r="B166" s="661">
        <v>2032</v>
      </c>
      <c r="C166" s="662">
        <v>1729</v>
      </c>
      <c r="D166" s="663">
        <v>303</v>
      </c>
      <c r="E166" s="657">
        <v>1362</v>
      </c>
      <c r="F166" s="657">
        <v>1115</v>
      </c>
      <c r="G166" s="657">
        <v>247</v>
      </c>
      <c r="H166" s="665">
        <v>0</v>
      </c>
      <c r="I166" s="657">
        <v>0</v>
      </c>
      <c r="J166" s="666">
        <v>0</v>
      </c>
      <c r="K166" s="657">
        <v>0</v>
      </c>
      <c r="L166" s="657">
        <v>0</v>
      </c>
      <c r="M166" s="657">
        <v>0</v>
      </c>
      <c r="N166" s="665">
        <v>198</v>
      </c>
      <c r="O166" s="657">
        <v>173</v>
      </c>
      <c r="P166" s="666">
        <v>25</v>
      </c>
      <c r="Q166" s="657">
        <v>0</v>
      </c>
      <c r="R166" s="657">
        <v>0</v>
      </c>
      <c r="S166" s="657">
        <v>0</v>
      </c>
      <c r="T166" s="665">
        <v>0</v>
      </c>
      <c r="U166" s="657">
        <v>0</v>
      </c>
      <c r="V166" s="666">
        <v>0</v>
      </c>
      <c r="W166" s="657">
        <v>0</v>
      </c>
      <c r="X166" s="657">
        <v>0</v>
      </c>
      <c r="Y166" s="657">
        <v>0</v>
      </c>
      <c r="Z166" s="665">
        <v>0</v>
      </c>
      <c r="AA166" s="657">
        <v>0</v>
      </c>
      <c r="AB166" s="666">
        <v>0</v>
      </c>
      <c r="AC166" s="657">
        <v>0</v>
      </c>
      <c r="AD166" s="657">
        <v>0</v>
      </c>
      <c r="AE166" s="657">
        <v>0</v>
      </c>
      <c r="AF166" s="665">
        <v>0</v>
      </c>
      <c r="AG166" s="657">
        <v>0</v>
      </c>
      <c r="AH166" s="666">
        <v>0</v>
      </c>
      <c r="AI166" s="657">
        <v>0</v>
      </c>
      <c r="AJ166" s="657">
        <v>0</v>
      </c>
      <c r="AK166" s="657">
        <v>0</v>
      </c>
      <c r="AL166" s="665">
        <v>0</v>
      </c>
      <c r="AM166" s="657">
        <v>0</v>
      </c>
      <c r="AN166" s="666">
        <v>0</v>
      </c>
      <c r="AO166" s="657">
        <v>0</v>
      </c>
      <c r="AP166" s="657">
        <v>0</v>
      </c>
      <c r="AQ166" s="657">
        <v>0</v>
      </c>
      <c r="AR166" s="665">
        <v>0</v>
      </c>
      <c r="AS166" s="657">
        <v>0</v>
      </c>
      <c r="AT166" s="666">
        <v>0</v>
      </c>
      <c r="AU166" s="657">
        <v>0</v>
      </c>
      <c r="AV166" s="657">
        <v>0</v>
      </c>
      <c r="AW166" s="657">
        <v>0</v>
      </c>
      <c r="AX166" s="665">
        <v>0</v>
      </c>
      <c r="AY166" s="657">
        <v>0</v>
      </c>
      <c r="AZ166" s="666">
        <v>0</v>
      </c>
      <c r="BA166" s="657">
        <v>0</v>
      </c>
      <c r="BB166" s="657">
        <v>0</v>
      </c>
      <c r="BC166" s="657">
        <v>0</v>
      </c>
      <c r="BD166" s="665">
        <v>0</v>
      </c>
      <c r="BE166" s="657">
        <v>0</v>
      </c>
      <c r="BF166" s="666">
        <v>0</v>
      </c>
      <c r="BG166" s="657">
        <v>0</v>
      </c>
      <c r="BH166" s="657">
        <v>0</v>
      </c>
      <c r="BI166" s="657">
        <v>0</v>
      </c>
      <c r="BJ166" s="665">
        <v>0</v>
      </c>
      <c r="BK166" s="657">
        <v>0</v>
      </c>
      <c r="BL166" s="666">
        <v>0</v>
      </c>
      <c r="BM166" s="657">
        <v>0</v>
      </c>
      <c r="BN166" s="657">
        <v>0</v>
      </c>
      <c r="BO166" s="657">
        <v>0</v>
      </c>
      <c r="BP166" s="665">
        <v>0</v>
      </c>
      <c r="BQ166" s="657">
        <v>0</v>
      </c>
      <c r="BR166" s="666">
        <v>0</v>
      </c>
      <c r="BS166" s="657">
        <v>113</v>
      </c>
      <c r="BT166" s="657">
        <v>94</v>
      </c>
      <c r="BU166" s="657">
        <v>19</v>
      </c>
      <c r="BV166" s="665">
        <v>0</v>
      </c>
      <c r="BW166" s="657">
        <v>0</v>
      </c>
      <c r="BX166" s="666">
        <v>0</v>
      </c>
      <c r="BY166" s="657">
        <v>0</v>
      </c>
      <c r="BZ166" s="657">
        <v>0</v>
      </c>
      <c r="CA166" s="657">
        <v>0</v>
      </c>
      <c r="CB166" s="665">
        <v>0</v>
      </c>
      <c r="CC166" s="657">
        <v>0</v>
      </c>
      <c r="CD166" s="666">
        <v>0</v>
      </c>
      <c r="CE166" s="657">
        <v>0</v>
      </c>
      <c r="CF166" s="657">
        <v>0</v>
      </c>
      <c r="CG166" s="657">
        <v>0</v>
      </c>
      <c r="CH166" s="665">
        <v>0</v>
      </c>
      <c r="CI166" s="657">
        <v>0</v>
      </c>
      <c r="CJ166" s="666">
        <v>0</v>
      </c>
      <c r="CK166" s="657">
        <v>359</v>
      </c>
      <c r="CL166" s="657">
        <v>347</v>
      </c>
      <c r="CM166" s="657">
        <v>12</v>
      </c>
      <c r="CN166" s="665">
        <v>0</v>
      </c>
      <c r="CO166" s="657">
        <v>0</v>
      </c>
      <c r="CP166" s="666">
        <v>0</v>
      </c>
      <c r="CQ166" s="657">
        <v>0</v>
      </c>
      <c r="CR166" s="657">
        <v>0</v>
      </c>
      <c r="CS166" s="657">
        <v>0</v>
      </c>
      <c r="CT166" s="665">
        <v>0</v>
      </c>
      <c r="CU166" s="657">
        <v>0</v>
      </c>
      <c r="CV166" s="666">
        <v>0</v>
      </c>
      <c r="CW166" s="657">
        <v>0</v>
      </c>
      <c r="CX166" s="657">
        <v>0</v>
      </c>
      <c r="CY166" s="657">
        <v>0</v>
      </c>
      <c r="CZ166" s="665">
        <v>0</v>
      </c>
      <c r="DA166" s="657">
        <v>0</v>
      </c>
      <c r="DB166" s="666">
        <v>0</v>
      </c>
      <c r="DC166" s="657">
        <v>0</v>
      </c>
      <c r="DD166" s="657">
        <v>0</v>
      </c>
      <c r="DE166" s="657">
        <v>0</v>
      </c>
      <c r="DF166" s="665">
        <v>0</v>
      </c>
      <c r="DG166" s="657">
        <v>0</v>
      </c>
      <c r="DH166" s="666">
        <v>0</v>
      </c>
      <c r="DI166" s="657">
        <v>0</v>
      </c>
      <c r="DJ166" s="657">
        <v>0</v>
      </c>
      <c r="DK166" s="657">
        <v>0</v>
      </c>
      <c r="DL166" s="665">
        <v>0</v>
      </c>
      <c r="DM166" s="657">
        <v>0</v>
      </c>
      <c r="DN166" s="666">
        <v>0</v>
      </c>
      <c r="DO166" s="657">
        <v>0</v>
      </c>
      <c r="DP166" s="657">
        <v>0</v>
      </c>
      <c r="DQ166" s="657">
        <v>0</v>
      </c>
      <c r="DR166" s="665">
        <v>0</v>
      </c>
      <c r="DS166" s="657">
        <v>0</v>
      </c>
      <c r="DT166" s="666">
        <v>0</v>
      </c>
      <c r="DU166" s="665">
        <v>0</v>
      </c>
      <c r="DV166" s="657">
        <v>0</v>
      </c>
      <c r="DW166" s="666">
        <v>0</v>
      </c>
    </row>
    <row r="167" spans="1:127" hidden="1" x14ac:dyDescent="0.15">
      <c r="A167" s="529" t="s">
        <v>1509</v>
      </c>
      <c r="B167" s="661">
        <v>1730</v>
      </c>
      <c r="C167" s="662">
        <v>845</v>
      </c>
      <c r="D167" s="663">
        <v>885</v>
      </c>
      <c r="E167" s="657">
        <v>1525</v>
      </c>
      <c r="F167" s="657">
        <v>763</v>
      </c>
      <c r="G167" s="657">
        <v>762</v>
      </c>
      <c r="H167" s="665">
        <v>74</v>
      </c>
      <c r="I167" s="657">
        <v>31</v>
      </c>
      <c r="J167" s="666">
        <v>43</v>
      </c>
      <c r="K167" s="657">
        <v>0</v>
      </c>
      <c r="L167" s="657">
        <v>0</v>
      </c>
      <c r="M167" s="657">
        <v>0</v>
      </c>
      <c r="N167" s="665">
        <v>6</v>
      </c>
      <c r="O167" s="657">
        <v>3</v>
      </c>
      <c r="P167" s="666">
        <v>3</v>
      </c>
      <c r="Q167" s="657">
        <v>0</v>
      </c>
      <c r="R167" s="657">
        <v>0</v>
      </c>
      <c r="S167" s="657">
        <v>0</v>
      </c>
      <c r="T167" s="665">
        <v>0</v>
      </c>
      <c r="U167" s="657">
        <v>0</v>
      </c>
      <c r="V167" s="666">
        <v>0</v>
      </c>
      <c r="W167" s="657">
        <v>0</v>
      </c>
      <c r="X167" s="657">
        <v>0</v>
      </c>
      <c r="Y167" s="657">
        <v>0</v>
      </c>
      <c r="Z167" s="665">
        <v>0</v>
      </c>
      <c r="AA167" s="657">
        <v>0</v>
      </c>
      <c r="AB167" s="666">
        <v>0</v>
      </c>
      <c r="AC167" s="657">
        <v>0</v>
      </c>
      <c r="AD167" s="657">
        <v>0</v>
      </c>
      <c r="AE167" s="657">
        <v>0</v>
      </c>
      <c r="AF167" s="665">
        <v>0</v>
      </c>
      <c r="AG167" s="657">
        <v>0</v>
      </c>
      <c r="AH167" s="666">
        <v>0</v>
      </c>
      <c r="AI167" s="657">
        <v>28</v>
      </c>
      <c r="AJ167" s="657">
        <v>7</v>
      </c>
      <c r="AK167" s="657">
        <v>21</v>
      </c>
      <c r="AL167" s="665">
        <v>0</v>
      </c>
      <c r="AM167" s="657">
        <v>0</v>
      </c>
      <c r="AN167" s="666">
        <v>0</v>
      </c>
      <c r="AO167" s="657">
        <v>1</v>
      </c>
      <c r="AP167" s="657">
        <v>1</v>
      </c>
      <c r="AQ167" s="657">
        <v>0</v>
      </c>
      <c r="AR167" s="665">
        <v>0</v>
      </c>
      <c r="AS167" s="657">
        <v>0</v>
      </c>
      <c r="AT167" s="666">
        <v>0</v>
      </c>
      <c r="AU167" s="657">
        <v>8</v>
      </c>
      <c r="AV167" s="657">
        <v>8</v>
      </c>
      <c r="AW167" s="657">
        <v>0</v>
      </c>
      <c r="AX167" s="665">
        <v>40</v>
      </c>
      <c r="AY167" s="657">
        <v>11</v>
      </c>
      <c r="AZ167" s="666">
        <v>29</v>
      </c>
      <c r="BA167" s="657">
        <v>0</v>
      </c>
      <c r="BB167" s="657">
        <v>0</v>
      </c>
      <c r="BC167" s="657">
        <v>0</v>
      </c>
      <c r="BD167" s="665">
        <v>0</v>
      </c>
      <c r="BE167" s="657">
        <v>0</v>
      </c>
      <c r="BF167" s="666">
        <v>0</v>
      </c>
      <c r="BG167" s="657">
        <v>0</v>
      </c>
      <c r="BH167" s="657">
        <v>0</v>
      </c>
      <c r="BI167" s="657">
        <v>0</v>
      </c>
      <c r="BJ167" s="665">
        <v>26</v>
      </c>
      <c r="BK167" s="657">
        <v>13</v>
      </c>
      <c r="BL167" s="666">
        <v>13</v>
      </c>
      <c r="BM167" s="657">
        <v>0</v>
      </c>
      <c r="BN167" s="657">
        <v>0</v>
      </c>
      <c r="BO167" s="657">
        <v>0</v>
      </c>
      <c r="BP167" s="665">
        <v>0</v>
      </c>
      <c r="BQ167" s="657">
        <v>0</v>
      </c>
      <c r="BR167" s="666">
        <v>0</v>
      </c>
      <c r="BS167" s="657">
        <v>0</v>
      </c>
      <c r="BT167" s="657">
        <v>0</v>
      </c>
      <c r="BU167" s="657">
        <v>0</v>
      </c>
      <c r="BV167" s="665">
        <v>0</v>
      </c>
      <c r="BW167" s="657">
        <v>0</v>
      </c>
      <c r="BX167" s="666">
        <v>0</v>
      </c>
      <c r="BY167" s="657">
        <v>0</v>
      </c>
      <c r="BZ167" s="657">
        <v>0</v>
      </c>
      <c r="CA167" s="657">
        <v>0</v>
      </c>
      <c r="CB167" s="665">
        <v>2</v>
      </c>
      <c r="CC167" s="657">
        <v>2</v>
      </c>
      <c r="CD167" s="666">
        <v>0</v>
      </c>
      <c r="CE167" s="657">
        <v>0</v>
      </c>
      <c r="CF167" s="657">
        <v>0</v>
      </c>
      <c r="CG167" s="657">
        <v>0</v>
      </c>
      <c r="CH167" s="665">
        <v>0</v>
      </c>
      <c r="CI167" s="657">
        <v>0</v>
      </c>
      <c r="CJ167" s="666">
        <v>0</v>
      </c>
      <c r="CK167" s="657">
        <v>7</v>
      </c>
      <c r="CL167" s="657">
        <v>2</v>
      </c>
      <c r="CM167" s="657">
        <v>5</v>
      </c>
      <c r="CN167" s="665">
        <v>0</v>
      </c>
      <c r="CO167" s="657">
        <v>0</v>
      </c>
      <c r="CP167" s="666">
        <v>0</v>
      </c>
      <c r="CQ167" s="657">
        <v>0</v>
      </c>
      <c r="CR167" s="657">
        <v>0</v>
      </c>
      <c r="CS167" s="657">
        <v>0</v>
      </c>
      <c r="CT167" s="665">
        <v>13</v>
      </c>
      <c r="CU167" s="657">
        <v>4</v>
      </c>
      <c r="CV167" s="666">
        <v>9</v>
      </c>
      <c r="CW167" s="657">
        <v>0</v>
      </c>
      <c r="CX167" s="657">
        <v>0</v>
      </c>
      <c r="CY167" s="657">
        <v>0</v>
      </c>
      <c r="CZ167" s="665">
        <v>0</v>
      </c>
      <c r="DA167" s="657">
        <v>0</v>
      </c>
      <c r="DB167" s="666">
        <v>0</v>
      </c>
      <c r="DC167" s="657">
        <v>0</v>
      </c>
      <c r="DD167" s="657">
        <v>0</v>
      </c>
      <c r="DE167" s="657">
        <v>0</v>
      </c>
      <c r="DF167" s="665">
        <v>0</v>
      </c>
      <c r="DG167" s="657">
        <v>0</v>
      </c>
      <c r="DH167" s="666">
        <v>0</v>
      </c>
      <c r="DI167" s="657">
        <v>0</v>
      </c>
      <c r="DJ167" s="657">
        <v>0</v>
      </c>
      <c r="DK167" s="657">
        <v>0</v>
      </c>
      <c r="DL167" s="665">
        <v>0</v>
      </c>
      <c r="DM167" s="657">
        <v>0</v>
      </c>
      <c r="DN167" s="666">
        <v>0</v>
      </c>
      <c r="DO167" s="657">
        <v>0</v>
      </c>
      <c r="DP167" s="657">
        <v>0</v>
      </c>
      <c r="DQ167" s="657">
        <v>0</v>
      </c>
      <c r="DR167" s="665">
        <v>0</v>
      </c>
      <c r="DS167" s="657">
        <v>0</v>
      </c>
      <c r="DT167" s="666">
        <v>0</v>
      </c>
      <c r="DU167" s="665">
        <v>0</v>
      </c>
      <c r="DV167" s="657">
        <v>0</v>
      </c>
      <c r="DW167" s="666">
        <v>0</v>
      </c>
    </row>
    <row r="168" spans="1:127" hidden="1" x14ac:dyDescent="0.15">
      <c r="A168" s="529" t="s">
        <v>1510</v>
      </c>
      <c r="B168" s="661">
        <v>4057</v>
      </c>
      <c r="C168" s="662">
        <v>3108</v>
      </c>
      <c r="D168" s="663">
        <v>949</v>
      </c>
      <c r="E168" s="657">
        <v>1582</v>
      </c>
      <c r="F168" s="657">
        <v>1216</v>
      </c>
      <c r="G168" s="657">
        <v>366</v>
      </c>
      <c r="H168" s="665">
        <v>573</v>
      </c>
      <c r="I168" s="657">
        <v>423</v>
      </c>
      <c r="J168" s="666">
        <v>150</v>
      </c>
      <c r="K168" s="657">
        <v>84</v>
      </c>
      <c r="L168" s="657">
        <v>61</v>
      </c>
      <c r="M168" s="657">
        <v>23</v>
      </c>
      <c r="N168" s="665">
        <v>377</v>
      </c>
      <c r="O168" s="657">
        <v>286</v>
      </c>
      <c r="P168" s="666">
        <v>91</v>
      </c>
      <c r="Q168" s="657">
        <v>81</v>
      </c>
      <c r="R168" s="657">
        <v>58</v>
      </c>
      <c r="S168" s="657">
        <v>23</v>
      </c>
      <c r="T168" s="665">
        <v>0</v>
      </c>
      <c r="U168" s="657">
        <v>0</v>
      </c>
      <c r="V168" s="666">
        <v>0</v>
      </c>
      <c r="W168" s="657">
        <v>0</v>
      </c>
      <c r="X168" s="657">
        <v>0</v>
      </c>
      <c r="Y168" s="657">
        <v>0</v>
      </c>
      <c r="Z168" s="665">
        <v>39</v>
      </c>
      <c r="AA168" s="657">
        <v>25</v>
      </c>
      <c r="AB168" s="666">
        <v>14</v>
      </c>
      <c r="AC168" s="657">
        <v>9</v>
      </c>
      <c r="AD168" s="657">
        <v>4</v>
      </c>
      <c r="AE168" s="657">
        <v>5</v>
      </c>
      <c r="AF168" s="665">
        <v>6</v>
      </c>
      <c r="AG168" s="657">
        <v>4</v>
      </c>
      <c r="AH168" s="666">
        <v>2</v>
      </c>
      <c r="AI168" s="657">
        <v>873</v>
      </c>
      <c r="AJ168" s="657">
        <v>703</v>
      </c>
      <c r="AK168" s="657">
        <v>170</v>
      </c>
      <c r="AL168" s="665">
        <v>0</v>
      </c>
      <c r="AM168" s="657">
        <v>0</v>
      </c>
      <c r="AN168" s="666">
        <v>0</v>
      </c>
      <c r="AO168" s="657">
        <v>7</v>
      </c>
      <c r="AP168" s="657">
        <v>5</v>
      </c>
      <c r="AQ168" s="657">
        <v>2</v>
      </c>
      <c r="AR168" s="665">
        <v>0</v>
      </c>
      <c r="AS168" s="657">
        <v>0</v>
      </c>
      <c r="AT168" s="666">
        <v>0</v>
      </c>
      <c r="AU168" s="657">
        <v>121</v>
      </c>
      <c r="AV168" s="657">
        <v>90</v>
      </c>
      <c r="AW168" s="657">
        <v>31</v>
      </c>
      <c r="AX168" s="665">
        <v>19</v>
      </c>
      <c r="AY168" s="657">
        <v>16</v>
      </c>
      <c r="AZ168" s="666">
        <v>3</v>
      </c>
      <c r="BA168" s="657">
        <v>3</v>
      </c>
      <c r="BB168" s="657">
        <v>3</v>
      </c>
      <c r="BC168" s="657">
        <v>0</v>
      </c>
      <c r="BD168" s="665">
        <v>0</v>
      </c>
      <c r="BE168" s="657">
        <v>0</v>
      </c>
      <c r="BF168" s="666">
        <v>0</v>
      </c>
      <c r="BG168" s="657">
        <v>0</v>
      </c>
      <c r="BH168" s="657">
        <v>0</v>
      </c>
      <c r="BI168" s="657">
        <v>0</v>
      </c>
      <c r="BJ168" s="665">
        <v>9</v>
      </c>
      <c r="BK168" s="657">
        <v>4</v>
      </c>
      <c r="BL168" s="666">
        <v>5</v>
      </c>
      <c r="BM168" s="657">
        <v>47</v>
      </c>
      <c r="BN168" s="657">
        <v>40</v>
      </c>
      <c r="BO168" s="657">
        <v>7</v>
      </c>
      <c r="BP168" s="665">
        <v>0</v>
      </c>
      <c r="BQ168" s="657">
        <v>0</v>
      </c>
      <c r="BR168" s="666">
        <v>0</v>
      </c>
      <c r="BS168" s="657">
        <v>9</v>
      </c>
      <c r="BT168" s="657">
        <v>5</v>
      </c>
      <c r="BU168" s="657">
        <v>4</v>
      </c>
      <c r="BV168" s="665">
        <v>0</v>
      </c>
      <c r="BW168" s="657">
        <v>0</v>
      </c>
      <c r="BX168" s="666">
        <v>0</v>
      </c>
      <c r="BY168" s="657">
        <v>72</v>
      </c>
      <c r="BZ168" s="657">
        <v>61</v>
      </c>
      <c r="CA168" s="657">
        <v>11</v>
      </c>
      <c r="CB168" s="665">
        <v>19</v>
      </c>
      <c r="CC168" s="657">
        <v>14</v>
      </c>
      <c r="CD168" s="666">
        <v>5</v>
      </c>
      <c r="CE168" s="657">
        <v>11</v>
      </c>
      <c r="CF168" s="657">
        <v>4</v>
      </c>
      <c r="CG168" s="657">
        <v>7</v>
      </c>
      <c r="CH168" s="665">
        <v>0</v>
      </c>
      <c r="CI168" s="657">
        <v>0</v>
      </c>
      <c r="CJ168" s="666">
        <v>0</v>
      </c>
      <c r="CK168" s="657">
        <v>0</v>
      </c>
      <c r="CL168" s="657">
        <v>0</v>
      </c>
      <c r="CM168" s="657">
        <v>0</v>
      </c>
      <c r="CN168" s="665">
        <v>0</v>
      </c>
      <c r="CO168" s="657">
        <v>0</v>
      </c>
      <c r="CP168" s="666">
        <v>0</v>
      </c>
      <c r="CQ168" s="657">
        <v>0</v>
      </c>
      <c r="CR168" s="657">
        <v>0</v>
      </c>
      <c r="CS168" s="657">
        <v>0</v>
      </c>
      <c r="CT168" s="665">
        <v>102</v>
      </c>
      <c r="CU168" s="657">
        <v>81</v>
      </c>
      <c r="CV168" s="666">
        <v>21</v>
      </c>
      <c r="CW168" s="657">
        <v>0</v>
      </c>
      <c r="CX168" s="657">
        <v>0</v>
      </c>
      <c r="CY168" s="657">
        <v>0</v>
      </c>
      <c r="CZ168" s="665">
        <v>0</v>
      </c>
      <c r="DA168" s="657">
        <v>0</v>
      </c>
      <c r="DB168" s="666">
        <v>0</v>
      </c>
      <c r="DC168" s="657">
        <v>3</v>
      </c>
      <c r="DD168" s="657">
        <v>1</v>
      </c>
      <c r="DE168" s="657">
        <v>2</v>
      </c>
      <c r="DF168" s="665">
        <v>0</v>
      </c>
      <c r="DG168" s="657">
        <v>0</v>
      </c>
      <c r="DH168" s="666">
        <v>0</v>
      </c>
      <c r="DI168" s="657">
        <v>0</v>
      </c>
      <c r="DJ168" s="657">
        <v>0</v>
      </c>
      <c r="DK168" s="657">
        <v>0</v>
      </c>
      <c r="DL168" s="665">
        <v>0</v>
      </c>
      <c r="DM168" s="657">
        <v>0</v>
      </c>
      <c r="DN168" s="666">
        <v>0</v>
      </c>
      <c r="DO168" s="657">
        <v>0</v>
      </c>
      <c r="DP168" s="657">
        <v>0</v>
      </c>
      <c r="DQ168" s="657">
        <v>0</v>
      </c>
      <c r="DR168" s="665">
        <v>1</v>
      </c>
      <c r="DS168" s="657">
        <v>1</v>
      </c>
      <c r="DT168" s="666">
        <v>0</v>
      </c>
      <c r="DU168" s="665">
        <v>10</v>
      </c>
      <c r="DV168" s="657">
        <v>3</v>
      </c>
      <c r="DW168" s="666">
        <v>7</v>
      </c>
    </row>
    <row r="169" spans="1:127" hidden="1" x14ac:dyDescent="0.15">
      <c r="A169" s="529" t="s">
        <v>1511</v>
      </c>
      <c r="B169" s="661">
        <v>837</v>
      </c>
      <c r="C169" s="662">
        <v>535</v>
      </c>
      <c r="D169" s="663">
        <v>299</v>
      </c>
      <c r="E169" s="657">
        <v>438</v>
      </c>
      <c r="F169" s="657">
        <v>299</v>
      </c>
      <c r="G169" s="657">
        <v>136</v>
      </c>
      <c r="H169" s="665">
        <v>130</v>
      </c>
      <c r="I169" s="657">
        <v>76</v>
      </c>
      <c r="J169" s="666">
        <v>54</v>
      </c>
      <c r="K169" s="657">
        <v>9</v>
      </c>
      <c r="L169" s="657">
        <v>6</v>
      </c>
      <c r="M169" s="657">
        <v>3</v>
      </c>
      <c r="N169" s="665">
        <v>20</v>
      </c>
      <c r="O169" s="657">
        <v>7</v>
      </c>
      <c r="P169" s="666">
        <v>13</v>
      </c>
      <c r="Q169" s="657">
        <v>0</v>
      </c>
      <c r="R169" s="657">
        <v>0</v>
      </c>
      <c r="S169" s="657">
        <v>0</v>
      </c>
      <c r="T169" s="665">
        <v>0</v>
      </c>
      <c r="U169" s="657">
        <v>0</v>
      </c>
      <c r="V169" s="666">
        <v>0</v>
      </c>
      <c r="W169" s="657">
        <v>0</v>
      </c>
      <c r="X169" s="657">
        <v>0</v>
      </c>
      <c r="Y169" s="657">
        <v>0</v>
      </c>
      <c r="Z169" s="665">
        <v>0</v>
      </c>
      <c r="AA169" s="657">
        <v>0</v>
      </c>
      <c r="AB169" s="666">
        <v>0</v>
      </c>
      <c r="AC169" s="657">
        <v>0</v>
      </c>
      <c r="AD169" s="657">
        <v>0</v>
      </c>
      <c r="AE169" s="657">
        <v>0</v>
      </c>
      <c r="AF169" s="665">
        <v>0</v>
      </c>
      <c r="AG169" s="657">
        <v>0</v>
      </c>
      <c r="AH169" s="666">
        <v>0</v>
      </c>
      <c r="AI169" s="657">
        <v>17</v>
      </c>
      <c r="AJ169" s="657">
        <v>10</v>
      </c>
      <c r="AK169" s="657">
        <v>7</v>
      </c>
      <c r="AL169" s="665">
        <v>0</v>
      </c>
      <c r="AM169" s="657">
        <v>0</v>
      </c>
      <c r="AN169" s="666">
        <v>0</v>
      </c>
      <c r="AO169" s="657">
        <v>27</v>
      </c>
      <c r="AP169" s="657">
        <v>24</v>
      </c>
      <c r="AQ169" s="657">
        <v>3</v>
      </c>
      <c r="AR169" s="665">
        <v>0</v>
      </c>
      <c r="AS169" s="657">
        <v>0</v>
      </c>
      <c r="AT169" s="666">
        <v>0</v>
      </c>
      <c r="AU169" s="657">
        <v>15</v>
      </c>
      <c r="AV169" s="657">
        <v>14</v>
      </c>
      <c r="AW169" s="657">
        <v>1</v>
      </c>
      <c r="AX169" s="665">
        <v>0</v>
      </c>
      <c r="AY169" s="657">
        <v>0</v>
      </c>
      <c r="AZ169" s="666">
        <v>0</v>
      </c>
      <c r="BA169" s="657">
        <v>3</v>
      </c>
      <c r="BB169" s="657">
        <v>3</v>
      </c>
      <c r="BC169" s="657">
        <v>0</v>
      </c>
      <c r="BD169" s="665">
        <v>41</v>
      </c>
      <c r="BE169" s="657">
        <v>37</v>
      </c>
      <c r="BF169" s="666">
        <v>4</v>
      </c>
      <c r="BG169" s="657">
        <v>0</v>
      </c>
      <c r="BH169" s="657">
        <v>0</v>
      </c>
      <c r="BI169" s="657">
        <v>0</v>
      </c>
      <c r="BJ169" s="665">
        <v>3</v>
      </c>
      <c r="BK169" s="657">
        <v>2</v>
      </c>
      <c r="BL169" s="666">
        <v>1</v>
      </c>
      <c r="BM169" s="657">
        <v>67</v>
      </c>
      <c r="BN169" s="657">
        <v>20</v>
      </c>
      <c r="BO169" s="657">
        <v>47</v>
      </c>
      <c r="BP169" s="665">
        <v>0</v>
      </c>
      <c r="BQ169" s="657">
        <v>0</v>
      </c>
      <c r="BR169" s="666">
        <v>0</v>
      </c>
      <c r="BS169" s="657">
        <v>0</v>
      </c>
      <c r="BT169" s="657">
        <v>0</v>
      </c>
      <c r="BU169" s="657">
        <v>0</v>
      </c>
      <c r="BV169" s="665">
        <v>0</v>
      </c>
      <c r="BW169" s="657">
        <v>0</v>
      </c>
      <c r="BX169" s="666">
        <v>0</v>
      </c>
      <c r="BY169" s="657">
        <v>13</v>
      </c>
      <c r="BZ169" s="657">
        <v>11</v>
      </c>
      <c r="CA169" s="657">
        <v>2</v>
      </c>
      <c r="CB169" s="665">
        <v>0</v>
      </c>
      <c r="CC169" s="657">
        <v>0</v>
      </c>
      <c r="CD169" s="666">
        <v>0</v>
      </c>
      <c r="CE169" s="657">
        <v>0</v>
      </c>
      <c r="CF169" s="657">
        <v>0</v>
      </c>
      <c r="CG169" s="657">
        <v>0</v>
      </c>
      <c r="CH169" s="665">
        <v>4</v>
      </c>
      <c r="CI169" s="657">
        <v>3</v>
      </c>
      <c r="CJ169" s="666">
        <v>1</v>
      </c>
      <c r="CK169" s="657">
        <v>0</v>
      </c>
      <c r="CL169" s="657">
        <v>0</v>
      </c>
      <c r="CM169" s="657">
        <v>0</v>
      </c>
      <c r="CN169" s="665">
        <v>0</v>
      </c>
      <c r="CO169" s="657">
        <v>0</v>
      </c>
      <c r="CP169" s="666">
        <v>0</v>
      </c>
      <c r="CQ169" s="657">
        <v>0</v>
      </c>
      <c r="CR169" s="657">
        <v>0</v>
      </c>
      <c r="CS169" s="657">
        <v>0</v>
      </c>
      <c r="CT169" s="665">
        <v>45</v>
      </c>
      <c r="CU169" s="657">
        <v>22</v>
      </c>
      <c r="CV169" s="666">
        <v>23</v>
      </c>
      <c r="CW169" s="657">
        <v>0</v>
      </c>
      <c r="CX169" s="657">
        <v>0</v>
      </c>
      <c r="CY169" s="657">
        <v>0</v>
      </c>
      <c r="CZ169" s="665">
        <v>0</v>
      </c>
      <c r="DA169" s="657">
        <v>0</v>
      </c>
      <c r="DB169" s="666">
        <v>0</v>
      </c>
      <c r="DC169" s="657">
        <v>0</v>
      </c>
      <c r="DD169" s="657">
        <v>0</v>
      </c>
      <c r="DE169" s="657">
        <v>0</v>
      </c>
      <c r="DF169" s="665">
        <v>0</v>
      </c>
      <c r="DG169" s="657">
        <v>0</v>
      </c>
      <c r="DH169" s="666">
        <v>0</v>
      </c>
      <c r="DI169" s="657">
        <v>0</v>
      </c>
      <c r="DJ169" s="657">
        <v>0</v>
      </c>
      <c r="DK169" s="657">
        <v>0</v>
      </c>
      <c r="DL169" s="665">
        <v>5</v>
      </c>
      <c r="DM169" s="657">
        <v>1</v>
      </c>
      <c r="DN169" s="666">
        <v>4</v>
      </c>
      <c r="DO169" s="657">
        <v>0</v>
      </c>
      <c r="DP169" s="657">
        <v>0</v>
      </c>
      <c r="DQ169" s="657">
        <v>0</v>
      </c>
      <c r="DR169" s="665">
        <v>0</v>
      </c>
      <c r="DS169" s="657">
        <v>0</v>
      </c>
      <c r="DT169" s="666">
        <v>0</v>
      </c>
      <c r="DU169" s="665">
        <v>0</v>
      </c>
      <c r="DV169" s="657">
        <v>0</v>
      </c>
      <c r="DW169" s="666">
        <v>0</v>
      </c>
    </row>
    <row r="170" spans="1:127" hidden="1" x14ac:dyDescent="0.15">
      <c r="A170" s="529" t="s">
        <v>1512</v>
      </c>
      <c r="B170" s="661">
        <v>5953</v>
      </c>
      <c r="C170" s="662">
        <v>2898</v>
      </c>
      <c r="D170" s="663">
        <v>3055</v>
      </c>
      <c r="E170" s="657">
        <v>1677</v>
      </c>
      <c r="F170" s="657">
        <v>899</v>
      </c>
      <c r="G170" s="657">
        <v>778</v>
      </c>
      <c r="H170" s="665">
        <v>903</v>
      </c>
      <c r="I170" s="657">
        <v>546</v>
      </c>
      <c r="J170" s="666">
        <v>357</v>
      </c>
      <c r="K170" s="657">
        <v>15</v>
      </c>
      <c r="L170" s="657">
        <v>4</v>
      </c>
      <c r="M170" s="657">
        <v>11</v>
      </c>
      <c r="N170" s="665">
        <v>7</v>
      </c>
      <c r="O170" s="657">
        <v>2</v>
      </c>
      <c r="P170" s="666">
        <v>5</v>
      </c>
      <c r="Q170" s="657">
        <v>15</v>
      </c>
      <c r="R170" s="657">
        <v>2</v>
      </c>
      <c r="S170" s="657">
        <v>13</v>
      </c>
      <c r="T170" s="665">
        <v>0</v>
      </c>
      <c r="U170" s="657">
        <v>0</v>
      </c>
      <c r="V170" s="666">
        <v>0</v>
      </c>
      <c r="W170" s="657">
        <v>4</v>
      </c>
      <c r="X170" s="657">
        <v>0</v>
      </c>
      <c r="Y170" s="657">
        <v>4</v>
      </c>
      <c r="Z170" s="665">
        <v>0</v>
      </c>
      <c r="AA170" s="657">
        <v>0</v>
      </c>
      <c r="AB170" s="666">
        <v>0</v>
      </c>
      <c r="AC170" s="657">
        <v>0</v>
      </c>
      <c r="AD170" s="657">
        <v>0</v>
      </c>
      <c r="AE170" s="657">
        <v>0</v>
      </c>
      <c r="AF170" s="665">
        <v>1655</v>
      </c>
      <c r="AG170" s="657">
        <v>597</v>
      </c>
      <c r="AH170" s="666">
        <v>1058</v>
      </c>
      <c r="AI170" s="657">
        <v>58</v>
      </c>
      <c r="AJ170" s="657">
        <v>18</v>
      </c>
      <c r="AK170" s="657">
        <v>40</v>
      </c>
      <c r="AL170" s="665">
        <v>17</v>
      </c>
      <c r="AM170" s="657">
        <v>4</v>
      </c>
      <c r="AN170" s="666">
        <v>13</v>
      </c>
      <c r="AO170" s="657">
        <v>0</v>
      </c>
      <c r="AP170" s="657">
        <v>0</v>
      </c>
      <c r="AQ170" s="657">
        <v>0</v>
      </c>
      <c r="AR170" s="665">
        <v>40</v>
      </c>
      <c r="AS170" s="657">
        <v>25</v>
      </c>
      <c r="AT170" s="666">
        <v>15</v>
      </c>
      <c r="AU170" s="657">
        <v>41</v>
      </c>
      <c r="AV170" s="657">
        <v>16</v>
      </c>
      <c r="AW170" s="657">
        <v>25</v>
      </c>
      <c r="AX170" s="665">
        <v>0</v>
      </c>
      <c r="AY170" s="657">
        <v>0</v>
      </c>
      <c r="AZ170" s="666">
        <v>0</v>
      </c>
      <c r="BA170" s="657">
        <v>3</v>
      </c>
      <c r="BB170" s="657">
        <v>2</v>
      </c>
      <c r="BC170" s="657">
        <v>1</v>
      </c>
      <c r="BD170" s="665">
        <v>27</v>
      </c>
      <c r="BE170" s="657">
        <v>7</v>
      </c>
      <c r="BF170" s="666">
        <v>20</v>
      </c>
      <c r="BG170" s="657">
        <v>0</v>
      </c>
      <c r="BH170" s="657">
        <v>0</v>
      </c>
      <c r="BI170" s="657">
        <v>0</v>
      </c>
      <c r="BJ170" s="665">
        <v>8</v>
      </c>
      <c r="BK170" s="657">
        <v>2</v>
      </c>
      <c r="BL170" s="666">
        <v>6</v>
      </c>
      <c r="BM170" s="657">
        <v>0</v>
      </c>
      <c r="BN170" s="657">
        <v>0</v>
      </c>
      <c r="BO170" s="657">
        <v>0</v>
      </c>
      <c r="BP170" s="665">
        <v>19</v>
      </c>
      <c r="BQ170" s="657">
        <v>6</v>
      </c>
      <c r="BR170" s="666">
        <v>13</v>
      </c>
      <c r="BS170" s="657">
        <v>101</v>
      </c>
      <c r="BT170" s="657">
        <v>11</v>
      </c>
      <c r="BU170" s="657">
        <v>90</v>
      </c>
      <c r="BV170" s="665">
        <v>6</v>
      </c>
      <c r="BW170" s="657">
        <v>2</v>
      </c>
      <c r="BX170" s="666">
        <v>4</v>
      </c>
      <c r="BY170" s="657">
        <v>0</v>
      </c>
      <c r="BZ170" s="657">
        <v>0</v>
      </c>
      <c r="CA170" s="657">
        <v>0</v>
      </c>
      <c r="CB170" s="665">
        <v>4</v>
      </c>
      <c r="CC170" s="657">
        <v>3</v>
      </c>
      <c r="CD170" s="666">
        <v>1</v>
      </c>
      <c r="CE170" s="657">
        <v>116</v>
      </c>
      <c r="CF170" s="657">
        <v>34</v>
      </c>
      <c r="CG170" s="657">
        <v>82</v>
      </c>
      <c r="CH170" s="665">
        <v>2</v>
      </c>
      <c r="CI170" s="657">
        <v>1</v>
      </c>
      <c r="CJ170" s="666">
        <v>1</v>
      </c>
      <c r="CK170" s="657">
        <v>1046</v>
      </c>
      <c r="CL170" s="657">
        <v>625</v>
      </c>
      <c r="CM170" s="657">
        <v>421</v>
      </c>
      <c r="CN170" s="665">
        <v>0</v>
      </c>
      <c r="CO170" s="657">
        <v>0</v>
      </c>
      <c r="CP170" s="666">
        <v>0</v>
      </c>
      <c r="CQ170" s="657">
        <v>16</v>
      </c>
      <c r="CR170" s="657">
        <v>9</v>
      </c>
      <c r="CS170" s="657">
        <v>7</v>
      </c>
      <c r="CT170" s="665">
        <v>41</v>
      </c>
      <c r="CU170" s="657">
        <v>14</v>
      </c>
      <c r="CV170" s="666">
        <v>27</v>
      </c>
      <c r="CW170" s="657">
        <v>0</v>
      </c>
      <c r="CX170" s="657">
        <v>0</v>
      </c>
      <c r="CY170" s="657">
        <v>0</v>
      </c>
      <c r="CZ170" s="665">
        <v>6</v>
      </c>
      <c r="DA170" s="657">
        <v>2</v>
      </c>
      <c r="DB170" s="666">
        <v>4</v>
      </c>
      <c r="DC170" s="657">
        <v>0</v>
      </c>
      <c r="DD170" s="657">
        <v>0</v>
      </c>
      <c r="DE170" s="657">
        <v>0</v>
      </c>
      <c r="DF170" s="665">
        <v>0</v>
      </c>
      <c r="DG170" s="657">
        <v>0</v>
      </c>
      <c r="DH170" s="666">
        <v>0</v>
      </c>
      <c r="DI170" s="657">
        <v>57</v>
      </c>
      <c r="DJ170" s="657">
        <v>33</v>
      </c>
      <c r="DK170" s="657">
        <v>24</v>
      </c>
      <c r="DL170" s="665">
        <v>51</v>
      </c>
      <c r="DM170" s="657">
        <v>28</v>
      </c>
      <c r="DN170" s="666">
        <v>23</v>
      </c>
      <c r="DO170" s="657">
        <v>11</v>
      </c>
      <c r="DP170" s="657">
        <v>4</v>
      </c>
      <c r="DQ170" s="657">
        <v>7</v>
      </c>
      <c r="DR170" s="665">
        <v>7</v>
      </c>
      <c r="DS170" s="657">
        <v>2</v>
      </c>
      <c r="DT170" s="666">
        <v>5</v>
      </c>
      <c r="DU170" s="665">
        <v>0</v>
      </c>
      <c r="DV170" s="657">
        <v>0</v>
      </c>
      <c r="DW170" s="666">
        <v>0</v>
      </c>
    </row>
    <row r="171" spans="1:127" hidden="1" x14ac:dyDescent="0.15">
      <c r="A171" s="529" t="s">
        <v>1513</v>
      </c>
      <c r="B171" s="661">
        <v>31</v>
      </c>
      <c r="C171" s="662">
        <v>18</v>
      </c>
      <c r="D171" s="663">
        <v>13</v>
      </c>
      <c r="E171" s="657">
        <v>0</v>
      </c>
      <c r="F171" s="657">
        <v>0</v>
      </c>
      <c r="G171" s="657">
        <v>0</v>
      </c>
      <c r="H171" s="665">
        <v>0</v>
      </c>
      <c r="I171" s="657">
        <v>0</v>
      </c>
      <c r="J171" s="666">
        <v>0</v>
      </c>
      <c r="K171" s="657">
        <v>0</v>
      </c>
      <c r="L171" s="657">
        <v>0</v>
      </c>
      <c r="M171" s="657">
        <v>0</v>
      </c>
      <c r="N171" s="665">
        <v>0</v>
      </c>
      <c r="O171" s="657">
        <v>0</v>
      </c>
      <c r="P171" s="666">
        <v>0</v>
      </c>
      <c r="Q171" s="657">
        <v>0</v>
      </c>
      <c r="R171" s="657">
        <v>0</v>
      </c>
      <c r="S171" s="657">
        <v>0</v>
      </c>
      <c r="T171" s="665">
        <v>0</v>
      </c>
      <c r="U171" s="657">
        <v>0</v>
      </c>
      <c r="V171" s="666">
        <v>0</v>
      </c>
      <c r="W171" s="657">
        <v>0</v>
      </c>
      <c r="X171" s="657">
        <v>0</v>
      </c>
      <c r="Y171" s="657">
        <v>0</v>
      </c>
      <c r="Z171" s="665">
        <v>0</v>
      </c>
      <c r="AA171" s="657">
        <v>0</v>
      </c>
      <c r="AB171" s="666">
        <v>0</v>
      </c>
      <c r="AC171" s="657">
        <v>0</v>
      </c>
      <c r="AD171" s="657">
        <v>0</v>
      </c>
      <c r="AE171" s="657">
        <v>0</v>
      </c>
      <c r="AF171" s="665">
        <v>15</v>
      </c>
      <c r="AG171" s="657">
        <v>6</v>
      </c>
      <c r="AH171" s="666">
        <v>9</v>
      </c>
      <c r="AI171" s="657">
        <v>0</v>
      </c>
      <c r="AJ171" s="657">
        <v>0</v>
      </c>
      <c r="AK171" s="657">
        <v>0</v>
      </c>
      <c r="AL171" s="665">
        <v>0</v>
      </c>
      <c r="AM171" s="657">
        <v>0</v>
      </c>
      <c r="AN171" s="666">
        <v>0</v>
      </c>
      <c r="AO171" s="657">
        <v>0</v>
      </c>
      <c r="AP171" s="657">
        <v>0</v>
      </c>
      <c r="AQ171" s="657">
        <v>0</v>
      </c>
      <c r="AR171" s="665">
        <v>0</v>
      </c>
      <c r="AS171" s="657">
        <v>0</v>
      </c>
      <c r="AT171" s="666">
        <v>0</v>
      </c>
      <c r="AU171" s="657">
        <v>0</v>
      </c>
      <c r="AV171" s="657">
        <v>0</v>
      </c>
      <c r="AW171" s="657">
        <v>0</v>
      </c>
      <c r="AX171" s="665">
        <v>0</v>
      </c>
      <c r="AY171" s="657">
        <v>0</v>
      </c>
      <c r="AZ171" s="666">
        <v>0</v>
      </c>
      <c r="BA171" s="657">
        <v>0</v>
      </c>
      <c r="BB171" s="657">
        <v>0</v>
      </c>
      <c r="BC171" s="657">
        <v>0</v>
      </c>
      <c r="BD171" s="665">
        <v>0</v>
      </c>
      <c r="BE171" s="657">
        <v>0</v>
      </c>
      <c r="BF171" s="666">
        <v>0</v>
      </c>
      <c r="BG171" s="657">
        <v>0</v>
      </c>
      <c r="BH171" s="657">
        <v>0</v>
      </c>
      <c r="BI171" s="657">
        <v>0</v>
      </c>
      <c r="BJ171" s="665">
        <v>0</v>
      </c>
      <c r="BK171" s="657">
        <v>0</v>
      </c>
      <c r="BL171" s="666">
        <v>0</v>
      </c>
      <c r="BM171" s="657">
        <v>0</v>
      </c>
      <c r="BN171" s="657">
        <v>0</v>
      </c>
      <c r="BO171" s="657">
        <v>0</v>
      </c>
      <c r="BP171" s="665">
        <v>0</v>
      </c>
      <c r="BQ171" s="657">
        <v>0</v>
      </c>
      <c r="BR171" s="666">
        <v>0</v>
      </c>
      <c r="BS171" s="657">
        <v>1</v>
      </c>
      <c r="BT171" s="657">
        <v>1</v>
      </c>
      <c r="BU171" s="657">
        <v>0</v>
      </c>
      <c r="BV171" s="665">
        <v>0</v>
      </c>
      <c r="BW171" s="657">
        <v>0</v>
      </c>
      <c r="BX171" s="666">
        <v>0</v>
      </c>
      <c r="BY171" s="657">
        <v>0</v>
      </c>
      <c r="BZ171" s="657">
        <v>0</v>
      </c>
      <c r="CA171" s="657">
        <v>0</v>
      </c>
      <c r="CB171" s="665">
        <v>0</v>
      </c>
      <c r="CC171" s="657">
        <v>0</v>
      </c>
      <c r="CD171" s="666">
        <v>0</v>
      </c>
      <c r="CE171" s="657">
        <v>0</v>
      </c>
      <c r="CF171" s="657">
        <v>0</v>
      </c>
      <c r="CG171" s="657">
        <v>0</v>
      </c>
      <c r="CH171" s="665">
        <v>0</v>
      </c>
      <c r="CI171" s="657">
        <v>0</v>
      </c>
      <c r="CJ171" s="666">
        <v>0</v>
      </c>
      <c r="CK171" s="657">
        <v>15</v>
      </c>
      <c r="CL171" s="657">
        <v>11</v>
      </c>
      <c r="CM171" s="657">
        <v>4</v>
      </c>
      <c r="CN171" s="665">
        <v>0</v>
      </c>
      <c r="CO171" s="657">
        <v>0</v>
      </c>
      <c r="CP171" s="666">
        <v>0</v>
      </c>
      <c r="CQ171" s="657">
        <v>0</v>
      </c>
      <c r="CR171" s="657">
        <v>0</v>
      </c>
      <c r="CS171" s="657">
        <v>0</v>
      </c>
      <c r="CT171" s="665">
        <v>0</v>
      </c>
      <c r="CU171" s="657">
        <v>0</v>
      </c>
      <c r="CV171" s="666">
        <v>0</v>
      </c>
      <c r="CW171" s="657">
        <v>0</v>
      </c>
      <c r="CX171" s="657">
        <v>0</v>
      </c>
      <c r="CY171" s="657">
        <v>0</v>
      </c>
      <c r="CZ171" s="665">
        <v>0</v>
      </c>
      <c r="DA171" s="657">
        <v>0</v>
      </c>
      <c r="DB171" s="666">
        <v>0</v>
      </c>
      <c r="DC171" s="657">
        <v>0</v>
      </c>
      <c r="DD171" s="657">
        <v>0</v>
      </c>
      <c r="DE171" s="657">
        <v>0</v>
      </c>
      <c r="DF171" s="665">
        <v>0</v>
      </c>
      <c r="DG171" s="657">
        <v>0</v>
      </c>
      <c r="DH171" s="666">
        <v>0</v>
      </c>
      <c r="DI171" s="657">
        <v>0</v>
      </c>
      <c r="DJ171" s="657">
        <v>0</v>
      </c>
      <c r="DK171" s="657">
        <v>0</v>
      </c>
      <c r="DL171" s="665">
        <v>0</v>
      </c>
      <c r="DM171" s="657">
        <v>0</v>
      </c>
      <c r="DN171" s="666">
        <v>0</v>
      </c>
      <c r="DO171" s="657">
        <v>0</v>
      </c>
      <c r="DP171" s="657">
        <v>0</v>
      </c>
      <c r="DQ171" s="657">
        <v>0</v>
      </c>
      <c r="DR171" s="665">
        <v>0</v>
      </c>
      <c r="DS171" s="657">
        <v>0</v>
      </c>
      <c r="DT171" s="666">
        <v>0</v>
      </c>
      <c r="DU171" s="665">
        <v>0</v>
      </c>
      <c r="DV171" s="657">
        <v>0</v>
      </c>
      <c r="DW171" s="666">
        <v>0</v>
      </c>
    </row>
    <row r="172" spans="1:127" hidden="1" x14ac:dyDescent="0.15">
      <c r="A172" s="529" t="s">
        <v>1514</v>
      </c>
      <c r="B172" s="661">
        <v>1477</v>
      </c>
      <c r="C172" s="662">
        <v>967</v>
      </c>
      <c r="D172" s="663">
        <v>510</v>
      </c>
      <c r="E172" s="657">
        <v>1</v>
      </c>
      <c r="F172" s="657">
        <v>1</v>
      </c>
      <c r="G172" s="657">
        <v>0</v>
      </c>
      <c r="H172" s="665">
        <v>578</v>
      </c>
      <c r="I172" s="657">
        <v>385</v>
      </c>
      <c r="J172" s="666">
        <v>193</v>
      </c>
      <c r="K172" s="657">
        <v>0</v>
      </c>
      <c r="L172" s="657">
        <v>0</v>
      </c>
      <c r="M172" s="657">
        <v>0</v>
      </c>
      <c r="N172" s="665">
        <v>0</v>
      </c>
      <c r="O172" s="657">
        <v>0</v>
      </c>
      <c r="P172" s="666">
        <v>0</v>
      </c>
      <c r="Q172" s="657">
        <v>0</v>
      </c>
      <c r="R172" s="657">
        <v>0</v>
      </c>
      <c r="S172" s="657">
        <v>0</v>
      </c>
      <c r="T172" s="665">
        <v>0</v>
      </c>
      <c r="U172" s="657">
        <v>0</v>
      </c>
      <c r="V172" s="666">
        <v>0</v>
      </c>
      <c r="W172" s="657">
        <v>0</v>
      </c>
      <c r="X172" s="657">
        <v>0</v>
      </c>
      <c r="Y172" s="657">
        <v>0</v>
      </c>
      <c r="Z172" s="665">
        <v>0</v>
      </c>
      <c r="AA172" s="657">
        <v>0</v>
      </c>
      <c r="AB172" s="666">
        <v>0</v>
      </c>
      <c r="AC172" s="657">
        <v>0</v>
      </c>
      <c r="AD172" s="657">
        <v>0</v>
      </c>
      <c r="AE172" s="657">
        <v>0</v>
      </c>
      <c r="AF172" s="665">
        <v>16</v>
      </c>
      <c r="AG172" s="657">
        <v>5</v>
      </c>
      <c r="AH172" s="666">
        <v>11</v>
      </c>
      <c r="AI172" s="657">
        <v>0</v>
      </c>
      <c r="AJ172" s="657">
        <v>0</v>
      </c>
      <c r="AK172" s="657">
        <v>0</v>
      </c>
      <c r="AL172" s="665">
        <v>0</v>
      </c>
      <c r="AM172" s="657">
        <v>0</v>
      </c>
      <c r="AN172" s="666">
        <v>0</v>
      </c>
      <c r="AO172" s="657">
        <v>0</v>
      </c>
      <c r="AP172" s="657">
        <v>0</v>
      </c>
      <c r="AQ172" s="657">
        <v>0</v>
      </c>
      <c r="AR172" s="665">
        <v>19</v>
      </c>
      <c r="AS172" s="657">
        <v>19</v>
      </c>
      <c r="AT172" s="666">
        <v>0</v>
      </c>
      <c r="AU172" s="657">
        <v>0</v>
      </c>
      <c r="AV172" s="657">
        <v>0</v>
      </c>
      <c r="AW172" s="657">
        <v>0</v>
      </c>
      <c r="AX172" s="665">
        <v>0</v>
      </c>
      <c r="AY172" s="657">
        <v>0</v>
      </c>
      <c r="AZ172" s="666">
        <v>0</v>
      </c>
      <c r="BA172" s="657">
        <v>0</v>
      </c>
      <c r="BB172" s="657">
        <v>0</v>
      </c>
      <c r="BC172" s="657">
        <v>0</v>
      </c>
      <c r="BD172" s="665">
        <v>0</v>
      </c>
      <c r="BE172" s="657">
        <v>0</v>
      </c>
      <c r="BF172" s="666">
        <v>0</v>
      </c>
      <c r="BG172" s="657">
        <v>0</v>
      </c>
      <c r="BH172" s="657">
        <v>0</v>
      </c>
      <c r="BI172" s="657">
        <v>0</v>
      </c>
      <c r="BJ172" s="665">
        <v>0</v>
      </c>
      <c r="BK172" s="657">
        <v>0</v>
      </c>
      <c r="BL172" s="666">
        <v>0</v>
      </c>
      <c r="BM172" s="657">
        <v>0</v>
      </c>
      <c r="BN172" s="657">
        <v>0</v>
      </c>
      <c r="BO172" s="657">
        <v>0</v>
      </c>
      <c r="BP172" s="665">
        <v>0</v>
      </c>
      <c r="BQ172" s="657">
        <v>0</v>
      </c>
      <c r="BR172" s="666">
        <v>0</v>
      </c>
      <c r="BS172" s="657">
        <v>0</v>
      </c>
      <c r="BT172" s="657">
        <v>0</v>
      </c>
      <c r="BU172" s="657">
        <v>0</v>
      </c>
      <c r="BV172" s="665">
        <v>0</v>
      </c>
      <c r="BW172" s="657">
        <v>0</v>
      </c>
      <c r="BX172" s="666">
        <v>0</v>
      </c>
      <c r="BY172" s="657">
        <v>0</v>
      </c>
      <c r="BZ172" s="657">
        <v>0</v>
      </c>
      <c r="CA172" s="657">
        <v>0</v>
      </c>
      <c r="CB172" s="665">
        <v>0</v>
      </c>
      <c r="CC172" s="657">
        <v>0</v>
      </c>
      <c r="CD172" s="666">
        <v>0</v>
      </c>
      <c r="CE172" s="657">
        <v>10</v>
      </c>
      <c r="CF172" s="657">
        <v>3</v>
      </c>
      <c r="CG172" s="657">
        <v>7</v>
      </c>
      <c r="CH172" s="665">
        <v>0</v>
      </c>
      <c r="CI172" s="657">
        <v>0</v>
      </c>
      <c r="CJ172" s="666">
        <v>0</v>
      </c>
      <c r="CK172" s="657">
        <v>804</v>
      </c>
      <c r="CL172" s="657">
        <v>523</v>
      </c>
      <c r="CM172" s="657">
        <v>281</v>
      </c>
      <c r="CN172" s="665">
        <v>0</v>
      </c>
      <c r="CO172" s="657">
        <v>0</v>
      </c>
      <c r="CP172" s="666">
        <v>0</v>
      </c>
      <c r="CQ172" s="657">
        <v>0</v>
      </c>
      <c r="CR172" s="657">
        <v>0</v>
      </c>
      <c r="CS172" s="657">
        <v>0</v>
      </c>
      <c r="CT172" s="665">
        <v>0</v>
      </c>
      <c r="CU172" s="657">
        <v>0</v>
      </c>
      <c r="CV172" s="666">
        <v>0</v>
      </c>
      <c r="CW172" s="657">
        <v>0</v>
      </c>
      <c r="CX172" s="657">
        <v>0</v>
      </c>
      <c r="CY172" s="657">
        <v>0</v>
      </c>
      <c r="CZ172" s="665">
        <v>0</v>
      </c>
      <c r="DA172" s="657">
        <v>0</v>
      </c>
      <c r="DB172" s="666">
        <v>0</v>
      </c>
      <c r="DC172" s="657">
        <v>0</v>
      </c>
      <c r="DD172" s="657">
        <v>0</v>
      </c>
      <c r="DE172" s="657">
        <v>0</v>
      </c>
      <c r="DF172" s="665">
        <v>0</v>
      </c>
      <c r="DG172" s="657">
        <v>0</v>
      </c>
      <c r="DH172" s="666">
        <v>0</v>
      </c>
      <c r="DI172" s="657">
        <v>49</v>
      </c>
      <c r="DJ172" s="657">
        <v>31</v>
      </c>
      <c r="DK172" s="657">
        <v>18</v>
      </c>
      <c r="DL172" s="665">
        <v>0</v>
      </c>
      <c r="DM172" s="657">
        <v>0</v>
      </c>
      <c r="DN172" s="666">
        <v>0</v>
      </c>
      <c r="DO172" s="657">
        <v>0</v>
      </c>
      <c r="DP172" s="657">
        <v>0</v>
      </c>
      <c r="DQ172" s="657">
        <v>0</v>
      </c>
      <c r="DR172" s="665">
        <v>0</v>
      </c>
      <c r="DS172" s="657">
        <v>0</v>
      </c>
      <c r="DT172" s="666">
        <v>0</v>
      </c>
      <c r="DU172" s="665">
        <v>0</v>
      </c>
      <c r="DV172" s="657">
        <v>0</v>
      </c>
      <c r="DW172" s="666">
        <v>0</v>
      </c>
    </row>
    <row r="173" spans="1:127" hidden="1" x14ac:dyDescent="0.15">
      <c r="A173" s="529" t="s">
        <v>1515</v>
      </c>
      <c r="B173" s="661">
        <v>26</v>
      </c>
      <c r="C173" s="662">
        <v>11</v>
      </c>
      <c r="D173" s="663">
        <v>15</v>
      </c>
      <c r="E173" s="657">
        <v>0</v>
      </c>
      <c r="F173" s="657">
        <v>0</v>
      </c>
      <c r="G173" s="657">
        <v>0</v>
      </c>
      <c r="H173" s="665">
        <v>13</v>
      </c>
      <c r="I173" s="657">
        <v>7</v>
      </c>
      <c r="J173" s="666">
        <v>6</v>
      </c>
      <c r="K173" s="657">
        <v>0</v>
      </c>
      <c r="L173" s="657">
        <v>0</v>
      </c>
      <c r="M173" s="657">
        <v>0</v>
      </c>
      <c r="N173" s="665">
        <v>0</v>
      </c>
      <c r="O173" s="657">
        <v>0</v>
      </c>
      <c r="P173" s="666">
        <v>0</v>
      </c>
      <c r="Q173" s="657">
        <v>0</v>
      </c>
      <c r="R173" s="657">
        <v>0</v>
      </c>
      <c r="S173" s="657">
        <v>0</v>
      </c>
      <c r="T173" s="665">
        <v>0</v>
      </c>
      <c r="U173" s="657">
        <v>0</v>
      </c>
      <c r="V173" s="666">
        <v>0</v>
      </c>
      <c r="W173" s="657">
        <v>0</v>
      </c>
      <c r="X173" s="657">
        <v>0</v>
      </c>
      <c r="Y173" s="657">
        <v>0</v>
      </c>
      <c r="Z173" s="665">
        <v>0</v>
      </c>
      <c r="AA173" s="657">
        <v>0</v>
      </c>
      <c r="AB173" s="666">
        <v>0</v>
      </c>
      <c r="AC173" s="657">
        <v>0</v>
      </c>
      <c r="AD173" s="657">
        <v>0</v>
      </c>
      <c r="AE173" s="657">
        <v>0</v>
      </c>
      <c r="AF173" s="665">
        <v>2</v>
      </c>
      <c r="AG173" s="657">
        <v>1</v>
      </c>
      <c r="AH173" s="666">
        <v>1</v>
      </c>
      <c r="AI173" s="657">
        <v>0</v>
      </c>
      <c r="AJ173" s="657">
        <v>0</v>
      </c>
      <c r="AK173" s="657">
        <v>0</v>
      </c>
      <c r="AL173" s="665">
        <v>0</v>
      </c>
      <c r="AM173" s="657">
        <v>0</v>
      </c>
      <c r="AN173" s="666">
        <v>0</v>
      </c>
      <c r="AO173" s="657">
        <v>0</v>
      </c>
      <c r="AP173" s="657">
        <v>0</v>
      </c>
      <c r="AQ173" s="657">
        <v>0</v>
      </c>
      <c r="AR173" s="665">
        <v>0</v>
      </c>
      <c r="AS173" s="657">
        <v>0</v>
      </c>
      <c r="AT173" s="666">
        <v>0</v>
      </c>
      <c r="AU173" s="657">
        <v>0</v>
      </c>
      <c r="AV173" s="657">
        <v>0</v>
      </c>
      <c r="AW173" s="657">
        <v>0</v>
      </c>
      <c r="AX173" s="665">
        <v>0</v>
      </c>
      <c r="AY173" s="657">
        <v>0</v>
      </c>
      <c r="AZ173" s="666">
        <v>0</v>
      </c>
      <c r="BA173" s="657">
        <v>0</v>
      </c>
      <c r="BB173" s="657">
        <v>0</v>
      </c>
      <c r="BC173" s="657">
        <v>0</v>
      </c>
      <c r="BD173" s="665">
        <v>0</v>
      </c>
      <c r="BE173" s="657">
        <v>0</v>
      </c>
      <c r="BF173" s="666">
        <v>0</v>
      </c>
      <c r="BG173" s="657">
        <v>0</v>
      </c>
      <c r="BH173" s="657">
        <v>0</v>
      </c>
      <c r="BI173" s="657">
        <v>0</v>
      </c>
      <c r="BJ173" s="665">
        <v>0</v>
      </c>
      <c r="BK173" s="657">
        <v>0</v>
      </c>
      <c r="BL173" s="666">
        <v>0</v>
      </c>
      <c r="BM173" s="657">
        <v>0</v>
      </c>
      <c r="BN173" s="657">
        <v>0</v>
      </c>
      <c r="BO173" s="657">
        <v>0</v>
      </c>
      <c r="BP173" s="665">
        <v>0</v>
      </c>
      <c r="BQ173" s="657">
        <v>0</v>
      </c>
      <c r="BR173" s="666">
        <v>0</v>
      </c>
      <c r="BS173" s="657">
        <v>0</v>
      </c>
      <c r="BT173" s="657">
        <v>0</v>
      </c>
      <c r="BU173" s="657">
        <v>0</v>
      </c>
      <c r="BV173" s="665">
        <v>0</v>
      </c>
      <c r="BW173" s="657">
        <v>0</v>
      </c>
      <c r="BX173" s="666">
        <v>0</v>
      </c>
      <c r="BY173" s="657">
        <v>0</v>
      </c>
      <c r="BZ173" s="657">
        <v>0</v>
      </c>
      <c r="CA173" s="657">
        <v>0</v>
      </c>
      <c r="CB173" s="665">
        <v>0</v>
      </c>
      <c r="CC173" s="657">
        <v>0</v>
      </c>
      <c r="CD173" s="666">
        <v>0</v>
      </c>
      <c r="CE173" s="657">
        <v>0</v>
      </c>
      <c r="CF173" s="657">
        <v>0</v>
      </c>
      <c r="CG173" s="657">
        <v>0</v>
      </c>
      <c r="CH173" s="665">
        <v>0</v>
      </c>
      <c r="CI173" s="657">
        <v>0</v>
      </c>
      <c r="CJ173" s="666">
        <v>0</v>
      </c>
      <c r="CK173" s="657">
        <v>7</v>
      </c>
      <c r="CL173" s="657">
        <v>2</v>
      </c>
      <c r="CM173" s="657">
        <v>5</v>
      </c>
      <c r="CN173" s="665">
        <v>0</v>
      </c>
      <c r="CO173" s="657">
        <v>0</v>
      </c>
      <c r="CP173" s="666">
        <v>0</v>
      </c>
      <c r="CQ173" s="657">
        <v>0</v>
      </c>
      <c r="CR173" s="657">
        <v>0</v>
      </c>
      <c r="CS173" s="657">
        <v>0</v>
      </c>
      <c r="CT173" s="665">
        <v>0</v>
      </c>
      <c r="CU173" s="657">
        <v>0</v>
      </c>
      <c r="CV173" s="666">
        <v>0</v>
      </c>
      <c r="CW173" s="657">
        <v>0</v>
      </c>
      <c r="CX173" s="657">
        <v>0</v>
      </c>
      <c r="CY173" s="657">
        <v>0</v>
      </c>
      <c r="CZ173" s="665">
        <v>0</v>
      </c>
      <c r="DA173" s="657">
        <v>0</v>
      </c>
      <c r="DB173" s="666">
        <v>0</v>
      </c>
      <c r="DC173" s="657">
        <v>0</v>
      </c>
      <c r="DD173" s="657">
        <v>0</v>
      </c>
      <c r="DE173" s="657">
        <v>0</v>
      </c>
      <c r="DF173" s="665">
        <v>0</v>
      </c>
      <c r="DG173" s="657">
        <v>0</v>
      </c>
      <c r="DH173" s="666">
        <v>0</v>
      </c>
      <c r="DI173" s="657">
        <v>0</v>
      </c>
      <c r="DJ173" s="657">
        <v>0</v>
      </c>
      <c r="DK173" s="657">
        <v>0</v>
      </c>
      <c r="DL173" s="665">
        <v>0</v>
      </c>
      <c r="DM173" s="657">
        <v>0</v>
      </c>
      <c r="DN173" s="666">
        <v>0</v>
      </c>
      <c r="DO173" s="657">
        <v>0</v>
      </c>
      <c r="DP173" s="657">
        <v>0</v>
      </c>
      <c r="DQ173" s="657">
        <v>0</v>
      </c>
      <c r="DR173" s="665">
        <v>4</v>
      </c>
      <c r="DS173" s="657">
        <v>1</v>
      </c>
      <c r="DT173" s="666">
        <v>3</v>
      </c>
      <c r="DU173" s="665">
        <v>0</v>
      </c>
      <c r="DV173" s="657">
        <v>0</v>
      </c>
      <c r="DW173" s="666">
        <v>0</v>
      </c>
    </row>
    <row r="174" spans="1:127" hidden="1" x14ac:dyDescent="0.15">
      <c r="A174" s="529" t="s">
        <v>1516</v>
      </c>
      <c r="B174" s="661">
        <v>358</v>
      </c>
      <c r="C174" s="662">
        <v>192</v>
      </c>
      <c r="D174" s="663">
        <v>166</v>
      </c>
      <c r="E174" s="657">
        <v>237</v>
      </c>
      <c r="F174" s="657">
        <v>143</v>
      </c>
      <c r="G174" s="657">
        <v>94</v>
      </c>
      <c r="H174" s="665">
        <v>50</v>
      </c>
      <c r="I174" s="657">
        <v>26</v>
      </c>
      <c r="J174" s="666">
        <v>24</v>
      </c>
      <c r="K174" s="657">
        <v>0</v>
      </c>
      <c r="L174" s="657">
        <v>0</v>
      </c>
      <c r="M174" s="657">
        <v>0</v>
      </c>
      <c r="N174" s="665">
        <v>0</v>
      </c>
      <c r="O174" s="657">
        <v>0</v>
      </c>
      <c r="P174" s="666">
        <v>0</v>
      </c>
      <c r="Q174" s="657">
        <v>0</v>
      </c>
      <c r="R174" s="657">
        <v>0</v>
      </c>
      <c r="S174" s="657">
        <v>0</v>
      </c>
      <c r="T174" s="665">
        <v>0</v>
      </c>
      <c r="U174" s="657">
        <v>0</v>
      </c>
      <c r="V174" s="666">
        <v>0</v>
      </c>
      <c r="W174" s="657">
        <v>0</v>
      </c>
      <c r="X174" s="657">
        <v>0</v>
      </c>
      <c r="Y174" s="657">
        <v>0</v>
      </c>
      <c r="Z174" s="665">
        <v>0</v>
      </c>
      <c r="AA174" s="657">
        <v>0</v>
      </c>
      <c r="AB174" s="666">
        <v>0</v>
      </c>
      <c r="AC174" s="657">
        <v>0</v>
      </c>
      <c r="AD174" s="657">
        <v>0</v>
      </c>
      <c r="AE174" s="657">
        <v>0</v>
      </c>
      <c r="AF174" s="665">
        <v>3</v>
      </c>
      <c r="AG174" s="657">
        <v>2</v>
      </c>
      <c r="AH174" s="666">
        <v>1</v>
      </c>
      <c r="AI174" s="657">
        <v>40</v>
      </c>
      <c r="AJ174" s="657">
        <v>9</v>
      </c>
      <c r="AK174" s="657">
        <v>31</v>
      </c>
      <c r="AL174" s="665">
        <v>0</v>
      </c>
      <c r="AM174" s="657">
        <v>0</v>
      </c>
      <c r="AN174" s="666">
        <v>0</v>
      </c>
      <c r="AO174" s="657">
        <v>0</v>
      </c>
      <c r="AP174" s="657">
        <v>0</v>
      </c>
      <c r="AQ174" s="657">
        <v>0</v>
      </c>
      <c r="AR174" s="665">
        <v>0</v>
      </c>
      <c r="AS174" s="657">
        <v>0</v>
      </c>
      <c r="AT174" s="666">
        <v>0</v>
      </c>
      <c r="AU174" s="657">
        <v>0</v>
      </c>
      <c r="AV174" s="657">
        <v>0</v>
      </c>
      <c r="AW174" s="657">
        <v>0</v>
      </c>
      <c r="AX174" s="665">
        <v>0</v>
      </c>
      <c r="AY174" s="657">
        <v>0</v>
      </c>
      <c r="AZ174" s="666">
        <v>0</v>
      </c>
      <c r="BA174" s="657">
        <v>0</v>
      </c>
      <c r="BB174" s="657">
        <v>0</v>
      </c>
      <c r="BC174" s="657">
        <v>0</v>
      </c>
      <c r="BD174" s="665">
        <v>8</v>
      </c>
      <c r="BE174" s="657">
        <v>2</v>
      </c>
      <c r="BF174" s="666">
        <v>6</v>
      </c>
      <c r="BG174" s="657">
        <v>0</v>
      </c>
      <c r="BH174" s="657">
        <v>0</v>
      </c>
      <c r="BI174" s="657">
        <v>0</v>
      </c>
      <c r="BJ174" s="665">
        <v>0</v>
      </c>
      <c r="BK174" s="657">
        <v>0</v>
      </c>
      <c r="BL174" s="666">
        <v>0</v>
      </c>
      <c r="BM174" s="657">
        <v>0</v>
      </c>
      <c r="BN174" s="657">
        <v>0</v>
      </c>
      <c r="BO174" s="657">
        <v>0</v>
      </c>
      <c r="BP174" s="665">
        <v>0</v>
      </c>
      <c r="BQ174" s="657">
        <v>0</v>
      </c>
      <c r="BR174" s="666">
        <v>0</v>
      </c>
      <c r="BS174" s="657">
        <v>0</v>
      </c>
      <c r="BT174" s="657">
        <v>0</v>
      </c>
      <c r="BU174" s="657">
        <v>0</v>
      </c>
      <c r="BV174" s="665">
        <v>0</v>
      </c>
      <c r="BW174" s="657">
        <v>0</v>
      </c>
      <c r="BX174" s="666">
        <v>0</v>
      </c>
      <c r="BY174" s="657">
        <v>0</v>
      </c>
      <c r="BZ174" s="657">
        <v>0</v>
      </c>
      <c r="CA174" s="657">
        <v>0</v>
      </c>
      <c r="CB174" s="665">
        <v>0</v>
      </c>
      <c r="CC174" s="657">
        <v>0</v>
      </c>
      <c r="CD174" s="666">
        <v>0</v>
      </c>
      <c r="CE174" s="657">
        <v>0</v>
      </c>
      <c r="CF174" s="657">
        <v>0</v>
      </c>
      <c r="CG174" s="657">
        <v>0</v>
      </c>
      <c r="CH174" s="665">
        <v>0</v>
      </c>
      <c r="CI174" s="657">
        <v>0</v>
      </c>
      <c r="CJ174" s="666">
        <v>0</v>
      </c>
      <c r="CK174" s="657">
        <v>14</v>
      </c>
      <c r="CL174" s="657">
        <v>7</v>
      </c>
      <c r="CM174" s="657">
        <v>7</v>
      </c>
      <c r="CN174" s="665">
        <v>0</v>
      </c>
      <c r="CO174" s="657">
        <v>0</v>
      </c>
      <c r="CP174" s="666">
        <v>0</v>
      </c>
      <c r="CQ174" s="657">
        <v>2</v>
      </c>
      <c r="CR174" s="657">
        <v>1</v>
      </c>
      <c r="CS174" s="657">
        <v>1</v>
      </c>
      <c r="CT174" s="665">
        <v>4</v>
      </c>
      <c r="CU174" s="657">
        <v>2</v>
      </c>
      <c r="CV174" s="666">
        <v>2</v>
      </c>
      <c r="CW174" s="657">
        <v>0</v>
      </c>
      <c r="CX174" s="657">
        <v>0</v>
      </c>
      <c r="CY174" s="657">
        <v>0</v>
      </c>
      <c r="CZ174" s="665">
        <v>0</v>
      </c>
      <c r="DA174" s="657">
        <v>0</v>
      </c>
      <c r="DB174" s="666">
        <v>0</v>
      </c>
      <c r="DC174" s="657">
        <v>0</v>
      </c>
      <c r="DD174" s="657">
        <v>0</v>
      </c>
      <c r="DE174" s="657">
        <v>0</v>
      </c>
      <c r="DF174" s="665">
        <v>0</v>
      </c>
      <c r="DG174" s="657">
        <v>0</v>
      </c>
      <c r="DH174" s="666">
        <v>0</v>
      </c>
      <c r="DI174" s="657">
        <v>0</v>
      </c>
      <c r="DJ174" s="657">
        <v>0</v>
      </c>
      <c r="DK174" s="657">
        <v>0</v>
      </c>
      <c r="DL174" s="665">
        <v>0</v>
      </c>
      <c r="DM174" s="657">
        <v>0</v>
      </c>
      <c r="DN174" s="666">
        <v>0</v>
      </c>
      <c r="DO174" s="657">
        <v>0</v>
      </c>
      <c r="DP174" s="657">
        <v>0</v>
      </c>
      <c r="DQ174" s="657">
        <v>0</v>
      </c>
      <c r="DR174" s="665">
        <v>0</v>
      </c>
      <c r="DS174" s="657">
        <v>0</v>
      </c>
      <c r="DT174" s="666">
        <v>0</v>
      </c>
      <c r="DU174" s="665">
        <v>0</v>
      </c>
      <c r="DV174" s="657">
        <v>0</v>
      </c>
      <c r="DW174" s="666">
        <v>0</v>
      </c>
    </row>
    <row r="175" spans="1:127" hidden="1" x14ac:dyDescent="0.15">
      <c r="A175" s="529" t="s">
        <v>1517</v>
      </c>
      <c r="B175" s="661">
        <v>1618</v>
      </c>
      <c r="C175" s="662">
        <v>838</v>
      </c>
      <c r="D175" s="663">
        <v>780</v>
      </c>
      <c r="E175" s="657">
        <v>1388</v>
      </c>
      <c r="F175" s="657">
        <v>730</v>
      </c>
      <c r="G175" s="657">
        <v>658</v>
      </c>
      <c r="H175" s="665">
        <v>73</v>
      </c>
      <c r="I175" s="657">
        <v>36</v>
      </c>
      <c r="J175" s="666">
        <v>37</v>
      </c>
      <c r="K175" s="657">
        <v>1</v>
      </c>
      <c r="L175" s="657">
        <v>0</v>
      </c>
      <c r="M175" s="657">
        <v>1</v>
      </c>
      <c r="N175" s="665">
        <v>4</v>
      </c>
      <c r="O175" s="657">
        <v>1</v>
      </c>
      <c r="P175" s="666">
        <v>3</v>
      </c>
      <c r="Q175" s="657">
        <v>0</v>
      </c>
      <c r="R175" s="657">
        <v>0</v>
      </c>
      <c r="S175" s="657">
        <v>0</v>
      </c>
      <c r="T175" s="665">
        <v>0</v>
      </c>
      <c r="U175" s="657">
        <v>0</v>
      </c>
      <c r="V175" s="666">
        <v>0</v>
      </c>
      <c r="W175" s="657">
        <v>0</v>
      </c>
      <c r="X175" s="657">
        <v>0</v>
      </c>
      <c r="Y175" s="657">
        <v>0</v>
      </c>
      <c r="Z175" s="665">
        <v>0</v>
      </c>
      <c r="AA175" s="657">
        <v>0</v>
      </c>
      <c r="AB175" s="666">
        <v>0</v>
      </c>
      <c r="AC175" s="657">
        <v>0</v>
      </c>
      <c r="AD175" s="657">
        <v>0</v>
      </c>
      <c r="AE175" s="657">
        <v>0</v>
      </c>
      <c r="AF175" s="665">
        <v>0</v>
      </c>
      <c r="AG175" s="657">
        <v>0</v>
      </c>
      <c r="AH175" s="666">
        <v>0</v>
      </c>
      <c r="AI175" s="657">
        <v>18</v>
      </c>
      <c r="AJ175" s="657">
        <v>9</v>
      </c>
      <c r="AK175" s="657">
        <v>9</v>
      </c>
      <c r="AL175" s="665">
        <v>0</v>
      </c>
      <c r="AM175" s="657">
        <v>0</v>
      </c>
      <c r="AN175" s="666">
        <v>0</v>
      </c>
      <c r="AO175" s="657">
        <v>0</v>
      </c>
      <c r="AP175" s="657">
        <v>0</v>
      </c>
      <c r="AQ175" s="657">
        <v>0</v>
      </c>
      <c r="AR175" s="665">
        <v>0</v>
      </c>
      <c r="AS175" s="657">
        <v>0</v>
      </c>
      <c r="AT175" s="666">
        <v>0</v>
      </c>
      <c r="AU175" s="657">
        <v>39</v>
      </c>
      <c r="AV175" s="657">
        <v>15</v>
      </c>
      <c r="AW175" s="657">
        <v>24</v>
      </c>
      <c r="AX175" s="665">
        <v>0</v>
      </c>
      <c r="AY175" s="657">
        <v>0</v>
      </c>
      <c r="AZ175" s="666">
        <v>0</v>
      </c>
      <c r="BA175" s="657">
        <v>3</v>
      </c>
      <c r="BB175" s="657">
        <v>2</v>
      </c>
      <c r="BC175" s="657">
        <v>1</v>
      </c>
      <c r="BD175" s="665">
        <v>0</v>
      </c>
      <c r="BE175" s="657">
        <v>0</v>
      </c>
      <c r="BF175" s="666">
        <v>0</v>
      </c>
      <c r="BG175" s="657">
        <v>0</v>
      </c>
      <c r="BH175" s="657">
        <v>0</v>
      </c>
      <c r="BI175" s="657">
        <v>0</v>
      </c>
      <c r="BJ175" s="665">
        <v>8</v>
      </c>
      <c r="BK175" s="657">
        <v>2</v>
      </c>
      <c r="BL175" s="666">
        <v>6</v>
      </c>
      <c r="BM175" s="657">
        <v>0</v>
      </c>
      <c r="BN175" s="657">
        <v>0</v>
      </c>
      <c r="BO175" s="657">
        <v>0</v>
      </c>
      <c r="BP175" s="665">
        <v>0</v>
      </c>
      <c r="BQ175" s="657">
        <v>0</v>
      </c>
      <c r="BR175" s="666">
        <v>0</v>
      </c>
      <c r="BS175" s="657">
        <v>0</v>
      </c>
      <c r="BT175" s="657">
        <v>0</v>
      </c>
      <c r="BU175" s="657">
        <v>0</v>
      </c>
      <c r="BV175" s="665">
        <v>0</v>
      </c>
      <c r="BW175" s="657">
        <v>0</v>
      </c>
      <c r="BX175" s="666">
        <v>0</v>
      </c>
      <c r="BY175" s="657">
        <v>0</v>
      </c>
      <c r="BZ175" s="657">
        <v>0</v>
      </c>
      <c r="CA175" s="657">
        <v>0</v>
      </c>
      <c r="CB175" s="665">
        <v>0</v>
      </c>
      <c r="CC175" s="657">
        <v>0</v>
      </c>
      <c r="CD175" s="666">
        <v>0</v>
      </c>
      <c r="CE175" s="657">
        <v>3</v>
      </c>
      <c r="CF175" s="657">
        <v>2</v>
      </c>
      <c r="CG175" s="657">
        <v>1</v>
      </c>
      <c r="CH175" s="665">
        <v>0</v>
      </c>
      <c r="CI175" s="657">
        <v>0</v>
      </c>
      <c r="CJ175" s="666">
        <v>0</v>
      </c>
      <c r="CK175" s="657">
        <v>5</v>
      </c>
      <c r="CL175" s="657">
        <v>1</v>
      </c>
      <c r="CM175" s="657">
        <v>4</v>
      </c>
      <c r="CN175" s="665">
        <v>0</v>
      </c>
      <c r="CO175" s="657">
        <v>0</v>
      </c>
      <c r="CP175" s="666">
        <v>0</v>
      </c>
      <c r="CQ175" s="657">
        <v>14</v>
      </c>
      <c r="CR175" s="657">
        <v>8</v>
      </c>
      <c r="CS175" s="657">
        <v>6</v>
      </c>
      <c r="CT175" s="665">
        <v>8</v>
      </c>
      <c r="CU175" s="657">
        <v>3</v>
      </c>
      <c r="CV175" s="666">
        <v>5</v>
      </c>
      <c r="CW175" s="657">
        <v>0</v>
      </c>
      <c r="CX175" s="657">
        <v>0</v>
      </c>
      <c r="CY175" s="657">
        <v>0</v>
      </c>
      <c r="CZ175" s="665">
        <v>6</v>
      </c>
      <c r="DA175" s="657">
        <v>2</v>
      </c>
      <c r="DB175" s="666">
        <v>4</v>
      </c>
      <c r="DC175" s="657">
        <v>0</v>
      </c>
      <c r="DD175" s="657">
        <v>0</v>
      </c>
      <c r="DE175" s="657">
        <v>0</v>
      </c>
      <c r="DF175" s="665">
        <v>0</v>
      </c>
      <c r="DG175" s="657">
        <v>0</v>
      </c>
      <c r="DH175" s="666">
        <v>0</v>
      </c>
      <c r="DI175" s="657">
        <v>0</v>
      </c>
      <c r="DJ175" s="657">
        <v>0</v>
      </c>
      <c r="DK175" s="657">
        <v>0</v>
      </c>
      <c r="DL175" s="665">
        <v>48</v>
      </c>
      <c r="DM175" s="657">
        <v>27</v>
      </c>
      <c r="DN175" s="666">
        <v>21</v>
      </c>
      <c r="DO175" s="657">
        <v>0</v>
      </c>
      <c r="DP175" s="657">
        <v>0</v>
      </c>
      <c r="DQ175" s="657">
        <v>0</v>
      </c>
      <c r="DR175" s="665">
        <v>0</v>
      </c>
      <c r="DS175" s="657">
        <v>0</v>
      </c>
      <c r="DT175" s="666">
        <v>0</v>
      </c>
      <c r="DU175" s="665">
        <v>0</v>
      </c>
      <c r="DV175" s="657">
        <v>0</v>
      </c>
      <c r="DW175" s="666">
        <v>0</v>
      </c>
    </row>
    <row r="176" spans="1:127" hidden="1" x14ac:dyDescent="0.15">
      <c r="A176" s="529" t="s">
        <v>1518</v>
      </c>
      <c r="B176" s="661">
        <v>114</v>
      </c>
      <c r="C176" s="662">
        <v>40</v>
      </c>
      <c r="D176" s="663">
        <v>74</v>
      </c>
      <c r="E176" s="657">
        <v>0</v>
      </c>
      <c r="F176" s="657">
        <v>0</v>
      </c>
      <c r="G176" s="657">
        <v>0</v>
      </c>
      <c r="H176" s="665">
        <v>15</v>
      </c>
      <c r="I176" s="657">
        <v>6</v>
      </c>
      <c r="J176" s="666">
        <v>9</v>
      </c>
      <c r="K176" s="657">
        <v>0</v>
      </c>
      <c r="L176" s="657">
        <v>0</v>
      </c>
      <c r="M176" s="657">
        <v>0</v>
      </c>
      <c r="N176" s="665">
        <v>0</v>
      </c>
      <c r="O176" s="657">
        <v>0</v>
      </c>
      <c r="P176" s="666">
        <v>0</v>
      </c>
      <c r="Q176" s="657">
        <v>0</v>
      </c>
      <c r="R176" s="657">
        <v>0</v>
      </c>
      <c r="S176" s="657">
        <v>0</v>
      </c>
      <c r="T176" s="665">
        <v>0</v>
      </c>
      <c r="U176" s="657">
        <v>0</v>
      </c>
      <c r="V176" s="666">
        <v>0</v>
      </c>
      <c r="W176" s="657">
        <v>0</v>
      </c>
      <c r="X176" s="657">
        <v>0</v>
      </c>
      <c r="Y176" s="657">
        <v>0</v>
      </c>
      <c r="Z176" s="665">
        <v>0</v>
      </c>
      <c r="AA176" s="657">
        <v>0</v>
      </c>
      <c r="AB176" s="666">
        <v>0</v>
      </c>
      <c r="AC176" s="657">
        <v>0</v>
      </c>
      <c r="AD176" s="657">
        <v>0</v>
      </c>
      <c r="AE176" s="657">
        <v>0</v>
      </c>
      <c r="AF176" s="665">
        <v>0</v>
      </c>
      <c r="AG176" s="657">
        <v>0</v>
      </c>
      <c r="AH176" s="666">
        <v>0</v>
      </c>
      <c r="AI176" s="657">
        <v>0</v>
      </c>
      <c r="AJ176" s="657">
        <v>0</v>
      </c>
      <c r="AK176" s="657">
        <v>0</v>
      </c>
      <c r="AL176" s="665">
        <v>15</v>
      </c>
      <c r="AM176" s="657">
        <v>2</v>
      </c>
      <c r="AN176" s="666">
        <v>13</v>
      </c>
      <c r="AO176" s="657">
        <v>0</v>
      </c>
      <c r="AP176" s="657">
        <v>0</v>
      </c>
      <c r="AQ176" s="657">
        <v>0</v>
      </c>
      <c r="AR176" s="665">
        <v>0</v>
      </c>
      <c r="AS176" s="657">
        <v>0</v>
      </c>
      <c r="AT176" s="666">
        <v>0</v>
      </c>
      <c r="AU176" s="657">
        <v>0</v>
      </c>
      <c r="AV176" s="657">
        <v>0</v>
      </c>
      <c r="AW176" s="657">
        <v>0</v>
      </c>
      <c r="AX176" s="665">
        <v>0</v>
      </c>
      <c r="AY176" s="657">
        <v>0</v>
      </c>
      <c r="AZ176" s="666">
        <v>0</v>
      </c>
      <c r="BA176" s="657">
        <v>0</v>
      </c>
      <c r="BB176" s="657">
        <v>0</v>
      </c>
      <c r="BC176" s="657">
        <v>0</v>
      </c>
      <c r="BD176" s="665">
        <v>0</v>
      </c>
      <c r="BE176" s="657">
        <v>0</v>
      </c>
      <c r="BF176" s="666">
        <v>0</v>
      </c>
      <c r="BG176" s="657">
        <v>0</v>
      </c>
      <c r="BH176" s="657">
        <v>0</v>
      </c>
      <c r="BI176" s="657">
        <v>0</v>
      </c>
      <c r="BJ176" s="665">
        <v>0</v>
      </c>
      <c r="BK176" s="657">
        <v>0</v>
      </c>
      <c r="BL176" s="666">
        <v>0</v>
      </c>
      <c r="BM176" s="657">
        <v>0</v>
      </c>
      <c r="BN176" s="657">
        <v>0</v>
      </c>
      <c r="BO176" s="657">
        <v>0</v>
      </c>
      <c r="BP176" s="665">
        <v>0</v>
      </c>
      <c r="BQ176" s="657">
        <v>0</v>
      </c>
      <c r="BR176" s="666">
        <v>0</v>
      </c>
      <c r="BS176" s="657">
        <v>0</v>
      </c>
      <c r="BT176" s="657">
        <v>0</v>
      </c>
      <c r="BU176" s="657">
        <v>0</v>
      </c>
      <c r="BV176" s="665">
        <v>0</v>
      </c>
      <c r="BW176" s="657">
        <v>0</v>
      </c>
      <c r="BX176" s="666">
        <v>0</v>
      </c>
      <c r="BY176" s="657">
        <v>0</v>
      </c>
      <c r="BZ176" s="657">
        <v>0</v>
      </c>
      <c r="CA176" s="657">
        <v>0</v>
      </c>
      <c r="CB176" s="665">
        <v>0</v>
      </c>
      <c r="CC176" s="657">
        <v>0</v>
      </c>
      <c r="CD176" s="666">
        <v>0</v>
      </c>
      <c r="CE176" s="657">
        <v>9</v>
      </c>
      <c r="CF176" s="657">
        <v>5</v>
      </c>
      <c r="CG176" s="657">
        <v>4</v>
      </c>
      <c r="CH176" s="665">
        <v>0</v>
      </c>
      <c r="CI176" s="657">
        <v>0</v>
      </c>
      <c r="CJ176" s="666">
        <v>0</v>
      </c>
      <c r="CK176" s="657">
        <v>62</v>
      </c>
      <c r="CL176" s="657">
        <v>23</v>
      </c>
      <c r="CM176" s="657">
        <v>39</v>
      </c>
      <c r="CN176" s="665">
        <v>0</v>
      </c>
      <c r="CO176" s="657">
        <v>0</v>
      </c>
      <c r="CP176" s="666">
        <v>0</v>
      </c>
      <c r="CQ176" s="657">
        <v>0</v>
      </c>
      <c r="CR176" s="657">
        <v>0</v>
      </c>
      <c r="CS176" s="657">
        <v>0</v>
      </c>
      <c r="CT176" s="665">
        <v>0</v>
      </c>
      <c r="CU176" s="657">
        <v>0</v>
      </c>
      <c r="CV176" s="666">
        <v>0</v>
      </c>
      <c r="CW176" s="657">
        <v>0</v>
      </c>
      <c r="CX176" s="657">
        <v>0</v>
      </c>
      <c r="CY176" s="657">
        <v>0</v>
      </c>
      <c r="CZ176" s="665">
        <v>0</v>
      </c>
      <c r="DA176" s="657">
        <v>0</v>
      </c>
      <c r="DB176" s="666">
        <v>0</v>
      </c>
      <c r="DC176" s="657">
        <v>0</v>
      </c>
      <c r="DD176" s="657">
        <v>0</v>
      </c>
      <c r="DE176" s="657">
        <v>0</v>
      </c>
      <c r="DF176" s="665">
        <v>0</v>
      </c>
      <c r="DG176" s="657">
        <v>0</v>
      </c>
      <c r="DH176" s="666">
        <v>0</v>
      </c>
      <c r="DI176" s="657">
        <v>8</v>
      </c>
      <c r="DJ176" s="657">
        <v>2</v>
      </c>
      <c r="DK176" s="657">
        <v>6</v>
      </c>
      <c r="DL176" s="665">
        <v>3</v>
      </c>
      <c r="DM176" s="657">
        <v>1</v>
      </c>
      <c r="DN176" s="666">
        <v>2</v>
      </c>
      <c r="DO176" s="657">
        <v>2</v>
      </c>
      <c r="DP176" s="657">
        <v>1</v>
      </c>
      <c r="DQ176" s="657">
        <v>1</v>
      </c>
      <c r="DR176" s="665">
        <v>0</v>
      </c>
      <c r="DS176" s="657">
        <v>0</v>
      </c>
      <c r="DT176" s="666">
        <v>0</v>
      </c>
      <c r="DU176" s="665">
        <v>0</v>
      </c>
      <c r="DV176" s="657">
        <v>0</v>
      </c>
      <c r="DW176" s="666">
        <v>0</v>
      </c>
    </row>
    <row r="177" spans="1:127" hidden="1" x14ac:dyDescent="0.15">
      <c r="A177" s="529" t="s">
        <v>1519</v>
      </c>
      <c r="B177" s="661">
        <v>2048</v>
      </c>
      <c r="C177" s="662">
        <v>731</v>
      </c>
      <c r="D177" s="663">
        <v>1317</v>
      </c>
      <c r="E177" s="657">
        <v>32</v>
      </c>
      <c r="F177" s="657">
        <v>17</v>
      </c>
      <c r="G177" s="657">
        <v>15</v>
      </c>
      <c r="H177" s="665">
        <v>110</v>
      </c>
      <c r="I177" s="657">
        <v>54</v>
      </c>
      <c r="J177" s="666">
        <v>56</v>
      </c>
      <c r="K177" s="657">
        <v>14</v>
      </c>
      <c r="L177" s="657">
        <v>4</v>
      </c>
      <c r="M177" s="657">
        <v>10</v>
      </c>
      <c r="N177" s="665">
        <v>0</v>
      </c>
      <c r="O177" s="657">
        <v>0</v>
      </c>
      <c r="P177" s="666">
        <v>0</v>
      </c>
      <c r="Q177" s="657">
        <v>8</v>
      </c>
      <c r="R177" s="657">
        <v>1</v>
      </c>
      <c r="S177" s="657">
        <v>7</v>
      </c>
      <c r="T177" s="665">
        <v>0</v>
      </c>
      <c r="U177" s="657">
        <v>0</v>
      </c>
      <c r="V177" s="666">
        <v>0</v>
      </c>
      <c r="W177" s="657">
        <v>4</v>
      </c>
      <c r="X177" s="657">
        <v>0</v>
      </c>
      <c r="Y177" s="657">
        <v>4</v>
      </c>
      <c r="Z177" s="665">
        <v>0</v>
      </c>
      <c r="AA177" s="657">
        <v>0</v>
      </c>
      <c r="AB177" s="666">
        <v>0</v>
      </c>
      <c r="AC177" s="657">
        <v>0</v>
      </c>
      <c r="AD177" s="657">
        <v>0</v>
      </c>
      <c r="AE177" s="657">
        <v>0</v>
      </c>
      <c r="AF177" s="665">
        <v>1541</v>
      </c>
      <c r="AG177" s="657">
        <v>561</v>
      </c>
      <c r="AH177" s="666">
        <v>980</v>
      </c>
      <c r="AI177" s="657">
        <v>0</v>
      </c>
      <c r="AJ177" s="657">
        <v>0</v>
      </c>
      <c r="AK177" s="657">
        <v>0</v>
      </c>
      <c r="AL177" s="665">
        <v>0</v>
      </c>
      <c r="AM177" s="657">
        <v>0</v>
      </c>
      <c r="AN177" s="666">
        <v>0</v>
      </c>
      <c r="AO177" s="657">
        <v>0</v>
      </c>
      <c r="AP177" s="657">
        <v>0</v>
      </c>
      <c r="AQ177" s="657">
        <v>0</v>
      </c>
      <c r="AR177" s="665">
        <v>4</v>
      </c>
      <c r="AS177" s="657">
        <v>1</v>
      </c>
      <c r="AT177" s="666">
        <v>3</v>
      </c>
      <c r="AU177" s="657">
        <v>0</v>
      </c>
      <c r="AV177" s="657">
        <v>0</v>
      </c>
      <c r="AW177" s="657">
        <v>0</v>
      </c>
      <c r="AX177" s="665">
        <v>0</v>
      </c>
      <c r="AY177" s="657">
        <v>0</v>
      </c>
      <c r="AZ177" s="666">
        <v>0</v>
      </c>
      <c r="BA177" s="657">
        <v>0</v>
      </c>
      <c r="BB177" s="657">
        <v>0</v>
      </c>
      <c r="BC177" s="657">
        <v>0</v>
      </c>
      <c r="BD177" s="665">
        <v>5</v>
      </c>
      <c r="BE177" s="657">
        <v>2</v>
      </c>
      <c r="BF177" s="666">
        <v>3</v>
      </c>
      <c r="BG177" s="657">
        <v>0</v>
      </c>
      <c r="BH177" s="657">
        <v>0</v>
      </c>
      <c r="BI177" s="657">
        <v>0</v>
      </c>
      <c r="BJ177" s="665">
        <v>0</v>
      </c>
      <c r="BK177" s="657">
        <v>0</v>
      </c>
      <c r="BL177" s="666">
        <v>0</v>
      </c>
      <c r="BM177" s="657">
        <v>0</v>
      </c>
      <c r="BN177" s="657">
        <v>0</v>
      </c>
      <c r="BO177" s="657">
        <v>0</v>
      </c>
      <c r="BP177" s="665">
        <v>19</v>
      </c>
      <c r="BQ177" s="657">
        <v>6</v>
      </c>
      <c r="BR177" s="666">
        <v>13</v>
      </c>
      <c r="BS177" s="657">
        <v>81</v>
      </c>
      <c r="BT177" s="657">
        <v>6</v>
      </c>
      <c r="BU177" s="657">
        <v>75</v>
      </c>
      <c r="BV177" s="665">
        <v>6</v>
      </c>
      <c r="BW177" s="657">
        <v>2</v>
      </c>
      <c r="BX177" s="666">
        <v>4</v>
      </c>
      <c r="BY177" s="657">
        <v>0</v>
      </c>
      <c r="BZ177" s="657">
        <v>0</v>
      </c>
      <c r="CA177" s="657">
        <v>0</v>
      </c>
      <c r="CB177" s="665">
        <v>4</v>
      </c>
      <c r="CC177" s="657">
        <v>3</v>
      </c>
      <c r="CD177" s="666">
        <v>1</v>
      </c>
      <c r="CE177" s="657">
        <v>94</v>
      </c>
      <c r="CF177" s="657">
        <v>24</v>
      </c>
      <c r="CG177" s="657">
        <v>70</v>
      </c>
      <c r="CH177" s="665">
        <v>0</v>
      </c>
      <c r="CI177" s="657">
        <v>0</v>
      </c>
      <c r="CJ177" s="666">
        <v>0</v>
      </c>
      <c r="CK177" s="657">
        <v>116</v>
      </c>
      <c r="CL177" s="657">
        <v>47</v>
      </c>
      <c r="CM177" s="657">
        <v>69</v>
      </c>
      <c r="CN177" s="665">
        <v>0</v>
      </c>
      <c r="CO177" s="657">
        <v>0</v>
      </c>
      <c r="CP177" s="666">
        <v>0</v>
      </c>
      <c r="CQ177" s="657">
        <v>0</v>
      </c>
      <c r="CR177" s="657">
        <v>0</v>
      </c>
      <c r="CS177" s="657">
        <v>0</v>
      </c>
      <c r="CT177" s="665">
        <v>0</v>
      </c>
      <c r="CU177" s="657">
        <v>0</v>
      </c>
      <c r="CV177" s="666">
        <v>0</v>
      </c>
      <c r="CW177" s="657">
        <v>0</v>
      </c>
      <c r="CX177" s="657">
        <v>0</v>
      </c>
      <c r="CY177" s="657">
        <v>0</v>
      </c>
      <c r="CZ177" s="665">
        <v>0</v>
      </c>
      <c r="DA177" s="657">
        <v>0</v>
      </c>
      <c r="DB177" s="666">
        <v>0</v>
      </c>
      <c r="DC177" s="657">
        <v>0</v>
      </c>
      <c r="DD177" s="657">
        <v>0</v>
      </c>
      <c r="DE177" s="657">
        <v>0</v>
      </c>
      <c r="DF177" s="665">
        <v>0</v>
      </c>
      <c r="DG177" s="657">
        <v>0</v>
      </c>
      <c r="DH177" s="666">
        <v>0</v>
      </c>
      <c r="DI177" s="657">
        <v>0</v>
      </c>
      <c r="DJ177" s="657">
        <v>0</v>
      </c>
      <c r="DK177" s="657">
        <v>0</v>
      </c>
      <c r="DL177" s="665">
        <v>0</v>
      </c>
      <c r="DM177" s="657">
        <v>0</v>
      </c>
      <c r="DN177" s="666">
        <v>0</v>
      </c>
      <c r="DO177" s="657">
        <v>9</v>
      </c>
      <c r="DP177" s="657">
        <v>3</v>
      </c>
      <c r="DQ177" s="657">
        <v>6</v>
      </c>
      <c r="DR177" s="665">
        <v>1</v>
      </c>
      <c r="DS177" s="657">
        <v>0</v>
      </c>
      <c r="DT177" s="666">
        <v>1</v>
      </c>
      <c r="DU177" s="665">
        <v>0</v>
      </c>
      <c r="DV177" s="657">
        <v>0</v>
      </c>
      <c r="DW177" s="666">
        <v>0</v>
      </c>
    </row>
    <row r="178" spans="1:127" hidden="1" x14ac:dyDescent="0.15">
      <c r="A178" s="529" t="s">
        <v>1520</v>
      </c>
      <c r="B178" s="661">
        <v>218</v>
      </c>
      <c r="C178" s="662">
        <v>74</v>
      </c>
      <c r="D178" s="663">
        <v>144</v>
      </c>
      <c r="E178" s="657">
        <v>18</v>
      </c>
      <c r="F178" s="657">
        <v>7</v>
      </c>
      <c r="G178" s="657">
        <v>11</v>
      </c>
      <c r="H178" s="665">
        <v>36</v>
      </c>
      <c r="I178" s="657">
        <v>17</v>
      </c>
      <c r="J178" s="666">
        <v>19</v>
      </c>
      <c r="K178" s="657">
        <v>0</v>
      </c>
      <c r="L178" s="657">
        <v>0</v>
      </c>
      <c r="M178" s="657">
        <v>0</v>
      </c>
      <c r="N178" s="665">
        <v>0</v>
      </c>
      <c r="O178" s="657">
        <v>0</v>
      </c>
      <c r="P178" s="666">
        <v>0</v>
      </c>
      <c r="Q178" s="657">
        <v>7</v>
      </c>
      <c r="R178" s="657">
        <v>1</v>
      </c>
      <c r="S178" s="657">
        <v>6</v>
      </c>
      <c r="T178" s="665">
        <v>0</v>
      </c>
      <c r="U178" s="657">
        <v>0</v>
      </c>
      <c r="V178" s="666">
        <v>0</v>
      </c>
      <c r="W178" s="657">
        <v>0</v>
      </c>
      <c r="X178" s="657">
        <v>0</v>
      </c>
      <c r="Y178" s="657">
        <v>0</v>
      </c>
      <c r="Z178" s="665">
        <v>0</v>
      </c>
      <c r="AA178" s="657">
        <v>0</v>
      </c>
      <c r="AB178" s="666">
        <v>0</v>
      </c>
      <c r="AC178" s="657">
        <v>0</v>
      </c>
      <c r="AD178" s="657">
        <v>0</v>
      </c>
      <c r="AE178" s="657">
        <v>0</v>
      </c>
      <c r="AF178" s="665">
        <v>78</v>
      </c>
      <c r="AG178" s="657">
        <v>22</v>
      </c>
      <c r="AH178" s="666">
        <v>56</v>
      </c>
      <c r="AI178" s="657">
        <v>0</v>
      </c>
      <c r="AJ178" s="657">
        <v>0</v>
      </c>
      <c r="AK178" s="657">
        <v>0</v>
      </c>
      <c r="AL178" s="665">
        <v>2</v>
      </c>
      <c r="AM178" s="657">
        <v>2</v>
      </c>
      <c r="AN178" s="666">
        <v>0</v>
      </c>
      <c r="AO178" s="657">
        <v>0</v>
      </c>
      <c r="AP178" s="657">
        <v>0</v>
      </c>
      <c r="AQ178" s="657">
        <v>0</v>
      </c>
      <c r="AR178" s="665">
        <v>0</v>
      </c>
      <c r="AS178" s="657">
        <v>0</v>
      </c>
      <c r="AT178" s="666">
        <v>0</v>
      </c>
      <c r="AU178" s="657">
        <v>2</v>
      </c>
      <c r="AV178" s="657">
        <v>1</v>
      </c>
      <c r="AW178" s="657">
        <v>1</v>
      </c>
      <c r="AX178" s="665">
        <v>0</v>
      </c>
      <c r="AY178" s="657">
        <v>0</v>
      </c>
      <c r="AZ178" s="666">
        <v>0</v>
      </c>
      <c r="BA178" s="657">
        <v>0</v>
      </c>
      <c r="BB178" s="657">
        <v>0</v>
      </c>
      <c r="BC178" s="657">
        <v>0</v>
      </c>
      <c r="BD178" s="665">
        <v>14</v>
      </c>
      <c r="BE178" s="657">
        <v>3</v>
      </c>
      <c r="BF178" s="666">
        <v>11</v>
      </c>
      <c r="BG178" s="657">
        <v>0</v>
      </c>
      <c r="BH178" s="657">
        <v>0</v>
      </c>
      <c r="BI178" s="657">
        <v>0</v>
      </c>
      <c r="BJ178" s="665">
        <v>0</v>
      </c>
      <c r="BK178" s="657">
        <v>0</v>
      </c>
      <c r="BL178" s="666">
        <v>0</v>
      </c>
      <c r="BM178" s="657">
        <v>0</v>
      </c>
      <c r="BN178" s="657">
        <v>0</v>
      </c>
      <c r="BO178" s="657">
        <v>0</v>
      </c>
      <c r="BP178" s="665">
        <v>0</v>
      </c>
      <c r="BQ178" s="657">
        <v>0</v>
      </c>
      <c r="BR178" s="666">
        <v>0</v>
      </c>
      <c r="BS178" s="657">
        <v>17</v>
      </c>
      <c r="BT178" s="657">
        <v>4</v>
      </c>
      <c r="BU178" s="657">
        <v>13</v>
      </c>
      <c r="BV178" s="665">
        <v>0</v>
      </c>
      <c r="BW178" s="657">
        <v>0</v>
      </c>
      <c r="BX178" s="666">
        <v>0</v>
      </c>
      <c r="BY178" s="657">
        <v>0</v>
      </c>
      <c r="BZ178" s="657">
        <v>0</v>
      </c>
      <c r="CA178" s="657">
        <v>0</v>
      </c>
      <c r="CB178" s="665">
        <v>0</v>
      </c>
      <c r="CC178" s="657">
        <v>0</v>
      </c>
      <c r="CD178" s="666">
        <v>0</v>
      </c>
      <c r="CE178" s="657">
        <v>0</v>
      </c>
      <c r="CF178" s="657">
        <v>0</v>
      </c>
      <c r="CG178" s="657">
        <v>0</v>
      </c>
      <c r="CH178" s="665">
        <v>2</v>
      </c>
      <c r="CI178" s="657">
        <v>1</v>
      </c>
      <c r="CJ178" s="666">
        <v>1</v>
      </c>
      <c r="CK178" s="657">
        <v>11</v>
      </c>
      <c r="CL178" s="657">
        <v>6</v>
      </c>
      <c r="CM178" s="657">
        <v>5</v>
      </c>
      <c r="CN178" s="665">
        <v>0</v>
      </c>
      <c r="CO178" s="657">
        <v>0</v>
      </c>
      <c r="CP178" s="666">
        <v>0</v>
      </c>
      <c r="CQ178" s="657">
        <v>0</v>
      </c>
      <c r="CR178" s="657">
        <v>0</v>
      </c>
      <c r="CS178" s="657">
        <v>0</v>
      </c>
      <c r="CT178" s="665">
        <v>29</v>
      </c>
      <c r="CU178" s="657">
        <v>9</v>
      </c>
      <c r="CV178" s="666">
        <v>20</v>
      </c>
      <c r="CW178" s="657">
        <v>0</v>
      </c>
      <c r="CX178" s="657">
        <v>0</v>
      </c>
      <c r="CY178" s="657">
        <v>0</v>
      </c>
      <c r="CZ178" s="665">
        <v>0</v>
      </c>
      <c r="DA178" s="657">
        <v>0</v>
      </c>
      <c r="DB178" s="666">
        <v>0</v>
      </c>
      <c r="DC178" s="657">
        <v>0</v>
      </c>
      <c r="DD178" s="657">
        <v>0</v>
      </c>
      <c r="DE178" s="657">
        <v>0</v>
      </c>
      <c r="DF178" s="665">
        <v>0</v>
      </c>
      <c r="DG178" s="657">
        <v>0</v>
      </c>
      <c r="DH178" s="666">
        <v>0</v>
      </c>
      <c r="DI178" s="657">
        <v>0</v>
      </c>
      <c r="DJ178" s="657">
        <v>0</v>
      </c>
      <c r="DK178" s="657">
        <v>0</v>
      </c>
      <c r="DL178" s="665">
        <v>0</v>
      </c>
      <c r="DM178" s="657">
        <v>0</v>
      </c>
      <c r="DN178" s="666">
        <v>0</v>
      </c>
      <c r="DO178" s="657">
        <v>0</v>
      </c>
      <c r="DP178" s="657">
        <v>0</v>
      </c>
      <c r="DQ178" s="657">
        <v>0</v>
      </c>
      <c r="DR178" s="665">
        <v>2</v>
      </c>
      <c r="DS178" s="657">
        <v>1</v>
      </c>
      <c r="DT178" s="666">
        <v>1</v>
      </c>
      <c r="DU178" s="665">
        <v>0</v>
      </c>
      <c r="DV178" s="657">
        <v>0</v>
      </c>
      <c r="DW178" s="666">
        <v>0</v>
      </c>
    </row>
    <row r="179" spans="1:127" hidden="1" x14ac:dyDescent="0.15">
      <c r="A179" s="529" t="s">
        <v>1521</v>
      </c>
      <c r="B179" s="661">
        <v>2</v>
      </c>
      <c r="C179" s="662">
        <v>0</v>
      </c>
      <c r="D179" s="663">
        <v>2</v>
      </c>
      <c r="E179" s="657">
        <v>0</v>
      </c>
      <c r="F179" s="657">
        <v>0</v>
      </c>
      <c r="G179" s="657">
        <v>0</v>
      </c>
      <c r="H179" s="665">
        <v>0</v>
      </c>
      <c r="I179" s="657">
        <v>0</v>
      </c>
      <c r="J179" s="666">
        <v>0</v>
      </c>
      <c r="K179" s="657">
        <v>0</v>
      </c>
      <c r="L179" s="657">
        <v>0</v>
      </c>
      <c r="M179" s="657">
        <v>0</v>
      </c>
      <c r="N179" s="665">
        <v>0</v>
      </c>
      <c r="O179" s="657">
        <v>0</v>
      </c>
      <c r="P179" s="666">
        <v>0</v>
      </c>
      <c r="Q179" s="657">
        <v>0</v>
      </c>
      <c r="R179" s="657">
        <v>0</v>
      </c>
      <c r="S179" s="657">
        <v>0</v>
      </c>
      <c r="T179" s="665">
        <v>0</v>
      </c>
      <c r="U179" s="657">
        <v>0</v>
      </c>
      <c r="V179" s="666">
        <v>0</v>
      </c>
      <c r="W179" s="657">
        <v>0</v>
      </c>
      <c r="X179" s="657">
        <v>0</v>
      </c>
      <c r="Y179" s="657">
        <v>0</v>
      </c>
      <c r="Z179" s="665">
        <v>0</v>
      </c>
      <c r="AA179" s="657">
        <v>0</v>
      </c>
      <c r="AB179" s="666">
        <v>0</v>
      </c>
      <c r="AC179" s="657">
        <v>0</v>
      </c>
      <c r="AD179" s="657">
        <v>0</v>
      </c>
      <c r="AE179" s="657">
        <v>0</v>
      </c>
      <c r="AF179" s="665">
        <v>0</v>
      </c>
      <c r="AG179" s="657">
        <v>0</v>
      </c>
      <c r="AH179" s="666">
        <v>0</v>
      </c>
      <c r="AI179" s="657">
        <v>0</v>
      </c>
      <c r="AJ179" s="657">
        <v>0</v>
      </c>
      <c r="AK179" s="657">
        <v>0</v>
      </c>
      <c r="AL179" s="665">
        <v>0</v>
      </c>
      <c r="AM179" s="657">
        <v>0</v>
      </c>
      <c r="AN179" s="666">
        <v>0</v>
      </c>
      <c r="AO179" s="657">
        <v>0</v>
      </c>
      <c r="AP179" s="657">
        <v>0</v>
      </c>
      <c r="AQ179" s="657">
        <v>0</v>
      </c>
      <c r="AR179" s="665">
        <v>0</v>
      </c>
      <c r="AS179" s="657">
        <v>0</v>
      </c>
      <c r="AT179" s="666">
        <v>0</v>
      </c>
      <c r="AU179" s="657">
        <v>0</v>
      </c>
      <c r="AV179" s="657">
        <v>0</v>
      </c>
      <c r="AW179" s="657">
        <v>0</v>
      </c>
      <c r="AX179" s="665">
        <v>0</v>
      </c>
      <c r="AY179" s="657">
        <v>0</v>
      </c>
      <c r="AZ179" s="666">
        <v>0</v>
      </c>
      <c r="BA179" s="657">
        <v>0</v>
      </c>
      <c r="BB179" s="657">
        <v>0</v>
      </c>
      <c r="BC179" s="657">
        <v>0</v>
      </c>
      <c r="BD179" s="665">
        <v>0</v>
      </c>
      <c r="BE179" s="657">
        <v>0</v>
      </c>
      <c r="BF179" s="666">
        <v>0</v>
      </c>
      <c r="BG179" s="657">
        <v>0</v>
      </c>
      <c r="BH179" s="657">
        <v>0</v>
      </c>
      <c r="BI179" s="657">
        <v>0</v>
      </c>
      <c r="BJ179" s="665">
        <v>0</v>
      </c>
      <c r="BK179" s="657">
        <v>0</v>
      </c>
      <c r="BL179" s="666">
        <v>0</v>
      </c>
      <c r="BM179" s="657">
        <v>0</v>
      </c>
      <c r="BN179" s="657">
        <v>0</v>
      </c>
      <c r="BO179" s="657">
        <v>0</v>
      </c>
      <c r="BP179" s="665">
        <v>0</v>
      </c>
      <c r="BQ179" s="657">
        <v>0</v>
      </c>
      <c r="BR179" s="666">
        <v>0</v>
      </c>
      <c r="BS179" s="657">
        <v>2</v>
      </c>
      <c r="BT179" s="657">
        <v>0</v>
      </c>
      <c r="BU179" s="657">
        <v>2</v>
      </c>
      <c r="BV179" s="665">
        <v>0</v>
      </c>
      <c r="BW179" s="657">
        <v>0</v>
      </c>
      <c r="BX179" s="666">
        <v>0</v>
      </c>
      <c r="BY179" s="657">
        <v>0</v>
      </c>
      <c r="BZ179" s="657">
        <v>0</v>
      </c>
      <c r="CA179" s="657">
        <v>0</v>
      </c>
      <c r="CB179" s="665">
        <v>0</v>
      </c>
      <c r="CC179" s="657">
        <v>0</v>
      </c>
      <c r="CD179" s="666">
        <v>0</v>
      </c>
      <c r="CE179" s="657">
        <v>0</v>
      </c>
      <c r="CF179" s="657">
        <v>0</v>
      </c>
      <c r="CG179" s="657">
        <v>0</v>
      </c>
      <c r="CH179" s="665">
        <v>0</v>
      </c>
      <c r="CI179" s="657">
        <v>0</v>
      </c>
      <c r="CJ179" s="666">
        <v>0</v>
      </c>
      <c r="CK179" s="657">
        <v>0</v>
      </c>
      <c r="CL179" s="657">
        <v>0</v>
      </c>
      <c r="CM179" s="657">
        <v>0</v>
      </c>
      <c r="CN179" s="665">
        <v>0</v>
      </c>
      <c r="CO179" s="657">
        <v>0</v>
      </c>
      <c r="CP179" s="666">
        <v>0</v>
      </c>
      <c r="CQ179" s="657">
        <v>0</v>
      </c>
      <c r="CR179" s="657">
        <v>0</v>
      </c>
      <c r="CS179" s="657">
        <v>0</v>
      </c>
      <c r="CT179" s="665">
        <v>0</v>
      </c>
      <c r="CU179" s="657">
        <v>0</v>
      </c>
      <c r="CV179" s="666">
        <v>0</v>
      </c>
      <c r="CW179" s="657">
        <v>0</v>
      </c>
      <c r="CX179" s="657">
        <v>0</v>
      </c>
      <c r="CY179" s="657">
        <v>0</v>
      </c>
      <c r="CZ179" s="665">
        <v>0</v>
      </c>
      <c r="DA179" s="657">
        <v>0</v>
      </c>
      <c r="DB179" s="666">
        <v>0</v>
      </c>
      <c r="DC179" s="657">
        <v>0</v>
      </c>
      <c r="DD179" s="657">
        <v>0</v>
      </c>
      <c r="DE179" s="657">
        <v>0</v>
      </c>
      <c r="DF179" s="665">
        <v>0</v>
      </c>
      <c r="DG179" s="657">
        <v>0</v>
      </c>
      <c r="DH179" s="666">
        <v>0</v>
      </c>
      <c r="DI179" s="657">
        <v>0</v>
      </c>
      <c r="DJ179" s="657">
        <v>0</v>
      </c>
      <c r="DK179" s="657">
        <v>0</v>
      </c>
      <c r="DL179" s="665">
        <v>0</v>
      </c>
      <c r="DM179" s="657">
        <v>0</v>
      </c>
      <c r="DN179" s="666">
        <v>0</v>
      </c>
      <c r="DO179" s="657">
        <v>0</v>
      </c>
      <c r="DP179" s="657">
        <v>0</v>
      </c>
      <c r="DQ179" s="657">
        <v>0</v>
      </c>
      <c r="DR179" s="665">
        <v>0</v>
      </c>
      <c r="DS179" s="657">
        <v>0</v>
      </c>
      <c r="DT179" s="666">
        <v>0</v>
      </c>
      <c r="DU179" s="665">
        <v>0</v>
      </c>
      <c r="DV179" s="657">
        <v>0</v>
      </c>
      <c r="DW179" s="666">
        <v>0</v>
      </c>
    </row>
    <row r="180" spans="1:127" hidden="1" x14ac:dyDescent="0.15">
      <c r="A180" s="529" t="s">
        <v>1522</v>
      </c>
      <c r="B180" s="661">
        <v>61</v>
      </c>
      <c r="C180" s="662">
        <v>27</v>
      </c>
      <c r="D180" s="663">
        <v>34</v>
      </c>
      <c r="E180" s="657">
        <v>1</v>
      </c>
      <c r="F180" s="657">
        <v>1</v>
      </c>
      <c r="G180" s="657">
        <v>0</v>
      </c>
      <c r="H180" s="665">
        <v>28</v>
      </c>
      <c r="I180" s="657">
        <v>15</v>
      </c>
      <c r="J180" s="666">
        <v>13</v>
      </c>
      <c r="K180" s="657">
        <v>0</v>
      </c>
      <c r="L180" s="657">
        <v>0</v>
      </c>
      <c r="M180" s="657">
        <v>0</v>
      </c>
      <c r="N180" s="665">
        <v>3</v>
      </c>
      <c r="O180" s="657">
        <v>1</v>
      </c>
      <c r="P180" s="666">
        <v>2</v>
      </c>
      <c r="Q180" s="657">
        <v>0</v>
      </c>
      <c r="R180" s="657">
        <v>0</v>
      </c>
      <c r="S180" s="657">
        <v>0</v>
      </c>
      <c r="T180" s="665">
        <v>0</v>
      </c>
      <c r="U180" s="657">
        <v>0</v>
      </c>
      <c r="V180" s="666">
        <v>0</v>
      </c>
      <c r="W180" s="657">
        <v>0</v>
      </c>
      <c r="X180" s="657">
        <v>0</v>
      </c>
      <c r="Y180" s="657">
        <v>0</v>
      </c>
      <c r="Z180" s="665">
        <v>0</v>
      </c>
      <c r="AA180" s="657">
        <v>0</v>
      </c>
      <c r="AB180" s="666">
        <v>0</v>
      </c>
      <c r="AC180" s="657">
        <v>0</v>
      </c>
      <c r="AD180" s="657">
        <v>0</v>
      </c>
      <c r="AE180" s="657">
        <v>0</v>
      </c>
      <c r="AF180" s="665">
        <v>0</v>
      </c>
      <c r="AG180" s="657">
        <v>0</v>
      </c>
      <c r="AH180" s="666">
        <v>0</v>
      </c>
      <c r="AI180" s="657">
        <v>0</v>
      </c>
      <c r="AJ180" s="657">
        <v>0</v>
      </c>
      <c r="AK180" s="657">
        <v>0</v>
      </c>
      <c r="AL180" s="665">
        <v>0</v>
      </c>
      <c r="AM180" s="657">
        <v>0</v>
      </c>
      <c r="AN180" s="666">
        <v>0</v>
      </c>
      <c r="AO180" s="657">
        <v>0</v>
      </c>
      <c r="AP180" s="657">
        <v>0</v>
      </c>
      <c r="AQ180" s="657">
        <v>0</v>
      </c>
      <c r="AR180" s="665">
        <v>17</v>
      </c>
      <c r="AS180" s="657">
        <v>5</v>
      </c>
      <c r="AT180" s="666">
        <v>12</v>
      </c>
      <c r="AU180" s="657">
        <v>0</v>
      </c>
      <c r="AV180" s="657">
        <v>0</v>
      </c>
      <c r="AW180" s="657">
        <v>0</v>
      </c>
      <c r="AX180" s="665">
        <v>0</v>
      </c>
      <c r="AY180" s="657">
        <v>0</v>
      </c>
      <c r="AZ180" s="666">
        <v>0</v>
      </c>
      <c r="BA180" s="657">
        <v>0</v>
      </c>
      <c r="BB180" s="657">
        <v>0</v>
      </c>
      <c r="BC180" s="657">
        <v>0</v>
      </c>
      <c r="BD180" s="665">
        <v>0</v>
      </c>
      <c r="BE180" s="657">
        <v>0</v>
      </c>
      <c r="BF180" s="666">
        <v>0</v>
      </c>
      <c r="BG180" s="657">
        <v>0</v>
      </c>
      <c r="BH180" s="657">
        <v>0</v>
      </c>
      <c r="BI180" s="657">
        <v>0</v>
      </c>
      <c r="BJ180" s="665">
        <v>0</v>
      </c>
      <c r="BK180" s="657">
        <v>0</v>
      </c>
      <c r="BL180" s="666">
        <v>0</v>
      </c>
      <c r="BM180" s="657">
        <v>0</v>
      </c>
      <c r="BN180" s="657">
        <v>0</v>
      </c>
      <c r="BO180" s="657">
        <v>0</v>
      </c>
      <c r="BP180" s="665">
        <v>0</v>
      </c>
      <c r="BQ180" s="657">
        <v>0</v>
      </c>
      <c r="BR180" s="666">
        <v>0</v>
      </c>
      <c r="BS180" s="657">
        <v>0</v>
      </c>
      <c r="BT180" s="657">
        <v>0</v>
      </c>
      <c r="BU180" s="657">
        <v>0</v>
      </c>
      <c r="BV180" s="665">
        <v>0</v>
      </c>
      <c r="BW180" s="657">
        <v>0</v>
      </c>
      <c r="BX180" s="666">
        <v>0</v>
      </c>
      <c r="BY180" s="657">
        <v>0</v>
      </c>
      <c r="BZ180" s="657">
        <v>0</v>
      </c>
      <c r="CA180" s="657">
        <v>0</v>
      </c>
      <c r="CB180" s="665">
        <v>0</v>
      </c>
      <c r="CC180" s="657">
        <v>0</v>
      </c>
      <c r="CD180" s="666">
        <v>0</v>
      </c>
      <c r="CE180" s="657">
        <v>0</v>
      </c>
      <c r="CF180" s="657">
        <v>0</v>
      </c>
      <c r="CG180" s="657">
        <v>0</v>
      </c>
      <c r="CH180" s="665">
        <v>0</v>
      </c>
      <c r="CI180" s="657">
        <v>0</v>
      </c>
      <c r="CJ180" s="666">
        <v>0</v>
      </c>
      <c r="CK180" s="657">
        <v>12</v>
      </c>
      <c r="CL180" s="657">
        <v>5</v>
      </c>
      <c r="CM180" s="657">
        <v>7</v>
      </c>
      <c r="CN180" s="665">
        <v>0</v>
      </c>
      <c r="CO180" s="657">
        <v>0</v>
      </c>
      <c r="CP180" s="666">
        <v>0</v>
      </c>
      <c r="CQ180" s="657">
        <v>0</v>
      </c>
      <c r="CR180" s="657">
        <v>0</v>
      </c>
      <c r="CS180" s="657">
        <v>0</v>
      </c>
      <c r="CT180" s="665">
        <v>0</v>
      </c>
      <c r="CU180" s="657">
        <v>0</v>
      </c>
      <c r="CV180" s="666">
        <v>0</v>
      </c>
      <c r="CW180" s="657">
        <v>0</v>
      </c>
      <c r="CX180" s="657">
        <v>0</v>
      </c>
      <c r="CY180" s="657">
        <v>0</v>
      </c>
      <c r="CZ180" s="665">
        <v>0</v>
      </c>
      <c r="DA180" s="657">
        <v>0</v>
      </c>
      <c r="DB180" s="666">
        <v>0</v>
      </c>
      <c r="DC180" s="657">
        <v>0</v>
      </c>
      <c r="DD180" s="657">
        <v>0</v>
      </c>
      <c r="DE180" s="657">
        <v>0</v>
      </c>
      <c r="DF180" s="665">
        <v>0</v>
      </c>
      <c r="DG180" s="657">
        <v>0</v>
      </c>
      <c r="DH180" s="666">
        <v>0</v>
      </c>
      <c r="DI180" s="657">
        <v>0</v>
      </c>
      <c r="DJ180" s="657">
        <v>0</v>
      </c>
      <c r="DK180" s="657">
        <v>0</v>
      </c>
      <c r="DL180" s="665">
        <v>0</v>
      </c>
      <c r="DM180" s="657">
        <v>0</v>
      </c>
      <c r="DN180" s="666">
        <v>0</v>
      </c>
      <c r="DO180" s="657">
        <v>0</v>
      </c>
      <c r="DP180" s="657">
        <v>0</v>
      </c>
      <c r="DQ180" s="657">
        <v>0</v>
      </c>
      <c r="DR180" s="665">
        <v>0</v>
      </c>
      <c r="DS180" s="657">
        <v>0</v>
      </c>
      <c r="DT180" s="666">
        <v>0</v>
      </c>
      <c r="DU180" s="665">
        <v>0</v>
      </c>
      <c r="DV180" s="657">
        <v>0</v>
      </c>
      <c r="DW180" s="666">
        <v>0</v>
      </c>
    </row>
    <row r="181" spans="1:127" hidden="1" x14ac:dyDescent="0.15">
      <c r="A181" s="529" t="s">
        <v>1523</v>
      </c>
      <c r="B181" s="661">
        <v>9745</v>
      </c>
      <c r="C181" s="662">
        <v>7995</v>
      </c>
      <c r="D181" s="663">
        <v>1731</v>
      </c>
      <c r="E181" s="657">
        <v>803</v>
      </c>
      <c r="F181" s="657">
        <v>672</v>
      </c>
      <c r="G181" s="657">
        <v>131</v>
      </c>
      <c r="H181" s="665">
        <v>1006</v>
      </c>
      <c r="I181" s="657">
        <v>793</v>
      </c>
      <c r="J181" s="666">
        <v>213</v>
      </c>
      <c r="K181" s="657">
        <v>1133</v>
      </c>
      <c r="L181" s="657">
        <v>917</v>
      </c>
      <c r="M181" s="657">
        <v>206</v>
      </c>
      <c r="N181" s="665">
        <v>257</v>
      </c>
      <c r="O181" s="657">
        <v>223</v>
      </c>
      <c r="P181" s="666">
        <v>34</v>
      </c>
      <c r="Q181" s="657">
        <v>161</v>
      </c>
      <c r="R181" s="657">
        <v>141</v>
      </c>
      <c r="S181" s="657">
        <v>20</v>
      </c>
      <c r="T181" s="665">
        <v>46</v>
      </c>
      <c r="U181" s="657">
        <v>30</v>
      </c>
      <c r="V181" s="666">
        <v>16</v>
      </c>
      <c r="W181" s="657">
        <v>27</v>
      </c>
      <c r="X181" s="657">
        <v>14</v>
      </c>
      <c r="Y181" s="657">
        <v>13</v>
      </c>
      <c r="Z181" s="665">
        <v>172</v>
      </c>
      <c r="AA181" s="657">
        <v>153</v>
      </c>
      <c r="AB181" s="666">
        <v>19</v>
      </c>
      <c r="AC181" s="657">
        <v>31</v>
      </c>
      <c r="AD181" s="657">
        <v>23</v>
      </c>
      <c r="AE181" s="657">
        <v>8</v>
      </c>
      <c r="AF181" s="665">
        <v>174</v>
      </c>
      <c r="AG181" s="657">
        <v>143</v>
      </c>
      <c r="AH181" s="666">
        <v>31</v>
      </c>
      <c r="AI181" s="657">
        <v>115</v>
      </c>
      <c r="AJ181" s="657">
        <v>91</v>
      </c>
      <c r="AK181" s="657">
        <v>24</v>
      </c>
      <c r="AL181" s="665">
        <v>694</v>
      </c>
      <c r="AM181" s="657">
        <v>610</v>
      </c>
      <c r="AN181" s="666">
        <v>84</v>
      </c>
      <c r="AO181" s="657">
        <v>117</v>
      </c>
      <c r="AP181" s="657">
        <v>92</v>
      </c>
      <c r="AQ181" s="657">
        <v>25</v>
      </c>
      <c r="AR181" s="665">
        <v>20</v>
      </c>
      <c r="AS181" s="657">
        <v>16</v>
      </c>
      <c r="AT181" s="666">
        <v>4</v>
      </c>
      <c r="AU181" s="657">
        <v>88</v>
      </c>
      <c r="AV181" s="657">
        <v>73</v>
      </c>
      <c r="AW181" s="657">
        <v>15</v>
      </c>
      <c r="AX181" s="665">
        <v>1350</v>
      </c>
      <c r="AY181" s="657">
        <v>1225</v>
      </c>
      <c r="AZ181" s="666">
        <v>125</v>
      </c>
      <c r="BA181" s="657">
        <v>129</v>
      </c>
      <c r="BB181" s="657">
        <v>101</v>
      </c>
      <c r="BC181" s="657">
        <v>28</v>
      </c>
      <c r="BD181" s="665">
        <v>358</v>
      </c>
      <c r="BE181" s="657">
        <v>280</v>
      </c>
      <c r="BF181" s="666">
        <v>69</v>
      </c>
      <c r="BG181" s="657">
        <v>46</v>
      </c>
      <c r="BH181" s="657">
        <v>25</v>
      </c>
      <c r="BI181" s="657">
        <v>21</v>
      </c>
      <c r="BJ181" s="665">
        <v>284</v>
      </c>
      <c r="BK181" s="657">
        <v>230</v>
      </c>
      <c r="BL181" s="666">
        <v>54</v>
      </c>
      <c r="BM181" s="657">
        <v>171</v>
      </c>
      <c r="BN181" s="657">
        <v>109</v>
      </c>
      <c r="BO181" s="657">
        <v>62</v>
      </c>
      <c r="BP181" s="665">
        <v>88</v>
      </c>
      <c r="BQ181" s="657">
        <v>75</v>
      </c>
      <c r="BR181" s="666">
        <v>13</v>
      </c>
      <c r="BS181" s="657">
        <v>310</v>
      </c>
      <c r="BT181" s="657">
        <v>197</v>
      </c>
      <c r="BU181" s="657">
        <v>113</v>
      </c>
      <c r="BV181" s="665">
        <v>719</v>
      </c>
      <c r="BW181" s="657">
        <v>517</v>
      </c>
      <c r="BX181" s="666">
        <v>202</v>
      </c>
      <c r="BY181" s="657">
        <v>64</v>
      </c>
      <c r="BZ181" s="657">
        <v>52</v>
      </c>
      <c r="CA181" s="657">
        <v>12</v>
      </c>
      <c r="CB181" s="665">
        <v>173</v>
      </c>
      <c r="CC181" s="657">
        <v>147</v>
      </c>
      <c r="CD181" s="666">
        <v>26</v>
      </c>
      <c r="CE181" s="657">
        <v>85</v>
      </c>
      <c r="CF181" s="657">
        <v>67</v>
      </c>
      <c r="CG181" s="657">
        <v>18</v>
      </c>
      <c r="CH181" s="665">
        <v>220</v>
      </c>
      <c r="CI181" s="657">
        <v>186</v>
      </c>
      <c r="CJ181" s="666">
        <v>34</v>
      </c>
      <c r="CK181" s="657">
        <v>84</v>
      </c>
      <c r="CL181" s="657">
        <v>70</v>
      </c>
      <c r="CM181" s="657">
        <v>14</v>
      </c>
      <c r="CN181" s="665">
        <v>31</v>
      </c>
      <c r="CO181" s="657">
        <v>28</v>
      </c>
      <c r="CP181" s="666">
        <v>3</v>
      </c>
      <c r="CQ181" s="657">
        <v>32</v>
      </c>
      <c r="CR181" s="657">
        <v>31</v>
      </c>
      <c r="CS181" s="657">
        <v>1</v>
      </c>
      <c r="CT181" s="665">
        <v>44</v>
      </c>
      <c r="CU181" s="657">
        <v>27</v>
      </c>
      <c r="CV181" s="666">
        <v>17</v>
      </c>
      <c r="CW181" s="657">
        <v>338</v>
      </c>
      <c r="CX181" s="657">
        <v>320</v>
      </c>
      <c r="CY181" s="657">
        <v>18</v>
      </c>
      <c r="CZ181" s="665">
        <v>120</v>
      </c>
      <c r="DA181" s="657">
        <v>112</v>
      </c>
      <c r="DB181" s="666">
        <v>8</v>
      </c>
      <c r="DC181" s="657">
        <v>16</v>
      </c>
      <c r="DD181" s="657">
        <v>10</v>
      </c>
      <c r="DE181" s="657">
        <v>6</v>
      </c>
      <c r="DF181" s="665">
        <v>26</v>
      </c>
      <c r="DG181" s="657">
        <v>22</v>
      </c>
      <c r="DH181" s="666">
        <v>4</v>
      </c>
      <c r="DI181" s="657">
        <v>7</v>
      </c>
      <c r="DJ181" s="657">
        <v>4</v>
      </c>
      <c r="DK181" s="657">
        <v>3</v>
      </c>
      <c r="DL181" s="665">
        <v>5</v>
      </c>
      <c r="DM181" s="657">
        <v>4</v>
      </c>
      <c r="DN181" s="666">
        <v>1</v>
      </c>
      <c r="DO181" s="657">
        <v>131</v>
      </c>
      <c r="DP181" s="657">
        <v>101</v>
      </c>
      <c r="DQ181" s="657">
        <v>30</v>
      </c>
      <c r="DR181" s="665">
        <v>42</v>
      </c>
      <c r="DS181" s="657">
        <v>38</v>
      </c>
      <c r="DT181" s="666">
        <v>4</v>
      </c>
      <c r="DU181" s="665">
        <v>28</v>
      </c>
      <c r="DV181" s="657">
        <v>26</v>
      </c>
      <c r="DW181" s="666">
        <v>2</v>
      </c>
    </row>
    <row r="182" spans="1:127" hidden="1" x14ac:dyDescent="0.15">
      <c r="A182" s="529" t="s">
        <v>1524</v>
      </c>
      <c r="B182" s="661">
        <v>125</v>
      </c>
      <c r="C182" s="662">
        <v>91</v>
      </c>
      <c r="D182" s="663">
        <v>34</v>
      </c>
      <c r="E182" s="657">
        <v>17</v>
      </c>
      <c r="F182" s="657">
        <v>10</v>
      </c>
      <c r="G182" s="657">
        <v>7</v>
      </c>
      <c r="H182" s="665">
        <v>4</v>
      </c>
      <c r="I182" s="657">
        <v>3</v>
      </c>
      <c r="J182" s="666">
        <v>1</v>
      </c>
      <c r="K182" s="657">
        <v>68</v>
      </c>
      <c r="L182" s="657">
        <v>54</v>
      </c>
      <c r="M182" s="657">
        <v>14</v>
      </c>
      <c r="N182" s="665">
        <v>10</v>
      </c>
      <c r="O182" s="657">
        <v>5</v>
      </c>
      <c r="P182" s="666">
        <v>5</v>
      </c>
      <c r="Q182" s="657">
        <v>0</v>
      </c>
      <c r="R182" s="657">
        <v>0</v>
      </c>
      <c r="S182" s="657">
        <v>0</v>
      </c>
      <c r="T182" s="665">
        <v>3</v>
      </c>
      <c r="U182" s="657">
        <v>2</v>
      </c>
      <c r="V182" s="666">
        <v>1</v>
      </c>
      <c r="W182" s="657">
        <v>0</v>
      </c>
      <c r="X182" s="657">
        <v>0</v>
      </c>
      <c r="Y182" s="657">
        <v>0</v>
      </c>
      <c r="Z182" s="665">
        <v>0</v>
      </c>
      <c r="AA182" s="657">
        <v>0</v>
      </c>
      <c r="AB182" s="666">
        <v>0</v>
      </c>
      <c r="AC182" s="657">
        <v>0</v>
      </c>
      <c r="AD182" s="657">
        <v>0</v>
      </c>
      <c r="AE182" s="657">
        <v>0</v>
      </c>
      <c r="AF182" s="665">
        <v>0</v>
      </c>
      <c r="AG182" s="657">
        <v>0</v>
      </c>
      <c r="AH182" s="666">
        <v>0</v>
      </c>
      <c r="AI182" s="657">
        <v>0</v>
      </c>
      <c r="AJ182" s="657">
        <v>0</v>
      </c>
      <c r="AK182" s="657">
        <v>0</v>
      </c>
      <c r="AL182" s="665">
        <v>0</v>
      </c>
      <c r="AM182" s="657">
        <v>0</v>
      </c>
      <c r="AN182" s="666">
        <v>0</v>
      </c>
      <c r="AO182" s="657">
        <v>0</v>
      </c>
      <c r="AP182" s="657">
        <v>0</v>
      </c>
      <c r="AQ182" s="657">
        <v>0</v>
      </c>
      <c r="AR182" s="665">
        <v>0</v>
      </c>
      <c r="AS182" s="657">
        <v>0</v>
      </c>
      <c r="AT182" s="666">
        <v>0</v>
      </c>
      <c r="AU182" s="657">
        <v>0</v>
      </c>
      <c r="AV182" s="657">
        <v>0</v>
      </c>
      <c r="AW182" s="657">
        <v>0</v>
      </c>
      <c r="AX182" s="665">
        <v>7</v>
      </c>
      <c r="AY182" s="657">
        <v>7</v>
      </c>
      <c r="AZ182" s="666">
        <v>0</v>
      </c>
      <c r="BA182" s="657">
        <v>3</v>
      </c>
      <c r="BB182" s="657">
        <v>1</v>
      </c>
      <c r="BC182" s="657">
        <v>2</v>
      </c>
      <c r="BD182" s="665">
        <v>0</v>
      </c>
      <c r="BE182" s="657">
        <v>0</v>
      </c>
      <c r="BF182" s="666">
        <v>0</v>
      </c>
      <c r="BG182" s="657">
        <v>0</v>
      </c>
      <c r="BH182" s="657">
        <v>0</v>
      </c>
      <c r="BI182" s="657">
        <v>0</v>
      </c>
      <c r="BJ182" s="665">
        <v>0</v>
      </c>
      <c r="BK182" s="657">
        <v>0</v>
      </c>
      <c r="BL182" s="666">
        <v>0</v>
      </c>
      <c r="BM182" s="657">
        <v>0</v>
      </c>
      <c r="BN182" s="657">
        <v>0</v>
      </c>
      <c r="BO182" s="657">
        <v>0</v>
      </c>
      <c r="BP182" s="665">
        <v>0</v>
      </c>
      <c r="BQ182" s="657">
        <v>0</v>
      </c>
      <c r="BR182" s="666">
        <v>0</v>
      </c>
      <c r="BS182" s="657">
        <v>3</v>
      </c>
      <c r="BT182" s="657">
        <v>1</v>
      </c>
      <c r="BU182" s="657">
        <v>2</v>
      </c>
      <c r="BV182" s="665">
        <v>0</v>
      </c>
      <c r="BW182" s="657">
        <v>0</v>
      </c>
      <c r="BX182" s="666">
        <v>0</v>
      </c>
      <c r="BY182" s="657">
        <v>0</v>
      </c>
      <c r="BZ182" s="657">
        <v>0</v>
      </c>
      <c r="CA182" s="657">
        <v>0</v>
      </c>
      <c r="CB182" s="665">
        <v>0</v>
      </c>
      <c r="CC182" s="657">
        <v>0</v>
      </c>
      <c r="CD182" s="666">
        <v>0</v>
      </c>
      <c r="CE182" s="657">
        <v>0</v>
      </c>
      <c r="CF182" s="657">
        <v>0</v>
      </c>
      <c r="CG182" s="657">
        <v>0</v>
      </c>
      <c r="CH182" s="665">
        <v>0</v>
      </c>
      <c r="CI182" s="657">
        <v>0</v>
      </c>
      <c r="CJ182" s="666">
        <v>0</v>
      </c>
      <c r="CK182" s="657">
        <v>0</v>
      </c>
      <c r="CL182" s="657">
        <v>0</v>
      </c>
      <c r="CM182" s="657">
        <v>0</v>
      </c>
      <c r="CN182" s="665">
        <v>0</v>
      </c>
      <c r="CO182" s="657">
        <v>0</v>
      </c>
      <c r="CP182" s="666">
        <v>0</v>
      </c>
      <c r="CQ182" s="657">
        <v>0</v>
      </c>
      <c r="CR182" s="657">
        <v>0</v>
      </c>
      <c r="CS182" s="657">
        <v>0</v>
      </c>
      <c r="CT182" s="665">
        <v>1</v>
      </c>
      <c r="CU182" s="657">
        <v>0</v>
      </c>
      <c r="CV182" s="666">
        <v>1</v>
      </c>
      <c r="CW182" s="657">
        <v>0</v>
      </c>
      <c r="CX182" s="657">
        <v>0</v>
      </c>
      <c r="CY182" s="657">
        <v>0</v>
      </c>
      <c r="CZ182" s="665">
        <v>0</v>
      </c>
      <c r="DA182" s="657">
        <v>0</v>
      </c>
      <c r="DB182" s="666">
        <v>0</v>
      </c>
      <c r="DC182" s="657">
        <v>0</v>
      </c>
      <c r="DD182" s="657">
        <v>0</v>
      </c>
      <c r="DE182" s="657">
        <v>0</v>
      </c>
      <c r="DF182" s="665">
        <v>9</v>
      </c>
      <c r="DG182" s="657">
        <v>8</v>
      </c>
      <c r="DH182" s="666">
        <v>1</v>
      </c>
      <c r="DI182" s="657">
        <v>0</v>
      </c>
      <c r="DJ182" s="657">
        <v>0</v>
      </c>
      <c r="DK182" s="657">
        <v>0</v>
      </c>
      <c r="DL182" s="665">
        <v>0</v>
      </c>
      <c r="DM182" s="657">
        <v>0</v>
      </c>
      <c r="DN182" s="666">
        <v>0</v>
      </c>
      <c r="DO182" s="657">
        <v>0</v>
      </c>
      <c r="DP182" s="657">
        <v>0</v>
      </c>
      <c r="DQ182" s="657">
        <v>0</v>
      </c>
      <c r="DR182" s="665">
        <v>0</v>
      </c>
      <c r="DS182" s="657">
        <v>0</v>
      </c>
      <c r="DT182" s="666">
        <v>0</v>
      </c>
      <c r="DU182" s="665">
        <v>0</v>
      </c>
      <c r="DV182" s="657">
        <v>0</v>
      </c>
      <c r="DW182" s="666">
        <v>0</v>
      </c>
    </row>
    <row r="183" spans="1:127" hidden="1" x14ac:dyDescent="0.15">
      <c r="A183" s="529" t="s">
        <v>1525</v>
      </c>
      <c r="B183" s="661">
        <v>2611</v>
      </c>
      <c r="C183" s="662">
        <v>2161</v>
      </c>
      <c r="D183" s="663">
        <v>450</v>
      </c>
      <c r="E183" s="657">
        <v>156</v>
      </c>
      <c r="F183" s="657">
        <v>91</v>
      </c>
      <c r="G183" s="657">
        <v>65</v>
      </c>
      <c r="H183" s="665">
        <v>423</v>
      </c>
      <c r="I183" s="657">
        <v>326</v>
      </c>
      <c r="J183" s="666">
        <v>97</v>
      </c>
      <c r="K183" s="657">
        <v>687</v>
      </c>
      <c r="L183" s="657">
        <v>562</v>
      </c>
      <c r="M183" s="657">
        <v>125</v>
      </c>
      <c r="N183" s="665">
        <v>2</v>
      </c>
      <c r="O183" s="657">
        <v>1</v>
      </c>
      <c r="P183" s="666">
        <v>1</v>
      </c>
      <c r="Q183" s="657">
        <v>86</v>
      </c>
      <c r="R183" s="657">
        <v>79</v>
      </c>
      <c r="S183" s="657">
        <v>7</v>
      </c>
      <c r="T183" s="665">
        <v>0</v>
      </c>
      <c r="U183" s="657">
        <v>0</v>
      </c>
      <c r="V183" s="666">
        <v>0</v>
      </c>
      <c r="W183" s="657">
        <v>13</v>
      </c>
      <c r="X183" s="657">
        <v>6</v>
      </c>
      <c r="Y183" s="657">
        <v>7</v>
      </c>
      <c r="Z183" s="665">
        <v>146</v>
      </c>
      <c r="AA183" s="657">
        <v>134</v>
      </c>
      <c r="AB183" s="666">
        <v>12</v>
      </c>
      <c r="AC183" s="657">
        <v>6</v>
      </c>
      <c r="AD183" s="657">
        <v>5</v>
      </c>
      <c r="AE183" s="657">
        <v>1</v>
      </c>
      <c r="AF183" s="665">
        <v>0</v>
      </c>
      <c r="AG183" s="657">
        <v>0</v>
      </c>
      <c r="AH183" s="666">
        <v>0</v>
      </c>
      <c r="AI183" s="657">
        <v>2</v>
      </c>
      <c r="AJ183" s="657">
        <v>1</v>
      </c>
      <c r="AK183" s="657">
        <v>1</v>
      </c>
      <c r="AL183" s="665">
        <v>0</v>
      </c>
      <c r="AM183" s="657">
        <v>0</v>
      </c>
      <c r="AN183" s="666">
        <v>0</v>
      </c>
      <c r="AO183" s="657">
        <v>2</v>
      </c>
      <c r="AP183" s="657">
        <v>2</v>
      </c>
      <c r="AQ183" s="657">
        <v>0</v>
      </c>
      <c r="AR183" s="665">
        <v>0</v>
      </c>
      <c r="AS183" s="657">
        <v>0</v>
      </c>
      <c r="AT183" s="666">
        <v>0</v>
      </c>
      <c r="AU183" s="657">
        <v>0</v>
      </c>
      <c r="AV183" s="657">
        <v>0</v>
      </c>
      <c r="AW183" s="657">
        <v>0</v>
      </c>
      <c r="AX183" s="665">
        <v>602</v>
      </c>
      <c r="AY183" s="657">
        <v>544</v>
      </c>
      <c r="AZ183" s="666">
        <v>58</v>
      </c>
      <c r="BA183" s="657">
        <v>71</v>
      </c>
      <c r="BB183" s="657">
        <v>62</v>
      </c>
      <c r="BC183" s="657">
        <v>9</v>
      </c>
      <c r="BD183" s="665">
        <v>2</v>
      </c>
      <c r="BE183" s="657">
        <v>1</v>
      </c>
      <c r="BF183" s="666">
        <v>1</v>
      </c>
      <c r="BG183" s="657">
        <v>0</v>
      </c>
      <c r="BH183" s="657">
        <v>0</v>
      </c>
      <c r="BI183" s="657">
        <v>0</v>
      </c>
      <c r="BJ183" s="665">
        <v>85</v>
      </c>
      <c r="BK183" s="657">
        <v>59</v>
      </c>
      <c r="BL183" s="666">
        <v>26</v>
      </c>
      <c r="BM183" s="657">
        <v>1</v>
      </c>
      <c r="BN183" s="657">
        <v>1</v>
      </c>
      <c r="BO183" s="657">
        <v>0</v>
      </c>
      <c r="BP183" s="665">
        <v>0</v>
      </c>
      <c r="BQ183" s="657">
        <v>0</v>
      </c>
      <c r="BR183" s="666">
        <v>0</v>
      </c>
      <c r="BS183" s="657">
        <v>56</v>
      </c>
      <c r="BT183" s="657">
        <v>42</v>
      </c>
      <c r="BU183" s="657">
        <v>14</v>
      </c>
      <c r="BV183" s="665">
        <v>0</v>
      </c>
      <c r="BW183" s="657">
        <v>0</v>
      </c>
      <c r="BX183" s="666">
        <v>0</v>
      </c>
      <c r="BY183" s="657">
        <v>0</v>
      </c>
      <c r="BZ183" s="657">
        <v>0</v>
      </c>
      <c r="CA183" s="657">
        <v>0</v>
      </c>
      <c r="CB183" s="665">
        <v>0</v>
      </c>
      <c r="CC183" s="657">
        <v>0</v>
      </c>
      <c r="CD183" s="666">
        <v>0</v>
      </c>
      <c r="CE183" s="657">
        <v>15</v>
      </c>
      <c r="CF183" s="657">
        <v>10</v>
      </c>
      <c r="CG183" s="657">
        <v>5</v>
      </c>
      <c r="CH183" s="665">
        <v>14</v>
      </c>
      <c r="CI183" s="657">
        <v>10</v>
      </c>
      <c r="CJ183" s="666">
        <v>4</v>
      </c>
      <c r="CK183" s="657">
        <v>0</v>
      </c>
      <c r="CL183" s="657">
        <v>0</v>
      </c>
      <c r="CM183" s="657">
        <v>0</v>
      </c>
      <c r="CN183" s="665">
        <v>0</v>
      </c>
      <c r="CO183" s="657">
        <v>0</v>
      </c>
      <c r="CP183" s="666">
        <v>0</v>
      </c>
      <c r="CQ183" s="657">
        <v>0</v>
      </c>
      <c r="CR183" s="657">
        <v>0</v>
      </c>
      <c r="CS183" s="657">
        <v>0</v>
      </c>
      <c r="CT183" s="665">
        <v>0</v>
      </c>
      <c r="CU183" s="657">
        <v>0</v>
      </c>
      <c r="CV183" s="666">
        <v>0</v>
      </c>
      <c r="CW183" s="657">
        <v>233</v>
      </c>
      <c r="CX183" s="657">
        <v>221</v>
      </c>
      <c r="CY183" s="657">
        <v>12</v>
      </c>
      <c r="CZ183" s="665">
        <v>0</v>
      </c>
      <c r="DA183" s="657">
        <v>0</v>
      </c>
      <c r="DB183" s="666">
        <v>0</v>
      </c>
      <c r="DC183" s="657">
        <v>9</v>
      </c>
      <c r="DD183" s="657">
        <v>4</v>
      </c>
      <c r="DE183" s="657">
        <v>5</v>
      </c>
      <c r="DF183" s="665">
        <v>0</v>
      </c>
      <c r="DG183" s="657">
        <v>0</v>
      </c>
      <c r="DH183" s="666">
        <v>0</v>
      </c>
      <c r="DI183" s="657">
        <v>0</v>
      </c>
      <c r="DJ183" s="657">
        <v>0</v>
      </c>
      <c r="DK183" s="657">
        <v>0</v>
      </c>
      <c r="DL183" s="665">
        <v>0</v>
      </c>
      <c r="DM183" s="657">
        <v>0</v>
      </c>
      <c r="DN183" s="666">
        <v>0</v>
      </c>
      <c r="DO183" s="657">
        <v>0</v>
      </c>
      <c r="DP183" s="657">
        <v>0</v>
      </c>
      <c r="DQ183" s="657">
        <v>0</v>
      </c>
      <c r="DR183" s="665">
        <v>0</v>
      </c>
      <c r="DS183" s="657">
        <v>0</v>
      </c>
      <c r="DT183" s="666">
        <v>0</v>
      </c>
      <c r="DU183" s="665">
        <v>0</v>
      </c>
      <c r="DV183" s="657">
        <v>0</v>
      </c>
      <c r="DW183" s="666">
        <v>0</v>
      </c>
    </row>
    <row r="184" spans="1:127" hidden="1" x14ac:dyDescent="0.15">
      <c r="A184" s="529" t="s">
        <v>1526</v>
      </c>
      <c r="B184" s="661">
        <v>3014</v>
      </c>
      <c r="C184" s="662">
        <v>2637</v>
      </c>
      <c r="D184" s="663">
        <v>358</v>
      </c>
      <c r="E184" s="657">
        <v>377</v>
      </c>
      <c r="F184" s="657">
        <v>340</v>
      </c>
      <c r="G184" s="657">
        <v>37</v>
      </c>
      <c r="H184" s="665">
        <v>145</v>
      </c>
      <c r="I184" s="657">
        <v>123</v>
      </c>
      <c r="J184" s="666">
        <v>22</v>
      </c>
      <c r="K184" s="657">
        <v>252</v>
      </c>
      <c r="L184" s="657">
        <v>208</v>
      </c>
      <c r="M184" s="657">
        <v>34</v>
      </c>
      <c r="N184" s="665">
        <v>22</v>
      </c>
      <c r="O184" s="657">
        <v>18</v>
      </c>
      <c r="P184" s="666">
        <v>4</v>
      </c>
      <c r="Q184" s="657">
        <v>54</v>
      </c>
      <c r="R184" s="657">
        <v>46</v>
      </c>
      <c r="S184" s="657">
        <v>8</v>
      </c>
      <c r="T184" s="665">
        <v>0</v>
      </c>
      <c r="U184" s="657">
        <v>0</v>
      </c>
      <c r="V184" s="666">
        <v>0</v>
      </c>
      <c r="W184" s="657">
        <v>14</v>
      </c>
      <c r="X184" s="657">
        <v>8</v>
      </c>
      <c r="Y184" s="657">
        <v>6</v>
      </c>
      <c r="Z184" s="665">
        <v>17</v>
      </c>
      <c r="AA184" s="657">
        <v>11</v>
      </c>
      <c r="AB184" s="666">
        <v>6</v>
      </c>
      <c r="AC184" s="657">
        <v>0</v>
      </c>
      <c r="AD184" s="657">
        <v>0</v>
      </c>
      <c r="AE184" s="657">
        <v>0</v>
      </c>
      <c r="AF184" s="665">
        <v>57</v>
      </c>
      <c r="AG184" s="657">
        <v>51</v>
      </c>
      <c r="AH184" s="666">
        <v>6</v>
      </c>
      <c r="AI184" s="657">
        <v>60</v>
      </c>
      <c r="AJ184" s="657">
        <v>46</v>
      </c>
      <c r="AK184" s="657">
        <v>14</v>
      </c>
      <c r="AL184" s="665">
        <v>244</v>
      </c>
      <c r="AM184" s="657">
        <v>230</v>
      </c>
      <c r="AN184" s="666">
        <v>14</v>
      </c>
      <c r="AO184" s="657">
        <v>77</v>
      </c>
      <c r="AP184" s="657">
        <v>65</v>
      </c>
      <c r="AQ184" s="657">
        <v>12</v>
      </c>
      <c r="AR184" s="665">
        <v>14</v>
      </c>
      <c r="AS184" s="657">
        <v>12</v>
      </c>
      <c r="AT184" s="666">
        <v>2</v>
      </c>
      <c r="AU184" s="657">
        <v>75</v>
      </c>
      <c r="AV184" s="657">
        <v>67</v>
      </c>
      <c r="AW184" s="657">
        <v>8</v>
      </c>
      <c r="AX184" s="665">
        <v>161</v>
      </c>
      <c r="AY184" s="657">
        <v>145</v>
      </c>
      <c r="AZ184" s="666">
        <v>16</v>
      </c>
      <c r="BA184" s="657">
        <v>17</v>
      </c>
      <c r="BB184" s="657">
        <v>16</v>
      </c>
      <c r="BC184" s="657">
        <v>1</v>
      </c>
      <c r="BD184" s="665">
        <v>266</v>
      </c>
      <c r="BE184" s="657">
        <v>222</v>
      </c>
      <c r="BF184" s="666">
        <v>35</v>
      </c>
      <c r="BG184" s="657">
        <v>14</v>
      </c>
      <c r="BH184" s="657">
        <v>11</v>
      </c>
      <c r="BI184" s="657">
        <v>3</v>
      </c>
      <c r="BJ184" s="665">
        <v>180</v>
      </c>
      <c r="BK184" s="657">
        <v>154</v>
      </c>
      <c r="BL184" s="666">
        <v>26</v>
      </c>
      <c r="BM184" s="657">
        <v>21</v>
      </c>
      <c r="BN184" s="657">
        <v>19</v>
      </c>
      <c r="BO184" s="657">
        <v>2</v>
      </c>
      <c r="BP184" s="665">
        <v>55</v>
      </c>
      <c r="BQ184" s="657">
        <v>47</v>
      </c>
      <c r="BR184" s="666">
        <v>8</v>
      </c>
      <c r="BS184" s="657">
        <v>74</v>
      </c>
      <c r="BT184" s="657">
        <v>67</v>
      </c>
      <c r="BU184" s="657">
        <v>7</v>
      </c>
      <c r="BV184" s="665">
        <v>71</v>
      </c>
      <c r="BW184" s="657">
        <v>64</v>
      </c>
      <c r="BX184" s="666">
        <v>7</v>
      </c>
      <c r="BY184" s="657">
        <v>13</v>
      </c>
      <c r="BZ184" s="657">
        <v>12</v>
      </c>
      <c r="CA184" s="657">
        <v>1</v>
      </c>
      <c r="CB184" s="665">
        <v>81</v>
      </c>
      <c r="CC184" s="657">
        <v>75</v>
      </c>
      <c r="CD184" s="666">
        <v>6</v>
      </c>
      <c r="CE184" s="657">
        <v>51</v>
      </c>
      <c r="CF184" s="657">
        <v>42</v>
      </c>
      <c r="CG184" s="657">
        <v>9</v>
      </c>
      <c r="CH184" s="665">
        <v>180</v>
      </c>
      <c r="CI184" s="657">
        <v>157</v>
      </c>
      <c r="CJ184" s="666">
        <v>23</v>
      </c>
      <c r="CK184" s="657">
        <v>65</v>
      </c>
      <c r="CL184" s="657">
        <v>54</v>
      </c>
      <c r="CM184" s="657">
        <v>11</v>
      </c>
      <c r="CN184" s="665">
        <v>26</v>
      </c>
      <c r="CO184" s="657">
        <v>24</v>
      </c>
      <c r="CP184" s="666">
        <v>2</v>
      </c>
      <c r="CQ184" s="657">
        <v>32</v>
      </c>
      <c r="CR184" s="657">
        <v>31</v>
      </c>
      <c r="CS184" s="657">
        <v>1</v>
      </c>
      <c r="CT184" s="665">
        <v>20</v>
      </c>
      <c r="CU184" s="657">
        <v>15</v>
      </c>
      <c r="CV184" s="666">
        <v>5</v>
      </c>
      <c r="CW184" s="657">
        <v>56</v>
      </c>
      <c r="CX184" s="657">
        <v>53</v>
      </c>
      <c r="CY184" s="657">
        <v>3</v>
      </c>
      <c r="CZ184" s="665">
        <v>115</v>
      </c>
      <c r="DA184" s="657">
        <v>109</v>
      </c>
      <c r="DB184" s="666">
        <v>6</v>
      </c>
      <c r="DC184" s="657">
        <v>7</v>
      </c>
      <c r="DD184" s="657">
        <v>6</v>
      </c>
      <c r="DE184" s="657">
        <v>1</v>
      </c>
      <c r="DF184" s="665">
        <v>12</v>
      </c>
      <c r="DG184" s="657">
        <v>10</v>
      </c>
      <c r="DH184" s="666">
        <v>2</v>
      </c>
      <c r="DI184" s="657">
        <v>0</v>
      </c>
      <c r="DJ184" s="657">
        <v>0</v>
      </c>
      <c r="DK184" s="657">
        <v>0</v>
      </c>
      <c r="DL184" s="665">
        <v>5</v>
      </c>
      <c r="DM184" s="657">
        <v>4</v>
      </c>
      <c r="DN184" s="666">
        <v>1</v>
      </c>
      <c r="DO184" s="657">
        <v>36</v>
      </c>
      <c r="DP184" s="657">
        <v>30</v>
      </c>
      <c r="DQ184" s="657">
        <v>6</v>
      </c>
      <c r="DR184" s="665">
        <v>29</v>
      </c>
      <c r="DS184" s="657">
        <v>27</v>
      </c>
      <c r="DT184" s="666">
        <v>2</v>
      </c>
      <c r="DU184" s="665">
        <v>19</v>
      </c>
      <c r="DV184" s="657">
        <v>18</v>
      </c>
      <c r="DW184" s="666">
        <v>1</v>
      </c>
    </row>
    <row r="185" spans="1:127" hidden="1" x14ac:dyDescent="0.15">
      <c r="A185" s="529" t="s">
        <v>1527</v>
      </c>
      <c r="B185" s="661">
        <v>574</v>
      </c>
      <c r="C185" s="662">
        <v>407</v>
      </c>
      <c r="D185" s="663">
        <v>167</v>
      </c>
      <c r="E185" s="657">
        <v>0</v>
      </c>
      <c r="F185" s="657">
        <v>0</v>
      </c>
      <c r="G185" s="657">
        <v>0</v>
      </c>
      <c r="H185" s="665">
        <v>67</v>
      </c>
      <c r="I185" s="657">
        <v>54</v>
      </c>
      <c r="J185" s="666">
        <v>13</v>
      </c>
      <c r="K185" s="657">
        <v>0</v>
      </c>
      <c r="L185" s="657">
        <v>0</v>
      </c>
      <c r="M185" s="657">
        <v>0</v>
      </c>
      <c r="N185" s="665">
        <v>2</v>
      </c>
      <c r="O185" s="657">
        <v>1</v>
      </c>
      <c r="P185" s="666">
        <v>1</v>
      </c>
      <c r="Q185" s="657">
        <v>0</v>
      </c>
      <c r="R185" s="657">
        <v>0</v>
      </c>
      <c r="S185" s="657">
        <v>0</v>
      </c>
      <c r="T185" s="665">
        <v>5</v>
      </c>
      <c r="U185" s="657">
        <v>2</v>
      </c>
      <c r="V185" s="666">
        <v>3</v>
      </c>
      <c r="W185" s="657">
        <v>0</v>
      </c>
      <c r="X185" s="657">
        <v>0</v>
      </c>
      <c r="Y185" s="657">
        <v>0</v>
      </c>
      <c r="Z185" s="665">
        <v>0</v>
      </c>
      <c r="AA185" s="657">
        <v>0</v>
      </c>
      <c r="AB185" s="666">
        <v>0</v>
      </c>
      <c r="AC185" s="657">
        <v>0</v>
      </c>
      <c r="AD185" s="657">
        <v>0</v>
      </c>
      <c r="AE185" s="657">
        <v>0</v>
      </c>
      <c r="AF185" s="665">
        <v>0</v>
      </c>
      <c r="AG185" s="657">
        <v>0</v>
      </c>
      <c r="AH185" s="666">
        <v>0</v>
      </c>
      <c r="AI185" s="657">
        <v>0</v>
      </c>
      <c r="AJ185" s="657">
        <v>0</v>
      </c>
      <c r="AK185" s="657">
        <v>0</v>
      </c>
      <c r="AL185" s="665">
        <v>0</v>
      </c>
      <c r="AM185" s="657">
        <v>0</v>
      </c>
      <c r="AN185" s="666">
        <v>0</v>
      </c>
      <c r="AO185" s="657">
        <v>0</v>
      </c>
      <c r="AP185" s="657">
        <v>0</v>
      </c>
      <c r="AQ185" s="657">
        <v>0</v>
      </c>
      <c r="AR185" s="665">
        <v>0</v>
      </c>
      <c r="AS185" s="657">
        <v>0</v>
      </c>
      <c r="AT185" s="666">
        <v>0</v>
      </c>
      <c r="AU185" s="657">
        <v>0</v>
      </c>
      <c r="AV185" s="657">
        <v>0</v>
      </c>
      <c r="AW185" s="657">
        <v>0</v>
      </c>
      <c r="AX185" s="665">
        <v>0</v>
      </c>
      <c r="AY185" s="657">
        <v>0</v>
      </c>
      <c r="AZ185" s="666">
        <v>0</v>
      </c>
      <c r="BA185" s="657">
        <v>0</v>
      </c>
      <c r="BB185" s="657">
        <v>0</v>
      </c>
      <c r="BC185" s="657">
        <v>0</v>
      </c>
      <c r="BD185" s="665">
        <v>0</v>
      </c>
      <c r="BE185" s="657">
        <v>0</v>
      </c>
      <c r="BF185" s="666">
        <v>0</v>
      </c>
      <c r="BG185" s="657">
        <v>5</v>
      </c>
      <c r="BH185" s="657">
        <v>3</v>
      </c>
      <c r="BI185" s="657">
        <v>2</v>
      </c>
      <c r="BJ185" s="665">
        <v>1</v>
      </c>
      <c r="BK185" s="657">
        <v>1</v>
      </c>
      <c r="BL185" s="666">
        <v>0</v>
      </c>
      <c r="BM185" s="657">
        <v>0</v>
      </c>
      <c r="BN185" s="657">
        <v>0</v>
      </c>
      <c r="BO185" s="657">
        <v>0</v>
      </c>
      <c r="BP185" s="665">
        <v>0</v>
      </c>
      <c r="BQ185" s="657">
        <v>0</v>
      </c>
      <c r="BR185" s="666">
        <v>0</v>
      </c>
      <c r="BS185" s="657">
        <v>0</v>
      </c>
      <c r="BT185" s="657">
        <v>0</v>
      </c>
      <c r="BU185" s="657">
        <v>0</v>
      </c>
      <c r="BV185" s="665">
        <v>485</v>
      </c>
      <c r="BW185" s="657">
        <v>337</v>
      </c>
      <c r="BX185" s="666">
        <v>148</v>
      </c>
      <c r="BY185" s="657">
        <v>0</v>
      </c>
      <c r="BZ185" s="657">
        <v>0</v>
      </c>
      <c r="CA185" s="657">
        <v>0</v>
      </c>
      <c r="CB185" s="665">
        <v>9</v>
      </c>
      <c r="CC185" s="657">
        <v>9</v>
      </c>
      <c r="CD185" s="666">
        <v>0</v>
      </c>
      <c r="CE185" s="657">
        <v>0</v>
      </c>
      <c r="CF185" s="657">
        <v>0</v>
      </c>
      <c r="CG185" s="657">
        <v>0</v>
      </c>
      <c r="CH185" s="665">
        <v>0</v>
      </c>
      <c r="CI185" s="657">
        <v>0</v>
      </c>
      <c r="CJ185" s="666">
        <v>0</v>
      </c>
      <c r="CK185" s="657">
        <v>0</v>
      </c>
      <c r="CL185" s="657">
        <v>0</v>
      </c>
      <c r="CM185" s="657">
        <v>0</v>
      </c>
      <c r="CN185" s="665">
        <v>0</v>
      </c>
      <c r="CO185" s="657">
        <v>0</v>
      </c>
      <c r="CP185" s="666">
        <v>0</v>
      </c>
      <c r="CQ185" s="657">
        <v>0</v>
      </c>
      <c r="CR185" s="657">
        <v>0</v>
      </c>
      <c r="CS185" s="657">
        <v>0</v>
      </c>
      <c r="CT185" s="665">
        <v>0</v>
      </c>
      <c r="CU185" s="657">
        <v>0</v>
      </c>
      <c r="CV185" s="666">
        <v>0</v>
      </c>
      <c r="CW185" s="657">
        <v>0</v>
      </c>
      <c r="CX185" s="657">
        <v>0</v>
      </c>
      <c r="CY185" s="657">
        <v>0</v>
      </c>
      <c r="CZ185" s="665">
        <v>0</v>
      </c>
      <c r="DA185" s="657">
        <v>0</v>
      </c>
      <c r="DB185" s="666">
        <v>0</v>
      </c>
      <c r="DC185" s="657">
        <v>0</v>
      </c>
      <c r="DD185" s="657">
        <v>0</v>
      </c>
      <c r="DE185" s="657">
        <v>0</v>
      </c>
      <c r="DF185" s="665">
        <v>0</v>
      </c>
      <c r="DG185" s="657">
        <v>0</v>
      </c>
      <c r="DH185" s="666">
        <v>0</v>
      </c>
      <c r="DI185" s="657">
        <v>0</v>
      </c>
      <c r="DJ185" s="657">
        <v>0</v>
      </c>
      <c r="DK185" s="657">
        <v>0</v>
      </c>
      <c r="DL185" s="665">
        <v>0</v>
      </c>
      <c r="DM185" s="657">
        <v>0</v>
      </c>
      <c r="DN185" s="666">
        <v>0</v>
      </c>
      <c r="DO185" s="657">
        <v>0</v>
      </c>
      <c r="DP185" s="657">
        <v>0</v>
      </c>
      <c r="DQ185" s="657">
        <v>0</v>
      </c>
      <c r="DR185" s="665">
        <v>0</v>
      </c>
      <c r="DS185" s="657">
        <v>0</v>
      </c>
      <c r="DT185" s="666">
        <v>0</v>
      </c>
      <c r="DU185" s="665">
        <v>0</v>
      </c>
      <c r="DV185" s="657">
        <v>0</v>
      </c>
      <c r="DW185" s="666">
        <v>0</v>
      </c>
    </row>
    <row r="186" spans="1:127" hidden="1" x14ac:dyDescent="0.15">
      <c r="A186" s="529" t="s">
        <v>1528</v>
      </c>
      <c r="B186" s="661">
        <v>377</v>
      </c>
      <c r="C186" s="662">
        <v>229</v>
      </c>
      <c r="D186" s="663">
        <v>148</v>
      </c>
      <c r="E186" s="657">
        <v>4</v>
      </c>
      <c r="F186" s="657">
        <v>2</v>
      </c>
      <c r="G186" s="657">
        <v>2</v>
      </c>
      <c r="H186" s="665">
        <v>17</v>
      </c>
      <c r="I186" s="657">
        <v>11</v>
      </c>
      <c r="J186" s="666">
        <v>6</v>
      </c>
      <c r="K186" s="657">
        <v>54</v>
      </c>
      <c r="L186" s="657">
        <v>42</v>
      </c>
      <c r="M186" s="657">
        <v>12</v>
      </c>
      <c r="N186" s="665">
        <v>0</v>
      </c>
      <c r="O186" s="657">
        <v>0</v>
      </c>
      <c r="P186" s="666">
        <v>0</v>
      </c>
      <c r="Q186" s="657">
        <v>0</v>
      </c>
      <c r="R186" s="657">
        <v>0</v>
      </c>
      <c r="S186" s="657">
        <v>0</v>
      </c>
      <c r="T186" s="665">
        <v>5</v>
      </c>
      <c r="U186" s="657">
        <v>2</v>
      </c>
      <c r="V186" s="666">
        <v>3</v>
      </c>
      <c r="W186" s="657">
        <v>0</v>
      </c>
      <c r="X186" s="657">
        <v>0</v>
      </c>
      <c r="Y186" s="657">
        <v>0</v>
      </c>
      <c r="Z186" s="665">
        <v>3</v>
      </c>
      <c r="AA186" s="657">
        <v>2</v>
      </c>
      <c r="AB186" s="666">
        <v>1</v>
      </c>
      <c r="AC186" s="657">
        <v>14</v>
      </c>
      <c r="AD186" s="657">
        <v>8</v>
      </c>
      <c r="AE186" s="657">
        <v>6</v>
      </c>
      <c r="AF186" s="665">
        <v>6</v>
      </c>
      <c r="AG186" s="657">
        <v>5</v>
      </c>
      <c r="AH186" s="666">
        <v>1</v>
      </c>
      <c r="AI186" s="657">
        <v>0</v>
      </c>
      <c r="AJ186" s="657">
        <v>0</v>
      </c>
      <c r="AK186" s="657">
        <v>0</v>
      </c>
      <c r="AL186" s="665">
        <v>44</v>
      </c>
      <c r="AM186" s="657">
        <v>16</v>
      </c>
      <c r="AN186" s="666">
        <v>28</v>
      </c>
      <c r="AO186" s="657">
        <v>1</v>
      </c>
      <c r="AP186" s="657">
        <v>0</v>
      </c>
      <c r="AQ186" s="657">
        <v>1</v>
      </c>
      <c r="AR186" s="665">
        <v>4</v>
      </c>
      <c r="AS186" s="657">
        <v>3</v>
      </c>
      <c r="AT186" s="666">
        <v>1</v>
      </c>
      <c r="AU186" s="657">
        <v>2</v>
      </c>
      <c r="AV186" s="657">
        <v>1</v>
      </c>
      <c r="AW186" s="657">
        <v>1</v>
      </c>
      <c r="AX186" s="665">
        <v>0</v>
      </c>
      <c r="AY186" s="657">
        <v>0</v>
      </c>
      <c r="AZ186" s="666">
        <v>0</v>
      </c>
      <c r="BA186" s="657">
        <v>0</v>
      </c>
      <c r="BB186" s="657">
        <v>0</v>
      </c>
      <c r="BC186" s="657">
        <v>0</v>
      </c>
      <c r="BD186" s="665">
        <v>1</v>
      </c>
      <c r="BE186" s="657">
        <v>1</v>
      </c>
      <c r="BF186" s="666">
        <v>0</v>
      </c>
      <c r="BG186" s="657">
        <v>5</v>
      </c>
      <c r="BH186" s="657">
        <v>4</v>
      </c>
      <c r="BI186" s="657">
        <v>1</v>
      </c>
      <c r="BJ186" s="665">
        <v>2</v>
      </c>
      <c r="BK186" s="657">
        <v>1</v>
      </c>
      <c r="BL186" s="666">
        <v>1</v>
      </c>
      <c r="BM186" s="657">
        <v>137</v>
      </c>
      <c r="BN186" s="657">
        <v>81</v>
      </c>
      <c r="BO186" s="657">
        <v>56</v>
      </c>
      <c r="BP186" s="665">
        <v>1</v>
      </c>
      <c r="BQ186" s="657">
        <v>1</v>
      </c>
      <c r="BR186" s="666">
        <v>0</v>
      </c>
      <c r="BS186" s="657">
        <v>1</v>
      </c>
      <c r="BT186" s="657">
        <v>1</v>
      </c>
      <c r="BU186" s="657">
        <v>0</v>
      </c>
      <c r="BV186" s="665">
        <v>51</v>
      </c>
      <c r="BW186" s="657">
        <v>36</v>
      </c>
      <c r="BX186" s="666">
        <v>15</v>
      </c>
      <c r="BY186" s="657">
        <v>0</v>
      </c>
      <c r="BZ186" s="657">
        <v>0</v>
      </c>
      <c r="CA186" s="657">
        <v>0</v>
      </c>
      <c r="CB186" s="665">
        <v>0</v>
      </c>
      <c r="CC186" s="657">
        <v>0</v>
      </c>
      <c r="CD186" s="666">
        <v>0</v>
      </c>
      <c r="CE186" s="657">
        <v>3</v>
      </c>
      <c r="CF186" s="657">
        <v>2</v>
      </c>
      <c r="CG186" s="657">
        <v>1</v>
      </c>
      <c r="CH186" s="665">
        <v>11</v>
      </c>
      <c r="CI186" s="657">
        <v>7</v>
      </c>
      <c r="CJ186" s="666">
        <v>4</v>
      </c>
      <c r="CK186" s="657">
        <v>2</v>
      </c>
      <c r="CL186" s="657">
        <v>1</v>
      </c>
      <c r="CM186" s="657">
        <v>1</v>
      </c>
      <c r="CN186" s="665">
        <v>0</v>
      </c>
      <c r="CO186" s="657">
        <v>0</v>
      </c>
      <c r="CP186" s="666">
        <v>0</v>
      </c>
      <c r="CQ186" s="657">
        <v>0</v>
      </c>
      <c r="CR186" s="657">
        <v>0</v>
      </c>
      <c r="CS186" s="657">
        <v>0</v>
      </c>
      <c r="CT186" s="665">
        <v>1</v>
      </c>
      <c r="CU186" s="657">
        <v>0</v>
      </c>
      <c r="CV186" s="666">
        <v>1</v>
      </c>
      <c r="CW186" s="657">
        <v>0</v>
      </c>
      <c r="CX186" s="657">
        <v>0</v>
      </c>
      <c r="CY186" s="657">
        <v>0</v>
      </c>
      <c r="CZ186" s="665">
        <v>0</v>
      </c>
      <c r="DA186" s="657">
        <v>0</v>
      </c>
      <c r="DB186" s="666">
        <v>0</v>
      </c>
      <c r="DC186" s="657">
        <v>0</v>
      </c>
      <c r="DD186" s="657">
        <v>0</v>
      </c>
      <c r="DE186" s="657">
        <v>0</v>
      </c>
      <c r="DF186" s="665">
        <v>0</v>
      </c>
      <c r="DG186" s="657">
        <v>0</v>
      </c>
      <c r="DH186" s="666">
        <v>0</v>
      </c>
      <c r="DI186" s="657">
        <v>0</v>
      </c>
      <c r="DJ186" s="657">
        <v>0</v>
      </c>
      <c r="DK186" s="657">
        <v>0</v>
      </c>
      <c r="DL186" s="665">
        <v>0</v>
      </c>
      <c r="DM186" s="657">
        <v>0</v>
      </c>
      <c r="DN186" s="666">
        <v>0</v>
      </c>
      <c r="DO186" s="657">
        <v>8</v>
      </c>
      <c r="DP186" s="657">
        <v>2</v>
      </c>
      <c r="DQ186" s="657">
        <v>6</v>
      </c>
      <c r="DR186" s="665">
        <v>0</v>
      </c>
      <c r="DS186" s="657">
        <v>0</v>
      </c>
      <c r="DT186" s="666">
        <v>0</v>
      </c>
      <c r="DU186" s="665">
        <v>0</v>
      </c>
      <c r="DV186" s="657">
        <v>0</v>
      </c>
      <c r="DW186" s="666">
        <v>0</v>
      </c>
    </row>
    <row r="187" spans="1:127" hidden="1" x14ac:dyDescent="0.15">
      <c r="A187" s="529" t="s">
        <v>1529</v>
      </c>
      <c r="B187" s="661">
        <v>732</v>
      </c>
      <c r="C187" s="662">
        <v>656</v>
      </c>
      <c r="D187" s="663">
        <v>76</v>
      </c>
      <c r="E187" s="657">
        <v>7</v>
      </c>
      <c r="F187" s="657">
        <v>5</v>
      </c>
      <c r="G187" s="657">
        <v>2</v>
      </c>
      <c r="H187" s="665">
        <v>0</v>
      </c>
      <c r="I187" s="657">
        <v>0</v>
      </c>
      <c r="J187" s="666">
        <v>0</v>
      </c>
      <c r="K187" s="657">
        <v>0</v>
      </c>
      <c r="L187" s="657">
        <v>0</v>
      </c>
      <c r="M187" s="657">
        <v>0</v>
      </c>
      <c r="N187" s="665">
        <v>83</v>
      </c>
      <c r="O187" s="657">
        <v>77</v>
      </c>
      <c r="P187" s="666">
        <v>6</v>
      </c>
      <c r="Q187" s="657">
        <v>0</v>
      </c>
      <c r="R187" s="657">
        <v>0</v>
      </c>
      <c r="S187" s="657">
        <v>0</v>
      </c>
      <c r="T187" s="665">
        <v>0</v>
      </c>
      <c r="U187" s="657">
        <v>0</v>
      </c>
      <c r="V187" s="666">
        <v>0</v>
      </c>
      <c r="W187" s="657">
        <v>0</v>
      </c>
      <c r="X187" s="657">
        <v>0</v>
      </c>
      <c r="Y187" s="657">
        <v>0</v>
      </c>
      <c r="Z187" s="665">
        <v>0</v>
      </c>
      <c r="AA187" s="657">
        <v>0</v>
      </c>
      <c r="AB187" s="666">
        <v>0</v>
      </c>
      <c r="AC187" s="657">
        <v>0</v>
      </c>
      <c r="AD187" s="657">
        <v>0</v>
      </c>
      <c r="AE187" s="657">
        <v>0</v>
      </c>
      <c r="AF187" s="665">
        <v>0</v>
      </c>
      <c r="AG187" s="657">
        <v>0</v>
      </c>
      <c r="AH187" s="666">
        <v>0</v>
      </c>
      <c r="AI187" s="657">
        <v>0</v>
      </c>
      <c r="AJ187" s="657">
        <v>0</v>
      </c>
      <c r="AK187" s="657">
        <v>0</v>
      </c>
      <c r="AL187" s="665">
        <v>342</v>
      </c>
      <c r="AM187" s="657">
        <v>305</v>
      </c>
      <c r="AN187" s="666">
        <v>37</v>
      </c>
      <c r="AO187" s="657">
        <v>0</v>
      </c>
      <c r="AP187" s="657">
        <v>0</v>
      </c>
      <c r="AQ187" s="657">
        <v>0</v>
      </c>
      <c r="AR187" s="665">
        <v>0</v>
      </c>
      <c r="AS187" s="657">
        <v>0</v>
      </c>
      <c r="AT187" s="666">
        <v>0</v>
      </c>
      <c r="AU187" s="657">
        <v>0</v>
      </c>
      <c r="AV187" s="657">
        <v>0</v>
      </c>
      <c r="AW187" s="657">
        <v>0</v>
      </c>
      <c r="AX187" s="665">
        <v>300</v>
      </c>
      <c r="AY187" s="657">
        <v>269</v>
      </c>
      <c r="AZ187" s="666">
        <v>31</v>
      </c>
      <c r="BA187" s="657">
        <v>0</v>
      </c>
      <c r="BB187" s="657">
        <v>0</v>
      </c>
      <c r="BC187" s="657">
        <v>0</v>
      </c>
      <c r="BD187" s="665">
        <v>0</v>
      </c>
      <c r="BE187" s="657">
        <v>0</v>
      </c>
      <c r="BF187" s="666">
        <v>0</v>
      </c>
      <c r="BG187" s="657">
        <v>0</v>
      </c>
      <c r="BH187" s="657">
        <v>0</v>
      </c>
      <c r="BI187" s="657">
        <v>0</v>
      </c>
      <c r="BJ187" s="665">
        <v>0</v>
      </c>
      <c r="BK187" s="657">
        <v>0</v>
      </c>
      <c r="BL187" s="666">
        <v>0</v>
      </c>
      <c r="BM187" s="657">
        <v>0</v>
      </c>
      <c r="BN187" s="657">
        <v>0</v>
      </c>
      <c r="BO187" s="657">
        <v>0</v>
      </c>
      <c r="BP187" s="665">
        <v>0</v>
      </c>
      <c r="BQ187" s="657">
        <v>0</v>
      </c>
      <c r="BR187" s="666">
        <v>0</v>
      </c>
      <c r="BS187" s="657">
        <v>0</v>
      </c>
      <c r="BT187" s="657">
        <v>0</v>
      </c>
      <c r="BU187" s="657">
        <v>0</v>
      </c>
      <c r="BV187" s="665">
        <v>0</v>
      </c>
      <c r="BW187" s="657">
        <v>0</v>
      </c>
      <c r="BX187" s="666">
        <v>0</v>
      </c>
      <c r="BY187" s="657">
        <v>0</v>
      </c>
      <c r="BZ187" s="657">
        <v>0</v>
      </c>
      <c r="CA187" s="657">
        <v>0</v>
      </c>
      <c r="CB187" s="665">
        <v>0</v>
      </c>
      <c r="CC187" s="657">
        <v>0</v>
      </c>
      <c r="CD187" s="666">
        <v>0</v>
      </c>
      <c r="CE187" s="657">
        <v>0</v>
      </c>
      <c r="CF187" s="657">
        <v>0</v>
      </c>
      <c r="CG187" s="657">
        <v>0</v>
      </c>
      <c r="CH187" s="665">
        <v>0</v>
      </c>
      <c r="CI187" s="657">
        <v>0</v>
      </c>
      <c r="CJ187" s="666">
        <v>0</v>
      </c>
      <c r="CK187" s="657">
        <v>0</v>
      </c>
      <c r="CL187" s="657">
        <v>0</v>
      </c>
      <c r="CM187" s="657">
        <v>0</v>
      </c>
      <c r="CN187" s="665">
        <v>0</v>
      </c>
      <c r="CO187" s="657">
        <v>0</v>
      </c>
      <c r="CP187" s="666">
        <v>0</v>
      </c>
      <c r="CQ187" s="657">
        <v>0</v>
      </c>
      <c r="CR187" s="657">
        <v>0</v>
      </c>
      <c r="CS187" s="657">
        <v>0</v>
      </c>
      <c r="CT187" s="665">
        <v>0</v>
      </c>
      <c r="CU187" s="657">
        <v>0</v>
      </c>
      <c r="CV187" s="666">
        <v>0</v>
      </c>
      <c r="CW187" s="657">
        <v>0</v>
      </c>
      <c r="CX187" s="657">
        <v>0</v>
      </c>
      <c r="CY187" s="657">
        <v>0</v>
      </c>
      <c r="CZ187" s="665">
        <v>0</v>
      </c>
      <c r="DA187" s="657">
        <v>0</v>
      </c>
      <c r="DB187" s="666">
        <v>0</v>
      </c>
      <c r="DC187" s="657">
        <v>0</v>
      </c>
      <c r="DD187" s="657">
        <v>0</v>
      </c>
      <c r="DE187" s="657">
        <v>0</v>
      </c>
      <c r="DF187" s="665">
        <v>0</v>
      </c>
      <c r="DG187" s="657">
        <v>0</v>
      </c>
      <c r="DH187" s="666">
        <v>0</v>
      </c>
      <c r="DI187" s="657">
        <v>0</v>
      </c>
      <c r="DJ187" s="657">
        <v>0</v>
      </c>
      <c r="DK187" s="657">
        <v>0</v>
      </c>
      <c r="DL187" s="665">
        <v>0</v>
      </c>
      <c r="DM187" s="657">
        <v>0</v>
      </c>
      <c r="DN187" s="666">
        <v>0</v>
      </c>
      <c r="DO187" s="657">
        <v>0</v>
      </c>
      <c r="DP187" s="657">
        <v>0</v>
      </c>
      <c r="DQ187" s="657">
        <v>0</v>
      </c>
      <c r="DR187" s="665">
        <v>0</v>
      </c>
      <c r="DS187" s="657">
        <v>0</v>
      </c>
      <c r="DT187" s="666">
        <v>0</v>
      </c>
      <c r="DU187" s="665">
        <v>0</v>
      </c>
      <c r="DV187" s="657">
        <v>0</v>
      </c>
      <c r="DW187" s="666">
        <v>0</v>
      </c>
    </row>
    <row r="188" spans="1:127" hidden="1" x14ac:dyDescent="0.15">
      <c r="A188" s="529" t="s">
        <v>1530</v>
      </c>
      <c r="B188" s="661">
        <v>98</v>
      </c>
      <c r="C188" s="662">
        <v>69</v>
      </c>
      <c r="D188" s="663">
        <v>29</v>
      </c>
      <c r="E188" s="657">
        <v>0</v>
      </c>
      <c r="F188" s="657">
        <v>0</v>
      </c>
      <c r="G188" s="657">
        <v>0</v>
      </c>
      <c r="H188" s="665">
        <v>5</v>
      </c>
      <c r="I188" s="657">
        <v>3</v>
      </c>
      <c r="J188" s="666">
        <v>2</v>
      </c>
      <c r="K188" s="657">
        <v>8</v>
      </c>
      <c r="L188" s="657">
        <v>8</v>
      </c>
      <c r="M188" s="657">
        <v>0</v>
      </c>
      <c r="N188" s="665">
        <v>3</v>
      </c>
      <c r="O188" s="657">
        <v>2</v>
      </c>
      <c r="P188" s="666">
        <v>1</v>
      </c>
      <c r="Q188" s="657">
        <v>0</v>
      </c>
      <c r="R188" s="657">
        <v>0</v>
      </c>
      <c r="S188" s="657">
        <v>0</v>
      </c>
      <c r="T188" s="665">
        <v>0</v>
      </c>
      <c r="U188" s="657">
        <v>0</v>
      </c>
      <c r="V188" s="666">
        <v>0</v>
      </c>
      <c r="W188" s="657">
        <v>0</v>
      </c>
      <c r="X188" s="657">
        <v>0</v>
      </c>
      <c r="Y188" s="657">
        <v>0</v>
      </c>
      <c r="Z188" s="665">
        <v>0</v>
      </c>
      <c r="AA188" s="657">
        <v>0</v>
      </c>
      <c r="AB188" s="666">
        <v>0</v>
      </c>
      <c r="AC188" s="657">
        <v>0</v>
      </c>
      <c r="AD188" s="657">
        <v>0</v>
      </c>
      <c r="AE188" s="657">
        <v>0</v>
      </c>
      <c r="AF188" s="665">
        <v>0</v>
      </c>
      <c r="AG188" s="657">
        <v>0</v>
      </c>
      <c r="AH188" s="666">
        <v>0</v>
      </c>
      <c r="AI188" s="657">
        <v>0</v>
      </c>
      <c r="AJ188" s="657">
        <v>0</v>
      </c>
      <c r="AK188" s="657">
        <v>0</v>
      </c>
      <c r="AL188" s="665">
        <v>0</v>
      </c>
      <c r="AM188" s="657">
        <v>0</v>
      </c>
      <c r="AN188" s="666">
        <v>0</v>
      </c>
      <c r="AO188" s="657">
        <v>0</v>
      </c>
      <c r="AP188" s="657">
        <v>0</v>
      </c>
      <c r="AQ188" s="657">
        <v>0</v>
      </c>
      <c r="AR188" s="665">
        <v>0</v>
      </c>
      <c r="AS188" s="657">
        <v>0</v>
      </c>
      <c r="AT188" s="666">
        <v>0</v>
      </c>
      <c r="AU188" s="657">
        <v>0</v>
      </c>
      <c r="AV188" s="657">
        <v>0</v>
      </c>
      <c r="AW188" s="657">
        <v>0</v>
      </c>
      <c r="AX188" s="665">
        <v>0</v>
      </c>
      <c r="AY188" s="657">
        <v>0</v>
      </c>
      <c r="AZ188" s="666">
        <v>0</v>
      </c>
      <c r="BA188" s="657">
        <v>0</v>
      </c>
      <c r="BB188" s="657">
        <v>0</v>
      </c>
      <c r="BC188" s="657">
        <v>0</v>
      </c>
      <c r="BD188" s="665">
        <v>8</v>
      </c>
      <c r="BE188" s="657">
        <v>7</v>
      </c>
      <c r="BF188" s="666">
        <v>1</v>
      </c>
      <c r="BG188" s="657">
        <v>22</v>
      </c>
      <c r="BH188" s="657">
        <v>7</v>
      </c>
      <c r="BI188" s="657">
        <v>15</v>
      </c>
      <c r="BJ188" s="665">
        <v>0</v>
      </c>
      <c r="BK188" s="657">
        <v>0</v>
      </c>
      <c r="BL188" s="666">
        <v>0</v>
      </c>
      <c r="BM188" s="657">
        <v>0</v>
      </c>
      <c r="BN188" s="657">
        <v>0</v>
      </c>
      <c r="BO188" s="657">
        <v>0</v>
      </c>
      <c r="BP188" s="665">
        <v>0</v>
      </c>
      <c r="BQ188" s="657">
        <v>0</v>
      </c>
      <c r="BR188" s="666">
        <v>0</v>
      </c>
      <c r="BS188" s="657">
        <v>0</v>
      </c>
      <c r="BT188" s="657">
        <v>0</v>
      </c>
      <c r="BU188" s="657">
        <v>0</v>
      </c>
      <c r="BV188" s="665">
        <v>0</v>
      </c>
      <c r="BW188" s="657">
        <v>0</v>
      </c>
      <c r="BX188" s="666">
        <v>0</v>
      </c>
      <c r="BY188" s="657">
        <v>0</v>
      </c>
      <c r="BZ188" s="657">
        <v>0</v>
      </c>
      <c r="CA188" s="657">
        <v>0</v>
      </c>
      <c r="CB188" s="665">
        <v>0</v>
      </c>
      <c r="CC188" s="657">
        <v>0</v>
      </c>
      <c r="CD188" s="666">
        <v>0</v>
      </c>
      <c r="CE188" s="657">
        <v>0</v>
      </c>
      <c r="CF188" s="657">
        <v>0</v>
      </c>
      <c r="CG188" s="657">
        <v>0</v>
      </c>
      <c r="CH188" s="665">
        <v>0</v>
      </c>
      <c r="CI188" s="657">
        <v>0</v>
      </c>
      <c r="CJ188" s="666">
        <v>0</v>
      </c>
      <c r="CK188" s="657">
        <v>0</v>
      </c>
      <c r="CL188" s="657">
        <v>0</v>
      </c>
      <c r="CM188" s="657">
        <v>0</v>
      </c>
      <c r="CN188" s="665">
        <v>0</v>
      </c>
      <c r="CO188" s="657">
        <v>0</v>
      </c>
      <c r="CP188" s="666">
        <v>0</v>
      </c>
      <c r="CQ188" s="657">
        <v>0</v>
      </c>
      <c r="CR188" s="657">
        <v>0</v>
      </c>
      <c r="CS188" s="657">
        <v>0</v>
      </c>
      <c r="CT188" s="665">
        <v>0</v>
      </c>
      <c r="CU188" s="657">
        <v>0</v>
      </c>
      <c r="CV188" s="666">
        <v>0</v>
      </c>
      <c r="CW188" s="657">
        <v>0</v>
      </c>
      <c r="CX188" s="657">
        <v>0</v>
      </c>
      <c r="CY188" s="657">
        <v>0</v>
      </c>
      <c r="CZ188" s="665">
        <v>0</v>
      </c>
      <c r="DA188" s="657">
        <v>0</v>
      </c>
      <c r="DB188" s="666">
        <v>0</v>
      </c>
      <c r="DC188" s="657">
        <v>0</v>
      </c>
      <c r="DD188" s="657">
        <v>0</v>
      </c>
      <c r="DE188" s="657">
        <v>0</v>
      </c>
      <c r="DF188" s="665">
        <v>0</v>
      </c>
      <c r="DG188" s="657">
        <v>0</v>
      </c>
      <c r="DH188" s="666">
        <v>0</v>
      </c>
      <c r="DI188" s="657">
        <v>0</v>
      </c>
      <c r="DJ188" s="657">
        <v>0</v>
      </c>
      <c r="DK188" s="657">
        <v>0</v>
      </c>
      <c r="DL188" s="665">
        <v>0</v>
      </c>
      <c r="DM188" s="657">
        <v>0</v>
      </c>
      <c r="DN188" s="666">
        <v>0</v>
      </c>
      <c r="DO188" s="657">
        <v>52</v>
      </c>
      <c r="DP188" s="657">
        <v>42</v>
      </c>
      <c r="DQ188" s="657">
        <v>10</v>
      </c>
      <c r="DR188" s="665">
        <v>0</v>
      </c>
      <c r="DS188" s="657">
        <v>0</v>
      </c>
      <c r="DT188" s="666">
        <v>0</v>
      </c>
      <c r="DU188" s="665">
        <v>0</v>
      </c>
      <c r="DV188" s="657">
        <v>0</v>
      </c>
      <c r="DW188" s="666">
        <v>0</v>
      </c>
    </row>
    <row r="189" spans="1:127" hidden="1" x14ac:dyDescent="0.15">
      <c r="A189" s="529" t="s">
        <v>1531</v>
      </c>
      <c r="B189" s="661">
        <v>252</v>
      </c>
      <c r="C189" s="662">
        <v>144</v>
      </c>
      <c r="D189" s="663">
        <v>108</v>
      </c>
      <c r="E189" s="657">
        <v>49</v>
      </c>
      <c r="F189" s="657">
        <v>48</v>
      </c>
      <c r="G189" s="657">
        <v>1</v>
      </c>
      <c r="H189" s="665">
        <v>0</v>
      </c>
      <c r="I189" s="657">
        <v>0</v>
      </c>
      <c r="J189" s="666">
        <v>0</v>
      </c>
      <c r="K189" s="657">
        <v>17</v>
      </c>
      <c r="L189" s="657">
        <v>10</v>
      </c>
      <c r="M189" s="657">
        <v>7</v>
      </c>
      <c r="N189" s="665">
        <v>0</v>
      </c>
      <c r="O189" s="657">
        <v>0</v>
      </c>
      <c r="P189" s="666">
        <v>0</v>
      </c>
      <c r="Q189" s="657">
        <v>0</v>
      </c>
      <c r="R189" s="657">
        <v>0</v>
      </c>
      <c r="S189" s="657">
        <v>0</v>
      </c>
      <c r="T189" s="665">
        <v>0</v>
      </c>
      <c r="U189" s="657">
        <v>0</v>
      </c>
      <c r="V189" s="666">
        <v>0</v>
      </c>
      <c r="W189" s="657">
        <v>0</v>
      </c>
      <c r="X189" s="657">
        <v>0</v>
      </c>
      <c r="Y189" s="657">
        <v>0</v>
      </c>
      <c r="Z189" s="665">
        <v>0</v>
      </c>
      <c r="AA189" s="657">
        <v>0</v>
      </c>
      <c r="AB189" s="666">
        <v>0</v>
      </c>
      <c r="AC189" s="657">
        <v>0</v>
      </c>
      <c r="AD189" s="657">
        <v>0</v>
      </c>
      <c r="AE189" s="657">
        <v>0</v>
      </c>
      <c r="AF189" s="665">
        <v>0</v>
      </c>
      <c r="AG189" s="657">
        <v>0</v>
      </c>
      <c r="AH189" s="666">
        <v>0</v>
      </c>
      <c r="AI189" s="657">
        <v>0</v>
      </c>
      <c r="AJ189" s="657">
        <v>0</v>
      </c>
      <c r="AK189" s="657">
        <v>0</v>
      </c>
      <c r="AL189" s="665">
        <v>0</v>
      </c>
      <c r="AM189" s="657">
        <v>0</v>
      </c>
      <c r="AN189" s="666">
        <v>0</v>
      </c>
      <c r="AO189" s="657">
        <v>9</v>
      </c>
      <c r="AP189" s="657">
        <v>1</v>
      </c>
      <c r="AQ189" s="657">
        <v>8</v>
      </c>
      <c r="AR189" s="665">
        <v>0</v>
      </c>
      <c r="AS189" s="657">
        <v>0</v>
      </c>
      <c r="AT189" s="666">
        <v>0</v>
      </c>
      <c r="AU189" s="657">
        <v>0</v>
      </c>
      <c r="AV189" s="657">
        <v>0</v>
      </c>
      <c r="AW189" s="657">
        <v>0</v>
      </c>
      <c r="AX189" s="665">
        <v>0</v>
      </c>
      <c r="AY189" s="657">
        <v>0</v>
      </c>
      <c r="AZ189" s="666">
        <v>0</v>
      </c>
      <c r="BA189" s="657">
        <v>3</v>
      </c>
      <c r="BB189" s="657">
        <v>3</v>
      </c>
      <c r="BC189" s="657">
        <v>0</v>
      </c>
      <c r="BD189" s="665">
        <v>5</v>
      </c>
      <c r="BE189" s="657">
        <v>3</v>
      </c>
      <c r="BF189" s="666">
        <v>2</v>
      </c>
      <c r="BG189" s="657">
        <v>0</v>
      </c>
      <c r="BH189" s="657">
        <v>0</v>
      </c>
      <c r="BI189" s="657">
        <v>0</v>
      </c>
      <c r="BJ189" s="665">
        <v>0</v>
      </c>
      <c r="BK189" s="657">
        <v>0</v>
      </c>
      <c r="BL189" s="666">
        <v>0</v>
      </c>
      <c r="BM189" s="657">
        <v>0</v>
      </c>
      <c r="BN189" s="657">
        <v>0</v>
      </c>
      <c r="BO189" s="657">
        <v>0</v>
      </c>
      <c r="BP189" s="665">
        <v>0</v>
      </c>
      <c r="BQ189" s="657">
        <v>0</v>
      </c>
      <c r="BR189" s="666">
        <v>0</v>
      </c>
      <c r="BS189" s="657">
        <v>143</v>
      </c>
      <c r="BT189" s="657">
        <v>64</v>
      </c>
      <c r="BU189" s="657">
        <v>79</v>
      </c>
      <c r="BV189" s="665">
        <v>0</v>
      </c>
      <c r="BW189" s="657">
        <v>0</v>
      </c>
      <c r="BX189" s="666">
        <v>0</v>
      </c>
      <c r="BY189" s="657">
        <v>0</v>
      </c>
      <c r="BZ189" s="657">
        <v>0</v>
      </c>
      <c r="CA189" s="657">
        <v>0</v>
      </c>
      <c r="CB189" s="665">
        <v>0</v>
      </c>
      <c r="CC189" s="657">
        <v>0</v>
      </c>
      <c r="CD189" s="666">
        <v>0</v>
      </c>
      <c r="CE189" s="657">
        <v>0</v>
      </c>
      <c r="CF189" s="657">
        <v>0</v>
      </c>
      <c r="CG189" s="657">
        <v>0</v>
      </c>
      <c r="CH189" s="665">
        <v>0</v>
      </c>
      <c r="CI189" s="657">
        <v>0</v>
      </c>
      <c r="CJ189" s="666">
        <v>0</v>
      </c>
      <c r="CK189" s="657">
        <v>2</v>
      </c>
      <c r="CL189" s="657">
        <v>2</v>
      </c>
      <c r="CM189" s="657">
        <v>0</v>
      </c>
      <c r="CN189" s="665">
        <v>0</v>
      </c>
      <c r="CO189" s="657">
        <v>0</v>
      </c>
      <c r="CP189" s="666">
        <v>0</v>
      </c>
      <c r="CQ189" s="657">
        <v>0</v>
      </c>
      <c r="CR189" s="657">
        <v>0</v>
      </c>
      <c r="CS189" s="657">
        <v>0</v>
      </c>
      <c r="CT189" s="665">
        <v>22</v>
      </c>
      <c r="CU189" s="657">
        <v>12</v>
      </c>
      <c r="CV189" s="666">
        <v>10</v>
      </c>
      <c r="CW189" s="657">
        <v>0</v>
      </c>
      <c r="CX189" s="657">
        <v>0</v>
      </c>
      <c r="CY189" s="657">
        <v>0</v>
      </c>
      <c r="CZ189" s="665">
        <v>2</v>
      </c>
      <c r="DA189" s="657">
        <v>1</v>
      </c>
      <c r="DB189" s="666">
        <v>1</v>
      </c>
      <c r="DC189" s="657">
        <v>0</v>
      </c>
      <c r="DD189" s="657">
        <v>0</v>
      </c>
      <c r="DE189" s="657">
        <v>0</v>
      </c>
      <c r="DF189" s="665">
        <v>0</v>
      </c>
      <c r="DG189" s="657">
        <v>0</v>
      </c>
      <c r="DH189" s="666">
        <v>0</v>
      </c>
      <c r="DI189" s="657">
        <v>0</v>
      </c>
      <c r="DJ189" s="657">
        <v>0</v>
      </c>
      <c r="DK189" s="657">
        <v>0</v>
      </c>
      <c r="DL189" s="665">
        <v>0</v>
      </c>
      <c r="DM189" s="657">
        <v>0</v>
      </c>
      <c r="DN189" s="666">
        <v>0</v>
      </c>
      <c r="DO189" s="657">
        <v>0</v>
      </c>
      <c r="DP189" s="657">
        <v>0</v>
      </c>
      <c r="DQ189" s="657">
        <v>0</v>
      </c>
      <c r="DR189" s="665">
        <v>0</v>
      </c>
      <c r="DS189" s="657">
        <v>0</v>
      </c>
      <c r="DT189" s="666">
        <v>0</v>
      </c>
      <c r="DU189" s="665">
        <v>0</v>
      </c>
      <c r="DV189" s="657">
        <v>0</v>
      </c>
      <c r="DW189" s="666">
        <v>0</v>
      </c>
    </row>
    <row r="190" spans="1:127" hidden="1" x14ac:dyDescent="0.15">
      <c r="A190" s="529" t="s">
        <v>1532</v>
      </c>
      <c r="B190" s="661">
        <v>781</v>
      </c>
      <c r="C190" s="662">
        <v>639</v>
      </c>
      <c r="D190" s="663">
        <v>142</v>
      </c>
      <c r="E190" s="657">
        <v>34</v>
      </c>
      <c r="F190" s="657">
        <v>30</v>
      </c>
      <c r="G190" s="657">
        <v>4</v>
      </c>
      <c r="H190" s="665">
        <v>74</v>
      </c>
      <c r="I190" s="657">
        <v>59</v>
      </c>
      <c r="J190" s="666">
        <v>15</v>
      </c>
      <c r="K190" s="657">
        <v>6</v>
      </c>
      <c r="L190" s="657">
        <v>5</v>
      </c>
      <c r="M190" s="657">
        <v>1</v>
      </c>
      <c r="N190" s="665">
        <v>5</v>
      </c>
      <c r="O190" s="657">
        <v>5</v>
      </c>
      <c r="P190" s="666">
        <v>0</v>
      </c>
      <c r="Q190" s="657">
        <v>21</v>
      </c>
      <c r="R190" s="657">
        <v>16</v>
      </c>
      <c r="S190" s="657">
        <v>5</v>
      </c>
      <c r="T190" s="665">
        <v>26</v>
      </c>
      <c r="U190" s="657">
        <v>19</v>
      </c>
      <c r="V190" s="666">
        <v>7</v>
      </c>
      <c r="W190" s="657">
        <v>0</v>
      </c>
      <c r="X190" s="657">
        <v>0</v>
      </c>
      <c r="Y190" s="657">
        <v>0</v>
      </c>
      <c r="Z190" s="665">
        <v>0</v>
      </c>
      <c r="AA190" s="657">
        <v>0</v>
      </c>
      <c r="AB190" s="666">
        <v>0</v>
      </c>
      <c r="AC190" s="657">
        <v>11</v>
      </c>
      <c r="AD190" s="657">
        <v>10</v>
      </c>
      <c r="AE190" s="657">
        <v>1</v>
      </c>
      <c r="AF190" s="665">
        <v>75</v>
      </c>
      <c r="AG190" s="657">
        <v>65</v>
      </c>
      <c r="AH190" s="666">
        <v>10</v>
      </c>
      <c r="AI190" s="657">
        <v>6</v>
      </c>
      <c r="AJ190" s="657">
        <v>3</v>
      </c>
      <c r="AK190" s="657">
        <v>3</v>
      </c>
      <c r="AL190" s="665">
        <v>64</v>
      </c>
      <c r="AM190" s="657">
        <v>59</v>
      </c>
      <c r="AN190" s="666">
        <v>5</v>
      </c>
      <c r="AO190" s="657">
        <v>4</v>
      </c>
      <c r="AP190" s="657">
        <v>4</v>
      </c>
      <c r="AQ190" s="657">
        <v>0</v>
      </c>
      <c r="AR190" s="665">
        <v>2</v>
      </c>
      <c r="AS190" s="657">
        <v>1</v>
      </c>
      <c r="AT190" s="666">
        <v>1</v>
      </c>
      <c r="AU190" s="657">
        <v>11</v>
      </c>
      <c r="AV190" s="657">
        <v>5</v>
      </c>
      <c r="AW190" s="657">
        <v>6</v>
      </c>
      <c r="AX190" s="665">
        <v>99</v>
      </c>
      <c r="AY190" s="657">
        <v>91</v>
      </c>
      <c r="AZ190" s="666">
        <v>8</v>
      </c>
      <c r="BA190" s="657">
        <v>3</v>
      </c>
      <c r="BB190" s="657">
        <v>2</v>
      </c>
      <c r="BC190" s="657">
        <v>1</v>
      </c>
      <c r="BD190" s="665">
        <v>22</v>
      </c>
      <c r="BE190" s="657">
        <v>16</v>
      </c>
      <c r="BF190" s="666">
        <v>6</v>
      </c>
      <c r="BG190" s="657">
        <v>0</v>
      </c>
      <c r="BH190" s="657">
        <v>0</v>
      </c>
      <c r="BI190" s="657">
        <v>0</v>
      </c>
      <c r="BJ190" s="665">
        <v>16</v>
      </c>
      <c r="BK190" s="657">
        <v>15</v>
      </c>
      <c r="BL190" s="666">
        <v>1</v>
      </c>
      <c r="BM190" s="657">
        <v>6</v>
      </c>
      <c r="BN190" s="657">
        <v>4</v>
      </c>
      <c r="BO190" s="657">
        <v>2</v>
      </c>
      <c r="BP190" s="665">
        <v>32</v>
      </c>
      <c r="BQ190" s="657">
        <v>27</v>
      </c>
      <c r="BR190" s="666">
        <v>5</v>
      </c>
      <c r="BS190" s="657">
        <v>32</v>
      </c>
      <c r="BT190" s="657">
        <v>21</v>
      </c>
      <c r="BU190" s="657">
        <v>11</v>
      </c>
      <c r="BV190" s="665">
        <v>78</v>
      </c>
      <c r="BW190" s="657">
        <v>58</v>
      </c>
      <c r="BX190" s="666">
        <v>20</v>
      </c>
      <c r="BY190" s="657">
        <v>40</v>
      </c>
      <c r="BZ190" s="657">
        <v>32</v>
      </c>
      <c r="CA190" s="657">
        <v>8</v>
      </c>
      <c r="CB190" s="665">
        <v>8</v>
      </c>
      <c r="CC190" s="657">
        <v>5</v>
      </c>
      <c r="CD190" s="666">
        <v>3</v>
      </c>
      <c r="CE190" s="657">
        <v>16</v>
      </c>
      <c r="CF190" s="657">
        <v>13</v>
      </c>
      <c r="CG190" s="657">
        <v>3</v>
      </c>
      <c r="CH190" s="665">
        <v>11</v>
      </c>
      <c r="CI190" s="657">
        <v>9</v>
      </c>
      <c r="CJ190" s="666">
        <v>2</v>
      </c>
      <c r="CK190" s="657">
        <v>8</v>
      </c>
      <c r="CL190" s="657">
        <v>6</v>
      </c>
      <c r="CM190" s="657">
        <v>2</v>
      </c>
      <c r="CN190" s="665">
        <v>5</v>
      </c>
      <c r="CO190" s="657">
        <v>4</v>
      </c>
      <c r="CP190" s="666">
        <v>1</v>
      </c>
      <c r="CQ190" s="657">
        <v>0</v>
      </c>
      <c r="CR190" s="657">
        <v>0</v>
      </c>
      <c r="CS190" s="657">
        <v>0</v>
      </c>
      <c r="CT190" s="665">
        <v>0</v>
      </c>
      <c r="CU190" s="657">
        <v>0</v>
      </c>
      <c r="CV190" s="666">
        <v>0</v>
      </c>
      <c r="CW190" s="657">
        <v>10</v>
      </c>
      <c r="CX190" s="657">
        <v>10</v>
      </c>
      <c r="CY190" s="657">
        <v>0</v>
      </c>
      <c r="CZ190" s="665">
        <v>3</v>
      </c>
      <c r="DA190" s="657">
        <v>2</v>
      </c>
      <c r="DB190" s="666">
        <v>1</v>
      </c>
      <c r="DC190" s="657">
        <v>0</v>
      </c>
      <c r="DD190" s="657">
        <v>0</v>
      </c>
      <c r="DE190" s="657">
        <v>0</v>
      </c>
      <c r="DF190" s="665">
        <v>5</v>
      </c>
      <c r="DG190" s="657">
        <v>4</v>
      </c>
      <c r="DH190" s="666">
        <v>1</v>
      </c>
      <c r="DI190" s="657">
        <v>7</v>
      </c>
      <c r="DJ190" s="657">
        <v>4</v>
      </c>
      <c r="DK190" s="657">
        <v>3</v>
      </c>
      <c r="DL190" s="665">
        <v>0</v>
      </c>
      <c r="DM190" s="657">
        <v>0</v>
      </c>
      <c r="DN190" s="666">
        <v>0</v>
      </c>
      <c r="DO190" s="657">
        <v>19</v>
      </c>
      <c r="DP190" s="657">
        <v>16</v>
      </c>
      <c r="DQ190" s="657">
        <v>3</v>
      </c>
      <c r="DR190" s="665">
        <v>13</v>
      </c>
      <c r="DS190" s="657">
        <v>11</v>
      </c>
      <c r="DT190" s="666">
        <v>2</v>
      </c>
      <c r="DU190" s="665">
        <v>9</v>
      </c>
      <c r="DV190" s="657">
        <v>8</v>
      </c>
      <c r="DW190" s="666">
        <v>1</v>
      </c>
    </row>
    <row r="191" spans="1:127" hidden="1" x14ac:dyDescent="0.15">
      <c r="A191" s="529" t="s">
        <v>1533</v>
      </c>
      <c r="B191" s="661">
        <v>1181</v>
      </c>
      <c r="C191" s="662">
        <v>962</v>
      </c>
      <c r="D191" s="663">
        <v>219</v>
      </c>
      <c r="E191" s="657">
        <v>159</v>
      </c>
      <c r="F191" s="657">
        <v>146</v>
      </c>
      <c r="G191" s="657">
        <v>13</v>
      </c>
      <c r="H191" s="665">
        <v>271</v>
      </c>
      <c r="I191" s="657">
        <v>214</v>
      </c>
      <c r="J191" s="666">
        <v>57</v>
      </c>
      <c r="K191" s="657">
        <v>41</v>
      </c>
      <c r="L191" s="657">
        <v>28</v>
      </c>
      <c r="M191" s="657">
        <v>13</v>
      </c>
      <c r="N191" s="665">
        <v>130</v>
      </c>
      <c r="O191" s="657">
        <v>114</v>
      </c>
      <c r="P191" s="666">
        <v>16</v>
      </c>
      <c r="Q191" s="657">
        <v>0</v>
      </c>
      <c r="R191" s="657">
        <v>0</v>
      </c>
      <c r="S191" s="657">
        <v>0</v>
      </c>
      <c r="T191" s="665">
        <v>7</v>
      </c>
      <c r="U191" s="657">
        <v>5</v>
      </c>
      <c r="V191" s="666">
        <v>2</v>
      </c>
      <c r="W191" s="657">
        <v>0</v>
      </c>
      <c r="X191" s="657">
        <v>0</v>
      </c>
      <c r="Y191" s="657">
        <v>0</v>
      </c>
      <c r="Z191" s="665">
        <v>6</v>
      </c>
      <c r="AA191" s="657">
        <v>6</v>
      </c>
      <c r="AB191" s="666">
        <v>0</v>
      </c>
      <c r="AC191" s="657">
        <v>0</v>
      </c>
      <c r="AD191" s="657">
        <v>0</v>
      </c>
      <c r="AE191" s="657">
        <v>0</v>
      </c>
      <c r="AF191" s="665">
        <v>36</v>
      </c>
      <c r="AG191" s="657">
        <v>22</v>
      </c>
      <c r="AH191" s="666">
        <v>14</v>
      </c>
      <c r="AI191" s="657">
        <v>47</v>
      </c>
      <c r="AJ191" s="657">
        <v>41</v>
      </c>
      <c r="AK191" s="657">
        <v>6</v>
      </c>
      <c r="AL191" s="665">
        <v>0</v>
      </c>
      <c r="AM191" s="657">
        <v>0</v>
      </c>
      <c r="AN191" s="666">
        <v>0</v>
      </c>
      <c r="AO191" s="657">
        <v>24</v>
      </c>
      <c r="AP191" s="657">
        <v>20</v>
      </c>
      <c r="AQ191" s="657">
        <v>4</v>
      </c>
      <c r="AR191" s="665">
        <v>0</v>
      </c>
      <c r="AS191" s="657">
        <v>0</v>
      </c>
      <c r="AT191" s="666">
        <v>0</v>
      </c>
      <c r="AU191" s="657">
        <v>0</v>
      </c>
      <c r="AV191" s="657">
        <v>0</v>
      </c>
      <c r="AW191" s="657">
        <v>0</v>
      </c>
      <c r="AX191" s="665">
        <v>181</v>
      </c>
      <c r="AY191" s="657">
        <v>169</v>
      </c>
      <c r="AZ191" s="666">
        <v>12</v>
      </c>
      <c r="BA191" s="657">
        <v>32</v>
      </c>
      <c r="BB191" s="657">
        <v>17</v>
      </c>
      <c r="BC191" s="657">
        <v>15</v>
      </c>
      <c r="BD191" s="665">
        <v>54</v>
      </c>
      <c r="BE191" s="657">
        <v>30</v>
      </c>
      <c r="BF191" s="666">
        <v>24</v>
      </c>
      <c r="BG191" s="657">
        <v>0</v>
      </c>
      <c r="BH191" s="657">
        <v>0</v>
      </c>
      <c r="BI191" s="657">
        <v>0</v>
      </c>
      <c r="BJ191" s="665">
        <v>0</v>
      </c>
      <c r="BK191" s="657">
        <v>0</v>
      </c>
      <c r="BL191" s="666">
        <v>0</v>
      </c>
      <c r="BM191" s="657">
        <v>6</v>
      </c>
      <c r="BN191" s="657">
        <v>4</v>
      </c>
      <c r="BO191" s="657">
        <v>2</v>
      </c>
      <c r="BP191" s="665">
        <v>0</v>
      </c>
      <c r="BQ191" s="657">
        <v>0</v>
      </c>
      <c r="BR191" s="666">
        <v>0</v>
      </c>
      <c r="BS191" s="657">
        <v>1</v>
      </c>
      <c r="BT191" s="657">
        <v>1</v>
      </c>
      <c r="BU191" s="657">
        <v>0</v>
      </c>
      <c r="BV191" s="665">
        <v>34</v>
      </c>
      <c r="BW191" s="657">
        <v>22</v>
      </c>
      <c r="BX191" s="666">
        <v>12</v>
      </c>
      <c r="BY191" s="657">
        <v>11</v>
      </c>
      <c r="BZ191" s="657">
        <v>8</v>
      </c>
      <c r="CA191" s="657">
        <v>3</v>
      </c>
      <c r="CB191" s="665">
        <v>75</v>
      </c>
      <c r="CC191" s="657">
        <v>58</v>
      </c>
      <c r="CD191" s="666">
        <v>17</v>
      </c>
      <c r="CE191" s="657">
        <v>0</v>
      </c>
      <c r="CF191" s="657">
        <v>0</v>
      </c>
      <c r="CG191" s="657">
        <v>0</v>
      </c>
      <c r="CH191" s="665">
        <v>4</v>
      </c>
      <c r="CI191" s="657">
        <v>3</v>
      </c>
      <c r="CJ191" s="666">
        <v>1</v>
      </c>
      <c r="CK191" s="657">
        <v>7</v>
      </c>
      <c r="CL191" s="657">
        <v>7</v>
      </c>
      <c r="CM191" s="657">
        <v>0</v>
      </c>
      <c r="CN191" s="665">
        <v>0</v>
      </c>
      <c r="CO191" s="657">
        <v>0</v>
      </c>
      <c r="CP191" s="666">
        <v>0</v>
      </c>
      <c r="CQ191" s="657">
        <v>0</v>
      </c>
      <c r="CR191" s="657">
        <v>0</v>
      </c>
      <c r="CS191" s="657">
        <v>0</v>
      </c>
      <c r="CT191" s="665">
        <v>0</v>
      </c>
      <c r="CU191" s="657">
        <v>0</v>
      </c>
      <c r="CV191" s="666">
        <v>0</v>
      </c>
      <c r="CW191" s="657">
        <v>39</v>
      </c>
      <c r="CX191" s="657">
        <v>36</v>
      </c>
      <c r="CY191" s="657">
        <v>3</v>
      </c>
      <c r="CZ191" s="665">
        <v>0</v>
      </c>
      <c r="DA191" s="657">
        <v>0</v>
      </c>
      <c r="DB191" s="666">
        <v>0</v>
      </c>
      <c r="DC191" s="657">
        <v>0</v>
      </c>
      <c r="DD191" s="657">
        <v>0</v>
      </c>
      <c r="DE191" s="657">
        <v>0</v>
      </c>
      <c r="DF191" s="665">
        <v>0</v>
      </c>
      <c r="DG191" s="657">
        <v>0</v>
      </c>
      <c r="DH191" s="666">
        <v>0</v>
      </c>
      <c r="DI191" s="657">
        <v>0</v>
      </c>
      <c r="DJ191" s="657">
        <v>0</v>
      </c>
      <c r="DK191" s="657">
        <v>0</v>
      </c>
      <c r="DL191" s="665">
        <v>0</v>
      </c>
      <c r="DM191" s="657">
        <v>0</v>
      </c>
      <c r="DN191" s="666">
        <v>0</v>
      </c>
      <c r="DO191" s="657">
        <v>16</v>
      </c>
      <c r="DP191" s="657">
        <v>11</v>
      </c>
      <c r="DQ191" s="657">
        <v>5</v>
      </c>
      <c r="DR191" s="665">
        <v>0</v>
      </c>
      <c r="DS191" s="657">
        <v>0</v>
      </c>
      <c r="DT191" s="666">
        <v>0</v>
      </c>
      <c r="DU191" s="665">
        <v>0</v>
      </c>
      <c r="DV191" s="657">
        <v>0</v>
      </c>
      <c r="DW191" s="666">
        <v>0</v>
      </c>
    </row>
    <row r="192" spans="1:127" hidden="1" x14ac:dyDescent="0.15">
      <c r="A192" s="529" t="s">
        <v>1534</v>
      </c>
      <c r="B192" s="661">
        <v>22865</v>
      </c>
      <c r="C192" s="662">
        <v>20693</v>
      </c>
      <c r="D192" s="663">
        <v>2167</v>
      </c>
      <c r="E192" s="657">
        <v>3449</v>
      </c>
      <c r="F192" s="657">
        <v>3087</v>
      </c>
      <c r="G192" s="657">
        <v>357</v>
      </c>
      <c r="H192" s="665">
        <v>5865</v>
      </c>
      <c r="I192" s="657">
        <v>5328</v>
      </c>
      <c r="J192" s="666">
        <v>537</v>
      </c>
      <c r="K192" s="657">
        <v>3916</v>
      </c>
      <c r="L192" s="657">
        <v>3625</v>
      </c>
      <c r="M192" s="657">
        <v>291</v>
      </c>
      <c r="N192" s="665">
        <v>127</v>
      </c>
      <c r="O192" s="657">
        <v>110</v>
      </c>
      <c r="P192" s="666">
        <v>17</v>
      </c>
      <c r="Q192" s="657">
        <v>203</v>
      </c>
      <c r="R192" s="657">
        <v>165</v>
      </c>
      <c r="S192" s="657">
        <v>38</v>
      </c>
      <c r="T192" s="665">
        <v>26</v>
      </c>
      <c r="U192" s="657">
        <v>20</v>
      </c>
      <c r="V192" s="666">
        <v>6</v>
      </c>
      <c r="W192" s="657">
        <v>0</v>
      </c>
      <c r="X192" s="657">
        <v>0</v>
      </c>
      <c r="Y192" s="657">
        <v>0</v>
      </c>
      <c r="Z192" s="665">
        <v>1025</v>
      </c>
      <c r="AA192" s="657">
        <v>865</v>
      </c>
      <c r="AB192" s="666">
        <v>160</v>
      </c>
      <c r="AC192" s="657">
        <v>86</v>
      </c>
      <c r="AD192" s="657">
        <v>76</v>
      </c>
      <c r="AE192" s="657">
        <v>10</v>
      </c>
      <c r="AF192" s="665">
        <v>31</v>
      </c>
      <c r="AG192" s="657">
        <v>25</v>
      </c>
      <c r="AH192" s="666">
        <v>6</v>
      </c>
      <c r="AI192" s="657">
        <v>4622</v>
      </c>
      <c r="AJ192" s="657">
        <v>4390</v>
      </c>
      <c r="AK192" s="657">
        <v>232</v>
      </c>
      <c r="AL192" s="665">
        <v>141</v>
      </c>
      <c r="AM192" s="657">
        <v>123</v>
      </c>
      <c r="AN192" s="666">
        <v>18</v>
      </c>
      <c r="AO192" s="657">
        <v>53</v>
      </c>
      <c r="AP192" s="657">
        <v>22</v>
      </c>
      <c r="AQ192" s="657">
        <v>31</v>
      </c>
      <c r="AR192" s="665">
        <v>10</v>
      </c>
      <c r="AS192" s="657">
        <v>9</v>
      </c>
      <c r="AT192" s="666">
        <v>1</v>
      </c>
      <c r="AU192" s="657">
        <v>188</v>
      </c>
      <c r="AV192" s="657">
        <v>167</v>
      </c>
      <c r="AW192" s="657">
        <v>21</v>
      </c>
      <c r="AX192" s="665">
        <v>183</v>
      </c>
      <c r="AY192" s="657">
        <v>165</v>
      </c>
      <c r="AZ192" s="666">
        <v>18</v>
      </c>
      <c r="BA192" s="657">
        <v>99</v>
      </c>
      <c r="BB192" s="657">
        <v>81</v>
      </c>
      <c r="BC192" s="657">
        <v>18</v>
      </c>
      <c r="BD192" s="665">
        <v>790</v>
      </c>
      <c r="BE192" s="657">
        <v>694</v>
      </c>
      <c r="BF192" s="666">
        <v>96</v>
      </c>
      <c r="BG192" s="657">
        <v>104</v>
      </c>
      <c r="BH192" s="657">
        <v>92</v>
      </c>
      <c r="BI192" s="657">
        <v>12</v>
      </c>
      <c r="BJ192" s="665">
        <v>642</v>
      </c>
      <c r="BK192" s="657">
        <v>533</v>
      </c>
      <c r="BL192" s="666">
        <v>109</v>
      </c>
      <c r="BM192" s="657">
        <v>66</v>
      </c>
      <c r="BN192" s="657">
        <v>60</v>
      </c>
      <c r="BO192" s="657">
        <v>6</v>
      </c>
      <c r="BP192" s="665">
        <v>11</v>
      </c>
      <c r="BQ192" s="657">
        <v>8</v>
      </c>
      <c r="BR192" s="666">
        <v>3</v>
      </c>
      <c r="BS192" s="657">
        <v>26</v>
      </c>
      <c r="BT192" s="657">
        <v>23</v>
      </c>
      <c r="BU192" s="657">
        <v>3</v>
      </c>
      <c r="BV192" s="665">
        <v>15</v>
      </c>
      <c r="BW192" s="657">
        <v>9</v>
      </c>
      <c r="BX192" s="666">
        <v>6</v>
      </c>
      <c r="BY192" s="657">
        <v>72</v>
      </c>
      <c r="BZ192" s="657">
        <v>65</v>
      </c>
      <c r="CA192" s="657">
        <v>7</v>
      </c>
      <c r="CB192" s="665">
        <v>25</v>
      </c>
      <c r="CC192" s="657">
        <v>21</v>
      </c>
      <c r="CD192" s="666">
        <v>4</v>
      </c>
      <c r="CE192" s="657">
        <v>56</v>
      </c>
      <c r="CF192" s="657">
        <v>49</v>
      </c>
      <c r="CG192" s="657">
        <v>7</v>
      </c>
      <c r="CH192" s="665">
        <v>38</v>
      </c>
      <c r="CI192" s="657">
        <v>31</v>
      </c>
      <c r="CJ192" s="666">
        <v>7</v>
      </c>
      <c r="CK192" s="657">
        <v>88</v>
      </c>
      <c r="CL192" s="657">
        <v>64</v>
      </c>
      <c r="CM192" s="657">
        <v>24</v>
      </c>
      <c r="CN192" s="665">
        <v>25</v>
      </c>
      <c r="CO192" s="657">
        <v>22</v>
      </c>
      <c r="CP192" s="666">
        <v>3</v>
      </c>
      <c r="CQ192" s="657">
        <v>32</v>
      </c>
      <c r="CR192" s="657">
        <v>25</v>
      </c>
      <c r="CS192" s="657">
        <v>7</v>
      </c>
      <c r="CT192" s="665">
        <v>200</v>
      </c>
      <c r="CU192" s="657">
        <v>161</v>
      </c>
      <c r="CV192" s="666">
        <v>39</v>
      </c>
      <c r="CW192" s="657">
        <v>260</v>
      </c>
      <c r="CX192" s="657">
        <v>244</v>
      </c>
      <c r="CY192" s="657">
        <v>16</v>
      </c>
      <c r="CZ192" s="665">
        <v>29</v>
      </c>
      <c r="DA192" s="657">
        <v>19</v>
      </c>
      <c r="DB192" s="666">
        <v>10</v>
      </c>
      <c r="DC192" s="657">
        <v>125</v>
      </c>
      <c r="DD192" s="657">
        <v>107</v>
      </c>
      <c r="DE192" s="657">
        <v>18</v>
      </c>
      <c r="DF192" s="665">
        <v>0</v>
      </c>
      <c r="DG192" s="657">
        <v>0</v>
      </c>
      <c r="DH192" s="666">
        <v>0</v>
      </c>
      <c r="DI192" s="657">
        <v>131</v>
      </c>
      <c r="DJ192" s="657">
        <v>113</v>
      </c>
      <c r="DK192" s="657">
        <v>18</v>
      </c>
      <c r="DL192" s="665">
        <v>2</v>
      </c>
      <c r="DM192" s="657">
        <v>1</v>
      </c>
      <c r="DN192" s="666">
        <v>1</v>
      </c>
      <c r="DO192" s="657">
        <v>102</v>
      </c>
      <c r="DP192" s="657">
        <v>92</v>
      </c>
      <c r="DQ192" s="657">
        <v>10</v>
      </c>
      <c r="DR192" s="665">
        <v>0</v>
      </c>
      <c r="DS192" s="657">
        <v>0</v>
      </c>
      <c r="DT192" s="666">
        <v>0</v>
      </c>
      <c r="DU192" s="665">
        <v>2</v>
      </c>
      <c r="DV192" s="657">
        <v>2</v>
      </c>
      <c r="DW192" s="666">
        <v>0</v>
      </c>
    </row>
    <row r="193" spans="1:127" hidden="1" x14ac:dyDescent="0.15">
      <c r="A193" s="529" t="s">
        <v>1535</v>
      </c>
      <c r="B193" s="661">
        <v>1382</v>
      </c>
      <c r="C193" s="662">
        <v>1190</v>
      </c>
      <c r="D193" s="663">
        <v>192</v>
      </c>
      <c r="E193" s="657">
        <v>1183</v>
      </c>
      <c r="F193" s="657">
        <v>1014</v>
      </c>
      <c r="G193" s="657">
        <v>169</v>
      </c>
      <c r="H193" s="665">
        <v>3</v>
      </c>
      <c r="I193" s="657">
        <v>2</v>
      </c>
      <c r="J193" s="666">
        <v>1</v>
      </c>
      <c r="K193" s="657">
        <v>84</v>
      </c>
      <c r="L193" s="657">
        <v>71</v>
      </c>
      <c r="M193" s="657">
        <v>13</v>
      </c>
      <c r="N193" s="665">
        <v>0</v>
      </c>
      <c r="O193" s="657">
        <v>0</v>
      </c>
      <c r="P193" s="666">
        <v>0</v>
      </c>
      <c r="Q193" s="657">
        <v>0</v>
      </c>
      <c r="R193" s="657">
        <v>0</v>
      </c>
      <c r="S193" s="657">
        <v>0</v>
      </c>
      <c r="T193" s="665">
        <v>0</v>
      </c>
      <c r="U193" s="657">
        <v>0</v>
      </c>
      <c r="V193" s="666">
        <v>0</v>
      </c>
      <c r="W193" s="657">
        <v>0</v>
      </c>
      <c r="X193" s="657">
        <v>0</v>
      </c>
      <c r="Y193" s="657">
        <v>0</v>
      </c>
      <c r="Z193" s="665">
        <v>0</v>
      </c>
      <c r="AA193" s="657">
        <v>0</v>
      </c>
      <c r="AB193" s="666">
        <v>0</v>
      </c>
      <c r="AC193" s="657">
        <v>0</v>
      </c>
      <c r="AD193" s="657">
        <v>0</v>
      </c>
      <c r="AE193" s="657">
        <v>0</v>
      </c>
      <c r="AF193" s="665">
        <v>0</v>
      </c>
      <c r="AG193" s="657">
        <v>0</v>
      </c>
      <c r="AH193" s="666">
        <v>0</v>
      </c>
      <c r="AI193" s="657">
        <v>112</v>
      </c>
      <c r="AJ193" s="657">
        <v>103</v>
      </c>
      <c r="AK193" s="657">
        <v>9</v>
      </c>
      <c r="AL193" s="665">
        <v>0</v>
      </c>
      <c r="AM193" s="657">
        <v>0</v>
      </c>
      <c r="AN193" s="666">
        <v>0</v>
      </c>
      <c r="AO193" s="657">
        <v>0</v>
      </c>
      <c r="AP193" s="657">
        <v>0</v>
      </c>
      <c r="AQ193" s="657">
        <v>0</v>
      </c>
      <c r="AR193" s="665">
        <v>0</v>
      </c>
      <c r="AS193" s="657">
        <v>0</v>
      </c>
      <c r="AT193" s="666">
        <v>0</v>
      </c>
      <c r="AU193" s="657">
        <v>0</v>
      </c>
      <c r="AV193" s="657">
        <v>0</v>
      </c>
      <c r="AW193" s="657">
        <v>0</v>
      </c>
      <c r="AX193" s="665">
        <v>0</v>
      </c>
      <c r="AY193" s="657">
        <v>0</v>
      </c>
      <c r="AZ193" s="666">
        <v>0</v>
      </c>
      <c r="BA193" s="657">
        <v>0</v>
      </c>
      <c r="BB193" s="657">
        <v>0</v>
      </c>
      <c r="BC193" s="657">
        <v>0</v>
      </c>
      <c r="BD193" s="665">
        <v>0</v>
      </c>
      <c r="BE193" s="657">
        <v>0</v>
      </c>
      <c r="BF193" s="666">
        <v>0</v>
      </c>
      <c r="BG193" s="657">
        <v>0</v>
      </c>
      <c r="BH193" s="657">
        <v>0</v>
      </c>
      <c r="BI193" s="657">
        <v>0</v>
      </c>
      <c r="BJ193" s="665">
        <v>0</v>
      </c>
      <c r="BK193" s="657">
        <v>0</v>
      </c>
      <c r="BL193" s="666">
        <v>0</v>
      </c>
      <c r="BM193" s="657">
        <v>0</v>
      </c>
      <c r="BN193" s="657">
        <v>0</v>
      </c>
      <c r="BO193" s="657">
        <v>0</v>
      </c>
      <c r="BP193" s="665">
        <v>0</v>
      </c>
      <c r="BQ193" s="657">
        <v>0</v>
      </c>
      <c r="BR193" s="666">
        <v>0</v>
      </c>
      <c r="BS193" s="657">
        <v>0</v>
      </c>
      <c r="BT193" s="657">
        <v>0</v>
      </c>
      <c r="BU193" s="657">
        <v>0</v>
      </c>
      <c r="BV193" s="665">
        <v>0</v>
      </c>
      <c r="BW193" s="657">
        <v>0</v>
      </c>
      <c r="BX193" s="666">
        <v>0</v>
      </c>
      <c r="BY193" s="657">
        <v>0</v>
      </c>
      <c r="BZ193" s="657">
        <v>0</v>
      </c>
      <c r="CA193" s="657">
        <v>0</v>
      </c>
      <c r="CB193" s="665">
        <v>0</v>
      </c>
      <c r="CC193" s="657">
        <v>0</v>
      </c>
      <c r="CD193" s="666">
        <v>0</v>
      </c>
      <c r="CE193" s="657">
        <v>0</v>
      </c>
      <c r="CF193" s="657">
        <v>0</v>
      </c>
      <c r="CG193" s="657">
        <v>0</v>
      </c>
      <c r="CH193" s="665">
        <v>0</v>
      </c>
      <c r="CI193" s="657">
        <v>0</v>
      </c>
      <c r="CJ193" s="666">
        <v>0</v>
      </c>
      <c r="CK193" s="657">
        <v>0</v>
      </c>
      <c r="CL193" s="657">
        <v>0</v>
      </c>
      <c r="CM193" s="657">
        <v>0</v>
      </c>
      <c r="CN193" s="665">
        <v>0</v>
      </c>
      <c r="CO193" s="657">
        <v>0</v>
      </c>
      <c r="CP193" s="666">
        <v>0</v>
      </c>
      <c r="CQ193" s="657">
        <v>0</v>
      </c>
      <c r="CR193" s="657">
        <v>0</v>
      </c>
      <c r="CS193" s="657">
        <v>0</v>
      </c>
      <c r="CT193" s="665">
        <v>0</v>
      </c>
      <c r="CU193" s="657">
        <v>0</v>
      </c>
      <c r="CV193" s="666">
        <v>0</v>
      </c>
      <c r="CW193" s="657">
        <v>0</v>
      </c>
      <c r="CX193" s="657">
        <v>0</v>
      </c>
      <c r="CY193" s="657">
        <v>0</v>
      </c>
      <c r="CZ193" s="665">
        <v>0</v>
      </c>
      <c r="DA193" s="657">
        <v>0</v>
      </c>
      <c r="DB193" s="666">
        <v>0</v>
      </c>
      <c r="DC193" s="657">
        <v>0</v>
      </c>
      <c r="DD193" s="657">
        <v>0</v>
      </c>
      <c r="DE193" s="657">
        <v>0</v>
      </c>
      <c r="DF193" s="665">
        <v>0</v>
      </c>
      <c r="DG193" s="657">
        <v>0</v>
      </c>
      <c r="DH193" s="666">
        <v>0</v>
      </c>
      <c r="DI193" s="657">
        <v>0</v>
      </c>
      <c r="DJ193" s="657">
        <v>0</v>
      </c>
      <c r="DK193" s="657">
        <v>0</v>
      </c>
      <c r="DL193" s="665">
        <v>0</v>
      </c>
      <c r="DM193" s="657">
        <v>0</v>
      </c>
      <c r="DN193" s="666">
        <v>0</v>
      </c>
      <c r="DO193" s="657">
        <v>0</v>
      </c>
      <c r="DP193" s="657">
        <v>0</v>
      </c>
      <c r="DQ193" s="657">
        <v>0</v>
      </c>
      <c r="DR193" s="665">
        <v>0</v>
      </c>
      <c r="DS193" s="657">
        <v>0</v>
      </c>
      <c r="DT193" s="666">
        <v>0</v>
      </c>
      <c r="DU193" s="665">
        <v>0</v>
      </c>
      <c r="DV193" s="657">
        <v>0</v>
      </c>
      <c r="DW193" s="666">
        <v>0</v>
      </c>
    </row>
    <row r="194" spans="1:127" hidden="1" x14ac:dyDescent="0.15">
      <c r="A194" s="529" t="s">
        <v>1536</v>
      </c>
      <c r="B194" s="661">
        <v>4200</v>
      </c>
      <c r="C194" s="662">
        <v>4042</v>
      </c>
      <c r="D194" s="663">
        <v>158</v>
      </c>
      <c r="E194" s="657">
        <v>1200</v>
      </c>
      <c r="F194" s="657">
        <v>1170</v>
      </c>
      <c r="G194" s="657">
        <v>30</v>
      </c>
      <c r="H194" s="665">
        <v>0</v>
      </c>
      <c r="I194" s="657">
        <v>0</v>
      </c>
      <c r="J194" s="666">
        <v>0</v>
      </c>
      <c r="K194" s="657">
        <v>0</v>
      </c>
      <c r="L194" s="657">
        <v>0</v>
      </c>
      <c r="M194" s="657">
        <v>0</v>
      </c>
      <c r="N194" s="665">
        <v>0</v>
      </c>
      <c r="O194" s="657">
        <v>0</v>
      </c>
      <c r="P194" s="666">
        <v>0</v>
      </c>
      <c r="Q194" s="657">
        <v>0</v>
      </c>
      <c r="R194" s="657">
        <v>0</v>
      </c>
      <c r="S194" s="657">
        <v>0</v>
      </c>
      <c r="T194" s="665">
        <v>0</v>
      </c>
      <c r="U194" s="657">
        <v>0</v>
      </c>
      <c r="V194" s="666">
        <v>0</v>
      </c>
      <c r="W194" s="657">
        <v>0</v>
      </c>
      <c r="X194" s="657">
        <v>0</v>
      </c>
      <c r="Y194" s="657">
        <v>0</v>
      </c>
      <c r="Z194" s="665">
        <v>0</v>
      </c>
      <c r="AA194" s="657">
        <v>0</v>
      </c>
      <c r="AB194" s="666">
        <v>0</v>
      </c>
      <c r="AC194" s="657">
        <v>0</v>
      </c>
      <c r="AD194" s="657">
        <v>0</v>
      </c>
      <c r="AE194" s="657">
        <v>0</v>
      </c>
      <c r="AF194" s="665">
        <v>0</v>
      </c>
      <c r="AG194" s="657">
        <v>0</v>
      </c>
      <c r="AH194" s="666">
        <v>0</v>
      </c>
      <c r="AI194" s="657">
        <v>2847</v>
      </c>
      <c r="AJ194" s="657">
        <v>2733</v>
      </c>
      <c r="AK194" s="657">
        <v>114</v>
      </c>
      <c r="AL194" s="665">
        <v>83</v>
      </c>
      <c r="AM194" s="657">
        <v>73</v>
      </c>
      <c r="AN194" s="666">
        <v>10</v>
      </c>
      <c r="AO194" s="657">
        <v>0</v>
      </c>
      <c r="AP194" s="657">
        <v>0</v>
      </c>
      <c r="AQ194" s="657">
        <v>0</v>
      </c>
      <c r="AR194" s="665">
        <v>0</v>
      </c>
      <c r="AS194" s="657">
        <v>0</v>
      </c>
      <c r="AT194" s="666">
        <v>0</v>
      </c>
      <c r="AU194" s="657">
        <v>0</v>
      </c>
      <c r="AV194" s="657">
        <v>0</v>
      </c>
      <c r="AW194" s="657">
        <v>0</v>
      </c>
      <c r="AX194" s="665">
        <v>70</v>
      </c>
      <c r="AY194" s="657">
        <v>66</v>
      </c>
      <c r="AZ194" s="666">
        <v>4</v>
      </c>
      <c r="BA194" s="657">
        <v>0</v>
      </c>
      <c r="BB194" s="657">
        <v>0</v>
      </c>
      <c r="BC194" s="657">
        <v>0</v>
      </c>
      <c r="BD194" s="665">
        <v>0</v>
      </c>
      <c r="BE194" s="657">
        <v>0</v>
      </c>
      <c r="BF194" s="666">
        <v>0</v>
      </c>
      <c r="BG194" s="657">
        <v>0</v>
      </c>
      <c r="BH194" s="657">
        <v>0</v>
      </c>
      <c r="BI194" s="657">
        <v>0</v>
      </c>
      <c r="BJ194" s="665">
        <v>0</v>
      </c>
      <c r="BK194" s="657">
        <v>0</v>
      </c>
      <c r="BL194" s="666">
        <v>0</v>
      </c>
      <c r="BM194" s="657">
        <v>0</v>
      </c>
      <c r="BN194" s="657">
        <v>0</v>
      </c>
      <c r="BO194" s="657">
        <v>0</v>
      </c>
      <c r="BP194" s="665">
        <v>0</v>
      </c>
      <c r="BQ194" s="657">
        <v>0</v>
      </c>
      <c r="BR194" s="666">
        <v>0</v>
      </c>
      <c r="BS194" s="657">
        <v>0</v>
      </c>
      <c r="BT194" s="657">
        <v>0</v>
      </c>
      <c r="BU194" s="657">
        <v>0</v>
      </c>
      <c r="BV194" s="665">
        <v>0</v>
      </c>
      <c r="BW194" s="657">
        <v>0</v>
      </c>
      <c r="BX194" s="666">
        <v>0</v>
      </c>
      <c r="BY194" s="657">
        <v>0</v>
      </c>
      <c r="BZ194" s="657">
        <v>0</v>
      </c>
      <c r="CA194" s="657">
        <v>0</v>
      </c>
      <c r="CB194" s="665">
        <v>0</v>
      </c>
      <c r="CC194" s="657">
        <v>0</v>
      </c>
      <c r="CD194" s="666">
        <v>0</v>
      </c>
      <c r="CE194" s="657">
        <v>0</v>
      </c>
      <c r="CF194" s="657">
        <v>0</v>
      </c>
      <c r="CG194" s="657">
        <v>0</v>
      </c>
      <c r="CH194" s="665">
        <v>0</v>
      </c>
      <c r="CI194" s="657">
        <v>0</v>
      </c>
      <c r="CJ194" s="666">
        <v>0</v>
      </c>
      <c r="CK194" s="657">
        <v>0</v>
      </c>
      <c r="CL194" s="657">
        <v>0</v>
      </c>
      <c r="CM194" s="657">
        <v>0</v>
      </c>
      <c r="CN194" s="665">
        <v>0</v>
      </c>
      <c r="CO194" s="657">
        <v>0</v>
      </c>
      <c r="CP194" s="666">
        <v>0</v>
      </c>
      <c r="CQ194" s="657">
        <v>0</v>
      </c>
      <c r="CR194" s="657">
        <v>0</v>
      </c>
      <c r="CS194" s="657">
        <v>0</v>
      </c>
      <c r="CT194" s="665">
        <v>0</v>
      </c>
      <c r="CU194" s="657">
        <v>0</v>
      </c>
      <c r="CV194" s="666">
        <v>0</v>
      </c>
      <c r="CW194" s="657">
        <v>0</v>
      </c>
      <c r="CX194" s="657">
        <v>0</v>
      </c>
      <c r="CY194" s="657">
        <v>0</v>
      </c>
      <c r="CZ194" s="665">
        <v>0</v>
      </c>
      <c r="DA194" s="657">
        <v>0</v>
      </c>
      <c r="DB194" s="666">
        <v>0</v>
      </c>
      <c r="DC194" s="657">
        <v>0</v>
      </c>
      <c r="DD194" s="657">
        <v>0</v>
      </c>
      <c r="DE194" s="657">
        <v>0</v>
      </c>
      <c r="DF194" s="665">
        <v>0</v>
      </c>
      <c r="DG194" s="657">
        <v>0</v>
      </c>
      <c r="DH194" s="666">
        <v>0</v>
      </c>
      <c r="DI194" s="657">
        <v>0</v>
      </c>
      <c r="DJ194" s="657">
        <v>0</v>
      </c>
      <c r="DK194" s="657">
        <v>0</v>
      </c>
      <c r="DL194" s="665">
        <v>0</v>
      </c>
      <c r="DM194" s="657">
        <v>0</v>
      </c>
      <c r="DN194" s="666">
        <v>0</v>
      </c>
      <c r="DO194" s="657">
        <v>0</v>
      </c>
      <c r="DP194" s="657">
        <v>0</v>
      </c>
      <c r="DQ194" s="657">
        <v>0</v>
      </c>
      <c r="DR194" s="665">
        <v>0</v>
      </c>
      <c r="DS194" s="657">
        <v>0</v>
      </c>
      <c r="DT194" s="666">
        <v>0</v>
      </c>
      <c r="DU194" s="665">
        <v>0</v>
      </c>
      <c r="DV194" s="657">
        <v>0</v>
      </c>
      <c r="DW194" s="666">
        <v>0</v>
      </c>
    </row>
    <row r="195" spans="1:127" hidden="1" x14ac:dyDescent="0.15">
      <c r="A195" s="529" t="s">
        <v>1537</v>
      </c>
      <c r="B195" s="661">
        <v>3855</v>
      </c>
      <c r="C195" s="662">
        <v>3587</v>
      </c>
      <c r="D195" s="663">
        <v>268</v>
      </c>
      <c r="E195" s="657">
        <v>0</v>
      </c>
      <c r="F195" s="657">
        <v>0</v>
      </c>
      <c r="G195" s="657">
        <v>0</v>
      </c>
      <c r="H195" s="665">
        <v>3855</v>
      </c>
      <c r="I195" s="657">
        <v>3587</v>
      </c>
      <c r="J195" s="666">
        <v>268</v>
      </c>
      <c r="K195" s="657">
        <v>0</v>
      </c>
      <c r="L195" s="657">
        <v>0</v>
      </c>
      <c r="M195" s="657">
        <v>0</v>
      </c>
      <c r="N195" s="665">
        <v>0</v>
      </c>
      <c r="O195" s="657">
        <v>0</v>
      </c>
      <c r="P195" s="666">
        <v>0</v>
      </c>
      <c r="Q195" s="657">
        <v>0</v>
      </c>
      <c r="R195" s="657">
        <v>0</v>
      </c>
      <c r="S195" s="657">
        <v>0</v>
      </c>
      <c r="T195" s="665">
        <v>0</v>
      </c>
      <c r="U195" s="657">
        <v>0</v>
      </c>
      <c r="V195" s="666">
        <v>0</v>
      </c>
      <c r="W195" s="657">
        <v>0</v>
      </c>
      <c r="X195" s="657">
        <v>0</v>
      </c>
      <c r="Y195" s="657">
        <v>0</v>
      </c>
      <c r="Z195" s="665">
        <v>0</v>
      </c>
      <c r="AA195" s="657">
        <v>0</v>
      </c>
      <c r="AB195" s="666">
        <v>0</v>
      </c>
      <c r="AC195" s="657">
        <v>0</v>
      </c>
      <c r="AD195" s="657">
        <v>0</v>
      </c>
      <c r="AE195" s="657">
        <v>0</v>
      </c>
      <c r="AF195" s="665">
        <v>0</v>
      </c>
      <c r="AG195" s="657">
        <v>0</v>
      </c>
      <c r="AH195" s="666">
        <v>0</v>
      </c>
      <c r="AI195" s="657">
        <v>0</v>
      </c>
      <c r="AJ195" s="657">
        <v>0</v>
      </c>
      <c r="AK195" s="657">
        <v>0</v>
      </c>
      <c r="AL195" s="665">
        <v>0</v>
      </c>
      <c r="AM195" s="657">
        <v>0</v>
      </c>
      <c r="AN195" s="666">
        <v>0</v>
      </c>
      <c r="AO195" s="657">
        <v>0</v>
      </c>
      <c r="AP195" s="657">
        <v>0</v>
      </c>
      <c r="AQ195" s="657">
        <v>0</v>
      </c>
      <c r="AR195" s="665">
        <v>0</v>
      </c>
      <c r="AS195" s="657">
        <v>0</v>
      </c>
      <c r="AT195" s="666">
        <v>0</v>
      </c>
      <c r="AU195" s="657">
        <v>0</v>
      </c>
      <c r="AV195" s="657">
        <v>0</v>
      </c>
      <c r="AW195" s="657">
        <v>0</v>
      </c>
      <c r="AX195" s="665">
        <v>0</v>
      </c>
      <c r="AY195" s="657">
        <v>0</v>
      </c>
      <c r="AZ195" s="666">
        <v>0</v>
      </c>
      <c r="BA195" s="657">
        <v>0</v>
      </c>
      <c r="BB195" s="657">
        <v>0</v>
      </c>
      <c r="BC195" s="657">
        <v>0</v>
      </c>
      <c r="BD195" s="665">
        <v>0</v>
      </c>
      <c r="BE195" s="657">
        <v>0</v>
      </c>
      <c r="BF195" s="666">
        <v>0</v>
      </c>
      <c r="BG195" s="657">
        <v>0</v>
      </c>
      <c r="BH195" s="657">
        <v>0</v>
      </c>
      <c r="BI195" s="657">
        <v>0</v>
      </c>
      <c r="BJ195" s="665">
        <v>0</v>
      </c>
      <c r="BK195" s="657">
        <v>0</v>
      </c>
      <c r="BL195" s="666">
        <v>0</v>
      </c>
      <c r="BM195" s="657">
        <v>0</v>
      </c>
      <c r="BN195" s="657">
        <v>0</v>
      </c>
      <c r="BO195" s="657">
        <v>0</v>
      </c>
      <c r="BP195" s="665">
        <v>0</v>
      </c>
      <c r="BQ195" s="657">
        <v>0</v>
      </c>
      <c r="BR195" s="666">
        <v>0</v>
      </c>
      <c r="BS195" s="657">
        <v>0</v>
      </c>
      <c r="BT195" s="657">
        <v>0</v>
      </c>
      <c r="BU195" s="657">
        <v>0</v>
      </c>
      <c r="BV195" s="665">
        <v>0</v>
      </c>
      <c r="BW195" s="657">
        <v>0</v>
      </c>
      <c r="BX195" s="666">
        <v>0</v>
      </c>
      <c r="BY195" s="657">
        <v>0</v>
      </c>
      <c r="BZ195" s="657">
        <v>0</v>
      </c>
      <c r="CA195" s="657">
        <v>0</v>
      </c>
      <c r="CB195" s="665">
        <v>0</v>
      </c>
      <c r="CC195" s="657">
        <v>0</v>
      </c>
      <c r="CD195" s="666">
        <v>0</v>
      </c>
      <c r="CE195" s="657">
        <v>0</v>
      </c>
      <c r="CF195" s="657">
        <v>0</v>
      </c>
      <c r="CG195" s="657">
        <v>0</v>
      </c>
      <c r="CH195" s="665">
        <v>0</v>
      </c>
      <c r="CI195" s="657">
        <v>0</v>
      </c>
      <c r="CJ195" s="666">
        <v>0</v>
      </c>
      <c r="CK195" s="657">
        <v>0</v>
      </c>
      <c r="CL195" s="657">
        <v>0</v>
      </c>
      <c r="CM195" s="657">
        <v>0</v>
      </c>
      <c r="CN195" s="665">
        <v>0</v>
      </c>
      <c r="CO195" s="657">
        <v>0</v>
      </c>
      <c r="CP195" s="666">
        <v>0</v>
      </c>
      <c r="CQ195" s="657">
        <v>0</v>
      </c>
      <c r="CR195" s="657">
        <v>0</v>
      </c>
      <c r="CS195" s="657">
        <v>0</v>
      </c>
      <c r="CT195" s="665">
        <v>0</v>
      </c>
      <c r="CU195" s="657">
        <v>0</v>
      </c>
      <c r="CV195" s="666">
        <v>0</v>
      </c>
      <c r="CW195" s="657">
        <v>0</v>
      </c>
      <c r="CX195" s="657">
        <v>0</v>
      </c>
      <c r="CY195" s="657">
        <v>0</v>
      </c>
      <c r="CZ195" s="665">
        <v>0</v>
      </c>
      <c r="DA195" s="657">
        <v>0</v>
      </c>
      <c r="DB195" s="666">
        <v>0</v>
      </c>
      <c r="DC195" s="657">
        <v>0</v>
      </c>
      <c r="DD195" s="657">
        <v>0</v>
      </c>
      <c r="DE195" s="657">
        <v>0</v>
      </c>
      <c r="DF195" s="665">
        <v>0</v>
      </c>
      <c r="DG195" s="657">
        <v>0</v>
      </c>
      <c r="DH195" s="666">
        <v>0</v>
      </c>
      <c r="DI195" s="657">
        <v>0</v>
      </c>
      <c r="DJ195" s="657">
        <v>0</v>
      </c>
      <c r="DK195" s="657">
        <v>0</v>
      </c>
      <c r="DL195" s="665">
        <v>0</v>
      </c>
      <c r="DM195" s="657">
        <v>0</v>
      </c>
      <c r="DN195" s="666">
        <v>0</v>
      </c>
      <c r="DO195" s="657">
        <v>0</v>
      </c>
      <c r="DP195" s="657">
        <v>0</v>
      </c>
      <c r="DQ195" s="657">
        <v>0</v>
      </c>
      <c r="DR195" s="665">
        <v>0</v>
      </c>
      <c r="DS195" s="657">
        <v>0</v>
      </c>
      <c r="DT195" s="666">
        <v>0</v>
      </c>
      <c r="DU195" s="665">
        <v>0</v>
      </c>
      <c r="DV195" s="657">
        <v>0</v>
      </c>
      <c r="DW195" s="666">
        <v>0</v>
      </c>
    </row>
    <row r="196" spans="1:127" hidden="1" x14ac:dyDescent="0.15">
      <c r="A196" s="529" t="s">
        <v>1538</v>
      </c>
      <c r="B196" s="661">
        <v>4898</v>
      </c>
      <c r="C196" s="662">
        <v>4461</v>
      </c>
      <c r="D196" s="663">
        <v>437</v>
      </c>
      <c r="E196" s="657">
        <v>219</v>
      </c>
      <c r="F196" s="657">
        <v>201</v>
      </c>
      <c r="G196" s="657">
        <v>18</v>
      </c>
      <c r="H196" s="665">
        <v>143</v>
      </c>
      <c r="I196" s="657">
        <v>136</v>
      </c>
      <c r="J196" s="666">
        <v>7</v>
      </c>
      <c r="K196" s="657">
        <v>2290</v>
      </c>
      <c r="L196" s="657">
        <v>2147</v>
      </c>
      <c r="M196" s="657">
        <v>143</v>
      </c>
      <c r="N196" s="665">
        <v>4</v>
      </c>
      <c r="O196" s="657">
        <v>3</v>
      </c>
      <c r="P196" s="666">
        <v>1</v>
      </c>
      <c r="Q196" s="657">
        <v>156</v>
      </c>
      <c r="R196" s="657">
        <v>146</v>
      </c>
      <c r="S196" s="657">
        <v>10</v>
      </c>
      <c r="T196" s="665">
        <v>0</v>
      </c>
      <c r="U196" s="657">
        <v>0</v>
      </c>
      <c r="V196" s="666">
        <v>0</v>
      </c>
      <c r="W196" s="657">
        <v>0</v>
      </c>
      <c r="X196" s="657">
        <v>0</v>
      </c>
      <c r="Y196" s="657">
        <v>0</v>
      </c>
      <c r="Z196" s="665">
        <v>956</v>
      </c>
      <c r="AA196" s="657">
        <v>810</v>
      </c>
      <c r="AB196" s="666">
        <v>146</v>
      </c>
      <c r="AC196" s="657">
        <v>0</v>
      </c>
      <c r="AD196" s="657">
        <v>0</v>
      </c>
      <c r="AE196" s="657">
        <v>0</v>
      </c>
      <c r="AF196" s="665">
        <v>0</v>
      </c>
      <c r="AG196" s="657">
        <v>0</v>
      </c>
      <c r="AH196" s="666">
        <v>0</v>
      </c>
      <c r="AI196" s="657">
        <v>172</v>
      </c>
      <c r="AJ196" s="657">
        <v>166</v>
      </c>
      <c r="AK196" s="657">
        <v>6</v>
      </c>
      <c r="AL196" s="665">
        <v>32</v>
      </c>
      <c r="AM196" s="657">
        <v>29</v>
      </c>
      <c r="AN196" s="666">
        <v>3</v>
      </c>
      <c r="AO196" s="657">
        <v>0</v>
      </c>
      <c r="AP196" s="657">
        <v>0</v>
      </c>
      <c r="AQ196" s="657">
        <v>0</v>
      </c>
      <c r="AR196" s="665">
        <v>0</v>
      </c>
      <c r="AS196" s="657">
        <v>0</v>
      </c>
      <c r="AT196" s="666">
        <v>0</v>
      </c>
      <c r="AU196" s="657">
        <v>0</v>
      </c>
      <c r="AV196" s="657">
        <v>0</v>
      </c>
      <c r="AW196" s="657">
        <v>0</v>
      </c>
      <c r="AX196" s="665">
        <v>0</v>
      </c>
      <c r="AY196" s="657">
        <v>0</v>
      </c>
      <c r="AZ196" s="666">
        <v>0</v>
      </c>
      <c r="BA196" s="657">
        <v>18</v>
      </c>
      <c r="BB196" s="657">
        <v>14</v>
      </c>
      <c r="BC196" s="657">
        <v>4</v>
      </c>
      <c r="BD196" s="665">
        <v>752</v>
      </c>
      <c r="BE196" s="657">
        <v>667</v>
      </c>
      <c r="BF196" s="666">
        <v>85</v>
      </c>
      <c r="BG196" s="657">
        <v>0</v>
      </c>
      <c r="BH196" s="657">
        <v>0</v>
      </c>
      <c r="BI196" s="657">
        <v>0</v>
      </c>
      <c r="BJ196" s="665">
        <v>0</v>
      </c>
      <c r="BK196" s="657">
        <v>0</v>
      </c>
      <c r="BL196" s="666">
        <v>0</v>
      </c>
      <c r="BM196" s="657">
        <v>0</v>
      </c>
      <c r="BN196" s="657">
        <v>0</v>
      </c>
      <c r="BO196" s="657">
        <v>0</v>
      </c>
      <c r="BP196" s="665">
        <v>0</v>
      </c>
      <c r="BQ196" s="657">
        <v>0</v>
      </c>
      <c r="BR196" s="666">
        <v>0</v>
      </c>
      <c r="BS196" s="657">
        <v>0</v>
      </c>
      <c r="BT196" s="657">
        <v>0</v>
      </c>
      <c r="BU196" s="657">
        <v>0</v>
      </c>
      <c r="BV196" s="665">
        <v>0</v>
      </c>
      <c r="BW196" s="657">
        <v>0</v>
      </c>
      <c r="BX196" s="666">
        <v>0</v>
      </c>
      <c r="BY196" s="657">
        <v>49</v>
      </c>
      <c r="BZ196" s="657">
        <v>46</v>
      </c>
      <c r="CA196" s="657">
        <v>3</v>
      </c>
      <c r="CB196" s="665">
        <v>0</v>
      </c>
      <c r="CC196" s="657">
        <v>0</v>
      </c>
      <c r="CD196" s="666">
        <v>0</v>
      </c>
      <c r="CE196" s="657">
        <v>0</v>
      </c>
      <c r="CF196" s="657">
        <v>0</v>
      </c>
      <c r="CG196" s="657">
        <v>0</v>
      </c>
      <c r="CH196" s="665">
        <v>0</v>
      </c>
      <c r="CI196" s="657">
        <v>0</v>
      </c>
      <c r="CJ196" s="666">
        <v>0</v>
      </c>
      <c r="CK196" s="657">
        <v>0</v>
      </c>
      <c r="CL196" s="657">
        <v>0</v>
      </c>
      <c r="CM196" s="657">
        <v>0</v>
      </c>
      <c r="CN196" s="665">
        <v>4</v>
      </c>
      <c r="CO196" s="657">
        <v>2</v>
      </c>
      <c r="CP196" s="666">
        <v>2</v>
      </c>
      <c r="CQ196" s="657">
        <v>0</v>
      </c>
      <c r="CR196" s="657">
        <v>0</v>
      </c>
      <c r="CS196" s="657">
        <v>0</v>
      </c>
      <c r="CT196" s="665">
        <v>0</v>
      </c>
      <c r="CU196" s="657">
        <v>0</v>
      </c>
      <c r="CV196" s="666">
        <v>0</v>
      </c>
      <c r="CW196" s="657">
        <v>32</v>
      </c>
      <c r="CX196" s="657">
        <v>28</v>
      </c>
      <c r="CY196" s="657">
        <v>4</v>
      </c>
      <c r="CZ196" s="665">
        <v>0</v>
      </c>
      <c r="DA196" s="657">
        <v>0</v>
      </c>
      <c r="DB196" s="666">
        <v>0</v>
      </c>
      <c r="DC196" s="657">
        <v>0</v>
      </c>
      <c r="DD196" s="657">
        <v>0</v>
      </c>
      <c r="DE196" s="657">
        <v>0</v>
      </c>
      <c r="DF196" s="665">
        <v>0</v>
      </c>
      <c r="DG196" s="657">
        <v>0</v>
      </c>
      <c r="DH196" s="666">
        <v>0</v>
      </c>
      <c r="DI196" s="657">
        <v>46</v>
      </c>
      <c r="DJ196" s="657">
        <v>43</v>
      </c>
      <c r="DK196" s="657">
        <v>3</v>
      </c>
      <c r="DL196" s="665">
        <v>0</v>
      </c>
      <c r="DM196" s="657">
        <v>0</v>
      </c>
      <c r="DN196" s="666">
        <v>0</v>
      </c>
      <c r="DO196" s="657">
        <v>25</v>
      </c>
      <c r="DP196" s="657">
        <v>23</v>
      </c>
      <c r="DQ196" s="657">
        <v>2</v>
      </c>
      <c r="DR196" s="665">
        <v>0</v>
      </c>
      <c r="DS196" s="657">
        <v>0</v>
      </c>
      <c r="DT196" s="666">
        <v>0</v>
      </c>
      <c r="DU196" s="665">
        <v>0</v>
      </c>
      <c r="DV196" s="657">
        <v>0</v>
      </c>
      <c r="DW196" s="666">
        <v>0</v>
      </c>
    </row>
    <row r="197" spans="1:127" hidden="1" x14ac:dyDescent="0.15">
      <c r="A197" s="529" t="s">
        <v>1539</v>
      </c>
      <c r="B197" s="661">
        <v>543</v>
      </c>
      <c r="C197" s="662">
        <v>515</v>
      </c>
      <c r="D197" s="663">
        <v>28</v>
      </c>
      <c r="E197" s="657">
        <v>0</v>
      </c>
      <c r="F197" s="657">
        <v>0</v>
      </c>
      <c r="G197" s="657">
        <v>0</v>
      </c>
      <c r="H197" s="665">
        <v>448</v>
      </c>
      <c r="I197" s="657">
        <v>436</v>
      </c>
      <c r="J197" s="666">
        <v>12</v>
      </c>
      <c r="K197" s="657">
        <v>0</v>
      </c>
      <c r="L197" s="657">
        <v>0</v>
      </c>
      <c r="M197" s="657">
        <v>0</v>
      </c>
      <c r="N197" s="665">
        <v>0</v>
      </c>
      <c r="O197" s="657">
        <v>0</v>
      </c>
      <c r="P197" s="666">
        <v>0</v>
      </c>
      <c r="Q197" s="657">
        <v>0</v>
      </c>
      <c r="R197" s="657">
        <v>0</v>
      </c>
      <c r="S197" s="657">
        <v>0</v>
      </c>
      <c r="T197" s="665">
        <v>0</v>
      </c>
      <c r="U197" s="657">
        <v>0</v>
      </c>
      <c r="V197" s="666">
        <v>0</v>
      </c>
      <c r="W197" s="657">
        <v>0</v>
      </c>
      <c r="X197" s="657">
        <v>0</v>
      </c>
      <c r="Y197" s="657">
        <v>0</v>
      </c>
      <c r="Z197" s="665">
        <v>0</v>
      </c>
      <c r="AA197" s="657">
        <v>0</v>
      </c>
      <c r="AB197" s="666">
        <v>0</v>
      </c>
      <c r="AC197" s="657">
        <v>0</v>
      </c>
      <c r="AD197" s="657">
        <v>0</v>
      </c>
      <c r="AE197" s="657">
        <v>0</v>
      </c>
      <c r="AF197" s="665">
        <v>0</v>
      </c>
      <c r="AG197" s="657">
        <v>0</v>
      </c>
      <c r="AH197" s="666">
        <v>0</v>
      </c>
      <c r="AI197" s="657">
        <v>0</v>
      </c>
      <c r="AJ197" s="657">
        <v>0</v>
      </c>
      <c r="AK197" s="657">
        <v>0</v>
      </c>
      <c r="AL197" s="665">
        <v>0</v>
      </c>
      <c r="AM197" s="657">
        <v>0</v>
      </c>
      <c r="AN197" s="666">
        <v>0</v>
      </c>
      <c r="AO197" s="657">
        <v>0</v>
      </c>
      <c r="AP197" s="657">
        <v>0</v>
      </c>
      <c r="AQ197" s="657">
        <v>0</v>
      </c>
      <c r="AR197" s="665">
        <v>0</v>
      </c>
      <c r="AS197" s="657">
        <v>0</v>
      </c>
      <c r="AT197" s="666">
        <v>0</v>
      </c>
      <c r="AU197" s="657">
        <v>0</v>
      </c>
      <c r="AV197" s="657">
        <v>0</v>
      </c>
      <c r="AW197" s="657">
        <v>0</v>
      </c>
      <c r="AX197" s="665">
        <v>0</v>
      </c>
      <c r="AY197" s="657">
        <v>0</v>
      </c>
      <c r="AZ197" s="666">
        <v>0</v>
      </c>
      <c r="BA197" s="657">
        <v>17</v>
      </c>
      <c r="BB197" s="657">
        <v>12</v>
      </c>
      <c r="BC197" s="657">
        <v>5</v>
      </c>
      <c r="BD197" s="665">
        <v>0</v>
      </c>
      <c r="BE197" s="657">
        <v>0</v>
      </c>
      <c r="BF197" s="666">
        <v>0</v>
      </c>
      <c r="BG197" s="657">
        <v>0</v>
      </c>
      <c r="BH197" s="657">
        <v>0</v>
      </c>
      <c r="BI197" s="657">
        <v>0</v>
      </c>
      <c r="BJ197" s="665">
        <v>0</v>
      </c>
      <c r="BK197" s="657">
        <v>0</v>
      </c>
      <c r="BL197" s="666">
        <v>0</v>
      </c>
      <c r="BM197" s="657">
        <v>0</v>
      </c>
      <c r="BN197" s="657">
        <v>0</v>
      </c>
      <c r="BO197" s="657">
        <v>0</v>
      </c>
      <c r="BP197" s="665">
        <v>0</v>
      </c>
      <c r="BQ197" s="657">
        <v>0</v>
      </c>
      <c r="BR197" s="666">
        <v>0</v>
      </c>
      <c r="BS197" s="657">
        <v>0</v>
      </c>
      <c r="BT197" s="657">
        <v>0</v>
      </c>
      <c r="BU197" s="657">
        <v>0</v>
      </c>
      <c r="BV197" s="665">
        <v>0</v>
      </c>
      <c r="BW197" s="657">
        <v>0</v>
      </c>
      <c r="BX197" s="666">
        <v>0</v>
      </c>
      <c r="BY197" s="657">
        <v>0</v>
      </c>
      <c r="BZ197" s="657">
        <v>0</v>
      </c>
      <c r="CA197" s="657">
        <v>0</v>
      </c>
      <c r="CB197" s="665">
        <v>0</v>
      </c>
      <c r="CC197" s="657">
        <v>0</v>
      </c>
      <c r="CD197" s="666">
        <v>0</v>
      </c>
      <c r="CE197" s="657">
        <v>0</v>
      </c>
      <c r="CF197" s="657">
        <v>0</v>
      </c>
      <c r="CG197" s="657">
        <v>0</v>
      </c>
      <c r="CH197" s="665">
        <v>0</v>
      </c>
      <c r="CI197" s="657">
        <v>0</v>
      </c>
      <c r="CJ197" s="666">
        <v>0</v>
      </c>
      <c r="CK197" s="657">
        <v>0</v>
      </c>
      <c r="CL197" s="657">
        <v>0</v>
      </c>
      <c r="CM197" s="657">
        <v>0</v>
      </c>
      <c r="CN197" s="665">
        <v>0</v>
      </c>
      <c r="CO197" s="657">
        <v>0</v>
      </c>
      <c r="CP197" s="666">
        <v>0</v>
      </c>
      <c r="CQ197" s="657">
        <v>0</v>
      </c>
      <c r="CR197" s="657">
        <v>0</v>
      </c>
      <c r="CS197" s="657">
        <v>0</v>
      </c>
      <c r="CT197" s="665">
        <v>0</v>
      </c>
      <c r="CU197" s="657">
        <v>0</v>
      </c>
      <c r="CV197" s="666">
        <v>0</v>
      </c>
      <c r="CW197" s="657">
        <v>0</v>
      </c>
      <c r="CX197" s="657">
        <v>0</v>
      </c>
      <c r="CY197" s="657">
        <v>0</v>
      </c>
      <c r="CZ197" s="665">
        <v>0</v>
      </c>
      <c r="DA197" s="657">
        <v>0</v>
      </c>
      <c r="DB197" s="666">
        <v>0</v>
      </c>
      <c r="DC197" s="657">
        <v>78</v>
      </c>
      <c r="DD197" s="657">
        <v>67</v>
      </c>
      <c r="DE197" s="657">
        <v>11</v>
      </c>
      <c r="DF197" s="665">
        <v>0</v>
      </c>
      <c r="DG197" s="657">
        <v>0</v>
      </c>
      <c r="DH197" s="666">
        <v>0</v>
      </c>
      <c r="DI197" s="657">
        <v>0</v>
      </c>
      <c r="DJ197" s="657">
        <v>0</v>
      </c>
      <c r="DK197" s="657">
        <v>0</v>
      </c>
      <c r="DL197" s="665">
        <v>0</v>
      </c>
      <c r="DM197" s="657">
        <v>0</v>
      </c>
      <c r="DN197" s="666">
        <v>0</v>
      </c>
      <c r="DO197" s="657">
        <v>0</v>
      </c>
      <c r="DP197" s="657">
        <v>0</v>
      </c>
      <c r="DQ197" s="657">
        <v>0</v>
      </c>
      <c r="DR197" s="665">
        <v>0</v>
      </c>
      <c r="DS197" s="657">
        <v>0</v>
      </c>
      <c r="DT197" s="666">
        <v>0</v>
      </c>
      <c r="DU197" s="665">
        <v>0</v>
      </c>
      <c r="DV197" s="657">
        <v>0</v>
      </c>
      <c r="DW197" s="666">
        <v>0</v>
      </c>
    </row>
    <row r="198" spans="1:127" hidden="1" x14ac:dyDescent="0.15">
      <c r="A198" s="529" t="s">
        <v>1540</v>
      </c>
      <c r="B198" s="661">
        <v>2208</v>
      </c>
      <c r="C198" s="662">
        <v>1910</v>
      </c>
      <c r="D198" s="663">
        <v>298</v>
      </c>
      <c r="E198" s="657">
        <v>203</v>
      </c>
      <c r="F198" s="657">
        <v>184</v>
      </c>
      <c r="G198" s="657">
        <v>19</v>
      </c>
      <c r="H198" s="665">
        <v>493</v>
      </c>
      <c r="I198" s="657">
        <v>424</v>
      </c>
      <c r="J198" s="666">
        <v>69</v>
      </c>
      <c r="K198" s="657">
        <v>290</v>
      </c>
      <c r="L198" s="657">
        <v>268</v>
      </c>
      <c r="M198" s="657">
        <v>22</v>
      </c>
      <c r="N198" s="665">
        <v>41</v>
      </c>
      <c r="O198" s="657">
        <v>37</v>
      </c>
      <c r="P198" s="666">
        <v>4</v>
      </c>
      <c r="Q198" s="657">
        <v>0</v>
      </c>
      <c r="R198" s="657">
        <v>0</v>
      </c>
      <c r="S198" s="657">
        <v>0</v>
      </c>
      <c r="T198" s="665">
        <v>0</v>
      </c>
      <c r="U198" s="657">
        <v>0</v>
      </c>
      <c r="V198" s="666">
        <v>0</v>
      </c>
      <c r="W198" s="657">
        <v>0</v>
      </c>
      <c r="X198" s="657">
        <v>0</v>
      </c>
      <c r="Y198" s="657">
        <v>0</v>
      </c>
      <c r="Z198" s="665">
        <v>12</v>
      </c>
      <c r="AA198" s="657">
        <v>8</v>
      </c>
      <c r="AB198" s="666">
        <v>4</v>
      </c>
      <c r="AC198" s="657">
        <v>13</v>
      </c>
      <c r="AD198" s="657">
        <v>13</v>
      </c>
      <c r="AE198" s="657">
        <v>0</v>
      </c>
      <c r="AF198" s="665">
        <v>17</v>
      </c>
      <c r="AG198" s="657">
        <v>13</v>
      </c>
      <c r="AH198" s="666">
        <v>4</v>
      </c>
      <c r="AI198" s="657">
        <v>61</v>
      </c>
      <c r="AJ198" s="657">
        <v>43</v>
      </c>
      <c r="AK198" s="657">
        <v>18</v>
      </c>
      <c r="AL198" s="665">
        <v>0</v>
      </c>
      <c r="AM198" s="657">
        <v>0</v>
      </c>
      <c r="AN198" s="666">
        <v>0</v>
      </c>
      <c r="AO198" s="657">
        <v>0</v>
      </c>
      <c r="AP198" s="657">
        <v>0</v>
      </c>
      <c r="AQ198" s="657">
        <v>0</v>
      </c>
      <c r="AR198" s="665">
        <v>0</v>
      </c>
      <c r="AS198" s="657">
        <v>0</v>
      </c>
      <c r="AT198" s="666">
        <v>0</v>
      </c>
      <c r="AU198" s="657">
        <v>66</v>
      </c>
      <c r="AV198" s="657">
        <v>58</v>
      </c>
      <c r="AW198" s="657">
        <v>8</v>
      </c>
      <c r="AX198" s="665">
        <v>29</v>
      </c>
      <c r="AY198" s="657">
        <v>26</v>
      </c>
      <c r="AZ198" s="666">
        <v>3</v>
      </c>
      <c r="BA198" s="657">
        <v>46</v>
      </c>
      <c r="BB198" s="657">
        <v>40</v>
      </c>
      <c r="BC198" s="657">
        <v>6</v>
      </c>
      <c r="BD198" s="665">
        <v>4</v>
      </c>
      <c r="BE198" s="657">
        <v>4</v>
      </c>
      <c r="BF198" s="666">
        <v>0</v>
      </c>
      <c r="BG198" s="657">
        <v>49</v>
      </c>
      <c r="BH198" s="657">
        <v>42</v>
      </c>
      <c r="BI198" s="657">
        <v>7</v>
      </c>
      <c r="BJ198" s="665">
        <v>486</v>
      </c>
      <c r="BK198" s="657">
        <v>408</v>
      </c>
      <c r="BL198" s="666">
        <v>78</v>
      </c>
      <c r="BM198" s="657">
        <v>64</v>
      </c>
      <c r="BN198" s="657">
        <v>58</v>
      </c>
      <c r="BO198" s="657">
        <v>6</v>
      </c>
      <c r="BP198" s="665">
        <v>0</v>
      </c>
      <c r="BQ198" s="657">
        <v>0</v>
      </c>
      <c r="BR198" s="666">
        <v>0</v>
      </c>
      <c r="BS198" s="657">
        <v>3</v>
      </c>
      <c r="BT198" s="657">
        <v>2</v>
      </c>
      <c r="BU198" s="657">
        <v>1</v>
      </c>
      <c r="BV198" s="665">
        <v>3</v>
      </c>
      <c r="BW198" s="657">
        <v>2</v>
      </c>
      <c r="BX198" s="666">
        <v>1</v>
      </c>
      <c r="BY198" s="657">
        <v>21</v>
      </c>
      <c r="BZ198" s="657">
        <v>17</v>
      </c>
      <c r="CA198" s="657">
        <v>4</v>
      </c>
      <c r="CB198" s="665">
        <v>14</v>
      </c>
      <c r="CC198" s="657">
        <v>12</v>
      </c>
      <c r="CD198" s="666">
        <v>2</v>
      </c>
      <c r="CE198" s="657">
        <v>2</v>
      </c>
      <c r="CF198" s="657">
        <v>1</v>
      </c>
      <c r="CG198" s="657">
        <v>1</v>
      </c>
      <c r="CH198" s="665">
        <v>2</v>
      </c>
      <c r="CI198" s="657">
        <v>1</v>
      </c>
      <c r="CJ198" s="666">
        <v>1</v>
      </c>
      <c r="CK198" s="657">
        <v>7</v>
      </c>
      <c r="CL198" s="657">
        <v>5</v>
      </c>
      <c r="CM198" s="657">
        <v>2</v>
      </c>
      <c r="CN198" s="665">
        <v>4</v>
      </c>
      <c r="CO198" s="657">
        <v>4</v>
      </c>
      <c r="CP198" s="666">
        <v>0</v>
      </c>
      <c r="CQ198" s="657">
        <v>1</v>
      </c>
      <c r="CR198" s="657">
        <v>1</v>
      </c>
      <c r="CS198" s="657">
        <v>0</v>
      </c>
      <c r="CT198" s="665">
        <v>57</v>
      </c>
      <c r="CU198" s="657">
        <v>50</v>
      </c>
      <c r="CV198" s="666">
        <v>7</v>
      </c>
      <c r="CW198" s="657">
        <v>59</v>
      </c>
      <c r="CX198" s="657">
        <v>59</v>
      </c>
      <c r="CY198" s="657">
        <v>0</v>
      </c>
      <c r="CZ198" s="665">
        <v>29</v>
      </c>
      <c r="DA198" s="657">
        <v>19</v>
      </c>
      <c r="DB198" s="666">
        <v>10</v>
      </c>
      <c r="DC198" s="657">
        <v>0</v>
      </c>
      <c r="DD198" s="657">
        <v>0</v>
      </c>
      <c r="DE198" s="657">
        <v>0</v>
      </c>
      <c r="DF198" s="665">
        <v>0</v>
      </c>
      <c r="DG198" s="657">
        <v>0</v>
      </c>
      <c r="DH198" s="666">
        <v>0</v>
      </c>
      <c r="DI198" s="657">
        <v>70</v>
      </c>
      <c r="DJ198" s="657">
        <v>57</v>
      </c>
      <c r="DK198" s="657">
        <v>13</v>
      </c>
      <c r="DL198" s="665">
        <v>2</v>
      </c>
      <c r="DM198" s="657">
        <v>1</v>
      </c>
      <c r="DN198" s="666">
        <v>1</v>
      </c>
      <c r="DO198" s="657">
        <v>60</v>
      </c>
      <c r="DP198" s="657">
        <v>53</v>
      </c>
      <c r="DQ198" s="657">
        <v>7</v>
      </c>
      <c r="DR198" s="665">
        <v>0</v>
      </c>
      <c r="DS198" s="657">
        <v>0</v>
      </c>
      <c r="DT198" s="666">
        <v>0</v>
      </c>
      <c r="DU198" s="665">
        <v>0</v>
      </c>
      <c r="DV198" s="657">
        <v>0</v>
      </c>
      <c r="DW198" s="666">
        <v>0</v>
      </c>
    </row>
    <row r="199" spans="1:127" hidden="1" x14ac:dyDescent="0.15">
      <c r="A199" s="529" t="s">
        <v>1541</v>
      </c>
      <c r="B199" s="661">
        <v>5779</v>
      </c>
      <c r="C199" s="662">
        <v>4988</v>
      </c>
      <c r="D199" s="663">
        <v>786</v>
      </c>
      <c r="E199" s="657">
        <v>644</v>
      </c>
      <c r="F199" s="657">
        <v>518</v>
      </c>
      <c r="G199" s="657">
        <v>121</v>
      </c>
      <c r="H199" s="665">
        <v>923</v>
      </c>
      <c r="I199" s="657">
        <v>743</v>
      </c>
      <c r="J199" s="666">
        <v>180</v>
      </c>
      <c r="K199" s="657">
        <v>1252</v>
      </c>
      <c r="L199" s="657">
        <v>1139</v>
      </c>
      <c r="M199" s="657">
        <v>113</v>
      </c>
      <c r="N199" s="665">
        <v>82</v>
      </c>
      <c r="O199" s="657">
        <v>70</v>
      </c>
      <c r="P199" s="666">
        <v>12</v>
      </c>
      <c r="Q199" s="657">
        <v>47</v>
      </c>
      <c r="R199" s="657">
        <v>19</v>
      </c>
      <c r="S199" s="657">
        <v>28</v>
      </c>
      <c r="T199" s="665">
        <v>26</v>
      </c>
      <c r="U199" s="657">
        <v>20</v>
      </c>
      <c r="V199" s="666">
        <v>6</v>
      </c>
      <c r="W199" s="657">
        <v>0</v>
      </c>
      <c r="X199" s="657">
        <v>0</v>
      </c>
      <c r="Y199" s="657">
        <v>0</v>
      </c>
      <c r="Z199" s="665">
        <v>57</v>
      </c>
      <c r="AA199" s="657">
        <v>47</v>
      </c>
      <c r="AB199" s="666">
        <v>10</v>
      </c>
      <c r="AC199" s="657">
        <v>73</v>
      </c>
      <c r="AD199" s="657">
        <v>63</v>
      </c>
      <c r="AE199" s="657">
        <v>10</v>
      </c>
      <c r="AF199" s="665">
        <v>14</v>
      </c>
      <c r="AG199" s="657">
        <v>12</v>
      </c>
      <c r="AH199" s="666">
        <v>2</v>
      </c>
      <c r="AI199" s="657">
        <v>1430</v>
      </c>
      <c r="AJ199" s="657">
        <v>1345</v>
      </c>
      <c r="AK199" s="657">
        <v>85</v>
      </c>
      <c r="AL199" s="665">
        <v>26</v>
      </c>
      <c r="AM199" s="657">
        <v>21</v>
      </c>
      <c r="AN199" s="666">
        <v>5</v>
      </c>
      <c r="AO199" s="657">
        <v>53</v>
      </c>
      <c r="AP199" s="657">
        <v>22</v>
      </c>
      <c r="AQ199" s="657">
        <v>31</v>
      </c>
      <c r="AR199" s="665">
        <v>10</v>
      </c>
      <c r="AS199" s="657">
        <v>9</v>
      </c>
      <c r="AT199" s="666">
        <v>1</v>
      </c>
      <c r="AU199" s="657">
        <v>122</v>
      </c>
      <c r="AV199" s="657">
        <v>109</v>
      </c>
      <c r="AW199" s="657">
        <v>13</v>
      </c>
      <c r="AX199" s="665">
        <v>84</v>
      </c>
      <c r="AY199" s="657">
        <v>73</v>
      </c>
      <c r="AZ199" s="666">
        <v>11</v>
      </c>
      <c r="BA199" s="657">
        <v>18</v>
      </c>
      <c r="BB199" s="657">
        <v>15</v>
      </c>
      <c r="BC199" s="657">
        <v>3</v>
      </c>
      <c r="BD199" s="665">
        <v>34</v>
      </c>
      <c r="BE199" s="657">
        <v>23</v>
      </c>
      <c r="BF199" s="666">
        <v>11</v>
      </c>
      <c r="BG199" s="657">
        <v>55</v>
      </c>
      <c r="BH199" s="657">
        <v>50</v>
      </c>
      <c r="BI199" s="657">
        <v>5</v>
      </c>
      <c r="BJ199" s="665">
        <v>156</v>
      </c>
      <c r="BK199" s="657">
        <v>125</v>
      </c>
      <c r="BL199" s="666">
        <v>31</v>
      </c>
      <c r="BM199" s="657">
        <v>2</v>
      </c>
      <c r="BN199" s="657">
        <v>2</v>
      </c>
      <c r="BO199" s="657">
        <v>0</v>
      </c>
      <c r="BP199" s="665">
        <v>11</v>
      </c>
      <c r="BQ199" s="657">
        <v>8</v>
      </c>
      <c r="BR199" s="666">
        <v>3</v>
      </c>
      <c r="BS199" s="657">
        <v>23</v>
      </c>
      <c r="BT199" s="657">
        <v>21</v>
      </c>
      <c r="BU199" s="657">
        <v>2</v>
      </c>
      <c r="BV199" s="665">
        <v>12</v>
      </c>
      <c r="BW199" s="657">
        <v>7</v>
      </c>
      <c r="BX199" s="666">
        <v>5</v>
      </c>
      <c r="BY199" s="657">
        <v>2</v>
      </c>
      <c r="BZ199" s="657">
        <v>2</v>
      </c>
      <c r="CA199" s="657">
        <v>0</v>
      </c>
      <c r="CB199" s="665">
        <v>11</v>
      </c>
      <c r="CC199" s="657">
        <v>9</v>
      </c>
      <c r="CD199" s="666">
        <v>2</v>
      </c>
      <c r="CE199" s="657">
        <v>54</v>
      </c>
      <c r="CF199" s="657">
        <v>48</v>
      </c>
      <c r="CG199" s="657">
        <v>6</v>
      </c>
      <c r="CH199" s="665">
        <v>36</v>
      </c>
      <c r="CI199" s="657">
        <v>30</v>
      </c>
      <c r="CJ199" s="666">
        <v>6</v>
      </c>
      <c r="CK199" s="657">
        <v>81</v>
      </c>
      <c r="CL199" s="657">
        <v>59</v>
      </c>
      <c r="CM199" s="657">
        <v>22</v>
      </c>
      <c r="CN199" s="665">
        <v>17</v>
      </c>
      <c r="CO199" s="657">
        <v>16</v>
      </c>
      <c r="CP199" s="666">
        <v>1</v>
      </c>
      <c r="CQ199" s="657">
        <v>31</v>
      </c>
      <c r="CR199" s="657">
        <v>24</v>
      </c>
      <c r="CS199" s="657">
        <v>7</v>
      </c>
      <c r="CT199" s="665">
        <v>143</v>
      </c>
      <c r="CU199" s="657">
        <v>111</v>
      </c>
      <c r="CV199" s="666">
        <v>32</v>
      </c>
      <c r="CW199" s="657">
        <v>169</v>
      </c>
      <c r="CX199" s="657">
        <v>157</v>
      </c>
      <c r="CY199" s="657">
        <v>12</v>
      </c>
      <c r="CZ199" s="665">
        <v>0</v>
      </c>
      <c r="DA199" s="657">
        <v>0</v>
      </c>
      <c r="DB199" s="666">
        <v>0</v>
      </c>
      <c r="DC199" s="657">
        <v>47</v>
      </c>
      <c r="DD199" s="657">
        <v>40</v>
      </c>
      <c r="DE199" s="657">
        <v>7</v>
      </c>
      <c r="DF199" s="665">
        <v>0</v>
      </c>
      <c r="DG199" s="657">
        <v>0</v>
      </c>
      <c r="DH199" s="666">
        <v>0</v>
      </c>
      <c r="DI199" s="657">
        <v>15</v>
      </c>
      <c r="DJ199" s="657">
        <v>13</v>
      </c>
      <c r="DK199" s="657">
        <v>2</v>
      </c>
      <c r="DL199" s="665">
        <v>0</v>
      </c>
      <c r="DM199" s="657">
        <v>0</v>
      </c>
      <c r="DN199" s="666">
        <v>0</v>
      </c>
      <c r="DO199" s="657">
        <v>17</v>
      </c>
      <c r="DP199" s="657">
        <v>16</v>
      </c>
      <c r="DQ199" s="657">
        <v>1</v>
      </c>
      <c r="DR199" s="665">
        <v>0</v>
      </c>
      <c r="DS199" s="657">
        <v>0</v>
      </c>
      <c r="DT199" s="666">
        <v>0</v>
      </c>
      <c r="DU199" s="665">
        <v>2</v>
      </c>
      <c r="DV199" s="657">
        <v>2</v>
      </c>
      <c r="DW199" s="666">
        <v>0</v>
      </c>
    </row>
    <row r="200" spans="1:127" hidden="1" x14ac:dyDescent="0.15">
      <c r="A200" s="529" t="s">
        <v>1542</v>
      </c>
      <c r="B200" s="661">
        <v>6430</v>
      </c>
      <c r="C200" s="662">
        <v>5177</v>
      </c>
      <c r="D200" s="663">
        <v>1253</v>
      </c>
      <c r="E200" s="657">
        <v>911</v>
      </c>
      <c r="F200" s="657">
        <v>769</v>
      </c>
      <c r="G200" s="657">
        <v>142</v>
      </c>
      <c r="H200" s="665">
        <v>701</v>
      </c>
      <c r="I200" s="657">
        <v>556</v>
      </c>
      <c r="J200" s="666">
        <v>145</v>
      </c>
      <c r="K200" s="657">
        <v>1937</v>
      </c>
      <c r="L200" s="657">
        <v>1578</v>
      </c>
      <c r="M200" s="657">
        <v>359</v>
      </c>
      <c r="N200" s="665">
        <v>444</v>
      </c>
      <c r="O200" s="657">
        <v>357</v>
      </c>
      <c r="P200" s="666">
        <v>87</v>
      </c>
      <c r="Q200" s="657">
        <v>46</v>
      </c>
      <c r="R200" s="657">
        <v>41</v>
      </c>
      <c r="S200" s="657">
        <v>5</v>
      </c>
      <c r="T200" s="665">
        <v>1</v>
      </c>
      <c r="U200" s="657">
        <v>1</v>
      </c>
      <c r="V200" s="666">
        <v>0</v>
      </c>
      <c r="W200" s="657">
        <v>2</v>
      </c>
      <c r="X200" s="657">
        <v>2</v>
      </c>
      <c r="Y200" s="657">
        <v>0</v>
      </c>
      <c r="Z200" s="665">
        <v>95</v>
      </c>
      <c r="AA200" s="657">
        <v>65</v>
      </c>
      <c r="AB200" s="666">
        <v>30</v>
      </c>
      <c r="AC200" s="657">
        <v>67</v>
      </c>
      <c r="AD200" s="657">
        <v>56</v>
      </c>
      <c r="AE200" s="657">
        <v>11</v>
      </c>
      <c r="AF200" s="665">
        <v>112</v>
      </c>
      <c r="AG200" s="657">
        <v>90</v>
      </c>
      <c r="AH200" s="666">
        <v>22</v>
      </c>
      <c r="AI200" s="657">
        <v>213</v>
      </c>
      <c r="AJ200" s="657">
        <v>181</v>
      </c>
      <c r="AK200" s="657">
        <v>32</v>
      </c>
      <c r="AL200" s="665">
        <v>0</v>
      </c>
      <c r="AM200" s="657">
        <v>0</v>
      </c>
      <c r="AN200" s="666">
        <v>0</v>
      </c>
      <c r="AO200" s="657">
        <v>5</v>
      </c>
      <c r="AP200" s="657">
        <v>3</v>
      </c>
      <c r="AQ200" s="657">
        <v>2</v>
      </c>
      <c r="AR200" s="665">
        <v>63</v>
      </c>
      <c r="AS200" s="657">
        <v>38</v>
      </c>
      <c r="AT200" s="666">
        <v>25</v>
      </c>
      <c r="AU200" s="657">
        <v>114</v>
      </c>
      <c r="AV200" s="657">
        <v>74</v>
      </c>
      <c r="AW200" s="657">
        <v>40</v>
      </c>
      <c r="AX200" s="665">
        <v>261</v>
      </c>
      <c r="AY200" s="657">
        <v>222</v>
      </c>
      <c r="AZ200" s="666">
        <v>39</v>
      </c>
      <c r="BA200" s="657">
        <v>52</v>
      </c>
      <c r="BB200" s="657">
        <v>40</v>
      </c>
      <c r="BC200" s="657">
        <v>12</v>
      </c>
      <c r="BD200" s="665">
        <v>35</v>
      </c>
      <c r="BE200" s="657">
        <v>24</v>
      </c>
      <c r="BF200" s="666">
        <v>11</v>
      </c>
      <c r="BG200" s="657">
        <v>308</v>
      </c>
      <c r="BH200" s="657">
        <v>228</v>
      </c>
      <c r="BI200" s="657">
        <v>80</v>
      </c>
      <c r="BJ200" s="665">
        <v>66</v>
      </c>
      <c r="BK200" s="657">
        <v>38</v>
      </c>
      <c r="BL200" s="666">
        <v>28</v>
      </c>
      <c r="BM200" s="657">
        <v>20</v>
      </c>
      <c r="BN200" s="657">
        <v>11</v>
      </c>
      <c r="BO200" s="657">
        <v>9</v>
      </c>
      <c r="BP200" s="665">
        <v>73</v>
      </c>
      <c r="BQ200" s="657">
        <v>66</v>
      </c>
      <c r="BR200" s="666">
        <v>7</v>
      </c>
      <c r="BS200" s="657">
        <v>180</v>
      </c>
      <c r="BT200" s="657">
        <v>146</v>
      </c>
      <c r="BU200" s="657">
        <v>34</v>
      </c>
      <c r="BV200" s="665">
        <v>0</v>
      </c>
      <c r="BW200" s="657">
        <v>0</v>
      </c>
      <c r="BX200" s="666">
        <v>0</v>
      </c>
      <c r="BY200" s="657">
        <v>63</v>
      </c>
      <c r="BZ200" s="657">
        <v>50</v>
      </c>
      <c r="CA200" s="657">
        <v>13</v>
      </c>
      <c r="CB200" s="665">
        <v>4</v>
      </c>
      <c r="CC200" s="657">
        <v>3</v>
      </c>
      <c r="CD200" s="666">
        <v>1</v>
      </c>
      <c r="CE200" s="657">
        <v>7</v>
      </c>
      <c r="CF200" s="657">
        <v>6</v>
      </c>
      <c r="CG200" s="657">
        <v>1</v>
      </c>
      <c r="CH200" s="665">
        <v>120</v>
      </c>
      <c r="CI200" s="657">
        <v>92</v>
      </c>
      <c r="CJ200" s="666">
        <v>28</v>
      </c>
      <c r="CK200" s="657">
        <v>76</v>
      </c>
      <c r="CL200" s="657">
        <v>55</v>
      </c>
      <c r="CM200" s="657">
        <v>21</v>
      </c>
      <c r="CN200" s="665">
        <v>0</v>
      </c>
      <c r="CO200" s="657">
        <v>0</v>
      </c>
      <c r="CP200" s="666">
        <v>0</v>
      </c>
      <c r="CQ200" s="657">
        <v>170</v>
      </c>
      <c r="CR200" s="657">
        <v>132</v>
      </c>
      <c r="CS200" s="657">
        <v>38</v>
      </c>
      <c r="CT200" s="665">
        <v>3</v>
      </c>
      <c r="CU200" s="657">
        <v>2</v>
      </c>
      <c r="CV200" s="666">
        <v>1</v>
      </c>
      <c r="CW200" s="657">
        <v>179</v>
      </c>
      <c r="CX200" s="657">
        <v>171</v>
      </c>
      <c r="CY200" s="657">
        <v>8</v>
      </c>
      <c r="CZ200" s="665">
        <v>5</v>
      </c>
      <c r="DA200" s="657">
        <v>5</v>
      </c>
      <c r="DB200" s="666">
        <v>0</v>
      </c>
      <c r="DC200" s="657">
        <v>50</v>
      </c>
      <c r="DD200" s="657">
        <v>34</v>
      </c>
      <c r="DE200" s="657">
        <v>16</v>
      </c>
      <c r="DF200" s="665">
        <v>13</v>
      </c>
      <c r="DG200" s="657">
        <v>12</v>
      </c>
      <c r="DH200" s="666">
        <v>1</v>
      </c>
      <c r="DI200" s="657">
        <v>3</v>
      </c>
      <c r="DJ200" s="657">
        <v>1</v>
      </c>
      <c r="DK200" s="657">
        <v>2</v>
      </c>
      <c r="DL200" s="665">
        <v>0</v>
      </c>
      <c r="DM200" s="657">
        <v>0</v>
      </c>
      <c r="DN200" s="666">
        <v>0</v>
      </c>
      <c r="DO200" s="657">
        <v>31</v>
      </c>
      <c r="DP200" s="657">
        <v>28</v>
      </c>
      <c r="DQ200" s="657">
        <v>3</v>
      </c>
      <c r="DR200" s="665">
        <v>0</v>
      </c>
      <c r="DS200" s="657">
        <v>0</v>
      </c>
      <c r="DT200" s="666">
        <v>0</v>
      </c>
      <c r="DU200" s="665">
        <v>0</v>
      </c>
      <c r="DV200" s="657">
        <v>0</v>
      </c>
      <c r="DW200" s="666">
        <v>0</v>
      </c>
    </row>
    <row r="201" spans="1:127" hidden="1" x14ac:dyDescent="0.15">
      <c r="A201" s="529" t="s">
        <v>1543</v>
      </c>
      <c r="B201" s="661">
        <v>46</v>
      </c>
      <c r="C201" s="662">
        <v>36</v>
      </c>
      <c r="D201" s="663">
        <v>10</v>
      </c>
      <c r="E201" s="657">
        <v>5</v>
      </c>
      <c r="F201" s="657">
        <v>4</v>
      </c>
      <c r="G201" s="657">
        <v>1</v>
      </c>
      <c r="H201" s="665">
        <v>8</v>
      </c>
      <c r="I201" s="657">
        <v>6</v>
      </c>
      <c r="J201" s="666">
        <v>2</v>
      </c>
      <c r="K201" s="657">
        <v>8</v>
      </c>
      <c r="L201" s="657">
        <v>6</v>
      </c>
      <c r="M201" s="657">
        <v>2</v>
      </c>
      <c r="N201" s="665">
        <v>0</v>
      </c>
      <c r="O201" s="657">
        <v>0</v>
      </c>
      <c r="P201" s="666">
        <v>0</v>
      </c>
      <c r="Q201" s="657">
        <v>0</v>
      </c>
      <c r="R201" s="657">
        <v>0</v>
      </c>
      <c r="S201" s="657">
        <v>0</v>
      </c>
      <c r="T201" s="665">
        <v>0</v>
      </c>
      <c r="U201" s="657">
        <v>0</v>
      </c>
      <c r="V201" s="666">
        <v>0</v>
      </c>
      <c r="W201" s="657">
        <v>0</v>
      </c>
      <c r="X201" s="657">
        <v>0</v>
      </c>
      <c r="Y201" s="657">
        <v>0</v>
      </c>
      <c r="Z201" s="665">
        <v>0</v>
      </c>
      <c r="AA201" s="657">
        <v>0</v>
      </c>
      <c r="AB201" s="666">
        <v>0</v>
      </c>
      <c r="AC201" s="657">
        <v>0</v>
      </c>
      <c r="AD201" s="657">
        <v>0</v>
      </c>
      <c r="AE201" s="657">
        <v>0</v>
      </c>
      <c r="AF201" s="665">
        <v>0</v>
      </c>
      <c r="AG201" s="657">
        <v>0</v>
      </c>
      <c r="AH201" s="666">
        <v>0</v>
      </c>
      <c r="AI201" s="657">
        <v>0</v>
      </c>
      <c r="AJ201" s="657">
        <v>0</v>
      </c>
      <c r="AK201" s="657">
        <v>0</v>
      </c>
      <c r="AL201" s="665">
        <v>0</v>
      </c>
      <c r="AM201" s="657">
        <v>0</v>
      </c>
      <c r="AN201" s="666">
        <v>0</v>
      </c>
      <c r="AO201" s="657">
        <v>0</v>
      </c>
      <c r="AP201" s="657">
        <v>0</v>
      </c>
      <c r="AQ201" s="657">
        <v>0</v>
      </c>
      <c r="AR201" s="665">
        <v>0</v>
      </c>
      <c r="AS201" s="657">
        <v>0</v>
      </c>
      <c r="AT201" s="666">
        <v>0</v>
      </c>
      <c r="AU201" s="657">
        <v>0</v>
      </c>
      <c r="AV201" s="657">
        <v>0</v>
      </c>
      <c r="AW201" s="657">
        <v>0</v>
      </c>
      <c r="AX201" s="665">
        <v>0</v>
      </c>
      <c r="AY201" s="657">
        <v>0</v>
      </c>
      <c r="AZ201" s="666">
        <v>0</v>
      </c>
      <c r="BA201" s="657">
        <v>0</v>
      </c>
      <c r="BB201" s="657">
        <v>0</v>
      </c>
      <c r="BC201" s="657">
        <v>0</v>
      </c>
      <c r="BD201" s="665">
        <v>0</v>
      </c>
      <c r="BE201" s="657">
        <v>0</v>
      </c>
      <c r="BF201" s="666">
        <v>0</v>
      </c>
      <c r="BG201" s="657">
        <v>19</v>
      </c>
      <c r="BH201" s="657">
        <v>15</v>
      </c>
      <c r="BI201" s="657">
        <v>4</v>
      </c>
      <c r="BJ201" s="665">
        <v>0</v>
      </c>
      <c r="BK201" s="657">
        <v>0</v>
      </c>
      <c r="BL201" s="666">
        <v>0</v>
      </c>
      <c r="BM201" s="657">
        <v>0</v>
      </c>
      <c r="BN201" s="657">
        <v>0</v>
      </c>
      <c r="BO201" s="657">
        <v>0</v>
      </c>
      <c r="BP201" s="665">
        <v>0</v>
      </c>
      <c r="BQ201" s="657">
        <v>0</v>
      </c>
      <c r="BR201" s="666">
        <v>0</v>
      </c>
      <c r="BS201" s="657">
        <v>0</v>
      </c>
      <c r="BT201" s="657">
        <v>0</v>
      </c>
      <c r="BU201" s="657">
        <v>0</v>
      </c>
      <c r="BV201" s="665">
        <v>0</v>
      </c>
      <c r="BW201" s="657">
        <v>0</v>
      </c>
      <c r="BX201" s="666">
        <v>0</v>
      </c>
      <c r="BY201" s="657">
        <v>6</v>
      </c>
      <c r="BZ201" s="657">
        <v>5</v>
      </c>
      <c r="CA201" s="657">
        <v>1</v>
      </c>
      <c r="CB201" s="665">
        <v>0</v>
      </c>
      <c r="CC201" s="657">
        <v>0</v>
      </c>
      <c r="CD201" s="666">
        <v>0</v>
      </c>
      <c r="CE201" s="657">
        <v>0</v>
      </c>
      <c r="CF201" s="657">
        <v>0</v>
      </c>
      <c r="CG201" s="657">
        <v>0</v>
      </c>
      <c r="CH201" s="665">
        <v>0</v>
      </c>
      <c r="CI201" s="657">
        <v>0</v>
      </c>
      <c r="CJ201" s="666">
        <v>0</v>
      </c>
      <c r="CK201" s="657">
        <v>0</v>
      </c>
      <c r="CL201" s="657">
        <v>0</v>
      </c>
      <c r="CM201" s="657">
        <v>0</v>
      </c>
      <c r="CN201" s="665">
        <v>0</v>
      </c>
      <c r="CO201" s="657">
        <v>0</v>
      </c>
      <c r="CP201" s="666">
        <v>0</v>
      </c>
      <c r="CQ201" s="657">
        <v>0</v>
      </c>
      <c r="CR201" s="657">
        <v>0</v>
      </c>
      <c r="CS201" s="657">
        <v>0</v>
      </c>
      <c r="CT201" s="665">
        <v>0</v>
      </c>
      <c r="CU201" s="657">
        <v>0</v>
      </c>
      <c r="CV201" s="666">
        <v>0</v>
      </c>
      <c r="CW201" s="657">
        <v>0</v>
      </c>
      <c r="CX201" s="657">
        <v>0</v>
      </c>
      <c r="CY201" s="657">
        <v>0</v>
      </c>
      <c r="CZ201" s="665">
        <v>0</v>
      </c>
      <c r="DA201" s="657">
        <v>0</v>
      </c>
      <c r="DB201" s="666">
        <v>0</v>
      </c>
      <c r="DC201" s="657">
        <v>0</v>
      </c>
      <c r="DD201" s="657">
        <v>0</v>
      </c>
      <c r="DE201" s="657">
        <v>0</v>
      </c>
      <c r="DF201" s="665">
        <v>0</v>
      </c>
      <c r="DG201" s="657">
        <v>0</v>
      </c>
      <c r="DH201" s="666">
        <v>0</v>
      </c>
      <c r="DI201" s="657">
        <v>0</v>
      </c>
      <c r="DJ201" s="657">
        <v>0</v>
      </c>
      <c r="DK201" s="657">
        <v>0</v>
      </c>
      <c r="DL201" s="665">
        <v>0</v>
      </c>
      <c r="DM201" s="657">
        <v>0</v>
      </c>
      <c r="DN201" s="666">
        <v>0</v>
      </c>
      <c r="DO201" s="657">
        <v>0</v>
      </c>
      <c r="DP201" s="657">
        <v>0</v>
      </c>
      <c r="DQ201" s="657">
        <v>0</v>
      </c>
      <c r="DR201" s="665">
        <v>0</v>
      </c>
      <c r="DS201" s="657">
        <v>0</v>
      </c>
      <c r="DT201" s="666">
        <v>0</v>
      </c>
      <c r="DU201" s="665">
        <v>0</v>
      </c>
      <c r="DV201" s="657">
        <v>0</v>
      </c>
      <c r="DW201" s="666">
        <v>0</v>
      </c>
    </row>
    <row r="202" spans="1:127" hidden="1" x14ac:dyDescent="0.15">
      <c r="A202" s="529" t="s">
        <v>1544</v>
      </c>
      <c r="B202" s="661">
        <v>1175</v>
      </c>
      <c r="C202" s="662">
        <v>1058</v>
      </c>
      <c r="D202" s="663">
        <v>117</v>
      </c>
      <c r="E202" s="657">
        <v>116</v>
      </c>
      <c r="F202" s="657">
        <v>98</v>
      </c>
      <c r="G202" s="657">
        <v>18</v>
      </c>
      <c r="H202" s="665">
        <v>0</v>
      </c>
      <c r="I202" s="657">
        <v>0</v>
      </c>
      <c r="J202" s="666">
        <v>0</v>
      </c>
      <c r="K202" s="657">
        <v>811</v>
      </c>
      <c r="L202" s="657">
        <v>727</v>
      </c>
      <c r="M202" s="657">
        <v>84</v>
      </c>
      <c r="N202" s="665">
        <v>0</v>
      </c>
      <c r="O202" s="657">
        <v>0</v>
      </c>
      <c r="P202" s="666">
        <v>0</v>
      </c>
      <c r="Q202" s="657">
        <v>0</v>
      </c>
      <c r="R202" s="657">
        <v>0</v>
      </c>
      <c r="S202" s="657">
        <v>0</v>
      </c>
      <c r="T202" s="665">
        <v>0</v>
      </c>
      <c r="U202" s="657">
        <v>0</v>
      </c>
      <c r="V202" s="666">
        <v>0</v>
      </c>
      <c r="W202" s="657">
        <v>0</v>
      </c>
      <c r="X202" s="657">
        <v>0</v>
      </c>
      <c r="Y202" s="657">
        <v>0</v>
      </c>
      <c r="Z202" s="665">
        <v>0</v>
      </c>
      <c r="AA202" s="657">
        <v>0</v>
      </c>
      <c r="AB202" s="666">
        <v>0</v>
      </c>
      <c r="AC202" s="657">
        <v>0</v>
      </c>
      <c r="AD202" s="657">
        <v>0</v>
      </c>
      <c r="AE202" s="657">
        <v>0</v>
      </c>
      <c r="AF202" s="665">
        <v>0</v>
      </c>
      <c r="AG202" s="657">
        <v>0</v>
      </c>
      <c r="AH202" s="666">
        <v>0</v>
      </c>
      <c r="AI202" s="657">
        <v>0</v>
      </c>
      <c r="AJ202" s="657">
        <v>0</v>
      </c>
      <c r="AK202" s="657">
        <v>0</v>
      </c>
      <c r="AL202" s="665">
        <v>0</v>
      </c>
      <c r="AM202" s="657">
        <v>0</v>
      </c>
      <c r="AN202" s="666">
        <v>0</v>
      </c>
      <c r="AO202" s="657">
        <v>0</v>
      </c>
      <c r="AP202" s="657">
        <v>0</v>
      </c>
      <c r="AQ202" s="657">
        <v>0</v>
      </c>
      <c r="AR202" s="665">
        <v>0</v>
      </c>
      <c r="AS202" s="657">
        <v>0</v>
      </c>
      <c r="AT202" s="666">
        <v>0</v>
      </c>
      <c r="AU202" s="657">
        <v>0</v>
      </c>
      <c r="AV202" s="657">
        <v>0</v>
      </c>
      <c r="AW202" s="657">
        <v>0</v>
      </c>
      <c r="AX202" s="665">
        <v>0</v>
      </c>
      <c r="AY202" s="657">
        <v>0</v>
      </c>
      <c r="AZ202" s="666">
        <v>0</v>
      </c>
      <c r="BA202" s="657">
        <v>0</v>
      </c>
      <c r="BB202" s="657">
        <v>0</v>
      </c>
      <c r="BC202" s="657">
        <v>0</v>
      </c>
      <c r="BD202" s="665">
        <v>0</v>
      </c>
      <c r="BE202" s="657">
        <v>0</v>
      </c>
      <c r="BF202" s="666">
        <v>0</v>
      </c>
      <c r="BG202" s="657">
        <v>0</v>
      </c>
      <c r="BH202" s="657">
        <v>0</v>
      </c>
      <c r="BI202" s="657">
        <v>0</v>
      </c>
      <c r="BJ202" s="665">
        <v>0</v>
      </c>
      <c r="BK202" s="657">
        <v>0</v>
      </c>
      <c r="BL202" s="666">
        <v>0</v>
      </c>
      <c r="BM202" s="657">
        <v>0</v>
      </c>
      <c r="BN202" s="657">
        <v>0</v>
      </c>
      <c r="BO202" s="657">
        <v>0</v>
      </c>
      <c r="BP202" s="665">
        <v>69</v>
      </c>
      <c r="BQ202" s="657">
        <v>62</v>
      </c>
      <c r="BR202" s="666">
        <v>7</v>
      </c>
      <c r="BS202" s="657">
        <v>0</v>
      </c>
      <c r="BT202" s="657">
        <v>0</v>
      </c>
      <c r="BU202" s="657">
        <v>0</v>
      </c>
      <c r="BV202" s="665">
        <v>0</v>
      </c>
      <c r="BW202" s="657">
        <v>0</v>
      </c>
      <c r="BX202" s="666">
        <v>0</v>
      </c>
      <c r="BY202" s="657">
        <v>0</v>
      </c>
      <c r="BZ202" s="657">
        <v>0</v>
      </c>
      <c r="CA202" s="657">
        <v>0</v>
      </c>
      <c r="CB202" s="665">
        <v>0</v>
      </c>
      <c r="CC202" s="657">
        <v>0</v>
      </c>
      <c r="CD202" s="666">
        <v>0</v>
      </c>
      <c r="CE202" s="657">
        <v>0</v>
      </c>
      <c r="CF202" s="657">
        <v>0</v>
      </c>
      <c r="CG202" s="657">
        <v>0</v>
      </c>
      <c r="CH202" s="665">
        <v>0</v>
      </c>
      <c r="CI202" s="657">
        <v>0</v>
      </c>
      <c r="CJ202" s="666">
        <v>0</v>
      </c>
      <c r="CK202" s="657">
        <v>0</v>
      </c>
      <c r="CL202" s="657">
        <v>0</v>
      </c>
      <c r="CM202" s="657">
        <v>0</v>
      </c>
      <c r="CN202" s="665">
        <v>0</v>
      </c>
      <c r="CO202" s="657">
        <v>0</v>
      </c>
      <c r="CP202" s="666">
        <v>0</v>
      </c>
      <c r="CQ202" s="657">
        <v>0</v>
      </c>
      <c r="CR202" s="657">
        <v>0</v>
      </c>
      <c r="CS202" s="657">
        <v>0</v>
      </c>
      <c r="CT202" s="665">
        <v>0</v>
      </c>
      <c r="CU202" s="657">
        <v>0</v>
      </c>
      <c r="CV202" s="666">
        <v>0</v>
      </c>
      <c r="CW202" s="657">
        <v>179</v>
      </c>
      <c r="CX202" s="657">
        <v>171</v>
      </c>
      <c r="CY202" s="657">
        <v>8</v>
      </c>
      <c r="CZ202" s="665">
        <v>0</v>
      </c>
      <c r="DA202" s="657">
        <v>0</v>
      </c>
      <c r="DB202" s="666">
        <v>0</v>
      </c>
      <c r="DC202" s="657">
        <v>0</v>
      </c>
      <c r="DD202" s="657">
        <v>0</v>
      </c>
      <c r="DE202" s="657">
        <v>0</v>
      </c>
      <c r="DF202" s="665">
        <v>0</v>
      </c>
      <c r="DG202" s="657">
        <v>0</v>
      </c>
      <c r="DH202" s="666">
        <v>0</v>
      </c>
      <c r="DI202" s="657">
        <v>0</v>
      </c>
      <c r="DJ202" s="657">
        <v>0</v>
      </c>
      <c r="DK202" s="657">
        <v>0</v>
      </c>
      <c r="DL202" s="665">
        <v>0</v>
      </c>
      <c r="DM202" s="657">
        <v>0</v>
      </c>
      <c r="DN202" s="666">
        <v>0</v>
      </c>
      <c r="DO202" s="657">
        <v>0</v>
      </c>
      <c r="DP202" s="657">
        <v>0</v>
      </c>
      <c r="DQ202" s="657">
        <v>0</v>
      </c>
      <c r="DR202" s="665">
        <v>0</v>
      </c>
      <c r="DS202" s="657">
        <v>0</v>
      </c>
      <c r="DT202" s="666">
        <v>0</v>
      </c>
      <c r="DU202" s="665">
        <v>0</v>
      </c>
      <c r="DV202" s="657">
        <v>0</v>
      </c>
      <c r="DW202" s="666">
        <v>0</v>
      </c>
    </row>
    <row r="203" spans="1:127" hidden="1" x14ac:dyDescent="0.15">
      <c r="A203" s="529" t="s">
        <v>1545</v>
      </c>
      <c r="B203" s="661">
        <v>667</v>
      </c>
      <c r="C203" s="662">
        <v>575</v>
      </c>
      <c r="D203" s="663">
        <v>92</v>
      </c>
      <c r="E203" s="657">
        <v>120</v>
      </c>
      <c r="F203" s="657">
        <v>108</v>
      </c>
      <c r="G203" s="657">
        <v>12</v>
      </c>
      <c r="H203" s="665">
        <v>55</v>
      </c>
      <c r="I203" s="657">
        <v>48</v>
      </c>
      <c r="J203" s="666">
        <v>7</v>
      </c>
      <c r="K203" s="657">
        <v>143</v>
      </c>
      <c r="L203" s="657">
        <v>117</v>
      </c>
      <c r="M203" s="657">
        <v>26</v>
      </c>
      <c r="N203" s="665">
        <v>24</v>
      </c>
      <c r="O203" s="657">
        <v>23</v>
      </c>
      <c r="P203" s="666">
        <v>1</v>
      </c>
      <c r="Q203" s="657">
        <v>0</v>
      </c>
      <c r="R203" s="657">
        <v>0</v>
      </c>
      <c r="S203" s="657">
        <v>0</v>
      </c>
      <c r="T203" s="665">
        <v>0</v>
      </c>
      <c r="U203" s="657">
        <v>0</v>
      </c>
      <c r="V203" s="666">
        <v>0</v>
      </c>
      <c r="W203" s="657">
        <v>0</v>
      </c>
      <c r="X203" s="657">
        <v>0</v>
      </c>
      <c r="Y203" s="657">
        <v>0</v>
      </c>
      <c r="Z203" s="665">
        <v>3</v>
      </c>
      <c r="AA203" s="657">
        <v>2</v>
      </c>
      <c r="AB203" s="666">
        <v>1</v>
      </c>
      <c r="AC203" s="657">
        <v>58</v>
      </c>
      <c r="AD203" s="657">
        <v>55</v>
      </c>
      <c r="AE203" s="657">
        <v>3</v>
      </c>
      <c r="AF203" s="665">
        <v>0</v>
      </c>
      <c r="AG203" s="657">
        <v>0</v>
      </c>
      <c r="AH203" s="666">
        <v>0</v>
      </c>
      <c r="AI203" s="657">
        <v>30</v>
      </c>
      <c r="AJ203" s="657">
        <v>29</v>
      </c>
      <c r="AK203" s="657">
        <v>1</v>
      </c>
      <c r="AL203" s="665">
        <v>0</v>
      </c>
      <c r="AM203" s="657">
        <v>0</v>
      </c>
      <c r="AN203" s="666">
        <v>0</v>
      </c>
      <c r="AO203" s="657">
        <v>2</v>
      </c>
      <c r="AP203" s="657">
        <v>1</v>
      </c>
      <c r="AQ203" s="657">
        <v>1</v>
      </c>
      <c r="AR203" s="665">
        <v>0</v>
      </c>
      <c r="AS203" s="657">
        <v>0</v>
      </c>
      <c r="AT203" s="666">
        <v>0</v>
      </c>
      <c r="AU203" s="657">
        <v>0</v>
      </c>
      <c r="AV203" s="657">
        <v>0</v>
      </c>
      <c r="AW203" s="657">
        <v>0</v>
      </c>
      <c r="AX203" s="665">
        <v>85</v>
      </c>
      <c r="AY203" s="657">
        <v>78</v>
      </c>
      <c r="AZ203" s="666">
        <v>7</v>
      </c>
      <c r="BA203" s="657">
        <v>16</v>
      </c>
      <c r="BB203" s="657">
        <v>10</v>
      </c>
      <c r="BC203" s="657">
        <v>6</v>
      </c>
      <c r="BD203" s="665">
        <v>0</v>
      </c>
      <c r="BE203" s="657">
        <v>0</v>
      </c>
      <c r="BF203" s="666">
        <v>0</v>
      </c>
      <c r="BG203" s="657">
        <v>0</v>
      </c>
      <c r="BH203" s="657">
        <v>0</v>
      </c>
      <c r="BI203" s="657">
        <v>0</v>
      </c>
      <c r="BJ203" s="665">
        <v>5</v>
      </c>
      <c r="BK203" s="657">
        <v>3</v>
      </c>
      <c r="BL203" s="666">
        <v>2</v>
      </c>
      <c r="BM203" s="657">
        <v>4</v>
      </c>
      <c r="BN203" s="657">
        <v>2</v>
      </c>
      <c r="BO203" s="657">
        <v>2</v>
      </c>
      <c r="BP203" s="665">
        <v>0</v>
      </c>
      <c r="BQ203" s="657">
        <v>0</v>
      </c>
      <c r="BR203" s="666">
        <v>0</v>
      </c>
      <c r="BS203" s="657">
        <v>0</v>
      </c>
      <c r="BT203" s="657">
        <v>0</v>
      </c>
      <c r="BU203" s="657">
        <v>0</v>
      </c>
      <c r="BV203" s="665">
        <v>0</v>
      </c>
      <c r="BW203" s="657">
        <v>0</v>
      </c>
      <c r="BX203" s="666">
        <v>0</v>
      </c>
      <c r="BY203" s="657">
        <v>44</v>
      </c>
      <c r="BZ203" s="657">
        <v>38</v>
      </c>
      <c r="CA203" s="657">
        <v>6</v>
      </c>
      <c r="CB203" s="665">
        <v>4</v>
      </c>
      <c r="CC203" s="657">
        <v>3</v>
      </c>
      <c r="CD203" s="666">
        <v>1</v>
      </c>
      <c r="CE203" s="657">
        <v>6</v>
      </c>
      <c r="CF203" s="657">
        <v>5</v>
      </c>
      <c r="CG203" s="657">
        <v>1</v>
      </c>
      <c r="CH203" s="665">
        <v>0</v>
      </c>
      <c r="CI203" s="657">
        <v>0</v>
      </c>
      <c r="CJ203" s="666">
        <v>0</v>
      </c>
      <c r="CK203" s="657">
        <v>0</v>
      </c>
      <c r="CL203" s="657">
        <v>0</v>
      </c>
      <c r="CM203" s="657">
        <v>0</v>
      </c>
      <c r="CN203" s="665">
        <v>0</v>
      </c>
      <c r="CO203" s="657">
        <v>0</v>
      </c>
      <c r="CP203" s="666">
        <v>0</v>
      </c>
      <c r="CQ203" s="657">
        <v>60</v>
      </c>
      <c r="CR203" s="657">
        <v>47</v>
      </c>
      <c r="CS203" s="657">
        <v>13</v>
      </c>
      <c r="CT203" s="665">
        <v>0</v>
      </c>
      <c r="CU203" s="657">
        <v>0</v>
      </c>
      <c r="CV203" s="666">
        <v>0</v>
      </c>
      <c r="CW203" s="657">
        <v>0</v>
      </c>
      <c r="CX203" s="657">
        <v>0</v>
      </c>
      <c r="CY203" s="657">
        <v>0</v>
      </c>
      <c r="CZ203" s="665">
        <v>5</v>
      </c>
      <c r="DA203" s="657">
        <v>5</v>
      </c>
      <c r="DB203" s="666">
        <v>0</v>
      </c>
      <c r="DC203" s="657">
        <v>0</v>
      </c>
      <c r="DD203" s="657">
        <v>0</v>
      </c>
      <c r="DE203" s="657">
        <v>0</v>
      </c>
      <c r="DF203" s="665">
        <v>0</v>
      </c>
      <c r="DG203" s="657">
        <v>0</v>
      </c>
      <c r="DH203" s="666">
        <v>0</v>
      </c>
      <c r="DI203" s="657">
        <v>3</v>
      </c>
      <c r="DJ203" s="657">
        <v>1</v>
      </c>
      <c r="DK203" s="657">
        <v>2</v>
      </c>
      <c r="DL203" s="665">
        <v>0</v>
      </c>
      <c r="DM203" s="657">
        <v>0</v>
      </c>
      <c r="DN203" s="666">
        <v>0</v>
      </c>
      <c r="DO203" s="657">
        <v>0</v>
      </c>
      <c r="DP203" s="657">
        <v>0</v>
      </c>
      <c r="DQ203" s="657">
        <v>0</v>
      </c>
      <c r="DR203" s="665">
        <v>0</v>
      </c>
      <c r="DS203" s="657">
        <v>0</v>
      </c>
      <c r="DT203" s="666">
        <v>0</v>
      </c>
      <c r="DU203" s="665">
        <v>0</v>
      </c>
      <c r="DV203" s="657">
        <v>0</v>
      </c>
      <c r="DW203" s="666">
        <v>0</v>
      </c>
    </row>
    <row r="204" spans="1:127" hidden="1" x14ac:dyDescent="0.15">
      <c r="A204" s="529" t="s">
        <v>1546</v>
      </c>
      <c r="B204" s="661">
        <v>580</v>
      </c>
      <c r="C204" s="662">
        <v>501</v>
      </c>
      <c r="D204" s="663">
        <v>79</v>
      </c>
      <c r="E204" s="657">
        <v>45</v>
      </c>
      <c r="F204" s="657">
        <v>32</v>
      </c>
      <c r="G204" s="657">
        <v>13</v>
      </c>
      <c r="H204" s="665">
        <v>12</v>
      </c>
      <c r="I204" s="657">
        <v>11</v>
      </c>
      <c r="J204" s="666">
        <v>1</v>
      </c>
      <c r="K204" s="657">
        <v>258</v>
      </c>
      <c r="L204" s="657">
        <v>223</v>
      </c>
      <c r="M204" s="657">
        <v>35</v>
      </c>
      <c r="N204" s="665">
        <v>0</v>
      </c>
      <c r="O204" s="657">
        <v>0</v>
      </c>
      <c r="P204" s="666">
        <v>0</v>
      </c>
      <c r="Q204" s="657">
        <v>46</v>
      </c>
      <c r="R204" s="657">
        <v>41</v>
      </c>
      <c r="S204" s="657">
        <v>5</v>
      </c>
      <c r="T204" s="665">
        <v>0</v>
      </c>
      <c r="U204" s="657">
        <v>0</v>
      </c>
      <c r="V204" s="666">
        <v>0</v>
      </c>
      <c r="W204" s="657">
        <v>2</v>
      </c>
      <c r="X204" s="657">
        <v>2</v>
      </c>
      <c r="Y204" s="657">
        <v>0</v>
      </c>
      <c r="Z204" s="665">
        <v>0</v>
      </c>
      <c r="AA204" s="657">
        <v>0</v>
      </c>
      <c r="AB204" s="666">
        <v>0</v>
      </c>
      <c r="AC204" s="657">
        <v>0</v>
      </c>
      <c r="AD204" s="657">
        <v>0</v>
      </c>
      <c r="AE204" s="657">
        <v>0</v>
      </c>
      <c r="AF204" s="665">
        <v>0</v>
      </c>
      <c r="AG204" s="657">
        <v>0</v>
      </c>
      <c r="AH204" s="666">
        <v>0</v>
      </c>
      <c r="AI204" s="657">
        <v>0</v>
      </c>
      <c r="AJ204" s="657">
        <v>0</v>
      </c>
      <c r="AK204" s="657">
        <v>0</v>
      </c>
      <c r="AL204" s="665">
        <v>0</v>
      </c>
      <c r="AM204" s="657">
        <v>0</v>
      </c>
      <c r="AN204" s="666">
        <v>0</v>
      </c>
      <c r="AO204" s="657">
        <v>0</v>
      </c>
      <c r="AP204" s="657">
        <v>0</v>
      </c>
      <c r="AQ204" s="657">
        <v>0</v>
      </c>
      <c r="AR204" s="665">
        <v>0</v>
      </c>
      <c r="AS204" s="657">
        <v>0</v>
      </c>
      <c r="AT204" s="666">
        <v>0</v>
      </c>
      <c r="AU204" s="657">
        <v>26</v>
      </c>
      <c r="AV204" s="657">
        <v>23</v>
      </c>
      <c r="AW204" s="657">
        <v>3</v>
      </c>
      <c r="AX204" s="665">
        <v>128</v>
      </c>
      <c r="AY204" s="657">
        <v>113</v>
      </c>
      <c r="AZ204" s="666">
        <v>15</v>
      </c>
      <c r="BA204" s="657">
        <v>0</v>
      </c>
      <c r="BB204" s="657">
        <v>0</v>
      </c>
      <c r="BC204" s="657">
        <v>0</v>
      </c>
      <c r="BD204" s="665">
        <v>0</v>
      </c>
      <c r="BE204" s="657">
        <v>0</v>
      </c>
      <c r="BF204" s="666">
        <v>0</v>
      </c>
      <c r="BG204" s="657">
        <v>9</v>
      </c>
      <c r="BH204" s="657">
        <v>9</v>
      </c>
      <c r="BI204" s="657">
        <v>0</v>
      </c>
      <c r="BJ204" s="665">
        <v>3</v>
      </c>
      <c r="BK204" s="657">
        <v>2</v>
      </c>
      <c r="BL204" s="666">
        <v>1</v>
      </c>
      <c r="BM204" s="657">
        <v>0</v>
      </c>
      <c r="BN204" s="657">
        <v>0</v>
      </c>
      <c r="BO204" s="657">
        <v>0</v>
      </c>
      <c r="BP204" s="665">
        <v>0</v>
      </c>
      <c r="BQ204" s="657">
        <v>0</v>
      </c>
      <c r="BR204" s="666">
        <v>0</v>
      </c>
      <c r="BS204" s="657">
        <v>48</v>
      </c>
      <c r="BT204" s="657">
        <v>43</v>
      </c>
      <c r="BU204" s="657">
        <v>5</v>
      </c>
      <c r="BV204" s="665">
        <v>0</v>
      </c>
      <c r="BW204" s="657">
        <v>0</v>
      </c>
      <c r="BX204" s="666">
        <v>0</v>
      </c>
      <c r="BY204" s="657">
        <v>0</v>
      </c>
      <c r="BZ204" s="657">
        <v>0</v>
      </c>
      <c r="CA204" s="657">
        <v>0</v>
      </c>
      <c r="CB204" s="665">
        <v>0</v>
      </c>
      <c r="CC204" s="657">
        <v>0</v>
      </c>
      <c r="CD204" s="666">
        <v>0</v>
      </c>
      <c r="CE204" s="657">
        <v>0</v>
      </c>
      <c r="CF204" s="657">
        <v>0</v>
      </c>
      <c r="CG204" s="657">
        <v>0</v>
      </c>
      <c r="CH204" s="665">
        <v>0</v>
      </c>
      <c r="CI204" s="657">
        <v>0</v>
      </c>
      <c r="CJ204" s="666">
        <v>0</v>
      </c>
      <c r="CK204" s="657">
        <v>0</v>
      </c>
      <c r="CL204" s="657">
        <v>0</v>
      </c>
      <c r="CM204" s="657">
        <v>0</v>
      </c>
      <c r="CN204" s="665">
        <v>0</v>
      </c>
      <c r="CO204" s="657">
        <v>0</v>
      </c>
      <c r="CP204" s="666">
        <v>0</v>
      </c>
      <c r="CQ204" s="657">
        <v>0</v>
      </c>
      <c r="CR204" s="657">
        <v>0</v>
      </c>
      <c r="CS204" s="657">
        <v>0</v>
      </c>
      <c r="CT204" s="665">
        <v>3</v>
      </c>
      <c r="CU204" s="657">
        <v>2</v>
      </c>
      <c r="CV204" s="666">
        <v>1</v>
      </c>
      <c r="CW204" s="657">
        <v>0</v>
      </c>
      <c r="CX204" s="657">
        <v>0</v>
      </c>
      <c r="CY204" s="657">
        <v>0</v>
      </c>
      <c r="CZ204" s="665">
        <v>0</v>
      </c>
      <c r="DA204" s="657">
        <v>0</v>
      </c>
      <c r="DB204" s="666">
        <v>0</v>
      </c>
      <c r="DC204" s="657">
        <v>0</v>
      </c>
      <c r="DD204" s="657">
        <v>0</v>
      </c>
      <c r="DE204" s="657">
        <v>0</v>
      </c>
      <c r="DF204" s="665">
        <v>0</v>
      </c>
      <c r="DG204" s="657">
        <v>0</v>
      </c>
      <c r="DH204" s="666">
        <v>0</v>
      </c>
      <c r="DI204" s="657">
        <v>0</v>
      </c>
      <c r="DJ204" s="657">
        <v>0</v>
      </c>
      <c r="DK204" s="657">
        <v>0</v>
      </c>
      <c r="DL204" s="665">
        <v>0</v>
      </c>
      <c r="DM204" s="657">
        <v>0</v>
      </c>
      <c r="DN204" s="666">
        <v>0</v>
      </c>
      <c r="DO204" s="657">
        <v>0</v>
      </c>
      <c r="DP204" s="657">
        <v>0</v>
      </c>
      <c r="DQ204" s="657">
        <v>0</v>
      </c>
      <c r="DR204" s="665">
        <v>0</v>
      </c>
      <c r="DS204" s="657">
        <v>0</v>
      </c>
      <c r="DT204" s="666">
        <v>0</v>
      </c>
      <c r="DU204" s="665">
        <v>0</v>
      </c>
      <c r="DV204" s="657">
        <v>0</v>
      </c>
      <c r="DW204" s="666">
        <v>0</v>
      </c>
    </row>
    <row r="205" spans="1:127" hidden="1" x14ac:dyDescent="0.15">
      <c r="A205" s="529" t="s">
        <v>1547</v>
      </c>
      <c r="B205" s="661">
        <v>889</v>
      </c>
      <c r="C205" s="662">
        <v>684</v>
      </c>
      <c r="D205" s="663">
        <v>205</v>
      </c>
      <c r="E205" s="657">
        <v>24</v>
      </c>
      <c r="F205" s="657">
        <v>16</v>
      </c>
      <c r="G205" s="657">
        <v>8</v>
      </c>
      <c r="H205" s="665">
        <v>5</v>
      </c>
      <c r="I205" s="657">
        <v>3</v>
      </c>
      <c r="J205" s="666">
        <v>2</v>
      </c>
      <c r="K205" s="657">
        <v>270</v>
      </c>
      <c r="L205" s="657">
        <v>237</v>
      </c>
      <c r="M205" s="657">
        <v>33</v>
      </c>
      <c r="N205" s="665">
        <v>0</v>
      </c>
      <c r="O205" s="657">
        <v>0</v>
      </c>
      <c r="P205" s="666">
        <v>0</v>
      </c>
      <c r="Q205" s="657">
        <v>0</v>
      </c>
      <c r="R205" s="657">
        <v>0</v>
      </c>
      <c r="S205" s="657">
        <v>0</v>
      </c>
      <c r="T205" s="665">
        <v>0</v>
      </c>
      <c r="U205" s="657">
        <v>0</v>
      </c>
      <c r="V205" s="666">
        <v>0</v>
      </c>
      <c r="W205" s="657">
        <v>0</v>
      </c>
      <c r="X205" s="657">
        <v>0</v>
      </c>
      <c r="Y205" s="657">
        <v>0</v>
      </c>
      <c r="Z205" s="665">
        <v>81</v>
      </c>
      <c r="AA205" s="657">
        <v>56</v>
      </c>
      <c r="AB205" s="666">
        <v>25</v>
      </c>
      <c r="AC205" s="657">
        <v>9</v>
      </c>
      <c r="AD205" s="657">
        <v>1</v>
      </c>
      <c r="AE205" s="657">
        <v>8</v>
      </c>
      <c r="AF205" s="665">
        <v>86</v>
      </c>
      <c r="AG205" s="657">
        <v>67</v>
      </c>
      <c r="AH205" s="666">
        <v>19</v>
      </c>
      <c r="AI205" s="657">
        <v>58</v>
      </c>
      <c r="AJ205" s="657">
        <v>44</v>
      </c>
      <c r="AK205" s="657">
        <v>14</v>
      </c>
      <c r="AL205" s="665">
        <v>0</v>
      </c>
      <c r="AM205" s="657">
        <v>0</v>
      </c>
      <c r="AN205" s="666">
        <v>0</v>
      </c>
      <c r="AO205" s="657">
        <v>0</v>
      </c>
      <c r="AP205" s="657">
        <v>0</v>
      </c>
      <c r="AQ205" s="657">
        <v>0</v>
      </c>
      <c r="AR205" s="665">
        <v>63</v>
      </c>
      <c r="AS205" s="657">
        <v>38</v>
      </c>
      <c r="AT205" s="666">
        <v>25</v>
      </c>
      <c r="AU205" s="657">
        <v>56</v>
      </c>
      <c r="AV205" s="657">
        <v>31</v>
      </c>
      <c r="AW205" s="657">
        <v>25</v>
      </c>
      <c r="AX205" s="665">
        <v>0</v>
      </c>
      <c r="AY205" s="657">
        <v>0</v>
      </c>
      <c r="AZ205" s="666">
        <v>0</v>
      </c>
      <c r="BA205" s="657">
        <v>20</v>
      </c>
      <c r="BB205" s="657">
        <v>18</v>
      </c>
      <c r="BC205" s="657">
        <v>2</v>
      </c>
      <c r="BD205" s="665">
        <v>0</v>
      </c>
      <c r="BE205" s="657">
        <v>0</v>
      </c>
      <c r="BF205" s="666">
        <v>0</v>
      </c>
      <c r="BG205" s="657">
        <v>0</v>
      </c>
      <c r="BH205" s="657">
        <v>0</v>
      </c>
      <c r="BI205" s="657">
        <v>0</v>
      </c>
      <c r="BJ205" s="665">
        <v>10</v>
      </c>
      <c r="BK205" s="657">
        <v>7</v>
      </c>
      <c r="BL205" s="666">
        <v>3</v>
      </c>
      <c r="BM205" s="657">
        <v>0</v>
      </c>
      <c r="BN205" s="657">
        <v>0</v>
      </c>
      <c r="BO205" s="657">
        <v>0</v>
      </c>
      <c r="BP205" s="665">
        <v>0</v>
      </c>
      <c r="BQ205" s="657">
        <v>0</v>
      </c>
      <c r="BR205" s="666">
        <v>0</v>
      </c>
      <c r="BS205" s="657">
        <v>97</v>
      </c>
      <c r="BT205" s="657">
        <v>82</v>
      </c>
      <c r="BU205" s="657">
        <v>15</v>
      </c>
      <c r="BV205" s="665">
        <v>0</v>
      </c>
      <c r="BW205" s="657">
        <v>0</v>
      </c>
      <c r="BX205" s="666">
        <v>0</v>
      </c>
      <c r="BY205" s="657">
        <v>0</v>
      </c>
      <c r="BZ205" s="657">
        <v>0</v>
      </c>
      <c r="CA205" s="657">
        <v>0</v>
      </c>
      <c r="CB205" s="665">
        <v>0</v>
      </c>
      <c r="CC205" s="657">
        <v>0</v>
      </c>
      <c r="CD205" s="666">
        <v>0</v>
      </c>
      <c r="CE205" s="657">
        <v>0</v>
      </c>
      <c r="CF205" s="657">
        <v>0</v>
      </c>
      <c r="CG205" s="657">
        <v>0</v>
      </c>
      <c r="CH205" s="665">
        <v>107</v>
      </c>
      <c r="CI205" s="657">
        <v>83</v>
      </c>
      <c r="CJ205" s="666">
        <v>24</v>
      </c>
      <c r="CK205" s="657">
        <v>0</v>
      </c>
      <c r="CL205" s="657">
        <v>0</v>
      </c>
      <c r="CM205" s="657">
        <v>0</v>
      </c>
      <c r="CN205" s="665">
        <v>0</v>
      </c>
      <c r="CO205" s="657">
        <v>0</v>
      </c>
      <c r="CP205" s="666">
        <v>0</v>
      </c>
      <c r="CQ205" s="657">
        <v>3</v>
      </c>
      <c r="CR205" s="657">
        <v>1</v>
      </c>
      <c r="CS205" s="657">
        <v>2</v>
      </c>
      <c r="CT205" s="665">
        <v>0</v>
      </c>
      <c r="CU205" s="657">
        <v>0</v>
      </c>
      <c r="CV205" s="666">
        <v>0</v>
      </c>
      <c r="CW205" s="657">
        <v>0</v>
      </c>
      <c r="CX205" s="657">
        <v>0</v>
      </c>
      <c r="CY205" s="657">
        <v>0</v>
      </c>
      <c r="CZ205" s="665">
        <v>0</v>
      </c>
      <c r="DA205" s="657">
        <v>0</v>
      </c>
      <c r="DB205" s="666">
        <v>0</v>
      </c>
      <c r="DC205" s="657">
        <v>0</v>
      </c>
      <c r="DD205" s="657">
        <v>0</v>
      </c>
      <c r="DE205" s="657">
        <v>0</v>
      </c>
      <c r="DF205" s="665">
        <v>0</v>
      </c>
      <c r="DG205" s="657">
        <v>0</v>
      </c>
      <c r="DH205" s="666">
        <v>0</v>
      </c>
      <c r="DI205" s="657">
        <v>0</v>
      </c>
      <c r="DJ205" s="657">
        <v>0</v>
      </c>
      <c r="DK205" s="657">
        <v>0</v>
      </c>
      <c r="DL205" s="665">
        <v>0</v>
      </c>
      <c r="DM205" s="657">
        <v>0</v>
      </c>
      <c r="DN205" s="666">
        <v>0</v>
      </c>
      <c r="DO205" s="657">
        <v>0</v>
      </c>
      <c r="DP205" s="657">
        <v>0</v>
      </c>
      <c r="DQ205" s="657">
        <v>0</v>
      </c>
      <c r="DR205" s="665">
        <v>0</v>
      </c>
      <c r="DS205" s="657">
        <v>0</v>
      </c>
      <c r="DT205" s="666">
        <v>0</v>
      </c>
      <c r="DU205" s="665">
        <v>0</v>
      </c>
      <c r="DV205" s="657">
        <v>0</v>
      </c>
      <c r="DW205" s="666">
        <v>0</v>
      </c>
    </row>
    <row r="206" spans="1:127" hidden="1" x14ac:dyDescent="0.15">
      <c r="A206" s="529" t="s">
        <v>1548</v>
      </c>
      <c r="B206" s="661">
        <v>2238</v>
      </c>
      <c r="C206" s="662">
        <v>1637</v>
      </c>
      <c r="D206" s="663">
        <v>601</v>
      </c>
      <c r="E206" s="657">
        <v>523</v>
      </c>
      <c r="F206" s="657">
        <v>439</v>
      </c>
      <c r="G206" s="657">
        <v>84</v>
      </c>
      <c r="H206" s="665">
        <v>371</v>
      </c>
      <c r="I206" s="657">
        <v>253</v>
      </c>
      <c r="J206" s="666">
        <v>118</v>
      </c>
      <c r="K206" s="657">
        <v>366</v>
      </c>
      <c r="L206" s="657">
        <v>223</v>
      </c>
      <c r="M206" s="657">
        <v>143</v>
      </c>
      <c r="N206" s="665">
        <v>337</v>
      </c>
      <c r="O206" s="657">
        <v>254</v>
      </c>
      <c r="P206" s="666">
        <v>83</v>
      </c>
      <c r="Q206" s="657">
        <v>0</v>
      </c>
      <c r="R206" s="657">
        <v>0</v>
      </c>
      <c r="S206" s="657">
        <v>0</v>
      </c>
      <c r="T206" s="665">
        <v>1</v>
      </c>
      <c r="U206" s="657">
        <v>1</v>
      </c>
      <c r="V206" s="666">
        <v>0</v>
      </c>
      <c r="W206" s="657">
        <v>0</v>
      </c>
      <c r="X206" s="657">
        <v>0</v>
      </c>
      <c r="Y206" s="657">
        <v>0</v>
      </c>
      <c r="Z206" s="665">
        <v>11</v>
      </c>
      <c r="AA206" s="657">
        <v>7</v>
      </c>
      <c r="AB206" s="666">
        <v>4</v>
      </c>
      <c r="AC206" s="657">
        <v>0</v>
      </c>
      <c r="AD206" s="657">
        <v>0</v>
      </c>
      <c r="AE206" s="657">
        <v>0</v>
      </c>
      <c r="AF206" s="665">
        <v>26</v>
      </c>
      <c r="AG206" s="657">
        <v>23</v>
      </c>
      <c r="AH206" s="666">
        <v>3</v>
      </c>
      <c r="AI206" s="657">
        <v>125</v>
      </c>
      <c r="AJ206" s="657">
        <v>108</v>
      </c>
      <c r="AK206" s="657">
        <v>17</v>
      </c>
      <c r="AL206" s="665">
        <v>0</v>
      </c>
      <c r="AM206" s="657">
        <v>0</v>
      </c>
      <c r="AN206" s="666">
        <v>0</v>
      </c>
      <c r="AO206" s="657">
        <v>3</v>
      </c>
      <c r="AP206" s="657">
        <v>2</v>
      </c>
      <c r="AQ206" s="657">
        <v>1</v>
      </c>
      <c r="AR206" s="665">
        <v>0</v>
      </c>
      <c r="AS206" s="657">
        <v>0</v>
      </c>
      <c r="AT206" s="666">
        <v>0</v>
      </c>
      <c r="AU206" s="657">
        <v>32</v>
      </c>
      <c r="AV206" s="657">
        <v>20</v>
      </c>
      <c r="AW206" s="657">
        <v>12</v>
      </c>
      <c r="AX206" s="665">
        <v>36</v>
      </c>
      <c r="AY206" s="657">
        <v>21</v>
      </c>
      <c r="AZ206" s="666">
        <v>15</v>
      </c>
      <c r="BA206" s="657">
        <v>16</v>
      </c>
      <c r="BB206" s="657">
        <v>12</v>
      </c>
      <c r="BC206" s="657">
        <v>4</v>
      </c>
      <c r="BD206" s="665">
        <v>35</v>
      </c>
      <c r="BE206" s="657">
        <v>24</v>
      </c>
      <c r="BF206" s="666">
        <v>11</v>
      </c>
      <c r="BG206" s="657">
        <v>0</v>
      </c>
      <c r="BH206" s="657">
        <v>0</v>
      </c>
      <c r="BI206" s="657">
        <v>0</v>
      </c>
      <c r="BJ206" s="665">
        <v>48</v>
      </c>
      <c r="BK206" s="657">
        <v>26</v>
      </c>
      <c r="BL206" s="666">
        <v>22</v>
      </c>
      <c r="BM206" s="657">
        <v>10</v>
      </c>
      <c r="BN206" s="657">
        <v>5</v>
      </c>
      <c r="BO206" s="657">
        <v>5</v>
      </c>
      <c r="BP206" s="665">
        <v>0</v>
      </c>
      <c r="BQ206" s="657">
        <v>0</v>
      </c>
      <c r="BR206" s="666">
        <v>0</v>
      </c>
      <c r="BS206" s="657">
        <v>29</v>
      </c>
      <c r="BT206" s="657">
        <v>20</v>
      </c>
      <c r="BU206" s="657">
        <v>9</v>
      </c>
      <c r="BV206" s="665">
        <v>0</v>
      </c>
      <c r="BW206" s="657">
        <v>0</v>
      </c>
      <c r="BX206" s="666">
        <v>0</v>
      </c>
      <c r="BY206" s="657">
        <v>13</v>
      </c>
      <c r="BZ206" s="657">
        <v>7</v>
      </c>
      <c r="CA206" s="657">
        <v>6</v>
      </c>
      <c r="CB206" s="665">
        <v>0</v>
      </c>
      <c r="CC206" s="657">
        <v>0</v>
      </c>
      <c r="CD206" s="666">
        <v>0</v>
      </c>
      <c r="CE206" s="657">
        <v>0</v>
      </c>
      <c r="CF206" s="657">
        <v>0</v>
      </c>
      <c r="CG206" s="657">
        <v>0</v>
      </c>
      <c r="CH206" s="665">
        <v>13</v>
      </c>
      <c r="CI206" s="657">
        <v>9</v>
      </c>
      <c r="CJ206" s="666">
        <v>4</v>
      </c>
      <c r="CK206" s="657">
        <v>42</v>
      </c>
      <c r="CL206" s="657">
        <v>25</v>
      </c>
      <c r="CM206" s="657">
        <v>17</v>
      </c>
      <c r="CN206" s="665">
        <v>0</v>
      </c>
      <c r="CO206" s="657">
        <v>0</v>
      </c>
      <c r="CP206" s="666">
        <v>0</v>
      </c>
      <c r="CQ206" s="657">
        <v>107</v>
      </c>
      <c r="CR206" s="657">
        <v>84</v>
      </c>
      <c r="CS206" s="657">
        <v>23</v>
      </c>
      <c r="CT206" s="665">
        <v>0</v>
      </c>
      <c r="CU206" s="657">
        <v>0</v>
      </c>
      <c r="CV206" s="666">
        <v>0</v>
      </c>
      <c r="CW206" s="657">
        <v>0</v>
      </c>
      <c r="CX206" s="657">
        <v>0</v>
      </c>
      <c r="CY206" s="657">
        <v>0</v>
      </c>
      <c r="CZ206" s="665">
        <v>0</v>
      </c>
      <c r="DA206" s="657">
        <v>0</v>
      </c>
      <c r="DB206" s="666">
        <v>0</v>
      </c>
      <c r="DC206" s="657">
        <v>50</v>
      </c>
      <c r="DD206" s="657">
        <v>34</v>
      </c>
      <c r="DE206" s="657">
        <v>16</v>
      </c>
      <c r="DF206" s="665">
        <v>13</v>
      </c>
      <c r="DG206" s="657">
        <v>12</v>
      </c>
      <c r="DH206" s="666">
        <v>1</v>
      </c>
      <c r="DI206" s="657">
        <v>0</v>
      </c>
      <c r="DJ206" s="657">
        <v>0</v>
      </c>
      <c r="DK206" s="657">
        <v>0</v>
      </c>
      <c r="DL206" s="665">
        <v>0</v>
      </c>
      <c r="DM206" s="657">
        <v>0</v>
      </c>
      <c r="DN206" s="666">
        <v>0</v>
      </c>
      <c r="DO206" s="657">
        <v>31</v>
      </c>
      <c r="DP206" s="657">
        <v>28</v>
      </c>
      <c r="DQ206" s="657">
        <v>3</v>
      </c>
      <c r="DR206" s="665">
        <v>0</v>
      </c>
      <c r="DS206" s="657">
        <v>0</v>
      </c>
      <c r="DT206" s="666">
        <v>0</v>
      </c>
      <c r="DU206" s="665">
        <v>0</v>
      </c>
      <c r="DV206" s="657">
        <v>0</v>
      </c>
      <c r="DW206" s="666">
        <v>0</v>
      </c>
    </row>
    <row r="207" spans="1:127" hidden="1" x14ac:dyDescent="0.15">
      <c r="A207" s="529" t="s">
        <v>1549</v>
      </c>
      <c r="B207" s="661">
        <v>835</v>
      </c>
      <c r="C207" s="662">
        <v>686</v>
      </c>
      <c r="D207" s="663">
        <v>149</v>
      </c>
      <c r="E207" s="657">
        <v>78</v>
      </c>
      <c r="F207" s="657">
        <v>72</v>
      </c>
      <c r="G207" s="657">
        <v>6</v>
      </c>
      <c r="H207" s="665">
        <v>250</v>
      </c>
      <c r="I207" s="657">
        <v>235</v>
      </c>
      <c r="J207" s="666">
        <v>15</v>
      </c>
      <c r="K207" s="657">
        <v>81</v>
      </c>
      <c r="L207" s="657">
        <v>45</v>
      </c>
      <c r="M207" s="657">
        <v>36</v>
      </c>
      <c r="N207" s="665">
        <v>83</v>
      </c>
      <c r="O207" s="657">
        <v>80</v>
      </c>
      <c r="P207" s="666">
        <v>3</v>
      </c>
      <c r="Q207" s="657">
        <v>0</v>
      </c>
      <c r="R207" s="657">
        <v>0</v>
      </c>
      <c r="S207" s="657">
        <v>0</v>
      </c>
      <c r="T207" s="665">
        <v>0</v>
      </c>
      <c r="U207" s="657">
        <v>0</v>
      </c>
      <c r="V207" s="666">
        <v>0</v>
      </c>
      <c r="W207" s="657">
        <v>0</v>
      </c>
      <c r="X207" s="657">
        <v>0</v>
      </c>
      <c r="Y207" s="657">
        <v>0</v>
      </c>
      <c r="Z207" s="665">
        <v>0</v>
      </c>
      <c r="AA207" s="657">
        <v>0</v>
      </c>
      <c r="AB207" s="666">
        <v>0</v>
      </c>
      <c r="AC207" s="657">
        <v>0</v>
      </c>
      <c r="AD207" s="657">
        <v>0</v>
      </c>
      <c r="AE207" s="657">
        <v>0</v>
      </c>
      <c r="AF207" s="665">
        <v>0</v>
      </c>
      <c r="AG207" s="657">
        <v>0</v>
      </c>
      <c r="AH207" s="666">
        <v>0</v>
      </c>
      <c r="AI207" s="657">
        <v>0</v>
      </c>
      <c r="AJ207" s="657">
        <v>0</v>
      </c>
      <c r="AK207" s="657">
        <v>0</v>
      </c>
      <c r="AL207" s="665">
        <v>0</v>
      </c>
      <c r="AM207" s="657">
        <v>0</v>
      </c>
      <c r="AN207" s="666">
        <v>0</v>
      </c>
      <c r="AO207" s="657">
        <v>0</v>
      </c>
      <c r="AP207" s="657">
        <v>0</v>
      </c>
      <c r="AQ207" s="657">
        <v>0</v>
      </c>
      <c r="AR207" s="665">
        <v>0</v>
      </c>
      <c r="AS207" s="657">
        <v>0</v>
      </c>
      <c r="AT207" s="666">
        <v>0</v>
      </c>
      <c r="AU207" s="657">
        <v>0</v>
      </c>
      <c r="AV207" s="657">
        <v>0</v>
      </c>
      <c r="AW207" s="657">
        <v>0</v>
      </c>
      <c r="AX207" s="665">
        <v>12</v>
      </c>
      <c r="AY207" s="657">
        <v>10</v>
      </c>
      <c r="AZ207" s="666">
        <v>2</v>
      </c>
      <c r="BA207" s="657">
        <v>0</v>
      </c>
      <c r="BB207" s="657">
        <v>0</v>
      </c>
      <c r="BC207" s="657">
        <v>0</v>
      </c>
      <c r="BD207" s="665">
        <v>0</v>
      </c>
      <c r="BE207" s="657">
        <v>0</v>
      </c>
      <c r="BF207" s="666">
        <v>0</v>
      </c>
      <c r="BG207" s="657">
        <v>280</v>
      </c>
      <c r="BH207" s="657">
        <v>204</v>
      </c>
      <c r="BI207" s="657">
        <v>76</v>
      </c>
      <c r="BJ207" s="665">
        <v>0</v>
      </c>
      <c r="BK207" s="657">
        <v>0</v>
      </c>
      <c r="BL207" s="666">
        <v>0</v>
      </c>
      <c r="BM207" s="657">
        <v>6</v>
      </c>
      <c r="BN207" s="657">
        <v>4</v>
      </c>
      <c r="BO207" s="657">
        <v>2</v>
      </c>
      <c r="BP207" s="665">
        <v>4</v>
      </c>
      <c r="BQ207" s="657">
        <v>4</v>
      </c>
      <c r="BR207" s="666">
        <v>0</v>
      </c>
      <c r="BS207" s="657">
        <v>6</v>
      </c>
      <c r="BT207" s="657">
        <v>1</v>
      </c>
      <c r="BU207" s="657">
        <v>5</v>
      </c>
      <c r="BV207" s="665">
        <v>0</v>
      </c>
      <c r="BW207" s="657">
        <v>0</v>
      </c>
      <c r="BX207" s="666">
        <v>0</v>
      </c>
      <c r="BY207" s="657">
        <v>0</v>
      </c>
      <c r="BZ207" s="657">
        <v>0</v>
      </c>
      <c r="CA207" s="657">
        <v>0</v>
      </c>
      <c r="CB207" s="665">
        <v>0</v>
      </c>
      <c r="CC207" s="657">
        <v>0</v>
      </c>
      <c r="CD207" s="666">
        <v>0</v>
      </c>
      <c r="CE207" s="657">
        <v>1</v>
      </c>
      <c r="CF207" s="657">
        <v>1</v>
      </c>
      <c r="CG207" s="657">
        <v>0</v>
      </c>
      <c r="CH207" s="665">
        <v>0</v>
      </c>
      <c r="CI207" s="657">
        <v>0</v>
      </c>
      <c r="CJ207" s="666">
        <v>0</v>
      </c>
      <c r="CK207" s="657">
        <v>34</v>
      </c>
      <c r="CL207" s="657">
        <v>30</v>
      </c>
      <c r="CM207" s="657">
        <v>4</v>
      </c>
      <c r="CN207" s="665">
        <v>0</v>
      </c>
      <c r="CO207" s="657">
        <v>0</v>
      </c>
      <c r="CP207" s="666">
        <v>0</v>
      </c>
      <c r="CQ207" s="657">
        <v>0</v>
      </c>
      <c r="CR207" s="657">
        <v>0</v>
      </c>
      <c r="CS207" s="657">
        <v>0</v>
      </c>
      <c r="CT207" s="665">
        <v>0</v>
      </c>
      <c r="CU207" s="657">
        <v>0</v>
      </c>
      <c r="CV207" s="666">
        <v>0</v>
      </c>
      <c r="CW207" s="657">
        <v>0</v>
      </c>
      <c r="CX207" s="657">
        <v>0</v>
      </c>
      <c r="CY207" s="657">
        <v>0</v>
      </c>
      <c r="CZ207" s="665">
        <v>0</v>
      </c>
      <c r="DA207" s="657">
        <v>0</v>
      </c>
      <c r="DB207" s="666">
        <v>0</v>
      </c>
      <c r="DC207" s="657">
        <v>0</v>
      </c>
      <c r="DD207" s="657">
        <v>0</v>
      </c>
      <c r="DE207" s="657">
        <v>0</v>
      </c>
      <c r="DF207" s="665">
        <v>0</v>
      </c>
      <c r="DG207" s="657">
        <v>0</v>
      </c>
      <c r="DH207" s="666">
        <v>0</v>
      </c>
      <c r="DI207" s="657">
        <v>0</v>
      </c>
      <c r="DJ207" s="657">
        <v>0</v>
      </c>
      <c r="DK207" s="657">
        <v>0</v>
      </c>
      <c r="DL207" s="665">
        <v>0</v>
      </c>
      <c r="DM207" s="657">
        <v>0</v>
      </c>
      <c r="DN207" s="666">
        <v>0</v>
      </c>
      <c r="DO207" s="657">
        <v>0</v>
      </c>
      <c r="DP207" s="657">
        <v>0</v>
      </c>
      <c r="DQ207" s="657">
        <v>0</v>
      </c>
      <c r="DR207" s="665">
        <v>0</v>
      </c>
      <c r="DS207" s="657">
        <v>0</v>
      </c>
      <c r="DT207" s="666">
        <v>0</v>
      </c>
      <c r="DU207" s="665">
        <v>0</v>
      </c>
      <c r="DV207" s="657">
        <v>0</v>
      </c>
      <c r="DW207" s="666">
        <v>0</v>
      </c>
    </row>
    <row r="208" spans="1:127" hidden="1" x14ac:dyDescent="0.15">
      <c r="A208" s="529" t="s">
        <v>1550</v>
      </c>
      <c r="B208" s="661">
        <v>35127</v>
      </c>
      <c r="C208" s="662">
        <v>26668</v>
      </c>
      <c r="D208" s="663">
        <v>8403</v>
      </c>
      <c r="E208" s="657">
        <v>3633</v>
      </c>
      <c r="F208" s="657">
        <v>2833</v>
      </c>
      <c r="G208" s="657">
        <v>800</v>
      </c>
      <c r="H208" s="665">
        <v>3838</v>
      </c>
      <c r="I208" s="657">
        <v>2922</v>
      </c>
      <c r="J208" s="666">
        <v>891</v>
      </c>
      <c r="K208" s="657">
        <v>4699</v>
      </c>
      <c r="L208" s="657">
        <v>3766</v>
      </c>
      <c r="M208" s="657">
        <v>927</v>
      </c>
      <c r="N208" s="665">
        <v>3843</v>
      </c>
      <c r="O208" s="657">
        <v>2729</v>
      </c>
      <c r="P208" s="666">
        <v>1114</v>
      </c>
      <c r="Q208" s="657">
        <v>238</v>
      </c>
      <c r="R208" s="657">
        <v>185</v>
      </c>
      <c r="S208" s="657">
        <v>53</v>
      </c>
      <c r="T208" s="665">
        <v>183</v>
      </c>
      <c r="U208" s="657">
        <v>151</v>
      </c>
      <c r="V208" s="666">
        <v>32</v>
      </c>
      <c r="W208" s="657">
        <v>1</v>
      </c>
      <c r="X208" s="657">
        <v>1</v>
      </c>
      <c r="Y208" s="657">
        <v>0</v>
      </c>
      <c r="Z208" s="665">
        <v>1297</v>
      </c>
      <c r="AA208" s="657">
        <v>1000</v>
      </c>
      <c r="AB208" s="666">
        <v>297</v>
      </c>
      <c r="AC208" s="657">
        <v>246</v>
      </c>
      <c r="AD208" s="657">
        <v>196</v>
      </c>
      <c r="AE208" s="657">
        <v>50</v>
      </c>
      <c r="AF208" s="665">
        <v>525</v>
      </c>
      <c r="AG208" s="657">
        <v>385</v>
      </c>
      <c r="AH208" s="666">
        <v>140</v>
      </c>
      <c r="AI208" s="657">
        <v>997</v>
      </c>
      <c r="AJ208" s="657">
        <v>761</v>
      </c>
      <c r="AK208" s="657">
        <v>233</v>
      </c>
      <c r="AL208" s="665">
        <v>341</v>
      </c>
      <c r="AM208" s="657">
        <v>319</v>
      </c>
      <c r="AN208" s="666">
        <v>22</v>
      </c>
      <c r="AO208" s="657">
        <v>441</v>
      </c>
      <c r="AP208" s="657">
        <v>316</v>
      </c>
      <c r="AQ208" s="657">
        <v>125</v>
      </c>
      <c r="AR208" s="665">
        <v>162</v>
      </c>
      <c r="AS208" s="657">
        <v>136</v>
      </c>
      <c r="AT208" s="666">
        <v>26</v>
      </c>
      <c r="AU208" s="657">
        <v>2413</v>
      </c>
      <c r="AV208" s="657">
        <v>1714</v>
      </c>
      <c r="AW208" s="657">
        <v>684</v>
      </c>
      <c r="AX208" s="665">
        <v>810</v>
      </c>
      <c r="AY208" s="657">
        <v>685</v>
      </c>
      <c r="AZ208" s="666">
        <v>125</v>
      </c>
      <c r="BA208" s="657">
        <v>453</v>
      </c>
      <c r="BB208" s="657">
        <v>364</v>
      </c>
      <c r="BC208" s="657">
        <v>89</v>
      </c>
      <c r="BD208" s="665">
        <v>1369</v>
      </c>
      <c r="BE208" s="657">
        <v>1023</v>
      </c>
      <c r="BF208" s="666">
        <v>343</v>
      </c>
      <c r="BG208" s="657">
        <v>498</v>
      </c>
      <c r="BH208" s="657">
        <v>404</v>
      </c>
      <c r="BI208" s="657">
        <v>94</v>
      </c>
      <c r="BJ208" s="665">
        <v>1790</v>
      </c>
      <c r="BK208" s="657">
        <v>1271</v>
      </c>
      <c r="BL208" s="666">
        <v>516</v>
      </c>
      <c r="BM208" s="657">
        <v>310</v>
      </c>
      <c r="BN208" s="657">
        <v>227</v>
      </c>
      <c r="BO208" s="657">
        <v>83</v>
      </c>
      <c r="BP208" s="665">
        <v>160</v>
      </c>
      <c r="BQ208" s="657">
        <v>110</v>
      </c>
      <c r="BR208" s="666">
        <v>49</v>
      </c>
      <c r="BS208" s="657">
        <v>743</v>
      </c>
      <c r="BT208" s="657">
        <v>611</v>
      </c>
      <c r="BU208" s="657">
        <v>132</v>
      </c>
      <c r="BV208" s="665">
        <v>481</v>
      </c>
      <c r="BW208" s="657">
        <v>420</v>
      </c>
      <c r="BX208" s="666">
        <v>61</v>
      </c>
      <c r="BY208" s="657">
        <v>1265</v>
      </c>
      <c r="BZ208" s="657">
        <v>795</v>
      </c>
      <c r="CA208" s="657">
        <v>470</v>
      </c>
      <c r="CB208" s="665">
        <v>57</v>
      </c>
      <c r="CC208" s="657">
        <v>41</v>
      </c>
      <c r="CD208" s="666">
        <v>16</v>
      </c>
      <c r="CE208" s="657">
        <v>232</v>
      </c>
      <c r="CF208" s="657">
        <v>173</v>
      </c>
      <c r="CG208" s="657">
        <v>59</v>
      </c>
      <c r="CH208" s="665">
        <v>440</v>
      </c>
      <c r="CI208" s="657">
        <v>319</v>
      </c>
      <c r="CJ208" s="666">
        <v>121</v>
      </c>
      <c r="CK208" s="657">
        <v>549</v>
      </c>
      <c r="CL208" s="657">
        <v>450</v>
      </c>
      <c r="CM208" s="657">
        <v>99</v>
      </c>
      <c r="CN208" s="665">
        <v>61</v>
      </c>
      <c r="CO208" s="657">
        <v>47</v>
      </c>
      <c r="CP208" s="666">
        <v>14</v>
      </c>
      <c r="CQ208" s="657">
        <v>357</v>
      </c>
      <c r="CR208" s="657">
        <v>252</v>
      </c>
      <c r="CS208" s="657">
        <v>105</v>
      </c>
      <c r="CT208" s="665">
        <v>588</v>
      </c>
      <c r="CU208" s="657">
        <v>462</v>
      </c>
      <c r="CV208" s="666">
        <v>126</v>
      </c>
      <c r="CW208" s="657">
        <v>505</v>
      </c>
      <c r="CX208" s="657">
        <v>424</v>
      </c>
      <c r="CY208" s="657">
        <v>81</v>
      </c>
      <c r="CZ208" s="665">
        <v>659</v>
      </c>
      <c r="DA208" s="657">
        <v>475</v>
      </c>
      <c r="DB208" s="666">
        <v>184</v>
      </c>
      <c r="DC208" s="657">
        <v>569</v>
      </c>
      <c r="DD208" s="657">
        <v>410</v>
      </c>
      <c r="DE208" s="657">
        <v>159</v>
      </c>
      <c r="DF208" s="665">
        <v>6</v>
      </c>
      <c r="DG208" s="657">
        <v>5</v>
      </c>
      <c r="DH208" s="666">
        <v>1</v>
      </c>
      <c r="DI208" s="657">
        <v>116</v>
      </c>
      <c r="DJ208" s="657">
        <v>79</v>
      </c>
      <c r="DK208" s="657">
        <v>37</v>
      </c>
      <c r="DL208" s="665">
        <v>55</v>
      </c>
      <c r="DM208" s="657">
        <v>50</v>
      </c>
      <c r="DN208" s="666">
        <v>5</v>
      </c>
      <c r="DO208" s="657">
        <v>150</v>
      </c>
      <c r="DP208" s="657">
        <v>131</v>
      </c>
      <c r="DQ208" s="657">
        <v>19</v>
      </c>
      <c r="DR208" s="665">
        <v>37</v>
      </c>
      <c r="DS208" s="657">
        <v>18</v>
      </c>
      <c r="DT208" s="666">
        <v>19</v>
      </c>
      <c r="DU208" s="665">
        <v>10</v>
      </c>
      <c r="DV208" s="657">
        <v>8</v>
      </c>
      <c r="DW208" s="666">
        <v>2</v>
      </c>
    </row>
    <row r="209" spans="1:127" hidden="1" x14ac:dyDescent="0.15">
      <c r="A209" s="529" t="s">
        <v>1551</v>
      </c>
      <c r="B209" s="661">
        <v>43</v>
      </c>
      <c r="C209" s="662">
        <v>20</v>
      </c>
      <c r="D209" s="663">
        <v>23</v>
      </c>
      <c r="E209" s="657">
        <v>10</v>
      </c>
      <c r="F209" s="657">
        <v>5</v>
      </c>
      <c r="G209" s="657">
        <v>5</v>
      </c>
      <c r="H209" s="665">
        <v>5</v>
      </c>
      <c r="I209" s="657">
        <v>4</v>
      </c>
      <c r="J209" s="666">
        <v>1</v>
      </c>
      <c r="K209" s="657">
        <v>7</v>
      </c>
      <c r="L209" s="657">
        <v>2</v>
      </c>
      <c r="M209" s="657">
        <v>5</v>
      </c>
      <c r="N209" s="665">
        <v>3</v>
      </c>
      <c r="O209" s="657">
        <v>0</v>
      </c>
      <c r="P209" s="666">
        <v>3</v>
      </c>
      <c r="Q209" s="657">
        <v>1</v>
      </c>
      <c r="R209" s="657">
        <v>1</v>
      </c>
      <c r="S209" s="657">
        <v>0</v>
      </c>
      <c r="T209" s="665">
        <v>0</v>
      </c>
      <c r="U209" s="657">
        <v>0</v>
      </c>
      <c r="V209" s="666">
        <v>0</v>
      </c>
      <c r="W209" s="657">
        <v>0</v>
      </c>
      <c r="X209" s="657">
        <v>0</v>
      </c>
      <c r="Y209" s="657">
        <v>0</v>
      </c>
      <c r="Z209" s="665">
        <v>4</v>
      </c>
      <c r="AA209" s="657">
        <v>2</v>
      </c>
      <c r="AB209" s="666">
        <v>2</v>
      </c>
      <c r="AC209" s="657">
        <v>2</v>
      </c>
      <c r="AD209" s="657">
        <v>1</v>
      </c>
      <c r="AE209" s="657">
        <v>1</v>
      </c>
      <c r="AF209" s="665">
        <v>0</v>
      </c>
      <c r="AG209" s="657">
        <v>0</v>
      </c>
      <c r="AH209" s="666">
        <v>0</v>
      </c>
      <c r="AI209" s="657">
        <v>0</v>
      </c>
      <c r="AJ209" s="657">
        <v>0</v>
      </c>
      <c r="AK209" s="657">
        <v>0</v>
      </c>
      <c r="AL209" s="665">
        <v>0</v>
      </c>
      <c r="AM209" s="657">
        <v>0</v>
      </c>
      <c r="AN209" s="666">
        <v>0</v>
      </c>
      <c r="AO209" s="657">
        <v>0</v>
      </c>
      <c r="AP209" s="657">
        <v>0</v>
      </c>
      <c r="AQ209" s="657">
        <v>0</v>
      </c>
      <c r="AR209" s="665">
        <v>0</v>
      </c>
      <c r="AS209" s="657">
        <v>0</v>
      </c>
      <c r="AT209" s="666">
        <v>0</v>
      </c>
      <c r="AU209" s="657">
        <v>1</v>
      </c>
      <c r="AV209" s="657">
        <v>1</v>
      </c>
      <c r="AW209" s="657">
        <v>0</v>
      </c>
      <c r="AX209" s="665">
        <v>5</v>
      </c>
      <c r="AY209" s="657">
        <v>4</v>
      </c>
      <c r="AZ209" s="666">
        <v>1</v>
      </c>
      <c r="BA209" s="657">
        <v>2</v>
      </c>
      <c r="BB209" s="657">
        <v>0</v>
      </c>
      <c r="BC209" s="657">
        <v>2</v>
      </c>
      <c r="BD209" s="665">
        <v>0</v>
      </c>
      <c r="BE209" s="657">
        <v>0</v>
      </c>
      <c r="BF209" s="666">
        <v>0</v>
      </c>
      <c r="BG209" s="657">
        <v>0</v>
      </c>
      <c r="BH209" s="657">
        <v>0</v>
      </c>
      <c r="BI209" s="657">
        <v>0</v>
      </c>
      <c r="BJ209" s="665">
        <v>0</v>
      </c>
      <c r="BK209" s="657">
        <v>0</v>
      </c>
      <c r="BL209" s="666">
        <v>0</v>
      </c>
      <c r="BM209" s="657">
        <v>0</v>
      </c>
      <c r="BN209" s="657">
        <v>0</v>
      </c>
      <c r="BO209" s="657">
        <v>0</v>
      </c>
      <c r="BP209" s="665">
        <v>0</v>
      </c>
      <c r="BQ209" s="657">
        <v>0</v>
      </c>
      <c r="BR209" s="666">
        <v>0</v>
      </c>
      <c r="BS209" s="657">
        <v>0</v>
      </c>
      <c r="BT209" s="657">
        <v>0</v>
      </c>
      <c r="BU209" s="657">
        <v>0</v>
      </c>
      <c r="BV209" s="665">
        <v>0</v>
      </c>
      <c r="BW209" s="657">
        <v>0</v>
      </c>
      <c r="BX209" s="666">
        <v>0</v>
      </c>
      <c r="BY209" s="657">
        <v>0</v>
      </c>
      <c r="BZ209" s="657">
        <v>0</v>
      </c>
      <c r="CA209" s="657">
        <v>0</v>
      </c>
      <c r="CB209" s="665">
        <v>0</v>
      </c>
      <c r="CC209" s="657">
        <v>0</v>
      </c>
      <c r="CD209" s="666">
        <v>0</v>
      </c>
      <c r="CE209" s="657">
        <v>0</v>
      </c>
      <c r="CF209" s="657">
        <v>0</v>
      </c>
      <c r="CG209" s="657">
        <v>0</v>
      </c>
      <c r="CH209" s="665">
        <v>0</v>
      </c>
      <c r="CI209" s="657">
        <v>0</v>
      </c>
      <c r="CJ209" s="666">
        <v>0</v>
      </c>
      <c r="CK209" s="657">
        <v>3</v>
      </c>
      <c r="CL209" s="657">
        <v>0</v>
      </c>
      <c r="CM209" s="657">
        <v>3</v>
      </c>
      <c r="CN209" s="665">
        <v>0</v>
      </c>
      <c r="CO209" s="657">
        <v>0</v>
      </c>
      <c r="CP209" s="666">
        <v>0</v>
      </c>
      <c r="CQ209" s="657">
        <v>0</v>
      </c>
      <c r="CR209" s="657">
        <v>0</v>
      </c>
      <c r="CS209" s="657">
        <v>0</v>
      </c>
      <c r="CT209" s="665">
        <v>0</v>
      </c>
      <c r="CU209" s="657">
        <v>0</v>
      </c>
      <c r="CV209" s="666">
        <v>0</v>
      </c>
      <c r="CW209" s="657">
        <v>0</v>
      </c>
      <c r="CX209" s="657">
        <v>0</v>
      </c>
      <c r="CY209" s="657">
        <v>0</v>
      </c>
      <c r="CZ209" s="665">
        <v>0</v>
      </c>
      <c r="DA209" s="657">
        <v>0</v>
      </c>
      <c r="DB209" s="666">
        <v>0</v>
      </c>
      <c r="DC209" s="657">
        <v>0</v>
      </c>
      <c r="DD209" s="657">
        <v>0</v>
      </c>
      <c r="DE209" s="657">
        <v>0</v>
      </c>
      <c r="DF209" s="665">
        <v>0</v>
      </c>
      <c r="DG209" s="657">
        <v>0</v>
      </c>
      <c r="DH209" s="666">
        <v>0</v>
      </c>
      <c r="DI209" s="657">
        <v>0</v>
      </c>
      <c r="DJ209" s="657">
        <v>0</v>
      </c>
      <c r="DK209" s="657">
        <v>0</v>
      </c>
      <c r="DL209" s="665">
        <v>0</v>
      </c>
      <c r="DM209" s="657">
        <v>0</v>
      </c>
      <c r="DN209" s="666">
        <v>0</v>
      </c>
      <c r="DO209" s="657">
        <v>0</v>
      </c>
      <c r="DP209" s="657">
        <v>0</v>
      </c>
      <c r="DQ209" s="657">
        <v>0</v>
      </c>
      <c r="DR209" s="665">
        <v>0</v>
      </c>
      <c r="DS209" s="657">
        <v>0</v>
      </c>
      <c r="DT209" s="666">
        <v>0</v>
      </c>
      <c r="DU209" s="665">
        <v>0</v>
      </c>
      <c r="DV209" s="657">
        <v>0</v>
      </c>
      <c r="DW209" s="666">
        <v>0</v>
      </c>
    </row>
    <row r="210" spans="1:127" hidden="1" x14ac:dyDescent="0.15">
      <c r="A210" s="529" t="s">
        <v>1552</v>
      </c>
      <c r="B210" s="661">
        <v>537</v>
      </c>
      <c r="C210" s="662">
        <v>389</v>
      </c>
      <c r="D210" s="663">
        <v>148</v>
      </c>
      <c r="E210" s="657">
        <v>2</v>
      </c>
      <c r="F210" s="657">
        <v>1</v>
      </c>
      <c r="G210" s="657">
        <v>1</v>
      </c>
      <c r="H210" s="665">
        <v>87</v>
      </c>
      <c r="I210" s="657">
        <v>52</v>
      </c>
      <c r="J210" s="666">
        <v>35</v>
      </c>
      <c r="K210" s="657">
        <v>171</v>
      </c>
      <c r="L210" s="657">
        <v>99</v>
      </c>
      <c r="M210" s="657">
        <v>72</v>
      </c>
      <c r="N210" s="665">
        <v>0</v>
      </c>
      <c r="O210" s="657">
        <v>0</v>
      </c>
      <c r="P210" s="666">
        <v>0</v>
      </c>
      <c r="Q210" s="657">
        <v>0</v>
      </c>
      <c r="R210" s="657">
        <v>0</v>
      </c>
      <c r="S210" s="657">
        <v>0</v>
      </c>
      <c r="T210" s="665">
        <v>0</v>
      </c>
      <c r="U210" s="657">
        <v>0</v>
      </c>
      <c r="V210" s="666">
        <v>0</v>
      </c>
      <c r="W210" s="657">
        <v>0</v>
      </c>
      <c r="X210" s="657">
        <v>0</v>
      </c>
      <c r="Y210" s="657">
        <v>0</v>
      </c>
      <c r="Z210" s="665">
        <v>61</v>
      </c>
      <c r="AA210" s="657">
        <v>49</v>
      </c>
      <c r="AB210" s="666">
        <v>12</v>
      </c>
      <c r="AC210" s="657">
        <v>6</v>
      </c>
      <c r="AD210" s="657">
        <v>5</v>
      </c>
      <c r="AE210" s="657">
        <v>1</v>
      </c>
      <c r="AF210" s="665">
        <v>0</v>
      </c>
      <c r="AG210" s="657">
        <v>0</v>
      </c>
      <c r="AH210" s="666">
        <v>0</v>
      </c>
      <c r="AI210" s="657">
        <v>124</v>
      </c>
      <c r="AJ210" s="657">
        <v>107</v>
      </c>
      <c r="AK210" s="657">
        <v>17</v>
      </c>
      <c r="AL210" s="665">
        <v>0</v>
      </c>
      <c r="AM210" s="657">
        <v>0</v>
      </c>
      <c r="AN210" s="666">
        <v>0</v>
      </c>
      <c r="AO210" s="657">
        <v>0</v>
      </c>
      <c r="AP210" s="657">
        <v>0</v>
      </c>
      <c r="AQ210" s="657">
        <v>0</v>
      </c>
      <c r="AR210" s="665">
        <v>0</v>
      </c>
      <c r="AS210" s="657">
        <v>0</v>
      </c>
      <c r="AT210" s="666">
        <v>0</v>
      </c>
      <c r="AU210" s="657">
        <v>0</v>
      </c>
      <c r="AV210" s="657">
        <v>0</v>
      </c>
      <c r="AW210" s="657">
        <v>0</v>
      </c>
      <c r="AX210" s="665">
        <v>0</v>
      </c>
      <c r="AY210" s="657">
        <v>0</v>
      </c>
      <c r="AZ210" s="666">
        <v>0</v>
      </c>
      <c r="BA210" s="657">
        <v>0</v>
      </c>
      <c r="BB210" s="657">
        <v>0</v>
      </c>
      <c r="BC210" s="657">
        <v>0</v>
      </c>
      <c r="BD210" s="665">
        <v>0</v>
      </c>
      <c r="BE210" s="657">
        <v>0</v>
      </c>
      <c r="BF210" s="666">
        <v>0</v>
      </c>
      <c r="BG210" s="657">
        <v>27</v>
      </c>
      <c r="BH210" s="657">
        <v>27</v>
      </c>
      <c r="BI210" s="657">
        <v>0</v>
      </c>
      <c r="BJ210" s="665">
        <v>0</v>
      </c>
      <c r="BK210" s="657">
        <v>0</v>
      </c>
      <c r="BL210" s="666">
        <v>0</v>
      </c>
      <c r="BM210" s="657">
        <v>0</v>
      </c>
      <c r="BN210" s="657">
        <v>0</v>
      </c>
      <c r="BO210" s="657">
        <v>0</v>
      </c>
      <c r="BP210" s="665">
        <v>0</v>
      </c>
      <c r="BQ210" s="657">
        <v>0</v>
      </c>
      <c r="BR210" s="666">
        <v>0</v>
      </c>
      <c r="BS210" s="657">
        <v>0</v>
      </c>
      <c r="BT210" s="657">
        <v>0</v>
      </c>
      <c r="BU210" s="657">
        <v>0</v>
      </c>
      <c r="BV210" s="665">
        <v>0</v>
      </c>
      <c r="BW210" s="657">
        <v>0</v>
      </c>
      <c r="BX210" s="666">
        <v>0</v>
      </c>
      <c r="BY210" s="657">
        <v>25</v>
      </c>
      <c r="BZ210" s="657">
        <v>22</v>
      </c>
      <c r="CA210" s="657">
        <v>3</v>
      </c>
      <c r="CB210" s="665">
        <v>0</v>
      </c>
      <c r="CC210" s="657">
        <v>0</v>
      </c>
      <c r="CD210" s="666">
        <v>0</v>
      </c>
      <c r="CE210" s="657">
        <v>0</v>
      </c>
      <c r="CF210" s="657">
        <v>0</v>
      </c>
      <c r="CG210" s="657">
        <v>0</v>
      </c>
      <c r="CH210" s="665">
        <v>19</v>
      </c>
      <c r="CI210" s="657">
        <v>14</v>
      </c>
      <c r="CJ210" s="666">
        <v>5</v>
      </c>
      <c r="CK210" s="657">
        <v>15</v>
      </c>
      <c r="CL210" s="657">
        <v>13</v>
      </c>
      <c r="CM210" s="657">
        <v>2</v>
      </c>
      <c r="CN210" s="665">
        <v>0</v>
      </c>
      <c r="CO210" s="657">
        <v>0</v>
      </c>
      <c r="CP210" s="666">
        <v>0</v>
      </c>
      <c r="CQ210" s="657">
        <v>0</v>
      </c>
      <c r="CR210" s="657">
        <v>0</v>
      </c>
      <c r="CS210" s="657">
        <v>0</v>
      </c>
      <c r="CT210" s="665">
        <v>0</v>
      </c>
      <c r="CU210" s="657">
        <v>0</v>
      </c>
      <c r="CV210" s="666">
        <v>0</v>
      </c>
      <c r="CW210" s="657">
        <v>0</v>
      </c>
      <c r="CX210" s="657">
        <v>0</v>
      </c>
      <c r="CY210" s="657">
        <v>0</v>
      </c>
      <c r="CZ210" s="665">
        <v>0</v>
      </c>
      <c r="DA210" s="657">
        <v>0</v>
      </c>
      <c r="DB210" s="666">
        <v>0</v>
      </c>
      <c r="DC210" s="657">
        <v>0</v>
      </c>
      <c r="DD210" s="657">
        <v>0</v>
      </c>
      <c r="DE210" s="657">
        <v>0</v>
      </c>
      <c r="DF210" s="665">
        <v>0</v>
      </c>
      <c r="DG210" s="657">
        <v>0</v>
      </c>
      <c r="DH210" s="666">
        <v>0</v>
      </c>
      <c r="DI210" s="657">
        <v>0</v>
      </c>
      <c r="DJ210" s="657">
        <v>0</v>
      </c>
      <c r="DK210" s="657">
        <v>0</v>
      </c>
      <c r="DL210" s="665">
        <v>0</v>
      </c>
      <c r="DM210" s="657">
        <v>0</v>
      </c>
      <c r="DN210" s="666">
        <v>0</v>
      </c>
      <c r="DO210" s="657">
        <v>0</v>
      </c>
      <c r="DP210" s="657">
        <v>0</v>
      </c>
      <c r="DQ210" s="657">
        <v>0</v>
      </c>
      <c r="DR210" s="665">
        <v>0</v>
      </c>
      <c r="DS210" s="657">
        <v>0</v>
      </c>
      <c r="DT210" s="666">
        <v>0</v>
      </c>
      <c r="DU210" s="665">
        <v>0</v>
      </c>
      <c r="DV210" s="657">
        <v>0</v>
      </c>
      <c r="DW210" s="666">
        <v>0</v>
      </c>
    </row>
    <row r="211" spans="1:127" hidden="1" x14ac:dyDescent="0.15">
      <c r="A211" s="529" t="s">
        <v>1553</v>
      </c>
      <c r="B211" s="661">
        <v>4449</v>
      </c>
      <c r="C211" s="662">
        <v>2983</v>
      </c>
      <c r="D211" s="663">
        <v>1450</v>
      </c>
      <c r="E211" s="657">
        <v>188</v>
      </c>
      <c r="F211" s="657">
        <v>132</v>
      </c>
      <c r="G211" s="657">
        <v>56</v>
      </c>
      <c r="H211" s="665">
        <v>220</v>
      </c>
      <c r="I211" s="657">
        <v>149</v>
      </c>
      <c r="J211" s="666">
        <v>71</v>
      </c>
      <c r="K211" s="657">
        <v>407</v>
      </c>
      <c r="L211" s="657">
        <v>297</v>
      </c>
      <c r="M211" s="657">
        <v>110</v>
      </c>
      <c r="N211" s="665">
        <v>24</v>
      </c>
      <c r="O211" s="657">
        <v>21</v>
      </c>
      <c r="P211" s="666">
        <v>3</v>
      </c>
      <c r="Q211" s="657">
        <v>50</v>
      </c>
      <c r="R211" s="657">
        <v>37</v>
      </c>
      <c r="S211" s="657">
        <v>13</v>
      </c>
      <c r="T211" s="665">
        <v>0</v>
      </c>
      <c r="U211" s="657">
        <v>0</v>
      </c>
      <c r="V211" s="666">
        <v>0</v>
      </c>
      <c r="W211" s="657">
        <v>0</v>
      </c>
      <c r="X211" s="657">
        <v>0</v>
      </c>
      <c r="Y211" s="657">
        <v>0</v>
      </c>
      <c r="Z211" s="665">
        <v>45</v>
      </c>
      <c r="AA211" s="657">
        <v>19</v>
      </c>
      <c r="AB211" s="666">
        <v>26</v>
      </c>
      <c r="AC211" s="657">
        <v>7</v>
      </c>
      <c r="AD211" s="657">
        <v>4</v>
      </c>
      <c r="AE211" s="657">
        <v>3</v>
      </c>
      <c r="AF211" s="665">
        <v>77</v>
      </c>
      <c r="AG211" s="657">
        <v>61</v>
      </c>
      <c r="AH211" s="666">
        <v>16</v>
      </c>
      <c r="AI211" s="657">
        <v>177</v>
      </c>
      <c r="AJ211" s="657">
        <v>105</v>
      </c>
      <c r="AK211" s="657">
        <v>72</v>
      </c>
      <c r="AL211" s="665">
        <v>0</v>
      </c>
      <c r="AM211" s="657">
        <v>0</v>
      </c>
      <c r="AN211" s="666">
        <v>0</v>
      </c>
      <c r="AO211" s="657">
        <v>33</v>
      </c>
      <c r="AP211" s="657">
        <v>23</v>
      </c>
      <c r="AQ211" s="657">
        <v>10</v>
      </c>
      <c r="AR211" s="665">
        <v>27</v>
      </c>
      <c r="AS211" s="657">
        <v>19</v>
      </c>
      <c r="AT211" s="666">
        <v>8</v>
      </c>
      <c r="AU211" s="657">
        <v>1614</v>
      </c>
      <c r="AV211" s="657">
        <v>1110</v>
      </c>
      <c r="AW211" s="657">
        <v>489</v>
      </c>
      <c r="AX211" s="665">
        <v>2</v>
      </c>
      <c r="AY211" s="657">
        <v>1</v>
      </c>
      <c r="AZ211" s="666">
        <v>1</v>
      </c>
      <c r="BA211" s="657">
        <v>5</v>
      </c>
      <c r="BB211" s="657">
        <v>4</v>
      </c>
      <c r="BC211" s="657">
        <v>1</v>
      </c>
      <c r="BD211" s="665">
        <v>612</v>
      </c>
      <c r="BE211" s="657">
        <v>428</v>
      </c>
      <c r="BF211" s="666">
        <v>184</v>
      </c>
      <c r="BG211" s="657">
        <v>0</v>
      </c>
      <c r="BH211" s="657">
        <v>0</v>
      </c>
      <c r="BI211" s="657">
        <v>0</v>
      </c>
      <c r="BJ211" s="665">
        <v>341</v>
      </c>
      <c r="BK211" s="657">
        <v>176</v>
      </c>
      <c r="BL211" s="666">
        <v>165</v>
      </c>
      <c r="BM211" s="657">
        <v>38</v>
      </c>
      <c r="BN211" s="657">
        <v>22</v>
      </c>
      <c r="BO211" s="657">
        <v>16</v>
      </c>
      <c r="BP211" s="665">
        <v>7</v>
      </c>
      <c r="BQ211" s="657">
        <v>3</v>
      </c>
      <c r="BR211" s="666">
        <v>3</v>
      </c>
      <c r="BS211" s="657">
        <v>0</v>
      </c>
      <c r="BT211" s="657">
        <v>0</v>
      </c>
      <c r="BU211" s="657">
        <v>0</v>
      </c>
      <c r="BV211" s="665">
        <v>2</v>
      </c>
      <c r="BW211" s="657">
        <v>1</v>
      </c>
      <c r="BX211" s="666">
        <v>1</v>
      </c>
      <c r="BY211" s="657">
        <v>0</v>
      </c>
      <c r="BZ211" s="657">
        <v>0</v>
      </c>
      <c r="CA211" s="657">
        <v>0</v>
      </c>
      <c r="CB211" s="665">
        <v>21</v>
      </c>
      <c r="CC211" s="657">
        <v>13</v>
      </c>
      <c r="CD211" s="666">
        <v>8</v>
      </c>
      <c r="CE211" s="657">
        <v>4</v>
      </c>
      <c r="CF211" s="657">
        <v>3</v>
      </c>
      <c r="CG211" s="657">
        <v>1</v>
      </c>
      <c r="CH211" s="665">
        <v>33</v>
      </c>
      <c r="CI211" s="657">
        <v>20</v>
      </c>
      <c r="CJ211" s="666">
        <v>13</v>
      </c>
      <c r="CK211" s="657">
        <v>4</v>
      </c>
      <c r="CL211" s="657">
        <v>3</v>
      </c>
      <c r="CM211" s="657">
        <v>1</v>
      </c>
      <c r="CN211" s="665">
        <v>7</v>
      </c>
      <c r="CO211" s="657">
        <v>3</v>
      </c>
      <c r="CP211" s="666">
        <v>4</v>
      </c>
      <c r="CQ211" s="657">
        <v>69</v>
      </c>
      <c r="CR211" s="657">
        <v>55</v>
      </c>
      <c r="CS211" s="657">
        <v>14</v>
      </c>
      <c r="CT211" s="665">
        <v>10</v>
      </c>
      <c r="CU211" s="657">
        <v>4</v>
      </c>
      <c r="CV211" s="666">
        <v>6</v>
      </c>
      <c r="CW211" s="657">
        <v>22</v>
      </c>
      <c r="CX211" s="657">
        <v>20</v>
      </c>
      <c r="CY211" s="657">
        <v>2</v>
      </c>
      <c r="CZ211" s="665">
        <v>333</v>
      </c>
      <c r="DA211" s="657">
        <v>219</v>
      </c>
      <c r="DB211" s="666">
        <v>114</v>
      </c>
      <c r="DC211" s="657">
        <v>52</v>
      </c>
      <c r="DD211" s="657">
        <v>20</v>
      </c>
      <c r="DE211" s="657">
        <v>32</v>
      </c>
      <c r="DF211" s="665">
        <v>4</v>
      </c>
      <c r="DG211" s="657">
        <v>4</v>
      </c>
      <c r="DH211" s="666">
        <v>0</v>
      </c>
      <c r="DI211" s="657">
        <v>12</v>
      </c>
      <c r="DJ211" s="657">
        <v>5</v>
      </c>
      <c r="DK211" s="657">
        <v>7</v>
      </c>
      <c r="DL211" s="665">
        <v>2</v>
      </c>
      <c r="DM211" s="657">
        <v>2</v>
      </c>
      <c r="DN211" s="666">
        <v>0</v>
      </c>
      <c r="DO211" s="657">
        <v>0</v>
      </c>
      <c r="DP211" s="657">
        <v>0</v>
      </c>
      <c r="DQ211" s="657">
        <v>0</v>
      </c>
      <c r="DR211" s="665">
        <v>0</v>
      </c>
      <c r="DS211" s="657">
        <v>0</v>
      </c>
      <c r="DT211" s="666">
        <v>0</v>
      </c>
      <c r="DU211" s="665">
        <v>0</v>
      </c>
      <c r="DV211" s="657">
        <v>0</v>
      </c>
      <c r="DW211" s="666">
        <v>0</v>
      </c>
    </row>
    <row r="212" spans="1:127" hidden="1" x14ac:dyDescent="0.15">
      <c r="A212" s="529" t="s">
        <v>1554</v>
      </c>
      <c r="B212" s="661">
        <v>4734</v>
      </c>
      <c r="C212" s="662">
        <v>3282</v>
      </c>
      <c r="D212" s="663">
        <v>1452</v>
      </c>
      <c r="E212" s="657">
        <v>136</v>
      </c>
      <c r="F212" s="657">
        <v>105</v>
      </c>
      <c r="G212" s="657">
        <v>31</v>
      </c>
      <c r="H212" s="665">
        <v>128</v>
      </c>
      <c r="I212" s="657">
        <v>84</v>
      </c>
      <c r="J212" s="666">
        <v>44</v>
      </c>
      <c r="K212" s="657">
        <v>369</v>
      </c>
      <c r="L212" s="657">
        <v>333</v>
      </c>
      <c r="M212" s="657">
        <v>36</v>
      </c>
      <c r="N212" s="665">
        <v>2530</v>
      </c>
      <c r="O212" s="657">
        <v>1609</v>
      </c>
      <c r="P212" s="666">
        <v>921</v>
      </c>
      <c r="Q212" s="657">
        <v>1</v>
      </c>
      <c r="R212" s="657">
        <v>1</v>
      </c>
      <c r="S212" s="657">
        <v>0</v>
      </c>
      <c r="T212" s="665">
        <v>107</v>
      </c>
      <c r="U212" s="657">
        <v>91</v>
      </c>
      <c r="V212" s="666">
        <v>16</v>
      </c>
      <c r="W212" s="657">
        <v>0</v>
      </c>
      <c r="X212" s="657">
        <v>0</v>
      </c>
      <c r="Y212" s="657">
        <v>0</v>
      </c>
      <c r="Z212" s="665">
        <v>20</v>
      </c>
      <c r="AA212" s="657">
        <v>17</v>
      </c>
      <c r="AB212" s="666">
        <v>3</v>
      </c>
      <c r="AC212" s="657">
        <v>85</v>
      </c>
      <c r="AD212" s="657">
        <v>78</v>
      </c>
      <c r="AE212" s="657">
        <v>7</v>
      </c>
      <c r="AF212" s="665">
        <v>0</v>
      </c>
      <c r="AG212" s="657">
        <v>0</v>
      </c>
      <c r="AH212" s="666">
        <v>0</v>
      </c>
      <c r="AI212" s="657">
        <v>48</v>
      </c>
      <c r="AJ212" s="657">
        <v>35</v>
      </c>
      <c r="AK212" s="657">
        <v>13</v>
      </c>
      <c r="AL212" s="665">
        <v>0</v>
      </c>
      <c r="AM212" s="657">
        <v>0</v>
      </c>
      <c r="AN212" s="666">
        <v>0</v>
      </c>
      <c r="AO212" s="657">
        <v>171</v>
      </c>
      <c r="AP212" s="657">
        <v>102</v>
      </c>
      <c r="AQ212" s="657">
        <v>69</v>
      </c>
      <c r="AR212" s="665">
        <v>5</v>
      </c>
      <c r="AS212" s="657">
        <v>3</v>
      </c>
      <c r="AT212" s="666">
        <v>2</v>
      </c>
      <c r="AU212" s="657">
        <v>44</v>
      </c>
      <c r="AV212" s="657">
        <v>27</v>
      </c>
      <c r="AW212" s="657">
        <v>17</v>
      </c>
      <c r="AX212" s="665">
        <v>0</v>
      </c>
      <c r="AY212" s="657">
        <v>0</v>
      </c>
      <c r="AZ212" s="666">
        <v>0</v>
      </c>
      <c r="BA212" s="657">
        <v>8</v>
      </c>
      <c r="BB212" s="657">
        <v>4</v>
      </c>
      <c r="BC212" s="657">
        <v>4</v>
      </c>
      <c r="BD212" s="665">
        <v>2</v>
      </c>
      <c r="BE212" s="657">
        <v>1</v>
      </c>
      <c r="BF212" s="666">
        <v>1</v>
      </c>
      <c r="BG212" s="657">
        <v>98</v>
      </c>
      <c r="BH212" s="657">
        <v>86</v>
      </c>
      <c r="BI212" s="657">
        <v>12</v>
      </c>
      <c r="BJ212" s="665">
        <v>201</v>
      </c>
      <c r="BK212" s="657">
        <v>151</v>
      </c>
      <c r="BL212" s="666">
        <v>50</v>
      </c>
      <c r="BM212" s="657">
        <v>33</v>
      </c>
      <c r="BN212" s="657">
        <v>29</v>
      </c>
      <c r="BO212" s="657">
        <v>4</v>
      </c>
      <c r="BP212" s="665">
        <v>3</v>
      </c>
      <c r="BQ212" s="657">
        <v>2</v>
      </c>
      <c r="BR212" s="666">
        <v>1</v>
      </c>
      <c r="BS212" s="657">
        <v>5</v>
      </c>
      <c r="BT212" s="657">
        <v>5</v>
      </c>
      <c r="BU212" s="657">
        <v>0</v>
      </c>
      <c r="BV212" s="665">
        <v>0</v>
      </c>
      <c r="BW212" s="657">
        <v>0</v>
      </c>
      <c r="BX212" s="666">
        <v>0</v>
      </c>
      <c r="BY212" s="657">
        <v>310</v>
      </c>
      <c r="BZ212" s="657">
        <v>207</v>
      </c>
      <c r="CA212" s="657">
        <v>103</v>
      </c>
      <c r="CB212" s="665">
        <v>3</v>
      </c>
      <c r="CC212" s="657">
        <v>3</v>
      </c>
      <c r="CD212" s="666">
        <v>0</v>
      </c>
      <c r="CE212" s="657">
        <v>104</v>
      </c>
      <c r="CF212" s="657">
        <v>84</v>
      </c>
      <c r="CG212" s="657">
        <v>20</v>
      </c>
      <c r="CH212" s="665">
        <v>0</v>
      </c>
      <c r="CI212" s="657">
        <v>0</v>
      </c>
      <c r="CJ212" s="666">
        <v>0</v>
      </c>
      <c r="CK212" s="657">
        <v>23</v>
      </c>
      <c r="CL212" s="657">
        <v>18</v>
      </c>
      <c r="CM212" s="657">
        <v>5</v>
      </c>
      <c r="CN212" s="665">
        <v>0</v>
      </c>
      <c r="CO212" s="657">
        <v>0</v>
      </c>
      <c r="CP212" s="666">
        <v>0</v>
      </c>
      <c r="CQ212" s="657">
        <v>19</v>
      </c>
      <c r="CR212" s="657">
        <v>6</v>
      </c>
      <c r="CS212" s="657">
        <v>13</v>
      </c>
      <c r="CT212" s="665">
        <v>72</v>
      </c>
      <c r="CU212" s="657">
        <v>53</v>
      </c>
      <c r="CV212" s="666">
        <v>19</v>
      </c>
      <c r="CW212" s="657">
        <v>58</v>
      </c>
      <c r="CX212" s="657">
        <v>24</v>
      </c>
      <c r="CY212" s="657">
        <v>34</v>
      </c>
      <c r="CZ212" s="665">
        <v>147</v>
      </c>
      <c r="DA212" s="657">
        <v>120</v>
      </c>
      <c r="DB212" s="666">
        <v>27</v>
      </c>
      <c r="DC212" s="657">
        <v>2</v>
      </c>
      <c r="DD212" s="657">
        <v>2</v>
      </c>
      <c r="DE212" s="657">
        <v>0</v>
      </c>
      <c r="DF212" s="665">
        <v>0</v>
      </c>
      <c r="DG212" s="657">
        <v>0</v>
      </c>
      <c r="DH212" s="666">
        <v>0</v>
      </c>
      <c r="DI212" s="657">
        <v>2</v>
      </c>
      <c r="DJ212" s="657">
        <v>2</v>
      </c>
      <c r="DK212" s="657">
        <v>0</v>
      </c>
      <c r="DL212" s="665">
        <v>0</v>
      </c>
      <c r="DM212" s="657">
        <v>0</v>
      </c>
      <c r="DN212" s="666">
        <v>0</v>
      </c>
      <c r="DO212" s="657">
        <v>0</v>
      </c>
      <c r="DP212" s="657">
        <v>0</v>
      </c>
      <c r="DQ212" s="657">
        <v>0</v>
      </c>
      <c r="DR212" s="665">
        <v>0</v>
      </c>
      <c r="DS212" s="657">
        <v>0</v>
      </c>
      <c r="DT212" s="666">
        <v>0</v>
      </c>
      <c r="DU212" s="665">
        <v>0</v>
      </c>
      <c r="DV212" s="657">
        <v>0</v>
      </c>
      <c r="DW212" s="666">
        <v>0</v>
      </c>
    </row>
    <row r="213" spans="1:127" hidden="1" x14ac:dyDescent="0.15">
      <c r="A213" s="529" t="s">
        <v>1555</v>
      </c>
      <c r="B213" s="661">
        <v>10312</v>
      </c>
      <c r="C213" s="662">
        <v>8523</v>
      </c>
      <c r="D213" s="663">
        <v>1757</v>
      </c>
      <c r="E213" s="657">
        <v>1312</v>
      </c>
      <c r="F213" s="657">
        <v>1050</v>
      </c>
      <c r="G213" s="657">
        <v>262</v>
      </c>
      <c r="H213" s="665">
        <v>1622</v>
      </c>
      <c r="I213" s="657">
        <v>1337</v>
      </c>
      <c r="J213" s="666">
        <v>268</v>
      </c>
      <c r="K213" s="657">
        <v>1813</v>
      </c>
      <c r="L213" s="657">
        <v>1527</v>
      </c>
      <c r="M213" s="657">
        <v>280</v>
      </c>
      <c r="N213" s="665">
        <v>325</v>
      </c>
      <c r="O213" s="657">
        <v>289</v>
      </c>
      <c r="P213" s="666">
        <v>36</v>
      </c>
      <c r="Q213" s="657">
        <v>82</v>
      </c>
      <c r="R213" s="657">
        <v>65</v>
      </c>
      <c r="S213" s="657">
        <v>17</v>
      </c>
      <c r="T213" s="665">
        <v>71</v>
      </c>
      <c r="U213" s="657">
        <v>56</v>
      </c>
      <c r="V213" s="666">
        <v>15</v>
      </c>
      <c r="W213" s="657">
        <v>0</v>
      </c>
      <c r="X213" s="657">
        <v>0</v>
      </c>
      <c r="Y213" s="657">
        <v>0</v>
      </c>
      <c r="Z213" s="665">
        <v>604</v>
      </c>
      <c r="AA213" s="657">
        <v>482</v>
      </c>
      <c r="AB213" s="666">
        <v>122</v>
      </c>
      <c r="AC213" s="657">
        <v>102</v>
      </c>
      <c r="AD213" s="657">
        <v>77</v>
      </c>
      <c r="AE213" s="657">
        <v>25</v>
      </c>
      <c r="AF213" s="665">
        <v>140</v>
      </c>
      <c r="AG213" s="657">
        <v>120</v>
      </c>
      <c r="AH213" s="666">
        <v>20</v>
      </c>
      <c r="AI213" s="657">
        <v>305</v>
      </c>
      <c r="AJ213" s="657">
        <v>217</v>
      </c>
      <c r="AK213" s="657">
        <v>85</v>
      </c>
      <c r="AL213" s="665">
        <v>114</v>
      </c>
      <c r="AM213" s="657">
        <v>99</v>
      </c>
      <c r="AN213" s="666">
        <v>15</v>
      </c>
      <c r="AO213" s="657">
        <v>92</v>
      </c>
      <c r="AP213" s="657">
        <v>81</v>
      </c>
      <c r="AQ213" s="657">
        <v>11</v>
      </c>
      <c r="AR213" s="665">
        <v>76</v>
      </c>
      <c r="AS213" s="657">
        <v>67</v>
      </c>
      <c r="AT213" s="666">
        <v>9</v>
      </c>
      <c r="AU213" s="657">
        <v>364</v>
      </c>
      <c r="AV213" s="657">
        <v>298</v>
      </c>
      <c r="AW213" s="657">
        <v>66</v>
      </c>
      <c r="AX213" s="665">
        <v>200</v>
      </c>
      <c r="AY213" s="657">
        <v>170</v>
      </c>
      <c r="AZ213" s="666">
        <v>30</v>
      </c>
      <c r="BA213" s="657">
        <v>217</v>
      </c>
      <c r="BB213" s="657">
        <v>174</v>
      </c>
      <c r="BC213" s="657">
        <v>43</v>
      </c>
      <c r="BD213" s="665">
        <v>109</v>
      </c>
      <c r="BE213" s="657">
        <v>86</v>
      </c>
      <c r="BF213" s="666">
        <v>20</v>
      </c>
      <c r="BG213" s="657">
        <v>9</v>
      </c>
      <c r="BH213" s="657">
        <v>7</v>
      </c>
      <c r="BI213" s="657">
        <v>2</v>
      </c>
      <c r="BJ213" s="665">
        <v>471</v>
      </c>
      <c r="BK213" s="657">
        <v>391</v>
      </c>
      <c r="BL213" s="666">
        <v>77</v>
      </c>
      <c r="BM213" s="657">
        <v>2</v>
      </c>
      <c r="BN213" s="657">
        <v>2</v>
      </c>
      <c r="BO213" s="657">
        <v>0</v>
      </c>
      <c r="BP213" s="665">
        <v>25</v>
      </c>
      <c r="BQ213" s="657">
        <v>19</v>
      </c>
      <c r="BR213" s="666">
        <v>6</v>
      </c>
      <c r="BS213" s="657">
        <v>316</v>
      </c>
      <c r="BT213" s="657">
        <v>279</v>
      </c>
      <c r="BU213" s="657">
        <v>37</v>
      </c>
      <c r="BV213" s="665">
        <v>114</v>
      </c>
      <c r="BW213" s="657">
        <v>90</v>
      </c>
      <c r="BX213" s="666">
        <v>24</v>
      </c>
      <c r="BY213" s="657">
        <v>41</v>
      </c>
      <c r="BZ213" s="657">
        <v>34</v>
      </c>
      <c r="CA213" s="657">
        <v>7</v>
      </c>
      <c r="CB213" s="665">
        <v>24</v>
      </c>
      <c r="CC213" s="657">
        <v>18</v>
      </c>
      <c r="CD213" s="666">
        <v>6</v>
      </c>
      <c r="CE213" s="657">
        <v>57</v>
      </c>
      <c r="CF213" s="657">
        <v>42</v>
      </c>
      <c r="CG213" s="657">
        <v>15</v>
      </c>
      <c r="CH213" s="665">
        <v>189</v>
      </c>
      <c r="CI213" s="657">
        <v>151</v>
      </c>
      <c r="CJ213" s="666">
        <v>38</v>
      </c>
      <c r="CK213" s="657">
        <v>356</v>
      </c>
      <c r="CL213" s="657">
        <v>303</v>
      </c>
      <c r="CM213" s="657">
        <v>53</v>
      </c>
      <c r="CN213" s="665">
        <v>52</v>
      </c>
      <c r="CO213" s="657">
        <v>43</v>
      </c>
      <c r="CP213" s="666">
        <v>9</v>
      </c>
      <c r="CQ213" s="657">
        <v>115</v>
      </c>
      <c r="CR213" s="657">
        <v>98</v>
      </c>
      <c r="CS213" s="657">
        <v>17</v>
      </c>
      <c r="CT213" s="665">
        <v>256</v>
      </c>
      <c r="CU213" s="657">
        <v>210</v>
      </c>
      <c r="CV213" s="666">
        <v>46</v>
      </c>
      <c r="CW213" s="657">
        <v>406</v>
      </c>
      <c r="CX213" s="657">
        <v>365</v>
      </c>
      <c r="CY213" s="657">
        <v>41</v>
      </c>
      <c r="CZ213" s="665">
        <v>98</v>
      </c>
      <c r="DA213" s="657">
        <v>85</v>
      </c>
      <c r="DB213" s="666">
        <v>13</v>
      </c>
      <c r="DC213" s="657">
        <v>28</v>
      </c>
      <c r="DD213" s="657">
        <v>20</v>
      </c>
      <c r="DE213" s="657">
        <v>8</v>
      </c>
      <c r="DF213" s="665">
        <v>2</v>
      </c>
      <c r="DG213" s="657">
        <v>1</v>
      </c>
      <c r="DH213" s="666">
        <v>1</v>
      </c>
      <c r="DI213" s="657">
        <v>52</v>
      </c>
      <c r="DJ213" s="657">
        <v>38</v>
      </c>
      <c r="DK213" s="657">
        <v>14</v>
      </c>
      <c r="DL213" s="665">
        <v>51</v>
      </c>
      <c r="DM213" s="657">
        <v>47</v>
      </c>
      <c r="DN213" s="666">
        <v>4</v>
      </c>
      <c r="DO213" s="657">
        <v>74</v>
      </c>
      <c r="DP213" s="657">
        <v>66</v>
      </c>
      <c r="DQ213" s="657">
        <v>8</v>
      </c>
      <c r="DR213" s="665">
        <v>16</v>
      </c>
      <c r="DS213" s="657">
        <v>11</v>
      </c>
      <c r="DT213" s="666">
        <v>5</v>
      </c>
      <c r="DU213" s="665">
        <v>10</v>
      </c>
      <c r="DV213" s="657">
        <v>8</v>
      </c>
      <c r="DW213" s="666">
        <v>2</v>
      </c>
    </row>
    <row r="214" spans="1:127" hidden="1" x14ac:dyDescent="0.15">
      <c r="A214" s="529" t="s">
        <v>1556</v>
      </c>
      <c r="B214" s="661">
        <v>4423</v>
      </c>
      <c r="C214" s="662">
        <v>3083</v>
      </c>
      <c r="D214" s="663">
        <v>1340</v>
      </c>
      <c r="E214" s="657">
        <v>483</v>
      </c>
      <c r="F214" s="657">
        <v>366</v>
      </c>
      <c r="G214" s="657">
        <v>117</v>
      </c>
      <c r="H214" s="665">
        <v>328</v>
      </c>
      <c r="I214" s="657">
        <v>199</v>
      </c>
      <c r="J214" s="666">
        <v>129</v>
      </c>
      <c r="K214" s="657">
        <v>198</v>
      </c>
      <c r="L214" s="657">
        <v>134</v>
      </c>
      <c r="M214" s="657">
        <v>64</v>
      </c>
      <c r="N214" s="665">
        <v>70</v>
      </c>
      <c r="O214" s="657">
        <v>50</v>
      </c>
      <c r="P214" s="666">
        <v>20</v>
      </c>
      <c r="Q214" s="657">
        <v>24</v>
      </c>
      <c r="R214" s="657">
        <v>20</v>
      </c>
      <c r="S214" s="657">
        <v>4</v>
      </c>
      <c r="T214" s="665">
        <v>0</v>
      </c>
      <c r="U214" s="657">
        <v>0</v>
      </c>
      <c r="V214" s="666">
        <v>0</v>
      </c>
      <c r="W214" s="657">
        <v>0</v>
      </c>
      <c r="X214" s="657">
        <v>0</v>
      </c>
      <c r="Y214" s="657">
        <v>0</v>
      </c>
      <c r="Z214" s="665">
        <v>102</v>
      </c>
      <c r="AA214" s="657">
        <v>38</v>
      </c>
      <c r="AB214" s="666">
        <v>64</v>
      </c>
      <c r="AC214" s="657">
        <v>6</v>
      </c>
      <c r="AD214" s="657">
        <v>3</v>
      </c>
      <c r="AE214" s="657">
        <v>3</v>
      </c>
      <c r="AF214" s="665">
        <v>5</v>
      </c>
      <c r="AG214" s="657">
        <v>3</v>
      </c>
      <c r="AH214" s="666">
        <v>2</v>
      </c>
      <c r="AI214" s="657">
        <v>32</v>
      </c>
      <c r="AJ214" s="657">
        <v>22</v>
      </c>
      <c r="AK214" s="657">
        <v>10</v>
      </c>
      <c r="AL214" s="665">
        <v>11</v>
      </c>
      <c r="AM214" s="657">
        <v>9</v>
      </c>
      <c r="AN214" s="666">
        <v>2</v>
      </c>
      <c r="AO214" s="657">
        <v>1</v>
      </c>
      <c r="AP214" s="657">
        <v>1</v>
      </c>
      <c r="AQ214" s="657">
        <v>0</v>
      </c>
      <c r="AR214" s="665">
        <v>39</v>
      </c>
      <c r="AS214" s="657">
        <v>33</v>
      </c>
      <c r="AT214" s="666">
        <v>6</v>
      </c>
      <c r="AU214" s="657">
        <v>106</v>
      </c>
      <c r="AV214" s="657">
        <v>60</v>
      </c>
      <c r="AW214" s="657">
        <v>46</v>
      </c>
      <c r="AX214" s="665">
        <v>1</v>
      </c>
      <c r="AY214" s="657">
        <v>1</v>
      </c>
      <c r="AZ214" s="666">
        <v>0</v>
      </c>
      <c r="BA214" s="657">
        <v>23</v>
      </c>
      <c r="BB214" s="657">
        <v>14</v>
      </c>
      <c r="BC214" s="657">
        <v>9</v>
      </c>
      <c r="BD214" s="665">
        <v>429</v>
      </c>
      <c r="BE214" s="657">
        <v>344</v>
      </c>
      <c r="BF214" s="666">
        <v>85</v>
      </c>
      <c r="BG214" s="657">
        <v>18</v>
      </c>
      <c r="BH214" s="657">
        <v>15</v>
      </c>
      <c r="BI214" s="657">
        <v>3</v>
      </c>
      <c r="BJ214" s="665">
        <v>459</v>
      </c>
      <c r="BK214" s="657">
        <v>308</v>
      </c>
      <c r="BL214" s="666">
        <v>151</v>
      </c>
      <c r="BM214" s="657">
        <v>102</v>
      </c>
      <c r="BN214" s="657">
        <v>72</v>
      </c>
      <c r="BO214" s="657">
        <v>30</v>
      </c>
      <c r="BP214" s="665">
        <v>59</v>
      </c>
      <c r="BQ214" s="657">
        <v>42</v>
      </c>
      <c r="BR214" s="666">
        <v>17</v>
      </c>
      <c r="BS214" s="657">
        <v>229</v>
      </c>
      <c r="BT214" s="657">
        <v>164</v>
      </c>
      <c r="BU214" s="657">
        <v>65</v>
      </c>
      <c r="BV214" s="665">
        <v>361</v>
      </c>
      <c r="BW214" s="657">
        <v>327</v>
      </c>
      <c r="BX214" s="666">
        <v>34</v>
      </c>
      <c r="BY214" s="657">
        <v>541</v>
      </c>
      <c r="BZ214" s="657">
        <v>299</v>
      </c>
      <c r="CA214" s="657">
        <v>242</v>
      </c>
      <c r="CB214" s="665">
        <v>0</v>
      </c>
      <c r="CC214" s="657">
        <v>0</v>
      </c>
      <c r="CD214" s="666">
        <v>0</v>
      </c>
      <c r="CE214" s="657">
        <v>35</v>
      </c>
      <c r="CF214" s="657">
        <v>24</v>
      </c>
      <c r="CG214" s="657">
        <v>11</v>
      </c>
      <c r="CH214" s="665">
        <v>4</v>
      </c>
      <c r="CI214" s="657">
        <v>1</v>
      </c>
      <c r="CJ214" s="666">
        <v>3</v>
      </c>
      <c r="CK214" s="657">
        <v>87</v>
      </c>
      <c r="CL214" s="657">
        <v>71</v>
      </c>
      <c r="CM214" s="657">
        <v>16</v>
      </c>
      <c r="CN214" s="665">
        <v>2</v>
      </c>
      <c r="CO214" s="657">
        <v>1</v>
      </c>
      <c r="CP214" s="666">
        <v>1</v>
      </c>
      <c r="CQ214" s="657">
        <v>97</v>
      </c>
      <c r="CR214" s="657">
        <v>57</v>
      </c>
      <c r="CS214" s="657">
        <v>40</v>
      </c>
      <c r="CT214" s="665">
        <v>98</v>
      </c>
      <c r="CU214" s="657">
        <v>73</v>
      </c>
      <c r="CV214" s="666">
        <v>25</v>
      </c>
      <c r="CW214" s="657">
        <v>0</v>
      </c>
      <c r="CX214" s="657">
        <v>0</v>
      </c>
      <c r="CY214" s="657">
        <v>0</v>
      </c>
      <c r="CZ214" s="665">
        <v>64</v>
      </c>
      <c r="DA214" s="657">
        <v>40</v>
      </c>
      <c r="DB214" s="666">
        <v>24</v>
      </c>
      <c r="DC214" s="657">
        <v>363</v>
      </c>
      <c r="DD214" s="657">
        <v>260</v>
      </c>
      <c r="DE214" s="657">
        <v>103</v>
      </c>
      <c r="DF214" s="665">
        <v>0</v>
      </c>
      <c r="DG214" s="657">
        <v>0</v>
      </c>
      <c r="DH214" s="666">
        <v>0</v>
      </c>
      <c r="DI214" s="657">
        <v>46</v>
      </c>
      <c r="DJ214" s="657">
        <v>32</v>
      </c>
      <c r="DK214" s="657">
        <v>14</v>
      </c>
      <c r="DL214" s="665">
        <v>0</v>
      </c>
      <c r="DM214" s="657">
        <v>0</v>
      </c>
      <c r="DN214" s="666">
        <v>0</v>
      </c>
      <c r="DO214" s="657">
        <v>0</v>
      </c>
      <c r="DP214" s="657">
        <v>0</v>
      </c>
      <c r="DQ214" s="657">
        <v>0</v>
      </c>
      <c r="DR214" s="665">
        <v>0</v>
      </c>
      <c r="DS214" s="657">
        <v>0</v>
      </c>
      <c r="DT214" s="666">
        <v>0</v>
      </c>
      <c r="DU214" s="665">
        <v>0</v>
      </c>
      <c r="DV214" s="657">
        <v>0</v>
      </c>
      <c r="DW214" s="666">
        <v>0</v>
      </c>
    </row>
    <row r="215" spans="1:127" hidden="1" x14ac:dyDescent="0.15">
      <c r="A215" s="529" t="s">
        <v>1557</v>
      </c>
      <c r="B215" s="661">
        <v>5760</v>
      </c>
      <c r="C215" s="662">
        <v>4751</v>
      </c>
      <c r="D215" s="663">
        <v>1001</v>
      </c>
      <c r="E215" s="657">
        <v>910</v>
      </c>
      <c r="F215" s="657">
        <v>740</v>
      </c>
      <c r="G215" s="657">
        <v>170</v>
      </c>
      <c r="H215" s="665">
        <v>824</v>
      </c>
      <c r="I215" s="657">
        <v>611</v>
      </c>
      <c r="J215" s="666">
        <v>205</v>
      </c>
      <c r="K215" s="657">
        <v>986</v>
      </c>
      <c r="L215" s="657">
        <v>840</v>
      </c>
      <c r="M215" s="657">
        <v>146</v>
      </c>
      <c r="N215" s="665">
        <v>708</v>
      </c>
      <c r="O215" s="657">
        <v>615</v>
      </c>
      <c r="P215" s="666">
        <v>93</v>
      </c>
      <c r="Q215" s="657">
        <v>69</v>
      </c>
      <c r="R215" s="657">
        <v>52</v>
      </c>
      <c r="S215" s="657">
        <v>17</v>
      </c>
      <c r="T215" s="665">
        <v>4</v>
      </c>
      <c r="U215" s="657">
        <v>3</v>
      </c>
      <c r="V215" s="666">
        <v>1</v>
      </c>
      <c r="W215" s="657">
        <v>0</v>
      </c>
      <c r="X215" s="657">
        <v>0</v>
      </c>
      <c r="Y215" s="657">
        <v>0</v>
      </c>
      <c r="Z215" s="665">
        <v>174</v>
      </c>
      <c r="AA215" s="657">
        <v>151</v>
      </c>
      <c r="AB215" s="666">
        <v>23</v>
      </c>
      <c r="AC215" s="657">
        <v>29</v>
      </c>
      <c r="AD215" s="657">
        <v>22</v>
      </c>
      <c r="AE215" s="657">
        <v>7</v>
      </c>
      <c r="AF215" s="665">
        <v>8</v>
      </c>
      <c r="AG215" s="657">
        <v>4</v>
      </c>
      <c r="AH215" s="666">
        <v>4</v>
      </c>
      <c r="AI215" s="657">
        <v>79</v>
      </c>
      <c r="AJ215" s="657">
        <v>64</v>
      </c>
      <c r="AK215" s="657">
        <v>15</v>
      </c>
      <c r="AL215" s="665">
        <v>216</v>
      </c>
      <c r="AM215" s="657">
        <v>211</v>
      </c>
      <c r="AN215" s="666">
        <v>5</v>
      </c>
      <c r="AO215" s="657">
        <v>59</v>
      </c>
      <c r="AP215" s="657">
        <v>48</v>
      </c>
      <c r="AQ215" s="657">
        <v>11</v>
      </c>
      <c r="AR215" s="665">
        <v>15</v>
      </c>
      <c r="AS215" s="657">
        <v>14</v>
      </c>
      <c r="AT215" s="666">
        <v>1</v>
      </c>
      <c r="AU215" s="657">
        <v>224</v>
      </c>
      <c r="AV215" s="657">
        <v>179</v>
      </c>
      <c r="AW215" s="657">
        <v>45</v>
      </c>
      <c r="AX215" s="665">
        <v>452</v>
      </c>
      <c r="AY215" s="657">
        <v>376</v>
      </c>
      <c r="AZ215" s="666">
        <v>76</v>
      </c>
      <c r="BA215" s="657">
        <v>85</v>
      </c>
      <c r="BB215" s="657">
        <v>78</v>
      </c>
      <c r="BC215" s="657">
        <v>7</v>
      </c>
      <c r="BD215" s="665">
        <v>172</v>
      </c>
      <c r="BE215" s="657">
        <v>129</v>
      </c>
      <c r="BF215" s="666">
        <v>43</v>
      </c>
      <c r="BG215" s="657">
        <v>0</v>
      </c>
      <c r="BH215" s="657">
        <v>0</v>
      </c>
      <c r="BI215" s="657">
        <v>0</v>
      </c>
      <c r="BJ215" s="665">
        <v>232</v>
      </c>
      <c r="BK215" s="657">
        <v>186</v>
      </c>
      <c r="BL215" s="666">
        <v>46</v>
      </c>
      <c r="BM215" s="657">
        <v>13</v>
      </c>
      <c r="BN215" s="657">
        <v>10</v>
      </c>
      <c r="BO215" s="657">
        <v>3</v>
      </c>
      <c r="BP215" s="665">
        <v>10</v>
      </c>
      <c r="BQ215" s="657">
        <v>8</v>
      </c>
      <c r="BR215" s="666">
        <v>2</v>
      </c>
      <c r="BS215" s="657">
        <v>123</v>
      </c>
      <c r="BT215" s="657">
        <v>110</v>
      </c>
      <c r="BU215" s="657">
        <v>13</v>
      </c>
      <c r="BV215" s="665">
        <v>0</v>
      </c>
      <c r="BW215" s="657">
        <v>0</v>
      </c>
      <c r="BX215" s="666">
        <v>0</v>
      </c>
      <c r="BY215" s="657">
        <v>18</v>
      </c>
      <c r="BZ215" s="657">
        <v>12</v>
      </c>
      <c r="CA215" s="657">
        <v>6</v>
      </c>
      <c r="CB215" s="665">
        <v>0</v>
      </c>
      <c r="CC215" s="657">
        <v>0</v>
      </c>
      <c r="CD215" s="666">
        <v>0</v>
      </c>
      <c r="CE215" s="657">
        <v>0</v>
      </c>
      <c r="CF215" s="657">
        <v>0</v>
      </c>
      <c r="CG215" s="657">
        <v>0</v>
      </c>
      <c r="CH215" s="665">
        <v>13</v>
      </c>
      <c r="CI215" s="657">
        <v>12</v>
      </c>
      <c r="CJ215" s="666">
        <v>1</v>
      </c>
      <c r="CK215" s="657">
        <v>50</v>
      </c>
      <c r="CL215" s="657">
        <v>32</v>
      </c>
      <c r="CM215" s="657">
        <v>18</v>
      </c>
      <c r="CN215" s="665">
        <v>0</v>
      </c>
      <c r="CO215" s="657">
        <v>0</v>
      </c>
      <c r="CP215" s="666">
        <v>0</v>
      </c>
      <c r="CQ215" s="657">
        <v>10</v>
      </c>
      <c r="CR215" s="657">
        <v>8</v>
      </c>
      <c r="CS215" s="657">
        <v>2</v>
      </c>
      <c r="CT215" s="665">
        <v>122</v>
      </c>
      <c r="CU215" s="657">
        <v>100</v>
      </c>
      <c r="CV215" s="666">
        <v>22</v>
      </c>
      <c r="CW215" s="657">
        <v>19</v>
      </c>
      <c r="CX215" s="657">
        <v>15</v>
      </c>
      <c r="CY215" s="657">
        <v>4</v>
      </c>
      <c r="CZ215" s="665">
        <v>8</v>
      </c>
      <c r="DA215" s="657">
        <v>5</v>
      </c>
      <c r="DB215" s="666">
        <v>3</v>
      </c>
      <c r="DC215" s="657">
        <v>88</v>
      </c>
      <c r="DD215" s="657">
        <v>81</v>
      </c>
      <c r="DE215" s="657">
        <v>7</v>
      </c>
      <c r="DF215" s="665">
        <v>0</v>
      </c>
      <c r="DG215" s="657">
        <v>0</v>
      </c>
      <c r="DH215" s="666">
        <v>0</v>
      </c>
      <c r="DI215" s="657">
        <v>4</v>
      </c>
      <c r="DJ215" s="657">
        <v>2</v>
      </c>
      <c r="DK215" s="657">
        <v>2</v>
      </c>
      <c r="DL215" s="665">
        <v>0</v>
      </c>
      <c r="DM215" s="657">
        <v>0</v>
      </c>
      <c r="DN215" s="666">
        <v>0</v>
      </c>
      <c r="DO215" s="657">
        <v>36</v>
      </c>
      <c r="DP215" s="657">
        <v>33</v>
      </c>
      <c r="DQ215" s="657">
        <v>3</v>
      </c>
      <c r="DR215" s="665">
        <v>0</v>
      </c>
      <c r="DS215" s="657">
        <v>0</v>
      </c>
      <c r="DT215" s="666">
        <v>0</v>
      </c>
      <c r="DU215" s="665">
        <v>0</v>
      </c>
      <c r="DV215" s="657">
        <v>0</v>
      </c>
      <c r="DW215" s="666">
        <v>0</v>
      </c>
    </row>
    <row r="216" spans="1:127" hidden="1" x14ac:dyDescent="0.15">
      <c r="A216" s="529" t="s">
        <v>1558</v>
      </c>
      <c r="B216" s="661">
        <v>428</v>
      </c>
      <c r="C216" s="662">
        <v>331</v>
      </c>
      <c r="D216" s="663">
        <v>97</v>
      </c>
      <c r="E216" s="657">
        <v>39</v>
      </c>
      <c r="F216" s="657">
        <v>33</v>
      </c>
      <c r="G216" s="657">
        <v>6</v>
      </c>
      <c r="H216" s="665">
        <v>38</v>
      </c>
      <c r="I216" s="657">
        <v>28</v>
      </c>
      <c r="J216" s="666">
        <v>10</v>
      </c>
      <c r="K216" s="657">
        <v>131</v>
      </c>
      <c r="L216" s="657">
        <v>91</v>
      </c>
      <c r="M216" s="657">
        <v>40</v>
      </c>
      <c r="N216" s="665">
        <v>7</v>
      </c>
      <c r="O216" s="657">
        <v>4</v>
      </c>
      <c r="P216" s="666">
        <v>3</v>
      </c>
      <c r="Q216" s="657">
        <v>0</v>
      </c>
      <c r="R216" s="657">
        <v>0</v>
      </c>
      <c r="S216" s="657">
        <v>0</v>
      </c>
      <c r="T216" s="665">
        <v>0</v>
      </c>
      <c r="U216" s="657">
        <v>0</v>
      </c>
      <c r="V216" s="666">
        <v>0</v>
      </c>
      <c r="W216" s="657">
        <v>0</v>
      </c>
      <c r="X216" s="657">
        <v>0</v>
      </c>
      <c r="Y216" s="657">
        <v>0</v>
      </c>
      <c r="Z216" s="665">
        <v>0</v>
      </c>
      <c r="AA216" s="657">
        <v>0</v>
      </c>
      <c r="AB216" s="666">
        <v>0</v>
      </c>
      <c r="AC216" s="657">
        <v>5</v>
      </c>
      <c r="AD216" s="657">
        <v>4</v>
      </c>
      <c r="AE216" s="657">
        <v>1</v>
      </c>
      <c r="AF216" s="665">
        <v>1</v>
      </c>
      <c r="AG216" s="657">
        <v>1</v>
      </c>
      <c r="AH216" s="666">
        <v>0</v>
      </c>
      <c r="AI216" s="657">
        <v>49</v>
      </c>
      <c r="AJ216" s="657">
        <v>47</v>
      </c>
      <c r="AK216" s="657">
        <v>2</v>
      </c>
      <c r="AL216" s="665">
        <v>0</v>
      </c>
      <c r="AM216" s="657">
        <v>0</v>
      </c>
      <c r="AN216" s="666">
        <v>0</v>
      </c>
      <c r="AO216" s="657">
        <v>8</v>
      </c>
      <c r="AP216" s="657">
        <v>8</v>
      </c>
      <c r="AQ216" s="657">
        <v>0</v>
      </c>
      <c r="AR216" s="665">
        <v>0</v>
      </c>
      <c r="AS216" s="657">
        <v>0</v>
      </c>
      <c r="AT216" s="666">
        <v>0</v>
      </c>
      <c r="AU216" s="657">
        <v>11</v>
      </c>
      <c r="AV216" s="657">
        <v>7</v>
      </c>
      <c r="AW216" s="657">
        <v>4</v>
      </c>
      <c r="AX216" s="665">
        <v>0</v>
      </c>
      <c r="AY216" s="657">
        <v>0</v>
      </c>
      <c r="AZ216" s="666">
        <v>0</v>
      </c>
      <c r="BA216" s="657">
        <v>44</v>
      </c>
      <c r="BB216" s="657">
        <v>40</v>
      </c>
      <c r="BC216" s="657">
        <v>4</v>
      </c>
      <c r="BD216" s="665">
        <v>11</v>
      </c>
      <c r="BE216" s="657">
        <v>9</v>
      </c>
      <c r="BF216" s="666">
        <v>2</v>
      </c>
      <c r="BG216" s="657">
        <v>12</v>
      </c>
      <c r="BH216" s="657">
        <v>11</v>
      </c>
      <c r="BI216" s="657">
        <v>1</v>
      </c>
      <c r="BJ216" s="665">
        <v>9</v>
      </c>
      <c r="BK216" s="657">
        <v>6</v>
      </c>
      <c r="BL216" s="666">
        <v>3</v>
      </c>
      <c r="BM216" s="657">
        <v>0</v>
      </c>
      <c r="BN216" s="657">
        <v>0</v>
      </c>
      <c r="BO216" s="657">
        <v>0</v>
      </c>
      <c r="BP216" s="665">
        <v>0</v>
      </c>
      <c r="BQ216" s="657">
        <v>0</v>
      </c>
      <c r="BR216" s="666">
        <v>0</v>
      </c>
      <c r="BS216" s="657">
        <v>1</v>
      </c>
      <c r="BT216" s="657">
        <v>1</v>
      </c>
      <c r="BU216" s="657">
        <v>0</v>
      </c>
      <c r="BV216" s="665">
        <v>0</v>
      </c>
      <c r="BW216" s="657">
        <v>0</v>
      </c>
      <c r="BX216" s="666">
        <v>0</v>
      </c>
      <c r="BY216" s="657">
        <v>37</v>
      </c>
      <c r="BZ216" s="657">
        <v>25</v>
      </c>
      <c r="CA216" s="657">
        <v>12</v>
      </c>
      <c r="CB216" s="665">
        <v>0</v>
      </c>
      <c r="CC216" s="657">
        <v>0</v>
      </c>
      <c r="CD216" s="666">
        <v>0</v>
      </c>
      <c r="CE216" s="657">
        <v>0</v>
      </c>
      <c r="CF216" s="657">
        <v>0</v>
      </c>
      <c r="CG216" s="657">
        <v>0</v>
      </c>
      <c r="CH216" s="665">
        <v>4</v>
      </c>
      <c r="CI216" s="657">
        <v>4</v>
      </c>
      <c r="CJ216" s="666">
        <v>0</v>
      </c>
      <c r="CK216" s="657">
        <v>0</v>
      </c>
      <c r="CL216" s="657">
        <v>0</v>
      </c>
      <c r="CM216" s="657">
        <v>0</v>
      </c>
      <c r="CN216" s="665">
        <v>0</v>
      </c>
      <c r="CO216" s="657">
        <v>0</v>
      </c>
      <c r="CP216" s="666">
        <v>0</v>
      </c>
      <c r="CQ216" s="657">
        <v>0</v>
      </c>
      <c r="CR216" s="657">
        <v>0</v>
      </c>
      <c r="CS216" s="657">
        <v>0</v>
      </c>
      <c r="CT216" s="665">
        <v>8</v>
      </c>
      <c r="CU216" s="657">
        <v>6</v>
      </c>
      <c r="CV216" s="666">
        <v>2</v>
      </c>
      <c r="CW216" s="657">
        <v>0</v>
      </c>
      <c r="CX216" s="657">
        <v>0</v>
      </c>
      <c r="CY216" s="657">
        <v>0</v>
      </c>
      <c r="CZ216" s="665">
        <v>0</v>
      </c>
      <c r="DA216" s="657">
        <v>0</v>
      </c>
      <c r="DB216" s="666">
        <v>0</v>
      </c>
      <c r="DC216" s="657">
        <v>3</v>
      </c>
      <c r="DD216" s="657">
        <v>1</v>
      </c>
      <c r="DE216" s="657">
        <v>2</v>
      </c>
      <c r="DF216" s="665">
        <v>0</v>
      </c>
      <c r="DG216" s="657">
        <v>0</v>
      </c>
      <c r="DH216" s="666">
        <v>0</v>
      </c>
      <c r="DI216" s="657">
        <v>0</v>
      </c>
      <c r="DJ216" s="657">
        <v>0</v>
      </c>
      <c r="DK216" s="657">
        <v>0</v>
      </c>
      <c r="DL216" s="665">
        <v>0</v>
      </c>
      <c r="DM216" s="657">
        <v>0</v>
      </c>
      <c r="DN216" s="666">
        <v>0</v>
      </c>
      <c r="DO216" s="657">
        <v>0</v>
      </c>
      <c r="DP216" s="657">
        <v>0</v>
      </c>
      <c r="DQ216" s="657">
        <v>0</v>
      </c>
      <c r="DR216" s="665">
        <v>10</v>
      </c>
      <c r="DS216" s="657">
        <v>5</v>
      </c>
      <c r="DT216" s="666">
        <v>5</v>
      </c>
      <c r="DU216" s="665">
        <v>0</v>
      </c>
      <c r="DV216" s="657">
        <v>0</v>
      </c>
      <c r="DW216" s="666">
        <v>0</v>
      </c>
    </row>
    <row r="217" spans="1:127" hidden="1" x14ac:dyDescent="0.15">
      <c r="A217" s="529" t="s">
        <v>1559</v>
      </c>
      <c r="B217" s="661">
        <v>1540</v>
      </c>
      <c r="C217" s="662">
        <v>1126</v>
      </c>
      <c r="D217" s="663">
        <v>414</v>
      </c>
      <c r="E217" s="657">
        <v>240</v>
      </c>
      <c r="F217" s="657">
        <v>197</v>
      </c>
      <c r="G217" s="657">
        <v>43</v>
      </c>
      <c r="H217" s="665">
        <v>378</v>
      </c>
      <c r="I217" s="657">
        <v>297</v>
      </c>
      <c r="J217" s="666">
        <v>81</v>
      </c>
      <c r="K217" s="657">
        <v>140</v>
      </c>
      <c r="L217" s="657">
        <v>103</v>
      </c>
      <c r="M217" s="657">
        <v>37</v>
      </c>
      <c r="N217" s="665">
        <v>30</v>
      </c>
      <c r="O217" s="657">
        <v>23</v>
      </c>
      <c r="P217" s="666">
        <v>7</v>
      </c>
      <c r="Q217" s="657">
        <v>0</v>
      </c>
      <c r="R217" s="657">
        <v>0</v>
      </c>
      <c r="S217" s="657">
        <v>0</v>
      </c>
      <c r="T217" s="665">
        <v>1</v>
      </c>
      <c r="U217" s="657">
        <v>1</v>
      </c>
      <c r="V217" s="666">
        <v>0</v>
      </c>
      <c r="W217" s="657">
        <v>0</v>
      </c>
      <c r="X217" s="657">
        <v>0</v>
      </c>
      <c r="Y217" s="657">
        <v>0</v>
      </c>
      <c r="Z217" s="665">
        <v>68</v>
      </c>
      <c r="AA217" s="657">
        <v>59</v>
      </c>
      <c r="AB217" s="666">
        <v>9</v>
      </c>
      <c r="AC217" s="657">
        <v>2</v>
      </c>
      <c r="AD217" s="657">
        <v>1</v>
      </c>
      <c r="AE217" s="657">
        <v>1</v>
      </c>
      <c r="AF217" s="665">
        <v>127</v>
      </c>
      <c r="AG217" s="657">
        <v>73</v>
      </c>
      <c r="AH217" s="666">
        <v>54</v>
      </c>
      <c r="AI217" s="657">
        <v>5</v>
      </c>
      <c r="AJ217" s="657">
        <v>5</v>
      </c>
      <c r="AK217" s="657">
        <v>0</v>
      </c>
      <c r="AL217" s="665">
        <v>0</v>
      </c>
      <c r="AM217" s="657">
        <v>0</v>
      </c>
      <c r="AN217" s="666">
        <v>0</v>
      </c>
      <c r="AO217" s="657">
        <v>2</v>
      </c>
      <c r="AP217" s="657">
        <v>1</v>
      </c>
      <c r="AQ217" s="657">
        <v>1</v>
      </c>
      <c r="AR217" s="665">
        <v>0</v>
      </c>
      <c r="AS217" s="657">
        <v>0</v>
      </c>
      <c r="AT217" s="666">
        <v>0</v>
      </c>
      <c r="AU217" s="657">
        <v>12</v>
      </c>
      <c r="AV217" s="657">
        <v>9</v>
      </c>
      <c r="AW217" s="657">
        <v>3</v>
      </c>
      <c r="AX217" s="665">
        <v>0</v>
      </c>
      <c r="AY217" s="657">
        <v>0</v>
      </c>
      <c r="AZ217" s="666">
        <v>0</v>
      </c>
      <c r="BA217" s="657">
        <v>67</v>
      </c>
      <c r="BB217" s="657">
        <v>49</v>
      </c>
      <c r="BC217" s="657">
        <v>18</v>
      </c>
      <c r="BD217" s="665">
        <v>29</v>
      </c>
      <c r="BE217" s="657">
        <v>23</v>
      </c>
      <c r="BF217" s="666">
        <v>6</v>
      </c>
      <c r="BG217" s="657">
        <v>10</v>
      </c>
      <c r="BH217" s="657">
        <v>8</v>
      </c>
      <c r="BI217" s="657">
        <v>2</v>
      </c>
      <c r="BJ217" s="665">
        <v>38</v>
      </c>
      <c r="BK217" s="657">
        <v>20</v>
      </c>
      <c r="BL217" s="666">
        <v>18</v>
      </c>
      <c r="BM217" s="657">
        <v>0</v>
      </c>
      <c r="BN217" s="657">
        <v>0</v>
      </c>
      <c r="BO217" s="657">
        <v>0</v>
      </c>
      <c r="BP217" s="665">
        <v>6</v>
      </c>
      <c r="BQ217" s="657">
        <v>2</v>
      </c>
      <c r="BR217" s="666">
        <v>4</v>
      </c>
      <c r="BS217" s="657">
        <v>65</v>
      </c>
      <c r="BT217" s="657">
        <v>49</v>
      </c>
      <c r="BU217" s="657">
        <v>16</v>
      </c>
      <c r="BV217" s="665">
        <v>4</v>
      </c>
      <c r="BW217" s="657">
        <v>2</v>
      </c>
      <c r="BX217" s="666">
        <v>2</v>
      </c>
      <c r="BY217" s="657">
        <v>146</v>
      </c>
      <c r="BZ217" s="657">
        <v>97</v>
      </c>
      <c r="CA217" s="657">
        <v>49</v>
      </c>
      <c r="CB217" s="665">
        <v>0</v>
      </c>
      <c r="CC217" s="657">
        <v>0</v>
      </c>
      <c r="CD217" s="666">
        <v>0</v>
      </c>
      <c r="CE217" s="657">
        <v>0</v>
      </c>
      <c r="CF217" s="657">
        <v>0</v>
      </c>
      <c r="CG217" s="657">
        <v>0</v>
      </c>
      <c r="CH217" s="665">
        <v>125</v>
      </c>
      <c r="CI217" s="657">
        <v>76</v>
      </c>
      <c r="CJ217" s="666">
        <v>49</v>
      </c>
      <c r="CK217" s="657">
        <v>2</v>
      </c>
      <c r="CL217" s="657">
        <v>2</v>
      </c>
      <c r="CM217" s="657">
        <v>0</v>
      </c>
      <c r="CN217" s="665">
        <v>0</v>
      </c>
      <c r="CO217" s="657">
        <v>0</v>
      </c>
      <c r="CP217" s="666">
        <v>0</v>
      </c>
      <c r="CQ217" s="657">
        <v>0</v>
      </c>
      <c r="CR217" s="657">
        <v>0</v>
      </c>
      <c r="CS217" s="657">
        <v>0</v>
      </c>
      <c r="CT217" s="665">
        <v>11</v>
      </c>
      <c r="CU217" s="657">
        <v>10</v>
      </c>
      <c r="CV217" s="666">
        <v>1</v>
      </c>
      <c r="CW217" s="657">
        <v>0</v>
      </c>
      <c r="CX217" s="657">
        <v>0</v>
      </c>
      <c r="CY217" s="657">
        <v>0</v>
      </c>
      <c r="CZ217" s="665">
        <v>0</v>
      </c>
      <c r="DA217" s="657">
        <v>0</v>
      </c>
      <c r="DB217" s="666">
        <v>0</v>
      </c>
      <c r="DC217" s="657">
        <v>2</v>
      </c>
      <c r="DD217" s="657">
        <v>1</v>
      </c>
      <c r="DE217" s="657">
        <v>1</v>
      </c>
      <c r="DF217" s="665">
        <v>0</v>
      </c>
      <c r="DG217" s="657">
        <v>0</v>
      </c>
      <c r="DH217" s="666">
        <v>0</v>
      </c>
      <c r="DI217" s="657">
        <v>0</v>
      </c>
      <c r="DJ217" s="657">
        <v>0</v>
      </c>
      <c r="DK217" s="657">
        <v>0</v>
      </c>
      <c r="DL217" s="665">
        <v>2</v>
      </c>
      <c r="DM217" s="657">
        <v>1</v>
      </c>
      <c r="DN217" s="666">
        <v>1</v>
      </c>
      <c r="DO217" s="657">
        <v>17</v>
      </c>
      <c r="DP217" s="657">
        <v>15</v>
      </c>
      <c r="DQ217" s="657">
        <v>2</v>
      </c>
      <c r="DR217" s="665">
        <v>11</v>
      </c>
      <c r="DS217" s="657">
        <v>2</v>
      </c>
      <c r="DT217" s="666">
        <v>9</v>
      </c>
      <c r="DU217" s="665">
        <v>0</v>
      </c>
      <c r="DV217" s="657">
        <v>0</v>
      </c>
      <c r="DW217" s="666">
        <v>0</v>
      </c>
    </row>
    <row r="218" spans="1:127" hidden="1" x14ac:dyDescent="0.15">
      <c r="A218" s="529" t="s">
        <v>1560</v>
      </c>
      <c r="B218" s="661">
        <v>2901</v>
      </c>
      <c r="C218" s="662">
        <v>2180</v>
      </c>
      <c r="D218" s="663">
        <v>721</v>
      </c>
      <c r="E218" s="657">
        <v>313</v>
      </c>
      <c r="F218" s="657">
        <v>204</v>
      </c>
      <c r="G218" s="657">
        <v>109</v>
      </c>
      <c r="H218" s="665">
        <v>208</v>
      </c>
      <c r="I218" s="657">
        <v>161</v>
      </c>
      <c r="J218" s="666">
        <v>47</v>
      </c>
      <c r="K218" s="657">
        <v>477</v>
      </c>
      <c r="L218" s="657">
        <v>340</v>
      </c>
      <c r="M218" s="657">
        <v>137</v>
      </c>
      <c r="N218" s="665">
        <v>146</v>
      </c>
      <c r="O218" s="657">
        <v>118</v>
      </c>
      <c r="P218" s="666">
        <v>28</v>
      </c>
      <c r="Q218" s="657">
        <v>11</v>
      </c>
      <c r="R218" s="657">
        <v>9</v>
      </c>
      <c r="S218" s="657">
        <v>2</v>
      </c>
      <c r="T218" s="665">
        <v>0</v>
      </c>
      <c r="U218" s="657">
        <v>0</v>
      </c>
      <c r="V218" s="666">
        <v>0</v>
      </c>
      <c r="W218" s="657">
        <v>1</v>
      </c>
      <c r="X218" s="657">
        <v>1</v>
      </c>
      <c r="Y218" s="657">
        <v>0</v>
      </c>
      <c r="Z218" s="665">
        <v>219</v>
      </c>
      <c r="AA218" s="657">
        <v>183</v>
      </c>
      <c r="AB218" s="666">
        <v>36</v>
      </c>
      <c r="AC218" s="657">
        <v>2</v>
      </c>
      <c r="AD218" s="657">
        <v>1</v>
      </c>
      <c r="AE218" s="657">
        <v>1</v>
      </c>
      <c r="AF218" s="665">
        <v>167</v>
      </c>
      <c r="AG218" s="657">
        <v>123</v>
      </c>
      <c r="AH218" s="666">
        <v>44</v>
      </c>
      <c r="AI218" s="657">
        <v>178</v>
      </c>
      <c r="AJ218" s="657">
        <v>159</v>
      </c>
      <c r="AK218" s="657">
        <v>19</v>
      </c>
      <c r="AL218" s="665">
        <v>0</v>
      </c>
      <c r="AM218" s="657">
        <v>0</v>
      </c>
      <c r="AN218" s="666">
        <v>0</v>
      </c>
      <c r="AO218" s="657">
        <v>75</v>
      </c>
      <c r="AP218" s="657">
        <v>52</v>
      </c>
      <c r="AQ218" s="657">
        <v>23</v>
      </c>
      <c r="AR218" s="665">
        <v>0</v>
      </c>
      <c r="AS218" s="657">
        <v>0</v>
      </c>
      <c r="AT218" s="666">
        <v>0</v>
      </c>
      <c r="AU218" s="657">
        <v>37</v>
      </c>
      <c r="AV218" s="657">
        <v>23</v>
      </c>
      <c r="AW218" s="657">
        <v>14</v>
      </c>
      <c r="AX218" s="665">
        <v>150</v>
      </c>
      <c r="AY218" s="657">
        <v>133</v>
      </c>
      <c r="AZ218" s="666">
        <v>17</v>
      </c>
      <c r="BA218" s="657">
        <v>2</v>
      </c>
      <c r="BB218" s="657">
        <v>1</v>
      </c>
      <c r="BC218" s="657">
        <v>1</v>
      </c>
      <c r="BD218" s="665">
        <v>5</v>
      </c>
      <c r="BE218" s="657">
        <v>3</v>
      </c>
      <c r="BF218" s="666">
        <v>2</v>
      </c>
      <c r="BG218" s="657">
        <v>324</v>
      </c>
      <c r="BH218" s="657">
        <v>250</v>
      </c>
      <c r="BI218" s="657">
        <v>74</v>
      </c>
      <c r="BJ218" s="665">
        <v>39</v>
      </c>
      <c r="BK218" s="657">
        <v>33</v>
      </c>
      <c r="BL218" s="666">
        <v>6</v>
      </c>
      <c r="BM218" s="657">
        <v>122</v>
      </c>
      <c r="BN218" s="657">
        <v>92</v>
      </c>
      <c r="BO218" s="657">
        <v>30</v>
      </c>
      <c r="BP218" s="665">
        <v>50</v>
      </c>
      <c r="BQ218" s="657">
        <v>34</v>
      </c>
      <c r="BR218" s="666">
        <v>16</v>
      </c>
      <c r="BS218" s="657">
        <v>4</v>
      </c>
      <c r="BT218" s="657">
        <v>3</v>
      </c>
      <c r="BU218" s="657">
        <v>1</v>
      </c>
      <c r="BV218" s="665">
        <v>0</v>
      </c>
      <c r="BW218" s="657">
        <v>0</v>
      </c>
      <c r="BX218" s="666">
        <v>0</v>
      </c>
      <c r="BY218" s="657">
        <v>147</v>
      </c>
      <c r="BZ218" s="657">
        <v>99</v>
      </c>
      <c r="CA218" s="657">
        <v>48</v>
      </c>
      <c r="CB218" s="665">
        <v>9</v>
      </c>
      <c r="CC218" s="657">
        <v>7</v>
      </c>
      <c r="CD218" s="666">
        <v>2</v>
      </c>
      <c r="CE218" s="657">
        <v>32</v>
      </c>
      <c r="CF218" s="657">
        <v>20</v>
      </c>
      <c r="CG218" s="657">
        <v>12</v>
      </c>
      <c r="CH218" s="665">
        <v>53</v>
      </c>
      <c r="CI218" s="657">
        <v>41</v>
      </c>
      <c r="CJ218" s="666">
        <v>12</v>
      </c>
      <c r="CK218" s="657">
        <v>9</v>
      </c>
      <c r="CL218" s="657">
        <v>8</v>
      </c>
      <c r="CM218" s="657">
        <v>1</v>
      </c>
      <c r="CN218" s="665">
        <v>0</v>
      </c>
      <c r="CO218" s="657">
        <v>0</v>
      </c>
      <c r="CP218" s="666">
        <v>0</v>
      </c>
      <c r="CQ218" s="657">
        <v>47</v>
      </c>
      <c r="CR218" s="657">
        <v>28</v>
      </c>
      <c r="CS218" s="657">
        <v>19</v>
      </c>
      <c r="CT218" s="665">
        <v>11</v>
      </c>
      <c r="CU218" s="657">
        <v>6</v>
      </c>
      <c r="CV218" s="666">
        <v>5</v>
      </c>
      <c r="CW218" s="657">
        <v>0</v>
      </c>
      <c r="CX218" s="657">
        <v>0</v>
      </c>
      <c r="CY218" s="657">
        <v>0</v>
      </c>
      <c r="CZ218" s="665">
        <v>9</v>
      </c>
      <c r="DA218" s="657">
        <v>6</v>
      </c>
      <c r="DB218" s="666">
        <v>3</v>
      </c>
      <c r="DC218" s="657">
        <v>31</v>
      </c>
      <c r="DD218" s="657">
        <v>25</v>
      </c>
      <c r="DE218" s="657">
        <v>6</v>
      </c>
      <c r="DF218" s="665">
        <v>0</v>
      </c>
      <c r="DG218" s="657">
        <v>0</v>
      </c>
      <c r="DH218" s="666">
        <v>0</v>
      </c>
      <c r="DI218" s="657">
        <v>0</v>
      </c>
      <c r="DJ218" s="657">
        <v>0</v>
      </c>
      <c r="DK218" s="657">
        <v>0</v>
      </c>
      <c r="DL218" s="665">
        <v>0</v>
      </c>
      <c r="DM218" s="657">
        <v>0</v>
      </c>
      <c r="DN218" s="666">
        <v>0</v>
      </c>
      <c r="DO218" s="657">
        <v>23</v>
      </c>
      <c r="DP218" s="657">
        <v>17</v>
      </c>
      <c r="DQ218" s="657">
        <v>6</v>
      </c>
      <c r="DR218" s="665">
        <v>0</v>
      </c>
      <c r="DS218" s="657">
        <v>0</v>
      </c>
      <c r="DT218" s="666">
        <v>0</v>
      </c>
      <c r="DU218" s="665">
        <v>0</v>
      </c>
      <c r="DV218" s="657">
        <v>0</v>
      </c>
      <c r="DW218" s="666">
        <v>0</v>
      </c>
    </row>
    <row r="219" spans="1:127" hidden="1" x14ac:dyDescent="0.15">
      <c r="A219" s="529" t="s">
        <v>1561</v>
      </c>
      <c r="B219" s="661">
        <v>32249</v>
      </c>
      <c r="C219" s="662">
        <v>28012</v>
      </c>
      <c r="D219" s="663">
        <v>4177</v>
      </c>
      <c r="E219" s="657">
        <v>8315</v>
      </c>
      <c r="F219" s="657">
        <v>7193</v>
      </c>
      <c r="G219" s="657">
        <v>1116</v>
      </c>
      <c r="H219" s="665">
        <v>2118</v>
      </c>
      <c r="I219" s="657">
        <v>1791</v>
      </c>
      <c r="J219" s="666">
        <v>327</v>
      </c>
      <c r="K219" s="657">
        <v>2370</v>
      </c>
      <c r="L219" s="657">
        <v>2053</v>
      </c>
      <c r="M219" s="657">
        <v>317</v>
      </c>
      <c r="N219" s="665">
        <v>1102</v>
      </c>
      <c r="O219" s="657">
        <v>909</v>
      </c>
      <c r="P219" s="666">
        <v>143</v>
      </c>
      <c r="Q219" s="657">
        <v>391</v>
      </c>
      <c r="R219" s="657">
        <v>282</v>
      </c>
      <c r="S219" s="657">
        <v>109</v>
      </c>
      <c r="T219" s="665">
        <v>64</v>
      </c>
      <c r="U219" s="657">
        <v>57</v>
      </c>
      <c r="V219" s="666">
        <v>7</v>
      </c>
      <c r="W219" s="657">
        <v>0</v>
      </c>
      <c r="X219" s="657">
        <v>0</v>
      </c>
      <c r="Y219" s="657">
        <v>0</v>
      </c>
      <c r="Z219" s="665">
        <v>416</v>
      </c>
      <c r="AA219" s="657">
        <v>345</v>
      </c>
      <c r="AB219" s="666">
        <v>71</v>
      </c>
      <c r="AC219" s="657">
        <v>691</v>
      </c>
      <c r="AD219" s="657">
        <v>646</v>
      </c>
      <c r="AE219" s="657">
        <v>45</v>
      </c>
      <c r="AF219" s="665">
        <v>141</v>
      </c>
      <c r="AG219" s="657">
        <v>123</v>
      </c>
      <c r="AH219" s="666">
        <v>18</v>
      </c>
      <c r="AI219" s="657">
        <v>1460</v>
      </c>
      <c r="AJ219" s="657">
        <v>1150</v>
      </c>
      <c r="AK219" s="657">
        <v>310</v>
      </c>
      <c r="AL219" s="665">
        <v>9</v>
      </c>
      <c r="AM219" s="657">
        <v>5</v>
      </c>
      <c r="AN219" s="666">
        <v>4</v>
      </c>
      <c r="AO219" s="657">
        <v>67</v>
      </c>
      <c r="AP219" s="657">
        <v>51</v>
      </c>
      <c r="AQ219" s="657">
        <v>16</v>
      </c>
      <c r="AR219" s="665">
        <v>72</v>
      </c>
      <c r="AS219" s="657">
        <v>60</v>
      </c>
      <c r="AT219" s="666">
        <v>12</v>
      </c>
      <c r="AU219" s="657">
        <v>288</v>
      </c>
      <c r="AV219" s="657">
        <v>233</v>
      </c>
      <c r="AW219" s="657">
        <v>55</v>
      </c>
      <c r="AX219" s="665">
        <v>9939</v>
      </c>
      <c r="AY219" s="657">
        <v>9153</v>
      </c>
      <c r="AZ219" s="666">
        <v>786</v>
      </c>
      <c r="BA219" s="657">
        <v>143</v>
      </c>
      <c r="BB219" s="657">
        <v>107</v>
      </c>
      <c r="BC219" s="657">
        <v>36</v>
      </c>
      <c r="BD219" s="665">
        <v>457</v>
      </c>
      <c r="BE219" s="657">
        <v>382</v>
      </c>
      <c r="BF219" s="666">
        <v>75</v>
      </c>
      <c r="BG219" s="657">
        <v>35</v>
      </c>
      <c r="BH219" s="657">
        <v>25</v>
      </c>
      <c r="BI219" s="657">
        <v>10</v>
      </c>
      <c r="BJ219" s="665">
        <v>1304</v>
      </c>
      <c r="BK219" s="657">
        <v>1072</v>
      </c>
      <c r="BL219" s="666">
        <v>232</v>
      </c>
      <c r="BM219" s="657">
        <v>62</v>
      </c>
      <c r="BN219" s="657">
        <v>49</v>
      </c>
      <c r="BO219" s="657">
        <v>13</v>
      </c>
      <c r="BP219" s="665">
        <v>49</v>
      </c>
      <c r="BQ219" s="657">
        <v>29</v>
      </c>
      <c r="BR219" s="666">
        <v>20</v>
      </c>
      <c r="BS219" s="657">
        <v>67</v>
      </c>
      <c r="BT219" s="657">
        <v>56</v>
      </c>
      <c r="BU219" s="657">
        <v>11</v>
      </c>
      <c r="BV219" s="665">
        <v>124</v>
      </c>
      <c r="BW219" s="657">
        <v>109</v>
      </c>
      <c r="BX219" s="666">
        <v>15</v>
      </c>
      <c r="BY219" s="657">
        <v>132</v>
      </c>
      <c r="BZ219" s="657">
        <v>96</v>
      </c>
      <c r="CA219" s="657">
        <v>36</v>
      </c>
      <c r="CB219" s="665">
        <v>5</v>
      </c>
      <c r="CC219" s="657">
        <v>3</v>
      </c>
      <c r="CD219" s="666">
        <v>2</v>
      </c>
      <c r="CE219" s="657">
        <v>77</v>
      </c>
      <c r="CF219" s="657">
        <v>63</v>
      </c>
      <c r="CG219" s="657">
        <v>14</v>
      </c>
      <c r="CH219" s="665">
        <v>560</v>
      </c>
      <c r="CI219" s="657">
        <v>474</v>
      </c>
      <c r="CJ219" s="666">
        <v>86</v>
      </c>
      <c r="CK219" s="657">
        <v>630</v>
      </c>
      <c r="CL219" s="657">
        <v>527</v>
      </c>
      <c r="CM219" s="657">
        <v>103</v>
      </c>
      <c r="CN219" s="665">
        <v>3</v>
      </c>
      <c r="CO219" s="657">
        <v>2</v>
      </c>
      <c r="CP219" s="666">
        <v>1</v>
      </c>
      <c r="CQ219" s="657">
        <v>128</v>
      </c>
      <c r="CR219" s="657">
        <v>102</v>
      </c>
      <c r="CS219" s="657">
        <v>26</v>
      </c>
      <c r="CT219" s="665">
        <v>147</v>
      </c>
      <c r="CU219" s="657">
        <v>120</v>
      </c>
      <c r="CV219" s="666">
        <v>27</v>
      </c>
      <c r="CW219" s="657">
        <v>596</v>
      </c>
      <c r="CX219" s="657">
        <v>513</v>
      </c>
      <c r="CY219" s="657">
        <v>83</v>
      </c>
      <c r="CZ219" s="665">
        <v>74</v>
      </c>
      <c r="DA219" s="657">
        <v>60</v>
      </c>
      <c r="DB219" s="666">
        <v>14</v>
      </c>
      <c r="DC219" s="657">
        <v>15</v>
      </c>
      <c r="DD219" s="657">
        <v>6</v>
      </c>
      <c r="DE219" s="657">
        <v>5</v>
      </c>
      <c r="DF219" s="665">
        <v>0</v>
      </c>
      <c r="DG219" s="657">
        <v>0</v>
      </c>
      <c r="DH219" s="666">
        <v>0</v>
      </c>
      <c r="DI219" s="657">
        <v>91</v>
      </c>
      <c r="DJ219" s="657">
        <v>77</v>
      </c>
      <c r="DK219" s="657">
        <v>14</v>
      </c>
      <c r="DL219" s="665">
        <v>0</v>
      </c>
      <c r="DM219" s="657">
        <v>0</v>
      </c>
      <c r="DN219" s="666">
        <v>0</v>
      </c>
      <c r="DO219" s="657">
        <v>77</v>
      </c>
      <c r="DP219" s="657">
        <v>62</v>
      </c>
      <c r="DQ219" s="657">
        <v>15</v>
      </c>
      <c r="DR219" s="665">
        <v>30</v>
      </c>
      <c r="DS219" s="657">
        <v>27</v>
      </c>
      <c r="DT219" s="666">
        <v>3</v>
      </c>
      <c r="DU219" s="665">
        <v>0</v>
      </c>
      <c r="DV219" s="657">
        <v>0</v>
      </c>
      <c r="DW219" s="666">
        <v>0</v>
      </c>
    </row>
    <row r="220" spans="1:127" hidden="1" x14ac:dyDescent="0.15">
      <c r="A220" s="529" t="s">
        <v>1562</v>
      </c>
      <c r="B220" s="661">
        <v>140</v>
      </c>
      <c r="C220" s="662">
        <v>113</v>
      </c>
      <c r="D220" s="663">
        <v>27</v>
      </c>
      <c r="E220" s="657">
        <v>52</v>
      </c>
      <c r="F220" s="657">
        <v>34</v>
      </c>
      <c r="G220" s="657">
        <v>18</v>
      </c>
      <c r="H220" s="665">
        <v>53</v>
      </c>
      <c r="I220" s="657">
        <v>51</v>
      </c>
      <c r="J220" s="666">
        <v>2</v>
      </c>
      <c r="K220" s="657">
        <v>6</v>
      </c>
      <c r="L220" s="657">
        <v>4</v>
      </c>
      <c r="M220" s="657">
        <v>2</v>
      </c>
      <c r="N220" s="665">
        <v>0</v>
      </c>
      <c r="O220" s="657">
        <v>0</v>
      </c>
      <c r="P220" s="666">
        <v>0</v>
      </c>
      <c r="Q220" s="657">
        <v>0</v>
      </c>
      <c r="R220" s="657">
        <v>0</v>
      </c>
      <c r="S220" s="657">
        <v>0</v>
      </c>
      <c r="T220" s="665">
        <v>0</v>
      </c>
      <c r="U220" s="657">
        <v>0</v>
      </c>
      <c r="V220" s="666">
        <v>0</v>
      </c>
      <c r="W220" s="657">
        <v>0</v>
      </c>
      <c r="X220" s="657">
        <v>0</v>
      </c>
      <c r="Y220" s="657">
        <v>0</v>
      </c>
      <c r="Z220" s="665">
        <v>3</v>
      </c>
      <c r="AA220" s="657">
        <v>3</v>
      </c>
      <c r="AB220" s="666">
        <v>0</v>
      </c>
      <c r="AC220" s="657">
        <v>0</v>
      </c>
      <c r="AD220" s="657">
        <v>0</v>
      </c>
      <c r="AE220" s="657">
        <v>0</v>
      </c>
      <c r="AF220" s="665">
        <v>0</v>
      </c>
      <c r="AG220" s="657">
        <v>0</v>
      </c>
      <c r="AH220" s="666">
        <v>0</v>
      </c>
      <c r="AI220" s="657">
        <v>0</v>
      </c>
      <c r="AJ220" s="657">
        <v>0</v>
      </c>
      <c r="AK220" s="657">
        <v>0</v>
      </c>
      <c r="AL220" s="665">
        <v>0</v>
      </c>
      <c r="AM220" s="657">
        <v>0</v>
      </c>
      <c r="AN220" s="666">
        <v>0</v>
      </c>
      <c r="AO220" s="657">
        <v>0</v>
      </c>
      <c r="AP220" s="657">
        <v>0</v>
      </c>
      <c r="AQ220" s="657">
        <v>0</v>
      </c>
      <c r="AR220" s="665">
        <v>0</v>
      </c>
      <c r="AS220" s="657">
        <v>0</v>
      </c>
      <c r="AT220" s="666">
        <v>0</v>
      </c>
      <c r="AU220" s="657">
        <v>0</v>
      </c>
      <c r="AV220" s="657">
        <v>0</v>
      </c>
      <c r="AW220" s="657">
        <v>0</v>
      </c>
      <c r="AX220" s="665">
        <v>1</v>
      </c>
      <c r="AY220" s="657">
        <v>0</v>
      </c>
      <c r="AZ220" s="666">
        <v>1</v>
      </c>
      <c r="BA220" s="657">
        <v>2</v>
      </c>
      <c r="BB220" s="657">
        <v>1</v>
      </c>
      <c r="BC220" s="657">
        <v>1</v>
      </c>
      <c r="BD220" s="665">
        <v>0</v>
      </c>
      <c r="BE220" s="657">
        <v>0</v>
      </c>
      <c r="BF220" s="666">
        <v>0</v>
      </c>
      <c r="BG220" s="657">
        <v>0</v>
      </c>
      <c r="BH220" s="657">
        <v>0</v>
      </c>
      <c r="BI220" s="657">
        <v>0</v>
      </c>
      <c r="BJ220" s="665">
        <v>0</v>
      </c>
      <c r="BK220" s="657">
        <v>0</v>
      </c>
      <c r="BL220" s="666">
        <v>0</v>
      </c>
      <c r="BM220" s="657">
        <v>0</v>
      </c>
      <c r="BN220" s="657">
        <v>0</v>
      </c>
      <c r="BO220" s="657">
        <v>0</v>
      </c>
      <c r="BP220" s="665">
        <v>0</v>
      </c>
      <c r="BQ220" s="657">
        <v>0</v>
      </c>
      <c r="BR220" s="666">
        <v>0</v>
      </c>
      <c r="BS220" s="657">
        <v>0</v>
      </c>
      <c r="BT220" s="657">
        <v>0</v>
      </c>
      <c r="BU220" s="657">
        <v>0</v>
      </c>
      <c r="BV220" s="665">
        <v>0</v>
      </c>
      <c r="BW220" s="657">
        <v>0</v>
      </c>
      <c r="BX220" s="666">
        <v>0</v>
      </c>
      <c r="BY220" s="657">
        <v>21</v>
      </c>
      <c r="BZ220" s="657">
        <v>19</v>
      </c>
      <c r="CA220" s="657">
        <v>2</v>
      </c>
      <c r="CB220" s="665">
        <v>0</v>
      </c>
      <c r="CC220" s="657">
        <v>0</v>
      </c>
      <c r="CD220" s="666">
        <v>0</v>
      </c>
      <c r="CE220" s="657">
        <v>0</v>
      </c>
      <c r="CF220" s="657">
        <v>0</v>
      </c>
      <c r="CG220" s="657">
        <v>0</v>
      </c>
      <c r="CH220" s="665">
        <v>0</v>
      </c>
      <c r="CI220" s="657">
        <v>0</v>
      </c>
      <c r="CJ220" s="666">
        <v>0</v>
      </c>
      <c r="CK220" s="657">
        <v>2</v>
      </c>
      <c r="CL220" s="657">
        <v>1</v>
      </c>
      <c r="CM220" s="657">
        <v>1</v>
      </c>
      <c r="CN220" s="665">
        <v>0</v>
      </c>
      <c r="CO220" s="657">
        <v>0</v>
      </c>
      <c r="CP220" s="666">
        <v>0</v>
      </c>
      <c r="CQ220" s="657">
        <v>0</v>
      </c>
      <c r="CR220" s="657">
        <v>0</v>
      </c>
      <c r="CS220" s="657">
        <v>0</v>
      </c>
      <c r="CT220" s="665">
        <v>0</v>
      </c>
      <c r="CU220" s="657">
        <v>0</v>
      </c>
      <c r="CV220" s="666">
        <v>0</v>
      </c>
      <c r="CW220" s="657">
        <v>0</v>
      </c>
      <c r="CX220" s="657">
        <v>0</v>
      </c>
      <c r="CY220" s="657">
        <v>0</v>
      </c>
      <c r="CZ220" s="665">
        <v>0</v>
      </c>
      <c r="DA220" s="657">
        <v>0</v>
      </c>
      <c r="DB220" s="666">
        <v>0</v>
      </c>
      <c r="DC220" s="657">
        <v>0</v>
      </c>
      <c r="DD220" s="657">
        <v>0</v>
      </c>
      <c r="DE220" s="657">
        <v>0</v>
      </c>
      <c r="DF220" s="665">
        <v>0</v>
      </c>
      <c r="DG220" s="657">
        <v>0</v>
      </c>
      <c r="DH220" s="666">
        <v>0</v>
      </c>
      <c r="DI220" s="657">
        <v>0</v>
      </c>
      <c r="DJ220" s="657">
        <v>0</v>
      </c>
      <c r="DK220" s="657">
        <v>0</v>
      </c>
      <c r="DL220" s="665">
        <v>0</v>
      </c>
      <c r="DM220" s="657">
        <v>0</v>
      </c>
      <c r="DN220" s="666">
        <v>0</v>
      </c>
      <c r="DO220" s="657">
        <v>0</v>
      </c>
      <c r="DP220" s="657">
        <v>0</v>
      </c>
      <c r="DQ220" s="657">
        <v>0</v>
      </c>
      <c r="DR220" s="665">
        <v>0</v>
      </c>
      <c r="DS220" s="657">
        <v>0</v>
      </c>
      <c r="DT220" s="666">
        <v>0</v>
      </c>
      <c r="DU220" s="665">
        <v>0</v>
      </c>
      <c r="DV220" s="657">
        <v>0</v>
      </c>
      <c r="DW220" s="666">
        <v>0</v>
      </c>
    </row>
    <row r="221" spans="1:127" hidden="1" x14ac:dyDescent="0.15">
      <c r="A221" s="529" t="s">
        <v>1563</v>
      </c>
      <c r="B221" s="661">
        <v>17350</v>
      </c>
      <c r="C221" s="662">
        <v>15648</v>
      </c>
      <c r="D221" s="663">
        <v>1702</v>
      </c>
      <c r="E221" s="657">
        <v>5637</v>
      </c>
      <c r="F221" s="657">
        <v>4908</v>
      </c>
      <c r="G221" s="657">
        <v>729</v>
      </c>
      <c r="H221" s="665">
        <v>489</v>
      </c>
      <c r="I221" s="657">
        <v>426</v>
      </c>
      <c r="J221" s="666">
        <v>63</v>
      </c>
      <c r="K221" s="657">
        <v>94</v>
      </c>
      <c r="L221" s="657">
        <v>81</v>
      </c>
      <c r="M221" s="657">
        <v>13</v>
      </c>
      <c r="N221" s="665">
        <v>443</v>
      </c>
      <c r="O221" s="657">
        <v>398</v>
      </c>
      <c r="P221" s="666">
        <v>45</v>
      </c>
      <c r="Q221" s="657">
        <v>2</v>
      </c>
      <c r="R221" s="657">
        <v>2</v>
      </c>
      <c r="S221" s="657">
        <v>0</v>
      </c>
      <c r="T221" s="665">
        <v>4</v>
      </c>
      <c r="U221" s="657">
        <v>3</v>
      </c>
      <c r="V221" s="666">
        <v>1</v>
      </c>
      <c r="W221" s="657">
        <v>0</v>
      </c>
      <c r="X221" s="657">
        <v>0</v>
      </c>
      <c r="Y221" s="657">
        <v>0</v>
      </c>
      <c r="Z221" s="665">
        <v>13</v>
      </c>
      <c r="AA221" s="657">
        <v>12</v>
      </c>
      <c r="AB221" s="666">
        <v>1</v>
      </c>
      <c r="AC221" s="657">
        <v>556</v>
      </c>
      <c r="AD221" s="657">
        <v>517</v>
      </c>
      <c r="AE221" s="657">
        <v>39</v>
      </c>
      <c r="AF221" s="665">
        <v>0</v>
      </c>
      <c r="AG221" s="657">
        <v>0</v>
      </c>
      <c r="AH221" s="666">
        <v>0</v>
      </c>
      <c r="AI221" s="657">
        <v>119</v>
      </c>
      <c r="AJ221" s="657">
        <v>99</v>
      </c>
      <c r="AK221" s="657">
        <v>20</v>
      </c>
      <c r="AL221" s="665">
        <v>3</v>
      </c>
      <c r="AM221" s="657">
        <v>1</v>
      </c>
      <c r="AN221" s="666">
        <v>2</v>
      </c>
      <c r="AO221" s="657">
        <v>0</v>
      </c>
      <c r="AP221" s="657">
        <v>0</v>
      </c>
      <c r="AQ221" s="657">
        <v>0</v>
      </c>
      <c r="AR221" s="665">
        <v>0</v>
      </c>
      <c r="AS221" s="657">
        <v>0</v>
      </c>
      <c r="AT221" s="666">
        <v>0</v>
      </c>
      <c r="AU221" s="657">
        <v>0</v>
      </c>
      <c r="AV221" s="657">
        <v>0</v>
      </c>
      <c r="AW221" s="657">
        <v>0</v>
      </c>
      <c r="AX221" s="665">
        <v>9606</v>
      </c>
      <c r="AY221" s="657">
        <v>8881</v>
      </c>
      <c r="AZ221" s="666">
        <v>725</v>
      </c>
      <c r="BA221" s="657">
        <v>4</v>
      </c>
      <c r="BB221" s="657">
        <v>2</v>
      </c>
      <c r="BC221" s="657">
        <v>2</v>
      </c>
      <c r="BD221" s="665">
        <v>5</v>
      </c>
      <c r="BE221" s="657">
        <v>3</v>
      </c>
      <c r="BF221" s="666">
        <v>2</v>
      </c>
      <c r="BG221" s="657">
        <v>0</v>
      </c>
      <c r="BH221" s="657">
        <v>0</v>
      </c>
      <c r="BI221" s="657">
        <v>0</v>
      </c>
      <c r="BJ221" s="665">
        <v>43</v>
      </c>
      <c r="BK221" s="657">
        <v>35</v>
      </c>
      <c r="BL221" s="666">
        <v>8</v>
      </c>
      <c r="BM221" s="657">
        <v>0</v>
      </c>
      <c r="BN221" s="657">
        <v>0</v>
      </c>
      <c r="BO221" s="657">
        <v>0</v>
      </c>
      <c r="BP221" s="665">
        <v>3</v>
      </c>
      <c r="BQ221" s="657">
        <v>2</v>
      </c>
      <c r="BR221" s="666">
        <v>1</v>
      </c>
      <c r="BS221" s="657">
        <v>0</v>
      </c>
      <c r="BT221" s="657">
        <v>0</v>
      </c>
      <c r="BU221" s="657">
        <v>0</v>
      </c>
      <c r="BV221" s="665">
        <v>11</v>
      </c>
      <c r="BW221" s="657">
        <v>5</v>
      </c>
      <c r="BX221" s="666">
        <v>6</v>
      </c>
      <c r="BY221" s="657">
        <v>0</v>
      </c>
      <c r="BZ221" s="657">
        <v>0</v>
      </c>
      <c r="CA221" s="657">
        <v>0</v>
      </c>
      <c r="CB221" s="665">
        <v>0</v>
      </c>
      <c r="CC221" s="657">
        <v>0</v>
      </c>
      <c r="CD221" s="666">
        <v>0</v>
      </c>
      <c r="CE221" s="657">
        <v>64</v>
      </c>
      <c r="CF221" s="657">
        <v>55</v>
      </c>
      <c r="CG221" s="657">
        <v>9</v>
      </c>
      <c r="CH221" s="665">
        <v>30</v>
      </c>
      <c r="CI221" s="657">
        <v>24</v>
      </c>
      <c r="CJ221" s="666">
        <v>6</v>
      </c>
      <c r="CK221" s="657">
        <v>98</v>
      </c>
      <c r="CL221" s="657">
        <v>86</v>
      </c>
      <c r="CM221" s="657">
        <v>12</v>
      </c>
      <c r="CN221" s="665">
        <v>0</v>
      </c>
      <c r="CO221" s="657">
        <v>0</v>
      </c>
      <c r="CP221" s="666">
        <v>0</v>
      </c>
      <c r="CQ221" s="657">
        <v>0</v>
      </c>
      <c r="CR221" s="657">
        <v>0</v>
      </c>
      <c r="CS221" s="657">
        <v>0</v>
      </c>
      <c r="CT221" s="665">
        <v>50</v>
      </c>
      <c r="CU221" s="657">
        <v>40</v>
      </c>
      <c r="CV221" s="666">
        <v>10</v>
      </c>
      <c r="CW221" s="657">
        <v>57</v>
      </c>
      <c r="CX221" s="657">
        <v>51</v>
      </c>
      <c r="CY221" s="657">
        <v>6</v>
      </c>
      <c r="CZ221" s="665">
        <v>13</v>
      </c>
      <c r="DA221" s="657">
        <v>12</v>
      </c>
      <c r="DB221" s="666">
        <v>1</v>
      </c>
      <c r="DC221" s="657">
        <v>0</v>
      </c>
      <c r="DD221" s="657">
        <v>0</v>
      </c>
      <c r="DE221" s="657">
        <v>0</v>
      </c>
      <c r="DF221" s="665">
        <v>0</v>
      </c>
      <c r="DG221" s="657">
        <v>0</v>
      </c>
      <c r="DH221" s="666">
        <v>0</v>
      </c>
      <c r="DI221" s="657">
        <v>0</v>
      </c>
      <c r="DJ221" s="657">
        <v>0</v>
      </c>
      <c r="DK221" s="657">
        <v>0</v>
      </c>
      <c r="DL221" s="665">
        <v>0</v>
      </c>
      <c r="DM221" s="657">
        <v>0</v>
      </c>
      <c r="DN221" s="666">
        <v>0</v>
      </c>
      <c r="DO221" s="657">
        <v>0</v>
      </c>
      <c r="DP221" s="657">
        <v>0</v>
      </c>
      <c r="DQ221" s="657">
        <v>0</v>
      </c>
      <c r="DR221" s="665">
        <v>6</v>
      </c>
      <c r="DS221" s="657">
        <v>5</v>
      </c>
      <c r="DT221" s="666">
        <v>1</v>
      </c>
      <c r="DU221" s="665">
        <v>0</v>
      </c>
      <c r="DV221" s="657">
        <v>0</v>
      </c>
      <c r="DW221" s="666">
        <v>0</v>
      </c>
    </row>
    <row r="222" spans="1:127" hidden="1" x14ac:dyDescent="0.15">
      <c r="A222" s="529" t="s">
        <v>1564</v>
      </c>
      <c r="B222" s="661">
        <v>5461</v>
      </c>
      <c r="C222" s="662">
        <v>4604</v>
      </c>
      <c r="D222" s="663">
        <v>855</v>
      </c>
      <c r="E222" s="657">
        <v>1609</v>
      </c>
      <c r="F222" s="657">
        <v>1437</v>
      </c>
      <c r="G222" s="657">
        <v>170</v>
      </c>
      <c r="H222" s="665">
        <v>308</v>
      </c>
      <c r="I222" s="657">
        <v>232</v>
      </c>
      <c r="J222" s="666">
        <v>76</v>
      </c>
      <c r="K222" s="657">
        <v>338</v>
      </c>
      <c r="L222" s="657">
        <v>277</v>
      </c>
      <c r="M222" s="657">
        <v>61</v>
      </c>
      <c r="N222" s="665">
        <v>367</v>
      </c>
      <c r="O222" s="657">
        <v>309</v>
      </c>
      <c r="P222" s="666">
        <v>58</v>
      </c>
      <c r="Q222" s="657">
        <v>207</v>
      </c>
      <c r="R222" s="657">
        <v>148</v>
      </c>
      <c r="S222" s="657">
        <v>59</v>
      </c>
      <c r="T222" s="665">
        <v>12</v>
      </c>
      <c r="U222" s="657">
        <v>11</v>
      </c>
      <c r="V222" s="666">
        <v>1</v>
      </c>
      <c r="W222" s="657">
        <v>0</v>
      </c>
      <c r="X222" s="657">
        <v>0</v>
      </c>
      <c r="Y222" s="657">
        <v>0</v>
      </c>
      <c r="Z222" s="665">
        <v>19</v>
      </c>
      <c r="AA222" s="657">
        <v>15</v>
      </c>
      <c r="AB222" s="666">
        <v>4</v>
      </c>
      <c r="AC222" s="657">
        <v>15</v>
      </c>
      <c r="AD222" s="657">
        <v>15</v>
      </c>
      <c r="AE222" s="657">
        <v>0</v>
      </c>
      <c r="AF222" s="665">
        <v>0</v>
      </c>
      <c r="AG222" s="657">
        <v>0</v>
      </c>
      <c r="AH222" s="666">
        <v>0</v>
      </c>
      <c r="AI222" s="657">
        <v>43</v>
      </c>
      <c r="AJ222" s="657">
        <v>35</v>
      </c>
      <c r="AK222" s="657">
        <v>8</v>
      </c>
      <c r="AL222" s="665">
        <v>0</v>
      </c>
      <c r="AM222" s="657">
        <v>0</v>
      </c>
      <c r="AN222" s="666">
        <v>0</v>
      </c>
      <c r="AO222" s="657">
        <v>7</v>
      </c>
      <c r="AP222" s="657">
        <v>4</v>
      </c>
      <c r="AQ222" s="657">
        <v>3</v>
      </c>
      <c r="AR222" s="665">
        <v>69</v>
      </c>
      <c r="AS222" s="657">
        <v>58</v>
      </c>
      <c r="AT222" s="666">
        <v>11</v>
      </c>
      <c r="AU222" s="657">
        <v>67</v>
      </c>
      <c r="AV222" s="657">
        <v>55</v>
      </c>
      <c r="AW222" s="657">
        <v>12</v>
      </c>
      <c r="AX222" s="665">
        <v>17</v>
      </c>
      <c r="AY222" s="657">
        <v>15</v>
      </c>
      <c r="AZ222" s="666">
        <v>2</v>
      </c>
      <c r="BA222" s="657">
        <v>24</v>
      </c>
      <c r="BB222" s="657">
        <v>20</v>
      </c>
      <c r="BC222" s="657">
        <v>4</v>
      </c>
      <c r="BD222" s="665">
        <v>325</v>
      </c>
      <c r="BE222" s="657">
        <v>276</v>
      </c>
      <c r="BF222" s="666">
        <v>49</v>
      </c>
      <c r="BG222" s="657">
        <v>2</v>
      </c>
      <c r="BH222" s="657">
        <v>1</v>
      </c>
      <c r="BI222" s="657">
        <v>1</v>
      </c>
      <c r="BJ222" s="665">
        <v>523</v>
      </c>
      <c r="BK222" s="657">
        <v>443</v>
      </c>
      <c r="BL222" s="666">
        <v>80</v>
      </c>
      <c r="BM222" s="657">
        <v>47</v>
      </c>
      <c r="BN222" s="657">
        <v>37</v>
      </c>
      <c r="BO222" s="657">
        <v>10</v>
      </c>
      <c r="BP222" s="665">
        <v>46</v>
      </c>
      <c r="BQ222" s="657">
        <v>27</v>
      </c>
      <c r="BR222" s="666">
        <v>19</v>
      </c>
      <c r="BS222" s="657">
        <v>17</v>
      </c>
      <c r="BT222" s="657">
        <v>10</v>
      </c>
      <c r="BU222" s="657">
        <v>7</v>
      </c>
      <c r="BV222" s="665">
        <v>0</v>
      </c>
      <c r="BW222" s="657">
        <v>0</v>
      </c>
      <c r="BX222" s="666">
        <v>0</v>
      </c>
      <c r="BY222" s="657">
        <v>111</v>
      </c>
      <c r="BZ222" s="657">
        <v>77</v>
      </c>
      <c r="CA222" s="657">
        <v>34</v>
      </c>
      <c r="CB222" s="665">
        <v>0</v>
      </c>
      <c r="CC222" s="657">
        <v>0</v>
      </c>
      <c r="CD222" s="666">
        <v>0</v>
      </c>
      <c r="CE222" s="657">
        <v>10</v>
      </c>
      <c r="CF222" s="657">
        <v>6</v>
      </c>
      <c r="CG222" s="657">
        <v>4</v>
      </c>
      <c r="CH222" s="665">
        <v>331</v>
      </c>
      <c r="CI222" s="657">
        <v>289</v>
      </c>
      <c r="CJ222" s="666">
        <v>42</v>
      </c>
      <c r="CK222" s="657">
        <v>413</v>
      </c>
      <c r="CL222" s="657">
        <v>355</v>
      </c>
      <c r="CM222" s="657">
        <v>58</v>
      </c>
      <c r="CN222" s="665">
        <v>0</v>
      </c>
      <c r="CO222" s="657">
        <v>0</v>
      </c>
      <c r="CP222" s="666">
        <v>0</v>
      </c>
      <c r="CQ222" s="657">
        <v>123</v>
      </c>
      <c r="CR222" s="657">
        <v>99</v>
      </c>
      <c r="CS222" s="657">
        <v>24</v>
      </c>
      <c r="CT222" s="665">
        <v>9</v>
      </c>
      <c r="CU222" s="657">
        <v>6</v>
      </c>
      <c r="CV222" s="666">
        <v>3</v>
      </c>
      <c r="CW222" s="657">
        <v>330</v>
      </c>
      <c r="CX222" s="657">
        <v>289</v>
      </c>
      <c r="CY222" s="657">
        <v>41</v>
      </c>
      <c r="CZ222" s="665">
        <v>6</v>
      </c>
      <c r="DA222" s="657">
        <v>3</v>
      </c>
      <c r="DB222" s="666">
        <v>3</v>
      </c>
      <c r="DC222" s="657">
        <v>0</v>
      </c>
      <c r="DD222" s="657">
        <v>0</v>
      </c>
      <c r="DE222" s="657">
        <v>0</v>
      </c>
      <c r="DF222" s="665">
        <v>0</v>
      </c>
      <c r="DG222" s="657">
        <v>0</v>
      </c>
      <c r="DH222" s="666">
        <v>0</v>
      </c>
      <c r="DI222" s="657">
        <v>2</v>
      </c>
      <c r="DJ222" s="657">
        <v>2</v>
      </c>
      <c r="DK222" s="657">
        <v>0</v>
      </c>
      <c r="DL222" s="665">
        <v>0</v>
      </c>
      <c r="DM222" s="657">
        <v>0</v>
      </c>
      <c r="DN222" s="666">
        <v>0</v>
      </c>
      <c r="DO222" s="657">
        <v>64</v>
      </c>
      <c r="DP222" s="657">
        <v>53</v>
      </c>
      <c r="DQ222" s="657">
        <v>11</v>
      </c>
      <c r="DR222" s="665">
        <v>0</v>
      </c>
      <c r="DS222" s="657">
        <v>0</v>
      </c>
      <c r="DT222" s="666">
        <v>0</v>
      </c>
      <c r="DU222" s="665">
        <v>0</v>
      </c>
      <c r="DV222" s="657">
        <v>0</v>
      </c>
      <c r="DW222" s="666">
        <v>0</v>
      </c>
    </row>
    <row r="223" spans="1:127" hidden="1" x14ac:dyDescent="0.15">
      <c r="A223" s="529" t="s">
        <v>1565</v>
      </c>
      <c r="B223" s="661">
        <v>4788</v>
      </c>
      <c r="C223" s="662">
        <v>4016</v>
      </c>
      <c r="D223" s="663">
        <v>722</v>
      </c>
      <c r="E223" s="657">
        <v>434</v>
      </c>
      <c r="F223" s="657">
        <v>392</v>
      </c>
      <c r="G223" s="657">
        <v>42</v>
      </c>
      <c r="H223" s="665">
        <v>556</v>
      </c>
      <c r="I223" s="657">
        <v>476</v>
      </c>
      <c r="J223" s="666">
        <v>80</v>
      </c>
      <c r="K223" s="657">
        <v>968</v>
      </c>
      <c r="L223" s="657">
        <v>867</v>
      </c>
      <c r="M223" s="657">
        <v>101</v>
      </c>
      <c r="N223" s="665">
        <v>191</v>
      </c>
      <c r="O223" s="657">
        <v>108</v>
      </c>
      <c r="P223" s="666">
        <v>33</v>
      </c>
      <c r="Q223" s="657">
        <v>47</v>
      </c>
      <c r="R223" s="657">
        <v>40</v>
      </c>
      <c r="S223" s="657">
        <v>7</v>
      </c>
      <c r="T223" s="665">
        <v>25</v>
      </c>
      <c r="U223" s="657">
        <v>21</v>
      </c>
      <c r="V223" s="666">
        <v>4</v>
      </c>
      <c r="W223" s="657">
        <v>0</v>
      </c>
      <c r="X223" s="657">
        <v>0</v>
      </c>
      <c r="Y223" s="657">
        <v>0</v>
      </c>
      <c r="Z223" s="665">
        <v>84</v>
      </c>
      <c r="AA223" s="657">
        <v>66</v>
      </c>
      <c r="AB223" s="666">
        <v>18</v>
      </c>
      <c r="AC223" s="657">
        <v>11</v>
      </c>
      <c r="AD223" s="657">
        <v>11</v>
      </c>
      <c r="AE223" s="657">
        <v>0</v>
      </c>
      <c r="AF223" s="665">
        <v>130</v>
      </c>
      <c r="AG223" s="657">
        <v>114</v>
      </c>
      <c r="AH223" s="666">
        <v>16</v>
      </c>
      <c r="AI223" s="657">
        <v>586</v>
      </c>
      <c r="AJ223" s="657">
        <v>504</v>
      </c>
      <c r="AK223" s="657">
        <v>82</v>
      </c>
      <c r="AL223" s="665">
        <v>6</v>
      </c>
      <c r="AM223" s="657">
        <v>4</v>
      </c>
      <c r="AN223" s="666">
        <v>2</v>
      </c>
      <c r="AO223" s="657">
        <v>12</v>
      </c>
      <c r="AP223" s="657">
        <v>7</v>
      </c>
      <c r="AQ223" s="657">
        <v>5</v>
      </c>
      <c r="AR223" s="665">
        <v>3</v>
      </c>
      <c r="AS223" s="657">
        <v>2</v>
      </c>
      <c r="AT223" s="666">
        <v>1</v>
      </c>
      <c r="AU223" s="657">
        <v>169</v>
      </c>
      <c r="AV223" s="657">
        <v>135</v>
      </c>
      <c r="AW223" s="657">
        <v>34</v>
      </c>
      <c r="AX223" s="665">
        <v>92</v>
      </c>
      <c r="AY223" s="657">
        <v>66</v>
      </c>
      <c r="AZ223" s="666">
        <v>26</v>
      </c>
      <c r="BA223" s="657">
        <v>64</v>
      </c>
      <c r="BB223" s="657">
        <v>49</v>
      </c>
      <c r="BC223" s="657">
        <v>15</v>
      </c>
      <c r="BD223" s="665">
        <v>125</v>
      </c>
      <c r="BE223" s="657">
        <v>101</v>
      </c>
      <c r="BF223" s="666">
        <v>24</v>
      </c>
      <c r="BG223" s="657">
        <v>0</v>
      </c>
      <c r="BH223" s="657">
        <v>0</v>
      </c>
      <c r="BI223" s="657">
        <v>0</v>
      </c>
      <c r="BJ223" s="665">
        <v>705</v>
      </c>
      <c r="BK223" s="657">
        <v>567</v>
      </c>
      <c r="BL223" s="666">
        <v>138</v>
      </c>
      <c r="BM223" s="657">
        <v>5</v>
      </c>
      <c r="BN223" s="657">
        <v>4</v>
      </c>
      <c r="BO223" s="657">
        <v>1</v>
      </c>
      <c r="BP223" s="665">
        <v>0</v>
      </c>
      <c r="BQ223" s="657">
        <v>0</v>
      </c>
      <c r="BR223" s="666">
        <v>0</v>
      </c>
      <c r="BS223" s="657">
        <v>48</v>
      </c>
      <c r="BT223" s="657">
        <v>45</v>
      </c>
      <c r="BU223" s="657">
        <v>3</v>
      </c>
      <c r="BV223" s="665">
        <v>89</v>
      </c>
      <c r="BW223" s="657">
        <v>84</v>
      </c>
      <c r="BX223" s="666">
        <v>5</v>
      </c>
      <c r="BY223" s="657">
        <v>0</v>
      </c>
      <c r="BZ223" s="657">
        <v>0</v>
      </c>
      <c r="CA223" s="657">
        <v>0</v>
      </c>
      <c r="CB223" s="665">
        <v>2</v>
      </c>
      <c r="CC223" s="657">
        <v>1</v>
      </c>
      <c r="CD223" s="666">
        <v>1</v>
      </c>
      <c r="CE223" s="657">
        <v>0</v>
      </c>
      <c r="CF223" s="657">
        <v>0</v>
      </c>
      <c r="CG223" s="657">
        <v>0</v>
      </c>
      <c r="CH223" s="665">
        <v>175</v>
      </c>
      <c r="CI223" s="657">
        <v>143</v>
      </c>
      <c r="CJ223" s="666">
        <v>32</v>
      </c>
      <c r="CK223" s="657">
        <v>26</v>
      </c>
      <c r="CL223" s="657">
        <v>21</v>
      </c>
      <c r="CM223" s="657">
        <v>5</v>
      </c>
      <c r="CN223" s="665">
        <v>0</v>
      </c>
      <c r="CO223" s="657">
        <v>0</v>
      </c>
      <c r="CP223" s="666">
        <v>0</v>
      </c>
      <c r="CQ223" s="657">
        <v>0</v>
      </c>
      <c r="CR223" s="657">
        <v>0</v>
      </c>
      <c r="CS223" s="657">
        <v>0</v>
      </c>
      <c r="CT223" s="665">
        <v>72</v>
      </c>
      <c r="CU223" s="657">
        <v>61</v>
      </c>
      <c r="CV223" s="666">
        <v>11</v>
      </c>
      <c r="CW223" s="657">
        <v>141</v>
      </c>
      <c r="CX223" s="657">
        <v>110</v>
      </c>
      <c r="CY223" s="657">
        <v>31</v>
      </c>
      <c r="CZ223" s="665">
        <v>0</v>
      </c>
      <c r="DA223" s="657">
        <v>0</v>
      </c>
      <c r="DB223" s="666">
        <v>0</v>
      </c>
      <c r="DC223" s="657">
        <v>7</v>
      </c>
      <c r="DD223" s="657">
        <v>3</v>
      </c>
      <c r="DE223" s="657">
        <v>4</v>
      </c>
      <c r="DF223" s="665">
        <v>0</v>
      </c>
      <c r="DG223" s="657">
        <v>0</v>
      </c>
      <c r="DH223" s="666">
        <v>0</v>
      </c>
      <c r="DI223" s="657">
        <v>0</v>
      </c>
      <c r="DJ223" s="657">
        <v>0</v>
      </c>
      <c r="DK223" s="657">
        <v>0</v>
      </c>
      <c r="DL223" s="665">
        <v>0</v>
      </c>
      <c r="DM223" s="657">
        <v>0</v>
      </c>
      <c r="DN223" s="666">
        <v>0</v>
      </c>
      <c r="DO223" s="657">
        <v>6</v>
      </c>
      <c r="DP223" s="657">
        <v>5</v>
      </c>
      <c r="DQ223" s="657">
        <v>1</v>
      </c>
      <c r="DR223" s="665">
        <v>9</v>
      </c>
      <c r="DS223" s="657">
        <v>9</v>
      </c>
      <c r="DT223" s="666">
        <v>0</v>
      </c>
      <c r="DU223" s="665">
        <v>0</v>
      </c>
      <c r="DV223" s="657">
        <v>0</v>
      </c>
      <c r="DW223" s="666">
        <v>0</v>
      </c>
    </row>
    <row r="224" spans="1:127" hidden="1" x14ac:dyDescent="0.15">
      <c r="A224" s="529" t="s">
        <v>1566</v>
      </c>
      <c r="B224" s="661">
        <v>4510</v>
      </c>
      <c r="C224" s="662">
        <v>3631</v>
      </c>
      <c r="D224" s="663">
        <v>871</v>
      </c>
      <c r="E224" s="657">
        <v>583</v>
      </c>
      <c r="F224" s="657">
        <v>422</v>
      </c>
      <c r="G224" s="657">
        <v>157</v>
      </c>
      <c r="H224" s="665">
        <v>712</v>
      </c>
      <c r="I224" s="657">
        <v>606</v>
      </c>
      <c r="J224" s="666">
        <v>106</v>
      </c>
      <c r="K224" s="657">
        <v>964</v>
      </c>
      <c r="L224" s="657">
        <v>824</v>
      </c>
      <c r="M224" s="657">
        <v>140</v>
      </c>
      <c r="N224" s="665">
        <v>101</v>
      </c>
      <c r="O224" s="657">
        <v>94</v>
      </c>
      <c r="P224" s="666">
        <v>7</v>
      </c>
      <c r="Q224" s="657">
        <v>135</v>
      </c>
      <c r="R224" s="657">
        <v>92</v>
      </c>
      <c r="S224" s="657">
        <v>43</v>
      </c>
      <c r="T224" s="665">
        <v>23</v>
      </c>
      <c r="U224" s="657">
        <v>22</v>
      </c>
      <c r="V224" s="666">
        <v>1</v>
      </c>
      <c r="W224" s="657">
        <v>0</v>
      </c>
      <c r="X224" s="657">
        <v>0</v>
      </c>
      <c r="Y224" s="657">
        <v>0</v>
      </c>
      <c r="Z224" s="665">
        <v>297</v>
      </c>
      <c r="AA224" s="657">
        <v>249</v>
      </c>
      <c r="AB224" s="666">
        <v>48</v>
      </c>
      <c r="AC224" s="657">
        <v>109</v>
      </c>
      <c r="AD224" s="657">
        <v>103</v>
      </c>
      <c r="AE224" s="657">
        <v>6</v>
      </c>
      <c r="AF224" s="665">
        <v>11</v>
      </c>
      <c r="AG224" s="657">
        <v>9</v>
      </c>
      <c r="AH224" s="666">
        <v>2</v>
      </c>
      <c r="AI224" s="657">
        <v>712</v>
      </c>
      <c r="AJ224" s="657">
        <v>512</v>
      </c>
      <c r="AK224" s="657">
        <v>200</v>
      </c>
      <c r="AL224" s="665">
        <v>0</v>
      </c>
      <c r="AM224" s="657">
        <v>0</v>
      </c>
      <c r="AN224" s="666">
        <v>0</v>
      </c>
      <c r="AO224" s="657">
        <v>48</v>
      </c>
      <c r="AP224" s="657">
        <v>40</v>
      </c>
      <c r="AQ224" s="657">
        <v>8</v>
      </c>
      <c r="AR224" s="665">
        <v>0</v>
      </c>
      <c r="AS224" s="657">
        <v>0</v>
      </c>
      <c r="AT224" s="666">
        <v>0</v>
      </c>
      <c r="AU224" s="657">
        <v>52</v>
      </c>
      <c r="AV224" s="657">
        <v>43</v>
      </c>
      <c r="AW224" s="657">
        <v>9</v>
      </c>
      <c r="AX224" s="665">
        <v>223</v>
      </c>
      <c r="AY224" s="657">
        <v>191</v>
      </c>
      <c r="AZ224" s="666">
        <v>32</v>
      </c>
      <c r="BA224" s="657">
        <v>49</v>
      </c>
      <c r="BB224" s="657">
        <v>35</v>
      </c>
      <c r="BC224" s="657">
        <v>14</v>
      </c>
      <c r="BD224" s="665">
        <v>2</v>
      </c>
      <c r="BE224" s="657">
        <v>2</v>
      </c>
      <c r="BF224" s="666">
        <v>0</v>
      </c>
      <c r="BG224" s="657">
        <v>33</v>
      </c>
      <c r="BH224" s="657">
        <v>24</v>
      </c>
      <c r="BI224" s="657">
        <v>9</v>
      </c>
      <c r="BJ224" s="665">
        <v>33</v>
      </c>
      <c r="BK224" s="657">
        <v>27</v>
      </c>
      <c r="BL224" s="666">
        <v>6</v>
      </c>
      <c r="BM224" s="657">
        <v>10</v>
      </c>
      <c r="BN224" s="657">
        <v>8</v>
      </c>
      <c r="BO224" s="657">
        <v>2</v>
      </c>
      <c r="BP224" s="665">
        <v>0</v>
      </c>
      <c r="BQ224" s="657">
        <v>0</v>
      </c>
      <c r="BR224" s="666">
        <v>0</v>
      </c>
      <c r="BS224" s="657">
        <v>2</v>
      </c>
      <c r="BT224" s="657">
        <v>1</v>
      </c>
      <c r="BU224" s="657">
        <v>1</v>
      </c>
      <c r="BV224" s="665">
        <v>24</v>
      </c>
      <c r="BW224" s="657">
        <v>20</v>
      </c>
      <c r="BX224" s="666">
        <v>4</v>
      </c>
      <c r="BY224" s="657">
        <v>0</v>
      </c>
      <c r="BZ224" s="657">
        <v>0</v>
      </c>
      <c r="CA224" s="657">
        <v>0</v>
      </c>
      <c r="CB224" s="665">
        <v>3</v>
      </c>
      <c r="CC224" s="657">
        <v>2</v>
      </c>
      <c r="CD224" s="666">
        <v>1</v>
      </c>
      <c r="CE224" s="657">
        <v>3</v>
      </c>
      <c r="CF224" s="657">
        <v>2</v>
      </c>
      <c r="CG224" s="657">
        <v>1</v>
      </c>
      <c r="CH224" s="665">
        <v>24</v>
      </c>
      <c r="CI224" s="657">
        <v>18</v>
      </c>
      <c r="CJ224" s="666">
        <v>6</v>
      </c>
      <c r="CK224" s="657">
        <v>91</v>
      </c>
      <c r="CL224" s="657">
        <v>64</v>
      </c>
      <c r="CM224" s="657">
        <v>27</v>
      </c>
      <c r="CN224" s="665">
        <v>3</v>
      </c>
      <c r="CO224" s="657">
        <v>2</v>
      </c>
      <c r="CP224" s="666">
        <v>1</v>
      </c>
      <c r="CQ224" s="657">
        <v>5</v>
      </c>
      <c r="CR224" s="657">
        <v>3</v>
      </c>
      <c r="CS224" s="657">
        <v>2</v>
      </c>
      <c r="CT224" s="665">
        <v>16</v>
      </c>
      <c r="CU224" s="657">
        <v>13</v>
      </c>
      <c r="CV224" s="666">
        <v>3</v>
      </c>
      <c r="CW224" s="657">
        <v>68</v>
      </c>
      <c r="CX224" s="657">
        <v>63</v>
      </c>
      <c r="CY224" s="657">
        <v>5</v>
      </c>
      <c r="CZ224" s="665">
        <v>55</v>
      </c>
      <c r="DA224" s="657">
        <v>45</v>
      </c>
      <c r="DB224" s="666">
        <v>10</v>
      </c>
      <c r="DC224" s="657">
        <v>8</v>
      </c>
      <c r="DD224" s="657">
        <v>3</v>
      </c>
      <c r="DE224" s="657">
        <v>1</v>
      </c>
      <c r="DF224" s="665">
        <v>0</v>
      </c>
      <c r="DG224" s="657">
        <v>0</v>
      </c>
      <c r="DH224" s="666">
        <v>0</v>
      </c>
      <c r="DI224" s="657">
        <v>89</v>
      </c>
      <c r="DJ224" s="657">
        <v>75</v>
      </c>
      <c r="DK224" s="657">
        <v>14</v>
      </c>
      <c r="DL224" s="665">
        <v>0</v>
      </c>
      <c r="DM224" s="657">
        <v>0</v>
      </c>
      <c r="DN224" s="666">
        <v>0</v>
      </c>
      <c r="DO224" s="657">
        <v>7</v>
      </c>
      <c r="DP224" s="657">
        <v>4</v>
      </c>
      <c r="DQ224" s="657">
        <v>3</v>
      </c>
      <c r="DR224" s="665">
        <v>15</v>
      </c>
      <c r="DS224" s="657">
        <v>13</v>
      </c>
      <c r="DT224" s="666">
        <v>2</v>
      </c>
      <c r="DU224" s="665">
        <v>0</v>
      </c>
      <c r="DV224" s="657">
        <v>0</v>
      </c>
      <c r="DW224" s="666">
        <v>0</v>
      </c>
    </row>
    <row r="225" spans="1:127" hidden="1" x14ac:dyDescent="0.15">
      <c r="A225" s="529" t="s">
        <v>1567</v>
      </c>
      <c r="B225" s="661">
        <v>30880</v>
      </c>
      <c r="C225" s="662">
        <v>26042</v>
      </c>
      <c r="D225" s="663">
        <v>4824</v>
      </c>
      <c r="E225" s="657">
        <v>5351</v>
      </c>
      <c r="F225" s="657">
        <v>4424</v>
      </c>
      <c r="G225" s="657">
        <v>918</v>
      </c>
      <c r="H225" s="665">
        <v>1794</v>
      </c>
      <c r="I225" s="657">
        <v>1463</v>
      </c>
      <c r="J225" s="666">
        <v>331</v>
      </c>
      <c r="K225" s="657">
        <v>3740</v>
      </c>
      <c r="L225" s="657">
        <v>3185</v>
      </c>
      <c r="M225" s="657">
        <v>553</v>
      </c>
      <c r="N225" s="665">
        <v>4646</v>
      </c>
      <c r="O225" s="657">
        <v>3948</v>
      </c>
      <c r="P225" s="666">
        <v>698</v>
      </c>
      <c r="Q225" s="657">
        <v>436</v>
      </c>
      <c r="R225" s="657">
        <v>371</v>
      </c>
      <c r="S225" s="657">
        <v>65</v>
      </c>
      <c r="T225" s="665">
        <v>575</v>
      </c>
      <c r="U225" s="657">
        <v>423</v>
      </c>
      <c r="V225" s="666">
        <v>152</v>
      </c>
      <c r="W225" s="657">
        <v>7</v>
      </c>
      <c r="X225" s="657">
        <v>7</v>
      </c>
      <c r="Y225" s="657">
        <v>0</v>
      </c>
      <c r="Z225" s="665">
        <v>2119</v>
      </c>
      <c r="AA225" s="657">
        <v>1796</v>
      </c>
      <c r="AB225" s="666">
        <v>323</v>
      </c>
      <c r="AC225" s="657">
        <v>47</v>
      </c>
      <c r="AD225" s="657">
        <v>39</v>
      </c>
      <c r="AE225" s="657">
        <v>8</v>
      </c>
      <c r="AF225" s="665">
        <v>167</v>
      </c>
      <c r="AG225" s="657">
        <v>137</v>
      </c>
      <c r="AH225" s="666">
        <v>30</v>
      </c>
      <c r="AI225" s="657">
        <v>1264</v>
      </c>
      <c r="AJ225" s="657">
        <v>1058</v>
      </c>
      <c r="AK225" s="657">
        <v>203</v>
      </c>
      <c r="AL225" s="665">
        <v>115</v>
      </c>
      <c r="AM225" s="657">
        <v>98</v>
      </c>
      <c r="AN225" s="666">
        <v>17</v>
      </c>
      <c r="AO225" s="657">
        <v>206</v>
      </c>
      <c r="AP225" s="657">
        <v>161</v>
      </c>
      <c r="AQ225" s="657">
        <v>45</v>
      </c>
      <c r="AR225" s="665">
        <v>491</v>
      </c>
      <c r="AS225" s="657">
        <v>370</v>
      </c>
      <c r="AT225" s="666">
        <v>121</v>
      </c>
      <c r="AU225" s="657">
        <v>910</v>
      </c>
      <c r="AV225" s="657">
        <v>713</v>
      </c>
      <c r="AW225" s="657">
        <v>197</v>
      </c>
      <c r="AX225" s="665">
        <v>2692</v>
      </c>
      <c r="AY225" s="657">
        <v>2501</v>
      </c>
      <c r="AZ225" s="666">
        <v>191</v>
      </c>
      <c r="BA225" s="657">
        <v>581</v>
      </c>
      <c r="BB225" s="657">
        <v>482</v>
      </c>
      <c r="BC225" s="657">
        <v>99</v>
      </c>
      <c r="BD225" s="665">
        <v>242</v>
      </c>
      <c r="BE225" s="657">
        <v>182</v>
      </c>
      <c r="BF225" s="666">
        <v>60</v>
      </c>
      <c r="BG225" s="657">
        <v>190</v>
      </c>
      <c r="BH225" s="657">
        <v>162</v>
      </c>
      <c r="BI225" s="657">
        <v>28</v>
      </c>
      <c r="BJ225" s="665">
        <v>674</v>
      </c>
      <c r="BK225" s="657">
        <v>552</v>
      </c>
      <c r="BL225" s="666">
        <v>122</v>
      </c>
      <c r="BM225" s="657">
        <v>249</v>
      </c>
      <c r="BN225" s="657">
        <v>175</v>
      </c>
      <c r="BO225" s="657">
        <v>74</v>
      </c>
      <c r="BP225" s="665">
        <v>259</v>
      </c>
      <c r="BQ225" s="657">
        <v>221</v>
      </c>
      <c r="BR225" s="666">
        <v>38</v>
      </c>
      <c r="BS225" s="657">
        <v>161</v>
      </c>
      <c r="BT225" s="657">
        <v>122</v>
      </c>
      <c r="BU225" s="657">
        <v>39</v>
      </c>
      <c r="BV225" s="665">
        <v>331</v>
      </c>
      <c r="BW225" s="657">
        <v>280</v>
      </c>
      <c r="BX225" s="666">
        <v>51</v>
      </c>
      <c r="BY225" s="657">
        <v>204</v>
      </c>
      <c r="BZ225" s="657">
        <v>168</v>
      </c>
      <c r="CA225" s="657">
        <v>36</v>
      </c>
      <c r="CB225" s="665">
        <v>430</v>
      </c>
      <c r="CC225" s="657">
        <v>367</v>
      </c>
      <c r="CD225" s="666">
        <v>63</v>
      </c>
      <c r="CE225" s="657">
        <v>53</v>
      </c>
      <c r="CF225" s="657">
        <v>31</v>
      </c>
      <c r="CG225" s="657">
        <v>22</v>
      </c>
      <c r="CH225" s="665">
        <v>519</v>
      </c>
      <c r="CI225" s="657">
        <v>476</v>
      </c>
      <c r="CJ225" s="666">
        <v>43</v>
      </c>
      <c r="CK225" s="657">
        <v>280</v>
      </c>
      <c r="CL225" s="657">
        <v>233</v>
      </c>
      <c r="CM225" s="657">
        <v>47</v>
      </c>
      <c r="CN225" s="665">
        <v>9</v>
      </c>
      <c r="CO225" s="657">
        <v>7</v>
      </c>
      <c r="CP225" s="666">
        <v>2</v>
      </c>
      <c r="CQ225" s="657">
        <v>152</v>
      </c>
      <c r="CR225" s="657">
        <v>128</v>
      </c>
      <c r="CS225" s="657">
        <v>24</v>
      </c>
      <c r="CT225" s="665">
        <v>983</v>
      </c>
      <c r="CU225" s="657">
        <v>903</v>
      </c>
      <c r="CV225" s="666">
        <v>80</v>
      </c>
      <c r="CW225" s="657">
        <v>671</v>
      </c>
      <c r="CX225" s="657">
        <v>600</v>
      </c>
      <c r="CY225" s="657">
        <v>71</v>
      </c>
      <c r="CZ225" s="665">
        <v>42</v>
      </c>
      <c r="DA225" s="657">
        <v>33</v>
      </c>
      <c r="DB225" s="666">
        <v>9</v>
      </c>
      <c r="DC225" s="657">
        <v>157</v>
      </c>
      <c r="DD225" s="657">
        <v>140</v>
      </c>
      <c r="DE225" s="657">
        <v>17</v>
      </c>
      <c r="DF225" s="665">
        <v>9</v>
      </c>
      <c r="DG225" s="657">
        <v>8</v>
      </c>
      <c r="DH225" s="666">
        <v>1</v>
      </c>
      <c r="DI225" s="657">
        <v>39</v>
      </c>
      <c r="DJ225" s="657">
        <v>31</v>
      </c>
      <c r="DK225" s="657">
        <v>8</v>
      </c>
      <c r="DL225" s="665">
        <v>9</v>
      </c>
      <c r="DM225" s="657">
        <v>8</v>
      </c>
      <c r="DN225" s="666">
        <v>1</v>
      </c>
      <c r="DO225" s="657">
        <v>11</v>
      </c>
      <c r="DP225" s="657">
        <v>10</v>
      </c>
      <c r="DQ225" s="657">
        <v>1</v>
      </c>
      <c r="DR225" s="665">
        <v>8</v>
      </c>
      <c r="DS225" s="657">
        <v>6</v>
      </c>
      <c r="DT225" s="666">
        <v>2</v>
      </c>
      <c r="DU225" s="665">
        <v>57</v>
      </c>
      <c r="DV225" s="657">
        <v>23</v>
      </c>
      <c r="DW225" s="666">
        <v>34</v>
      </c>
    </row>
    <row r="226" spans="1:127" hidden="1" x14ac:dyDescent="0.15">
      <c r="A226" s="529" t="s">
        <v>1568</v>
      </c>
      <c r="B226" s="661">
        <v>79</v>
      </c>
      <c r="C226" s="662">
        <v>43</v>
      </c>
      <c r="D226" s="663">
        <v>36</v>
      </c>
      <c r="E226" s="657">
        <v>22</v>
      </c>
      <c r="F226" s="657">
        <v>5</v>
      </c>
      <c r="G226" s="657">
        <v>17</v>
      </c>
      <c r="H226" s="665">
        <v>1</v>
      </c>
      <c r="I226" s="657">
        <v>1</v>
      </c>
      <c r="J226" s="666">
        <v>0</v>
      </c>
      <c r="K226" s="657">
        <v>9</v>
      </c>
      <c r="L226" s="657">
        <v>6</v>
      </c>
      <c r="M226" s="657">
        <v>3</v>
      </c>
      <c r="N226" s="665">
        <v>9</v>
      </c>
      <c r="O226" s="657">
        <v>4</v>
      </c>
      <c r="P226" s="666">
        <v>5</v>
      </c>
      <c r="Q226" s="657">
        <v>0</v>
      </c>
      <c r="R226" s="657">
        <v>0</v>
      </c>
      <c r="S226" s="657">
        <v>0</v>
      </c>
      <c r="T226" s="665">
        <v>0</v>
      </c>
      <c r="U226" s="657">
        <v>0</v>
      </c>
      <c r="V226" s="666">
        <v>0</v>
      </c>
      <c r="W226" s="657">
        <v>0</v>
      </c>
      <c r="X226" s="657">
        <v>0</v>
      </c>
      <c r="Y226" s="657">
        <v>0</v>
      </c>
      <c r="Z226" s="665">
        <v>23</v>
      </c>
      <c r="AA226" s="657">
        <v>15</v>
      </c>
      <c r="AB226" s="666">
        <v>8</v>
      </c>
      <c r="AC226" s="657">
        <v>0</v>
      </c>
      <c r="AD226" s="657">
        <v>0</v>
      </c>
      <c r="AE226" s="657">
        <v>0</v>
      </c>
      <c r="AF226" s="665">
        <v>0</v>
      </c>
      <c r="AG226" s="657">
        <v>0</v>
      </c>
      <c r="AH226" s="666">
        <v>0</v>
      </c>
      <c r="AI226" s="657">
        <v>3</v>
      </c>
      <c r="AJ226" s="657">
        <v>3</v>
      </c>
      <c r="AK226" s="657">
        <v>0</v>
      </c>
      <c r="AL226" s="665">
        <v>0</v>
      </c>
      <c r="AM226" s="657">
        <v>0</v>
      </c>
      <c r="AN226" s="666">
        <v>0</v>
      </c>
      <c r="AO226" s="657">
        <v>0</v>
      </c>
      <c r="AP226" s="657">
        <v>0</v>
      </c>
      <c r="AQ226" s="657">
        <v>0</v>
      </c>
      <c r="AR226" s="665">
        <v>0</v>
      </c>
      <c r="AS226" s="657">
        <v>0</v>
      </c>
      <c r="AT226" s="666">
        <v>0</v>
      </c>
      <c r="AU226" s="657">
        <v>0</v>
      </c>
      <c r="AV226" s="657">
        <v>0</v>
      </c>
      <c r="AW226" s="657">
        <v>0</v>
      </c>
      <c r="AX226" s="665">
        <v>0</v>
      </c>
      <c r="AY226" s="657">
        <v>0</v>
      </c>
      <c r="AZ226" s="666">
        <v>0</v>
      </c>
      <c r="BA226" s="657">
        <v>0</v>
      </c>
      <c r="BB226" s="657">
        <v>0</v>
      </c>
      <c r="BC226" s="657">
        <v>0</v>
      </c>
      <c r="BD226" s="665">
        <v>0</v>
      </c>
      <c r="BE226" s="657">
        <v>0</v>
      </c>
      <c r="BF226" s="666">
        <v>0</v>
      </c>
      <c r="BG226" s="657">
        <v>3</v>
      </c>
      <c r="BH226" s="657">
        <v>2</v>
      </c>
      <c r="BI226" s="657">
        <v>1</v>
      </c>
      <c r="BJ226" s="665">
        <v>1</v>
      </c>
      <c r="BK226" s="657">
        <v>0</v>
      </c>
      <c r="BL226" s="666">
        <v>1</v>
      </c>
      <c r="BM226" s="657">
        <v>7</v>
      </c>
      <c r="BN226" s="657">
        <v>6</v>
      </c>
      <c r="BO226" s="657">
        <v>1</v>
      </c>
      <c r="BP226" s="665">
        <v>0</v>
      </c>
      <c r="BQ226" s="657">
        <v>0</v>
      </c>
      <c r="BR226" s="666">
        <v>0</v>
      </c>
      <c r="BS226" s="657">
        <v>0</v>
      </c>
      <c r="BT226" s="657">
        <v>0</v>
      </c>
      <c r="BU226" s="657">
        <v>0</v>
      </c>
      <c r="BV226" s="665">
        <v>0</v>
      </c>
      <c r="BW226" s="657">
        <v>0</v>
      </c>
      <c r="BX226" s="666">
        <v>0</v>
      </c>
      <c r="BY226" s="657">
        <v>0</v>
      </c>
      <c r="BZ226" s="657">
        <v>0</v>
      </c>
      <c r="CA226" s="657">
        <v>0</v>
      </c>
      <c r="CB226" s="665">
        <v>0</v>
      </c>
      <c r="CC226" s="657">
        <v>0</v>
      </c>
      <c r="CD226" s="666">
        <v>0</v>
      </c>
      <c r="CE226" s="657">
        <v>0</v>
      </c>
      <c r="CF226" s="657">
        <v>0</v>
      </c>
      <c r="CG226" s="657">
        <v>0</v>
      </c>
      <c r="CH226" s="665">
        <v>0</v>
      </c>
      <c r="CI226" s="657">
        <v>0</v>
      </c>
      <c r="CJ226" s="666">
        <v>0</v>
      </c>
      <c r="CK226" s="657">
        <v>0</v>
      </c>
      <c r="CL226" s="657">
        <v>0</v>
      </c>
      <c r="CM226" s="657">
        <v>0</v>
      </c>
      <c r="CN226" s="665">
        <v>0</v>
      </c>
      <c r="CO226" s="657">
        <v>0</v>
      </c>
      <c r="CP226" s="666">
        <v>0</v>
      </c>
      <c r="CQ226" s="657">
        <v>1</v>
      </c>
      <c r="CR226" s="657">
        <v>1</v>
      </c>
      <c r="CS226" s="657">
        <v>0</v>
      </c>
      <c r="CT226" s="665">
        <v>0</v>
      </c>
      <c r="CU226" s="657">
        <v>0</v>
      </c>
      <c r="CV226" s="666">
        <v>0</v>
      </c>
      <c r="CW226" s="657">
        <v>0</v>
      </c>
      <c r="CX226" s="657">
        <v>0</v>
      </c>
      <c r="CY226" s="657">
        <v>0</v>
      </c>
      <c r="CZ226" s="665">
        <v>0</v>
      </c>
      <c r="DA226" s="657">
        <v>0</v>
      </c>
      <c r="DB226" s="666">
        <v>0</v>
      </c>
      <c r="DC226" s="657">
        <v>0</v>
      </c>
      <c r="DD226" s="657">
        <v>0</v>
      </c>
      <c r="DE226" s="657">
        <v>0</v>
      </c>
      <c r="DF226" s="665">
        <v>0</v>
      </c>
      <c r="DG226" s="657">
        <v>0</v>
      </c>
      <c r="DH226" s="666">
        <v>0</v>
      </c>
      <c r="DI226" s="657">
        <v>0</v>
      </c>
      <c r="DJ226" s="657">
        <v>0</v>
      </c>
      <c r="DK226" s="657">
        <v>0</v>
      </c>
      <c r="DL226" s="665">
        <v>0</v>
      </c>
      <c r="DM226" s="657">
        <v>0</v>
      </c>
      <c r="DN226" s="666">
        <v>0</v>
      </c>
      <c r="DO226" s="657">
        <v>0</v>
      </c>
      <c r="DP226" s="657">
        <v>0</v>
      </c>
      <c r="DQ226" s="657">
        <v>0</v>
      </c>
      <c r="DR226" s="665">
        <v>0</v>
      </c>
      <c r="DS226" s="657">
        <v>0</v>
      </c>
      <c r="DT226" s="666">
        <v>0</v>
      </c>
      <c r="DU226" s="665">
        <v>0</v>
      </c>
      <c r="DV226" s="657">
        <v>0</v>
      </c>
      <c r="DW226" s="666">
        <v>0</v>
      </c>
    </row>
    <row r="227" spans="1:127" hidden="1" x14ac:dyDescent="0.15">
      <c r="A227" s="529" t="s">
        <v>1569</v>
      </c>
      <c r="B227" s="661">
        <v>864</v>
      </c>
      <c r="C227" s="662">
        <v>694</v>
      </c>
      <c r="D227" s="663">
        <v>170</v>
      </c>
      <c r="E227" s="657">
        <v>86</v>
      </c>
      <c r="F227" s="657">
        <v>68</v>
      </c>
      <c r="G227" s="657">
        <v>18</v>
      </c>
      <c r="H227" s="665">
        <v>28</v>
      </c>
      <c r="I227" s="657">
        <v>25</v>
      </c>
      <c r="J227" s="666">
        <v>3</v>
      </c>
      <c r="K227" s="657">
        <v>30</v>
      </c>
      <c r="L227" s="657">
        <v>17</v>
      </c>
      <c r="M227" s="657">
        <v>13</v>
      </c>
      <c r="N227" s="665">
        <v>0</v>
      </c>
      <c r="O227" s="657">
        <v>0</v>
      </c>
      <c r="P227" s="666">
        <v>0</v>
      </c>
      <c r="Q227" s="657">
        <v>3</v>
      </c>
      <c r="R227" s="657">
        <v>3</v>
      </c>
      <c r="S227" s="657">
        <v>0</v>
      </c>
      <c r="T227" s="665">
        <v>1</v>
      </c>
      <c r="U227" s="657">
        <v>1</v>
      </c>
      <c r="V227" s="666">
        <v>0</v>
      </c>
      <c r="W227" s="657">
        <v>0</v>
      </c>
      <c r="X227" s="657">
        <v>0</v>
      </c>
      <c r="Y227" s="657">
        <v>0</v>
      </c>
      <c r="Z227" s="665">
        <v>31</v>
      </c>
      <c r="AA227" s="657">
        <v>27</v>
      </c>
      <c r="AB227" s="666">
        <v>4</v>
      </c>
      <c r="AC227" s="657">
        <v>0</v>
      </c>
      <c r="AD227" s="657">
        <v>0</v>
      </c>
      <c r="AE227" s="657">
        <v>0</v>
      </c>
      <c r="AF227" s="665">
        <v>8</v>
      </c>
      <c r="AG227" s="657">
        <v>6</v>
      </c>
      <c r="AH227" s="666">
        <v>2</v>
      </c>
      <c r="AI227" s="657">
        <v>2</v>
      </c>
      <c r="AJ227" s="657">
        <v>2</v>
      </c>
      <c r="AK227" s="657">
        <v>0</v>
      </c>
      <c r="AL227" s="665">
        <v>0</v>
      </c>
      <c r="AM227" s="657">
        <v>0</v>
      </c>
      <c r="AN227" s="666">
        <v>0</v>
      </c>
      <c r="AO227" s="657">
        <v>0</v>
      </c>
      <c r="AP227" s="657">
        <v>0</v>
      </c>
      <c r="AQ227" s="657">
        <v>0</v>
      </c>
      <c r="AR227" s="665">
        <v>9</v>
      </c>
      <c r="AS227" s="657">
        <v>9</v>
      </c>
      <c r="AT227" s="666">
        <v>0</v>
      </c>
      <c r="AU227" s="657">
        <v>120</v>
      </c>
      <c r="AV227" s="657">
        <v>89</v>
      </c>
      <c r="AW227" s="657">
        <v>31</v>
      </c>
      <c r="AX227" s="665">
        <v>0</v>
      </c>
      <c r="AY227" s="657">
        <v>0</v>
      </c>
      <c r="AZ227" s="666">
        <v>0</v>
      </c>
      <c r="BA227" s="657">
        <v>19</v>
      </c>
      <c r="BB227" s="657">
        <v>16</v>
      </c>
      <c r="BC227" s="657">
        <v>3</v>
      </c>
      <c r="BD227" s="665">
        <v>137</v>
      </c>
      <c r="BE227" s="657">
        <v>106</v>
      </c>
      <c r="BF227" s="666">
        <v>31</v>
      </c>
      <c r="BG227" s="657">
        <v>0</v>
      </c>
      <c r="BH227" s="657">
        <v>0</v>
      </c>
      <c r="BI227" s="657">
        <v>0</v>
      </c>
      <c r="BJ227" s="665">
        <v>112</v>
      </c>
      <c r="BK227" s="657">
        <v>95</v>
      </c>
      <c r="BL227" s="666">
        <v>17</v>
      </c>
      <c r="BM227" s="657">
        <v>23</v>
      </c>
      <c r="BN227" s="657">
        <v>21</v>
      </c>
      <c r="BO227" s="657">
        <v>2</v>
      </c>
      <c r="BP227" s="665">
        <v>174</v>
      </c>
      <c r="BQ227" s="657">
        <v>155</v>
      </c>
      <c r="BR227" s="666">
        <v>19</v>
      </c>
      <c r="BS227" s="657">
        <v>0</v>
      </c>
      <c r="BT227" s="657">
        <v>0</v>
      </c>
      <c r="BU227" s="657">
        <v>0</v>
      </c>
      <c r="BV227" s="665">
        <v>6</v>
      </c>
      <c r="BW227" s="657">
        <v>5</v>
      </c>
      <c r="BX227" s="666">
        <v>1</v>
      </c>
      <c r="BY227" s="657">
        <v>3</v>
      </c>
      <c r="BZ227" s="657">
        <v>2</v>
      </c>
      <c r="CA227" s="657">
        <v>1</v>
      </c>
      <c r="CB227" s="665">
        <v>0</v>
      </c>
      <c r="CC227" s="657">
        <v>0</v>
      </c>
      <c r="CD227" s="666">
        <v>0</v>
      </c>
      <c r="CE227" s="657">
        <v>40</v>
      </c>
      <c r="CF227" s="657">
        <v>21</v>
      </c>
      <c r="CG227" s="657">
        <v>19</v>
      </c>
      <c r="CH227" s="665">
        <v>4</v>
      </c>
      <c r="CI227" s="657">
        <v>4</v>
      </c>
      <c r="CJ227" s="666">
        <v>0</v>
      </c>
      <c r="CK227" s="657">
        <v>0</v>
      </c>
      <c r="CL227" s="657">
        <v>0</v>
      </c>
      <c r="CM227" s="657">
        <v>0</v>
      </c>
      <c r="CN227" s="665">
        <v>9</v>
      </c>
      <c r="CO227" s="657">
        <v>7</v>
      </c>
      <c r="CP227" s="666">
        <v>2</v>
      </c>
      <c r="CQ227" s="657">
        <v>8</v>
      </c>
      <c r="CR227" s="657">
        <v>5</v>
      </c>
      <c r="CS227" s="657">
        <v>3</v>
      </c>
      <c r="CT227" s="665">
        <v>6</v>
      </c>
      <c r="CU227" s="657">
        <v>5</v>
      </c>
      <c r="CV227" s="666">
        <v>1</v>
      </c>
      <c r="CW227" s="657">
        <v>0</v>
      </c>
      <c r="CX227" s="657">
        <v>0</v>
      </c>
      <c r="CY227" s="657">
        <v>0</v>
      </c>
      <c r="CZ227" s="665">
        <v>0</v>
      </c>
      <c r="DA227" s="657">
        <v>0</v>
      </c>
      <c r="DB227" s="666">
        <v>0</v>
      </c>
      <c r="DC227" s="657">
        <v>0</v>
      </c>
      <c r="DD227" s="657">
        <v>0</v>
      </c>
      <c r="DE227" s="657">
        <v>0</v>
      </c>
      <c r="DF227" s="665">
        <v>5</v>
      </c>
      <c r="DG227" s="657">
        <v>5</v>
      </c>
      <c r="DH227" s="666">
        <v>0</v>
      </c>
      <c r="DI227" s="657">
        <v>0</v>
      </c>
      <c r="DJ227" s="657">
        <v>0</v>
      </c>
      <c r="DK227" s="657">
        <v>0</v>
      </c>
      <c r="DL227" s="665">
        <v>0</v>
      </c>
      <c r="DM227" s="657">
        <v>0</v>
      </c>
      <c r="DN227" s="666">
        <v>0</v>
      </c>
      <c r="DO227" s="657">
        <v>0</v>
      </c>
      <c r="DP227" s="657">
        <v>0</v>
      </c>
      <c r="DQ227" s="657">
        <v>0</v>
      </c>
      <c r="DR227" s="665">
        <v>0</v>
      </c>
      <c r="DS227" s="657">
        <v>0</v>
      </c>
      <c r="DT227" s="666">
        <v>0</v>
      </c>
      <c r="DU227" s="665">
        <v>0</v>
      </c>
      <c r="DV227" s="657">
        <v>0</v>
      </c>
      <c r="DW227" s="666">
        <v>0</v>
      </c>
    </row>
    <row r="228" spans="1:127" hidden="1" x14ac:dyDescent="0.15">
      <c r="A228" s="529" t="s">
        <v>1570</v>
      </c>
      <c r="B228" s="661">
        <v>5789</v>
      </c>
      <c r="C228" s="662">
        <v>5049</v>
      </c>
      <c r="D228" s="663">
        <v>732</v>
      </c>
      <c r="E228" s="657">
        <v>443</v>
      </c>
      <c r="F228" s="657">
        <v>364</v>
      </c>
      <c r="G228" s="657">
        <v>74</v>
      </c>
      <c r="H228" s="665">
        <v>215</v>
      </c>
      <c r="I228" s="657">
        <v>164</v>
      </c>
      <c r="J228" s="666">
        <v>51</v>
      </c>
      <c r="K228" s="657">
        <v>124</v>
      </c>
      <c r="L228" s="657">
        <v>95</v>
      </c>
      <c r="M228" s="657">
        <v>29</v>
      </c>
      <c r="N228" s="665">
        <v>2459</v>
      </c>
      <c r="O228" s="657">
        <v>2173</v>
      </c>
      <c r="P228" s="666">
        <v>286</v>
      </c>
      <c r="Q228" s="657">
        <v>22</v>
      </c>
      <c r="R228" s="657">
        <v>17</v>
      </c>
      <c r="S228" s="657">
        <v>5</v>
      </c>
      <c r="T228" s="665">
        <v>0</v>
      </c>
      <c r="U228" s="657">
        <v>0</v>
      </c>
      <c r="V228" s="666">
        <v>0</v>
      </c>
      <c r="W228" s="657">
        <v>0</v>
      </c>
      <c r="X228" s="657">
        <v>0</v>
      </c>
      <c r="Y228" s="657">
        <v>0</v>
      </c>
      <c r="Z228" s="665">
        <v>189</v>
      </c>
      <c r="AA228" s="657">
        <v>175</v>
      </c>
      <c r="AB228" s="666">
        <v>14</v>
      </c>
      <c r="AC228" s="657">
        <v>5</v>
      </c>
      <c r="AD228" s="657">
        <v>5</v>
      </c>
      <c r="AE228" s="657">
        <v>0</v>
      </c>
      <c r="AF228" s="665">
        <v>0</v>
      </c>
      <c r="AG228" s="657">
        <v>0</v>
      </c>
      <c r="AH228" s="666">
        <v>0</v>
      </c>
      <c r="AI228" s="657">
        <v>388</v>
      </c>
      <c r="AJ228" s="657">
        <v>317</v>
      </c>
      <c r="AK228" s="657">
        <v>68</v>
      </c>
      <c r="AL228" s="665">
        <v>7</v>
      </c>
      <c r="AM228" s="657">
        <v>6</v>
      </c>
      <c r="AN228" s="666">
        <v>1</v>
      </c>
      <c r="AO228" s="657">
        <v>157</v>
      </c>
      <c r="AP228" s="657">
        <v>129</v>
      </c>
      <c r="AQ228" s="657">
        <v>28</v>
      </c>
      <c r="AR228" s="665">
        <v>2</v>
      </c>
      <c r="AS228" s="657">
        <v>2</v>
      </c>
      <c r="AT228" s="666">
        <v>0</v>
      </c>
      <c r="AU228" s="657">
        <v>188</v>
      </c>
      <c r="AV228" s="657">
        <v>166</v>
      </c>
      <c r="AW228" s="657">
        <v>22</v>
      </c>
      <c r="AX228" s="665">
        <v>186</v>
      </c>
      <c r="AY228" s="657">
        <v>160</v>
      </c>
      <c r="AZ228" s="666">
        <v>26</v>
      </c>
      <c r="BA228" s="657">
        <v>0</v>
      </c>
      <c r="BB228" s="657">
        <v>0</v>
      </c>
      <c r="BC228" s="657">
        <v>0</v>
      </c>
      <c r="BD228" s="665">
        <v>8</v>
      </c>
      <c r="BE228" s="657">
        <v>7</v>
      </c>
      <c r="BF228" s="666">
        <v>1</v>
      </c>
      <c r="BG228" s="657">
        <v>0</v>
      </c>
      <c r="BH228" s="657">
        <v>0</v>
      </c>
      <c r="BI228" s="657">
        <v>0</v>
      </c>
      <c r="BJ228" s="665">
        <v>182</v>
      </c>
      <c r="BK228" s="657">
        <v>150</v>
      </c>
      <c r="BL228" s="666">
        <v>32</v>
      </c>
      <c r="BM228" s="657">
        <v>14</v>
      </c>
      <c r="BN228" s="657">
        <v>11</v>
      </c>
      <c r="BO228" s="657">
        <v>3</v>
      </c>
      <c r="BP228" s="665">
        <v>21</v>
      </c>
      <c r="BQ228" s="657">
        <v>18</v>
      </c>
      <c r="BR228" s="666">
        <v>3</v>
      </c>
      <c r="BS228" s="657">
        <v>4</v>
      </c>
      <c r="BT228" s="657">
        <v>4</v>
      </c>
      <c r="BU228" s="657">
        <v>0</v>
      </c>
      <c r="BV228" s="665">
        <v>0</v>
      </c>
      <c r="BW228" s="657">
        <v>0</v>
      </c>
      <c r="BX228" s="666">
        <v>0</v>
      </c>
      <c r="BY228" s="657">
        <v>0</v>
      </c>
      <c r="BZ228" s="657">
        <v>0</v>
      </c>
      <c r="CA228" s="657">
        <v>0</v>
      </c>
      <c r="CB228" s="665">
        <v>11</v>
      </c>
      <c r="CC228" s="657">
        <v>10</v>
      </c>
      <c r="CD228" s="666">
        <v>1</v>
      </c>
      <c r="CE228" s="657">
        <v>1</v>
      </c>
      <c r="CF228" s="657">
        <v>1</v>
      </c>
      <c r="CG228" s="657">
        <v>0</v>
      </c>
      <c r="CH228" s="665">
        <v>132</v>
      </c>
      <c r="CI228" s="657">
        <v>123</v>
      </c>
      <c r="CJ228" s="666">
        <v>9</v>
      </c>
      <c r="CK228" s="657">
        <v>10</v>
      </c>
      <c r="CL228" s="657">
        <v>9</v>
      </c>
      <c r="CM228" s="657">
        <v>1</v>
      </c>
      <c r="CN228" s="665">
        <v>0</v>
      </c>
      <c r="CO228" s="657">
        <v>0</v>
      </c>
      <c r="CP228" s="666">
        <v>0</v>
      </c>
      <c r="CQ228" s="657">
        <v>4</v>
      </c>
      <c r="CR228" s="657">
        <v>3</v>
      </c>
      <c r="CS228" s="657">
        <v>1</v>
      </c>
      <c r="CT228" s="665">
        <v>709</v>
      </c>
      <c r="CU228" s="657">
        <v>670</v>
      </c>
      <c r="CV228" s="666">
        <v>39</v>
      </c>
      <c r="CW228" s="657">
        <v>308</v>
      </c>
      <c r="CX228" s="657">
        <v>270</v>
      </c>
      <c r="CY228" s="657">
        <v>38</v>
      </c>
      <c r="CZ228" s="665">
        <v>0</v>
      </c>
      <c r="DA228" s="657">
        <v>0</v>
      </c>
      <c r="DB228" s="666">
        <v>0</v>
      </c>
      <c r="DC228" s="657">
        <v>0</v>
      </c>
      <c r="DD228" s="657">
        <v>0</v>
      </c>
      <c r="DE228" s="657">
        <v>0</v>
      </c>
      <c r="DF228" s="665">
        <v>0</v>
      </c>
      <c r="DG228" s="657">
        <v>0</v>
      </c>
      <c r="DH228" s="666">
        <v>0</v>
      </c>
      <c r="DI228" s="657">
        <v>0</v>
      </c>
      <c r="DJ228" s="657">
        <v>0</v>
      </c>
      <c r="DK228" s="657">
        <v>0</v>
      </c>
      <c r="DL228" s="665">
        <v>0</v>
      </c>
      <c r="DM228" s="657">
        <v>0</v>
      </c>
      <c r="DN228" s="666">
        <v>0</v>
      </c>
      <c r="DO228" s="657">
        <v>0</v>
      </c>
      <c r="DP228" s="657">
        <v>0</v>
      </c>
      <c r="DQ228" s="657">
        <v>0</v>
      </c>
      <c r="DR228" s="665">
        <v>0</v>
      </c>
      <c r="DS228" s="657">
        <v>0</v>
      </c>
      <c r="DT228" s="666">
        <v>0</v>
      </c>
      <c r="DU228" s="665">
        <v>0</v>
      </c>
      <c r="DV228" s="657">
        <v>0</v>
      </c>
      <c r="DW228" s="666">
        <v>0</v>
      </c>
    </row>
    <row r="229" spans="1:127" hidden="1" x14ac:dyDescent="0.15">
      <c r="A229" s="529" t="s">
        <v>1571</v>
      </c>
      <c r="B229" s="661">
        <v>887</v>
      </c>
      <c r="C229" s="662">
        <v>746</v>
      </c>
      <c r="D229" s="663">
        <v>141</v>
      </c>
      <c r="E229" s="657">
        <v>337</v>
      </c>
      <c r="F229" s="657">
        <v>290</v>
      </c>
      <c r="G229" s="657">
        <v>47</v>
      </c>
      <c r="H229" s="665">
        <v>8</v>
      </c>
      <c r="I229" s="657">
        <v>7</v>
      </c>
      <c r="J229" s="666">
        <v>1</v>
      </c>
      <c r="K229" s="657">
        <v>126</v>
      </c>
      <c r="L229" s="657">
        <v>112</v>
      </c>
      <c r="M229" s="657">
        <v>14</v>
      </c>
      <c r="N229" s="665">
        <v>0</v>
      </c>
      <c r="O229" s="657">
        <v>0</v>
      </c>
      <c r="P229" s="666">
        <v>0</v>
      </c>
      <c r="Q229" s="657">
        <v>0</v>
      </c>
      <c r="R229" s="657">
        <v>0</v>
      </c>
      <c r="S229" s="657">
        <v>0</v>
      </c>
      <c r="T229" s="665">
        <v>10</v>
      </c>
      <c r="U229" s="657">
        <v>7</v>
      </c>
      <c r="V229" s="666">
        <v>3</v>
      </c>
      <c r="W229" s="657">
        <v>0</v>
      </c>
      <c r="X229" s="657">
        <v>0</v>
      </c>
      <c r="Y229" s="657">
        <v>0</v>
      </c>
      <c r="Z229" s="665">
        <v>136</v>
      </c>
      <c r="AA229" s="657">
        <v>108</v>
      </c>
      <c r="AB229" s="666">
        <v>28</v>
      </c>
      <c r="AC229" s="657">
        <v>0</v>
      </c>
      <c r="AD229" s="657">
        <v>0</v>
      </c>
      <c r="AE229" s="657">
        <v>0</v>
      </c>
      <c r="AF229" s="665">
        <v>0</v>
      </c>
      <c r="AG229" s="657">
        <v>0</v>
      </c>
      <c r="AH229" s="666">
        <v>0</v>
      </c>
      <c r="AI229" s="657">
        <v>2</v>
      </c>
      <c r="AJ229" s="657">
        <v>1</v>
      </c>
      <c r="AK229" s="657">
        <v>1</v>
      </c>
      <c r="AL229" s="665">
        <v>0</v>
      </c>
      <c r="AM229" s="657">
        <v>0</v>
      </c>
      <c r="AN229" s="666">
        <v>0</v>
      </c>
      <c r="AO229" s="657">
        <v>2</v>
      </c>
      <c r="AP229" s="657">
        <v>1</v>
      </c>
      <c r="AQ229" s="657">
        <v>1</v>
      </c>
      <c r="AR229" s="665">
        <v>0</v>
      </c>
      <c r="AS229" s="657">
        <v>0</v>
      </c>
      <c r="AT229" s="666">
        <v>0</v>
      </c>
      <c r="AU229" s="657">
        <v>0</v>
      </c>
      <c r="AV229" s="657">
        <v>0</v>
      </c>
      <c r="AW229" s="657">
        <v>0</v>
      </c>
      <c r="AX229" s="665">
        <v>0</v>
      </c>
      <c r="AY229" s="657">
        <v>0</v>
      </c>
      <c r="AZ229" s="666">
        <v>0</v>
      </c>
      <c r="BA229" s="657">
        <v>0</v>
      </c>
      <c r="BB229" s="657">
        <v>0</v>
      </c>
      <c r="BC229" s="657">
        <v>0</v>
      </c>
      <c r="BD229" s="665">
        <v>0</v>
      </c>
      <c r="BE229" s="657">
        <v>0</v>
      </c>
      <c r="BF229" s="666">
        <v>0</v>
      </c>
      <c r="BG229" s="657">
        <v>38</v>
      </c>
      <c r="BH229" s="657">
        <v>33</v>
      </c>
      <c r="BI229" s="657">
        <v>5</v>
      </c>
      <c r="BJ229" s="665">
        <v>9</v>
      </c>
      <c r="BK229" s="657">
        <v>6</v>
      </c>
      <c r="BL229" s="666">
        <v>3</v>
      </c>
      <c r="BM229" s="657">
        <v>72</v>
      </c>
      <c r="BN229" s="657">
        <v>61</v>
      </c>
      <c r="BO229" s="657">
        <v>11</v>
      </c>
      <c r="BP229" s="665">
        <v>0</v>
      </c>
      <c r="BQ229" s="657">
        <v>0</v>
      </c>
      <c r="BR229" s="666">
        <v>0</v>
      </c>
      <c r="BS229" s="657">
        <v>6</v>
      </c>
      <c r="BT229" s="657">
        <v>2</v>
      </c>
      <c r="BU229" s="657">
        <v>4</v>
      </c>
      <c r="BV229" s="665">
        <v>5</v>
      </c>
      <c r="BW229" s="657">
        <v>4</v>
      </c>
      <c r="BX229" s="666">
        <v>1</v>
      </c>
      <c r="BY229" s="657">
        <v>0</v>
      </c>
      <c r="BZ229" s="657">
        <v>0</v>
      </c>
      <c r="CA229" s="657">
        <v>0</v>
      </c>
      <c r="CB229" s="665">
        <v>122</v>
      </c>
      <c r="CC229" s="657">
        <v>103</v>
      </c>
      <c r="CD229" s="666">
        <v>19</v>
      </c>
      <c r="CE229" s="657">
        <v>0</v>
      </c>
      <c r="CF229" s="657">
        <v>0</v>
      </c>
      <c r="CG229" s="657">
        <v>0</v>
      </c>
      <c r="CH229" s="665">
        <v>10</v>
      </c>
      <c r="CI229" s="657">
        <v>9</v>
      </c>
      <c r="CJ229" s="666">
        <v>1</v>
      </c>
      <c r="CK229" s="657">
        <v>0</v>
      </c>
      <c r="CL229" s="657">
        <v>0</v>
      </c>
      <c r="CM229" s="657">
        <v>0</v>
      </c>
      <c r="CN229" s="665">
        <v>0</v>
      </c>
      <c r="CO229" s="657">
        <v>0</v>
      </c>
      <c r="CP229" s="666">
        <v>0</v>
      </c>
      <c r="CQ229" s="657">
        <v>4</v>
      </c>
      <c r="CR229" s="657">
        <v>2</v>
      </c>
      <c r="CS229" s="657">
        <v>2</v>
      </c>
      <c r="CT229" s="665">
        <v>0</v>
      </c>
      <c r="CU229" s="657">
        <v>0</v>
      </c>
      <c r="CV229" s="666">
        <v>0</v>
      </c>
      <c r="CW229" s="657">
        <v>0</v>
      </c>
      <c r="CX229" s="657">
        <v>0</v>
      </c>
      <c r="CY229" s="657">
        <v>0</v>
      </c>
      <c r="CZ229" s="665">
        <v>0</v>
      </c>
      <c r="DA229" s="657">
        <v>0</v>
      </c>
      <c r="DB229" s="666">
        <v>0</v>
      </c>
      <c r="DC229" s="657">
        <v>0</v>
      </c>
      <c r="DD229" s="657">
        <v>0</v>
      </c>
      <c r="DE229" s="657">
        <v>0</v>
      </c>
      <c r="DF229" s="665">
        <v>0</v>
      </c>
      <c r="DG229" s="657">
        <v>0</v>
      </c>
      <c r="DH229" s="666">
        <v>0</v>
      </c>
      <c r="DI229" s="657">
        <v>0</v>
      </c>
      <c r="DJ229" s="657">
        <v>0</v>
      </c>
      <c r="DK229" s="657">
        <v>0</v>
      </c>
      <c r="DL229" s="665">
        <v>0</v>
      </c>
      <c r="DM229" s="657">
        <v>0</v>
      </c>
      <c r="DN229" s="666">
        <v>0</v>
      </c>
      <c r="DO229" s="657">
        <v>0</v>
      </c>
      <c r="DP229" s="657">
        <v>0</v>
      </c>
      <c r="DQ229" s="657">
        <v>0</v>
      </c>
      <c r="DR229" s="665">
        <v>0</v>
      </c>
      <c r="DS229" s="657">
        <v>0</v>
      </c>
      <c r="DT229" s="666">
        <v>0</v>
      </c>
      <c r="DU229" s="665">
        <v>0</v>
      </c>
      <c r="DV229" s="657">
        <v>0</v>
      </c>
      <c r="DW229" s="666">
        <v>0</v>
      </c>
    </row>
    <row r="230" spans="1:127" hidden="1" x14ac:dyDescent="0.15">
      <c r="A230" s="529" t="s">
        <v>1572</v>
      </c>
      <c r="B230" s="661">
        <v>1561</v>
      </c>
      <c r="C230" s="662">
        <v>1267</v>
      </c>
      <c r="D230" s="663">
        <v>292</v>
      </c>
      <c r="E230" s="657">
        <v>245</v>
      </c>
      <c r="F230" s="657">
        <v>199</v>
      </c>
      <c r="G230" s="657">
        <v>46</v>
      </c>
      <c r="H230" s="665">
        <v>97</v>
      </c>
      <c r="I230" s="657">
        <v>79</v>
      </c>
      <c r="J230" s="666">
        <v>18</v>
      </c>
      <c r="K230" s="657">
        <v>514</v>
      </c>
      <c r="L230" s="657">
        <v>428</v>
      </c>
      <c r="M230" s="657">
        <v>84</v>
      </c>
      <c r="N230" s="665">
        <v>71</v>
      </c>
      <c r="O230" s="657">
        <v>50</v>
      </c>
      <c r="P230" s="666">
        <v>21</v>
      </c>
      <c r="Q230" s="657">
        <v>36</v>
      </c>
      <c r="R230" s="657">
        <v>33</v>
      </c>
      <c r="S230" s="657">
        <v>3</v>
      </c>
      <c r="T230" s="665">
        <v>1</v>
      </c>
      <c r="U230" s="657">
        <v>1</v>
      </c>
      <c r="V230" s="666">
        <v>0</v>
      </c>
      <c r="W230" s="657">
        <v>0</v>
      </c>
      <c r="X230" s="657">
        <v>0</v>
      </c>
      <c r="Y230" s="657">
        <v>0</v>
      </c>
      <c r="Z230" s="665">
        <v>42</v>
      </c>
      <c r="AA230" s="657">
        <v>30</v>
      </c>
      <c r="AB230" s="666">
        <v>12</v>
      </c>
      <c r="AC230" s="657">
        <v>0</v>
      </c>
      <c r="AD230" s="657">
        <v>0</v>
      </c>
      <c r="AE230" s="657">
        <v>0</v>
      </c>
      <c r="AF230" s="665">
        <v>7</v>
      </c>
      <c r="AG230" s="657">
        <v>5</v>
      </c>
      <c r="AH230" s="666">
        <v>2</v>
      </c>
      <c r="AI230" s="657">
        <v>38</v>
      </c>
      <c r="AJ230" s="657">
        <v>33</v>
      </c>
      <c r="AK230" s="657">
        <v>5</v>
      </c>
      <c r="AL230" s="665">
        <v>0</v>
      </c>
      <c r="AM230" s="657">
        <v>0</v>
      </c>
      <c r="AN230" s="666">
        <v>0</v>
      </c>
      <c r="AO230" s="657">
        <v>11</v>
      </c>
      <c r="AP230" s="657">
        <v>11</v>
      </c>
      <c r="AQ230" s="657">
        <v>0</v>
      </c>
      <c r="AR230" s="665">
        <v>9</v>
      </c>
      <c r="AS230" s="657">
        <v>5</v>
      </c>
      <c r="AT230" s="666">
        <v>4</v>
      </c>
      <c r="AU230" s="657">
        <v>15</v>
      </c>
      <c r="AV230" s="657">
        <v>7</v>
      </c>
      <c r="AW230" s="657">
        <v>8</v>
      </c>
      <c r="AX230" s="665">
        <v>20</v>
      </c>
      <c r="AY230" s="657">
        <v>7</v>
      </c>
      <c r="AZ230" s="666">
        <v>13</v>
      </c>
      <c r="BA230" s="657">
        <v>20</v>
      </c>
      <c r="BB230" s="657">
        <v>12</v>
      </c>
      <c r="BC230" s="657">
        <v>8</v>
      </c>
      <c r="BD230" s="665">
        <v>21</v>
      </c>
      <c r="BE230" s="657">
        <v>17</v>
      </c>
      <c r="BF230" s="666">
        <v>4</v>
      </c>
      <c r="BG230" s="657">
        <v>2</v>
      </c>
      <c r="BH230" s="657">
        <v>2</v>
      </c>
      <c r="BI230" s="657">
        <v>0</v>
      </c>
      <c r="BJ230" s="665">
        <v>11</v>
      </c>
      <c r="BK230" s="657">
        <v>9</v>
      </c>
      <c r="BL230" s="666">
        <v>2</v>
      </c>
      <c r="BM230" s="657">
        <v>25</v>
      </c>
      <c r="BN230" s="657">
        <v>21</v>
      </c>
      <c r="BO230" s="657">
        <v>4</v>
      </c>
      <c r="BP230" s="665">
        <v>4</v>
      </c>
      <c r="BQ230" s="657">
        <v>2</v>
      </c>
      <c r="BR230" s="666">
        <v>2</v>
      </c>
      <c r="BS230" s="657">
        <v>0</v>
      </c>
      <c r="BT230" s="657">
        <v>0</v>
      </c>
      <c r="BU230" s="657">
        <v>0</v>
      </c>
      <c r="BV230" s="665">
        <v>269</v>
      </c>
      <c r="BW230" s="657">
        <v>236</v>
      </c>
      <c r="BX230" s="666">
        <v>33</v>
      </c>
      <c r="BY230" s="657">
        <v>0</v>
      </c>
      <c r="BZ230" s="657">
        <v>0</v>
      </c>
      <c r="CA230" s="657">
        <v>0</v>
      </c>
      <c r="CB230" s="665">
        <v>0</v>
      </c>
      <c r="CC230" s="657">
        <v>0</v>
      </c>
      <c r="CD230" s="666">
        <v>0</v>
      </c>
      <c r="CE230" s="657">
        <v>4</v>
      </c>
      <c r="CF230" s="657">
        <v>3</v>
      </c>
      <c r="CG230" s="657">
        <v>1</v>
      </c>
      <c r="CH230" s="665">
        <v>0</v>
      </c>
      <c r="CI230" s="657">
        <v>0</v>
      </c>
      <c r="CJ230" s="666">
        <v>0</v>
      </c>
      <c r="CK230" s="657">
        <v>62</v>
      </c>
      <c r="CL230" s="657">
        <v>47</v>
      </c>
      <c r="CM230" s="657">
        <v>15</v>
      </c>
      <c r="CN230" s="665">
        <v>0</v>
      </c>
      <c r="CO230" s="657">
        <v>0</v>
      </c>
      <c r="CP230" s="666">
        <v>0</v>
      </c>
      <c r="CQ230" s="657">
        <v>0</v>
      </c>
      <c r="CR230" s="657">
        <v>0</v>
      </c>
      <c r="CS230" s="657">
        <v>0</v>
      </c>
      <c r="CT230" s="665">
        <v>32</v>
      </c>
      <c r="CU230" s="657">
        <v>27</v>
      </c>
      <c r="CV230" s="666">
        <v>5</v>
      </c>
      <c r="CW230" s="657">
        <v>0</v>
      </c>
      <c r="CX230" s="657">
        <v>0</v>
      </c>
      <c r="CY230" s="657">
        <v>0</v>
      </c>
      <c r="CZ230" s="665">
        <v>3</v>
      </c>
      <c r="DA230" s="657">
        <v>2</v>
      </c>
      <c r="DB230" s="666">
        <v>1</v>
      </c>
      <c r="DC230" s="657">
        <v>0</v>
      </c>
      <c r="DD230" s="657">
        <v>0</v>
      </c>
      <c r="DE230" s="657">
        <v>0</v>
      </c>
      <c r="DF230" s="665">
        <v>0</v>
      </c>
      <c r="DG230" s="657">
        <v>0</v>
      </c>
      <c r="DH230" s="666">
        <v>0</v>
      </c>
      <c r="DI230" s="657">
        <v>0</v>
      </c>
      <c r="DJ230" s="657">
        <v>0</v>
      </c>
      <c r="DK230" s="657">
        <v>0</v>
      </c>
      <c r="DL230" s="665">
        <v>2</v>
      </c>
      <c r="DM230" s="657">
        <v>1</v>
      </c>
      <c r="DN230" s="666">
        <v>1</v>
      </c>
      <c r="DO230" s="657">
        <v>0</v>
      </c>
      <c r="DP230" s="657">
        <v>0</v>
      </c>
      <c r="DQ230" s="657">
        <v>0</v>
      </c>
      <c r="DR230" s="665">
        <v>0</v>
      </c>
      <c r="DS230" s="657">
        <v>0</v>
      </c>
      <c r="DT230" s="666">
        <v>0</v>
      </c>
      <c r="DU230" s="665">
        <v>0</v>
      </c>
      <c r="DV230" s="657">
        <v>0</v>
      </c>
      <c r="DW230" s="666">
        <v>0</v>
      </c>
    </row>
    <row r="231" spans="1:127" hidden="1" x14ac:dyDescent="0.15">
      <c r="A231" s="529" t="s">
        <v>1573</v>
      </c>
      <c r="B231" s="661">
        <v>7049</v>
      </c>
      <c r="C231" s="662">
        <v>6296</v>
      </c>
      <c r="D231" s="663">
        <v>753</v>
      </c>
      <c r="E231" s="657">
        <v>1530</v>
      </c>
      <c r="F231" s="657">
        <v>1334</v>
      </c>
      <c r="G231" s="657">
        <v>196</v>
      </c>
      <c r="H231" s="665">
        <v>315</v>
      </c>
      <c r="I231" s="657">
        <v>265</v>
      </c>
      <c r="J231" s="666">
        <v>50</v>
      </c>
      <c r="K231" s="657">
        <v>830</v>
      </c>
      <c r="L231" s="657">
        <v>722</v>
      </c>
      <c r="M231" s="657">
        <v>108</v>
      </c>
      <c r="N231" s="665">
        <v>773</v>
      </c>
      <c r="O231" s="657">
        <v>687</v>
      </c>
      <c r="P231" s="666">
        <v>86</v>
      </c>
      <c r="Q231" s="657">
        <v>107</v>
      </c>
      <c r="R231" s="657">
        <v>93</v>
      </c>
      <c r="S231" s="657">
        <v>14</v>
      </c>
      <c r="T231" s="665">
        <v>67</v>
      </c>
      <c r="U231" s="657">
        <v>60</v>
      </c>
      <c r="V231" s="666">
        <v>7</v>
      </c>
      <c r="W231" s="657">
        <v>0</v>
      </c>
      <c r="X231" s="657">
        <v>0</v>
      </c>
      <c r="Y231" s="657">
        <v>0</v>
      </c>
      <c r="Z231" s="665">
        <v>118</v>
      </c>
      <c r="AA231" s="657">
        <v>101</v>
      </c>
      <c r="AB231" s="666">
        <v>17</v>
      </c>
      <c r="AC231" s="657">
        <v>0</v>
      </c>
      <c r="AD231" s="657">
        <v>0</v>
      </c>
      <c r="AE231" s="657">
        <v>0</v>
      </c>
      <c r="AF231" s="665">
        <v>0</v>
      </c>
      <c r="AG231" s="657">
        <v>0</v>
      </c>
      <c r="AH231" s="666">
        <v>0</v>
      </c>
      <c r="AI231" s="657">
        <v>133</v>
      </c>
      <c r="AJ231" s="657">
        <v>93</v>
      </c>
      <c r="AK231" s="657">
        <v>40</v>
      </c>
      <c r="AL231" s="665">
        <v>11</v>
      </c>
      <c r="AM231" s="657">
        <v>10</v>
      </c>
      <c r="AN231" s="666">
        <v>1</v>
      </c>
      <c r="AO231" s="657">
        <v>6</v>
      </c>
      <c r="AP231" s="657">
        <v>5</v>
      </c>
      <c r="AQ231" s="657">
        <v>1</v>
      </c>
      <c r="AR231" s="665">
        <v>10</v>
      </c>
      <c r="AS231" s="657">
        <v>9</v>
      </c>
      <c r="AT231" s="666">
        <v>1</v>
      </c>
      <c r="AU231" s="657">
        <v>12</v>
      </c>
      <c r="AV231" s="657">
        <v>11</v>
      </c>
      <c r="AW231" s="657">
        <v>1</v>
      </c>
      <c r="AX231" s="665">
        <v>2413</v>
      </c>
      <c r="AY231" s="657">
        <v>2275</v>
      </c>
      <c r="AZ231" s="666">
        <v>138</v>
      </c>
      <c r="BA231" s="657">
        <v>20</v>
      </c>
      <c r="BB231" s="657">
        <v>16</v>
      </c>
      <c r="BC231" s="657">
        <v>4</v>
      </c>
      <c r="BD231" s="665">
        <v>0</v>
      </c>
      <c r="BE231" s="657">
        <v>0</v>
      </c>
      <c r="BF231" s="666">
        <v>0</v>
      </c>
      <c r="BG231" s="657">
        <v>108</v>
      </c>
      <c r="BH231" s="657">
        <v>93</v>
      </c>
      <c r="BI231" s="657">
        <v>15</v>
      </c>
      <c r="BJ231" s="665">
        <v>3</v>
      </c>
      <c r="BK231" s="657">
        <v>2</v>
      </c>
      <c r="BL231" s="666">
        <v>1</v>
      </c>
      <c r="BM231" s="657">
        <v>14</v>
      </c>
      <c r="BN231" s="657">
        <v>10</v>
      </c>
      <c r="BO231" s="657">
        <v>4</v>
      </c>
      <c r="BP231" s="665">
        <v>18</v>
      </c>
      <c r="BQ231" s="657">
        <v>15</v>
      </c>
      <c r="BR231" s="666">
        <v>3</v>
      </c>
      <c r="BS231" s="657">
        <v>3</v>
      </c>
      <c r="BT231" s="657">
        <v>2</v>
      </c>
      <c r="BU231" s="657">
        <v>1</v>
      </c>
      <c r="BV231" s="665">
        <v>17</v>
      </c>
      <c r="BW231" s="657">
        <v>11</v>
      </c>
      <c r="BX231" s="666">
        <v>6</v>
      </c>
      <c r="BY231" s="657">
        <v>13</v>
      </c>
      <c r="BZ231" s="657">
        <v>12</v>
      </c>
      <c r="CA231" s="657">
        <v>1</v>
      </c>
      <c r="CB231" s="665">
        <v>150</v>
      </c>
      <c r="CC231" s="657">
        <v>130</v>
      </c>
      <c r="CD231" s="666">
        <v>20</v>
      </c>
      <c r="CE231" s="657">
        <v>0</v>
      </c>
      <c r="CF231" s="657">
        <v>0</v>
      </c>
      <c r="CG231" s="657">
        <v>0</v>
      </c>
      <c r="CH231" s="665">
        <v>5</v>
      </c>
      <c r="CI231" s="657">
        <v>0</v>
      </c>
      <c r="CJ231" s="666">
        <v>5</v>
      </c>
      <c r="CK231" s="657">
        <v>20</v>
      </c>
      <c r="CL231" s="657">
        <v>15</v>
      </c>
      <c r="CM231" s="657">
        <v>5</v>
      </c>
      <c r="CN231" s="665">
        <v>0</v>
      </c>
      <c r="CO231" s="657">
        <v>0</v>
      </c>
      <c r="CP231" s="666">
        <v>0</v>
      </c>
      <c r="CQ231" s="657">
        <v>0</v>
      </c>
      <c r="CR231" s="657">
        <v>0</v>
      </c>
      <c r="CS231" s="657">
        <v>0</v>
      </c>
      <c r="CT231" s="665">
        <v>45</v>
      </c>
      <c r="CU231" s="657">
        <v>40</v>
      </c>
      <c r="CV231" s="666">
        <v>5</v>
      </c>
      <c r="CW231" s="657">
        <v>293</v>
      </c>
      <c r="CX231" s="657">
        <v>272</v>
      </c>
      <c r="CY231" s="657">
        <v>21</v>
      </c>
      <c r="CZ231" s="665">
        <v>8</v>
      </c>
      <c r="DA231" s="657">
        <v>6</v>
      </c>
      <c r="DB231" s="666">
        <v>2</v>
      </c>
      <c r="DC231" s="657">
        <v>0</v>
      </c>
      <c r="DD231" s="657">
        <v>0</v>
      </c>
      <c r="DE231" s="657">
        <v>0</v>
      </c>
      <c r="DF231" s="665">
        <v>0</v>
      </c>
      <c r="DG231" s="657">
        <v>0</v>
      </c>
      <c r="DH231" s="666">
        <v>0</v>
      </c>
      <c r="DI231" s="657">
        <v>0</v>
      </c>
      <c r="DJ231" s="657">
        <v>0</v>
      </c>
      <c r="DK231" s="657">
        <v>0</v>
      </c>
      <c r="DL231" s="665">
        <v>7</v>
      </c>
      <c r="DM231" s="657">
        <v>7</v>
      </c>
      <c r="DN231" s="666">
        <v>0</v>
      </c>
      <c r="DO231" s="657">
        <v>0</v>
      </c>
      <c r="DP231" s="657">
        <v>0</v>
      </c>
      <c r="DQ231" s="657">
        <v>0</v>
      </c>
      <c r="DR231" s="665">
        <v>0</v>
      </c>
      <c r="DS231" s="657">
        <v>0</v>
      </c>
      <c r="DT231" s="666">
        <v>0</v>
      </c>
      <c r="DU231" s="665">
        <v>0</v>
      </c>
      <c r="DV231" s="657">
        <v>0</v>
      </c>
      <c r="DW231" s="666">
        <v>0</v>
      </c>
    </row>
    <row r="232" spans="1:127" hidden="1" x14ac:dyDescent="0.15">
      <c r="A232" s="529" t="s">
        <v>1574</v>
      </c>
      <c r="B232" s="661">
        <v>8333</v>
      </c>
      <c r="C232" s="662">
        <v>6814</v>
      </c>
      <c r="D232" s="663">
        <v>1515</v>
      </c>
      <c r="E232" s="657">
        <v>908</v>
      </c>
      <c r="F232" s="657">
        <v>683</v>
      </c>
      <c r="G232" s="657">
        <v>221</v>
      </c>
      <c r="H232" s="665">
        <v>663</v>
      </c>
      <c r="I232" s="657">
        <v>555</v>
      </c>
      <c r="J232" s="666">
        <v>108</v>
      </c>
      <c r="K232" s="657">
        <v>1514</v>
      </c>
      <c r="L232" s="657">
        <v>1341</v>
      </c>
      <c r="M232" s="657">
        <v>173</v>
      </c>
      <c r="N232" s="665">
        <v>918</v>
      </c>
      <c r="O232" s="657">
        <v>791</v>
      </c>
      <c r="P232" s="666">
        <v>127</v>
      </c>
      <c r="Q232" s="657">
        <v>159</v>
      </c>
      <c r="R232" s="657">
        <v>131</v>
      </c>
      <c r="S232" s="657">
        <v>28</v>
      </c>
      <c r="T232" s="665">
        <v>456</v>
      </c>
      <c r="U232" s="657">
        <v>325</v>
      </c>
      <c r="V232" s="666">
        <v>131</v>
      </c>
      <c r="W232" s="657">
        <v>7</v>
      </c>
      <c r="X232" s="657">
        <v>7</v>
      </c>
      <c r="Y232" s="657">
        <v>0</v>
      </c>
      <c r="Z232" s="665">
        <v>1166</v>
      </c>
      <c r="AA232" s="657">
        <v>992</v>
      </c>
      <c r="AB232" s="666">
        <v>174</v>
      </c>
      <c r="AC232" s="657">
        <v>29</v>
      </c>
      <c r="AD232" s="657">
        <v>25</v>
      </c>
      <c r="AE232" s="657">
        <v>4</v>
      </c>
      <c r="AF232" s="665">
        <v>120</v>
      </c>
      <c r="AG232" s="657">
        <v>105</v>
      </c>
      <c r="AH232" s="666">
        <v>15</v>
      </c>
      <c r="AI232" s="657">
        <v>220</v>
      </c>
      <c r="AJ232" s="657">
        <v>192</v>
      </c>
      <c r="AK232" s="657">
        <v>28</v>
      </c>
      <c r="AL232" s="665">
        <v>10</v>
      </c>
      <c r="AM232" s="657">
        <v>6</v>
      </c>
      <c r="AN232" s="666">
        <v>4</v>
      </c>
      <c r="AO232" s="657">
        <v>3</v>
      </c>
      <c r="AP232" s="657">
        <v>2</v>
      </c>
      <c r="AQ232" s="657">
        <v>1</v>
      </c>
      <c r="AR232" s="665">
        <v>435</v>
      </c>
      <c r="AS232" s="657">
        <v>324</v>
      </c>
      <c r="AT232" s="666">
        <v>111</v>
      </c>
      <c r="AU232" s="657">
        <v>459</v>
      </c>
      <c r="AV232" s="657">
        <v>339</v>
      </c>
      <c r="AW232" s="657">
        <v>120</v>
      </c>
      <c r="AX232" s="665">
        <v>54</v>
      </c>
      <c r="AY232" s="657">
        <v>45</v>
      </c>
      <c r="AZ232" s="666">
        <v>9</v>
      </c>
      <c r="BA232" s="657">
        <v>224</v>
      </c>
      <c r="BB232" s="657">
        <v>168</v>
      </c>
      <c r="BC232" s="657">
        <v>56</v>
      </c>
      <c r="BD232" s="665">
        <v>49</v>
      </c>
      <c r="BE232" s="657">
        <v>31</v>
      </c>
      <c r="BF232" s="666">
        <v>18</v>
      </c>
      <c r="BG232" s="657">
        <v>2</v>
      </c>
      <c r="BH232" s="657">
        <v>2</v>
      </c>
      <c r="BI232" s="657">
        <v>0</v>
      </c>
      <c r="BJ232" s="665">
        <v>66</v>
      </c>
      <c r="BK232" s="657">
        <v>47</v>
      </c>
      <c r="BL232" s="666">
        <v>19</v>
      </c>
      <c r="BM232" s="657">
        <v>2</v>
      </c>
      <c r="BN232" s="657">
        <v>1</v>
      </c>
      <c r="BO232" s="657">
        <v>1</v>
      </c>
      <c r="BP232" s="665">
        <v>42</v>
      </c>
      <c r="BQ232" s="657">
        <v>31</v>
      </c>
      <c r="BR232" s="666">
        <v>11</v>
      </c>
      <c r="BS232" s="657">
        <v>58</v>
      </c>
      <c r="BT232" s="657">
        <v>31</v>
      </c>
      <c r="BU232" s="657">
        <v>27</v>
      </c>
      <c r="BV232" s="665">
        <v>0</v>
      </c>
      <c r="BW232" s="657">
        <v>0</v>
      </c>
      <c r="BX232" s="666">
        <v>0</v>
      </c>
      <c r="BY232" s="657">
        <v>5</v>
      </c>
      <c r="BZ232" s="657">
        <v>1</v>
      </c>
      <c r="CA232" s="657">
        <v>4</v>
      </c>
      <c r="CB232" s="665">
        <v>57</v>
      </c>
      <c r="CC232" s="657">
        <v>48</v>
      </c>
      <c r="CD232" s="666">
        <v>9</v>
      </c>
      <c r="CE232" s="657">
        <v>0</v>
      </c>
      <c r="CF232" s="657">
        <v>0</v>
      </c>
      <c r="CG232" s="657">
        <v>0</v>
      </c>
      <c r="CH232" s="665">
        <v>302</v>
      </c>
      <c r="CI232" s="657">
        <v>279</v>
      </c>
      <c r="CJ232" s="666">
        <v>23</v>
      </c>
      <c r="CK232" s="657">
        <v>53</v>
      </c>
      <c r="CL232" s="657">
        <v>44</v>
      </c>
      <c r="CM232" s="657">
        <v>9</v>
      </c>
      <c r="CN232" s="665">
        <v>0</v>
      </c>
      <c r="CO232" s="657">
        <v>0</v>
      </c>
      <c r="CP232" s="666">
        <v>0</v>
      </c>
      <c r="CQ232" s="657">
        <v>125</v>
      </c>
      <c r="CR232" s="657">
        <v>109</v>
      </c>
      <c r="CS232" s="657">
        <v>16</v>
      </c>
      <c r="CT232" s="665">
        <v>85</v>
      </c>
      <c r="CU232" s="657">
        <v>69</v>
      </c>
      <c r="CV232" s="666">
        <v>16</v>
      </c>
      <c r="CW232" s="657">
        <v>42</v>
      </c>
      <c r="CX232" s="657">
        <v>31</v>
      </c>
      <c r="CY232" s="657">
        <v>11</v>
      </c>
      <c r="CZ232" s="665">
        <v>31</v>
      </c>
      <c r="DA232" s="657">
        <v>25</v>
      </c>
      <c r="DB232" s="666">
        <v>6</v>
      </c>
      <c r="DC232" s="657">
        <v>12</v>
      </c>
      <c r="DD232" s="657">
        <v>11</v>
      </c>
      <c r="DE232" s="657">
        <v>1</v>
      </c>
      <c r="DF232" s="665">
        <v>0</v>
      </c>
      <c r="DG232" s="657">
        <v>0</v>
      </c>
      <c r="DH232" s="666">
        <v>0</v>
      </c>
      <c r="DI232" s="657">
        <v>0</v>
      </c>
      <c r="DJ232" s="657">
        <v>0</v>
      </c>
      <c r="DK232" s="657">
        <v>0</v>
      </c>
      <c r="DL232" s="665">
        <v>0</v>
      </c>
      <c r="DM232" s="657">
        <v>0</v>
      </c>
      <c r="DN232" s="666">
        <v>0</v>
      </c>
      <c r="DO232" s="657">
        <v>0</v>
      </c>
      <c r="DP232" s="657">
        <v>0</v>
      </c>
      <c r="DQ232" s="657">
        <v>0</v>
      </c>
      <c r="DR232" s="665">
        <v>0</v>
      </c>
      <c r="DS232" s="657">
        <v>0</v>
      </c>
      <c r="DT232" s="666">
        <v>0</v>
      </c>
      <c r="DU232" s="665">
        <v>57</v>
      </c>
      <c r="DV232" s="657">
        <v>23</v>
      </c>
      <c r="DW232" s="666">
        <v>34</v>
      </c>
    </row>
    <row r="233" spans="1:127" hidden="1" x14ac:dyDescent="0.15">
      <c r="A233" s="529" t="s">
        <v>1575</v>
      </c>
      <c r="B233" s="661">
        <v>583</v>
      </c>
      <c r="C233" s="662">
        <v>434</v>
      </c>
      <c r="D233" s="663">
        <v>149</v>
      </c>
      <c r="E233" s="657">
        <v>11</v>
      </c>
      <c r="F233" s="657">
        <v>7</v>
      </c>
      <c r="G233" s="657">
        <v>4</v>
      </c>
      <c r="H233" s="665">
        <v>137</v>
      </c>
      <c r="I233" s="657">
        <v>110</v>
      </c>
      <c r="J233" s="666">
        <v>27</v>
      </c>
      <c r="K233" s="657">
        <v>60</v>
      </c>
      <c r="L233" s="657">
        <v>55</v>
      </c>
      <c r="M233" s="657">
        <v>5</v>
      </c>
      <c r="N233" s="665">
        <v>42</v>
      </c>
      <c r="O233" s="657">
        <v>24</v>
      </c>
      <c r="P233" s="666">
        <v>18</v>
      </c>
      <c r="Q233" s="657">
        <v>6</v>
      </c>
      <c r="R233" s="657">
        <v>4</v>
      </c>
      <c r="S233" s="657">
        <v>2</v>
      </c>
      <c r="T233" s="665">
        <v>0</v>
      </c>
      <c r="U233" s="657">
        <v>0</v>
      </c>
      <c r="V233" s="666">
        <v>0</v>
      </c>
      <c r="W233" s="657">
        <v>0</v>
      </c>
      <c r="X233" s="657">
        <v>0</v>
      </c>
      <c r="Y233" s="657">
        <v>0</v>
      </c>
      <c r="Z233" s="665">
        <v>102</v>
      </c>
      <c r="AA233" s="657">
        <v>87</v>
      </c>
      <c r="AB233" s="666">
        <v>15</v>
      </c>
      <c r="AC233" s="657">
        <v>0</v>
      </c>
      <c r="AD233" s="657">
        <v>0</v>
      </c>
      <c r="AE233" s="657">
        <v>0</v>
      </c>
      <c r="AF233" s="665">
        <v>0</v>
      </c>
      <c r="AG233" s="657">
        <v>0</v>
      </c>
      <c r="AH233" s="666">
        <v>0</v>
      </c>
      <c r="AI233" s="657">
        <v>0</v>
      </c>
      <c r="AJ233" s="657">
        <v>0</v>
      </c>
      <c r="AK233" s="657">
        <v>0</v>
      </c>
      <c r="AL233" s="665">
        <v>2</v>
      </c>
      <c r="AM233" s="657">
        <v>1</v>
      </c>
      <c r="AN233" s="666">
        <v>1</v>
      </c>
      <c r="AO233" s="657">
        <v>27</v>
      </c>
      <c r="AP233" s="657">
        <v>13</v>
      </c>
      <c r="AQ233" s="657">
        <v>14</v>
      </c>
      <c r="AR233" s="665">
        <v>0</v>
      </c>
      <c r="AS233" s="657">
        <v>0</v>
      </c>
      <c r="AT233" s="666">
        <v>0</v>
      </c>
      <c r="AU233" s="657">
        <v>82</v>
      </c>
      <c r="AV233" s="657">
        <v>70</v>
      </c>
      <c r="AW233" s="657">
        <v>12</v>
      </c>
      <c r="AX233" s="665">
        <v>0</v>
      </c>
      <c r="AY233" s="657">
        <v>0</v>
      </c>
      <c r="AZ233" s="666">
        <v>0</v>
      </c>
      <c r="BA233" s="657">
        <v>0</v>
      </c>
      <c r="BB233" s="657">
        <v>0</v>
      </c>
      <c r="BC233" s="657">
        <v>0</v>
      </c>
      <c r="BD233" s="665">
        <v>0</v>
      </c>
      <c r="BE233" s="657">
        <v>0</v>
      </c>
      <c r="BF233" s="666">
        <v>0</v>
      </c>
      <c r="BG233" s="657">
        <v>0</v>
      </c>
      <c r="BH233" s="657">
        <v>0</v>
      </c>
      <c r="BI233" s="657">
        <v>0</v>
      </c>
      <c r="BJ233" s="665">
        <v>0</v>
      </c>
      <c r="BK233" s="657">
        <v>0</v>
      </c>
      <c r="BL233" s="666">
        <v>0</v>
      </c>
      <c r="BM233" s="657">
        <v>92</v>
      </c>
      <c r="BN233" s="657">
        <v>44</v>
      </c>
      <c r="BO233" s="657">
        <v>48</v>
      </c>
      <c r="BP233" s="665">
        <v>0</v>
      </c>
      <c r="BQ233" s="657">
        <v>0</v>
      </c>
      <c r="BR233" s="666">
        <v>0</v>
      </c>
      <c r="BS233" s="657">
        <v>0</v>
      </c>
      <c r="BT233" s="657">
        <v>0</v>
      </c>
      <c r="BU233" s="657">
        <v>0</v>
      </c>
      <c r="BV233" s="665">
        <v>0</v>
      </c>
      <c r="BW233" s="657">
        <v>0</v>
      </c>
      <c r="BX233" s="666">
        <v>0</v>
      </c>
      <c r="BY233" s="657">
        <v>17</v>
      </c>
      <c r="BZ233" s="657">
        <v>16</v>
      </c>
      <c r="CA233" s="657">
        <v>1</v>
      </c>
      <c r="CB233" s="665">
        <v>0</v>
      </c>
      <c r="CC233" s="657">
        <v>0</v>
      </c>
      <c r="CD233" s="666">
        <v>0</v>
      </c>
      <c r="CE233" s="657">
        <v>0</v>
      </c>
      <c r="CF233" s="657">
        <v>0</v>
      </c>
      <c r="CG233" s="657">
        <v>0</v>
      </c>
      <c r="CH233" s="665">
        <v>3</v>
      </c>
      <c r="CI233" s="657">
        <v>2</v>
      </c>
      <c r="CJ233" s="666">
        <v>1</v>
      </c>
      <c r="CK233" s="657">
        <v>0</v>
      </c>
      <c r="CL233" s="657">
        <v>0</v>
      </c>
      <c r="CM233" s="657">
        <v>0</v>
      </c>
      <c r="CN233" s="665">
        <v>0</v>
      </c>
      <c r="CO233" s="657">
        <v>0</v>
      </c>
      <c r="CP233" s="666">
        <v>0</v>
      </c>
      <c r="CQ233" s="657">
        <v>0</v>
      </c>
      <c r="CR233" s="657">
        <v>0</v>
      </c>
      <c r="CS233" s="657">
        <v>0</v>
      </c>
      <c r="CT233" s="665">
        <v>0</v>
      </c>
      <c r="CU233" s="657">
        <v>0</v>
      </c>
      <c r="CV233" s="666">
        <v>0</v>
      </c>
      <c r="CW233" s="657">
        <v>0</v>
      </c>
      <c r="CX233" s="657">
        <v>0</v>
      </c>
      <c r="CY233" s="657">
        <v>0</v>
      </c>
      <c r="CZ233" s="665">
        <v>0</v>
      </c>
      <c r="DA233" s="657">
        <v>0</v>
      </c>
      <c r="DB233" s="666">
        <v>0</v>
      </c>
      <c r="DC233" s="657">
        <v>0</v>
      </c>
      <c r="DD233" s="657">
        <v>0</v>
      </c>
      <c r="DE233" s="657">
        <v>0</v>
      </c>
      <c r="DF233" s="665">
        <v>0</v>
      </c>
      <c r="DG233" s="657">
        <v>0</v>
      </c>
      <c r="DH233" s="666">
        <v>0</v>
      </c>
      <c r="DI233" s="657">
        <v>2</v>
      </c>
      <c r="DJ233" s="657">
        <v>1</v>
      </c>
      <c r="DK233" s="657">
        <v>1</v>
      </c>
      <c r="DL233" s="665">
        <v>0</v>
      </c>
      <c r="DM233" s="657">
        <v>0</v>
      </c>
      <c r="DN233" s="666">
        <v>0</v>
      </c>
      <c r="DO233" s="657">
        <v>0</v>
      </c>
      <c r="DP233" s="657">
        <v>0</v>
      </c>
      <c r="DQ233" s="657">
        <v>0</v>
      </c>
      <c r="DR233" s="665">
        <v>0</v>
      </c>
      <c r="DS233" s="657">
        <v>0</v>
      </c>
      <c r="DT233" s="666">
        <v>0</v>
      </c>
      <c r="DU233" s="665">
        <v>0</v>
      </c>
      <c r="DV233" s="657">
        <v>0</v>
      </c>
      <c r="DW233" s="666">
        <v>0</v>
      </c>
    </row>
    <row r="234" spans="1:127" hidden="1" x14ac:dyDescent="0.15">
      <c r="A234" s="529" t="s">
        <v>1576</v>
      </c>
      <c r="B234" s="661">
        <v>5735</v>
      </c>
      <c r="C234" s="662">
        <v>4699</v>
      </c>
      <c r="D234" s="663">
        <v>1036</v>
      </c>
      <c r="E234" s="657">
        <v>1769</v>
      </c>
      <c r="F234" s="657">
        <v>1474</v>
      </c>
      <c r="G234" s="657">
        <v>295</v>
      </c>
      <c r="H234" s="665">
        <v>330</v>
      </c>
      <c r="I234" s="657">
        <v>257</v>
      </c>
      <c r="J234" s="666">
        <v>73</v>
      </c>
      <c r="K234" s="657">
        <v>533</v>
      </c>
      <c r="L234" s="657">
        <v>409</v>
      </c>
      <c r="M234" s="657">
        <v>124</v>
      </c>
      <c r="N234" s="665">
        <v>374</v>
      </c>
      <c r="O234" s="657">
        <v>219</v>
      </c>
      <c r="P234" s="666">
        <v>155</v>
      </c>
      <c r="Q234" s="657">
        <v>103</v>
      </c>
      <c r="R234" s="657">
        <v>90</v>
      </c>
      <c r="S234" s="657">
        <v>13</v>
      </c>
      <c r="T234" s="665">
        <v>40</v>
      </c>
      <c r="U234" s="657">
        <v>29</v>
      </c>
      <c r="V234" s="666">
        <v>11</v>
      </c>
      <c r="W234" s="657">
        <v>0</v>
      </c>
      <c r="X234" s="657">
        <v>0</v>
      </c>
      <c r="Y234" s="657">
        <v>0</v>
      </c>
      <c r="Z234" s="665">
        <v>312</v>
      </c>
      <c r="AA234" s="657">
        <v>261</v>
      </c>
      <c r="AB234" s="666">
        <v>51</v>
      </c>
      <c r="AC234" s="657">
        <v>13</v>
      </c>
      <c r="AD234" s="657">
        <v>9</v>
      </c>
      <c r="AE234" s="657">
        <v>4</v>
      </c>
      <c r="AF234" s="665">
        <v>32</v>
      </c>
      <c r="AG234" s="657">
        <v>21</v>
      </c>
      <c r="AH234" s="666">
        <v>11</v>
      </c>
      <c r="AI234" s="657">
        <v>478</v>
      </c>
      <c r="AJ234" s="657">
        <v>417</v>
      </c>
      <c r="AK234" s="657">
        <v>61</v>
      </c>
      <c r="AL234" s="665">
        <v>85</v>
      </c>
      <c r="AM234" s="657">
        <v>75</v>
      </c>
      <c r="AN234" s="666">
        <v>10</v>
      </c>
      <c r="AO234" s="657">
        <v>0</v>
      </c>
      <c r="AP234" s="657">
        <v>0</v>
      </c>
      <c r="AQ234" s="657">
        <v>0</v>
      </c>
      <c r="AR234" s="665">
        <v>26</v>
      </c>
      <c r="AS234" s="657">
        <v>21</v>
      </c>
      <c r="AT234" s="666">
        <v>5</v>
      </c>
      <c r="AU234" s="657">
        <v>34</v>
      </c>
      <c r="AV234" s="657">
        <v>31</v>
      </c>
      <c r="AW234" s="657">
        <v>3</v>
      </c>
      <c r="AX234" s="665">
        <v>19</v>
      </c>
      <c r="AY234" s="657">
        <v>14</v>
      </c>
      <c r="AZ234" s="666">
        <v>5</v>
      </c>
      <c r="BA234" s="657">
        <v>298</v>
      </c>
      <c r="BB234" s="657">
        <v>270</v>
      </c>
      <c r="BC234" s="657">
        <v>28</v>
      </c>
      <c r="BD234" s="665">
        <v>27</v>
      </c>
      <c r="BE234" s="657">
        <v>21</v>
      </c>
      <c r="BF234" s="666">
        <v>6</v>
      </c>
      <c r="BG234" s="657">
        <v>37</v>
      </c>
      <c r="BH234" s="657">
        <v>30</v>
      </c>
      <c r="BI234" s="657">
        <v>7</v>
      </c>
      <c r="BJ234" s="665">
        <v>290</v>
      </c>
      <c r="BK234" s="657">
        <v>243</v>
      </c>
      <c r="BL234" s="666">
        <v>47</v>
      </c>
      <c r="BM234" s="657">
        <v>0</v>
      </c>
      <c r="BN234" s="657">
        <v>0</v>
      </c>
      <c r="BO234" s="657">
        <v>0</v>
      </c>
      <c r="BP234" s="665">
        <v>0</v>
      </c>
      <c r="BQ234" s="657">
        <v>0</v>
      </c>
      <c r="BR234" s="666">
        <v>0</v>
      </c>
      <c r="BS234" s="657">
        <v>90</v>
      </c>
      <c r="BT234" s="657">
        <v>83</v>
      </c>
      <c r="BU234" s="657">
        <v>7</v>
      </c>
      <c r="BV234" s="665">
        <v>34</v>
      </c>
      <c r="BW234" s="657">
        <v>24</v>
      </c>
      <c r="BX234" s="666">
        <v>10</v>
      </c>
      <c r="BY234" s="657">
        <v>166</v>
      </c>
      <c r="BZ234" s="657">
        <v>137</v>
      </c>
      <c r="CA234" s="657">
        <v>29</v>
      </c>
      <c r="CB234" s="665">
        <v>90</v>
      </c>
      <c r="CC234" s="657">
        <v>76</v>
      </c>
      <c r="CD234" s="666">
        <v>14</v>
      </c>
      <c r="CE234" s="657">
        <v>8</v>
      </c>
      <c r="CF234" s="657">
        <v>6</v>
      </c>
      <c r="CG234" s="657">
        <v>2</v>
      </c>
      <c r="CH234" s="665">
        <v>63</v>
      </c>
      <c r="CI234" s="657">
        <v>59</v>
      </c>
      <c r="CJ234" s="666">
        <v>4</v>
      </c>
      <c r="CK234" s="657">
        <v>135</v>
      </c>
      <c r="CL234" s="657">
        <v>118</v>
      </c>
      <c r="CM234" s="657">
        <v>17</v>
      </c>
      <c r="CN234" s="665">
        <v>0</v>
      </c>
      <c r="CO234" s="657">
        <v>0</v>
      </c>
      <c r="CP234" s="666">
        <v>0</v>
      </c>
      <c r="CQ234" s="657">
        <v>10</v>
      </c>
      <c r="CR234" s="657">
        <v>8</v>
      </c>
      <c r="CS234" s="657">
        <v>2</v>
      </c>
      <c r="CT234" s="665">
        <v>106</v>
      </c>
      <c r="CU234" s="657">
        <v>92</v>
      </c>
      <c r="CV234" s="666">
        <v>14</v>
      </c>
      <c r="CW234" s="657">
        <v>28</v>
      </c>
      <c r="CX234" s="657">
        <v>27</v>
      </c>
      <c r="CY234" s="657">
        <v>1</v>
      </c>
      <c r="CZ234" s="665">
        <v>0</v>
      </c>
      <c r="DA234" s="657">
        <v>0</v>
      </c>
      <c r="DB234" s="666">
        <v>0</v>
      </c>
      <c r="DC234" s="657">
        <v>145</v>
      </c>
      <c r="DD234" s="657">
        <v>129</v>
      </c>
      <c r="DE234" s="657">
        <v>16</v>
      </c>
      <c r="DF234" s="665">
        <v>4</v>
      </c>
      <c r="DG234" s="657">
        <v>3</v>
      </c>
      <c r="DH234" s="666">
        <v>1</v>
      </c>
      <c r="DI234" s="657">
        <v>37</v>
      </c>
      <c r="DJ234" s="657">
        <v>30</v>
      </c>
      <c r="DK234" s="657">
        <v>7</v>
      </c>
      <c r="DL234" s="665">
        <v>0</v>
      </c>
      <c r="DM234" s="657">
        <v>0</v>
      </c>
      <c r="DN234" s="666">
        <v>0</v>
      </c>
      <c r="DO234" s="657">
        <v>11</v>
      </c>
      <c r="DP234" s="657">
        <v>10</v>
      </c>
      <c r="DQ234" s="657">
        <v>1</v>
      </c>
      <c r="DR234" s="665">
        <v>8</v>
      </c>
      <c r="DS234" s="657">
        <v>6</v>
      </c>
      <c r="DT234" s="666">
        <v>2</v>
      </c>
      <c r="DU234" s="665">
        <v>0</v>
      </c>
      <c r="DV234" s="657">
        <v>0</v>
      </c>
      <c r="DW234" s="666">
        <v>0</v>
      </c>
    </row>
    <row r="235" spans="1:127" hidden="1" x14ac:dyDescent="0.15">
      <c r="A235" s="529" t="s">
        <v>1577</v>
      </c>
      <c r="B235" s="661">
        <v>8567</v>
      </c>
      <c r="C235" s="662">
        <v>6105</v>
      </c>
      <c r="D235" s="663">
        <v>2462</v>
      </c>
      <c r="E235" s="657">
        <v>1932</v>
      </c>
      <c r="F235" s="657">
        <v>1456</v>
      </c>
      <c r="G235" s="657">
        <v>476</v>
      </c>
      <c r="H235" s="665">
        <v>2238</v>
      </c>
      <c r="I235" s="657">
        <v>1584</v>
      </c>
      <c r="J235" s="666">
        <v>654</v>
      </c>
      <c r="K235" s="657">
        <v>687</v>
      </c>
      <c r="L235" s="657">
        <v>483</v>
      </c>
      <c r="M235" s="657">
        <v>204</v>
      </c>
      <c r="N235" s="665">
        <v>597</v>
      </c>
      <c r="O235" s="657">
        <v>495</v>
      </c>
      <c r="P235" s="666">
        <v>102</v>
      </c>
      <c r="Q235" s="657">
        <v>498</v>
      </c>
      <c r="R235" s="657">
        <v>390</v>
      </c>
      <c r="S235" s="657">
        <v>108</v>
      </c>
      <c r="T235" s="665">
        <v>11</v>
      </c>
      <c r="U235" s="657">
        <v>9</v>
      </c>
      <c r="V235" s="666">
        <v>2</v>
      </c>
      <c r="W235" s="657">
        <v>27</v>
      </c>
      <c r="X235" s="657">
        <v>15</v>
      </c>
      <c r="Y235" s="657">
        <v>12</v>
      </c>
      <c r="Z235" s="665">
        <v>95</v>
      </c>
      <c r="AA235" s="657">
        <v>64</v>
      </c>
      <c r="AB235" s="666">
        <v>31</v>
      </c>
      <c r="AC235" s="657">
        <v>32</v>
      </c>
      <c r="AD235" s="657">
        <v>20</v>
      </c>
      <c r="AE235" s="657">
        <v>12</v>
      </c>
      <c r="AF235" s="665">
        <v>2</v>
      </c>
      <c r="AG235" s="657">
        <v>1</v>
      </c>
      <c r="AH235" s="666">
        <v>1</v>
      </c>
      <c r="AI235" s="657">
        <v>183</v>
      </c>
      <c r="AJ235" s="657">
        <v>125</v>
      </c>
      <c r="AK235" s="657">
        <v>58</v>
      </c>
      <c r="AL235" s="665">
        <v>1</v>
      </c>
      <c r="AM235" s="657">
        <v>1</v>
      </c>
      <c r="AN235" s="666">
        <v>0</v>
      </c>
      <c r="AO235" s="657">
        <v>57</v>
      </c>
      <c r="AP235" s="657">
        <v>34</v>
      </c>
      <c r="AQ235" s="657">
        <v>23</v>
      </c>
      <c r="AR235" s="665">
        <v>577</v>
      </c>
      <c r="AS235" s="657">
        <v>487</v>
      </c>
      <c r="AT235" s="666">
        <v>90</v>
      </c>
      <c r="AU235" s="657">
        <v>45</v>
      </c>
      <c r="AV235" s="657">
        <v>26</v>
      </c>
      <c r="AW235" s="657">
        <v>19</v>
      </c>
      <c r="AX235" s="665">
        <v>0</v>
      </c>
      <c r="AY235" s="657">
        <v>0</v>
      </c>
      <c r="AZ235" s="666">
        <v>0</v>
      </c>
      <c r="BA235" s="657">
        <v>73</v>
      </c>
      <c r="BB235" s="657">
        <v>55</v>
      </c>
      <c r="BC235" s="657">
        <v>18</v>
      </c>
      <c r="BD235" s="665">
        <v>4</v>
      </c>
      <c r="BE235" s="657">
        <v>2</v>
      </c>
      <c r="BF235" s="666">
        <v>2</v>
      </c>
      <c r="BG235" s="657">
        <v>138</v>
      </c>
      <c r="BH235" s="657">
        <v>63</v>
      </c>
      <c r="BI235" s="657">
        <v>75</v>
      </c>
      <c r="BJ235" s="665">
        <v>185</v>
      </c>
      <c r="BK235" s="657">
        <v>108</v>
      </c>
      <c r="BL235" s="666">
        <v>77</v>
      </c>
      <c r="BM235" s="657">
        <v>93</v>
      </c>
      <c r="BN235" s="657">
        <v>42</v>
      </c>
      <c r="BO235" s="657">
        <v>51</v>
      </c>
      <c r="BP235" s="665">
        <v>0</v>
      </c>
      <c r="BQ235" s="657">
        <v>0</v>
      </c>
      <c r="BR235" s="666">
        <v>0</v>
      </c>
      <c r="BS235" s="657">
        <v>0</v>
      </c>
      <c r="BT235" s="657">
        <v>0</v>
      </c>
      <c r="BU235" s="657">
        <v>0</v>
      </c>
      <c r="BV235" s="665">
        <v>50</v>
      </c>
      <c r="BW235" s="657">
        <v>26</v>
      </c>
      <c r="BX235" s="666">
        <v>24</v>
      </c>
      <c r="BY235" s="657">
        <v>0</v>
      </c>
      <c r="BZ235" s="657">
        <v>0</v>
      </c>
      <c r="CA235" s="657">
        <v>0</v>
      </c>
      <c r="CB235" s="665">
        <v>0</v>
      </c>
      <c r="CC235" s="657">
        <v>0</v>
      </c>
      <c r="CD235" s="666">
        <v>0</v>
      </c>
      <c r="CE235" s="657">
        <v>87</v>
      </c>
      <c r="CF235" s="657">
        <v>66</v>
      </c>
      <c r="CG235" s="657">
        <v>21</v>
      </c>
      <c r="CH235" s="665">
        <v>0</v>
      </c>
      <c r="CI235" s="657">
        <v>0</v>
      </c>
      <c r="CJ235" s="666">
        <v>0</v>
      </c>
      <c r="CK235" s="657">
        <v>25</v>
      </c>
      <c r="CL235" s="657">
        <v>13</v>
      </c>
      <c r="CM235" s="657">
        <v>12</v>
      </c>
      <c r="CN235" s="665">
        <v>0</v>
      </c>
      <c r="CO235" s="657">
        <v>0</v>
      </c>
      <c r="CP235" s="666">
        <v>0</v>
      </c>
      <c r="CQ235" s="657">
        <v>17</v>
      </c>
      <c r="CR235" s="657">
        <v>7</v>
      </c>
      <c r="CS235" s="657">
        <v>10</v>
      </c>
      <c r="CT235" s="665">
        <v>8</v>
      </c>
      <c r="CU235" s="657">
        <v>3</v>
      </c>
      <c r="CV235" s="666">
        <v>5</v>
      </c>
      <c r="CW235" s="657">
        <v>66</v>
      </c>
      <c r="CX235" s="657">
        <v>10</v>
      </c>
      <c r="CY235" s="657">
        <v>56</v>
      </c>
      <c r="CZ235" s="665">
        <v>159</v>
      </c>
      <c r="DA235" s="657">
        <v>105</v>
      </c>
      <c r="DB235" s="666">
        <v>54</v>
      </c>
      <c r="DC235" s="657">
        <v>512</v>
      </c>
      <c r="DD235" s="657">
        <v>326</v>
      </c>
      <c r="DE235" s="657">
        <v>186</v>
      </c>
      <c r="DF235" s="665">
        <v>0</v>
      </c>
      <c r="DG235" s="657">
        <v>0</v>
      </c>
      <c r="DH235" s="666">
        <v>0</v>
      </c>
      <c r="DI235" s="657">
        <v>5</v>
      </c>
      <c r="DJ235" s="657">
        <v>4</v>
      </c>
      <c r="DK235" s="657">
        <v>1</v>
      </c>
      <c r="DL235" s="665">
        <v>11</v>
      </c>
      <c r="DM235" s="657">
        <v>5</v>
      </c>
      <c r="DN235" s="666">
        <v>6</v>
      </c>
      <c r="DO235" s="657">
        <v>125</v>
      </c>
      <c r="DP235" s="657">
        <v>60</v>
      </c>
      <c r="DQ235" s="657">
        <v>65</v>
      </c>
      <c r="DR235" s="665">
        <v>27</v>
      </c>
      <c r="DS235" s="657">
        <v>20</v>
      </c>
      <c r="DT235" s="666">
        <v>7</v>
      </c>
      <c r="DU235" s="665">
        <v>0</v>
      </c>
      <c r="DV235" s="657">
        <v>0</v>
      </c>
      <c r="DW235" s="666">
        <v>0</v>
      </c>
    </row>
    <row r="236" spans="1:127" hidden="1" x14ac:dyDescent="0.15">
      <c r="A236" s="529" t="s">
        <v>1578</v>
      </c>
      <c r="B236" s="661">
        <v>60</v>
      </c>
      <c r="C236" s="662">
        <v>45</v>
      </c>
      <c r="D236" s="663">
        <v>15</v>
      </c>
      <c r="E236" s="657">
        <v>52</v>
      </c>
      <c r="F236" s="657">
        <v>41</v>
      </c>
      <c r="G236" s="657">
        <v>11</v>
      </c>
      <c r="H236" s="665">
        <v>0</v>
      </c>
      <c r="I236" s="657">
        <v>0</v>
      </c>
      <c r="J236" s="666">
        <v>0</v>
      </c>
      <c r="K236" s="657">
        <v>0</v>
      </c>
      <c r="L236" s="657">
        <v>0</v>
      </c>
      <c r="M236" s="657">
        <v>0</v>
      </c>
      <c r="N236" s="665">
        <v>0</v>
      </c>
      <c r="O236" s="657">
        <v>0</v>
      </c>
      <c r="P236" s="666">
        <v>0</v>
      </c>
      <c r="Q236" s="657">
        <v>0</v>
      </c>
      <c r="R236" s="657">
        <v>0</v>
      </c>
      <c r="S236" s="657">
        <v>0</v>
      </c>
      <c r="T236" s="665">
        <v>0</v>
      </c>
      <c r="U236" s="657">
        <v>0</v>
      </c>
      <c r="V236" s="666">
        <v>0</v>
      </c>
      <c r="W236" s="657">
        <v>0</v>
      </c>
      <c r="X236" s="657">
        <v>0</v>
      </c>
      <c r="Y236" s="657">
        <v>0</v>
      </c>
      <c r="Z236" s="665">
        <v>0</v>
      </c>
      <c r="AA236" s="657">
        <v>0</v>
      </c>
      <c r="AB236" s="666">
        <v>0</v>
      </c>
      <c r="AC236" s="657">
        <v>0</v>
      </c>
      <c r="AD236" s="657">
        <v>0</v>
      </c>
      <c r="AE236" s="657">
        <v>0</v>
      </c>
      <c r="AF236" s="665">
        <v>0</v>
      </c>
      <c r="AG236" s="657">
        <v>0</v>
      </c>
      <c r="AH236" s="666">
        <v>0</v>
      </c>
      <c r="AI236" s="657">
        <v>0</v>
      </c>
      <c r="AJ236" s="657">
        <v>0</v>
      </c>
      <c r="AK236" s="657">
        <v>0</v>
      </c>
      <c r="AL236" s="665">
        <v>0</v>
      </c>
      <c r="AM236" s="657">
        <v>0</v>
      </c>
      <c r="AN236" s="666">
        <v>0</v>
      </c>
      <c r="AO236" s="657">
        <v>0</v>
      </c>
      <c r="AP236" s="657">
        <v>0</v>
      </c>
      <c r="AQ236" s="657">
        <v>0</v>
      </c>
      <c r="AR236" s="665">
        <v>0</v>
      </c>
      <c r="AS236" s="657">
        <v>0</v>
      </c>
      <c r="AT236" s="666">
        <v>0</v>
      </c>
      <c r="AU236" s="657">
        <v>0</v>
      </c>
      <c r="AV236" s="657">
        <v>0</v>
      </c>
      <c r="AW236" s="657">
        <v>0</v>
      </c>
      <c r="AX236" s="665">
        <v>0</v>
      </c>
      <c r="AY236" s="657">
        <v>0</v>
      </c>
      <c r="AZ236" s="666">
        <v>0</v>
      </c>
      <c r="BA236" s="657">
        <v>0</v>
      </c>
      <c r="BB236" s="657">
        <v>0</v>
      </c>
      <c r="BC236" s="657">
        <v>0</v>
      </c>
      <c r="BD236" s="665">
        <v>0</v>
      </c>
      <c r="BE236" s="657">
        <v>0</v>
      </c>
      <c r="BF236" s="666">
        <v>0</v>
      </c>
      <c r="BG236" s="657">
        <v>8</v>
      </c>
      <c r="BH236" s="657">
        <v>4</v>
      </c>
      <c r="BI236" s="657">
        <v>4</v>
      </c>
      <c r="BJ236" s="665">
        <v>0</v>
      </c>
      <c r="BK236" s="657">
        <v>0</v>
      </c>
      <c r="BL236" s="666">
        <v>0</v>
      </c>
      <c r="BM236" s="657">
        <v>0</v>
      </c>
      <c r="BN236" s="657">
        <v>0</v>
      </c>
      <c r="BO236" s="657">
        <v>0</v>
      </c>
      <c r="BP236" s="665">
        <v>0</v>
      </c>
      <c r="BQ236" s="657">
        <v>0</v>
      </c>
      <c r="BR236" s="666">
        <v>0</v>
      </c>
      <c r="BS236" s="657">
        <v>0</v>
      </c>
      <c r="BT236" s="657">
        <v>0</v>
      </c>
      <c r="BU236" s="657">
        <v>0</v>
      </c>
      <c r="BV236" s="665">
        <v>0</v>
      </c>
      <c r="BW236" s="657">
        <v>0</v>
      </c>
      <c r="BX236" s="666">
        <v>0</v>
      </c>
      <c r="BY236" s="657">
        <v>0</v>
      </c>
      <c r="BZ236" s="657">
        <v>0</v>
      </c>
      <c r="CA236" s="657">
        <v>0</v>
      </c>
      <c r="CB236" s="665">
        <v>0</v>
      </c>
      <c r="CC236" s="657">
        <v>0</v>
      </c>
      <c r="CD236" s="666">
        <v>0</v>
      </c>
      <c r="CE236" s="657">
        <v>0</v>
      </c>
      <c r="CF236" s="657">
        <v>0</v>
      </c>
      <c r="CG236" s="657">
        <v>0</v>
      </c>
      <c r="CH236" s="665">
        <v>0</v>
      </c>
      <c r="CI236" s="657">
        <v>0</v>
      </c>
      <c r="CJ236" s="666">
        <v>0</v>
      </c>
      <c r="CK236" s="657">
        <v>0</v>
      </c>
      <c r="CL236" s="657">
        <v>0</v>
      </c>
      <c r="CM236" s="657">
        <v>0</v>
      </c>
      <c r="CN236" s="665">
        <v>0</v>
      </c>
      <c r="CO236" s="657">
        <v>0</v>
      </c>
      <c r="CP236" s="666">
        <v>0</v>
      </c>
      <c r="CQ236" s="657">
        <v>0</v>
      </c>
      <c r="CR236" s="657">
        <v>0</v>
      </c>
      <c r="CS236" s="657">
        <v>0</v>
      </c>
      <c r="CT236" s="665">
        <v>0</v>
      </c>
      <c r="CU236" s="657">
        <v>0</v>
      </c>
      <c r="CV236" s="666">
        <v>0</v>
      </c>
      <c r="CW236" s="657">
        <v>0</v>
      </c>
      <c r="CX236" s="657">
        <v>0</v>
      </c>
      <c r="CY236" s="657">
        <v>0</v>
      </c>
      <c r="CZ236" s="665">
        <v>0</v>
      </c>
      <c r="DA236" s="657">
        <v>0</v>
      </c>
      <c r="DB236" s="666">
        <v>0</v>
      </c>
      <c r="DC236" s="657">
        <v>0</v>
      </c>
      <c r="DD236" s="657">
        <v>0</v>
      </c>
      <c r="DE236" s="657">
        <v>0</v>
      </c>
      <c r="DF236" s="665">
        <v>0</v>
      </c>
      <c r="DG236" s="657">
        <v>0</v>
      </c>
      <c r="DH236" s="666">
        <v>0</v>
      </c>
      <c r="DI236" s="657">
        <v>0</v>
      </c>
      <c r="DJ236" s="657">
        <v>0</v>
      </c>
      <c r="DK236" s="657">
        <v>0</v>
      </c>
      <c r="DL236" s="665">
        <v>0</v>
      </c>
      <c r="DM236" s="657">
        <v>0</v>
      </c>
      <c r="DN236" s="666">
        <v>0</v>
      </c>
      <c r="DO236" s="657">
        <v>0</v>
      </c>
      <c r="DP236" s="657">
        <v>0</v>
      </c>
      <c r="DQ236" s="657">
        <v>0</v>
      </c>
      <c r="DR236" s="665">
        <v>0</v>
      </c>
      <c r="DS236" s="657">
        <v>0</v>
      </c>
      <c r="DT236" s="666">
        <v>0</v>
      </c>
      <c r="DU236" s="665">
        <v>0</v>
      </c>
      <c r="DV236" s="657">
        <v>0</v>
      </c>
      <c r="DW236" s="666">
        <v>0</v>
      </c>
    </row>
    <row r="237" spans="1:127" hidden="1" x14ac:dyDescent="0.15">
      <c r="A237" s="529" t="s">
        <v>1579</v>
      </c>
      <c r="B237" s="661">
        <v>2910</v>
      </c>
      <c r="C237" s="662">
        <v>2100</v>
      </c>
      <c r="D237" s="663">
        <v>810</v>
      </c>
      <c r="E237" s="657">
        <v>8</v>
      </c>
      <c r="F237" s="657">
        <v>5</v>
      </c>
      <c r="G237" s="657">
        <v>3</v>
      </c>
      <c r="H237" s="665">
        <v>1878</v>
      </c>
      <c r="I237" s="657">
        <v>1473</v>
      </c>
      <c r="J237" s="666">
        <v>405</v>
      </c>
      <c r="K237" s="657">
        <v>58</v>
      </c>
      <c r="L237" s="657">
        <v>40</v>
      </c>
      <c r="M237" s="657">
        <v>18</v>
      </c>
      <c r="N237" s="665">
        <v>0</v>
      </c>
      <c r="O237" s="657">
        <v>0</v>
      </c>
      <c r="P237" s="666">
        <v>0</v>
      </c>
      <c r="Q237" s="657">
        <v>0</v>
      </c>
      <c r="R237" s="657">
        <v>0</v>
      </c>
      <c r="S237" s="657">
        <v>0</v>
      </c>
      <c r="T237" s="665">
        <v>0</v>
      </c>
      <c r="U237" s="657">
        <v>0</v>
      </c>
      <c r="V237" s="666">
        <v>0</v>
      </c>
      <c r="W237" s="657">
        <v>0</v>
      </c>
      <c r="X237" s="657">
        <v>0</v>
      </c>
      <c r="Y237" s="657">
        <v>0</v>
      </c>
      <c r="Z237" s="665">
        <v>0</v>
      </c>
      <c r="AA237" s="657">
        <v>0</v>
      </c>
      <c r="AB237" s="666">
        <v>0</v>
      </c>
      <c r="AC237" s="657">
        <v>0</v>
      </c>
      <c r="AD237" s="657">
        <v>0</v>
      </c>
      <c r="AE237" s="657">
        <v>0</v>
      </c>
      <c r="AF237" s="665">
        <v>0</v>
      </c>
      <c r="AG237" s="657">
        <v>0</v>
      </c>
      <c r="AH237" s="666">
        <v>0</v>
      </c>
      <c r="AI237" s="657">
        <v>0</v>
      </c>
      <c r="AJ237" s="657">
        <v>0</v>
      </c>
      <c r="AK237" s="657">
        <v>0</v>
      </c>
      <c r="AL237" s="665">
        <v>0</v>
      </c>
      <c r="AM237" s="657">
        <v>0</v>
      </c>
      <c r="AN237" s="666">
        <v>0</v>
      </c>
      <c r="AO237" s="657">
        <v>0</v>
      </c>
      <c r="AP237" s="657">
        <v>0</v>
      </c>
      <c r="AQ237" s="657">
        <v>0</v>
      </c>
      <c r="AR237" s="665">
        <v>67</v>
      </c>
      <c r="AS237" s="657">
        <v>50</v>
      </c>
      <c r="AT237" s="666">
        <v>17</v>
      </c>
      <c r="AU237" s="657">
        <v>2</v>
      </c>
      <c r="AV237" s="657">
        <v>2</v>
      </c>
      <c r="AW237" s="657">
        <v>0</v>
      </c>
      <c r="AX237" s="665">
        <v>0</v>
      </c>
      <c r="AY237" s="657">
        <v>0</v>
      </c>
      <c r="AZ237" s="666">
        <v>0</v>
      </c>
      <c r="BA237" s="657">
        <v>5</v>
      </c>
      <c r="BB237" s="657">
        <v>2</v>
      </c>
      <c r="BC237" s="657">
        <v>3</v>
      </c>
      <c r="BD237" s="665">
        <v>4</v>
      </c>
      <c r="BE237" s="657">
        <v>2</v>
      </c>
      <c r="BF237" s="666">
        <v>2</v>
      </c>
      <c r="BG237" s="657">
        <v>0</v>
      </c>
      <c r="BH237" s="657">
        <v>0</v>
      </c>
      <c r="BI237" s="657">
        <v>0</v>
      </c>
      <c r="BJ237" s="665">
        <v>126</v>
      </c>
      <c r="BK237" s="657">
        <v>65</v>
      </c>
      <c r="BL237" s="666">
        <v>61</v>
      </c>
      <c r="BM237" s="657">
        <v>0</v>
      </c>
      <c r="BN237" s="657">
        <v>0</v>
      </c>
      <c r="BO237" s="657">
        <v>0</v>
      </c>
      <c r="BP237" s="665">
        <v>0</v>
      </c>
      <c r="BQ237" s="657">
        <v>0</v>
      </c>
      <c r="BR237" s="666">
        <v>0</v>
      </c>
      <c r="BS237" s="657">
        <v>0</v>
      </c>
      <c r="BT237" s="657">
        <v>0</v>
      </c>
      <c r="BU237" s="657">
        <v>0</v>
      </c>
      <c r="BV237" s="665">
        <v>0</v>
      </c>
      <c r="BW237" s="657">
        <v>0</v>
      </c>
      <c r="BX237" s="666">
        <v>0</v>
      </c>
      <c r="BY237" s="657">
        <v>0</v>
      </c>
      <c r="BZ237" s="657">
        <v>0</v>
      </c>
      <c r="CA237" s="657">
        <v>0</v>
      </c>
      <c r="CB237" s="665">
        <v>0</v>
      </c>
      <c r="CC237" s="657">
        <v>0</v>
      </c>
      <c r="CD237" s="666">
        <v>0</v>
      </c>
      <c r="CE237" s="657">
        <v>0</v>
      </c>
      <c r="CF237" s="657">
        <v>0</v>
      </c>
      <c r="CG237" s="657">
        <v>0</v>
      </c>
      <c r="CH237" s="665">
        <v>0</v>
      </c>
      <c r="CI237" s="657">
        <v>0</v>
      </c>
      <c r="CJ237" s="666">
        <v>0</v>
      </c>
      <c r="CK237" s="657">
        <v>12</v>
      </c>
      <c r="CL237" s="657">
        <v>9</v>
      </c>
      <c r="CM237" s="657">
        <v>3</v>
      </c>
      <c r="CN237" s="665">
        <v>0</v>
      </c>
      <c r="CO237" s="657">
        <v>0</v>
      </c>
      <c r="CP237" s="666">
        <v>0</v>
      </c>
      <c r="CQ237" s="657">
        <v>0</v>
      </c>
      <c r="CR237" s="657">
        <v>0</v>
      </c>
      <c r="CS237" s="657">
        <v>0</v>
      </c>
      <c r="CT237" s="665">
        <v>2</v>
      </c>
      <c r="CU237" s="657">
        <v>2</v>
      </c>
      <c r="CV237" s="666">
        <v>0</v>
      </c>
      <c r="CW237" s="657">
        <v>0</v>
      </c>
      <c r="CX237" s="657">
        <v>0</v>
      </c>
      <c r="CY237" s="657">
        <v>0</v>
      </c>
      <c r="CZ237" s="665">
        <v>130</v>
      </c>
      <c r="DA237" s="657">
        <v>78</v>
      </c>
      <c r="DB237" s="666">
        <v>52</v>
      </c>
      <c r="DC237" s="657">
        <v>512</v>
      </c>
      <c r="DD237" s="657">
        <v>326</v>
      </c>
      <c r="DE237" s="657">
        <v>186</v>
      </c>
      <c r="DF237" s="665">
        <v>0</v>
      </c>
      <c r="DG237" s="657">
        <v>0</v>
      </c>
      <c r="DH237" s="666">
        <v>0</v>
      </c>
      <c r="DI237" s="657">
        <v>0</v>
      </c>
      <c r="DJ237" s="657">
        <v>0</v>
      </c>
      <c r="DK237" s="657">
        <v>0</v>
      </c>
      <c r="DL237" s="665">
        <v>0</v>
      </c>
      <c r="DM237" s="657">
        <v>0</v>
      </c>
      <c r="DN237" s="666">
        <v>0</v>
      </c>
      <c r="DO237" s="657">
        <v>106</v>
      </c>
      <c r="DP237" s="657">
        <v>46</v>
      </c>
      <c r="DQ237" s="657">
        <v>60</v>
      </c>
      <c r="DR237" s="665">
        <v>0</v>
      </c>
      <c r="DS237" s="657">
        <v>0</v>
      </c>
      <c r="DT237" s="666">
        <v>0</v>
      </c>
      <c r="DU237" s="665">
        <v>0</v>
      </c>
      <c r="DV237" s="657">
        <v>0</v>
      </c>
      <c r="DW237" s="666">
        <v>0</v>
      </c>
    </row>
    <row r="238" spans="1:127" hidden="1" x14ac:dyDescent="0.15">
      <c r="A238" s="529" t="s">
        <v>1580</v>
      </c>
      <c r="B238" s="661">
        <v>891</v>
      </c>
      <c r="C238" s="662">
        <v>687</v>
      </c>
      <c r="D238" s="663">
        <v>204</v>
      </c>
      <c r="E238" s="657">
        <v>288</v>
      </c>
      <c r="F238" s="657">
        <v>257</v>
      </c>
      <c r="G238" s="657">
        <v>31</v>
      </c>
      <c r="H238" s="665">
        <v>97</v>
      </c>
      <c r="I238" s="657">
        <v>35</v>
      </c>
      <c r="J238" s="666">
        <v>62</v>
      </c>
      <c r="K238" s="657">
        <v>117</v>
      </c>
      <c r="L238" s="657">
        <v>97</v>
      </c>
      <c r="M238" s="657">
        <v>20</v>
      </c>
      <c r="N238" s="665">
        <v>0</v>
      </c>
      <c r="O238" s="657">
        <v>0</v>
      </c>
      <c r="P238" s="666">
        <v>0</v>
      </c>
      <c r="Q238" s="657">
        <v>75</v>
      </c>
      <c r="R238" s="657">
        <v>71</v>
      </c>
      <c r="S238" s="657">
        <v>4</v>
      </c>
      <c r="T238" s="665">
        <v>10</v>
      </c>
      <c r="U238" s="657">
        <v>8</v>
      </c>
      <c r="V238" s="666">
        <v>2</v>
      </c>
      <c r="W238" s="657">
        <v>0</v>
      </c>
      <c r="X238" s="657">
        <v>0</v>
      </c>
      <c r="Y238" s="657">
        <v>0</v>
      </c>
      <c r="Z238" s="665">
        <v>11</v>
      </c>
      <c r="AA238" s="657">
        <v>11</v>
      </c>
      <c r="AB238" s="666">
        <v>0</v>
      </c>
      <c r="AC238" s="657">
        <v>3</v>
      </c>
      <c r="AD238" s="657">
        <v>3</v>
      </c>
      <c r="AE238" s="657">
        <v>0</v>
      </c>
      <c r="AF238" s="665">
        <v>2</v>
      </c>
      <c r="AG238" s="657">
        <v>1</v>
      </c>
      <c r="AH238" s="666">
        <v>1</v>
      </c>
      <c r="AI238" s="657">
        <v>96</v>
      </c>
      <c r="AJ238" s="657">
        <v>70</v>
      </c>
      <c r="AK238" s="657">
        <v>26</v>
      </c>
      <c r="AL238" s="665">
        <v>0</v>
      </c>
      <c r="AM238" s="657">
        <v>0</v>
      </c>
      <c r="AN238" s="666">
        <v>0</v>
      </c>
      <c r="AO238" s="657">
        <v>29</v>
      </c>
      <c r="AP238" s="657">
        <v>26</v>
      </c>
      <c r="AQ238" s="657">
        <v>3</v>
      </c>
      <c r="AR238" s="665">
        <v>14</v>
      </c>
      <c r="AS238" s="657">
        <v>12</v>
      </c>
      <c r="AT238" s="666">
        <v>2</v>
      </c>
      <c r="AU238" s="657">
        <v>34</v>
      </c>
      <c r="AV238" s="657">
        <v>16</v>
      </c>
      <c r="AW238" s="657">
        <v>18</v>
      </c>
      <c r="AX238" s="665">
        <v>0</v>
      </c>
      <c r="AY238" s="657">
        <v>0</v>
      </c>
      <c r="AZ238" s="666">
        <v>0</v>
      </c>
      <c r="BA238" s="657">
        <v>0</v>
      </c>
      <c r="BB238" s="657">
        <v>0</v>
      </c>
      <c r="BC238" s="657">
        <v>0</v>
      </c>
      <c r="BD238" s="665">
        <v>0</v>
      </c>
      <c r="BE238" s="657">
        <v>0</v>
      </c>
      <c r="BF238" s="666">
        <v>0</v>
      </c>
      <c r="BG238" s="657">
        <v>17</v>
      </c>
      <c r="BH238" s="657">
        <v>13</v>
      </c>
      <c r="BI238" s="657">
        <v>4</v>
      </c>
      <c r="BJ238" s="665">
        <v>0</v>
      </c>
      <c r="BK238" s="657">
        <v>0</v>
      </c>
      <c r="BL238" s="666">
        <v>0</v>
      </c>
      <c r="BM238" s="657">
        <v>0</v>
      </c>
      <c r="BN238" s="657">
        <v>0</v>
      </c>
      <c r="BO238" s="657">
        <v>0</v>
      </c>
      <c r="BP238" s="665">
        <v>0</v>
      </c>
      <c r="BQ238" s="657">
        <v>0</v>
      </c>
      <c r="BR238" s="666">
        <v>0</v>
      </c>
      <c r="BS238" s="657">
        <v>0</v>
      </c>
      <c r="BT238" s="657">
        <v>0</v>
      </c>
      <c r="BU238" s="657">
        <v>0</v>
      </c>
      <c r="BV238" s="665">
        <v>50</v>
      </c>
      <c r="BW238" s="657">
        <v>26</v>
      </c>
      <c r="BX238" s="666">
        <v>24</v>
      </c>
      <c r="BY238" s="657">
        <v>0</v>
      </c>
      <c r="BZ238" s="657">
        <v>0</v>
      </c>
      <c r="CA238" s="657">
        <v>0</v>
      </c>
      <c r="CB238" s="665">
        <v>0</v>
      </c>
      <c r="CC238" s="657">
        <v>0</v>
      </c>
      <c r="CD238" s="666">
        <v>0</v>
      </c>
      <c r="CE238" s="657">
        <v>0</v>
      </c>
      <c r="CF238" s="657">
        <v>0</v>
      </c>
      <c r="CG238" s="657">
        <v>0</v>
      </c>
      <c r="CH238" s="665">
        <v>0</v>
      </c>
      <c r="CI238" s="657">
        <v>0</v>
      </c>
      <c r="CJ238" s="666">
        <v>0</v>
      </c>
      <c r="CK238" s="657">
        <v>0</v>
      </c>
      <c r="CL238" s="657">
        <v>0</v>
      </c>
      <c r="CM238" s="657">
        <v>0</v>
      </c>
      <c r="CN238" s="665">
        <v>0</v>
      </c>
      <c r="CO238" s="657">
        <v>0</v>
      </c>
      <c r="CP238" s="666">
        <v>0</v>
      </c>
      <c r="CQ238" s="657">
        <v>0</v>
      </c>
      <c r="CR238" s="657">
        <v>0</v>
      </c>
      <c r="CS238" s="657">
        <v>0</v>
      </c>
      <c r="CT238" s="665">
        <v>0</v>
      </c>
      <c r="CU238" s="657">
        <v>0</v>
      </c>
      <c r="CV238" s="666">
        <v>0</v>
      </c>
      <c r="CW238" s="657">
        <v>0</v>
      </c>
      <c r="CX238" s="657">
        <v>0</v>
      </c>
      <c r="CY238" s="657">
        <v>0</v>
      </c>
      <c r="CZ238" s="665">
        <v>29</v>
      </c>
      <c r="DA238" s="657">
        <v>27</v>
      </c>
      <c r="DB238" s="666">
        <v>2</v>
      </c>
      <c r="DC238" s="657">
        <v>0</v>
      </c>
      <c r="DD238" s="657">
        <v>0</v>
      </c>
      <c r="DE238" s="657">
        <v>0</v>
      </c>
      <c r="DF238" s="665">
        <v>0</v>
      </c>
      <c r="DG238" s="657">
        <v>0</v>
      </c>
      <c r="DH238" s="666">
        <v>0</v>
      </c>
      <c r="DI238" s="657">
        <v>0</v>
      </c>
      <c r="DJ238" s="657">
        <v>0</v>
      </c>
      <c r="DK238" s="657">
        <v>0</v>
      </c>
      <c r="DL238" s="665">
        <v>0</v>
      </c>
      <c r="DM238" s="657">
        <v>0</v>
      </c>
      <c r="DN238" s="666">
        <v>0</v>
      </c>
      <c r="DO238" s="657">
        <v>19</v>
      </c>
      <c r="DP238" s="657">
        <v>14</v>
      </c>
      <c r="DQ238" s="657">
        <v>5</v>
      </c>
      <c r="DR238" s="665">
        <v>0</v>
      </c>
      <c r="DS238" s="657">
        <v>0</v>
      </c>
      <c r="DT238" s="666">
        <v>0</v>
      </c>
      <c r="DU238" s="665">
        <v>0</v>
      </c>
      <c r="DV238" s="657">
        <v>0</v>
      </c>
      <c r="DW238" s="666">
        <v>0</v>
      </c>
    </row>
    <row r="239" spans="1:127" hidden="1" x14ac:dyDescent="0.15">
      <c r="A239" s="529" t="s">
        <v>1581</v>
      </c>
      <c r="B239" s="661">
        <v>2463</v>
      </c>
      <c r="C239" s="662">
        <v>1784</v>
      </c>
      <c r="D239" s="663">
        <v>679</v>
      </c>
      <c r="E239" s="657">
        <v>606</v>
      </c>
      <c r="F239" s="657">
        <v>480</v>
      </c>
      <c r="G239" s="657">
        <v>126</v>
      </c>
      <c r="H239" s="665">
        <v>113</v>
      </c>
      <c r="I239" s="657">
        <v>39</v>
      </c>
      <c r="J239" s="666">
        <v>74</v>
      </c>
      <c r="K239" s="657">
        <v>496</v>
      </c>
      <c r="L239" s="657">
        <v>338</v>
      </c>
      <c r="M239" s="657">
        <v>158</v>
      </c>
      <c r="N239" s="665">
        <v>581</v>
      </c>
      <c r="O239" s="657">
        <v>486</v>
      </c>
      <c r="P239" s="666">
        <v>95</v>
      </c>
      <c r="Q239" s="657">
        <v>401</v>
      </c>
      <c r="R239" s="657">
        <v>304</v>
      </c>
      <c r="S239" s="657">
        <v>97</v>
      </c>
      <c r="T239" s="665">
        <v>1</v>
      </c>
      <c r="U239" s="657">
        <v>1</v>
      </c>
      <c r="V239" s="666">
        <v>0</v>
      </c>
      <c r="W239" s="657">
        <v>27</v>
      </c>
      <c r="X239" s="657">
        <v>15</v>
      </c>
      <c r="Y239" s="657">
        <v>12</v>
      </c>
      <c r="Z239" s="665">
        <v>4</v>
      </c>
      <c r="AA239" s="657">
        <v>3</v>
      </c>
      <c r="AB239" s="666">
        <v>1</v>
      </c>
      <c r="AC239" s="657">
        <v>0</v>
      </c>
      <c r="AD239" s="657">
        <v>0</v>
      </c>
      <c r="AE239" s="657">
        <v>0</v>
      </c>
      <c r="AF239" s="665">
        <v>0</v>
      </c>
      <c r="AG239" s="657">
        <v>0</v>
      </c>
      <c r="AH239" s="666">
        <v>0</v>
      </c>
      <c r="AI239" s="657">
        <v>21</v>
      </c>
      <c r="AJ239" s="657">
        <v>11</v>
      </c>
      <c r="AK239" s="657">
        <v>10</v>
      </c>
      <c r="AL239" s="665">
        <v>1</v>
      </c>
      <c r="AM239" s="657">
        <v>1</v>
      </c>
      <c r="AN239" s="666">
        <v>0</v>
      </c>
      <c r="AO239" s="657">
        <v>11</v>
      </c>
      <c r="AP239" s="657">
        <v>6</v>
      </c>
      <c r="AQ239" s="657">
        <v>5</v>
      </c>
      <c r="AR239" s="665">
        <v>13</v>
      </c>
      <c r="AS239" s="657">
        <v>10</v>
      </c>
      <c r="AT239" s="666">
        <v>3</v>
      </c>
      <c r="AU239" s="657">
        <v>4</v>
      </c>
      <c r="AV239" s="657">
        <v>4</v>
      </c>
      <c r="AW239" s="657">
        <v>0</v>
      </c>
      <c r="AX239" s="665">
        <v>0</v>
      </c>
      <c r="AY239" s="657">
        <v>0</v>
      </c>
      <c r="AZ239" s="666">
        <v>0</v>
      </c>
      <c r="BA239" s="657">
        <v>0</v>
      </c>
      <c r="BB239" s="657">
        <v>0</v>
      </c>
      <c r="BC239" s="657">
        <v>0</v>
      </c>
      <c r="BD239" s="665">
        <v>0</v>
      </c>
      <c r="BE239" s="657">
        <v>0</v>
      </c>
      <c r="BF239" s="666">
        <v>0</v>
      </c>
      <c r="BG239" s="657">
        <v>109</v>
      </c>
      <c r="BH239" s="657">
        <v>45</v>
      </c>
      <c r="BI239" s="657">
        <v>64</v>
      </c>
      <c r="BJ239" s="665">
        <v>2</v>
      </c>
      <c r="BK239" s="657">
        <v>1</v>
      </c>
      <c r="BL239" s="666">
        <v>1</v>
      </c>
      <c r="BM239" s="657">
        <v>0</v>
      </c>
      <c r="BN239" s="657">
        <v>0</v>
      </c>
      <c r="BO239" s="657">
        <v>0</v>
      </c>
      <c r="BP239" s="665">
        <v>0</v>
      </c>
      <c r="BQ239" s="657">
        <v>0</v>
      </c>
      <c r="BR239" s="666">
        <v>0</v>
      </c>
      <c r="BS239" s="657">
        <v>0</v>
      </c>
      <c r="BT239" s="657">
        <v>0</v>
      </c>
      <c r="BU239" s="657">
        <v>0</v>
      </c>
      <c r="BV239" s="665">
        <v>0</v>
      </c>
      <c r="BW239" s="657">
        <v>0</v>
      </c>
      <c r="BX239" s="666">
        <v>0</v>
      </c>
      <c r="BY239" s="657">
        <v>0</v>
      </c>
      <c r="BZ239" s="657">
        <v>0</v>
      </c>
      <c r="CA239" s="657">
        <v>0</v>
      </c>
      <c r="CB239" s="665">
        <v>0</v>
      </c>
      <c r="CC239" s="657">
        <v>0</v>
      </c>
      <c r="CD239" s="666">
        <v>0</v>
      </c>
      <c r="CE239" s="657">
        <v>0</v>
      </c>
      <c r="CF239" s="657">
        <v>0</v>
      </c>
      <c r="CG239" s="657">
        <v>0</v>
      </c>
      <c r="CH239" s="665">
        <v>0</v>
      </c>
      <c r="CI239" s="657">
        <v>0</v>
      </c>
      <c r="CJ239" s="666">
        <v>0</v>
      </c>
      <c r="CK239" s="657">
        <v>13</v>
      </c>
      <c r="CL239" s="657">
        <v>4</v>
      </c>
      <c r="CM239" s="657">
        <v>9</v>
      </c>
      <c r="CN239" s="665">
        <v>0</v>
      </c>
      <c r="CO239" s="657">
        <v>0</v>
      </c>
      <c r="CP239" s="666">
        <v>0</v>
      </c>
      <c r="CQ239" s="657">
        <v>17</v>
      </c>
      <c r="CR239" s="657">
        <v>7</v>
      </c>
      <c r="CS239" s="657">
        <v>10</v>
      </c>
      <c r="CT239" s="665">
        <v>0</v>
      </c>
      <c r="CU239" s="657">
        <v>0</v>
      </c>
      <c r="CV239" s="666">
        <v>0</v>
      </c>
      <c r="CW239" s="657">
        <v>0</v>
      </c>
      <c r="CX239" s="657">
        <v>0</v>
      </c>
      <c r="CY239" s="657">
        <v>0</v>
      </c>
      <c r="CZ239" s="665">
        <v>0</v>
      </c>
      <c r="DA239" s="657">
        <v>0</v>
      </c>
      <c r="DB239" s="666">
        <v>0</v>
      </c>
      <c r="DC239" s="657">
        <v>0</v>
      </c>
      <c r="DD239" s="657">
        <v>0</v>
      </c>
      <c r="DE239" s="657">
        <v>0</v>
      </c>
      <c r="DF239" s="665">
        <v>0</v>
      </c>
      <c r="DG239" s="657">
        <v>0</v>
      </c>
      <c r="DH239" s="666">
        <v>0</v>
      </c>
      <c r="DI239" s="657">
        <v>5</v>
      </c>
      <c r="DJ239" s="657">
        <v>4</v>
      </c>
      <c r="DK239" s="657">
        <v>1</v>
      </c>
      <c r="DL239" s="665">
        <v>11</v>
      </c>
      <c r="DM239" s="657">
        <v>5</v>
      </c>
      <c r="DN239" s="666">
        <v>6</v>
      </c>
      <c r="DO239" s="657">
        <v>0</v>
      </c>
      <c r="DP239" s="657">
        <v>0</v>
      </c>
      <c r="DQ239" s="657">
        <v>0</v>
      </c>
      <c r="DR239" s="665">
        <v>27</v>
      </c>
      <c r="DS239" s="657">
        <v>20</v>
      </c>
      <c r="DT239" s="666">
        <v>7</v>
      </c>
      <c r="DU239" s="665">
        <v>0</v>
      </c>
      <c r="DV239" s="657">
        <v>0</v>
      </c>
      <c r="DW239" s="666">
        <v>0</v>
      </c>
    </row>
    <row r="240" spans="1:127" hidden="1" x14ac:dyDescent="0.15">
      <c r="A240" s="529" t="s">
        <v>1582</v>
      </c>
      <c r="B240" s="661">
        <v>2054</v>
      </c>
      <c r="C240" s="662">
        <v>1323</v>
      </c>
      <c r="D240" s="663">
        <v>731</v>
      </c>
      <c r="E240" s="657">
        <v>880</v>
      </c>
      <c r="F240" s="657">
        <v>585</v>
      </c>
      <c r="G240" s="657">
        <v>295</v>
      </c>
      <c r="H240" s="665">
        <v>148</v>
      </c>
      <c r="I240" s="657">
        <v>36</v>
      </c>
      <c r="J240" s="666">
        <v>112</v>
      </c>
      <c r="K240" s="657">
        <v>16</v>
      </c>
      <c r="L240" s="657">
        <v>8</v>
      </c>
      <c r="M240" s="657">
        <v>8</v>
      </c>
      <c r="N240" s="665">
        <v>16</v>
      </c>
      <c r="O240" s="657">
        <v>9</v>
      </c>
      <c r="P240" s="666">
        <v>7</v>
      </c>
      <c r="Q240" s="657">
        <v>19</v>
      </c>
      <c r="R240" s="657">
        <v>13</v>
      </c>
      <c r="S240" s="657">
        <v>6</v>
      </c>
      <c r="T240" s="665">
        <v>0</v>
      </c>
      <c r="U240" s="657">
        <v>0</v>
      </c>
      <c r="V240" s="666">
        <v>0</v>
      </c>
      <c r="W240" s="657">
        <v>0</v>
      </c>
      <c r="X240" s="657">
        <v>0</v>
      </c>
      <c r="Y240" s="657">
        <v>0</v>
      </c>
      <c r="Z240" s="665">
        <v>52</v>
      </c>
      <c r="AA240" s="657">
        <v>22</v>
      </c>
      <c r="AB240" s="666">
        <v>30</v>
      </c>
      <c r="AC240" s="657">
        <v>29</v>
      </c>
      <c r="AD240" s="657">
        <v>17</v>
      </c>
      <c r="AE240" s="657">
        <v>12</v>
      </c>
      <c r="AF240" s="665">
        <v>0</v>
      </c>
      <c r="AG240" s="657">
        <v>0</v>
      </c>
      <c r="AH240" s="666">
        <v>0</v>
      </c>
      <c r="AI240" s="657">
        <v>66</v>
      </c>
      <c r="AJ240" s="657">
        <v>44</v>
      </c>
      <c r="AK240" s="657">
        <v>22</v>
      </c>
      <c r="AL240" s="665">
        <v>0</v>
      </c>
      <c r="AM240" s="657">
        <v>0</v>
      </c>
      <c r="AN240" s="666">
        <v>0</v>
      </c>
      <c r="AO240" s="657">
        <v>17</v>
      </c>
      <c r="AP240" s="657">
        <v>2</v>
      </c>
      <c r="AQ240" s="657">
        <v>15</v>
      </c>
      <c r="AR240" s="665">
        <v>483</v>
      </c>
      <c r="AS240" s="657">
        <v>415</v>
      </c>
      <c r="AT240" s="666">
        <v>68</v>
      </c>
      <c r="AU240" s="657">
        <v>5</v>
      </c>
      <c r="AV240" s="657">
        <v>4</v>
      </c>
      <c r="AW240" s="657">
        <v>1</v>
      </c>
      <c r="AX240" s="665">
        <v>0</v>
      </c>
      <c r="AY240" s="657">
        <v>0</v>
      </c>
      <c r="AZ240" s="666">
        <v>0</v>
      </c>
      <c r="BA240" s="657">
        <v>68</v>
      </c>
      <c r="BB240" s="657">
        <v>53</v>
      </c>
      <c r="BC240" s="657">
        <v>15</v>
      </c>
      <c r="BD240" s="665">
        <v>0</v>
      </c>
      <c r="BE240" s="657">
        <v>0</v>
      </c>
      <c r="BF240" s="666">
        <v>0</v>
      </c>
      <c r="BG240" s="657">
        <v>4</v>
      </c>
      <c r="BH240" s="657">
        <v>1</v>
      </c>
      <c r="BI240" s="657">
        <v>3</v>
      </c>
      <c r="BJ240" s="665">
        <v>53</v>
      </c>
      <c r="BK240" s="657">
        <v>38</v>
      </c>
      <c r="BL240" s="666">
        <v>15</v>
      </c>
      <c r="BM240" s="657">
        <v>93</v>
      </c>
      <c r="BN240" s="657">
        <v>42</v>
      </c>
      <c r="BO240" s="657">
        <v>51</v>
      </c>
      <c r="BP240" s="665">
        <v>0</v>
      </c>
      <c r="BQ240" s="657">
        <v>0</v>
      </c>
      <c r="BR240" s="666">
        <v>0</v>
      </c>
      <c r="BS240" s="657">
        <v>0</v>
      </c>
      <c r="BT240" s="657">
        <v>0</v>
      </c>
      <c r="BU240" s="657">
        <v>0</v>
      </c>
      <c r="BV240" s="665">
        <v>0</v>
      </c>
      <c r="BW240" s="657">
        <v>0</v>
      </c>
      <c r="BX240" s="666">
        <v>0</v>
      </c>
      <c r="BY240" s="657">
        <v>0</v>
      </c>
      <c r="BZ240" s="657">
        <v>0</v>
      </c>
      <c r="CA240" s="657">
        <v>0</v>
      </c>
      <c r="CB240" s="665">
        <v>0</v>
      </c>
      <c r="CC240" s="657">
        <v>0</v>
      </c>
      <c r="CD240" s="666">
        <v>0</v>
      </c>
      <c r="CE240" s="657">
        <v>33</v>
      </c>
      <c r="CF240" s="657">
        <v>23</v>
      </c>
      <c r="CG240" s="657">
        <v>10</v>
      </c>
      <c r="CH240" s="665">
        <v>0</v>
      </c>
      <c r="CI240" s="657">
        <v>0</v>
      </c>
      <c r="CJ240" s="666">
        <v>0</v>
      </c>
      <c r="CK240" s="657">
        <v>0</v>
      </c>
      <c r="CL240" s="657">
        <v>0</v>
      </c>
      <c r="CM240" s="657">
        <v>0</v>
      </c>
      <c r="CN240" s="665">
        <v>0</v>
      </c>
      <c r="CO240" s="657">
        <v>0</v>
      </c>
      <c r="CP240" s="666">
        <v>0</v>
      </c>
      <c r="CQ240" s="657">
        <v>0</v>
      </c>
      <c r="CR240" s="657">
        <v>0</v>
      </c>
      <c r="CS240" s="657">
        <v>0</v>
      </c>
      <c r="CT240" s="665">
        <v>6</v>
      </c>
      <c r="CU240" s="657">
        <v>1</v>
      </c>
      <c r="CV240" s="666">
        <v>5</v>
      </c>
      <c r="CW240" s="657">
        <v>66</v>
      </c>
      <c r="CX240" s="657">
        <v>10</v>
      </c>
      <c r="CY240" s="657">
        <v>56</v>
      </c>
      <c r="CZ240" s="665">
        <v>0</v>
      </c>
      <c r="DA240" s="657">
        <v>0</v>
      </c>
      <c r="DB240" s="666">
        <v>0</v>
      </c>
      <c r="DC240" s="657">
        <v>0</v>
      </c>
      <c r="DD240" s="657">
        <v>0</v>
      </c>
      <c r="DE240" s="657">
        <v>0</v>
      </c>
      <c r="DF240" s="665">
        <v>0</v>
      </c>
      <c r="DG240" s="657">
        <v>0</v>
      </c>
      <c r="DH240" s="666">
        <v>0</v>
      </c>
      <c r="DI240" s="657">
        <v>0</v>
      </c>
      <c r="DJ240" s="657">
        <v>0</v>
      </c>
      <c r="DK240" s="657">
        <v>0</v>
      </c>
      <c r="DL240" s="665">
        <v>0</v>
      </c>
      <c r="DM240" s="657">
        <v>0</v>
      </c>
      <c r="DN240" s="666">
        <v>0</v>
      </c>
      <c r="DO240" s="657">
        <v>0</v>
      </c>
      <c r="DP240" s="657">
        <v>0</v>
      </c>
      <c r="DQ240" s="657">
        <v>0</v>
      </c>
      <c r="DR240" s="665">
        <v>0</v>
      </c>
      <c r="DS240" s="657">
        <v>0</v>
      </c>
      <c r="DT240" s="666">
        <v>0</v>
      </c>
      <c r="DU240" s="665">
        <v>0</v>
      </c>
      <c r="DV240" s="657">
        <v>0</v>
      </c>
      <c r="DW240" s="666">
        <v>0</v>
      </c>
    </row>
    <row r="241" spans="1:127" hidden="1" x14ac:dyDescent="0.15">
      <c r="A241" s="529" t="s">
        <v>1583</v>
      </c>
      <c r="B241" s="661">
        <v>183</v>
      </c>
      <c r="C241" s="662">
        <v>160</v>
      </c>
      <c r="D241" s="663">
        <v>23</v>
      </c>
      <c r="E241" s="657">
        <v>92</v>
      </c>
      <c r="F241" s="657">
        <v>82</v>
      </c>
      <c r="G241" s="657">
        <v>10</v>
      </c>
      <c r="H241" s="665">
        <v>2</v>
      </c>
      <c r="I241" s="657">
        <v>1</v>
      </c>
      <c r="J241" s="666">
        <v>1</v>
      </c>
      <c r="K241" s="657">
        <v>0</v>
      </c>
      <c r="L241" s="657">
        <v>0</v>
      </c>
      <c r="M241" s="657">
        <v>0</v>
      </c>
      <c r="N241" s="665">
        <v>0</v>
      </c>
      <c r="O241" s="657">
        <v>0</v>
      </c>
      <c r="P241" s="666">
        <v>0</v>
      </c>
      <c r="Q241" s="657">
        <v>3</v>
      </c>
      <c r="R241" s="657">
        <v>2</v>
      </c>
      <c r="S241" s="657">
        <v>1</v>
      </c>
      <c r="T241" s="665">
        <v>0</v>
      </c>
      <c r="U241" s="657">
        <v>0</v>
      </c>
      <c r="V241" s="666">
        <v>0</v>
      </c>
      <c r="W241" s="657">
        <v>0</v>
      </c>
      <c r="X241" s="657">
        <v>0</v>
      </c>
      <c r="Y241" s="657">
        <v>0</v>
      </c>
      <c r="Z241" s="665">
        <v>28</v>
      </c>
      <c r="AA241" s="657">
        <v>28</v>
      </c>
      <c r="AB241" s="666">
        <v>0</v>
      </c>
      <c r="AC241" s="657">
        <v>0</v>
      </c>
      <c r="AD241" s="657">
        <v>0</v>
      </c>
      <c r="AE241" s="657">
        <v>0</v>
      </c>
      <c r="AF241" s="665">
        <v>0</v>
      </c>
      <c r="AG241" s="657">
        <v>0</v>
      </c>
      <c r="AH241" s="666">
        <v>0</v>
      </c>
      <c r="AI241" s="657">
        <v>0</v>
      </c>
      <c r="AJ241" s="657">
        <v>0</v>
      </c>
      <c r="AK241" s="657">
        <v>0</v>
      </c>
      <c r="AL241" s="665">
        <v>0</v>
      </c>
      <c r="AM241" s="657">
        <v>0</v>
      </c>
      <c r="AN241" s="666">
        <v>0</v>
      </c>
      <c r="AO241" s="657">
        <v>0</v>
      </c>
      <c r="AP241" s="657">
        <v>0</v>
      </c>
      <c r="AQ241" s="657">
        <v>0</v>
      </c>
      <c r="AR241" s="665">
        <v>0</v>
      </c>
      <c r="AS241" s="657">
        <v>0</v>
      </c>
      <c r="AT241" s="666">
        <v>0</v>
      </c>
      <c r="AU241" s="657">
        <v>0</v>
      </c>
      <c r="AV241" s="657">
        <v>0</v>
      </c>
      <c r="AW241" s="657">
        <v>0</v>
      </c>
      <c r="AX241" s="665">
        <v>0</v>
      </c>
      <c r="AY241" s="657">
        <v>0</v>
      </c>
      <c r="AZ241" s="666">
        <v>0</v>
      </c>
      <c r="BA241" s="657">
        <v>0</v>
      </c>
      <c r="BB241" s="657">
        <v>0</v>
      </c>
      <c r="BC241" s="657">
        <v>0</v>
      </c>
      <c r="BD241" s="665">
        <v>0</v>
      </c>
      <c r="BE241" s="657">
        <v>0</v>
      </c>
      <c r="BF241" s="666">
        <v>0</v>
      </c>
      <c r="BG241" s="657">
        <v>0</v>
      </c>
      <c r="BH241" s="657">
        <v>0</v>
      </c>
      <c r="BI241" s="657">
        <v>0</v>
      </c>
      <c r="BJ241" s="665">
        <v>4</v>
      </c>
      <c r="BK241" s="657">
        <v>4</v>
      </c>
      <c r="BL241" s="666">
        <v>0</v>
      </c>
      <c r="BM241" s="657">
        <v>0</v>
      </c>
      <c r="BN241" s="657">
        <v>0</v>
      </c>
      <c r="BO241" s="657">
        <v>0</v>
      </c>
      <c r="BP241" s="665">
        <v>0</v>
      </c>
      <c r="BQ241" s="657">
        <v>0</v>
      </c>
      <c r="BR241" s="666">
        <v>0</v>
      </c>
      <c r="BS241" s="657">
        <v>0</v>
      </c>
      <c r="BT241" s="657">
        <v>0</v>
      </c>
      <c r="BU241" s="657">
        <v>0</v>
      </c>
      <c r="BV241" s="665">
        <v>0</v>
      </c>
      <c r="BW241" s="657">
        <v>0</v>
      </c>
      <c r="BX241" s="666">
        <v>0</v>
      </c>
      <c r="BY241" s="657">
        <v>0</v>
      </c>
      <c r="BZ241" s="657">
        <v>0</v>
      </c>
      <c r="CA241" s="657">
        <v>0</v>
      </c>
      <c r="CB241" s="665">
        <v>0</v>
      </c>
      <c r="CC241" s="657">
        <v>0</v>
      </c>
      <c r="CD241" s="666">
        <v>0</v>
      </c>
      <c r="CE241" s="657">
        <v>54</v>
      </c>
      <c r="CF241" s="657">
        <v>43</v>
      </c>
      <c r="CG241" s="657">
        <v>11</v>
      </c>
      <c r="CH241" s="665">
        <v>0</v>
      </c>
      <c r="CI241" s="657">
        <v>0</v>
      </c>
      <c r="CJ241" s="666">
        <v>0</v>
      </c>
      <c r="CK241" s="657">
        <v>0</v>
      </c>
      <c r="CL241" s="657">
        <v>0</v>
      </c>
      <c r="CM241" s="657">
        <v>0</v>
      </c>
      <c r="CN241" s="665">
        <v>0</v>
      </c>
      <c r="CO241" s="657">
        <v>0</v>
      </c>
      <c r="CP241" s="666">
        <v>0</v>
      </c>
      <c r="CQ241" s="657">
        <v>0</v>
      </c>
      <c r="CR241" s="657">
        <v>0</v>
      </c>
      <c r="CS241" s="657">
        <v>0</v>
      </c>
      <c r="CT241" s="665">
        <v>0</v>
      </c>
      <c r="CU241" s="657">
        <v>0</v>
      </c>
      <c r="CV241" s="666">
        <v>0</v>
      </c>
      <c r="CW241" s="657">
        <v>0</v>
      </c>
      <c r="CX241" s="657">
        <v>0</v>
      </c>
      <c r="CY241" s="657">
        <v>0</v>
      </c>
      <c r="CZ241" s="665">
        <v>0</v>
      </c>
      <c r="DA241" s="657">
        <v>0</v>
      </c>
      <c r="DB241" s="666">
        <v>0</v>
      </c>
      <c r="DC241" s="657">
        <v>0</v>
      </c>
      <c r="DD241" s="657">
        <v>0</v>
      </c>
      <c r="DE241" s="657">
        <v>0</v>
      </c>
      <c r="DF241" s="665">
        <v>0</v>
      </c>
      <c r="DG241" s="657">
        <v>0</v>
      </c>
      <c r="DH241" s="666">
        <v>0</v>
      </c>
      <c r="DI241" s="657">
        <v>0</v>
      </c>
      <c r="DJ241" s="657">
        <v>0</v>
      </c>
      <c r="DK241" s="657">
        <v>0</v>
      </c>
      <c r="DL241" s="665">
        <v>0</v>
      </c>
      <c r="DM241" s="657">
        <v>0</v>
      </c>
      <c r="DN241" s="666">
        <v>0</v>
      </c>
      <c r="DO241" s="657">
        <v>0</v>
      </c>
      <c r="DP241" s="657">
        <v>0</v>
      </c>
      <c r="DQ241" s="657">
        <v>0</v>
      </c>
      <c r="DR241" s="665">
        <v>0</v>
      </c>
      <c r="DS241" s="657">
        <v>0</v>
      </c>
      <c r="DT241" s="666">
        <v>0</v>
      </c>
      <c r="DU241" s="665">
        <v>0</v>
      </c>
      <c r="DV241" s="657">
        <v>0</v>
      </c>
      <c r="DW241" s="666">
        <v>0</v>
      </c>
    </row>
    <row r="242" spans="1:127" hidden="1" x14ac:dyDescent="0.15">
      <c r="A242" s="529" t="s">
        <v>1584</v>
      </c>
      <c r="B242" s="661">
        <v>6</v>
      </c>
      <c r="C242" s="662">
        <v>6</v>
      </c>
      <c r="D242" s="663">
        <v>0</v>
      </c>
      <c r="E242" s="657">
        <v>6</v>
      </c>
      <c r="F242" s="657">
        <v>6</v>
      </c>
      <c r="G242" s="657">
        <v>0</v>
      </c>
      <c r="H242" s="665">
        <v>0</v>
      </c>
      <c r="I242" s="657">
        <v>0</v>
      </c>
      <c r="J242" s="666">
        <v>0</v>
      </c>
      <c r="K242" s="657">
        <v>0</v>
      </c>
      <c r="L242" s="657">
        <v>0</v>
      </c>
      <c r="M242" s="657">
        <v>0</v>
      </c>
      <c r="N242" s="665">
        <v>0</v>
      </c>
      <c r="O242" s="657">
        <v>0</v>
      </c>
      <c r="P242" s="666">
        <v>0</v>
      </c>
      <c r="Q242" s="657">
        <v>0</v>
      </c>
      <c r="R242" s="657">
        <v>0</v>
      </c>
      <c r="S242" s="657">
        <v>0</v>
      </c>
      <c r="T242" s="665">
        <v>0</v>
      </c>
      <c r="U242" s="657">
        <v>0</v>
      </c>
      <c r="V242" s="666">
        <v>0</v>
      </c>
      <c r="W242" s="657">
        <v>0</v>
      </c>
      <c r="X242" s="657">
        <v>0</v>
      </c>
      <c r="Y242" s="657">
        <v>0</v>
      </c>
      <c r="Z242" s="665">
        <v>0</v>
      </c>
      <c r="AA242" s="657">
        <v>0</v>
      </c>
      <c r="AB242" s="666">
        <v>0</v>
      </c>
      <c r="AC242" s="657">
        <v>0</v>
      </c>
      <c r="AD242" s="657">
        <v>0</v>
      </c>
      <c r="AE242" s="657">
        <v>0</v>
      </c>
      <c r="AF242" s="665">
        <v>0</v>
      </c>
      <c r="AG242" s="657">
        <v>0</v>
      </c>
      <c r="AH242" s="666">
        <v>0</v>
      </c>
      <c r="AI242" s="657">
        <v>0</v>
      </c>
      <c r="AJ242" s="657">
        <v>0</v>
      </c>
      <c r="AK242" s="657">
        <v>0</v>
      </c>
      <c r="AL242" s="665">
        <v>0</v>
      </c>
      <c r="AM242" s="657">
        <v>0</v>
      </c>
      <c r="AN242" s="666">
        <v>0</v>
      </c>
      <c r="AO242" s="657">
        <v>0</v>
      </c>
      <c r="AP242" s="657">
        <v>0</v>
      </c>
      <c r="AQ242" s="657">
        <v>0</v>
      </c>
      <c r="AR242" s="665">
        <v>0</v>
      </c>
      <c r="AS242" s="657">
        <v>0</v>
      </c>
      <c r="AT242" s="666">
        <v>0</v>
      </c>
      <c r="AU242" s="657">
        <v>0</v>
      </c>
      <c r="AV242" s="657">
        <v>0</v>
      </c>
      <c r="AW242" s="657">
        <v>0</v>
      </c>
      <c r="AX242" s="665">
        <v>0</v>
      </c>
      <c r="AY242" s="657">
        <v>0</v>
      </c>
      <c r="AZ242" s="666">
        <v>0</v>
      </c>
      <c r="BA242" s="657">
        <v>0</v>
      </c>
      <c r="BB242" s="657">
        <v>0</v>
      </c>
      <c r="BC242" s="657">
        <v>0</v>
      </c>
      <c r="BD242" s="665">
        <v>0</v>
      </c>
      <c r="BE242" s="657">
        <v>0</v>
      </c>
      <c r="BF242" s="666">
        <v>0</v>
      </c>
      <c r="BG242" s="657">
        <v>0</v>
      </c>
      <c r="BH242" s="657">
        <v>0</v>
      </c>
      <c r="BI242" s="657">
        <v>0</v>
      </c>
      <c r="BJ242" s="665">
        <v>0</v>
      </c>
      <c r="BK242" s="657">
        <v>0</v>
      </c>
      <c r="BL242" s="666">
        <v>0</v>
      </c>
      <c r="BM242" s="657">
        <v>0</v>
      </c>
      <c r="BN242" s="657">
        <v>0</v>
      </c>
      <c r="BO242" s="657">
        <v>0</v>
      </c>
      <c r="BP242" s="665">
        <v>0</v>
      </c>
      <c r="BQ242" s="657">
        <v>0</v>
      </c>
      <c r="BR242" s="666">
        <v>0</v>
      </c>
      <c r="BS242" s="657">
        <v>0</v>
      </c>
      <c r="BT242" s="657">
        <v>0</v>
      </c>
      <c r="BU242" s="657">
        <v>0</v>
      </c>
      <c r="BV242" s="665">
        <v>0</v>
      </c>
      <c r="BW242" s="657">
        <v>0</v>
      </c>
      <c r="BX242" s="666">
        <v>0</v>
      </c>
      <c r="BY242" s="657">
        <v>0</v>
      </c>
      <c r="BZ242" s="657">
        <v>0</v>
      </c>
      <c r="CA242" s="657">
        <v>0</v>
      </c>
      <c r="CB242" s="665">
        <v>0</v>
      </c>
      <c r="CC242" s="657">
        <v>0</v>
      </c>
      <c r="CD242" s="666">
        <v>0</v>
      </c>
      <c r="CE242" s="657">
        <v>0</v>
      </c>
      <c r="CF242" s="657">
        <v>0</v>
      </c>
      <c r="CG242" s="657">
        <v>0</v>
      </c>
      <c r="CH242" s="665">
        <v>0</v>
      </c>
      <c r="CI242" s="657">
        <v>0</v>
      </c>
      <c r="CJ242" s="666">
        <v>0</v>
      </c>
      <c r="CK242" s="657">
        <v>0</v>
      </c>
      <c r="CL242" s="657">
        <v>0</v>
      </c>
      <c r="CM242" s="657">
        <v>0</v>
      </c>
      <c r="CN242" s="665">
        <v>0</v>
      </c>
      <c r="CO242" s="657">
        <v>0</v>
      </c>
      <c r="CP242" s="666">
        <v>0</v>
      </c>
      <c r="CQ242" s="657">
        <v>0</v>
      </c>
      <c r="CR242" s="657">
        <v>0</v>
      </c>
      <c r="CS242" s="657">
        <v>0</v>
      </c>
      <c r="CT242" s="665">
        <v>0</v>
      </c>
      <c r="CU242" s="657">
        <v>0</v>
      </c>
      <c r="CV242" s="666">
        <v>0</v>
      </c>
      <c r="CW242" s="657">
        <v>0</v>
      </c>
      <c r="CX242" s="657">
        <v>0</v>
      </c>
      <c r="CY242" s="657">
        <v>0</v>
      </c>
      <c r="CZ242" s="665">
        <v>0</v>
      </c>
      <c r="DA242" s="657">
        <v>0</v>
      </c>
      <c r="DB242" s="666">
        <v>0</v>
      </c>
      <c r="DC242" s="657">
        <v>0</v>
      </c>
      <c r="DD242" s="657">
        <v>0</v>
      </c>
      <c r="DE242" s="657">
        <v>0</v>
      </c>
      <c r="DF242" s="665">
        <v>0</v>
      </c>
      <c r="DG242" s="657">
        <v>0</v>
      </c>
      <c r="DH242" s="666">
        <v>0</v>
      </c>
      <c r="DI242" s="657">
        <v>0</v>
      </c>
      <c r="DJ242" s="657">
        <v>0</v>
      </c>
      <c r="DK242" s="657">
        <v>0</v>
      </c>
      <c r="DL242" s="665">
        <v>0</v>
      </c>
      <c r="DM242" s="657">
        <v>0</v>
      </c>
      <c r="DN242" s="666">
        <v>0</v>
      </c>
      <c r="DO242" s="657">
        <v>0</v>
      </c>
      <c r="DP242" s="657">
        <v>0</v>
      </c>
      <c r="DQ242" s="657">
        <v>0</v>
      </c>
      <c r="DR242" s="665">
        <v>0</v>
      </c>
      <c r="DS242" s="657">
        <v>0</v>
      </c>
      <c r="DT242" s="666">
        <v>0</v>
      </c>
      <c r="DU242" s="665">
        <v>0</v>
      </c>
      <c r="DV242" s="657">
        <v>0</v>
      </c>
      <c r="DW242" s="666">
        <v>0</v>
      </c>
    </row>
    <row r="243" spans="1:127" hidden="1" x14ac:dyDescent="0.15">
      <c r="A243" s="529" t="s">
        <v>1585</v>
      </c>
      <c r="B243" s="661">
        <v>9113</v>
      </c>
      <c r="C243" s="662">
        <v>6388</v>
      </c>
      <c r="D243" s="663">
        <v>2691</v>
      </c>
      <c r="E243" s="657">
        <v>230</v>
      </c>
      <c r="F243" s="657">
        <v>124</v>
      </c>
      <c r="G243" s="657">
        <v>102</v>
      </c>
      <c r="H243" s="665">
        <v>1691</v>
      </c>
      <c r="I243" s="657">
        <v>1231</v>
      </c>
      <c r="J243" s="666">
        <v>460</v>
      </c>
      <c r="K243" s="657">
        <v>900</v>
      </c>
      <c r="L243" s="657">
        <v>672</v>
      </c>
      <c r="M243" s="657">
        <v>198</v>
      </c>
      <c r="N243" s="665">
        <v>249</v>
      </c>
      <c r="O243" s="657">
        <v>98</v>
      </c>
      <c r="P243" s="666">
        <v>151</v>
      </c>
      <c r="Q243" s="657">
        <v>106</v>
      </c>
      <c r="R243" s="657">
        <v>67</v>
      </c>
      <c r="S243" s="657">
        <v>39</v>
      </c>
      <c r="T243" s="665">
        <v>291</v>
      </c>
      <c r="U243" s="657">
        <v>155</v>
      </c>
      <c r="V243" s="666">
        <v>136</v>
      </c>
      <c r="W243" s="657">
        <v>1</v>
      </c>
      <c r="X243" s="657">
        <v>1</v>
      </c>
      <c r="Y243" s="657">
        <v>0</v>
      </c>
      <c r="Z243" s="665">
        <v>901</v>
      </c>
      <c r="AA243" s="657">
        <v>663</v>
      </c>
      <c r="AB243" s="666">
        <v>238</v>
      </c>
      <c r="AC243" s="657">
        <v>0</v>
      </c>
      <c r="AD243" s="657">
        <v>0</v>
      </c>
      <c r="AE243" s="657">
        <v>0</v>
      </c>
      <c r="AF243" s="665">
        <v>372</v>
      </c>
      <c r="AG243" s="657">
        <v>290</v>
      </c>
      <c r="AH243" s="666">
        <v>82</v>
      </c>
      <c r="AI243" s="657">
        <v>266</v>
      </c>
      <c r="AJ243" s="657">
        <v>150</v>
      </c>
      <c r="AK243" s="657">
        <v>116</v>
      </c>
      <c r="AL243" s="665">
        <v>22</v>
      </c>
      <c r="AM243" s="657">
        <v>3</v>
      </c>
      <c r="AN243" s="666">
        <v>19</v>
      </c>
      <c r="AO243" s="657">
        <v>49</v>
      </c>
      <c r="AP243" s="657">
        <v>43</v>
      </c>
      <c r="AQ243" s="657">
        <v>6</v>
      </c>
      <c r="AR243" s="665">
        <v>76</v>
      </c>
      <c r="AS243" s="657">
        <v>31</v>
      </c>
      <c r="AT243" s="666">
        <v>45</v>
      </c>
      <c r="AU243" s="657">
        <v>115</v>
      </c>
      <c r="AV243" s="657">
        <v>54</v>
      </c>
      <c r="AW243" s="657">
        <v>61</v>
      </c>
      <c r="AX243" s="665">
        <v>8</v>
      </c>
      <c r="AY243" s="657">
        <v>3</v>
      </c>
      <c r="AZ243" s="666">
        <v>5</v>
      </c>
      <c r="BA243" s="657">
        <v>122</v>
      </c>
      <c r="BB243" s="657">
        <v>102</v>
      </c>
      <c r="BC243" s="657">
        <v>20</v>
      </c>
      <c r="BD243" s="665">
        <v>114</v>
      </c>
      <c r="BE243" s="657">
        <v>31</v>
      </c>
      <c r="BF243" s="666">
        <v>83</v>
      </c>
      <c r="BG243" s="657">
        <v>89</v>
      </c>
      <c r="BH243" s="657">
        <v>68</v>
      </c>
      <c r="BI243" s="657">
        <v>21</v>
      </c>
      <c r="BJ243" s="665">
        <v>57</v>
      </c>
      <c r="BK243" s="657">
        <v>33</v>
      </c>
      <c r="BL243" s="666">
        <v>24</v>
      </c>
      <c r="BM243" s="657">
        <v>29</v>
      </c>
      <c r="BN243" s="657">
        <v>10</v>
      </c>
      <c r="BO243" s="657">
        <v>19</v>
      </c>
      <c r="BP243" s="665">
        <v>33</v>
      </c>
      <c r="BQ243" s="657">
        <v>9</v>
      </c>
      <c r="BR243" s="666">
        <v>24</v>
      </c>
      <c r="BS243" s="657">
        <v>326</v>
      </c>
      <c r="BT243" s="657">
        <v>206</v>
      </c>
      <c r="BU243" s="657">
        <v>120</v>
      </c>
      <c r="BV243" s="665">
        <v>3</v>
      </c>
      <c r="BW243" s="657">
        <v>3</v>
      </c>
      <c r="BX243" s="666">
        <v>0</v>
      </c>
      <c r="BY243" s="657">
        <v>97</v>
      </c>
      <c r="BZ243" s="657">
        <v>46</v>
      </c>
      <c r="CA243" s="657">
        <v>51</v>
      </c>
      <c r="CB243" s="665">
        <v>2</v>
      </c>
      <c r="CC243" s="657">
        <v>1</v>
      </c>
      <c r="CD243" s="666">
        <v>1</v>
      </c>
      <c r="CE243" s="657">
        <v>11</v>
      </c>
      <c r="CF243" s="657">
        <v>5</v>
      </c>
      <c r="CG243" s="657">
        <v>6</v>
      </c>
      <c r="CH243" s="665">
        <v>705</v>
      </c>
      <c r="CI243" s="657">
        <v>662</v>
      </c>
      <c r="CJ243" s="666">
        <v>43</v>
      </c>
      <c r="CK243" s="657">
        <v>700</v>
      </c>
      <c r="CL243" s="657">
        <v>450</v>
      </c>
      <c r="CM243" s="657">
        <v>250</v>
      </c>
      <c r="CN243" s="665">
        <v>127</v>
      </c>
      <c r="CO243" s="657">
        <v>82</v>
      </c>
      <c r="CP243" s="666">
        <v>45</v>
      </c>
      <c r="CQ243" s="657">
        <v>166</v>
      </c>
      <c r="CR243" s="657">
        <v>81</v>
      </c>
      <c r="CS243" s="657">
        <v>85</v>
      </c>
      <c r="CT243" s="665">
        <v>3</v>
      </c>
      <c r="CU243" s="657">
        <v>1</v>
      </c>
      <c r="CV243" s="666">
        <v>2</v>
      </c>
      <c r="CW243" s="657">
        <v>2</v>
      </c>
      <c r="CX243" s="657">
        <v>1</v>
      </c>
      <c r="CY243" s="657">
        <v>1</v>
      </c>
      <c r="CZ243" s="665">
        <v>8</v>
      </c>
      <c r="DA243" s="657">
        <v>4</v>
      </c>
      <c r="DB243" s="666">
        <v>4</v>
      </c>
      <c r="DC243" s="657">
        <v>21</v>
      </c>
      <c r="DD243" s="657">
        <v>12</v>
      </c>
      <c r="DE243" s="657">
        <v>9</v>
      </c>
      <c r="DF243" s="665">
        <v>0</v>
      </c>
      <c r="DG243" s="657">
        <v>0</v>
      </c>
      <c r="DH243" s="666">
        <v>0</v>
      </c>
      <c r="DI243" s="657">
        <v>1070</v>
      </c>
      <c r="DJ243" s="657">
        <v>900</v>
      </c>
      <c r="DK243" s="657">
        <v>170</v>
      </c>
      <c r="DL243" s="665">
        <v>11</v>
      </c>
      <c r="DM243" s="657">
        <v>4</v>
      </c>
      <c r="DN243" s="666">
        <v>7</v>
      </c>
      <c r="DO243" s="657">
        <v>129</v>
      </c>
      <c r="DP243" s="657">
        <v>91</v>
      </c>
      <c r="DQ243" s="657">
        <v>38</v>
      </c>
      <c r="DR243" s="665">
        <v>11</v>
      </c>
      <c r="DS243" s="657">
        <v>1</v>
      </c>
      <c r="DT243" s="666">
        <v>10</v>
      </c>
      <c r="DU243" s="665">
        <v>0</v>
      </c>
      <c r="DV243" s="657">
        <v>0</v>
      </c>
      <c r="DW243" s="666">
        <v>0</v>
      </c>
    </row>
    <row r="244" spans="1:127" hidden="1" x14ac:dyDescent="0.15">
      <c r="A244" s="529" t="s">
        <v>1586</v>
      </c>
      <c r="B244" s="661">
        <v>206</v>
      </c>
      <c r="C244" s="662">
        <v>155</v>
      </c>
      <c r="D244" s="663">
        <v>51</v>
      </c>
      <c r="E244" s="657">
        <v>27</v>
      </c>
      <c r="F244" s="657">
        <v>20</v>
      </c>
      <c r="G244" s="657">
        <v>7</v>
      </c>
      <c r="H244" s="665">
        <v>0</v>
      </c>
      <c r="I244" s="657">
        <v>0</v>
      </c>
      <c r="J244" s="666">
        <v>0</v>
      </c>
      <c r="K244" s="657">
        <v>0</v>
      </c>
      <c r="L244" s="657">
        <v>0</v>
      </c>
      <c r="M244" s="657">
        <v>0</v>
      </c>
      <c r="N244" s="665">
        <v>0</v>
      </c>
      <c r="O244" s="657">
        <v>0</v>
      </c>
      <c r="P244" s="666">
        <v>0</v>
      </c>
      <c r="Q244" s="657">
        <v>0</v>
      </c>
      <c r="R244" s="657">
        <v>0</v>
      </c>
      <c r="S244" s="657">
        <v>0</v>
      </c>
      <c r="T244" s="665">
        <v>0</v>
      </c>
      <c r="U244" s="657">
        <v>0</v>
      </c>
      <c r="V244" s="666">
        <v>0</v>
      </c>
      <c r="W244" s="657">
        <v>0</v>
      </c>
      <c r="X244" s="657">
        <v>0</v>
      </c>
      <c r="Y244" s="657">
        <v>0</v>
      </c>
      <c r="Z244" s="665">
        <v>0</v>
      </c>
      <c r="AA244" s="657">
        <v>0</v>
      </c>
      <c r="AB244" s="666">
        <v>0</v>
      </c>
      <c r="AC244" s="657">
        <v>0</v>
      </c>
      <c r="AD244" s="657">
        <v>0</v>
      </c>
      <c r="AE244" s="657">
        <v>0</v>
      </c>
      <c r="AF244" s="665">
        <v>0</v>
      </c>
      <c r="AG244" s="657">
        <v>0</v>
      </c>
      <c r="AH244" s="666">
        <v>0</v>
      </c>
      <c r="AI244" s="657">
        <v>121</v>
      </c>
      <c r="AJ244" s="657">
        <v>83</v>
      </c>
      <c r="AK244" s="657">
        <v>38</v>
      </c>
      <c r="AL244" s="665">
        <v>0</v>
      </c>
      <c r="AM244" s="657">
        <v>0</v>
      </c>
      <c r="AN244" s="666">
        <v>0</v>
      </c>
      <c r="AO244" s="657">
        <v>0</v>
      </c>
      <c r="AP244" s="657">
        <v>0</v>
      </c>
      <c r="AQ244" s="657">
        <v>0</v>
      </c>
      <c r="AR244" s="665">
        <v>0</v>
      </c>
      <c r="AS244" s="657">
        <v>0</v>
      </c>
      <c r="AT244" s="666">
        <v>0</v>
      </c>
      <c r="AU244" s="657">
        <v>0</v>
      </c>
      <c r="AV244" s="657">
        <v>0</v>
      </c>
      <c r="AW244" s="657">
        <v>0</v>
      </c>
      <c r="AX244" s="665">
        <v>0</v>
      </c>
      <c r="AY244" s="657">
        <v>0</v>
      </c>
      <c r="AZ244" s="666">
        <v>0</v>
      </c>
      <c r="BA244" s="657">
        <v>58</v>
      </c>
      <c r="BB244" s="657">
        <v>52</v>
      </c>
      <c r="BC244" s="657">
        <v>6</v>
      </c>
      <c r="BD244" s="665">
        <v>0</v>
      </c>
      <c r="BE244" s="657">
        <v>0</v>
      </c>
      <c r="BF244" s="666">
        <v>0</v>
      </c>
      <c r="BG244" s="657">
        <v>0</v>
      </c>
      <c r="BH244" s="657">
        <v>0</v>
      </c>
      <c r="BI244" s="657">
        <v>0</v>
      </c>
      <c r="BJ244" s="665">
        <v>0</v>
      </c>
      <c r="BK244" s="657">
        <v>0</v>
      </c>
      <c r="BL244" s="666">
        <v>0</v>
      </c>
      <c r="BM244" s="657">
        <v>0</v>
      </c>
      <c r="BN244" s="657">
        <v>0</v>
      </c>
      <c r="BO244" s="657">
        <v>0</v>
      </c>
      <c r="BP244" s="665">
        <v>0</v>
      </c>
      <c r="BQ244" s="657">
        <v>0</v>
      </c>
      <c r="BR244" s="666">
        <v>0</v>
      </c>
      <c r="BS244" s="657">
        <v>0</v>
      </c>
      <c r="BT244" s="657">
        <v>0</v>
      </c>
      <c r="BU244" s="657">
        <v>0</v>
      </c>
      <c r="BV244" s="665">
        <v>0</v>
      </c>
      <c r="BW244" s="657">
        <v>0</v>
      </c>
      <c r="BX244" s="666">
        <v>0</v>
      </c>
      <c r="BY244" s="657">
        <v>0</v>
      </c>
      <c r="BZ244" s="657">
        <v>0</v>
      </c>
      <c r="CA244" s="657">
        <v>0</v>
      </c>
      <c r="CB244" s="665">
        <v>0</v>
      </c>
      <c r="CC244" s="657">
        <v>0</v>
      </c>
      <c r="CD244" s="666">
        <v>0</v>
      </c>
      <c r="CE244" s="657">
        <v>0</v>
      </c>
      <c r="CF244" s="657">
        <v>0</v>
      </c>
      <c r="CG244" s="657">
        <v>0</v>
      </c>
      <c r="CH244" s="665">
        <v>0</v>
      </c>
      <c r="CI244" s="657">
        <v>0</v>
      </c>
      <c r="CJ244" s="666">
        <v>0</v>
      </c>
      <c r="CK244" s="657">
        <v>0</v>
      </c>
      <c r="CL244" s="657">
        <v>0</v>
      </c>
      <c r="CM244" s="657">
        <v>0</v>
      </c>
      <c r="CN244" s="665">
        <v>0</v>
      </c>
      <c r="CO244" s="657">
        <v>0</v>
      </c>
      <c r="CP244" s="666">
        <v>0</v>
      </c>
      <c r="CQ244" s="657">
        <v>0</v>
      </c>
      <c r="CR244" s="657">
        <v>0</v>
      </c>
      <c r="CS244" s="657">
        <v>0</v>
      </c>
      <c r="CT244" s="665">
        <v>0</v>
      </c>
      <c r="CU244" s="657">
        <v>0</v>
      </c>
      <c r="CV244" s="666">
        <v>0</v>
      </c>
      <c r="CW244" s="657">
        <v>0</v>
      </c>
      <c r="CX244" s="657">
        <v>0</v>
      </c>
      <c r="CY244" s="657">
        <v>0</v>
      </c>
      <c r="CZ244" s="665">
        <v>0</v>
      </c>
      <c r="DA244" s="657">
        <v>0</v>
      </c>
      <c r="DB244" s="666">
        <v>0</v>
      </c>
      <c r="DC244" s="657">
        <v>0</v>
      </c>
      <c r="DD244" s="657">
        <v>0</v>
      </c>
      <c r="DE244" s="657">
        <v>0</v>
      </c>
      <c r="DF244" s="665">
        <v>0</v>
      </c>
      <c r="DG244" s="657">
        <v>0</v>
      </c>
      <c r="DH244" s="666">
        <v>0</v>
      </c>
      <c r="DI244" s="657">
        <v>0</v>
      </c>
      <c r="DJ244" s="657">
        <v>0</v>
      </c>
      <c r="DK244" s="657">
        <v>0</v>
      </c>
      <c r="DL244" s="665">
        <v>0</v>
      </c>
      <c r="DM244" s="657">
        <v>0</v>
      </c>
      <c r="DN244" s="666">
        <v>0</v>
      </c>
      <c r="DO244" s="657">
        <v>0</v>
      </c>
      <c r="DP244" s="657">
        <v>0</v>
      </c>
      <c r="DQ244" s="657">
        <v>0</v>
      </c>
      <c r="DR244" s="665">
        <v>0</v>
      </c>
      <c r="DS244" s="657">
        <v>0</v>
      </c>
      <c r="DT244" s="666">
        <v>0</v>
      </c>
      <c r="DU244" s="665">
        <v>0</v>
      </c>
      <c r="DV244" s="657">
        <v>0</v>
      </c>
      <c r="DW244" s="666">
        <v>0</v>
      </c>
    </row>
    <row r="245" spans="1:127" hidden="1" x14ac:dyDescent="0.15">
      <c r="A245" s="529" t="s">
        <v>1587</v>
      </c>
      <c r="B245" s="661">
        <v>3893</v>
      </c>
      <c r="C245" s="662">
        <v>3318</v>
      </c>
      <c r="D245" s="663">
        <v>571</v>
      </c>
      <c r="E245" s="657">
        <v>4</v>
      </c>
      <c r="F245" s="657">
        <v>0</v>
      </c>
      <c r="G245" s="657">
        <v>0</v>
      </c>
      <c r="H245" s="665">
        <v>1028</v>
      </c>
      <c r="I245" s="657">
        <v>909</v>
      </c>
      <c r="J245" s="666">
        <v>119</v>
      </c>
      <c r="K245" s="657">
        <v>15</v>
      </c>
      <c r="L245" s="657">
        <v>15</v>
      </c>
      <c r="M245" s="657">
        <v>0</v>
      </c>
      <c r="N245" s="665">
        <v>0</v>
      </c>
      <c r="O245" s="657">
        <v>0</v>
      </c>
      <c r="P245" s="666">
        <v>0</v>
      </c>
      <c r="Q245" s="657">
        <v>0</v>
      </c>
      <c r="R245" s="657">
        <v>0</v>
      </c>
      <c r="S245" s="657">
        <v>0</v>
      </c>
      <c r="T245" s="665">
        <v>0</v>
      </c>
      <c r="U245" s="657">
        <v>0</v>
      </c>
      <c r="V245" s="666">
        <v>0</v>
      </c>
      <c r="W245" s="657">
        <v>0</v>
      </c>
      <c r="X245" s="657">
        <v>0</v>
      </c>
      <c r="Y245" s="657">
        <v>0</v>
      </c>
      <c r="Z245" s="665">
        <v>672</v>
      </c>
      <c r="AA245" s="657">
        <v>548</v>
      </c>
      <c r="AB245" s="666">
        <v>124</v>
      </c>
      <c r="AC245" s="657">
        <v>0</v>
      </c>
      <c r="AD245" s="657">
        <v>0</v>
      </c>
      <c r="AE245" s="657">
        <v>0</v>
      </c>
      <c r="AF245" s="665">
        <v>35</v>
      </c>
      <c r="AG245" s="657">
        <v>28</v>
      </c>
      <c r="AH245" s="666">
        <v>7</v>
      </c>
      <c r="AI245" s="657">
        <v>0</v>
      </c>
      <c r="AJ245" s="657">
        <v>0</v>
      </c>
      <c r="AK245" s="657">
        <v>0</v>
      </c>
      <c r="AL245" s="665">
        <v>0</v>
      </c>
      <c r="AM245" s="657">
        <v>0</v>
      </c>
      <c r="AN245" s="666">
        <v>0</v>
      </c>
      <c r="AO245" s="657">
        <v>0</v>
      </c>
      <c r="AP245" s="657">
        <v>0</v>
      </c>
      <c r="AQ245" s="657">
        <v>0</v>
      </c>
      <c r="AR245" s="665">
        <v>3</v>
      </c>
      <c r="AS245" s="657">
        <v>1</v>
      </c>
      <c r="AT245" s="666">
        <v>2</v>
      </c>
      <c r="AU245" s="657">
        <v>0</v>
      </c>
      <c r="AV245" s="657">
        <v>0</v>
      </c>
      <c r="AW245" s="657">
        <v>0</v>
      </c>
      <c r="AX245" s="665">
        <v>0</v>
      </c>
      <c r="AY245" s="657">
        <v>0</v>
      </c>
      <c r="AZ245" s="666">
        <v>0</v>
      </c>
      <c r="BA245" s="657">
        <v>0</v>
      </c>
      <c r="BB245" s="657">
        <v>0</v>
      </c>
      <c r="BC245" s="657">
        <v>0</v>
      </c>
      <c r="BD245" s="665">
        <v>0</v>
      </c>
      <c r="BE245" s="657">
        <v>0</v>
      </c>
      <c r="BF245" s="666">
        <v>0</v>
      </c>
      <c r="BG245" s="657">
        <v>82</v>
      </c>
      <c r="BH245" s="657">
        <v>64</v>
      </c>
      <c r="BI245" s="657">
        <v>18</v>
      </c>
      <c r="BJ245" s="665">
        <v>0</v>
      </c>
      <c r="BK245" s="657">
        <v>0</v>
      </c>
      <c r="BL245" s="666">
        <v>0</v>
      </c>
      <c r="BM245" s="657">
        <v>0</v>
      </c>
      <c r="BN245" s="657">
        <v>0</v>
      </c>
      <c r="BO245" s="657">
        <v>0</v>
      </c>
      <c r="BP245" s="665">
        <v>0</v>
      </c>
      <c r="BQ245" s="657">
        <v>0</v>
      </c>
      <c r="BR245" s="666">
        <v>0</v>
      </c>
      <c r="BS245" s="657">
        <v>122</v>
      </c>
      <c r="BT245" s="657">
        <v>82</v>
      </c>
      <c r="BU245" s="657">
        <v>40</v>
      </c>
      <c r="BV245" s="665">
        <v>0</v>
      </c>
      <c r="BW245" s="657">
        <v>0</v>
      </c>
      <c r="BX245" s="666">
        <v>0</v>
      </c>
      <c r="BY245" s="657">
        <v>55</v>
      </c>
      <c r="BZ245" s="657">
        <v>34</v>
      </c>
      <c r="CA245" s="657">
        <v>21</v>
      </c>
      <c r="CB245" s="665">
        <v>0</v>
      </c>
      <c r="CC245" s="657">
        <v>0</v>
      </c>
      <c r="CD245" s="666">
        <v>0</v>
      </c>
      <c r="CE245" s="657">
        <v>0</v>
      </c>
      <c r="CF245" s="657">
        <v>0</v>
      </c>
      <c r="CG245" s="657">
        <v>0</v>
      </c>
      <c r="CH245" s="665">
        <v>699</v>
      </c>
      <c r="CI245" s="657">
        <v>658</v>
      </c>
      <c r="CJ245" s="666">
        <v>41</v>
      </c>
      <c r="CK245" s="657">
        <v>159</v>
      </c>
      <c r="CL245" s="657">
        <v>115</v>
      </c>
      <c r="CM245" s="657">
        <v>44</v>
      </c>
      <c r="CN245" s="665">
        <v>0</v>
      </c>
      <c r="CO245" s="657">
        <v>0</v>
      </c>
      <c r="CP245" s="666">
        <v>0</v>
      </c>
      <c r="CQ245" s="657">
        <v>0</v>
      </c>
      <c r="CR245" s="657">
        <v>0</v>
      </c>
      <c r="CS245" s="657">
        <v>0</v>
      </c>
      <c r="CT245" s="665">
        <v>0</v>
      </c>
      <c r="CU245" s="657">
        <v>0</v>
      </c>
      <c r="CV245" s="666">
        <v>0</v>
      </c>
      <c r="CW245" s="657">
        <v>0</v>
      </c>
      <c r="CX245" s="657">
        <v>0</v>
      </c>
      <c r="CY245" s="657">
        <v>0</v>
      </c>
      <c r="CZ245" s="665">
        <v>0</v>
      </c>
      <c r="DA245" s="657">
        <v>0</v>
      </c>
      <c r="DB245" s="666">
        <v>0</v>
      </c>
      <c r="DC245" s="657">
        <v>0</v>
      </c>
      <c r="DD245" s="657">
        <v>0</v>
      </c>
      <c r="DE245" s="657">
        <v>0</v>
      </c>
      <c r="DF245" s="665">
        <v>0</v>
      </c>
      <c r="DG245" s="657">
        <v>0</v>
      </c>
      <c r="DH245" s="666">
        <v>0</v>
      </c>
      <c r="DI245" s="657">
        <v>989</v>
      </c>
      <c r="DJ245" s="657">
        <v>846</v>
      </c>
      <c r="DK245" s="657">
        <v>143</v>
      </c>
      <c r="DL245" s="665">
        <v>0</v>
      </c>
      <c r="DM245" s="657">
        <v>0</v>
      </c>
      <c r="DN245" s="666">
        <v>0</v>
      </c>
      <c r="DO245" s="657">
        <v>30</v>
      </c>
      <c r="DP245" s="657">
        <v>18</v>
      </c>
      <c r="DQ245" s="657">
        <v>12</v>
      </c>
      <c r="DR245" s="665">
        <v>0</v>
      </c>
      <c r="DS245" s="657">
        <v>0</v>
      </c>
      <c r="DT245" s="666">
        <v>0</v>
      </c>
      <c r="DU245" s="665">
        <v>0</v>
      </c>
      <c r="DV245" s="657">
        <v>0</v>
      </c>
      <c r="DW245" s="666">
        <v>0</v>
      </c>
    </row>
    <row r="246" spans="1:127" hidden="1" x14ac:dyDescent="0.15">
      <c r="A246" s="529" t="s">
        <v>1588</v>
      </c>
      <c r="B246" s="661">
        <v>477</v>
      </c>
      <c r="C246" s="662">
        <v>269</v>
      </c>
      <c r="D246" s="663">
        <v>208</v>
      </c>
      <c r="E246" s="657">
        <v>33</v>
      </c>
      <c r="F246" s="657">
        <v>19</v>
      </c>
      <c r="G246" s="657">
        <v>14</v>
      </c>
      <c r="H246" s="665">
        <v>22</v>
      </c>
      <c r="I246" s="657">
        <v>5</v>
      </c>
      <c r="J246" s="666">
        <v>17</v>
      </c>
      <c r="K246" s="657">
        <v>0</v>
      </c>
      <c r="L246" s="657">
        <v>0</v>
      </c>
      <c r="M246" s="657">
        <v>0</v>
      </c>
      <c r="N246" s="665">
        <v>9</v>
      </c>
      <c r="O246" s="657">
        <v>3</v>
      </c>
      <c r="P246" s="666">
        <v>6</v>
      </c>
      <c r="Q246" s="657">
        <v>29</v>
      </c>
      <c r="R246" s="657">
        <v>3</v>
      </c>
      <c r="S246" s="657">
        <v>26</v>
      </c>
      <c r="T246" s="665">
        <v>0</v>
      </c>
      <c r="U246" s="657">
        <v>0</v>
      </c>
      <c r="V246" s="666">
        <v>0</v>
      </c>
      <c r="W246" s="657">
        <v>0</v>
      </c>
      <c r="X246" s="657">
        <v>0</v>
      </c>
      <c r="Y246" s="657">
        <v>0</v>
      </c>
      <c r="Z246" s="665">
        <v>38</v>
      </c>
      <c r="AA246" s="657">
        <v>13</v>
      </c>
      <c r="AB246" s="666">
        <v>25</v>
      </c>
      <c r="AC246" s="657">
        <v>0</v>
      </c>
      <c r="AD246" s="657">
        <v>0</v>
      </c>
      <c r="AE246" s="657">
        <v>0</v>
      </c>
      <c r="AF246" s="665">
        <v>155</v>
      </c>
      <c r="AG246" s="657">
        <v>143</v>
      </c>
      <c r="AH246" s="666">
        <v>12</v>
      </c>
      <c r="AI246" s="657">
        <v>0</v>
      </c>
      <c r="AJ246" s="657">
        <v>0</v>
      </c>
      <c r="AK246" s="657">
        <v>0</v>
      </c>
      <c r="AL246" s="665">
        <v>0</v>
      </c>
      <c r="AM246" s="657">
        <v>0</v>
      </c>
      <c r="AN246" s="666">
        <v>0</v>
      </c>
      <c r="AO246" s="657">
        <v>16</v>
      </c>
      <c r="AP246" s="657">
        <v>12</v>
      </c>
      <c r="AQ246" s="657">
        <v>4</v>
      </c>
      <c r="AR246" s="665">
        <v>31</v>
      </c>
      <c r="AS246" s="657">
        <v>6</v>
      </c>
      <c r="AT246" s="666">
        <v>25</v>
      </c>
      <c r="AU246" s="657">
        <v>0</v>
      </c>
      <c r="AV246" s="657">
        <v>0</v>
      </c>
      <c r="AW246" s="657">
        <v>0</v>
      </c>
      <c r="AX246" s="665">
        <v>0</v>
      </c>
      <c r="AY246" s="657">
        <v>0</v>
      </c>
      <c r="AZ246" s="666">
        <v>0</v>
      </c>
      <c r="BA246" s="657">
        <v>0</v>
      </c>
      <c r="BB246" s="657">
        <v>0</v>
      </c>
      <c r="BC246" s="657">
        <v>0</v>
      </c>
      <c r="BD246" s="665">
        <v>0</v>
      </c>
      <c r="BE246" s="657">
        <v>0</v>
      </c>
      <c r="BF246" s="666">
        <v>0</v>
      </c>
      <c r="BG246" s="657">
        <v>4</v>
      </c>
      <c r="BH246" s="657">
        <v>2</v>
      </c>
      <c r="BI246" s="657">
        <v>2</v>
      </c>
      <c r="BJ246" s="665">
        <v>57</v>
      </c>
      <c r="BK246" s="657">
        <v>33</v>
      </c>
      <c r="BL246" s="666">
        <v>24</v>
      </c>
      <c r="BM246" s="657">
        <v>11</v>
      </c>
      <c r="BN246" s="657">
        <v>1</v>
      </c>
      <c r="BO246" s="657">
        <v>10</v>
      </c>
      <c r="BP246" s="665">
        <v>17</v>
      </c>
      <c r="BQ246" s="657">
        <v>5</v>
      </c>
      <c r="BR246" s="666">
        <v>12</v>
      </c>
      <c r="BS246" s="657">
        <v>0</v>
      </c>
      <c r="BT246" s="657">
        <v>0</v>
      </c>
      <c r="BU246" s="657">
        <v>0</v>
      </c>
      <c r="BV246" s="665">
        <v>0</v>
      </c>
      <c r="BW246" s="657">
        <v>0</v>
      </c>
      <c r="BX246" s="666">
        <v>0</v>
      </c>
      <c r="BY246" s="657">
        <v>27</v>
      </c>
      <c r="BZ246" s="657">
        <v>7</v>
      </c>
      <c r="CA246" s="657">
        <v>20</v>
      </c>
      <c r="CB246" s="665">
        <v>0</v>
      </c>
      <c r="CC246" s="657">
        <v>0</v>
      </c>
      <c r="CD246" s="666">
        <v>0</v>
      </c>
      <c r="CE246" s="657">
        <v>0</v>
      </c>
      <c r="CF246" s="657">
        <v>0</v>
      </c>
      <c r="CG246" s="657">
        <v>0</v>
      </c>
      <c r="CH246" s="665">
        <v>0</v>
      </c>
      <c r="CI246" s="657">
        <v>0</v>
      </c>
      <c r="CJ246" s="666">
        <v>0</v>
      </c>
      <c r="CK246" s="657">
        <v>0</v>
      </c>
      <c r="CL246" s="657">
        <v>0</v>
      </c>
      <c r="CM246" s="657">
        <v>0</v>
      </c>
      <c r="CN246" s="665">
        <v>0</v>
      </c>
      <c r="CO246" s="657">
        <v>0</v>
      </c>
      <c r="CP246" s="666">
        <v>0</v>
      </c>
      <c r="CQ246" s="657">
        <v>27</v>
      </c>
      <c r="CR246" s="657">
        <v>16</v>
      </c>
      <c r="CS246" s="657">
        <v>11</v>
      </c>
      <c r="CT246" s="665">
        <v>0</v>
      </c>
      <c r="CU246" s="657">
        <v>0</v>
      </c>
      <c r="CV246" s="666">
        <v>0</v>
      </c>
      <c r="CW246" s="657">
        <v>0</v>
      </c>
      <c r="CX246" s="657">
        <v>0</v>
      </c>
      <c r="CY246" s="657">
        <v>0</v>
      </c>
      <c r="CZ246" s="665">
        <v>0</v>
      </c>
      <c r="DA246" s="657">
        <v>0</v>
      </c>
      <c r="DB246" s="666">
        <v>0</v>
      </c>
      <c r="DC246" s="657">
        <v>1</v>
      </c>
      <c r="DD246" s="657">
        <v>1</v>
      </c>
      <c r="DE246" s="657">
        <v>0</v>
      </c>
      <c r="DF246" s="665">
        <v>0</v>
      </c>
      <c r="DG246" s="657">
        <v>0</v>
      </c>
      <c r="DH246" s="666">
        <v>0</v>
      </c>
      <c r="DI246" s="657">
        <v>0</v>
      </c>
      <c r="DJ246" s="657">
        <v>0</v>
      </c>
      <c r="DK246" s="657">
        <v>0</v>
      </c>
      <c r="DL246" s="665">
        <v>0</v>
      </c>
      <c r="DM246" s="657">
        <v>0</v>
      </c>
      <c r="DN246" s="666">
        <v>0</v>
      </c>
      <c r="DO246" s="657">
        <v>0</v>
      </c>
      <c r="DP246" s="657">
        <v>0</v>
      </c>
      <c r="DQ246" s="657">
        <v>0</v>
      </c>
      <c r="DR246" s="665">
        <v>0</v>
      </c>
      <c r="DS246" s="657">
        <v>0</v>
      </c>
      <c r="DT246" s="666">
        <v>0</v>
      </c>
      <c r="DU246" s="665">
        <v>0</v>
      </c>
      <c r="DV246" s="657">
        <v>0</v>
      </c>
      <c r="DW246" s="666">
        <v>0</v>
      </c>
    </row>
    <row r="247" spans="1:127" hidden="1" x14ac:dyDescent="0.15">
      <c r="A247" s="529" t="s">
        <v>1589</v>
      </c>
      <c r="B247" s="661">
        <v>18</v>
      </c>
      <c r="C247" s="662">
        <v>17</v>
      </c>
      <c r="D247" s="663">
        <v>1</v>
      </c>
      <c r="E247" s="657">
        <v>0</v>
      </c>
      <c r="F247" s="657">
        <v>0</v>
      </c>
      <c r="G247" s="657">
        <v>0</v>
      </c>
      <c r="H247" s="665">
        <v>0</v>
      </c>
      <c r="I247" s="657">
        <v>0</v>
      </c>
      <c r="J247" s="666">
        <v>0</v>
      </c>
      <c r="K247" s="657">
        <v>0</v>
      </c>
      <c r="L247" s="657">
        <v>0</v>
      </c>
      <c r="M247" s="657">
        <v>0</v>
      </c>
      <c r="N247" s="665">
        <v>0</v>
      </c>
      <c r="O247" s="657">
        <v>0</v>
      </c>
      <c r="P247" s="666">
        <v>0</v>
      </c>
      <c r="Q247" s="657">
        <v>0</v>
      </c>
      <c r="R247" s="657">
        <v>0</v>
      </c>
      <c r="S247" s="657">
        <v>0</v>
      </c>
      <c r="T247" s="665">
        <v>0</v>
      </c>
      <c r="U247" s="657">
        <v>0</v>
      </c>
      <c r="V247" s="666">
        <v>0</v>
      </c>
      <c r="W247" s="657">
        <v>0</v>
      </c>
      <c r="X247" s="657">
        <v>0</v>
      </c>
      <c r="Y247" s="657">
        <v>0</v>
      </c>
      <c r="Z247" s="665">
        <v>0</v>
      </c>
      <c r="AA247" s="657">
        <v>0</v>
      </c>
      <c r="AB247" s="666">
        <v>0</v>
      </c>
      <c r="AC247" s="657">
        <v>0</v>
      </c>
      <c r="AD247" s="657">
        <v>0</v>
      </c>
      <c r="AE247" s="657">
        <v>0</v>
      </c>
      <c r="AF247" s="665">
        <v>0</v>
      </c>
      <c r="AG247" s="657">
        <v>0</v>
      </c>
      <c r="AH247" s="666">
        <v>0</v>
      </c>
      <c r="AI247" s="657">
        <v>0</v>
      </c>
      <c r="AJ247" s="657">
        <v>0</v>
      </c>
      <c r="AK247" s="657">
        <v>0</v>
      </c>
      <c r="AL247" s="665">
        <v>0</v>
      </c>
      <c r="AM247" s="657">
        <v>0</v>
      </c>
      <c r="AN247" s="666">
        <v>0</v>
      </c>
      <c r="AO247" s="657">
        <v>0</v>
      </c>
      <c r="AP247" s="657">
        <v>0</v>
      </c>
      <c r="AQ247" s="657">
        <v>0</v>
      </c>
      <c r="AR247" s="665">
        <v>0</v>
      </c>
      <c r="AS247" s="657">
        <v>0</v>
      </c>
      <c r="AT247" s="666">
        <v>0</v>
      </c>
      <c r="AU247" s="657">
        <v>0</v>
      </c>
      <c r="AV247" s="657">
        <v>0</v>
      </c>
      <c r="AW247" s="657">
        <v>0</v>
      </c>
      <c r="AX247" s="665">
        <v>0</v>
      </c>
      <c r="AY247" s="657">
        <v>0</v>
      </c>
      <c r="AZ247" s="666">
        <v>0</v>
      </c>
      <c r="BA247" s="657">
        <v>0</v>
      </c>
      <c r="BB247" s="657">
        <v>0</v>
      </c>
      <c r="BC247" s="657">
        <v>0</v>
      </c>
      <c r="BD247" s="665">
        <v>0</v>
      </c>
      <c r="BE247" s="657">
        <v>0</v>
      </c>
      <c r="BF247" s="666">
        <v>0</v>
      </c>
      <c r="BG247" s="657">
        <v>0</v>
      </c>
      <c r="BH247" s="657">
        <v>0</v>
      </c>
      <c r="BI247" s="657">
        <v>0</v>
      </c>
      <c r="BJ247" s="665">
        <v>0</v>
      </c>
      <c r="BK247" s="657">
        <v>0</v>
      </c>
      <c r="BL247" s="666">
        <v>0</v>
      </c>
      <c r="BM247" s="657">
        <v>0</v>
      </c>
      <c r="BN247" s="657">
        <v>0</v>
      </c>
      <c r="BO247" s="657">
        <v>0</v>
      </c>
      <c r="BP247" s="665">
        <v>0</v>
      </c>
      <c r="BQ247" s="657">
        <v>0</v>
      </c>
      <c r="BR247" s="666">
        <v>0</v>
      </c>
      <c r="BS247" s="657">
        <v>0</v>
      </c>
      <c r="BT247" s="657">
        <v>0</v>
      </c>
      <c r="BU247" s="657">
        <v>0</v>
      </c>
      <c r="BV247" s="665">
        <v>0</v>
      </c>
      <c r="BW247" s="657">
        <v>0</v>
      </c>
      <c r="BX247" s="666">
        <v>0</v>
      </c>
      <c r="BY247" s="657">
        <v>0</v>
      </c>
      <c r="BZ247" s="657">
        <v>0</v>
      </c>
      <c r="CA247" s="657">
        <v>0</v>
      </c>
      <c r="CB247" s="665">
        <v>0</v>
      </c>
      <c r="CC247" s="657">
        <v>0</v>
      </c>
      <c r="CD247" s="666">
        <v>0</v>
      </c>
      <c r="CE247" s="657">
        <v>0</v>
      </c>
      <c r="CF247" s="657">
        <v>0</v>
      </c>
      <c r="CG247" s="657">
        <v>0</v>
      </c>
      <c r="CH247" s="665">
        <v>0</v>
      </c>
      <c r="CI247" s="657">
        <v>0</v>
      </c>
      <c r="CJ247" s="666">
        <v>0</v>
      </c>
      <c r="CK247" s="657">
        <v>18</v>
      </c>
      <c r="CL247" s="657">
        <v>17</v>
      </c>
      <c r="CM247" s="657">
        <v>1</v>
      </c>
      <c r="CN247" s="665">
        <v>0</v>
      </c>
      <c r="CO247" s="657">
        <v>0</v>
      </c>
      <c r="CP247" s="666">
        <v>0</v>
      </c>
      <c r="CQ247" s="657">
        <v>0</v>
      </c>
      <c r="CR247" s="657">
        <v>0</v>
      </c>
      <c r="CS247" s="657">
        <v>0</v>
      </c>
      <c r="CT247" s="665">
        <v>0</v>
      </c>
      <c r="CU247" s="657">
        <v>0</v>
      </c>
      <c r="CV247" s="666">
        <v>0</v>
      </c>
      <c r="CW247" s="657">
        <v>0</v>
      </c>
      <c r="CX247" s="657">
        <v>0</v>
      </c>
      <c r="CY247" s="657">
        <v>0</v>
      </c>
      <c r="CZ247" s="665">
        <v>0</v>
      </c>
      <c r="DA247" s="657">
        <v>0</v>
      </c>
      <c r="DB247" s="666">
        <v>0</v>
      </c>
      <c r="DC247" s="657">
        <v>0</v>
      </c>
      <c r="DD247" s="657">
        <v>0</v>
      </c>
      <c r="DE247" s="657">
        <v>0</v>
      </c>
      <c r="DF247" s="665">
        <v>0</v>
      </c>
      <c r="DG247" s="657">
        <v>0</v>
      </c>
      <c r="DH247" s="666">
        <v>0</v>
      </c>
      <c r="DI247" s="657">
        <v>0</v>
      </c>
      <c r="DJ247" s="657">
        <v>0</v>
      </c>
      <c r="DK247" s="657">
        <v>0</v>
      </c>
      <c r="DL247" s="665">
        <v>0</v>
      </c>
      <c r="DM247" s="657">
        <v>0</v>
      </c>
      <c r="DN247" s="666">
        <v>0</v>
      </c>
      <c r="DO247" s="657">
        <v>0</v>
      </c>
      <c r="DP247" s="657">
        <v>0</v>
      </c>
      <c r="DQ247" s="657">
        <v>0</v>
      </c>
      <c r="DR247" s="665">
        <v>0</v>
      </c>
      <c r="DS247" s="657">
        <v>0</v>
      </c>
      <c r="DT247" s="666">
        <v>0</v>
      </c>
      <c r="DU247" s="665">
        <v>0</v>
      </c>
      <c r="DV247" s="657">
        <v>0</v>
      </c>
      <c r="DW247" s="666">
        <v>0</v>
      </c>
    </row>
    <row r="248" spans="1:127" hidden="1" x14ac:dyDescent="0.15">
      <c r="A248" s="529" t="s">
        <v>1590</v>
      </c>
      <c r="B248" s="661">
        <v>1620</v>
      </c>
      <c r="C248" s="662">
        <v>890</v>
      </c>
      <c r="D248" s="663">
        <v>730</v>
      </c>
      <c r="E248" s="657">
        <v>126</v>
      </c>
      <c r="F248" s="657">
        <v>57</v>
      </c>
      <c r="G248" s="657">
        <v>69</v>
      </c>
      <c r="H248" s="665">
        <v>124</v>
      </c>
      <c r="I248" s="657">
        <v>33</v>
      </c>
      <c r="J248" s="666">
        <v>91</v>
      </c>
      <c r="K248" s="657">
        <v>243</v>
      </c>
      <c r="L248" s="657">
        <v>192</v>
      </c>
      <c r="M248" s="657">
        <v>51</v>
      </c>
      <c r="N248" s="665">
        <v>156</v>
      </c>
      <c r="O248" s="657">
        <v>60</v>
      </c>
      <c r="P248" s="666">
        <v>96</v>
      </c>
      <c r="Q248" s="657">
        <v>8</v>
      </c>
      <c r="R248" s="657">
        <v>7</v>
      </c>
      <c r="S248" s="657">
        <v>1</v>
      </c>
      <c r="T248" s="665">
        <v>0</v>
      </c>
      <c r="U248" s="657">
        <v>0</v>
      </c>
      <c r="V248" s="666">
        <v>0</v>
      </c>
      <c r="W248" s="657">
        <v>0</v>
      </c>
      <c r="X248" s="657">
        <v>0</v>
      </c>
      <c r="Y248" s="657">
        <v>0</v>
      </c>
      <c r="Z248" s="665">
        <v>106</v>
      </c>
      <c r="AA248" s="657">
        <v>59</v>
      </c>
      <c r="AB248" s="666">
        <v>47</v>
      </c>
      <c r="AC248" s="657">
        <v>0</v>
      </c>
      <c r="AD248" s="657">
        <v>0</v>
      </c>
      <c r="AE248" s="657">
        <v>0</v>
      </c>
      <c r="AF248" s="665">
        <v>49</v>
      </c>
      <c r="AG248" s="657">
        <v>30</v>
      </c>
      <c r="AH248" s="666">
        <v>19</v>
      </c>
      <c r="AI248" s="657">
        <v>1</v>
      </c>
      <c r="AJ248" s="657">
        <v>1</v>
      </c>
      <c r="AK248" s="657">
        <v>0</v>
      </c>
      <c r="AL248" s="665">
        <v>22</v>
      </c>
      <c r="AM248" s="657">
        <v>3</v>
      </c>
      <c r="AN248" s="666">
        <v>19</v>
      </c>
      <c r="AO248" s="657">
        <v>0</v>
      </c>
      <c r="AP248" s="657">
        <v>0</v>
      </c>
      <c r="AQ248" s="657">
        <v>0</v>
      </c>
      <c r="AR248" s="665">
        <v>38</v>
      </c>
      <c r="AS248" s="657">
        <v>20</v>
      </c>
      <c r="AT248" s="666">
        <v>18</v>
      </c>
      <c r="AU248" s="657">
        <v>0</v>
      </c>
      <c r="AV248" s="657">
        <v>0</v>
      </c>
      <c r="AW248" s="657">
        <v>0</v>
      </c>
      <c r="AX248" s="665">
        <v>0</v>
      </c>
      <c r="AY248" s="657">
        <v>0</v>
      </c>
      <c r="AZ248" s="666">
        <v>0</v>
      </c>
      <c r="BA248" s="657">
        <v>0</v>
      </c>
      <c r="BB248" s="657">
        <v>0</v>
      </c>
      <c r="BC248" s="657">
        <v>0</v>
      </c>
      <c r="BD248" s="665">
        <v>111</v>
      </c>
      <c r="BE248" s="657">
        <v>28</v>
      </c>
      <c r="BF248" s="666">
        <v>83</v>
      </c>
      <c r="BG248" s="657">
        <v>3</v>
      </c>
      <c r="BH248" s="657">
        <v>2</v>
      </c>
      <c r="BI248" s="657">
        <v>1</v>
      </c>
      <c r="BJ248" s="665">
        <v>0</v>
      </c>
      <c r="BK248" s="657">
        <v>0</v>
      </c>
      <c r="BL248" s="666">
        <v>0</v>
      </c>
      <c r="BM248" s="657">
        <v>5</v>
      </c>
      <c r="BN248" s="657">
        <v>1</v>
      </c>
      <c r="BO248" s="657">
        <v>4</v>
      </c>
      <c r="BP248" s="665">
        <v>2</v>
      </c>
      <c r="BQ248" s="657">
        <v>1</v>
      </c>
      <c r="BR248" s="666">
        <v>1</v>
      </c>
      <c r="BS248" s="657">
        <v>130</v>
      </c>
      <c r="BT248" s="657">
        <v>91</v>
      </c>
      <c r="BU248" s="657">
        <v>39</v>
      </c>
      <c r="BV248" s="665">
        <v>0</v>
      </c>
      <c r="BW248" s="657">
        <v>0</v>
      </c>
      <c r="BX248" s="666">
        <v>0</v>
      </c>
      <c r="BY248" s="657">
        <v>0</v>
      </c>
      <c r="BZ248" s="657">
        <v>0</v>
      </c>
      <c r="CA248" s="657">
        <v>0</v>
      </c>
      <c r="CB248" s="665">
        <v>2</v>
      </c>
      <c r="CC248" s="657">
        <v>1</v>
      </c>
      <c r="CD248" s="666">
        <v>1</v>
      </c>
      <c r="CE248" s="657">
        <v>0</v>
      </c>
      <c r="CF248" s="657">
        <v>0</v>
      </c>
      <c r="CG248" s="657">
        <v>0</v>
      </c>
      <c r="CH248" s="665">
        <v>0</v>
      </c>
      <c r="CI248" s="657">
        <v>0</v>
      </c>
      <c r="CJ248" s="666">
        <v>0</v>
      </c>
      <c r="CK248" s="657">
        <v>124</v>
      </c>
      <c r="CL248" s="657">
        <v>82</v>
      </c>
      <c r="CM248" s="657">
        <v>42</v>
      </c>
      <c r="CN248" s="665">
        <v>127</v>
      </c>
      <c r="CO248" s="657">
        <v>82</v>
      </c>
      <c r="CP248" s="666">
        <v>45</v>
      </c>
      <c r="CQ248" s="657">
        <v>139</v>
      </c>
      <c r="CR248" s="657">
        <v>65</v>
      </c>
      <c r="CS248" s="657">
        <v>74</v>
      </c>
      <c r="CT248" s="665">
        <v>0</v>
      </c>
      <c r="CU248" s="657">
        <v>0</v>
      </c>
      <c r="CV248" s="666">
        <v>0</v>
      </c>
      <c r="CW248" s="657">
        <v>2</v>
      </c>
      <c r="CX248" s="657">
        <v>1</v>
      </c>
      <c r="CY248" s="657">
        <v>1</v>
      </c>
      <c r="CZ248" s="665">
        <v>0</v>
      </c>
      <c r="DA248" s="657">
        <v>0</v>
      </c>
      <c r="DB248" s="666">
        <v>0</v>
      </c>
      <c r="DC248" s="657">
        <v>3</v>
      </c>
      <c r="DD248" s="657">
        <v>1</v>
      </c>
      <c r="DE248" s="657">
        <v>2</v>
      </c>
      <c r="DF248" s="665">
        <v>0</v>
      </c>
      <c r="DG248" s="657">
        <v>0</v>
      </c>
      <c r="DH248" s="666">
        <v>0</v>
      </c>
      <c r="DI248" s="657">
        <v>0</v>
      </c>
      <c r="DJ248" s="657">
        <v>0</v>
      </c>
      <c r="DK248" s="657">
        <v>0</v>
      </c>
      <c r="DL248" s="665">
        <v>0</v>
      </c>
      <c r="DM248" s="657">
        <v>0</v>
      </c>
      <c r="DN248" s="666">
        <v>0</v>
      </c>
      <c r="DO248" s="657">
        <v>99</v>
      </c>
      <c r="DP248" s="657">
        <v>73</v>
      </c>
      <c r="DQ248" s="657">
        <v>26</v>
      </c>
      <c r="DR248" s="665">
        <v>0</v>
      </c>
      <c r="DS248" s="657">
        <v>0</v>
      </c>
      <c r="DT248" s="666">
        <v>0</v>
      </c>
      <c r="DU248" s="665">
        <v>0</v>
      </c>
      <c r="DV248" s="657">
        <v>0</v>
      </c>
      <c r="DW248" s="666">
        <v>0</v>
      </c>
    </row>
    <row r="249" spans="1:127" hidden="1" x14ac:dyDescent="0.15">
      <c r="A249" s="529" t="s">
        <v>1591</v>
      </c>
      <c r="B249" s="661">
        <v>608</v>
      </c>
      <c r="C249" s="662">
        <v>366</v>
      </c>
      <c r="D249" s="663">
        <v>242</v>
      </c>
      <c r="E249" s="657">
        <v>0</v>
      </c>
      <c r="F249" s="657">
        <v>0</v>
      </c>
      <c r="G249" s="657">
        <v>0</v>
      </c>
      <c r="H249" s="665">
        <v>275</v>
      </c>
      <c r="I249" s="657">
        <v>195</v>
      </c>
      <c r="J249" s="666">
        <v>80</v>
      </c>
      <c r="K249" s="657">
        <v>114</v>
      </c>
      <c r="L249" s="657">
        <v>67</v>
      </c>
      <c r="M249" s="657">
        <v>47</v>
      </c>
      <c r="N249" s="665">
        <v>0</v>
      </c>
      <c r="O249" s="657">
        <v>0</v>
      </c>
      <c r="P249" s="666">
        <v>0</v>
      </c>
      <c r="Q249" s="657">
        <v>0</v>
      </c>
      <c r="R249" s="657">
        <v>0</v>
      </c>
      <c r="S249" s="657">
        <v>0</v>
      </c>
      <c r="T249" s="665">
        <v>0</v>
      </c>
      <c r="U249" s="657">
        <v>0</v>
      </c>
      <c r="V249" s="666">
        <v>0</v>
      </c>
      <c r="W249" s="657">
        <v>0</v>
      </c>
      <c r="X249" s="657">
        <v>0</v>
      </c>
      <c r="Y249" s="657">
        <v>0</v>
      </c>
      <c r="Z249" s="665">
        <v>0</v>
      </c>
      <c r="AA249" s="657">
        <v>0</v>
      </c>
      <c r="AB249" s="666">
        <v>0</v>
      </c>
      <c r="AC249" s="657">
        <v>0</v>
      </c>
      <c r="AD249" s="657">
        <v>0</v>
      </c>
      <c r="AE249" s="657">
        <v>0</v>
      </c>
      <c r="AF249" s="665">
        <v>0</v>
      </c>
      <c r="AG249" s="657">
        <v>0</v>
      </c>
      <c r="AH249" s="666">
        <v>0</v>
      </c>
      <c r="AI249" s="657">
        <v>105</v>
      </c>
      <c r="AJ249" s="657">
        <v>50</v>
      </c>
      <c r="AK249" s="657">
        <v>55</v>
      </c>
      <c r="AL249" s="665">
        <v>0</v>
      </c>
      <c r="AM249" s="657">
        <v>0</v>
      </c>
      <c r="AN249" s="666">
        <v>0</v>
      </c>
      <c r="AO249" s="657">
        <v>0</v>
      </c>
      <c r="AP249" s="657">
        <v>0</v>
      </c>
      <c r="AQ249" s="657">
        <v>0</v>
      </c>
      <c r="AR249" s="665">
        <v>0</v>
      </c>
      <c r="AS249" s="657">
        <v>0</v>
      </c>
      <c r="AT249" s="666">
        <v>0</v>
      </c>
      <c r="AU249" s="657">
        <v>0</v>
      </c>
      <c r="AV249" s="657">
        <v>0</v>
      </c>
      <c r="AW249" s="657">
        <v>0</v>
      </c>
      <c r="AX249" s="665">
        <v>0</v>
      </c>
      <c r="AY249" s="657">
        <v>0</v>
      </c>
      <c r="AZ249" s="666">
        <v>0</v>
      </c>
      <c r="BA249" s="657">
        <v>9</v>
      </c>
      <c r="BB249" s="657">
        <v>7</v>
      </c>
      <c r="BC249" s="657">
        <v>2</v>
      </c>
      <c r="BD249" s="665">
        <v>0</v>
      </c>
      <c r="BE249" s="657">
        <v>0</v>
      </c>
      <c r="BF249" s="666">
        <v>0</v>
      </c>
      <c r="BG249" s="657">
        <v>0</v>
      </c>
      <c r="BH249" s="657">
        <v>0</v>
      </c>
      <c r="BI249" s="657">
        <v>0</v>
      </c>
      <c r="BJ249" s="665">
        <v>0</v>
      </c>
      <c r="BK249" s="657">
        <v>0</v>
      </c>
      <c r="BL249" s="666">
        <v>0</v>
      </c>
      <c r="BM249" s="657">
        <v>13</v>
      </c>
      <c r="BN249" s="657">
        <v>8</v>
      </c>
      <c r="BO249" s="657">
        <v>5</v>
      </c>
      <c r="BP249" s="665">
        <v>6</v>
      </c>
      <c r="BQ249" s="657">
        <v>1</v>
      </c>
      <c r="BR249" s="666">
        <v>5</v>
      </c>
      <c r="BS249" s="657">
        <v>58</v>
      </c>
      <c r="BT249" s="657">
        <v>27</v>
      </c>
      <c r="BU249" s="657">
        <v>31</v>
      </c>
      <c r="BV249" s="665">
        <v>0</v>
      </c>
      <c r="BW249" s="657">
        <v>0</v>
      </c>
      <c r="BX249" s="666">
        <v>0</v>
      </c>
      <c r="BY249" s="657">
        <v>0</v>
      </c>
      <c r="BZ249" s="657">
        <v>0</v>
      </c>
      <c r="CA249" s="657">
        <v>0</v>
      </c>
      <c r="CB249" s="665">
        <v>0</v>
      </c>
      <c r="CC249" s="657">
        <v>0</v>
      </c>
      <c r="CD249" s="666">
        <v>0</v>
      </c>
      <c r="CE249" s="657">
        <v>0</v>
      </c>
      <c r="CF249" s="657">
        <v>0</v>
      </c>
      <c r="CG249" s="657">
        <v>0</v>
      </c>
      <c r="CH249" s="665">
        <v>0</v>
      </c>
      <c r="CI249" s="657">
        <v>0</v>
      </c>
      <c r="CJ249" s="666">
        <v>0</v>
      </c>
      <c r="CK249" s="657">
        <v>0</v>
      </c>
      <c r="CL249" s="657">
        <v>0</v>
      </c>
      <c r="CM249" s="657">
        <v>0</v>
      </c>
      <c r="CN249" s="665">
        <v>0</v>
      </c>
      <c r="CO249" s="657">
        <v>0</v>
      </c>
      <c r="CP249" s="666">
        <v>0</v>
      </c>
      <c r="CQ249" s="657">
        <v>0</v>
      </c>
      <c r="CR249" s="657">
        <v>0</v>
      </c>
      <c r="CS249" s="657">
        <v>0</v>
      </c>
      <c r="CT249" s="665">
        <v>0</v>
      </c>
      <c r="CU249" s="657">
        <v>0</v>
      </c>
      <c r="CV249" s="666">
        <v>0</v>
      </c>
      <c r="CW249" s="657">
        <v>0</v>
      </c>
      <c r="CX249" s="657">
        <v>0</v>
      </c>
      <c r="CY249" s="657">
        <v>0</v>
      </c>
      <c r="CZ249" s="665">
        <v>0</v>
      </c>
      <c r="DA249" s="657">
        <v>0</v>
      </c>
      <c r="DB249" s="666">
        <v>0</v>
      </c>
      <c r="DC249" s="657">
        <v>17</v>
      </c>
      <c r="DD249" s="657">
        <v>10</v>
      </c>
      <c r="DE249" s="657">
        <v>7</v>
      </c>
      <c r="DF249" s="665">
        <v>0</v>
      </c>
      <c r="DG249" s="657">
        <v>0</v>
      </c>
      <c r="DH249" s="666">
        <v>0</v>
      </c>
      <c r="DI249" s="657">
        <v>0</v>
      </c>
      <c r="DJ249" s="657">
        <v>0</v>
      </c>
      <c r="DK249" s="657">
        <v>0</v>
      </c>
      <c r="DL249" s="665">
        <v>0</v>
      </c>
      <c r="DM249" s="657">
        <v>0</v>
      </c>
      <c r="DN249" s="666">
        <v>0</v>
      </c>
      <c r="DO249" s="657">
        <v>0</v>
      </c>
      <c r="DP249" s="657">
        <v>0</v>
      </c>
      <c r="DQ249" s="657">
        <v>0</v>
      </c>
      <c r="DR249" s="665">
        <v>11</v>
      </c>
      <c r="DS249" s="657">
        <v>1</v>
      </c>
      <c r="DT249" s="666">
        <v>10</v>
      </c>
      <c r="DU249" s="665">
        <v>0</v>
      </c>
      <c r="DV249" s="657">
        <v>0</v>
      </c>
      <c r="DW249" s="666">
        <v>0</v>
      </c>
    </row>
    <row r="250" spans="1:127" hidden="1" x14ac:dyDescent="0.15">
      <c r="A250" s="529" t="s">
        <v>1592</v>
      </c>
      <c r="B250" s="661">
        <v>2291</v>
      </c>
      <c r="C250" s="662">
        <v>1373</v>
      </c>
      <c r="D250" s="663">
        <v>888</v>
      </c>
      <c r="E250" s="657">
        <v>40</v>
      </c>
      <c r="F250" s="657">
        <v>28</v>
      </c>
      <c r="G250" s="657">
        <v>12</v>
      </c>
      <c r="H250" s="665">
        <v>242</v>
      </c>
      <c r="I250" s="657">
        <v>89</v>
      </c>
      <c r="J250" s="666">
        <v>153</v>
      </c>
      <c r="K250" s="657">
        <v>528</v>
      </c>
      <c r="L250" s="657">
        <v>398</v>
      </c>
      <c r="M250" s="657">
        <v>100</v>
      </c>
      <c r="N250" s="665">
        <v>84</v>
      </c>
      <c r="O250" s="657">
        <v>35</v>
      </c>
      <c r="P250" s="666">
        <v>49</v>
      </c>
      <c r="Q250" s="657">
        <v>69</v>
      </c>
      <c r="R250" s="657">
        <v>57</v>
      </c>
      <c r="S250" s="657">
        <v>12</v>
      </c>
      <c r="T250" s="665">
        <v>291</v>
      </c>
      <c r="U250" s="657">
        <v>155</v>
      </c>
      <c r="V250" s="666">
        <v>136</v>
      </c>
      <c r="W250" s="657">
        <v>1</v>
      </c>
      <c r="X250" s="657">
        <v>1</v>
      </c>
      <c r="Y250" s="657">
        <v>0</v>
      </c>
      <c r="Z250" s="665">
        <v>85</v>
      </c>
      <c r="AA250" s="657">
        <v>43</v>
      </c>
      <c r="AB250" s="666">
        <v>42</v>
      </c>
      <c r="AC250" s="657">
        <v>0</v>
      </c>
      <c r="AD250" s="657">
        <v>0</v>
      </c>
      <c r="AE250" s="657">
        <v>0</v>
      </c>
      <c r="AF250" s="665">
        <v>133</v>
      </c>
      <c r="AG250" s="657">
        <v>89</v>
      </c>
      <c r="AH250" s="666">
        <v>44</v>
      </c>
      <c r="AI250" s="657">
        <v>39</v>
      </c>
      <c r="AJ250" s="657">
        <v>16</v>
      </c>
      <c r="AK250" s="657">
        <v>23</v>
      </c>
      <c r="AL250" s="665">
        <v>0</v>
      </c>
      <c r="AM250" s="657">
        <v>0</v>
      </c>
      <c r="AN250" s="666">
        <v>0</v>
      </c>
      <c r="AO250" s="657">
        <v>33</v>
      </c>
      <c r="AP250" s="657">
        <v>31</v>
      </c>
      <c r="AQ250" s="657">
        <v>2</v>
      </c>
      <c r="AR250" s="665">
        <v>4</v>
      </c>
      <c r="AS250" s="657">
        <v>4</v>
      </c>
      <c r="AT250" s="666">
        <v>0</v>
      </c>
      <c r="AU250" s="657">
        <v>115</v>
      </c>
      <c r="AV250" s="657">
        <v>54</v>
      </c>
      <c r="AW250" s="657">
        <v>61</v>
      </c>
      <c r="AX250" s="665">
        <v>8</v>
      </c>
      <c r="AY250" s="657">
        <v>3</v>
      </c>
      <c r="AZ250" s="666">
        <v>5</v>
      </c>
      <c r="BA250" s="657">
        <v>55</v>
      </c>
      <c r="BB250" s="657">
        <v>43</v>
      </c>
      <c r="BC250" s="657">
        <v>12</v>
      </c>
      <c r="BD250" s="665">
        <v>3</v>
      </c>
      <c r="BE250" s="657">
        <v>3</v>
      </c>
      <c r="BF250" s="666">
        <v>0</v>
      </c>
      <c r="BG250" s="657">
        <v>0</v>
      </c>
      <c r="BH250" s="657">
        <v>0</v>
      </c>
      <c r="BI250" s="657">
        <v>0</v>
      </c>
      <c r="BJ250" s="665">
        <v>0</v>
      </c>
      <c r="BK250" s="657">
        <v>0</v>
      </c>
      <c r="BL250" s="666">
        <v>0</v>
      </c>
      <c r="BM250" s="657">
        <v>0</v>
      </c>
      <c r="BN250" s="657">
        <v>0</v>
      </c>
      <c r="BO250" s="657">
        <v>0</v>
      </c>
      <c r="BP250" s="665">
        <v>8</v>
      </c>
      <c r="BQ250" s="657">
        <v>2</v>
      </c>
      <c r="BR250" s="666">
        <v>6</v>
      </c>
      <c r="BS250" s="657">
        <v>16</v>
      </c>
      <c r="BT250" s="657">
        <v>6</v>
      </c>
      <c r="BU250" s="657">
        <v>10</v>
      </c>
      <c r="BV250" s="665">
        <v>3</v>
      </c>
      <c r="BW250" s="657">
        <v>3</v>
      </c>
      <c r="BX250" s="666">
        <v>0</v>
      </c>
      <c r="BY250" s="657">
        <v>15</v>
      </c>
      <c r="BZ250" s="657">
        <v>5</v>
      </c>
      <c r="CA250" s="657">
        <v>10</v>
      </c>
      <c r="CB250" s="665">
        <v>0</v>
      </c>
      <c r="CC250" s="657">
        <v>0</v>
      </c>
      <c r="CD250" s="666">
        <v>0</v>
      </c>
      <c r="CE250" s="657">
        <v>11</v>
      </c>
      <c r="CF250" s="657">
        <v>5</v>
      </c>
      <c r="CG250" s="657">
        <v>6</v>
      </c>
      <c r="CH250" s="665">
        <v>6</v>
      </c>
      <c r="CI250" s="657">
        <v>4</v>
      </c>
      <c r="CJ250" s="666">
        <v>2</v>
      </c>
      <c r="CK250" s="657">
        <v>399</v>
      </c>
      <c r="CL250" s="657">
        <v>236</v>
      </c>
      <c r="CM250" s="657">
        <v>163</v>
      </c>
      <c r="CN250" s="665">
        <v>0</v>
      </c>
      <c r="CO250" s="657">
        <v>0</v>
      </c>
      <c r="CP250" s="666">
        <v>0</v>
      </c>
      <c r="CQ250" s="657">
        <v>0</v>
      </c>
      <c r="CR250" s="657">
        <v>0</v>
      </c>
      <c r="CS250" s="657">
        <v>0</v>
      </c>
      <c r="CT250" s="665">
        <v>3</v>
      </c>
      <c r="CU250" s="657">
        <v>1</v>
      </c>
      <c r="CV250" s="666">
        <v>2</v>
      </c>
      <c r="CW250" s="657">
        <v>0</v>
      </c>
      <c r="CX250" s="657">
        <v>0</v>
      </c>
      <c r="CY250" s="657">
        <v>0</v>
      </c>
      <c r="CZ250" s="665">
        <v>8</v>
      </c>
      <c r="DA250" s="657">
        <v>4</v>
      </c>
      <c r="DB250" s="666">
        <v>4</v>
      </c>
      <c r="DC250" s="657">
        <v>0</v>
      </c>
      <c r="DD250" s="657">
        <v>0</v>
      </c>
      <c r="DE250" s="657">
        <v>0</v>
      </c>
      <c r="DF250" s="665">
        <v>0</v>
      </c>
      <c r="DG250" s="657">
        <v>0</v>
      </c>
      <c r="DH250" s="666">
        <v>0</v>
      </c>
      <c r="DI250" s="657">
        <v>81</v>
      </c>
      <c r="DJ250" s="657">
        <v>54</v>
      </c>
      <c r="DK250" s="657">
        <v>27</v>
      </c>
      <c r="DL250" s="665">
        <v>11</v>
      </c>
      <c r="DM250" s="657">
        <v>4</v>
      </c>
      <c r="DN250" s="666">
        <v>7</v>
      </c>
      <c r="DO250" s="657">
        <v>0</v>
      </c>
      <c r="DP250" s="657">
        <v>0</v>
      </c>
      <c r="DQ250" s="657">
        <v>0</v>
      </c>
      <c r="DR250" s="665">
        <v>0</v>
      </c>
      <c r="DS250" s="657">
        <v>0</v>
      </c>
      <c r="DT250" s="666">
        <v>0</v>
      </c>
      <c r="DU250" s="665">
        <v>0</v>
      </c>
      <c r="DV250" s="657">
        <v>0</v>
      </c>
      <c r="DW250" s="666">
        <v>0</v>
      </c>
    </row>
    <row r="251" spans="1:127" hidden="1" x14ac:dyDescent="0.15">
      <c r="A251" s="529" t="s">
        <v>1593</v>
      </c>
      <c r="B251" s="661">
        <v>35167</v>
      </c>
      <c r="C251" s="662">
        <v>25122</v>
      </c>
      <c r="D251" s="663">
        <v>10036</v>
      </c>
      <c r="E251" s="657">
        <v>6439</v>
      </c>
      <c r="F251" s="657">
        <v>5173</v>
      </c>
      <c r="G251" s="657">
        <v>1266</v>
      </c>
      <c r="H251" s="665">
        <v>10288</v>
      </c>
      <c r="I251" s="657">
        <v>8057</v>
      </c>
      <c r="J251" s="666">
        <v>2231</v>
      </c>
      <c r="K251" s="657">
        <v>3275</v>
      </c>
      <c r="L251" s="657">
        <v>2564</v>
      </c>
      <c r="M251" s="657">
        <v>711</v>
      </c>
      <c r="N251" s="665">
        <v>974</v>
      </c>
      <c r="O251" s="657">
        <v>545</v>
      </c>
      <c r="P251" s="666">
        <v>429</v>
      </c>
      <c r="Q251" s="657">
        <v>681</v>
      </c>
      <c r="R251" s="657">
        <v>527</v>
      </c>
      <c r="S251" s="657">
        <v>154</v>
      </c>
      <c r="T251" s="665">
        <v>390</v>
      </c>
      <c r="U251" s="657">
        <v>185</v>
      </c>
      <c r="V251" s="666">
        <v>205</v>
      </c>
      <c r="W251" s="657">
        <v>14</v>
      </c>
      <c r="X251" s="657">
        <v>11</v>
      </c>
      <c r="Y251" s="657">
        <v>3</v>
      </c>
      <c r="Z251" s="665">
        <v>1103</v>
      </c>
      <c r="AA251" s="657">
        <v>894</v>
      </c>
      <c r="AB251" s="666">
        <v>209</v>
      </c>
      <c r="AC251" s="657">
        <v>60</v>
      </c>
      <c r="AD251" s="657">
        <v>14</v>
      </c>
      <c r="AE251" s="657">
        <v>46</v>
      </c>
      <c r="AF251" s="665">
        <v>287</v>
      </c>
      <c r="AG251" s="657">
        <v>164</v>
      </c>
      <c r="AH251" s="666">
        <v>123</v>
      </c>
      <c r="AI251" s="657">
        <v>1230</v>
      </c>
      <c r="AJ251" s="657">
        <v>537</v>
      </c>
      <c r="AK251" s="657">
        <v>693</v>
      </c>
      <c r="AL251" s="665">
        <v>605</v>
      </c>
      <c r="AM251" s="657">
        <v>506</v>
      </c>
      <c r="AN251" s="666">
        <v>99</v>
      </c>
      <c r="AO251" s="657">
        <v>317</v>
      </c>
      <c r="AP251" s="657">
        <v>166</v>
      </c>
      <c r="AQ251" s="657">
        <v>151</v>
      </c>
      <c r="AR251" s="665">
        <v>246</v>
      </c>
      <c r="AS251" s="657">
        <v>177</v>
      </c>
      <c r="AT251" s="666">
        <v>69</v>
      </c>
      <c r="AU251" s="657">
        <v>59</v>
      </c>
      <c r="AV251" s="657">
        <v>24</v>
      </c>
      <c r="AW251" s="657">
        <v>35</v>
      </c>
      <c r="AX251" s="665">
        <v>94</v>
      </c>
      <c r="AY251" s="657">
        <v>75</v>
      </c>
      <c r="AZ251" s="666">
        <v>19</v>
      </c>
      <c r="BA251" s="657">
        <v>304</v>
      </c>
      <c r="BB251" s="657">
        <v>101</v>
      </c>
      <c r="BC251" s="657">
        <v>203</v>
      </c>
      <c r="BD251" s="665">
        <v>420</v>
      </c>
      <c r="BE251" s="657">
        <v>299</v>
      </c>
      <c r="BF251" s="666">
        <v>121</v>
      </c>
      <c r="BG251" s="657">
        <v>837</v>
      </c>
      <c r="BH251" s="657">
        <v>566</v>
      </c>
      <c r="BI251" s="657">
        <v>271</v>
      </c>
      <c r="BJ251" s="665">
        <v>904</v>
      </c>
      <c r="BK251" s="657">
        <v>640</v>
      </c>
      <c r="BL251" s="666">
        <v>264</v>
      </c>
      <c r="BM251" s="657">
        <v>285</v>
      </c>
      <c r="BN251" s="657">
        <v>152</v>
      </c>
      <c r="BO251" s="657">
        <v>133</v>
      </c>
      <c r="BP251" s="665">
        <v>258</v>
      </c>
      <c r="BQ251" s="657">
        <v>237</v>
      </c>
      <c r="BR251" s="666">
        <v>21</v>
      </c>
      <c r="BS251" s="657">
        <v>1547</v>
      </c>
      <c r="BT251" s="657">
        <v>935</v>
      </c>
      <c r="BU251" s="657">
        <v>612</v>
      </c>
      <c r="BV251" s="665">
        <v>508</v>
      </c>
      <c r="BW251" s="657">
        <v>262</v>
      </c>
      <c r="BX251" s="666">
        <v>246</v>
      </c>
      <c r="BY251" s="657">
        <v>16</v>
      </c>
      <c r="BZ251" s="657">
        <v>11</v>
      </c>
      <c r="CA251" s="657">
        <v>5</v>
      </c>
      <c r="CB251" s="665">
        <v>378</v>
      </c>
      <c r="CC251" s="657">
        <v>283</v>
      </c>
      <c r="CD251" s="666">
        <v>86</v>
      </c>
      <c r="CE251" s="657">
        <v>482</v>
      </c>
      <c r="CF251" s="657">
        <v>262</v>
      </c>
      <c r="CG251" s="657">
        <v>220</v>
      </c>
      <c r="CH251" s="665">
        <v>387</v>
      </c>
      <c r="CI251" s="657">
        <v>255</v>
      </c>
      <c r="CJ251" s="666">
        <v>132</v>
      </c>
      <c r="CK251" s="657">
        <v>396</v>
      </c>
      <c r="CL251" s="657">
        <v>216</v>
      </c>
      <c r="CM251" s="657">
        <v>180</v>
      </c>
      <c r="CN251" s="665">
        <v>2</v>
      </c>
      <c r="CO251" s="657">
        <v>1</v>
      </c>
      <c r="CP251" s="666">
        <v>1</v>
      </c>
      <c r="CQ251" s="657">
        <v>164</v>
      </c>
      <c r="CR251" s="657">
        <v>112</v>
      </c>
      <c r="CS251" s="657">
        <v>52</v>
      </c>
      <c r="CT251" s="665">
        <v>72</v>
      </c>
      <c r="CU251" s="657">
        <v>40</v>
      </c>
      <c r="CV251" s="666">
        <v>32</v>
      </c>
      <c r="CW251" s="657">
        <v>106</v>
      </c>
      <c r="CX251" s="657">
        <v>20</v>
      </c>
      <c r="CY251" s="657">
        <v>86</v>
      </c>
      <c r="CZ251" s="665">
        <v>137</v>
      </c>
      <c r="DA251" s="657">
        <v>31</v>
      </c>
      <c r="DB251" s="666">
        <v>106</v>
      </c>
      <c r="DC251" s="657">
        <v>1056</v>
      </c>
      <c r="DD251" s="657">
        <v>594</v>
      </c>
      <c r="DE251" s="657">
        <v>462</v>
      </c>
      <c r="DF251" s="665">
        <v>86</v>
      </c>
      <c r="DG251" s="657">
        <v>56</v>
      </c>
      <c r="DH251" s="666">
        <v>30</v>
      </c>
      <c r="DI251" s="657">
        <v>138</v>
      </c>
      <c r="DJ251" s="657">
        <v>57</v>
      </c>
      <c r="DK251" s="657">
        <v>81</v>
      </c>
      <c r="DL251" s="665">
        <v>332</v>
      </c>
      <c r="DM251" s="657">
        <v>240</v>
      </c>
      <c r="DN251" s="666">
        <v>92</v>
      </c>
      <c r="DO251" s="657">
        <v>186</v>
      </c>
      <c r="DP251" s="657">
        <v>76</v>
      </c>
      <c r="DQ251" s="657">
        <v>110</v>
      </c>
      <c r="DR251" s="665">
        <v>81</v>
      </c>
      <c r="DS251" s="657">
        <v>46</v>
      </c>
      <c r="DT251" s="666">
        <v>35</v>
      </c>
      <c r="DU251" s="665">
        <v>23</v>
      </c>
      <c r="DV251" s="657">
        <v>11</v>
      </c>
      <c r="DW251" s="666">
        <v>12</v>
      </c>
    </row>
    <row r="252" spans="1:127" hidden="1" x14ac:dyDescent="0.15">
      <c r="A252" s="529" t="s">
        <v>1594</v>
      </c>
      <c r="B252" s="661">
        <v>509</v>
      </c>
      <c r="C252" s="662">
        <v>345</v>
      </c>
      <c r="D252" s="663">
        <v>164</v>
      </c>
      <c r="E252" s="657">
        <v>291</v>
      </c>
      <c r="F252" s="657">
        <v>160</v>
      </c>
      <c r="G252" s="657">
        <v>131</v>
      </c>
      <c r="H252" s="665">
        <v>162</v>
      </c>
      <c r="I252" s="657">
        <v>148</v>
      </c>
      <c r="J252" s="666">
        <v>14</v>
      </c>
      <c r="K252" s="657">
        <v>16</v>
      </c>
      <c r="L252" s="657">
        <v>12</v>
      </c>
      <c r="M252" s="657">
        <v>4</v>
      </c>
      <c r="N252" s="665">
        <v>0</v>
      </c>
      <c r="O252" s="657">
        <v>0</v>
      </c>
      <c r="P252" s="666">
        <v>0</v>
      </c>
      <c r="Q252" s="657">
        <v>4</v>
      </c>
      <c r="R252" s="657">
        <v>3</v>
      </c>
      <c r="S252" s="657">
        <v>1</v>
      </c>
      <c r="T252" s="665">
        <v>0</v>
      </c>
      <c r="U252" s="657">
        <v>0</v>
      </c>
      <c r="V252" s="666">
        <v>0</v>
      </c>
      <c r="W252" s="657">
        <v>0</v>
      </c>
      <c r="X252" s="657">
        <v>0</v>
      </c>
      <c r="Y252" s="657">
        <v>0</v>
      </c>
      <c r="Z252" s="665">
        <v>4</v>
      </c>
      <c r="AA252" s="657">
        <v>4</v>
      </c>
      <c r="AB252" s="666">
        <v>0</v>
      </c>
      <c r="AC252" s="657">
        <v>0</v>
      </c>
      <c r="AD252" s="657">
        <v>0</v>
      </c>
      <c r="AE252" s="657">
        <v>0</v>
      </c>
      <c r="AF252" s="665">
        <v>0</v>
      </c>
      <c r="AG252" s="657">
        <v>0</v>
      </c>
      <c r="AH252" s="666">
        <v>0</v>
      </c>
      <c r="AI252" s="657">
        <v>11</v>
      </c>
      <c r="AJ252" s="657">
        <v>3</v>
      </c>
      <c r="AK252" s="657">
        <v>8</v>
      </c>
      <c r="AL252" s="665">
        <v>0</v>
      </c>
      <c r="AM252" s="657">
        <v>0</v>
      </c>
      <c r="AN252" s="666">
        <v>0</v>
      </c>
      <c r="AO252" s="657">
        <v>0</v>
      </c>
      <c r="AP252" s="657">
        <v>0</v>
      </c>
      <c r="AQ252" s="657">
        <v>0</v>
      </c>
      <c r="AR252" s="665">
        <v>0</v>
      </c>
      <c r="AS252" s="657">
        <v>0</v>
      </c>
      <c r="AT252" s="666">
        <v>0</v>
      </c>
      <c r="AU252" s="657">
        <v>0</v>
      </c>
      <c r="AV252" s="657">
        <v>0</v>
      </c>
      <c r="AW252" s="657">
        <v>0</v>
      </c>
      <c r="AX252" s="665">
        <v>1</v>
      </c>
      <c r="AY252" s="657">
        <v>1</v>
      </c>
      <c r="AZ252" s="666">
        <v>0</v>
      </c>
      <c r="BA252" s="657">
        <v>0</v>
      </c>
      <c r="BB252" s="657">
        <v>0</v>
      </c>
      <c r="BC252" s="657">
        <v>0</v>
      </c>
      <c r="BD252" s="665">
        <v>0</v>
      </c>
      <c r="BE252" s="657">
        <v>0</v>
      </c>
      <c r="BF252" s="666">
        <v>0</v>
      </c>
      <c r="BG252" s="657">
        <v>0</v>
      </c>
      <c r="BH252" s="657">
        <v>0</v>
      </c>
      <c r="BI252" s="657">
        <v>0</v>
      </c>
      <c r="BJ252" s="665">
        <v>0</v>
      </c>
      <c r="BK252" s="657">
        <v>0</v>
      </c>
      <c r="BL252" s="666">
        <v>0</v>
      </c>
      <c r="BM252" s="657">
        <v>8</v>
      </c>
      <c r="BN252" s="657">
        <v>4</v>
      </c>
      <c r="BO252" s="657">
        <v>4</v>
      </c>
      <c r="BP252" s="665">
        <v>0</v>
      </c>
      <c r="BQ252" s="657">
        <v>0</v>
      </c>
      <c r="BR252" s="666">
        <v>0</v>
      </c>
      <c r="BS252" s="657">
        <v>0</v>
      </c>
      <c r="BT252" s="657">
        <v>0</v>
      </c>
      <c r="BU252" s="657">
        <v>0</v>
      </c>
      <c r="BV252" s="665">
        <v>0</v>
      </c>
      <c r="BW252" s="657">
        <v>0</v>
      </c>
      <c r="BX252" s="666">
        <v>0</v>
      </c>
      <c r="BY252" s="657">
        <v>0</v>
      </c>
      <c r="BZ252" s="657">
        <v>0</v>
      </c>
      <c r="CA252" s="657">
        <v>0</v>
      </c>
      <c r="CB252" s="665">
        <v>0</v>
      </c>
      <c r="CC252" s="657">
        <v>0</v>
      </c>
      <c r="CD252" s="666">
        <v>0</v>
      </c>
      <c r="CE252" s="657">
        <v>0</v>
      </c>
      <c r="CF252" s="657">
        <v>0</v>
      </c>
      <c r="CG252" s="657">
        <v>0</v>
      </c>
      <c r="CH252" s="665">
        <v>0</v>
      </c>
      <c r="CI252" s="657">
        <v>0</v>
      </c>
      <c r="CJ252" s="666">
        <v>0</v>
      </c>
      <c r="CK252" s="657">
        <v>12</v>
      </c>
      <c r="CL252" s="657">
        <v>10</v>
      </c>
      <c r="CM252" s="657">
        <v>2</v>
      </c>
      <c r="CN252" s="665">
        <v>0</v>
      </c>
      <c r="CO252" s="657">
        <v>0</v>
      </c>
      <c r="CP252" s="666">
        <v>0</v>
      </c>
      <c r="CQ252" s="657">
        <v>0</v>
      </c>
      <c r="CR252" s="657">
        <v>0</v>
      </c>
      <c r="CS252" s="657">
        <v>0</v>
      </c>
      <c r="CT252" s="665">
        <v>0</v>
      </c>
      <c r="CU252" s="657">
        <v>0</v>
      </c>
      <c r="CV252" s="666">
        <v>0</v>
      </c>
      <c r="CW252" s="657">
        <v>0</v>
      </c>
      <c r="CX252" s="657">
        <v>0</v>
      </c>
      <c r="CY252" s="657">
        <v>0</v>
      </c>
      <c r="CZ252" s="665">
        <v>0</v>
      </c>
      <c r="DA252" s="657">
        <v>0</v>
      </c>
      <c r="DB252" s="666">
        <v>0</v>
      </c>
      <c r="DC252" s="657">
        <v>0</v>
      </c>
      <c r="DD252" s="657">
        <v>0</v>
      </c>
      <c r="DE252" s="657">
        <v>0</v>
      </c>
      <c r="DF252" s="665">
        <v>0</v>
      </c>
      <c r="DG252" s="657">
        <v>0</v>
      </c>
      <c r="DH252" s="666">
        <v>0</v>
      </c>
      <c r="DI252" s="657">
        <v>0</v>
      </c>
      <c r="DJ252" s="657">
        <v>0</v>
      </c>
      <c r="DK252" s="657">
        <v>0</v>
      </c>
      <c r="DL252" s="665">
        <v>0</v>
      </c>
      <c r="DM252" s="657">
        <v>0</v>
      </c>
      <c r="DN252" s="666">
        <v>0</v>
      </c>
      <c r="DO252" s="657">
        <v>0</v>
      </c>
      <c r="DP252" s="657">
        <v>0</v>
      </c>
      <c r="DQ252" s="657">
        <v>0</v>
      </c>
      <c r="DR252" s="665">
        <v>0</v>
      </c>
      <c r="DS252" s="657">
        <v>0</v>
      </c>
      <c r="DT252" s="666">
        <v>0</v>
      </c>
      <c r="DU252" s="665">
        <v>0</v>
      </c>
      <c r="DV252" s="657">
        <v>0</v>
      </c>
      <c r="DW252" s="666">
        <v>0</v>
      </c>
    </row>
    <row r="253" spans="1:127" hidden="1" x14ac:dyDescent="0.15">
      <c r="A253" s="529" t="s">
        <v>1595</v>
      </c>
      <c r="B253" s="661">
        <v>12458</v>
      </c>
      <c r="C253" s="662">
        <v>9539</v>
      </c>
      <c r="D253" s="663">
        <v>2919</v>
      </c>
      <c r="E253" s="657">
        <v>3988</v>
      </c>
      <c r="F253" s="657">
        <v>3352</v>
      </c>
      <c r="G253" s="657">
        <v>636</v>
      </c>
      <c r="H253" s="665">
        <v>1989</v>
      </c>
      <c r="I253" s="657">
        <v>1604</v>
      </c>
      <c r="J253" s="666">
        <v>385</v>
      </c>
      <c r="K253" s="657">
        <v>1496</v>
      </c>
      <c r="L253" s="657">
        <v>1229</v>
      </c>
      <c r="M253" s="657">
        <v>267</v>
      </c>
      <c r="N253" s="665">
        <v>581</v>
      </c>
      <c r="O253" s="657">
        <v>370</v>
      </c>
      <c r="P253" s="666">
        <v>211</v>
      </c>
      <c r="Q253" s="657">
        <v>37</v>
      </c>
      <c r="R253" s="657">
        <v>32</v>
      </c>
      <c r="S253" s="657">
        <v>5</v>
      </c>
      <c r="T253" s="665">
        <v>0</v>
      </c>
      <c r="U253" s="657">
        <v>0</v>
      </c>
      <c r="V253" s="666">
        <v>0</v>
      </c>
      <c r="W253" s="657">
        <v>7</v>
      </c>
      <c r="X253" s="657">
        <v>6</v>
      </c>
      <c r="Y253" s="657">
        <v>1</v>
      </c>
      <c r="Z253" s="665">
        <v>493</v>
      </c>
      <c r="AA253" s="657">
        <v>403</v>
      </c>
      <c r="AB253" s="666">
        <v>90</v>
      </c>
      <c r="AC253" s="657">
        <v>57</v>
      </c>
      <c r="AD253" s="657">
        <v>12</v>
      </c>
      <c r="AE253" s="657">
        <v>45</v>
      </c>
      <c r="AF253" s="665">
        <v>133</v>
      </c>
      <c r="AG253" s="657">
        <v>65</v>
      </c>
      <c r="AH253" s="666">
        <v>68</v>
      </c>
      <c r="AI253" s="657">
        <v>217</v>
      </c>
      <c r="AJ253" s="657">
        <v>160</v>
      </c>
      <c r="AK253" s="657">
        <v>57</v>
      </c>
      <c r="AL253" s="665">
        <v>591</v>
      </c>
      <c r="AM253" s="657">
        <v>499</v>
      </c>
      <c r="AN253" s="666">
        <v>92</v>
      </c>
      <c r="AO253" s="657">
        <v>29</v>
      </c>
      <c r="AP253" s="657">
        <v>24</v>
      </c>
      <c r="AQ253" s="657">
        <v>5</v>
      </c>
      <c r="AR253" s="665">
        <v>33</v>
      </c>
      <c r="AS253" s="657">
        <v>24</v>
      </c>
      <c r="AT253" s="666">
        <v>9</v>
      </c>
      <c r="AU253" s="657">
        <v>13</v>
      </c>
      <c r="AV253" s="657">
        <v>11</v>
      </c>
      <c r="AW253" s="657">
        <v>2</v>
      </c>
      <c r="AX253" s="665">
        <v>93</v>
      </c>
      <c r="AY253" s="657">
        <v>74</v>
      </c>
      <c r="AZ253" s="666">
        <v>19</v>
      </c>
      <c r="BA253" s="657">
        <v>47</v>
      </c>
      <c r="BB253" s="657">
        <v>30</v>
      </c>
      <c r="BC253" s="657">
        <v>17</v>
      </c>
      <c r="BD253" s="665">
        <v>19</v>
      </c>
      <c r="BE253" s="657">
        <v>15</v>
      </c>
      <c r="BF253" s="666">
        <v>4</v>
      </c>
      <c r="BG253" s="657">
        <v>177</v>
      </c>
      <c r="BH253" s="657">
        <v>130</v>
      </c>
      <c r="BI253" s="657">
        <v>47</v>
      </c>
      <c r="BJ253" s="665">
        <v>340</v>
      </c>
      <c r="BK253" s="657">
        <v>257</v>
      </c>
      <c r="BL253" s="666">
        <v>83</v>
      </c>
      <c r="BM253" s="657">
        <v>34</v>
      </c>
      <c r="BN253" s="657">
        <v>26</v>
      </c>
      <c r="BO253" s="657">
        <v>8</v>
      </c>
      <c r="BP253" s="665">
        <v>0</v>
      </c>
      <c r="BQ253" s="657">
        <v>0</v>
      </c>
      <c r="BR253" s="666">
        <v>0</v>
      </c>
      <c r="BS253" s="657">
        <v>707</v>
      </c>
      <c r="BT253" s="657">
        <v>502</v>
      </c>
      <c r="BU253" s="657">
        <v>205</v>
      </c>
      <c r="BV253" s="665">
        <v>2</v>
      </c>
      <c r="BW253" s="657">
        <v>1</v>
      </c>
      <c r="BX253" s="666">
        <v>1</v>
      </c>
      <c r="BY253" s="657">
        <v>16</v>
      </c>
      <c r="BZ253" s="657">
        <v>11</v>
      </c>
      <c r="CA253" s="657">
        <v>5</v>
      </c>
      <c r="CB253" s="665">
        <v>0</v>
      </c>
      <c r="CC253" s="657">
        <v>0</v>
      </c>
      <c r="CD253" s="666">
        <v>0</v>
      </c>
      <c r="CE253" s="657">
        <v>305</v>
      </c>
      <c r="CF253" s="657">
        <v>194</v>
      </c>
      <c r="CG253" s="657">
        <v>111</v>
      </c>
      <c r="CH253" s="665">
        <v>198</v>
      </c>
      <c r="CI253" s="657">
        <v>113</v>
      </c>
      <c r="CJ253" s="666">
        <v>85</v>
      </c>
      <c r="CK253" s="657">
        <v>352</v>
      </c>
      <c r="CL253" s="657">
        <v>186</v>
      </c>
      <c r="CM253" s="657">
        <v>166</v>
      </c>
      <c r="CN253" s="665">
        <v>0</v>
      </c>
      <c r="CO253" s="657">
        <v>0</v>
      </c>
      <c r="CP253" s="666">
        <v>0</v>
      </c>
      <c r="CQ253" s="657">
        <v>18</v>
      </c>
      <c r="CR253" s="657">
        <v>11</v>
      </c>
      <c r="CS253" s="657">
        <v>7</v>
      </c>
      <c r="CT253" s="665">
        <v>47</v>
      </c>
      <c r="CU253" s="657">
        <v>29</v>
      </c>
      <c r="CV253" s="666">
        <v>18</v>
      </c>
      <c r="CW253" s="657">
        <v>17</v>
      </c>
      <c r="CX253" s="657">
        <v>10</v>
      </c>
      <c r="CY253" s="657">
        <v>7</v>
      </c>
      <c r="CZ253" s="665">
        <v>95</v>
      </c>
      <c r="DA253" s="657">
        <v>18</v>
      </c>
      <c r="DB253" s="666">
        <v>77</v>
      </c>
      <c r="DC253" s="657">
        <v>217</v>
      </c>
      <c r="DD253" s="657">
        <v>102</v>
      </c>
      <c r="DE253" s="657">
        <v>115</v>
      </c>
      <c r="DF253" s="665">
        <v>25</v>
      </c>
      <c r="DG253" s="657">
        <v>4</v>
      </c>
      <c r="DH253" s="666">
        <v>21</v>
      </c>
      <c r="DI253" s="657">
        <v>42</v>
      </c>
      <c r="DJ253" s="657">
        <v>12</v>
      </c>
      <c r="DK253" s="657">
        <v>30</v>
      </c>
      <c r="DL253" s="665">
        <v>20</v>
      </c>
      <c r="DM253" s="657">
        <v>12</v>
      </c>
      <c r="DN253" s="666">
        <v>8</v>
      </c>
      <c r="DO253" s="657">
        <v>0</v>
      </c>
      <c r="DP253" s="657">
        <v>0</v>
      </c>
      <c r="DQ253" s="657">
        <v>0</v>
      </c>
      <c r="DR253" s="665">
        <v>0</v>
      </c>
      <c r="DS253" s="657">
        <v>0</v>
      </c>
      <c r="DT253" s="666">
        <v>0</v>
      </c>
      <c r="DU253" s="665">
        <v>23</v>
      </c>
      <c r="DV253" s="657">
        <v>11</v>
      </c>
      <c r="DW253" s="666">
        <v>12</v>
      </c>
    </row>
    <row r="254" spans="1:127" hidden="1" x14ac:dyDescent="0.15">
      <c r="A254" s="529" t="s">
        <v>1596</v>
      </c>
      <c r="B254" s="661">
        <v>12372</v>
      </c>
      <c r="C254" s="662">
        <v>9263</v>
      </c>
      <c r="D254" s="663">
        <v>3109</v>
      </c>
      <c r="E254" s="657">
        <v>1058</v>
      </c>
      <c r="F254" s="657">
        <v>872</v>
      </c>
      <c r="G254" s="657">
        <v>186</v>
      </c>
      <c r="H254" s="665">
        <v>5866</v>
      </c>
      <c r="I254" s="657">
        <v>4863</v>
      </c>
      <c r="J254" s="666">
        <v>1003</v>
      </c>
      <c r="K254" s="657">
        <v>1480</v>
      </c>
      <c r="L254" s="657">
        <v>1158</v>
      </c>
      <c r="M254" s="657">
        <v>322</v>
      </c>
      <c r="N254" s="665">
        <v>291</v>
      </c>
      <c r="O254" s="657">
        <v>121</v>
      </c>
      <c r="P254" s="666">
        <v>170</v>
      </c>
      <c r="Q254" s="657">
        <v>570</v>
      </c>
      <c r="R254" s="657">
        <v>441</v>
      </c>
      <c r="S254" s="657">
        <v>129</v>
      </c>
      <c r="T254" s="665">
        <v>20</v>
      </c>
      <c r="U254" s="657">
        <v>15</v>
      </c>
      <c r="V254" s="666">
        <v>5</v>
      </c>
      <c r="W254" s="657">
        <v>0</v>
      </c>
      <c r="X254" s="657">
        <v>0</v>
      </c>
      <c r="Y254" s="657">
        <v>0</v>
      </c>
      <c r="Z254" s="665">
        <v>233</v>
      </c>
      <c r="AA254" s="657">
        <v>203</v>
      </c>
      <c r="AB254" s="666">
        <v>30</v>
      </c>
      <c r="AC254" s="657">
        <v>3</v>
      </c>
      <c r="AD254" s="657">
        <v>2</v>
      </c>
      <c r="AE254" s="657">
        <v>1</v>
      </c>
      <c r="AF254" s="665">
        <v>22</v>
      </c>
      <c r="AG254" s="657">
        <v>6</v>
      </c>
      <c r="AH254" s="666">
        <v>16</v>
      </c>
      <c r="AI254" s="657">
        <v>300</v>
      </c>
      <c r="AJ254" s="657">
        <v>110</v>
      </c>
      <c r="AK254" s="657">
        <v>190</v>
      </c>
      <c r="AL254" s="665">
        <v>0</v>
      </c>
      <c r="AM254" s="657">
        <v>0</v>
      </c>
      <c r="AN254" s="666">
        <v>0</v>
      </c>
      <c r="AO254" s="657">
        <v>192</v>
      </c>
      <c r="AP254" s="657">
        <v>131</v>
      </c>
      <c r="AQ254" s="657">
        <v>61</v>
      </c>
      <c r="AR254" s="665">
        <v>4</v>
      </c>
      <c r="AS254" s="657">
        <v>1</v>
      </c>
      <c r="AT254" s="666">
        <v>3</v>
      </c>
      <c r="AU254" s="657">
        <v>36</v>
      </c>
      <c r="AV254" s="657">
        <v>7</v>
      </c>
      <c r="AW254" s="657">
        <v>29</v>
      </c>
      <c r="AX254" s="665">
        <v>0</v>
      </c>
      <c r="AY254" s="657">
        <v>0</v>
      </c>
      <c r="AZ254" s="666">
        <v>0</v>
      </c>
      <c r="BA254" s="657">
        <v>141</v>
      </c>
      <c r="BB254" s="657">
        <v>23</v>
      </c>
      <c r="BC254" s="657">
        <v>118</v>
      </c>
      <c r="BD254" s="665">
        <v>5</v>
      </c>
      <c r="BE254" s="657">
        <v>3</v>
      </c>
      <c r="BF254" s="666">
        <v>2</v>
      </c>
      <c r="BG254" s="657">
        <v>347</v>
      </c>
      <c r="BH254" s="657">
        <v>232</v>
      </c>
      <c r="BI254" s="657">
        <v>115</v>
      </c>
      <c r="BJ254" s="665">
        <v>58</v>
      </c>
      <c r="BK254" s="657">
        <v>21</v>
      </c>
      <c r="BL254" s="666">
        <v>37</v>
      </c>
      <c r="BM254" s="657">
        <v>123</v>
      </c>
      <c r="BN254" s="657">
        <v>54</v>
      </c>
      <c r="BO254" s="657">
        <v>69</v>
      </c>
      <c r="BP254" s="665">
        <v>2</v>
      </c>
      <c r="BQ254" s="657">
        <v>1</v>
      </c>
      <c r="BR254" s="666">
        <v>1</v>
      </c>
      <c r="BS254" s="657">
        <v>113</v>
      </c>
      <c r="BT254" s="657">
        <v>76</v>
      </c>
      <c r="BU254" s="657">
        <v>37</v>
      </c>
      <c r="BV254" s="665">
        <v>0</v>
      </c>
      <c r="BW254" s="657">
        <v>0</v>
      </c>
      <c r="BX254" s="666">
        <v>0</v>
      </c>
      <c r="BY254" s="657">
        <v>0</v>
      </c>
      <c r="BZ254" s="657">
        <v>0</v>
      </c>
      <c r="CA254" s="657">
        <v>0</v>
      </c>
      <c r="CB254" s="665">
        <v>11</v>
      </c>
      <c r="CC254" s="657">
        <v>7</v>
      </c>
      <c r="CD254" s="666">
        <v>4</v>
      </c>
      <c r="CE254" s="657">
        <v>177</v>
      </c>
      <c r="CF254" s="657">
        <v>68</v>
      </c>
      <c r="CG254" s="657">
        <v>109</v>
      </c>
      <c r="CH254" s="665">
        <v>0</v>
      </c>
      <c r="CI254" s="657">
        <v>0</v>
      </c>
      <c r="CJ254" s="666">
        <v>0</v>
      </c>
      <c r="CK254" s="657">
        <v>0</v>
      </c>
      <c r="CL254" s="657">
        <v>0</v>
      </c>
      <c r="CM254" s="657">
        <v>0</v>
      </c>
      <c r="CN254" s="665">
        <v>0</v>
      </c>
      <c r="CO254" s="657">
        <v>0</v>
      </c>
      <c r="CP254" s="666">
        <v>0</v>
      </c>
      <c r="CQ254" s="657">
        <v>137</v>
      </c>
      <c r="CR254" s="657">
        <v>97</v>
      </c>
      <c r="CS254" s="657">
        <v>40</v>
      </c>
      <c r="CT254" s="665">
        <v>23</v>
      </c>
      <c r="CU254" s="657">
        <v>10</v>
      </c>
      <c r="CV254" s="666">
        <v>13</v>
      </c>
      <c r="CW254" s="657">
        <v>0</v>
      </c>
      <c r="CX254" s="657">
        <v>0</v>
      </c>
      <c r="CY254" s="657">
        <v>0</v>
      </c>
      <c r="CZ254" s="665">
        <v>39</v>
      </c>
      <c r="DA254" s="657">
        <v>11</v>
      </c>
      <c r="DB254" s="666">
        <v>28</v>
      </c>
      <c r="DC254" s="657">
        <v>581</v>
      </c>
      <c r="DD254" s="657">
        <v>373</v>
      </c>
      <c r="DE254" s="657">
        <v>208</v>
      </c>
      <c r="DF254" s="665">
        <v>61</v>
      </c>
      <c r="DG254" s="657">
        <v>52</v>
      </c>
      <c r="DH254" s="666">
        <v>9</v>
      </c>
      <c r="DI254" s="657">
        <v>96</v>
      </c>
      <c r="DJ254" s="657">
        <v>45</v>
      </c>
      <c r="DK254" s="657">
        <v>51</v>
      </c>
      <c r="DL254" s="665">
        <v>275</v>
      </c>
      <c r="DM254" s="657">
        <v>222</v>
      </c>
      <c r="DN254" s="666">
        <v>53</v>
      </c>
      <c r="DO254" s="657">
        <v>108</v>
      </c>
      <c r="DP254" s="657">
        <v>38</v>
      </c>
      <c r="DQ254" s="657">
        <v>70</v>
      </c>
      <c r="DR254" s="665">
        <v>0</v>
      </c>
      <c r="DS254" s="657">
        <v>0</v>
      </c>
      <c r="DT254" s="666">
        <v>0</v>
      </c>
      <c r="DU254" s="665">
        <v>0</v>
      </c>
      <c r="DV254" s="657">
        <v>0</v>
      </c>
      <c r="DW254" s="666">
        <v>0</v>
      </c>
    </row>
    <row r="255" spans="1:127" hidden="1" x14ac:dyDescent="0.15">
      <c r="A255" s="529" t="s">
        <v>1597</v>
      </c>
      <c r="B255" s="661">
        <v>1703</v>
      </c>
      <c r="C255" s="662">
        <v>1254</v>
      </c>
      <c r="D255" s="663">
        <v>449</v>
      </c>
      <c r="E255" s="657">
        <v>438</v>
      </c>
      <c r="F255" s="657">
        <v>330</v>
      </c>
      <c r="G255" s="657">
        <v>108</v>
      </c>
      <c r="H255" s="665">
        <v>42</v>
      </c>
      <c r="I255" s="657">
        <v>34</v>
      </c>
      <c r="J255" s="666">
        <v>8</v>
      </c>
      <c r="K255" s="657">
        <v>63</v>
      </c>
      <c r="L255" s="657">
        <v>46</v>
      </c>
      <c r="M255" s="657">
        <v>17</v>
      </c>
      <c r="N255" s="665">
        <v>0</v>
      </c>
      <c r="O255" s="657">
        <v>0</v>
      </c>
      <c r="P255" s="666">
        <v>0</v>
      </c>
      <c r="Q255" s="657">
        <v>0</v>
      </c>
      <c r="R255" s="657">
        <v>0</v>
      </c>
      <c r="S255" s="657">
        <v>0</v>
      </c>
      <c r="T255" s="665">
        <v>0</v>
      </c>
      <c r="U255" s="657">
        <v>0</v>
      </c>
      <c r="V255" s="666">
        <v>0</v>
      </c>
      <c r="W255" s="657">
        <v>0</v>
      </c>
      <c r="X255" s="657">
        <v>0</v>
      </c>
      <c r="Y255" s="657">
        <v>0</v>
      </c>
      <c r="Z255" s="665">
        <v>162</v>
      </c>
      <c r="AA255" s="657">
        <v>116</v>
      </c>
      <c r="AB255" s="666">
        <v>46</v>
      </c>
      <c r="AC255" s="657">
        <v>0</v>
      </c>
      <c r="AD255" s="657">
        <v>0</v>
      </c>
      <c r="AE255" s="657">
        <v>0</v>
      </c>
      <c r="AF255" s="665">
        <v>6</v>
      </c>
      <c r="AG255" s="657">
        <v>2</v>
      </c>
      <c r="AH255" s="666">
        <v>4</v>
      </c>
      <c r="AI255" s="657">
        <v>116</v>
      </c>
      <c r="AJ255" s="657">
        <v>63</v>
      </c>
      <c r="AK255" s="657">
        <v>53</v>
      </c>
      <c r="AL255" s="665">
        <v>0</v>
      </c>
      <c r="AM255" s="657">
        <v>0</v>
      </c>
      <c r="AN255" s="666">
        <v>0</v>
      </c>
      <c r="AO255" s="657">
        <v>28</v>
      </c>
      <c r="AP255" s="657">
        <v>3</v>
      </c>
      <c r="AQ255" s="657">
        <v>25</v>
      </c>
      <c r="AR255" s="665">
        <v>0</v>
      </c>
      <c r="AS255" s="657">
        <v>0</v>
      </c>
      <c r="AT255" s="666">
        <v>0</v>
      </c>
      <c r="AU255" s="657">
        <v>7</v>
      </c>
      <c r="AV255" s="657">
        <v>5</v>
      </c>
      <c r="AW255" s="657">
        <v>2</v>
      </c>
      <c r="AX255" s="665">
        <v>0</v>
      </c>
      <c r="AY255" s="657">
        <v>0</v>
      </c>
      <c r="AZ255" s="666">
        <v>0</v>
      </c>
      <c r="BA255" s="657">
        <v>0</v>
      </c>
      <c r="BB255" s="657">
        <v>0</v>
      </c>
      <c r="BC255" s="657">
        <v>0</v>
      </c>
      <c r="BD255" s="665">
        <v>19</v>
      </c>
      <c r="BE255" s="657">
        <v>19</v>
      </c>
      <c r="BF255" s="666">
        <v>0</v>
      </c>
      <c r="BG255" s="657">
        <v>246</v>
      </c>
      <c r="BH255" s="657">
        <v>194</v>
      </c>
      <c r="BI255" s="657">
        <v>52</v>
      </c>
      <c r="BJ255" s="665">
        <v>219</v>
      </c>
      <c r="BK255" s="657">
        <v>171</v>
      </c>
      <c r="BL255" s="666">
        <v>48</v>
      </c>
      <c r="BM255" s="657">
        <v>6</v>
      </c>
      <c r="BN255" s="657">
        <v>5</v>
      </c>
      <c r="BO255" s="657">
        <v>1</v>
      </c>
      <c r="BP255" s="665">
        <v>0</v>
      </c>
      <c r="BQ255" s="657">
        <v>0</v>
      </c>
      <c r="BR255" s="666">
        <v>0</v>
      </c>
      <c r="BS255" s="657">
        <v>6</v>
      </c>
      <c r="BT255" s="657">
        <v>3</v>
      </c>
      <c r="BU255" s="657">
        <v>3</v>
      </c>
      <c r="BV255" s="665">
        <v>5</v>
      </c>
      <c r="BW255" s="657">
        <v>3</v>
      </c>
      <c r="BX255" s="666">
        <v>2</v>
      </c>
      <c r="BY255" s="657">
        <v>0</v>
      </c>
      <c r="BZ255" s="657">
        <v>0</v>
      </c>
      <c r="CA255" s="657">
        <v>0</v>
      </c>
      <c r="CB255" s="665">
        <v>134</v>
      </c>
      <c r="CC255" s="657">
        <v>107</v>
      </c>
      <c r="CD255" s="666">
        <v>27</v>
      </c>
      <c r="CE255" s="657">
        <v>0</v>
      </c>
      <c r="CF255" s="657">
        <v>0</v>
      </c>
      <c r="CG255" s="657">
        <v>0</v>
      </c>
      <c r="CH255" s="665">
        <v>156</v>
      </c>
      <c r="CI255" s="657">
        <v>126</v>
      </c>
      <c r="CJ255" s="666">
        <v>30</v>
      </c>
      <c r="CK255" s="657">
        <v>15</v>
      </c>
      <c r="CL255" s="657">
        <v>9</v>
      </c>
      <c r="CM255" s="657">
        <v>6</v>
      </c>
      <c r="CN255" s="665">
        <v>0</v>
      </c>
      <c r="CO255" s="657">
        <v>0</v>
      </c>
      <c r="CP255" s="666">
        <v>0</v>
      </c>
      <c r="CQ255" s="657">
        <v>0</v>
      </c>
      <c r="CR255" s="657">
        <v>0</v>
      </c>
      <c r="CS255" s="657">
        <v>0</v>
      </c>
      <c r="CT255" s="665">
        <v>0</v>
      </c>
      <c r="CU255" s="657">
        <v>0</v>
      </c>
      <c r="CV255" s="666">
        <v>0</v>
      </c>
      <c r="CW255" s="657">
        <v>0</v>
      </c>
      <c r="CX255" s="657">
        <v>0</v>
      </c>
      <c r="CY255" s="657">
        <v>0</v>
      </c>
      <c r="CZ255" s="665">
        <v>3</v>
      </c>
      <c r="DA255" s="657">
        <v>2</v>
      </c>
      <c r="DB255" s="666">
        <v>1</v>
      </c>
      <c r="DC255" s="657">
        <v>0</v>
      </c>
      <c r="DD255" s="657">
        <v>0</v>
      </c>
      <c r="DE255" s="657">
        <v>0</v>
      </c>
      <c r="DF255" s="665">
        <v>0</v>
      </c>
      <c r="DG255" s="657">
        <v>0</v>
      </c>
      <c r="DH255" s="666">
        <v>0</v>
      </c>
      <c r="DI255" s="657">
        <v>0</v>
      </c>
      <c r="DJ255" s="657">
        <v>0</v>
      </c>
      <c r="DK255" s="657">
        <v>0</v>
      </c>
      <c r="DL255" s="665">
        <v>2</v>
      </c>
      <c r="DM255" s="657">
        <v>1</v>
      </c>
      <c r="DN255" s="666">
        <v>1</v>
      </c>
      <c r="DO255" s="657">
        <v>30</v>
      </c>
      <c r="DP255" s="657">
        <v>15</v>
      </c>
      <c r="DQ255" s="657">
        <v>15</v>
      </c>
      <c r="DR255" s="665">
        <v>0</v>
      </c>
      <c r="DS255" s="657">
        <v>0</v>
      </c>
      <c r="DT255" s="666">
        <v>0</v>
      </c>
      <c r="DU255" s="665">
        <v>0</v>
      </c>
      <c r="DV255" s="657">
        <v>0</v>
      </c>
      <c r="DW255" s="666">
        <v>0</v>
      </c>
    </row>
    <row r="256" spans="1:127" hidden="1" x14ac:dyDescent="0.15">
      <c r="A256" s="529" t="s">
        <v>1598</v>
      </c>
      <c r="B256" s="661">
        <v>3496</v>
      </c>
      <c r="C256" s="662">
        <v>1888</v>
      </c>
      <c r="D256" s="663">
        <v>1599</v>
      </c>
      <c r="E256" s="657">
        <v>88</v>
      </c>
      <c r="F256" s="657">
        <v>47</v>
      </c>
      <c r="G256" s="657">
        <v>41</v>
      </c>
      <c r="H256" s="665">
        <v>1900</v>
      </c>
      <c r="I256" s="657">
        <v>1218</v>
      </c>
      <c r="J256" s="666">
        <v>682</v>
      </c>
      <c r="K256" s="657">
        <v>48</v>
      </c>
      <c r="L256" s="657">
        <v>13</v>
      </c>
      <c r="M256" s="657">
        <v>35</v>
      </c>
      <c r="N256" s="665">
        <v>0</v>
      </c>
      <c r="O256" s="657">
        <v>0</v>
      </c>
      <c r="P256" s="666">
        <v>0</v>
      </c>
      <c r="Q256" s="657">
        <v>0</v>
      </c>
      <c r="R256" s="657">
        <v>0</v>
      </c>
      <c r="S256" s="657">
        <v>0</v>
      </c>
      <c r="T256" s="665">
        <v>10</v>
      </c>
      <c r="U256" s="657">
        <v>2</v>
      </c>
      <c r="V256" s="666">
        <v>8</v>
      </c>
      <c r="W256" s="657">
        <v>0</v>
      </c>
      <c r="X256" s="657">
        <v>0</v>
      </c>
      <c r="Y256" s="657">
        <v>0</v>
      </c>
      <c r="Z256" s="665">
        <v>0</v>
      </c>
      <c r="AA256" s="657">
        <v>0</v>
      </c>
      <c r="AB256" s="666">
        <v>0</v>
      </c>
      <c r="AC256" s="657">
        <v>0</v>
      </c>
      <c r="AD256" s="657">
        <v>0</v>
      </c>
      <c r="AE256" s="657">
        <v>0</v>
      </c>
      <c r="AF256" s="665">
        <v>0</v>
      </c>
      <c r="AG256" s="657">
        <v>0</v>
      </c>
      <c r="AH256" s="666">
        <v>0</v>
      </c>
      <c r="AI256" s="657">
        <v>19</v>
      </c>
      <c r="AJ256" s="657">
        <v>8</v>
      </c>
      <c r="AK256" s="657">
        <v>11</v>
      </c>
      <c r="AL256" s="665">
        <v>0</v>
      </c>
      <c r="AM256" s="657">
        <v>0</v>
      </c>
      <c r="AN256" s="666">
        <v>0</v>
      </c>
      <c r="AO256" s="657">
        <v>13</v>
      </c>
      <c r="AP256" s="657">
        <v>3</v>
      </c>
      <c r="AQ256" s="657">
        <v>10</v>
      </c>
      <c r="AR256" s="665">
        <v>0</v>
      </c>
      <c r="AS256" s="657">
        <v>0</v>
      </c>
      <c r="AT256" s="666">
        <v>0</v>
      </c>
      <c r="AU256" s="657">
        <v>0</v>
      </c>
      <c r="AV256" s="657">
        <v>0</v>
      </c>
      <c r="AW256" s="657">
        <v>0</v>
      </c>
      <c r="AX256" s="665">
        <v>0</v>
      </c>
      <c r="AY256" s="657">
        <v>0</v>
      </c>
      <c r="AZ256" s="666">
        <v>0</v>
      </c>
      <c r="BA256" s="657">
        <v>79</v>
      </c>
      <c r="BB256" s="657">
        <v>22</v>
      </c>
      <c r="BC256" s="657">
        <v>57</v>
      </c>
      <c r="BD256" s="665">
        <v>33</v>
      </c>
      <c r="BE256" s="657">
        <v>13</v>
      </c>
      <c r="BF256" s="666">
        <v>20</v>
      </c>
      <c r="BG256" s="657">
        <v>34</v>
      </c>
      <c r="BH256" s="657">
        <v>4</v>
      </c>
      <c r="BI256" s="657">
        <v>30</v>
      </c>
      <c r="BJ256" s="665">
        <v>19</v>
      </c>
      <c r="BK256" s="657">
        <v>5</v>
      </c>
      <c r="BL256" s="666">
        <v>14</v>
      </c>
      <c r="BM256" s="657">
        <v>114</v>
      </c>
      <c r="BN256" s="657">
        <v>63</v>
      </c>
      <c r="BO256" s="657">
        <v>51</v>
      </c>
      <c r="BP256" s="665">
        <v>0</v>
      </c>
      <c r="BQ256" s="657">
        <v>0</v>
      </c>
      <c r="BR256" s="666">
        <v>0</v>
      </c>
      <c r="BS256" s="657">
        <v>666</v>
      </c>
      <c r="BT256" s="657">
        <v>307</v>
      </c>
      <c r="BU256" s="657">
        <v>359</v>
      </c>
      <c r="BV256" s="665">
        <v>8</v>
      </c>
      <c r="BW256" s="657">
        <v>2</v>
      </c>
      <c r="BX256" s="666">
        <v>6</v>
      </c>
      <c r="BY256" s="657">
        <v>0</v>
      </c>
      <c r="BZ256" s="657">
        <v>0</v>
      </c>
      <c r="CA256" s="657">
        <v>0</v>
      </c>
      <c r="CB256" s="665">
        <v>25</v>
      </c>
      <c r="CC256" s="657">
        <v>7</v>
      </c>
      <c r="CD256" s="666">
        <v>9</v>
      </c>
      <c r="CE256" s="657">
        <v>0</v>
      </c>
      <c r="CF256" s="657">
        <v>0</v>
      </c>
      <c r="CG256" s="657">
        <v>0</v>
      </c>
      <c r="CH256" s="665">
        <v>20</v>
      </c>
      <c r="CI256" s="657">
        <v>5</v>
      </c>
      <c r="CJ256" s="666">
        <v>15</v>
      </c>
      <c r="CK256" s="657">
        <v>5</v>
      </c>
      <c r="CL256" s="657">
        <v>2</v>
      </c>
      <c r="CM256" s="657">
        <v>3</v>
      </c>
      <c r="CN256" s="665">
        <v>2</v>
      </c>
      <c r="CO256" s="657">
        <v>1</v>
      </c>
      <c r="CP256" s="666">
        <v>1</v>
      </c>
      <c r="CQ256" s="657">
        <v>9</v>
      </c>
      <c r="CR256" s="657">
        <v>4</v>
      </c>
      <c r="CS256" s="657">
        <v>5</v>
      </c>
      <c r="CT256" s="665">
        <v>0</v>
      </c>
      <c r="CU256" s="657">
        <v>0</v>
      </c>
      <c r="CV256" s="666">
        <v>0</v>
      </c>
      <c r="CW256" s="657">
        <v>89</v>
      </c>
      <c r="CX256" s="657">
        <v>10</v>
      </c>
      <c r="CY256" s="657">
        <v>79</v>
      </c>
      <c r="CZ256" s="665">
        <v>0</v>
      </c>
      <c r="DA256" s="657">
        <v>0</v>
      </c>
      <c r="DB256" s="666">
        <v>0</v>
      </c>
      <c r="DC256" s="657">
        <v>230</v>
      </c>
      <c r="DD256" s="657">
        <v>104</v>
      </c>
      <c r="DE256" s="657">
        <v>126</v>
      </c>
      <c r="DF256" s="665">
        <v>0</v>
      </c>
      <c r="DG256" s="657">
        <v>0</v>
      </c>
      <c r="DH256" s="666">
        <v>0</v>
      </c>
      <c r="DI256" s="657">
        <v>0</v>
      </c>
      <c r="DJ256" s="657">
        <v>0</v>
      </c>
      <c r="DK256" s="657">
        <v>0</v>
      </c>
      <c r="DL256" s="665">
        <v>0</v>
      </c>
      <c r="DM256" s="657">
        <v>0</v>
      </c>
      <c r="DN256" s="666">
        <v>0</v>
      </c>
      <c r="DO256" s="657">
        <v>4</v>
      </c>
      <c r="DP256" s="657">
        <v>2</v>
      </c>
      <c r="DQ256" s="657">
        <v>2</v>
      </c>
      <c r="DR256" s="665">
        <v>81</v>
      </c>
      <c r="DS256" s="657">
        <v>46</v>
      </c>
      <c r="DT256" s="666">
        <v>35</v>
      </c>
      <c r="DU256" s="665">
        <v>0</v>
      </c>
      <c r="DV256" s="657">
        <v>0</v>
      </c>
      <c r="DW256" s="666">
        <v>0</v>
      </c>
    </row>
    <row r="257" spans="1:127" hidden="1" x14ac:dyDescent="0.15">
      <c r="A257" s="529" t="s">
        <v>1599</v>
      </c>
      <c r="B257" s="661">
        <v>1935</v>
      </c>
      <c r="C257" s="662">
        <v>1204</v>
      </c>
      <c r="D257" s="663">
        <v>731</v>
      </c>
      <c r="E257" s="657">
        <v>10</v>
      </c>
      <c r="F257" s="657">
        <v>7</v>
      </c>
      <c r="G257" s="657">
        <v>3</v>
      </c>
      <c r="H257" s="665">
        <v>0</v>
      </c>
      <c r="I257" s="657">
        <v>0</v>
      </c>
      <c r="J257" s="666">
        <v>0</v>
      </c>
      <c r="K257" s="657">
        <v>25</v>
      </c>
      <c r="L257" s="657">
        <v>4</v>
      </c>
      <c r="M257" s="657">
        <v>21</v>
      </c>
      <c r="N257" s="665">
        <v>72</v>
      </c>
      <c r="O257" s="657">
        <v>34</v>
      </c>
      <c r="P257" s="666">
        <v>38</v>
      </c>
      <c r="Q257" s="657">
        <v>0</v>
      </c>
      <c r="R257" s="657">
        <v>0</v>
      </c>
      <c r="S257" s="657">
        <v>0</v>
      </c>
      <c r="T257" s="665">
        <v>360</v>
      </c>
      <c r="U257" s="657">
        <v>168</v>
      </c>
      <c r="V257" s="666">
        <v>192</v>
      </c>
      <c r="W257" s="657">
        <v>0</v>
      </c>
      <c r="X257" s="657">
        <v>0</v>
      </c>
      <c r="Y257" s="657">
        <v>0</v>
      </c>
      <c r="Z257" s="665">
        <v>187</v>
      </c>
      <c r="AA257" s="657">
        <v>153</v>
      </c>
      <c r="AB257" s="666">
        <v>34</v>
      </c>
      <c r="AC257" s="657">
        <v>0</v>
      </c>
      <c r="AD257" s="657">
        <v>0</v>
      </c>
      <c r="AE257" s="657">
        <v>0</v>
      </c>
      <c r="AF257" s="665">
        <v>0</v>
      </c>
      <c r="AG257" s="657">
        <v>0</v>
      </c>
      <c r="AH257" s="666">
        <v>0</v>
      </c>
      <c r="AI257" s="657">
        <v>0</v>
      </c>
      <c r="AJ257" s="657">
        <v>0</v>
      </c>
      <c r="AK257" s="657">
        <v>0</v>
      </c>
      <c r="AL257" s="665">
        <v>0</v>
      </c>
      <c r="AM257" s="657">
        <v>0</v>
      </c>
      <c r="AN257" s="666">
        <v>0</v>
      </c>
      <c r="AO257" s="657">
        <v>0</v>
      </c>
      <c r="AP257" s="657">
        <v>0</v>
      </c>
      <c r="AQ257" s="657">
        <v>0</v>
      </c>
      <c r="AR257" s="665">
        <v>0</v>
      </c>
      <c r="AS257" s="657">
        <v>0</v>
      </c>
      <c r="AT257" s="666">
        <v>0</v>
      </c>
      <c r="AU257" s="657">
        <v>0</v>
      </c>
      <c r="AV257" s="657">
        <v>0</v>
      </c>
      <c r="AW257" s="657">
        <v>0</v>
      </c>
      <c r="AX257" s="665">
        <v>0</v>
      </c>
      <c r="AY257" s="657">
        <v>0</v>
      </c>
      <c r="AZ257" s="666">
        <v>0</v>
      </c>
      <c r="BA257" s="657">
        <v>0</v>
      </c>
      <c r="BB257" s="657">
        <v>0</v>
      </c>
      <c r="BC257" s="657">
        <v>0</v>
      </c>
      <c r="BD257" s="665">
        <v>327</v>
      </c>
      <c r="BE257" s="657">
        <v>237</v>
      </c>
      <c r="BF257" s="666">
        <v>90</v>
      </c>
      <c r="BG257" s="657">
        <v>0</v>
      </c>
      <c r="BH257" s="657">
        <v>0</v>
      </c>
      <c r="BI257" s="657">
        <v>0</v>
      </c>
      <c r="BJ257" s="665">
        <v>255</v>
      </c>
      <c r="BK257" s="657">
        <v>184</v>
      </c>
      <c r="BL257" s="666">
        <v>71</v>
      </c>
      <c r="BM257" s="657">
        <v>0</v>
      </c>
      <c r="BN257" s="657">
        <v>0</v>
      </c>
      <c r="BO257" s="657">
        <v>0</v>
      </c>
      <c r="BP257" s="665">
        <v>0</v>
      </c>
      <c r="BQ257" s="657">
        <v>0</v>
      </c>
      <c r="BR257" s="666">
        <v>0</v>
      </c>
      <c r="BS257" s="657">
        <v>0</v>
      </c>
      <c r="BT257" s="657">
        <v>0</v>
      </c>
      <c r="BU257" s="657">
        <v>0</v>
      </c>
      <c r="BV257" s="665">
        <v>493</v>
      </c>
      <c r="BW257" s="657">
        <v>256</v>
      </c>
      <c r="BX257" s="666">
        <v>237</v>
      </c>
      <c r="BY257" s="657">
        <v>0</v>
      </c>
      <c r="BZ257" s="657">
        <v>0</v>
      </c>
      <c r="CA257" s="657">
        <v>0</v>
      </c>
      <c r="CB257" s="665">
        <v>206</v>
      </c>
      <c r="CC257" s="657">
        <v>161</v>
      </c>
      <c r="CD257" s="666">
        <v>45</v>
      </c>
      <c r="CE257" s="657">
        <v>0</v>
      </c>
      <c r="CF257" s="657">
        <v>0</v>
      </c>
      <c r="CG257" s="657">
        <v>0</v>
      </c>
      <c r="CH257" s="665">
        <v>0</v>
      </c>
      <c r="CI257" s="657">
        <v>0</v>
      </c>
      <c r="CJ257" s="666">
        <v>0</v>
      </c>
      <c r="CK257" s="657">
        <v>0</v>
      </c>
      <c r="CL257" s="657">
        <v>0</v>
      </c>
      <c r="CM257" s="657">
        <v>0</v>
      </c>
      <c r="CN257" s="665">
        <v>0</v>
      </c>
      <c r="CO257" s="657">
        <v>0</v>
      </c>
      <c r="CP257" s="666">
        <v>0</v>
      </c>
      <c r="CQ257" s="657">
        <v>0</v>
      </c>
      <c r="CR257" s="657">
        <v>0</v>
      </c>
      <c r="CS257" s="657">
        <v>0</v>
      </c>
      <c r="CT257" s="665">
        <v>0</v>
      </c>
      <c r="CU257" s="657">
        <v>0</v>
      </c>
      <c r="CV257" s="666">
        <v>0</v>
      </c>
      <c r="CW257" s="657">
        <v>0</v>
      </c>
      <c r="CX257" s="657">
        <v>0</v>
      </c>
      <c r="CY257" s="657">
        <v>0</v>
      </c>
      <c r="CZ257" s="665">
        <v>0</v>
      </c>
      <c r="DA257" s="657">
        <v>0</v>
      </c>
      <c r="DB257" s="666">
        <v>0</v>
      </c>
      <c r="DC257" s="657">
        <v>0</v>
      </c>
      <c r="DD257" s="657">
        <v>0</v>
      </c>
      <c r="DE257" s="657">
        <v>0</v>
      </c>
      <c r="DF257" s="665">
        <v>0</v>
      </c>
      <c r="DG257" s="657">
        <v>0</v>
      </c>
      <c r="DH257" s="666">
        <v>0</v>
      </c>
      <c r="DI257" s="657">
        <v>0</v>
      </c>
      <c r="DJ257" s="657">
        <v>0</v>
      </c>
      <c r="DK257" s="657">
        <v>0</v>
      </c>
      <c r="DL257" s="665">
        <v>0</v>
      </c>
      <c r="DM257" s="657">
        <v>0</v>
      </c>
      <c r="DN257" s="666">
        <v>0</v>
      </c>
      <c r="DO257" s="657">
        <v>0</v>
      </c>
      <c r="DP257" s="657">
        <v>0</v>
      </c>
      <c r="DQ257" s="657">
        <v>0</v>
      </c>
      <c r="DR257" s="665">
        <v>0</v>
      </c>
      <c r="DS257" s="657">
        <v>0</v>
      </c>
      <c r="DT257" s="666">
        <v>0</v>
      </c>
      <c r="DU257" s="665">
        <v>0</v>
      </c>
      <c r="DV257" s="657">
        <v>0</v>
      </c>
      <c r="DW257" s="666">
        <v>0</v>
      </c>
    </row>
    <row r="258" spans="1:127" hidden="1" x14ac:dyDescent="0.15">
      <c r="A258" s="529" t="s">
        <v>1600</v>
      </c>
      <c r="B258" s="661">
        <v>786</v>
      </c>
      <c r="C258" s="662">
        <v>486</v>
      </c>
      <c r="D258" s="663">
        <v>300</v>
      </c>
      <c r="E258" s="657">
        <v>176</v>
      </c>
      <c r="F258" s="657">
        <v>138</v>
      </c>
      <c r="G258" s="657">
        <v>38</v>
      </c>
      <c r="H258" s="665">
        <v>152</v>
      </c>
      <c r="I258" s="657">
        <v>38</v>
      </c>
      <c r="J258" s="666">
        <v>114</v>
      </c>
      <c r="K258" s="657">
        <v>89</v>
      </c>
      <c r="L258" s="657">
        <v>65</v>
      </c>
      <c r="M258" s="657">
        <v>24</v>
      </c>
      <c r="N258" s="665">
        <v>0</v>
      </c>
      <c r="O258" s="657">
        <v>0</v>
      </c>
      <c r="P258" s="666">
        <v>0</v>
      </c>
      <c r="Q258" s="657">
        <v>14</v>
      </c>
      <c r="R258" s="657">
        <v>11</v>
      </c>
      <c r="S258" s="657">
        <v>3</v>
      </c>
      <c r="T258" s="665">
        <v>0</v>
      </c>
      <c r="U258" s="657">
        <v>0</v>
      </c>
      <c r="V258" s="666">
        <v>0</v>
      </c>
      <c r="W258" s="657">
        <v>0</v>
      </c>
      <c r="X258" s="657">
        <v>0</v>
      </c>
      <c r="Y258" s="657">
        <v>0</v>
      </c>
      <c r="Z258" s="665">
        <v>4</v>
      </c>
      <c r="AA258" s="657">
        <v>2</v>
      </c>
      <c r="AB258" s="666">
        <v>2</v>
      </c>
      <c r="AC258" s="657">
        <v>0</v>
      </c>
      <c r="AD258" s="657">
        <v>0</v>
      </c>
      <c r="AE258" s="657">
        <v>0</v>
      </c>
      <c r="AF258" s="665">
        <v>0</v>
      </c>
      <c r="AG258" s="657">
        <v>0</v>
      </c>
      <c r="AH258" s="666">
        <v>0</v>
      </c>
      <c r="AI258" s="657">
        <v>17</v>
      </c>
      <c r="AJ258" s="657">
        <v>3</v>
      </c>
      <c r="AK258" s="657">
        <v>14</v>
      </c>
      <c r="AL258" s="665">
        <v>0</v>
      </c>
      <c r="AM258" s="657">
        <v>0</v>
      </c>
      <c r="AN258" s="666">
        <v>0</v>
      </c>
      <c r="AO258" s="657">
        <v>0</v>
      </c>
      <c r="AP258" s="657">
        <v>0</v>
      </c>
      <c r="AQ258" s="657">
        <v>0</v>
      </c>
      <c r="AR258" s="665">
        <v>209</v>
      </c>
      <c r="AS258" s="657">
        <v>152</v>
      </c>
      <c r="AT258" s="666">
        <v>57</v>
      </c>
      <c r="AU258" s="657">
        <v>3</v>
      </c>
      <c r="AV258" s="657">
        <v>1</v>
      </c>
      <c r="AW258" s="657">
        <v>2</v>
      </c>
      <c r="AX258" s="665">
        <v>0</v>
      </c>
      <c r="AY258" s="657">
        <v>0</v>
      </c>
      <c r="AZ258" s="666">
        <v>0</v>
      </c>
      <c r="BA258" s="657">
        <v>9</v>
      </c>
      <c r="BB258" s="657">
        <v>6</v>
      </c>
      <c r="BC258" s="657">
        <v>3</v>
      </c>
      <c r="BD258" s="665">
        <v>17</v>
      </c>
      <c r="BE258" s="657">
        <v>12</v>
      </c>
      <c r="BF258" s="666">
        <v>5</v>
      </c>
      <c r="BG258" s="657">
        <v>33</v>
      </c>
      <c r="BH258" s="657">
        <v>6</v>
      </c>
      <c r="BI258" s="657">
        <v>27</v>
      </c>
      <c r="BJ258" s="665">
        <v>0</v>
      </c>
      <c r="BK258" s="657">
        <v>0</v>
      </c>
      <c r="BL258" s="666">
        <v>0</v>
      </c>
      <c r="BM258" s="657">
        <v>0</v>
      </c>
      <c r="BN258" s="657">
        <v>0</v>
      </c>
      <c r="BO258" s="657">
        <v>0</v>
      </c>
      <c r="BP258" s="665">
        <v>0</v>
      </c>
      <c r="BQ258" s="657">
        <v>0</v>
      </c>
      <c r="BR258" s="666">
        <v>0</v>
      </c>
      <c r="BS258" s="657">
        <v>55</v>
      </c>
      <c r="BT258" s="657">
        <v>47</v>
      </c>
      <c r="BU258" s="657">
        <v>8</v>
      </c>
      <c r="BV258" s="665">
        <v>0</v>
      </c>
      <c r="BW258" s="657">
        <v>0</v>
      </c>
      <c r="BX258" s="666">
        <v>0</v>
      </c>
      <c r="BY258" s="657">
        <v>0</v>
      </c>
      <c r="BZ258" s="657">
        <v>0</v>
      </c>
      <c r="CA258" s="657">
        <v>0</v>
      </c>
      <c r="CB258" s="665">
        <v>2</v>
      </c>
      <c r="CC258" s="657">
        <v>1</v>
      </c>
      <c r="CD258" s="666">
        <v>1</v>
      </c>
      <c r="CE258" s="657">
        <v>0</v>
      </c>
      <c r="CF258" s="657">
        <v>0</v>
      </c>
      <c r="CG258" s="657">
        <v>0</v>
      </c>
      <c r="CH258" s="665">
        <v>4</v>
      </c>
      <c r="CI258" s="657">
        <v>3</v>
      </c>
      <c r="CJ258" s="666">
        <v>1</v>
      </c>
      <c r="CK258" s="657">
        <v>0</v>
      </c>
      <c r="CL258" s="657">
        <v>0</v>
      </c>
      <c r="CM258" s="657">
        <v>0</v>
      </c>
      <c r="CN258" s="665">
        <v>0</v>
      </c>
      <c r="CO258" s="657">
        <v>0</v>
      </c>
      <c r="CP258" s="666">
        <v>0</v>
      </c>
      <c r="CQ258" s="657">
        <v>0</v>
      </c>
      <c r="CR258" s="657">
        <v>0</v>
      </c>
      <c r="CS258" s="657">
        <v>0</v>
      </c>
      <c r="CT258" s="665">
        <v>2</v>
      </c>
      <c r="CU258" s="657">
        <v>1</v>
      </c>
      <c r="CV258" s="666">
        <v>1</v>
      </c>
      <c r="CW258" s="657">
        <v>0</v>
      </c>
      <c r="CX258" s="657">
        <v>0</v>
      </c>
      <c r="CY258" s="657">
        <v>0</v>
      </c>
      <c r="CZ258" s="665">
        <v>0</v>
      </c>
      <c r="DA258" s="657">
        <v>0</v>
      </c>
      <c r="DB258" s="666">
        <v>0</v>
      </c>
      <c r="DC258" s="657">
        <v>0</v>
      </c>
      <c r="DD258" s="657">
        <v>0</v>
      </c>
      <c r="DE258" s="657">
        <v>0</v>
      </c>
      <c r="DF258" s="665">
        <v>0</v>
      </c>
      <c r="DG258" s="657">
        <v>0</v>
      </c>
      <c r="DH258" s="666">
        <v>0</v>
      </c>
      <c r="DI258" s="657">
        <v>0</v>
      </c>
      <c r="DJ258" s="657">
        <v>0</v>
      </c>
      <c r="DK258" s="657">
        <v>0</v>
      </c>
      <c r="DL258" s="665">
        <v>0</v>
      </c>
      <c r="DM258" s="657">
        <v>0</v>
      </c>
      <c r="DN258" s="666">
        <v>0</v>
      </c>
      <c r="DO258" s="657">
        <v>0</v>
      </c>
      <c r="DP258" s="657">
        <v>0</v>
      </c>
      <c r="DQ258" s="657">
        <v>0</v>
      </c>
      <c r="DR258" s="665">
        <v>0</v>
      </c>
      <c r="DS258" s="657">
        <v>0</v>
      </c>
      <c r="DT258" s="666">
        <v>0</v>
      </c>
      <c r="DU258" s="665">
        <v>0</v>
      </c>
      <c r="DV258" s="657">
        <v>0</v>
      </c>
      <c r="DW258" s="666">
        <v>0</v>
      </c>
    </row>
    <row r="259" spans="1:127" hidden="1" x14ac:dyDescent="0.15">
      <c r="A259" s="529" t="s">
        <v>1601</v>
      </c>
      <c r="B259" s="661">
        <v>1055</v>
      </c>
      <c r="C259" s="662">
        <v>512</v>
      </c>
      <c r="D259" s="663">
        <v>543</v>
      </c>
      <c r="E259" s="657">
        <v>363</v>
      </c>
      <c r="F259" s="657">
        <v>248</v>
      </c>
      <c r="G259" s="657">
        <v>115</v>
      </c>
      <c r="H259" s="665">
        <v>2</v>
      </c>
      <c r="I259" s="657">
        <v>2</v>
      </c>
      <c r="J259" s="666">
        <v>0</v>
      </c>
      <c r="K259" s="657">
        <v>5</v>
      </c>
      <c r="L259" s="657">
        <v>4</v>
      </c>
      <c r="M259" s="657">
        <v>1</v>
      </c>
      <c r="N259" s="665">
        <v>22</v>
      </c>
      <c r="O259" s="657">
        <v>12</v>
      </c>
      <c r="P259" s="666">
        <v>10</v>
      </c>
      <c r="Q259" s="657">
        <v>56</v>
      </c>
      <c r="R259" s="657">
        <v>40</v>
      </c>
      <c r="S259" s="657">
        <v>16</v>
      </c>
      <c r="T259" s="665">
        <v>0</v>
      </c>
      <c r="U259" s="657">
        <v>0</v>
      </c>
      <c r="V259" s="666">
        <v>0</v>
      </c>
      <c r="W259" s="657">
        <v>7</v>
      </c>
      <c r="X259" s="657">
        <v>5</v>
      </c>
      <c r="Y259" s="657">
        <v>2</v>
      </c>
      <c r="Z259" s="665">
        <v>0</v>
      </c>
      <c r="AA259" s="657">
        <v>0</v>
      </c>
      <c r="AB259" s="666">
        <v>0</v>
      </c>
      <c r="AC259" s="657">
        <v>0</v>
      </c>
      <c r="AD259" s="657">
        <v>0</v>
      </c>
      <c r="AE259" s="657">
        <v>0</v>
      </c>
      <c r="AF259" s="665">
        <v>0</v>
      </c>
      <c r="AG259" s="657">
        <v>0</v>
      </c>
      <c r="AH259" s="666">
        <v>0</v>
      </c>
      <c r="AI259" s="657">
        <v>465</v>
      </c>
      <c r="AJ259" s="657">
        <v>140</v>
      </c>
      <c r="AK259" s="657">
        <v>325</v>
      </c>
      <c r="AL259" s="665">
        <v>0</v>
      </c>
      <c r="AM259" s="657">
        <v>0</v>
      </c>
      <c r="AN259" s="666">
        <v>0</v>
      </c>
      <c r="AO259" s="657">
        <v>0</v>
      </c>
      <c r="AP259" s="657">
        <v>0</v>
      </c>
      <c r="AQ259" s="657">
        <v>0</v>
      </c>
      <c r="AR259" s="665">
        <v>0</v>
      </c>
      <c r="AS259" s="657">
        <v>0</v>
      </c>
      <c r="AT259" s="666">
        <v>0</v>
      </c>
      <c r="AU259" s="657">
        <v>0</v>
      </c>
      <c r="AV259" s="657">
        <v>0</v>
      </c>
      <c r="AW259" s="657">
        <v>0</v>
      </c>
      <c r="AX259" s="665">
        <v>0</v>
      </c>
      <c r="AY259" s="657">
        <v>0</v>
      </c>
      <c r="AZ259" s="666">
        <v>0</v>
      </c>
      <c r="BA259" s="657">
        <v>28</v>
      </c>
      <c r="BB259" s="657">
        <v>20</v>
      </c>
      <c r="BC259" s="657">
        <v>8</v>
      </c>
      <c r="BD259" s="665">
        <v>0</v>
      </c>
      <c r="BE259" s="657">
        <v>0</v>
      </c>
      <c r="BF259" s="666">
        <v>0</v>
      </c>
      <c r="BG259" s="657">
        <v>0</v>
      </c>
      <c r="BH259" s="657">
        <v>0</v>
      </c>
      <c r="BI259" s="657">
        <v>0</v>
      </c>
      <c r="BJ259" s="665">
        <v>0</v>
      </c>
      <c r="BK259" s="657">
        <v>0</v>
      </c>
      <c r="BL259" s="666">
        <v>0</v>
      </c>
      <c r="BM259" s="657">
        <v>0</v>
      </c>
      <c r="BN259" s="657">
        <v>0</v>
      </c>
      <c r="BO259" s="657">
        <v>0</v>
      </c>
      <c r="BP259" s="665">
        <v>0</v>
      </c>
      <c r="BQ259" s="657">
        <v>0</v>
      </c>
      <c r="BR259" s="666">
        <v>0</v>
      </c>
      <c r="BS259" s="657">
        <v>0</v>
      </c>
      <c r="BT259" s="657">
        <v>0</v>
      </c>
      <c r="BU259" s="657">
        <v>0</v>
      </c>
      <c r="BV259" s="665">
        <v>0</v>
      </c>
      <c r="BW259" s="657">
        <v>0</v>
      </c>
      <c r="BX259" s="666">
        <v>0</v>
      </c>
      <c r="BY259" s="657">
        <v>0</v>
      </c>
      <c r="BZ259" s="657">
        <v>0</v>
      </c>
      <c r="CA259" s="657">
        <v>0</v>
      </c>
      <c r="CB259" s="665">
        <v>0</v>
      </c>
      <c r="CC259" s="657">
        <v>0</v>
      </c>
      <c r="CD259" s="666">
        <v>0</v>
      </c>
      <c r="CE259" s="657">
        <v>0</v>
      </c>
      <c r="CF259" s="657">
        <v>0</v>
      </c>
      <c r="CG259" s="657">
        <v>0</v>
      </c>
      <c r="CH259" s="665">
        <v>0</v>
      </c>
      <c r="CI259" s="657">
        <v>0</v>
      </c>
      <c r="CJ259" s="666">
        <v>0</v>
      </c>
      <c r="CK259" s="657">
        <v>0</v>
      </c>
      <c r="CL259" s="657">
        <v>0</v>
      </c>
      <c r="CM259" s="657">
        <v>0</v>
      </c>
      <c r="CN259" s="665">
        <v>0</v>
      </c>
      <c r="CO259" s="657">
        <v>0</v>
      </c>
      <c r="CP259" s="666">
        <v>0</v>
      </c>
      <c r="CQ259" s="657">
        <v>0</v>
      </c>
      <c r="CR259" s="657">
        <v>0</v>
      </c>
      <c r="CS259" s="657">
        <v>0</v>
      </c>
      <c r="CT259" s="665">
        <v>0</v>
      </c>
      <c r="CU259" s="657">
        <v>0</v>
      </c>
      <c r="CV259" s="666">
        <v>0</v>
      </c>
      <c r="CW259" s="657">
        <v>0</v>
      </c>
      <c r="CX259" s="657">
        <v>0</v>
      </c>
      <c r="CY259" s="657">
        <v>0</v>
      </c>
      <c r="CZ259" s="665">
        <v>0</v>
      </c>
      <c r="DA259" s="657">
        <v>0</v>
      </c>
      <c r="DB259" s="666">
        <v>0</v>
      </c>
      <c r="DC259" s="657">
        <v>28</v>
      </c>
      <c r="DD259" s="657">
        <v>15</v>
      </c>
      <c r="DE259" s="657">
        <v>13</v>
      </c>
      <c r="DF259" s="665">
        <v>0</v>
      </c>
      <c r="DG259" s="657">
        <v>0</v>
      </c>
      <c r="DH259" s="666">
        <v>0</v>
      </c>
      <c r="DI259" s="657">
        <v>0</v>
      </c>
      <c r="DJ259" s="657">
        <v>0</v>
      </c>
      <c r="DK259" s="657">
        <v>0</v>
      </c>
      <c r="DL259" s="665">
        <v>35</v>
      </c>
      <c r="DM259" s="657">
        <v>5</v>
      </c>
      <c r="DN259" s="666">
        <v>30</v>
      </c>
      <c r="DO259" s="657">
        <v>44</v>
      </c>
      <c r="DP259" s="657">
        <v>21</v>
      </c>
      <c r="DQ259" s="657">
        <v>23</v>
      </c>
      <c r="DR259" s="665">
        <v>0</v>
      </c>
      <c r="DS259" s="657">
        <v>0</v>
      </c>
      <c r="DT259" s="666">
        <v>0</v>
      </c>
      <c r="DU259" s="665">
        <v>0</v>
      </c>
      <c r="DV259" s="657">
        <v>0</v>
      </c>
      <c r="DW259" s="666">
        <v>0</v>
      </c>
    </row>
    <row r="260" spans="1:127" hidden="1" x14ac:dyDescent="0.15">
      <c r="A260" s="529" t="s">
        <v>1602</v>
      </c>
      <c r="B260" s="661">
        <v>853</v>
      </c>
      <c r="C260" s="662">
        <v>631</v>
      </c>
      <c r="D260" s="663">
        <v>222</v>
      </c>
      <c r="E260" s="657">
        <v>27</v>
      </c>
      <c r="F260" s="657">
        <v>19</v>
      </c>
      <c r="G260" s="657">
        <v>8</v>
      </c>
      <c r="H260" s="665">
        <v>175</v>
      </c>
      <c r="I260" s="657">
        <v>150</v>
      </c>
      <c r="J260" s="666">
        <v>25</v>
      </c>
      <c r="K260" s="657">
        <v>53</v>
      </c>
      <c r="L260" s="657">
        <v>33</v>
      </c>
      <c r="M260" s="657">
        <v>20</v>
      </c>
      <c r="N260" s="665">
        <v>8</v>
      </c>
      <c r="O260" s="657">
        <v>8</v>
      </c>
      <c r="P260" s="666">
        <v>0</v>
      </c>
      <c r="Q260" s="657">
        <v>0</v>
      </c>
      <c r="R260" s="657">
        <v>0</v>
      </c>
      <c r="S260" s="657">
        <v>0</v>
      </c>
      <c r="T260" s="665">
        <v>0</v>
      </c>
      <c r="U260" s="657">
        <v>0</v>
      </c>
      <c r="V260" s="666">
        <v>0</v>
      </c>
      <c r="W260" s="657">
        <v>0</v>
      </c>
      <c r="X260" s="657">
        <v>0</v>
      </c>
      <c r="Y260" s="657">
        <v>0</v>
      </c>
      <c r="Z260" s="665">
        <v>20</v>
      </c>
      <c r="AA260" s="657">
        <v>13</v>
      </c>
      <c r="AB260" s="666">
        <v>7</v>
      </c>
      <c r="AC260" s="657">
        <v>0</v>
      </c>
      <c r="AD260" s="657">
        <v>0</v>
      </c>
      <c r="AE260" s="657">
        <v>0</v>
      </c>
      <c r="AF260" s="665">
        <v>126</v>
      </c>
      <c r="AG260" s="657">
        <v>91</v>
      </c>
      <c r="AH260" s="666">
        <v>35</v>
      </c>
      <c r="AI260" s="657">
        <v>85</v>
      </c>
      <c r="AJ260" s="657">
        <v>50</v>
      </c>
      <c r="AK260" s="657">
        <v>35</v>
      </c>
      <c r="AL260" s="665">
        <v>14</v>
      </c>
      <c r="AM260" s="657">
        <v>7</v>
      </c>
      <c r="AN260" s="666">
        <v>7</v>
      </c>
      <c r="AO260" s="657">
        <v>55</v>
      </c>
      <c r="AP260" s="657">
        <v>5</v>
      </c>
      <c r="AQ260" s="657">
        <v>50</v>
      </c>
      <c r="AR260" s="665">
        <v>0</v>
      </c>
      <c r="AS260" s="657">
        <v>0</v>
      </c>
      <c r="AT260" s="666">
        <v>0</v>
      </c>
      <c r="AU260" s="657">
        <v>0</v>
      </c>
      <c r="AV260" s="657">
        <v>0</v>
      </c>
      <c r="AW260" s="657">
        <v>0</v>
      </c>
      <c r="AX260" s="665">
        <v>0</v>
      </c>
      <c r="AY260" s="657">
        <v>0</v>
      </c>
      <c r="AZ260" s="666">
        <v>0</v>
      </c>
      <c r="BA260" s="657">
        <v>0</v>
      </c>
      <c r="BB260" s="657">
        <v>0</v>
      </c>
      <c r="BC260" s="657">
        <v>0</v>
      </c>
      <c r="BD260" s="665">
        <v>0</v>
      </c>
      <c r="BE260" s="657">
        <v>0</v>
      </c>
      <c r="BF260" s="666">
        <v>0</v>
      </c>
      <c r="BG260" s="657">
        <v>0</v>
      </c>
      <c r="BH260" s="657">
        <v>0</v>
      </c>
      <c r="BI260" s="657">
        <v>0</v>
      </c>
      <c r="BJ260" s="665">
        <v>13</v>
      </c>
      <c r="BK260" s="657">
        <v>2</v>
      </c>
      <c r="BL260" s="666">
        <v>11</v>
      </c>
      <c r="BM260" s="657">
        <v>0</v>
      </c>
      <c r="BN260" s="657">
        <v>0</v>
      </c>
      <c r="BO260" s="657">
        <v>0</v>
      </c>
      <c r="BP260" s="665">
        <v>256</v>
      </c>
      <c r="BQ260" s="657">
        <v>236</v>
      </c>
      <c r="BR260" s="666">
        <v>20</v>
      </c>
      <c r="BS260" s="657">
        <v>0</v>
      </c>
      <c r="BT260" s="657">
        <v>0</v>
      </c>
      <c r="BU260" s="657">
        <v>0</v>
      </c>
      <c r="BV260" s="665">
        <v>0</v>
      </c>
      <c r="BW260" s="657">
        <v>0</v>
      </c>
      <c r="BX260" s="666">
        <v>0</v>
      </c>
      <c r="BY260" s="657">
        <v>0</v>
      </c>
      <c r="BZ260" s="657">
        <v>0</v>
      </c>
      <c r="CA260" s="657">
        <v>0</v>
      </c>
      <c r="CB260" s="665">
        <v>0</v>
      </c>
      <c r="CC260" s="657">
        <v>0</v>
      </c>
      <c r="CD260" s="666">
        <v>0</v>
      </c>
      <c r="CE260" s="657">
        <v>0</v>
      </c>
      <c r="CF260" s="657">
        <v>0</v>
      </c>
      <c r="CG260" s="657">
        <v>0</v>
      </c>
      <c r="CH260" s="665">
        <v>9</v>
      </c>
      <c r="CI260" s="657">
        <v>8</v>
      </c>
      <c r="CJ260" s="666">
        <v>1</v>
      </c>
      <c r="CK260" s="657">
        <v>12</v>
      </c>
      <c r="CL260" s="657">
        <v>9</v>
      </c>
      <c r="CM260" s="657">
        <v>3</v>
      </c>
      <c r="CN260" s="665">
        <v>0</v>
      </c>
      <c r="CO260" s="657">
        <v>0</v>
      </c>
      <c r="CP260" s="666">
        <v>0</v>
      </c>
      <c r="CQ260" s="657">
        <v>0</v>
      </c>
      <c r="CR260" s="657">
        <v>0</v>
      </c>
      <c r="CS260" s="657">
        <v>0</v>
      </c>
      <c r="CT260" s="665">
        <v>0</v>
      </c>
      <c r="CU260" s="657">
        <v>0</v>
      </c>
      <c r="CV260" s="666">
        <v>0</v>
      </c>
      <c r="CW260" s="657">
        <v>0</v>
      </c>
      <c r="CX260" s="657">
        <v>0</v>
      </c>
      <c r="CY260" s="657">
        <v>0</v>
      </c>
      <c r="CZ260" s="665">
        <v>0</v>
      </c>
      <c r="DA260" s="657">
        <v>0</v>
      </c>
      <c r="DB260" s="666">
        <v>0</v>
      </c>
      <c r="DC260" s="657">
        <v>0</v>
      </c>
      <c r="DD260" s="657">
        <v>0</v>
      </c>
      <c r="DE260" s="657">
        <v>0</v>
      </c>
      <c r="DF260" s="665">
        <v>0</v>
      </c>
      <c r="DG260" s="657">
        <v>0</v>
      </c>
      <c r="DH260" s="666">
        <v>0</v>
      </c>
      <c r="DI260" s="657">
        <v>0</v>
      </c>
      <c r="DJ260" s="657">
        <v>0</v>
      </c>
      <c r="DK260" s="657">
        <v>0</v>
      </c>
      <c r="DL260" s="665">
        <v>0</v>
      </c>
      <c r="DM260" s="657">
        <v>0</v>
      </c>
      <c r="DN260" s="666">
        <v>0</v>
      </c>
      <c r="DO260" s="657">
        <v>0</v>
      </c>
      <c r="DP260" s="657">
        <v>0</v>
      </c>
      <c r="DQ260" s="657">
        <v>0</v>
      </c>
      <c r="DR260" s="665">
        <v>0</v>
      </c>
      <c r="DS260" s="657">
        <v>0</v>
      </c>
      <c r="DT260" s="666">
        <v>0</v>
      </c>
      <c r="DU260" s="665">
        <v>0</v>
      </c>
      <c r="DV260" s="657">
        <v>0</v>
      </c>
      <c r="DW260" s="666">
        <v>0</v>
      </c>
    </row>
    <row r="261" spans="1:127" hidden="1" x14ac:dyDescent="0.15">
      <c r="A261" s="529" t="s">
        <v>1603</v>
      </c>
      <c r="B261" s="661">
        <v>10931</v>
      </c>
      <c r="C261" s="662">
        <v>8304</v>
      </c>
      <c r="D261" s="663">
        <v>2627</v>
      </c>
      <c r="E261" s="657">
        <v>1091</v>
      </c>
      <c r="F261" s="657">
        <v>828</v>
      </c>
      <c r="G261" s="657">
        <v>263</v>
      </c>
      <c r="H261" s="665">
        <v>312</v>
      </c>
      <c r="I261" s="657">
        <v>258</v>
      </c>
      <c r="J261" s="666">
        <v>54</v>
      </c>
      <c r="K261" s="657">
        <v>3339</v>
      </c>
      <c r="L261" s="657">
        <v>2766</v>
      </c>
      <c r="M261" s="657">
        <v>573</v>
      </c>
      <c r="N261" s="665">
        <v>287</v>
      </c>
      <c r="O261" s="657">
        <v>246</v>
      </c>
      <c r="P261" s="666">
        <v>41</v>
      </c>
      <c r="Q261" s="657">
        <v>922</v>
      </c>
      <c r="R261" s="657">
        <v>669</v>
      </c>
      <c r="S261" s="657">
        <v>253</v>
      </c>
      <c r="T261" s="665">
        <v>0</v>
      </c>
      <c r="U261" s="657">
        <v>0</v>
      </c>
      <c r="V261" s="666">
        <v>0</v>
      </c>
      <c r="W261" s="657">
        <v>0</v>
      </c>
      <c r="X261" s="657">
        <v>0</v>
      </c>
      <c r="Y261" s="657">
        <v>0</v>
      </c>
      <c r="Z261" s="665">
        <v>510</v>
      </c>
      <c r="AA261" s="657">
        <v>330</v>
      </c>
      <c r="AB261" s="666">
        <v>180</v>
      </c>
      <c r="AC261" s="657">
        <v>0</v>
      </c>
      <c r="AD261" s="657">
        <v>0</v>
      </c>
      <c r="AE261" s="657">
        <v>0</v>
      </c>
      <c r="AF261" s="665">
        <v>148</v>
      </c>
      <c r="AG261" s="657">
        <v>84</v>
      </c>
      <c r="AH261" s="666">
        <v>64</v>
      </c>
      <c r="AI261" s="657">
        <v>0</v>
      </c>
      <c r="AJ261" s="657">
        <v>0</v>
      </c>
      <c r="AK261" s="657">
        <v>0</v>
      </c>
      <c r="AL261" s="665">
        <v>149</v>
      </c>
      <c r="AM261" s="657">
        <v>110</v>
      </c>
      <c r="AN261" s="666">
        <v>39</v>
      </c>
      <c r="AO261" s="657">
        <v>95</v>
      </c>
      <c r="AP261" s="657">
        <v>43</v>
      </c>
      <c r="AQ261" s="657">
        <v>52</v>
      </c>
      <c r="AR261" s="665">
        <v>1</v>
      </c>
      <c r="AS261" s="657">
        <v>1</v>
      </c>
      <c r="AT261" s="666">
        <v>0</v>
      </c>
      <c r="AU261" s="657">
        <v>453</v>
      </c>
      <c r="AV261" s="657">
        <v>273</v>
      </c>
      <c r="AW261" s="657">
        <v>180</v>
      </c>
      <c r="AX261" s="665">
        <v>0</v>
      </c>
      <c r="AY261" s="657">
        <v>0</v>
      </c>
      <c r="AZ261" s="666">
        <v>0</v>
      </c>
      <c r="BA261" s="657">
        <v>23</v>
      </c>
      <c r="BB261" s="657">
        <v>4</v>
      </c>
      <c r="BC261" s="657">
        <v>19</v>
      </c>
      <c r="BD261" s="665">
        <v>10</v>
      </c>
      <c r="BE261" s="657">
        <v>8</v>
      </c>
      <c r="BF261" s="666">
        <v>2</v>
      </c>
      <c r="BG261" s="657">
        <v>2707</v>
      </c>
      <c r="BH261" s="657">
        <v>2108</v>
      </c>
      <c r="BI261" s="657">
        <v>599</v>
      </c>
      <c r="BJ261" s="665">
        <v>0</v>
      </c>
      <c r="BK261" s="657">
        <v>0</v>
      </c>
      <c r="BL261" s="666">
        <v>0</v>
      </c>
      <c r="BM261" s="657">
        <v>81</v>
      </c>
      <c r="BN261" s="657">
        <v>71</v>
      </c>
      <c r="BO261" s="657">
        <v>10</v>
      </c>
      <c r="BP261" s="665">
        <v>22</v>
      </c>
      <c r="BQ261" s="657">
        <v>2</v>
      </c>
      <c r="BR261" s="666">
        <v>20</v>
      </c>
      <c r="BS261" s="657">
        <v>12</v>
      </c>
      <c r="BT261" s="657">
        <v>10</v>
      </c>
      <c r="BU261" s="657">
        <v>2</v>
      </c>
      <c r="BV261" s="665">
        <v>0</v>
      </c>
      <c r="BW261" s="657">
        <v>0</v>
      </c>
      <c r="BX261" s="666">
        <v>0</v>
      </c>
      <c r="BY261" s="657">
        <v>2</v>
      </c>
      <c r="BZ261" s="657">
        <v>1</v>
      </c>
      <c r="CA261" s="657">
        <v>1</v>
      </c>
      <c r="CB261" s="665">
        <v>0</v>
      </c>
      <c r="CC261" s="657">
        <v>0</v>
      </c>
      <c r="CD261" s="666">
        <v>0</v>
      </c>
      <c r="CE261" s="657">
        <v>0</v>
      </c>
      <c r="CF261" s="657">
        <v>0</v>
      </c>
      <c r="CG261" s="657">
        <v>0</v>
      </c>
      <c r="CH261" s="665">
        <v>564</v>
      </c>
      <c r="CI261" s="657">
        <v>383</v>
      </c>
      <c r="CJ261" s="666">
        <v>181</v>
      </c>
      <c r="CK261" s="657">
        <v>0</v>
      </c>
      <c r="CL261" s="657">
        <v>0</v>
      </c>
      <c r="CM261" s="657">
        <v>0</v>
      </c>
      <c r="CN261" s="665">
        <v>19</v>
      </c>
      <c r="CO261" s="657">
        <v>17</v>
      </c>
      <c r="CP261" s="666">
        <v>2</v>
      </c>
      <c r="CQ261" s="657">
        <v>0</v>
      </c>
      <c r="CR261" s="657">
        <v>0</v>
      </c>
      <c r="CS261" s="657">
        <v>0</v>
      </c>
      <c r="CT261" s="665">
        <v>184</v>
      </c>
      <c r="CU261" s="657">
        <v>92</v>
      </c>
      <c r="CV261" s="666">
        <v>92</v>
      </c>
      <c r="CW261" s="657">
        <v>0</v>
      </c>
      <c r="CX261" s="657">
        <v>0</v>
      </c>
      <c r="CY261" s="657">
        <v>0</v>
      </c>
      <c r="CZ261" s="665">
        <v>0</v>
      </c>
      <c r="DA261" s="657">
        <v>0</v>
      </c>
      <c r="DB261" s="666">
        <v>0</v>
      </c>
      <c r="DC261" s="657">
        <v>0</v>
      </c>
      <c r="DD261" s="657">
        <v>0</v>
      </c>
      <c r="DE261" s="657">
        <v>0</v>
      </c>
      <c r="DF261" s="665">
        <v>0</v>
      </c>
      <c r="DG261" s="657">
        <v>0</v>
      </c>
      <c r="DH261" s="666">
        <v>0</v>
      </c>
      <c r="DI261" s="657">
        <v>0</v>
      </c>
      <c r="DJ261" s="657">
        <v>0</v>
      </c>
      <c r="DK261" s="657">
        <v>0</v>
      </c>
      <c r="DL261" s="665">
        <v>0</v>
      </c>
      <c r="DM261" s="657">
        <v>0</v>
      </c>
      <c r="DN261" s="666">
        <v>0</v>
      </c>
      <c r="DO261" s="657">
        <v>0</v>
      </c>
      <c r="DP261" s="657">
        <v>0</v>
      </c>
      <c r="DQ261" s="657">
        <v>0</v>
      </c>
      <c r="DR261" s="665">
        <v>0</v>
      </c>
      <c r="DS261" s="657">
        <v>0</v>
      </c>
      <c r="DT261" s="666">
        <v>0</v>
      </c>
      <c r="DU261" s="665">
        <v>0</v>
      </c>
      <c r="DV261" s="657">
        <v>0</v>
      </c>
      <c r="DW261" s="666">
        <v>0</v>
      </c>
    </row>
    <row r="262" spans="1:127" hidden="1" x14ac:dyDescent="0.15">
      <c r="A262" s="529" t="s">
        <v>1604</v>
      </c>
      <c r="B262" s="661">
        <v>13</v>
      </c>
      <c r="C262" s="662">
        <v>13</v>
      </c>
      <c r="D262" s="663">
        <v>0</v>
      </c>
      <c r="E262" s="657">
        <v>3</v>
      </c>
      <c r="F262" s="657">
        <v>3</v>
      </c>
      <c r="G262" s="657">
        <v>0</v>
      </c>
      <c r="H262" s="665">
        <v>0</v>
      </c>
      <c r="I262" s="657">
        <v>0</v>
      </c>
      <c r="J262" s="666">
        <v>0</v>
      </c>
      <c r="K262" s="657">
        <v>10</v>
      </c>
      <c r="L262" s="657">
        <v>10</v>
      </c>
      <c r="M262" s="657">
        <v>0</v>
      </c>
      <c r="N262" s="665">
        <v>0</v>
      </c>
      <c r="O262" s="657">
        <v>0</v>
      </c>
      <c r="P262" s="666">
        <v>0</v>
      </c>
      <c r="Q262" s="657">
        <v>0</v>
      </c>
      <c r="R262" s="657">
        <v>0</v>
      </c>
      <c r="S262" s="657">
        <v>0</v>
      </c>
      <c r="T262" s="665">
        <v>0</v>
      </c>
      <c r="U262" s="657">
        <v>0</v>
      </c>
      <c r="V262" s="666">
        <v>0</v>
      </c>
      <c r="W262" s="657">
        <v>0</v>
      </c>
      <c r="X262" s="657">
        <v>0</v>
      </c>
      <c r="Y262" s="657">
        <v>0</v>
      </c>
      <c r="Z262" s="665">
        <v>0</v>
      </c>
      <c r="AA262" s="657">
        <v>0</v>
      </c>
      <c r="AB262" s="666">
        <v>0</v>
      </c>
      <c r="AC262" s="657">
        <v>0</v>
      </c>
      <c r="AD262" s="657">
        <v>0</v>
      </c>
      <c r="AE262" s="657">
        <v>0</v>
      </c>
      <c r="AF262" s="665">
        <v>0</v>
      </c>
      <c r="AG262" s="657">
        <v>0</v>
      </c>
      <c r="AH262" s="666">
        <v>0</v>
      </c>
      <c r="AI262" s="657">
        <v>0</v>
      </c>
      <c r="AJ262" s="657">
        <v>0</v>
      </c>
      <c r="AK262" s="657">
        <v>0</v>
      </c>
      <c r="AL262" s="665">
        <v>0</v>
      </c>
      <c r="AM262" s="657">
        <v>0</v>
      </c>
      <c r="AN262" s="666">
        <v>0</v>
      </c>
      <c r="AO262" s="657">
        <v>0</v>
      </c>
      <c r="AP262" s="657">
        <v>0</v>
      </c>
      <c r="AQ262" s="657">
        <v>0</v>
      </c>
      <c r="AR262" s="665">
        <v>0</v>
      </c>
      <c r="AS262" s="657">
        <v>0</v>
      </c>
      <c r="AT262" s="666">
        <v>0</v>
      </c>
      <c r="AU262" s="657">
        <v>0</v>
      </c>
      <c r="AV262" s="657">
        <v>0</v>
      </c>
      <c r="AW262" s="657">
        <v>0</v>
      </c>
      <c r="AX262" s="665">
        <v>0</v>
      </c>
      <c r="AY262" s="657">
        <v>0</v>
      </c>
      <c r="AZ262" s="666">
        <v>0</v>
      </c>
      <c r="BA262" s="657">
        <v>0</v>
      </c>
      <c r="BB262" s="657">
        <v>0</v>
      </c>
      <c r="BC262" s="657">
        <v>0</v>
      </c>
      <c r="BD262" s="665">
        <v>0</v>
      </c>
      <c r="BE262" s="657">
        <v>0</v>
      </c>
      <c r="BF262" s="666">
        <v>0</v>
      </c>
      <c r="BG262" s="657">
        <v>0</v>
      </c>
      <c r="BH262" s="657">
        <v>0</v>
      </c>
      <c r="BI262" s="657">
        <v>0</v>
      </c>
      <c r="BJ262" s="665">
        <v>0</v>
      </c>
      <c r="BK262" s="657">
        <v>0</v>
      </c>
      <c r="BL262" s="666">
        <v>0</v>
      </c>
      <c r="BM262" s="657">
        <v>0</v>
      </c>
      <c r="BN262" s="657">
        <v>0</v>
      </c>
      <c r="BO262" s="657">
        <v>0</v>
      </c>
      <c r="BP262" s="665">
        <v>0</v>
      </c>
      <c r="BQ262" s="657">
        <v>0</v>
      </c>
      <c r="BR262" s="666">
        <v>0</v>
      </c>
      <c r="BS262" s="657">
        <v>0</v>
      </c>
      <c r="BT262" s="657">
        <v>0</v>
      </c>
      <c r="BU262" s="657">
        <v>0</v>
      </c>
      <c r="BV262" s="665">
        <v>0</v>
      </c>
      <c r="BW262" s="657">
        <v>0</v>
      </c>
      <c r="BX262" s="666">
        <v>0</v>
      </c>
      <c r="BY262" s="657">
        <v>0</v>
      </c>
      <c r="BZ262" s="657">
        <v>0</v>
      </c>
      <c r="CA262" s="657">
        <v>0</v>
      </c>
      <c r="CB262" s="665">
        <v>0</v>
      </c>
      <c r="CC262" s="657">
        <v>0</v>
      </c>
      <c r="CD262" s="666">
        <v>0</v>
      </c>
      <c r="CE262" s="657">
        <v>0</v>
      </c>
      <c r="CF262" s="657">
        <v>0</v>
      </c>
      <c r="CG262" s="657">
        <v>0</v>
      </c>
      <c r="CH262" s="665">
        <v>0</v>
      </c>
      <c r="CI262" s="657">
        <v>0</v>
      </c>
      <c r="CJ262" s="666">
        <v>0</v>
      </c>
      <c r="CK262" s="657">
        <v>0</v>
      </c>
      <c r="CL262" s="657">
        <v>0</v>
      </c>
      <c r="CM262" s="657">
        <v>0</v>
      </c>
      <c r="CN262" s="665">
        <v>0</v>
      </c>
      <c r="CO262" s="657">
        <v>0</v>
      </c>
      <c r="CP262" s="666">
        <v>0</v>
      </c>
      <c r="CQ262" s="657">
        <v>0</v>
      </c>
      <c r="CR262" s="657">
        <v>0</v>
      </c>
      <c r="CS262" s="657">
        <v>0</v>
      </c>
      <c r="CT262" s="665">
        <v>0</v>
      </c>
      <c r="CU262" s="657">
        <v>0</v>
      </c>
      <c r="CV262" s="666">
        <v>0</v>
      </c>
      <c r="CW262" s="657">
        <v>0</v>
      </c>
      <c r="CX262" s="657">
        <v>0</v>
      </c>
      <c r="CY262" s="657">
        <v>0</v>
      </c>
      <c r="CZ262" s="665">
        <v>0</v>
      </c>
      <c r="DA262" s="657">
        <v>0</v>
      </c>
      <c r="DB262" s="666">
        <v>0</v>
      </c>
      <c r="DC262" s="657">
        <v>0</v>
      </c>
      <c r="DD262" s="657">
        <v>0</v>
      </c>
      <c r="DE262" s="657">
        <v>0</v>
      </c>
      <c r="DF262" s="665">
        <v>0</v>
      </c>
      <c r="DG262" s="657">
        <v>0</v>
      </c>
      <c r="DH262" s="666">
        <v>0</v>
      </c>
      <c r="DI262" s="657">
        <v>0</v>
      </c>
      <c r="DJ262" s="657">
        <v>0</v>
      </c>
      <c r="DK262" s="657">
        <v>0</v>
      </c>
      <c r="DL262" s="665">
        <v>0</v>
      </c>
      <c r="DM262" s="657">
        <v>0</v>
      </c>
      <c r="DN262" s="666">
        <v>0</v>
      </c>
      <c r="DO262" s="657">
        <v>0</v>
      </c>
      <c r="DP262" s="657">
        <v>0</v>
      </c>
      <c r="DQ262" s="657">
        <v>0</v>
      </c>
      <c r="DR262" s="665">
        <v>0</v>
      </c>
      <c r="DS262" s="657">
        <v>0</v>
      </c>
      <c r="DT262" s="666">
        <v>0</v>
      </c>
      <c r="DU262" s="665">
        <v>0</v>
      </c>
      <c r="DV262" s="657">
        <v>0</v>
      </c>
      <c r="DW262" s="666">
        <v>0</v>
      </c>
    </row>
    <row r="263" spans="1:127" hidden="1" x14ac:dyDescent="0.15">
      <c r="A263" s="529" t="s">
        <v>1605</v>
      </c>
      <c r="B263" s="661">
        <v>8827</v>
      </c>
      <c r="C263" s="662">
        <v>6802</v>
      </c>
      <c r="D263" s="663">
        <v>2025</v>
      </c>
      <c r="E263" s="657">
        <v>273</v>
      </c>
      <c r="F263" s="657">
        <v>197</v>
      </c>
      <c r="G263" s="657">
        <v>76</v>
      </c>
      <c r="H263" s="665">
        <v>149</v>
      </c>
      <c r="I263" s="657">
        <v>130</v>
      </c>
      <c r="J263" s="666">
        <v>19</v>
      </c>
      <c r="K263" s="657">
        <v>3317</v>
      </c>
      <c r="L263" s="657">
        <v>2748</v>
      </c>
      <c r="M263" s="657">
        <v>569</v>
      </c>
      <c r="N263" s="665">
        <v>0</v>
      </c>
      <c r="O263" s="657">
        <v>0</v>
      </c>
      <c r="P263" s="666">
        <v>0</v>
      </c>
      <c r="Q263" s="657">
        <v>912</v>
      </c>
      <c r="R263" s="657">
        <v>660</v>
      </c>
      <c r="S263" s="657">
        <v>252</v>
      </c>
      <c r="T263" s="665">
        <v>0</v>
      </c>
      <c r="U263" s="657">
        <v>0</v>
      </c>
      <c r="V263" s="666">
        <v>0</v>
      </c>
      <c r="W263" s="657">
        <v>0</v>
      </c>
      <c r="X263" s="657">
        <v>0</v>
      </c>
      <c r="Y263" s="657">
        <v>0</v>
      </c>
      <c r="Z263" s="665">
        <v>407</v>
      </c>
      <c r="AA263" s="657">
        <v>261</v>
      </c>
      <c r="AB263" s="666">
        <v>146</v>
      </c>
      <c r="AC263" s="657">
        <v>0</v>
      </c>
      <c r="AD263" s="657">
        <v>0</v>
      </c>
      <c r="AE263" s="657">
        <v>0</v>
      </c>
      <c r="AF263" s="665">
        <v>0</v>
      </c>
      <c r="AG263" s="657">
        <v>0</v>
      </c>
      <c r="AH263" s="666">
        <v>0</v>
      </c>
      <c r="AI263" s="657">
        <v>0</v>
      </c>
      <c r="AJ263" s="657">
        <v>0</v>
      </c>
      <c r="AK263" s="657">
        <v>0</v>
      </c>
      <c r="AL263" s="665">
        <v>0</v>
      </c>
      <c r="AM263" s="657">
        <v>0</v>
      </c>
      <c r="AN263" s="666">
        <v>0</v>
      </c>
      <c r="AO263" s="657">
        <v>0</v>
      </c>
      <c r="AP263" s="657">
        <v>0</v>
      </c>
      <c r="AQ263" s="657">
        <v>0</v>
      </c>
      <c r="AR263" s="665">
        <v>1</v>
      </c>
      <c r="AS263" s="657">
        <v>1</v>
      </c>
      <c r="AT263" s="666">
        <v>0</v>
      </c>
      <c r="AU263" s="657">
        <v>452</v>
      </c>
      <c r="AV263" s="657">
        <v>272</v>
      </c>
      <c r="AW263" s="657">
        <v>180</v>
      </c>
      <c r="AX263" s="665">
        <v>0</v>
      </c>
      <c r="AY263" s="657">
        <v>0</v>
      </c>
      <c r="AZ263" s="666">
        <v>0</v>
      </c>
      <c r="BA263" s="657">
        <v>23</v>
      </c>
      <c r="BB263" s="657">
        <v>4</v>
      </c>
      <c r="BC263" s="657">
        <v>19</v>
      </c>
      <c r="BD263" s="665">
        <v>0</v>
      </c>
      <c r="BE263" s="657">
        <v>0</v>
      </c>
      <c r="BF263" s="666">
        <v>0</v>
      </c>
      <c r="BG263" s="657">
        <v>2545</v>
      </c>
      <c r="BH263" s="657">
        <v>2010</v>
      </c>
      <c r="BI263" s="657">
        <v>535</v>
      </c>
      <c r="BJ263" s="665">
        <v>0</v>
      </c>
      <c r="BK263" s="657">
        <v>0</v>
      </c>
      <c r="BL263" s="666">
        <v>0</v>
      </c>
      <c r="BM263" s="657">
        <v>81</v>
      </c>
      <c r="BN263" s="657">
        <v>71</v>
      </c>
      <c r="BO263" s="657">
        <v>10</v>
      </c>
      <c r="BP263" s="665">
        <v>0</v>
      </c>
      <c r="BQ263" s="657">
        <v>0</v>
      </c>
      <c r="BR263" s="666">
        <v>0</v>
      </c>
      <c r="BS263" s="657">
        <v>12</v>
      </c>
      <c r="BT263" s="657">
        <v>10</v>
      </c>
      <c r="BU263" s="657">
        <v>2</v>
      </c>
      <c r="BV263" s="665">
        <v>0</v>
      </c>
      <c r="BW263" s="657">
        <v>0</v>
      </c>
      <c r="BX263" s="666">
        <v>0</v>
      </c>
      <c r="BY263" s="657">
        <v>0</v>
      </c>
      <c r="BZ263" s="657">
        <v>0</v>
      </c>
      <c r="CA263" s="657">
        <v>0</v>
      </c>
      <c r="CB263" s="665">
        <v>0</v>
      </c>
      <c r="CC263" s="657">
        <v>0</v>
      </c>
      <c r="CD263" s="666">
        <v>0</v>
      </c>
      <c r="CE263" s="657">
        <v>0</v>
      </c>
      <c r="CF263" s="657">
        <v>0</v>
      </c>
      <c r="CG263" s="657">
        <v>0</v>
      </c>
      <c r="CH263" s="665">
        <v>564</v>
      </c>
      <c r="CI263" s="657">
        <v>383</v>
      </c>
      <c r="CJ263" s="666">
        <v>181</v>
      </c>
      <c r="CK263" s="657">
        <v>0</v>
      </c>
      <c r="CL263" s="657">
        <v>0</v>
      </c>
      <c r="CM263" s="657">
        <v>0</v>
      </c>
      <c r="CN263" s="665">
        <v>19</v>
      </c>
      <c r="CO263" s="657">
        <v>17</v>
      </c>
      <c r="CP263" s="666">
        <v>2</v>
      </c>
      <c r="CQ263" s="657">
        <v>0</v>
      </c>
      <c r="CR263" s="657">
        <v>0</v>
      </c>
      <c r="CS263" s="657">
        <v>0</v>
      </c>
      <c r="CT263" s="665">
        <v>72</v>
      </c>
      <c r="CU263" s="657">
        <v>38</v>
      </c>
      <c r="CV263" s="666">
        <v>34</v>
      </c>
      <c r="CW263" s="657">
        <v>0</v>
      </c>
      <c r="CX263" s="657">
        <v>0</v>
      </c>
      <c r="CY263" s="657">
        <v>0</v>
      </c>
      <c r="CZ263" s="665">
        <v>0</v>
      </c>
      <c r="DA263" s="657">
        <v>0</v>
      </c>
      <c r="DB263" s="666">
        <v>0</v>
      </c>
      <c r="DC263" s="657">
        <v>0</v>
      </c>
      <c r="DD263" s="657">
        <v>0</v>
      </c>
      <c r="DE263" s="657">
        <v>0</v>
      </c>
      <c r="DF263" s="665">
        <v>0</v>
      </c>
      <c r="DG263" s="657">
        <v>0</v>
      </c>
      <c r="DH263" s="666">
        <v>0</v>
      </c>
      <c r="DI263" s="657">
        <v>0</v>
      </c>
      <c r="DJ263" s="657">
        <v>0</v>
      </c>
      <c r="DK263" s="657">
        <v>0</v>
      </c>
      <c r="DL263" s="665">
        <v>0</v>
      </c>
      <c r="DM263" s="657">
        <v>0</v>
      </c>
      <c r="DN263" s="666">
        <v>0</v>
      </c>
      <c r="DO263" s="657">
        <v>0</v>
      </c>
      <c r="DP263" s="657">
        <v>0</v>
      </c>
      <c r="DQ263" s="657">
        <v>0</v>
      </c>
      <c r="DR263" s="665">
        <v>0</v>
      </c>
      <c r="DS263" s="657">
        <v>0</v>
      </c>
      <c r="DT263" s="666">
        <v>0</v>
      </c>
      <c r="DU263" s="665">
        <v>0</v>
      </c>
      <c r="DV263" s="657">
        <v>0</v>
      </c>
      <c r="DW263" s="666">
        <v>0</v>
      </c>
    </row>
    <row r="264" spans="1:127" hidden="1" x14ac:dyDescent="0.15">
      <c r="A264" s="529" t="s">
        <v>1606</v>
      </c>
      <c r="B264" s="661">
        <v>238</v>
      </c>
      <c r="C264" s="662">
        <v>156</v>
      </c>
      <c r="D264" s="663">
        <v>82</v>
      </c>
      <c r="E264" s="657">
        <v>29</v>
      </c>
      <c r="F264" s="657">
        <v>24</v>
      </c>
      <c r="G264" s="657">
        <v>5</v>
      </c>
      <c r="H264" s="665">
        <v>1</v>
      </c>
      <c r="I264" s="657">
        <v>1</v>
      </c>
      <c r="J264" s="666">
        <v>0</v>
      </c>
      <c r="K264" s="657">
        <v>12</v>
      </c>
      <c r="L264" s="657">
        <v>8</v>
      </c>
      <c r="M264" s="657">
        <v>4</v>
      </c>
      <c r="N264" s="665">
        <v>0</v>
      </c>
      <c r="O264" s="657">
        <v>0</v>
      </c>
      <c r="P264" s="666">
        <v>0</v>
      </c>
      <c r="Q264" s="657">
        <v>1</v>
      </c>
      <c r="R264" s="657">
        <v>1</v>
      </c>
      <c r="S264" s="657">
        <v>0</v>
      </c>
      <c r="T264" s="665">
        <v>0</v>
      </c>
      <c r="U264" s="657">
        <v>0</v>
      </c>
      <c r="V264" s="666">
        <v>0</v>
      </c>
      <c r="W264" s="657">
        <v>0</v>
      </c>
      <c r="X264" s="657">
        <v>0</v>
      </c>
      <c r="Y264" s="657">
        <v>0</v>
      </c>
      <c r="Z264" s="665">
        <v>14</v>
      </c>
      <c r="AA264" s="657">
        <v>12</v>
      </c>
      <c r="AB264" s="666">
        <v>2</v>
      </c>
      <c r="AC264" s="657">
        <v>0</v>
      </c>
      <c r="AD264" s="657">
        <v>0</v>
      </c>
      <c r="AE264" s="657">
        <v>0</v>
      </c>
      <c r="AF264" s="665">
        <v>0</v>
      </c>
      <c r="AG264" s="657">
        <v>0</v>
      </c>
      <c r="AH264" s="666">
        <v>0</v>
      </c>
      <c r="AI264" s="657">
        <v>0</v>
      </c>
      <c r="AJ264" s="657">
        <v>0</v>
      </c>
      <c r="AK264" s="657">
        <v>0</v>
      </c>
      <c r="AL264" s="665">
        <v>0</v>
      </c>
      <c r="AM264" s="657">
        <v>0</v>
      </c>
      <c r="AN264" s="666">
        <v>0</v>
      </c>
      <c r="AO264" s="657">
        <v>0</v>
      </c>
      <c r="AP264" s="657">
        <v>0</v>
      </c>
      <c r="AQ264" s="657">
        <v>0</v>
      </c>
      <c r="AR264" s="665">
        <v>0</v>
      </c>
      <c r="AS264" s="657">
        <v>0</v>
      </c>
      <c r="AT264" s="666">
        <v>0</v>
      </c>
      <c r="AU264" s="657">
        <v>0</v>
      </c>
      <c r="AV264" s="657">
        <v>0</v>
      </c>
      <c r="AW264" s="657">
        <v>0</v>
      </c>
      <c r="AX264" s="665">
        <v>0</v>
      </c>
      <c r="AY264" s="657">
        <v>0</v>
      </c>
      <c r="AZ264" s="666">
        <v>0</v>
      </c>
      <c r="BA264" s="657">
        <v>0</v>
      </c>
      <c r="BB264" s="657">
        <v>0</v>
      </c>
      <c r="BC264" s="657">
        <v>0</v>
      </c>
      <c r="BD264" s="665">
        <v>5</v>
      </c>
      <c r="BE264" s="657">
        <v>4</v>
      </c>
      <c r="BF264" s="666">
        <v>1</v>
      </c>
      <c r="BG264" s="657">
        <v>162</v>
      </c>
      <c r="BH264" s="657">
        <v>98</v>
      </c>
      <c r="BI264" s="657">
        <v>64</v>
      </c>
      <c r="BJ264" s="665">
        <v>0</v>
      </c>
      <c r="BK264" s="657">
        <v>0</v>
      </c>
      <c r="BL264" s="666">
        <v>0</v>
      </c>
      <c r="BM264" s="657">
        <v>0</v>
      </c>
      <c r="BN264" s="657">
        <v>0</v>
      </c>
      <c r="BO264" s="657">
        <v>0</v>
      </c>
      <c r="BP264" s="665">
        <v>0</v>
      </c>
      <c r="BQ264" s="657">
        <v>0</v>
      </c>
      <c r="BR264" s="666">
        <v>0</v>
      </c>
      <c r="BS264" s="657">
        <v>0</v>
      </c>
      <c r="BT264" s="657">
        <v>0</v>
      </c>
      <c r="BU264" s="657">
        <v>0</v>
      </c>
      <c r="BV264" s="665">
        <v>0</v>
      </c>
      <c r="BW264" s="657">
        <v>0</v>
      </c>
      <c r="BX264" s="666">
        <v>0</v>
      </c>
      <c r="BY264" s="657">
        <v>2</v>
      </c>
      <c r="BZ264" s="657">
        <v>1</v>
      </c>
      <c r="CA264" s="657">
        <v>1</v>
      </c>
      <c r="CB264" s="665">
        <v>0</v>
      </c>
      <c r="CC264" s="657">
        <v>0</v>
      </c>
      <c r="CD264" s="666">
        <v>0</v>
      </c>
      <c r="CE264" s="657">
        <v>0</v>
      </c>
      <c r="CF264" s="657">
        <v>0</v>
      </c>
      <c r="CG264" s="657">
        <v>0</v>
      </c>
      <c r="CH264" s="665">
        <v>0</v>
      </c>
      <c r="CI264" s="657">
        <v>0</v>
      </c>
      <c r="CJ264" s="666">
        <v>0</v>
      </c>
      <c r="CK264" s="657">
        <v>0</v>
      </c>
      <c r="CL264" s="657">
        <v>0</v>
      </c>
      <c r="CM264" s="657">
        <v>0</v>
      </c>
      <c r="CN264" s="665">
        <v>0</v>
      </c>
      <c r="CO264" s="657">
        <v>0</v>
      </c>
      <c r="CP264" s="666">
        <v>0</v>
      </c>
      <c r="CQ264" s="657">
        <v>0</v>
      </c>
      <c r="CR264" s="657">
        <v>0</v>
      </c>
      <c r="CS264" s="657">
        <v>0</v>
      </c>
      <c r="CT264" s="665">
        <v>12</v>
      </c>
      <c r="CU264" s="657">
        <v>7</v>
      </c>
      <c r="CV264" s="666">
        <v>5</v>
      </c>
      <c r="CW264" s="657">
        <v>0</v>
      </c>
      <c r="CX264" s="657">
        <v>0</v>
      </c>
      <c r="CY264" s="657">
        <v>0</v>
      </c>
      <c r="CZ264" s="665">
        <v>0</v>
      </c>
      <c r="DA264" s="657">
        <v>0</v>
      </c>
      <c r="DB264" s="666">
        <v>0</v>
      </c>
      <c r="DC264" s="657">
        <v>0</v>
      </c>
      <c r="DD264" s="657">
        <v>0</v>
      </c>
      <c r="DE264" s="657">
        <v>0</v>
      </c>
      <c r="DF264" s="665">
        <v>0</v>
      </c>
      <c r="DG264" s="657">
        <v>0</v>
      </c>
      <c r="DH264" s="666">
        <v>0</v>
      </c>
      <c r="DI264" s="657">
        <v>0</v>
      </c>
      <c r="DJ264" s="657">
        <v>0</v>
      </c>
      <c r="DK264" s="657">
        <v>0</v>
      </c>
      <c r="DL264" s="665">
        <v>0</v>
      </c>
      <c r="DM264" s="657">
        <v>0</v>
      </c>
      <c r="DN264" s="666">
        <v>0</v>
      </c>
      <c r="DO264" s="657">
        <v>0</v>
      </c>
      <c r="DP264" s="657">
        <v>0</v>
      </c>
      <c r="DQ264" s="657">
        <v>0</v>
      </c>
      <c r="DR264" s="665">
        <v>0</v>
      </c>
      <c r="DS264" s="657">
        <v>0</v>
      </c>
      <c r="DT264" s="666">
        <v>0</v>
      </c>
      <c r="DU264" s="665">
        <v>0</v>
      </c>
      <c r="DV264" s="657">
        <v>0</v>
      </c>
      <c r="DW264" s="666">
        <v>0</v>
      </c>
    </row>
    <row r="265" spans="1:127" hidden="1" x14ac:dyDescent="0.15">
      <c r="A265" s="529" t="s">
        <v>1607</v>
      </c>
      <c r="B265" s="661">
        <v>1853</v>
      </c>
      <c r="C265" s="662">
        <v>1333</v>
      </c>
      <c r="D265" s="663">
        <v>520</v>
      </c>
      <c r="E265" s="657">
        <v>786</v>
      </c>
      <c r="F265" s="657">
        <v>604</v>
      </c>
      <c r="G265" s="657">
        <v>182</v>
      </c>
      <c r="H265" s="665">
        <v>162</v>
      </c>
      <c r="I265" s="657">
        <v>127</v>
      </c>
      <c r="J265" s="666">
        <v>35</v>
      </c>
      <c r="K265" s="657">
        <v>0</v>
      </c>
      <c r="L265" s="657">
        <v>0</v>
      </c>
      <c r="M265" s="657">
        <v>0</v>
      </c>
      <c r="N265" s="665">
        <v>287</v>
      </c>
      <c r="O265" s="657">
        <v>246</v>
      </c>
      <c r="P265" s="666">
        <v>41</v>
      </c>
      <c r="Q265" s="657">
        <v>9</v>
      </c>
      <c r="R265" s="657">
        <v>8</v>
      </c>
      <c r="S265" s="657">
        <v>1</v>
      </c>
      <c r="T265" s="665">
        <v>0</v>
      </c>
      <c r="U265" s="657">
        <v>0</v>
      </c>
      <c r="V265" s="666">
        <v>0</v>
      </c>
      <c r="W265" s="657">
        <v>0</v>
      </c>
      <c r="X265" s="657">
        <v>0</v>
      </c>
      <c r="Y265" s="657">
        <v>0</v>
      </c>
      <c r="Z265" s="665">
        <v>89</v>
      </c>
      <c r="AA265" s="657">
        <v>57</v>
      </c>
      <c r="AB265" s="666">
        <v>32</v>
      </c>
      <c r="AC265" s="657">
        <v>0</v>
      </c>
      <c r="AD265" s="657">
        <v>0</v>
      </c>
      <c r="AE265" s="657">
        <v>0</v>
      </c>
      <c r="AF265" s="665">
        <v>148</v>
      </c>
      <c r="AG265" s="657">
        <v>84</v>
      </c>
      <c r="AH265" s="666">
        <v>64</v>
      </c>
      <c r="AI265" s="657">
        <v>0</v>
      </c>
      <c r="AJ265" s="657">
        <v>0</v>
      </c>
      <c r="AK265" s="657">
        <v>0</v>
      </c>
      <c r="AL265" s="665">
        <v>149</v>
      </c>
      <c r="AM265" s="657">
        <v>110</v>
      </c>
      <c r="AN265" s="666">
        <v>39</v>
      </c>
      <c r="AO265" s="657">
        <v>95</v>
      </c>
      <c r="AP265" s="657">
        <v>43</v>
      </c>
      <c r="AQ265" s="657">
        <v>52</v>
      </c>
      <c r="AR265" s="665">
        <v>0</v>
      </c>
      <c r="AS265" s="657">
        <v>0</v>
      </c>
      <c r="AT265" s="666">
        <v>0</v>
      </c>
      <c r="AU265" s="657">
        <v>1</v>
      </c>
      <c r="AV265" s="657">
        <v>1</v>
      </c>
      <c r="AW265" s="657">
        <v>0</v>
      </c>
      <c r="AX265" s="665">
        <v>0</v>
      </c>
      <c r="AY265" s="657">
        <v>0</v>
      </c>
      <c r="AZ265" s="666">
        <v>0</v>
      </c>
      <c r="BA265" s="657">
        <v>0</v>
      </c>
      <c r="BB265" s="657">
        <v>0</v>
      </c>
      <c r="BC265" s="657">
        <v>0</v>
      </c>
      <c r="BD265" s="665">
        <v>5</v>
      </c>
      <c r="BE265" s="657">
        <v>4</v>
      </c>
      <c r="BF265" s="666">
        <v>1</v>
      </c>
      <c r="BG265" s="657">
        <v>0</v>
      </c>
      <c r="BH265" s="657">
        <v>0</v>
      </c>
      <c r="BI265" s="657">
        <v>0</v>
      </c>
      <c r="BJ265" s="665">
        <v>0</v>
      </c>
      <c r="BK265" s="657">
        <v>0</v>
      </c>
      <c r="BL265" s="666">
        <v>0</v>
      </c>
      <c r="BM265" s="657">
        <v>0</v>
      </c>
      <c r="BN265" s="657">
        <v>0</v>
      </c>
      <c r="BO265" s="657">
        <v>0</v>
      </c>
      <c r="BP265" s="665">
        <v>22</v>
      </c>
      <c r="BQ265" s="657">
        <v>2</v>
      </c>
      <c r="BR265" s="666">
        <v>20</v>
      </c>
      <c r="BS265" s="657">
        <v>0</v>
      </c>
      <c r="BT265" s="657">
        <v>0</v>
      </c>
      <c r="BU265" s="657">
        <v>0</v>
      </c>
      <c r="BV265" s="665">
        <v>0</v>
      </c>
      <c r="BW265" s="657">
        <v>0</v>
      </c>
      <c r="BX265" s="666">
        <v>0</v>
      </c>
      <c r="BY265" s="657">
        <v>0</v>
      </c>
      <c r="BZ265" s="657">
        <v>0</v>
      </c>
      <c r="CA265" s="657">
        <v>0</v>
      </c>
      <c r="CB265" s="665">
        <v>0</v>
      </c>
      <c r="CC265" s="657">
        <v>0</v>
      </c>
      <c r="CD265" s="666">
        <v>0</v>
      </c>
      <c r="CE265" s="657">
        <v>0</v>
      </c>
      <c r="CF265" s="657">
        <v>0</v>
      </c>
      <c r="CG265" s="657">
        <v>0</v>
      </c>
      <c r="CH265" s="665">
        <v>0</v>
      </c>
      <c r="CI265" s="657">
        <v>0</v>
      </c>
      <c r="CJ265" s="666">
        <v>0</v>
      </c>
      <c r="CK265" s="657">
        <v>0</v>
      </c>
      <c r="CL265" s="657">
        <v>0</v>
      </c>
      <c r="CM265" s="657">
        <v>0</v>
      </c>
      <c r="CN265" s="665">
        <v>0</v>
      </c>
      <c r="CO265" s="657">
        <v>0</v>
      </c>
      <c r="CP265" s="666">
        <v>0</v>
      </c>
      <c r="CQ265" s="657">
        <v>0</v>
      </c>
      <c r="CR265" s="657">
        <v>0</v>
      </c>
      <c r="CS265" s="657">
        <v>0</v>
      </c>
      <c r="CT265" s="665">
        <v>100</v>
      </c>
      <c r="CU265" s="657">
        <v>47</v>
      </c>
      <c r="CV265" s="666">
        <v>53</v>
      </c>
      <c r="CW265" s="657">
        <v>0</v>
      </c>
      <c r="CX265" s="657">
        <v>0</v>
      </c>
      <c r="CY265" s="657">
        <v>0</v>
      </c>
      <c r="CZ265" s="665">
        <v>0</v>
      </c>
      <c r="DA265" s="657">
        <v>0</v>
      </c>
      <c r="DB265" s="666">
        <v>0</v>
      </c>
      <c r="DC265" s="657">
        <v>0</v>
      </c>
      <c r="DD265" s="657">
        <v>0</v>
      </c>
      <c r="DE265" s="657">
        <v>0</v>
      </c>
      <c r="DF265" s="665">
        <v>0</v>
      </c>
      <c r="DG265" s="657">
        <v>0</v>
      </c>
      <c r="DH265" s="666">
        <v>0</v>
      </c>
      <c r="DI265" s="657">
        <v>0</v>
      </c>
      <c r="DJ265" s="657">
        <v>0</v>
      </c>
      <c r="DK265" s="657">
        <v>0</v>
      </c>
      <c r="DL265" s="665">
        <v>0</v>
      </c>
      <c r="DM265" s="657">
        <v>0</v>
      </c>
      <c r="DN265" s="666">
        <v>0</v>
      </c>
      <c r="DO265" s="657">
        <v>0</v>
      </c>
      <c r="DP265" s="657">
        <v>0</v>
      </c>
      <c r="DQ265" s="657">
        <v>0</v>
      </c>
      <c r="DR265" s="665">
        <v>0</v>
      </c>
      <c r="DS265" s="657">
        <v>0</v>
      </c>
      <c r="DT265" s="666">
        <v>0</v>
      </c>
      <c r="DU265" s="665">
        <v>0</v>
      </c>
      <c r="DV265" s="657">
        <v>0</v>
      </c>
      <c r="DW265" s="666">
        <v>0</v>
      </c>
    </row>
    <row r="266" spans="1:127" hidden="1" x14ac:dyDescent="0.15">
      <c r="A266" s="529" t="s">
        <v>1608</v>
      </c>
      <c r="B266" s="661">
        <v>31752</v>
      </c>
      <c r="C266" s="662">
        <v>27505</v>
      </c>
      <c r="D266" s="663">
        <v>4237</v>
      </c>
      <c r="E266" s="657">
        <v>10793</v>
      </c>
      <c r="F266" s="657">
        <v>9840</v>
      </c>
      <c r="G266" s="657">
        <v>953</v>
      </c>
      <c r="H266" s="665">
        <v>1801</v>
      </c>
      <c r="I266" s="657">
        <v>1249</v>
      </c>
      <c r="J266" s="666">
        <v>552</v>
      </c>
      <c r="K266" s="657">
        <v>3332</v>
      </c>
      <c r="L266" s="657">
        <v>2942</v>
      </c>
      <c r="M266" s="657">
        <v>382</v>
      </c>
      <c r="N266" s="665">
        <v>6089</v>
      </c>
      <c r="O266" s="657">
        <v>5611</v>
      </c>
      <c r="P266" s="666">
        <v>478</v>
      </c>
      <c r="Q266" s="657">
        <v>504</v>
      </c>
      <c r="R266" s="657">
        <v>441</v>
      </c>
      <c r="S266" s="657">
        <v>63</v>
      </c>
      <c r="T266" s="665">
        <v>87</v>
      </c>
      <c r="U266" s="657">
        <v>75</v>
      </c>
      <c r="V266" s="666">
        <v>12</v>
      </c>
      <c r="W266" s="657">
        <v>14</v>
      </c>
      <c r="X266" s="657">
        <v>9</v>
      </c>
      <c r="Y266" s="657">
        <v>5</v>
      </c>
      <c r="Z266" s="665">
        <v>559</v>
      </c>
      <c r="AA266" s="657">
        <v>475</v>
      </c>
      <c r="AB266" s="666">
        <v>84</v>
      </c>
      <c r="AC266" s="657">
        <v>754</v>
      </c>
      <c r="AD266" s="657">
        <v>688</v>
      </c>
      <c r="AE266" s="657">
        <v>66</v>
      </c>
      <c r="AF266" s="665">
        <v>320</v>
      </c>
      <c r="AG266" s="657">
        <v>232</v>
      </c>
      <c r="AH266" s="666">
        <v>88</v>
      </c>
      <c r="AI266" s="657">
        <v>310</v>
      </c>
      <c r="AJ266" s="657">
        <v>258</v>
      </c>
      <c r="AK266" s="657">
        <v>52</v>
      </c>
      <c r="AL266" s="665">
        <v>68</v>
      </c>
      <c r="AM266" s="657">
        <v>59</v>
      </c>
      <c r="AN266" s="666">
        <v>9</v>
      </c>
      <c r="AO266" s="657">
        <v>134</v>
      </c>
      <c r="AP266" s="657">
        <v>101</v>
      </c>
      <c r="AQ266" s="657">
        <v>33</v>
      </c>
      <c r="AR266" s="665">
        <v>23</v>
      </c>
      <c r="AS266" s="657">
        <v>12</v>
      </c>
      <c r="AT266" s="666">
        <v>11</v>
      </c>
      <c r="AU266" s="657">
        <v>528</v>
      </c>
      <c r="AV266" s="657">
        <v>452</v>
      </c>
      <c r="AW266" s="657">
        <v>76</v>
      </c>
      <c r="AX266" s="665">
        <v>215</v>
      </c>
      <c r="AY266" s="657">
        <v>193</v>
      </c>
      <c r="AZ266" s="666">
        <v>22</v>
      </c>
      <c r="BA266" s="657">
        <v>356</v>
      </c>
      <c r="BB266" s="657">
        <v>290</v>
      </c>
      <c r="BC266" s="657">
        <v>64</v>
      </c>
      <c r="BD266" s="665">
        <v>631</v>
      </c>
      <c r="BE266" s="657">
        <v>497</v>
      </c>
      <c r="BF266" s="666">
        <v>134</v>
      </c>
      <c r="BG266" s="657">
        <v>563</v>
      </c>
      <c r="BH266" s="657">
        <v>470</v>
      </c>
      <c r="BI266" s="657">
        <v>93</v>
      </c>
      <c r="BJ266" s="665">
        <v>490</v>
      </c>
      <c r="BK266" s="657">
        <v>342</v>
      </c>
      <c r="BL266" s="666">
        <v>148</v>
      </c>
      <c r="BM266" s="657">
        <v>518</v>
      </c>
      <c r="BN266" s="657">
        <v>323</v>
      </c>
      <c r="BO266" s="657">
        <v>195</v>
      </c>
      <c r="BP266" s="665">
        <v>70</v>
      </c>
      <c r="BQ266" s="657">
        <v>65</v>
      </c>
      <c r="BR266" s="666">
        <v>5</v>
      </c>
      <c r="BS266" s="657">
        <v>638</v>
      </c>
      <c r="BT266" s="657">
        <v>459</v>
      </c>
      <c r="BU266" s="657">
        <v>179</v>
      </c>
      <c r="BV266" s="665">
        <v>115</v>
      </c>
      <c r="BW266" s="657">
        <v>101</v>
      </c>
      <c r="BX266" s="666">
        <v>14</v>
      </c>
      <c r="BY266" s="657">
        <v>30</v>
      </c>
      <c r="BZ266" s="657">
        <v>12</v>
      </c>
      <c r="CA266" s="657">
        <v>18</v>
      </c>
      <c r="CB266" s="665">
        <v>292</v>
      </c>
      <c r="CC266" s="657">
        <v>252</v>
      </c>
      <c r="CD266" s="666">
        <v>40</v>
      </c>
      <c r="CE266" s="657">
        <v>126</v>
      </c>
      <c r="CF266" s="657">
        <v>77</v>
      </c>
      <c r="CG266" s="657">
        <v>49</v>
      </c>
      <c r="CH266" s="665">
        <v>335</v>
      </c>
      <c r="CI266" s="657">
        <v>299</v>
      </c>
      <c r="CJ266" s="666">
        <v>36</v>
      </c>
      <c r="CK266" s="657">
        <v>295</v>
      </c>
      <c r="CL266" s="657">
        <v>198</v>
      </c>
      <c r="CM266" s="657">
        <v>97</v>
      </c>
      <c r="CN266" s="665">
        <v>105</v>
      </c>
      <c r="CO266" s="657">
        <v>42</v>
      </c>
      <c r="CP266" s="666">
        <v>63</v>
      </c>
      <c r="CQ266" s="657">
        <v>40</v>
      </c>
      <c r="CR266" s="657">
        <v>27</v>
      </c>
      <c r="CS266" s="657">
        <v>13</v>
      </c>
      <c r="CT266" s="665">
        <v>619</v>
      </c>
      <c r="CU266" s="657">
        <v>556</v>
      </c>
      <c r="CV266" s="666">
        <v>63</v>
      </c>
      <c r="CW266" s="657">
        <v>576</v>
      </c>
      <c r="CX266" s="657">
        <v>566</v>
      </c>
      <c r="CY266" s="657">
        <v>10</v>
      </c>
      <c r="CZ266" s="665">
        <v>24</v>
      </c>
      <c r="DA266" s="657">
        <v>14</v>
      </c>
      <c r="DB266" s="666">
        <v>10</v>
      </c>
      <c r="DC266" s="657">
        <v>257</v>
      </c>
      <c r="DD266" s="657">
        <v>187</v>
      </c>
      <c r="DE266" s="657">
        <v>70</v>
      </c>
      <c r="DF266" s="665">
        <v>5</v>
      </c>
      <c r="DG266" s="657">
        <v>2</v>
      </c>
      <c r="DH266" s="666">
        <v>3</v>
      </c>
      <c r="DI266" s="657">
        <v>23</v>
      </c>
      <c r="DJ266" s="657">
        <v>5</v>
      </c>
      <c r="DK266" s="657">
        <v>18</v>
      </c>
      <c r="DL266" s="665">
        <v>0</v>
      </c>
      <c r="DM266" s="657">
        <v>0</v>
      </c>
      <c r="DN266" s="666">
        <v>0</v>
      </c>
      <c r="DO266" s="657">
        <v>0</v>
      </c>
      <c r="DP266" s="657">
        <v>0</v>
      </c>
      <c r="DQ266" s="657">
        <v>0</v>
      </c>
      <c r="DR266" s="665">
        <v>106</v>
      </c>
      <c r="DS266" s="657">
        <v>79</v>
      </c>
      <c r="DT266" s="666">
        <v>27</v>
      </c>
      <c r="DU266" s="665">
        <v>7</v>
      </c>
      <c r="DV266" s="657">
        <v>5</v>
      </c>
      <c r="DW266" s="666">
        <v>2</v>
      </c>
    </row>
    <row r="267" spans="1:127" hidden="1" x14ac:dyDescent="0.15">
      <c r="A267" s="529" t="s">
        <v>1609</v>
      </c>
      <c r="B267" s="661">
        <v>156</v>
      </c>
      <c r="C267" s="662">
        <v>116</v>
      </c>
      <c r="D267" s="663">
        <v>40</v>
      </c>
      <c r="E267" s="657">
        <v>88</v>
      </c>
      <c r="F267" s="657">
        <v>73</v>
      </c>
      <c r="G267" s="657">
        <v>15</v>
      </c>
      <c r="H267" s="665">
        <v>0</v>
      </c>
      <c r="I267" s="657">
        <v>0</v>
      </c>
      <c r="J267" s="666">
        <v>0</v>
      </c>
      <c r="K267" s="657">
        <v>26</v>
      </c>
      <c r="L267" s="657">
        <v>19</v>
      </c>
      <c r="M267" s="657">
        <v>7</v>
      </c>
      <c r="N267" s="665">
        <v>35</v>
      </c>
      <c r="O267" s="657">
        <v>20</v>
      </c>
      <c r="P267" s="666">
        <v>15</v>
      </c>
      <c r="Q267" s="657">
        <v>1</v>
      </c>
      <c r="R267" s="657">
        <v>0</v>
      </c>
      <c r="S267" s="657">
        <v>1</v>
      </c>
      <c r="T267" s="665">
        <v>0</v>
      </c>
      <c r="U267" s="657">
        <v>0</v>
      </c>
      <c r="V267" s="666">
        <v>0</v>
      </c>
      <c r="W267" s="657">
        <v>0</v>
      </c>
      <c r="X267" s="657">
        <v>0</v>
      </c>
      <c r="Y267" s="657">
        <v>0</v>
      </c>
      <c r="Z267" s="665">
        <v>0</v>
      </c>
      <c r="AA267" s="657">
        <v>0</v>
      </c>
      <c r="AB267" s="666">
        <v>0</v>
      </c>
      <c r="AC267" s="657">
        <v>0</v>
      </c>
      <c r="AD267" s="657">
        <v>0</v>
      </c>
      <c r="AE267" s="657">
        <v>0</v>
      </c>
      <c r="AF267" s="665">
        <v>0</v>
      </c>
      <c r="AG267" s="657">
        <v>0</v>
      </c>
      <c r="AH267" s="666">
        <v>0</v>
      </c>
      <c r="AI267" s="657">
        <v>0</v>
      </c>
      <c r="AJ267" s="657">
        <v>0</v>
      </c>
      <c r="AK267" s="657">
        <v>0</v>
      </c>
      <c r="AL267" s="665">
        <v>0</v>
      </c>
      <c r="AM267" s="657">
        <v>0</v>
      </c>
      <c r="AN267" s="666">
        <v>0</v>
      </c>
      <c r="AO267" s="657">
        <v>0</v>
      </c>
      <c r="AP267" s="657">
        <v>0</v>
      </c>
      <c r="AQ267" s="657">
        <v>0</v>
      </c>
      <c r="AR267" s="665">
        <v>0</v>
      </c>
      <c r="AS267" s="657">
        <v>0</v>
      </c>
      <c r="AT267" s="666">
        <v>0</v>
      </c>
      <c r="AU267" s="657">
        <v>0</v>
      </c>
      <c r="AV267" s="657">
        <v>0</v>
      </c>
      <c r="AW267" s="657">
        <v>0</v>
      </c>
      <c r="AX267" s="665">
        <v>0</v>
      </c>
      <c r="AY267" s="657">
        <v>0</v>
      </c>
      <c r="AZ267" s="666">
        <v>0</v>
      </c>
      <c r="BA267" s="657">
        <v>0</v>
      </c>
      <c r="BB267" s="657">
        <v>0</v>
      </c>
      <c r="BC267" s="657">
        <v>0</v>
      </c>
      <c r="BD267" s="665">
        <v>0</v>
      </c>
      <c r="BE267" s="657">
        <v>0</v>
      </c>
      <c r="BF267" s="666">
        <v>0</v>
      </c>
      <c r="BG267" s="657">
        <v>0</v>
      </c>
      <c r="BH267" s="657">
        <v>0</v>
      </c>
      <c r="BI267" s="657">
        <v>0</v>
      </c>
      <c r="BJ267" s="665">
        <v>0</v>
      </c>
      <c r="BK267" s="657">
        <v>0</v>
      </c>
      <c r="BL267" s="666">
        <v>0</v>
      </c>
      <c r="BM267" s="657">
        <v>0</v>
      </c>
      <c r="BN267" s="657">
        <v>0</v>
      </c>
      <c r="BO267" s="657">
        <v>0</v>
      </c>
      <c r="BP267" s="665">
        <v>0</v>
      </c>
      <c r="BQ267" s="657">
        <v>0</v>
      </c>
      <c r="BR267" s="666">
        <v>0</v>
      </c>
      <c r="BS267" s="657">
        <v>2</v>
      </c>
      <c r="BT267" s="657">
        <v>2</v>
      </c>
      <c r="BU267" s="657">
        <v>0</v>
      </c>
      <c r="BV267" s="665">
        <v>0</v>
      </c>
      <c r="BW267" s="657">
        <v>0</v>
      </c>
      <c r="BX267" s="666">
        <v>0</v>
      </c>
      <c r="BY267" s="657">
        <v>0</v>
      </c>
      <c r="BZ267" s="657">
        <v>0</v>
      </c>
      <c r="CA267" s="657">
        <v>0</v>
      </c>
      <c r="CB267" s="665">
        <v>0</v>
      </c>
      <c r="CC267" s="657">
        <v>0</v>
      </c>
      <c r="CD267" s="666">
        <v>0</v>
      </c>
      <c r="CE267" s="657">
        <v>0</v>
      </c>
      <c r="CF267" s="657">
        <v>0</v>
      </c>
      <c r="CG267" s="657">
        <v>0</v>
      </c>
      <c r="CH267" s="665">
        <v>0</v>
      </c>
      <c r="CI267" s="657">
        <v>0</v>
      </c>
      <c r="CJ267" s="666">
        <v>0</v>
      </c>
      <c r="CK267" s="657">
        <v>0</v>
      </c>
      <c r="CL267" s="657">
        <v>0</v>
      </c>
      <c r="CM267" s="657">
        <v>0</v>
      </c>
      <c r="CN267" s="665">
        <v>0</v>
      </c>
      <c r="CO267" s="657">
        <v>0</v>
      </c>
      <c r="CP267" s="666">
        <v>0</v>
      </c>
      <c r="CQ267" s="657">
        <v>0</v>
      </c>
      <c r="CR267" s="657">
        <v>0</v>
      </c>
      <c r="CS267" s="657">
        <v>0</v>
      </c>
      <c r="CT267" s="665">
        <v>0</v>
      </c>
      <c r="CU267" s="657">
        <v>0</v>
      </c>
      <c r="CV267" s="666">
        <v>0</v>
      </c>
      <c r="CW267" s="657">
        <v>0</v>
      </c>
      <c r="CX267" s="657">
        <v>0</v>
      </c>
      <c r="CY267" s="657">
        <v>0</v>
      </c>
      <c r="CZ267" s="665">
        <v>0</v>
      </c>
      <c r="DA267" s="657">
        <v>0</v>
      </c>
      <c r="DB267" s="666">
        <v>0</v>
      </c>
      <c r="DC267" s="657">
        <v>0</v>
      </c>
      <c r="DD267" s="657">
        <v>0</v>
      </c>
      <c r="DE267" s="657">
        <v>0</v>
      </c>
      <c r="DF267" s="665">
        <v>4</v>
      </c>
      <c r="DG267" s="657">
        <v>2</v>
      </c>
      <c r="DH267" s="666">
        <v>2</v>
      </c>
      <c r="DI267" s="657">
        <v>0</v>
      </c>
      <c r="DJ267" s="657">
        <v>0</v>
      </c>
      <c r="DK267" s="657">
        <v>0</v>
      </c>
      <c r="DL267" s="665">
        <v>0</v>
      </c>
      <c r="DM267" s="657">
        <v>0</v>
      </c>
      <c r="DN267" s="666">
        <v>0</v>
      </c>
      <c r="DO267" s="657">
        <v>0</v>
      </c>
      <c r="DP267" s="657">
        <v>0</v>
      </c>
      <c r="DQ267" s="657">
        <v>0</v>
      </c>
      <c r="DR267" s="665">
        <v>0</v>
      </c>
      <c r="DS267" s="657">
        <v>0</v>
      </c>
      <c r="DT267" s="666">
        <v>0</v>
      </c>
      <c r="DU267" s="665">
        <v>0</v>
      </c>
      <c r="DV267" s="657">
        <v>0</v>
      </c>
      <c r="DW267" s="666">
        <v>0</v>
      </c>
    </row>
    <row r="268" spans="1:127" hidden="1" x14ac:dyDescent="0.15">
      <c r="A268" s="529" t="s">
        <v>1610</v>
      </c>
      <c r="B268" s="661">
        <v>13711</v>
      </c>
      <c r="C268" s="662">
        <v>11181</v>
      </c>
      <c r="D268" s="663">
        <v>2520</v>
      </c>
      <c r="E268" s="657">
        <v>726</v>
      </c>
      <c r="F268" s="657">
        <v>604</v>
      </c>
      <c r="G268" s="657">
        <v>122</v>
      </c>
      <c r="H268" s="665">
        <v>1362</v>
      </c>
      <c r="I268" s="657">
        <v>886</v>
      </c>
      <c r="J268" s="666">
        <v>476</v>
      </c>
      <c r="K268" s="657">
        <v>527</v>
      </c>
      <c r="L268" s="657">
        <v>404</v>
      </c>
      <c r="M268" s="657">
        <v>115</v>
      </c>
      <c r="N268" s="665">
        <v>4968</v>
      </c>
      <c r="O268" s="657">
        <v>4627</v>
      </c>
      <c r="P268" s="666">
        <v>341</v>
      </c>
      <c r="Q268" s="657">
        <v>475</v>
      </c>
      <c r="R268" s="657">
        <v>416</v>
      </c>
      <c r="S268" s="657">
        <v>59</v>
      </c>
      <c r="T268" s="665">
        <v>0</v>
      </c>
      <c r="U268" s="657">
        <v>0</v>
      </c>
      <c r="V268" s="666">
        <v>0</v>
      </c>
      <c r="W268" s="657">
        <v>14</v>
      </c>
      <c r="X268" s="657">
        <v>9</v>
      </c>
      <c r="Y268" s="657">
        <v>5</v>
      </c>
      <c r="Z268" s="665">
        <v>468</v>
      </c>
      <c r="AA268" s="657">
        <v>403</v>
      </c>
      <c r="AB268" s="666">
        <v>65</v>
      </c>
      <c r="AC268" s="657">
        <v>26</v>
      </c>
      <c r="AD268" s="657">
        <v>7</v>
      </c>
      <c r="AE268" s="657">
        <v>19</v>
      </c>
      <c r="AF268" s="665">
        <v>317</v>
      </c>
      <c r="AG268" s="657">
        <v>229</v>
      </c>
      <c r="AH268" s="666">
        <v>88</v>
      </c>
      <c r="AI268" s="657">
        <v>135</v>
      </c>
      <c r="AJ268" s="657">
        <v>109</v>
      </c>
      <c r="AK268" s="657">
        <v>26</v>
      </c>
      <c r="AL268" s="665">
        <v>3</v>
      </c>
      <c r="AM268" s="657">
        <v>2</v>
      </c>
      <c r="AN268" s="666">
        <v>1</v>
      </c>
      <c r="AO268" s="657">
        <v>84</v>
      </c>
      <c r="AP268" s="657">
        <v>55</v>
      </c>
      <c r="AQ268" s="657">
        <v>29</v>
      </c>
      <c r="AR268" s="665">
        <v>23</v>
      </c>
      <c r="AS268" s="657">
        <v>12</v>
      </c>
      <c r="AT268" s="666">
        <v>11</v>
      </c>
      <c r="AU268" s="657">
        <v>435</v>
      </c>
      <c r="AV268" s="657">
        <v>374</v>
      </c>
      <c r="AW268" s="657">
        <v>61</v>
      </c>
      <c r="AX268" s="665">
        <v>33</v>
      </c>
      <c r="AY268" s="657">
        <v>25</v>
      </c>
      <c r="AZ268" s="666">
        <v>8</v>
      </c>
      <c r="BA268" s="657">
        <v>270</v>
      </c>
      <c r="BB268" s="657">
        <v>223</v>
      </c>
      <c r="BC268" s="657">
        <v>45</v>
      </c>
      <c r="BD268" s="665">
        <v>374</v>
      </c>
      <c r="BE268" s="657">
        <v>275</v>
      </c>
      <c r="BF268" s="666">
        <v>99</v>
      </c>
      <c r="BG268" s="657">
        <v>534</v>
      </c>
      <c r="BH268" s="657">
        <v>446</v>
      </c>
      <c r="BI268" s="657">
        <v>88</v>
      </c>
      <c r="BJ268" s="665">
        <v>488</v>
      </c>
      <c r="BK268" s="657">
        <v>341</v>
      </c>
      <c r="BL268" s="666">
        <v>147</v>
      </c>
      <c r="BM268" s="657">
        <v>518</v>
      </c>
      <c r="BN268" s="657">
        <v>323</v>
      </c>
      <c r="BO268" s="657">
        <v>195</v>
      </c>
      <c r="BP268" s="665">
        <v>0</v>
      </c>
      <c r="BQ268" s="657">
        <v>0</v>
      </c>
      <c r="BR268" s="666">
        <v>0</v>
      </c>
      <c r="BS268" s="657">
        <v>569</v>
      </c>
      <c r="BT268" s="657">
        <v>407</v>
      </c>
      <c r="BU268" s="657">
        <v>162</v>
      </c>
      <c r="BV268" s="665">
        <v>19</v>
      </c>
      <c r="BW268" s="657">
        <v>16</v>
      </c>
      <c r="BX268" s="666">
        <v>3</v>
      </c>
      <c r="BY268" s="657">
        <v>29</v>
      </c>
      <c r="BZ268" s="657">
        <v>11</v>
      </c>
      <c r="CA268" s="657">
        <v>18</v>
      </c>
      <c r="CB268" s="665">
        <v>0</v>
      </c>
      <c r="CC268" s="657">
        <v>0</v>
      </c>
      <c r="CD268" s="666">
        <v>0</v>
      </c>
      <c r="CE268" s="657">
        <v>88</v>
      </c>
      <c r="CF268" s="657">
        <v>49</v>
      </c>
      <c r="CG268" s="657">
        <v>39</v>
      </c>
      <c r="CH268" s="665">
        <v>63</v>
      </c>
      <c r="CI268" s="657">
        <v>50</v>
      </c>
      <c r="CJ268" s="666">
        <v>13</v>
      </c>
      <c r="CK268" s="657">
        <v>92</v>
      </c>
      <c r="CL268" s="657">
        <v>52</v>
      </c>
      <c r="CM268" s="657">
        <v>40</v>
      </c>
      <c r="CN268" s="665">
        <v>105</v>
      </c>
      <c r="CO268" s="657">
        <v>42</v>
      </c>
      <c r="CP268" s="666">
        <v>63</v>
      </c>
      <c r="CQ268" s="657">
        <v>40</v>
      </c>
      <c r="CR268" s="657">
        <v>27</v>
      </c>
      <c r="CS268" s="657">
        <v>13</v>
      </c>
      <c r="CT268" s="665">
        <v>519</v>
      </c>
      <c r="CU268" s="657">
        <v>474</v>
      </c>
      <c r="CV268" s="666">
        <v>45</v>
      </c>
      <c r="CW268" s="657">
        <v>0</v>
      </c>
      <c r="CX268" s="657">
        <v>0</v>
      </c>
      <c r="CY268" s="657">
        <v>0</v>
      </c>
      <c r="CZ268" s="665">
        <v>24</v>
      </c>
      <c r="DA268" s="657">
        <v>14</v>
      </c>
      <c r="DB268" s="666">
        <v>10</v>
      </c>
      <c r="DC268" s="657">
        <v>257</v>
      </c>
      <c r="DD268" s="657">
        <v>187</v>
      </c>
      <c r="DE268" s="657">
        <v>70</v>
      </c>
      <c r="DF268" s="665">
        <v>0</v>
      </c>
      <c r="DG268" s="657">
        <v>0</v>
      </c>
      <c r="DH268" s="666">
        <v>0</v>
      </c>
      <c r="DI268" s="657">
        <v>23</v>
      </c>
      <c r="DJ268" s="657">
        <v>5</v>
      </c>
      <c r="DK268" s="657">
        <v>18</v>
      </c>
      <c r="DL268" s="665">
        <v>0</v>
      </c>
      <c r="DM268" s="657">
        <v>0</v>
      </c>
      <c r="DN268" s="666">
        <v>0</v>
      </c>
      <c r="DO268" s="657">
        <v>0</v>
      </c>
      <c r="DP268" s="657">
        <v>0</v>
      </c>
      <c r="DQ268" s="657">
        <v>0</v>
      </c>
      <c r="DR268" s="665">
        <v>103</v>
      </c>
      <c r="DS268" s="657">
        <v>77</v>
      </c>
      <c r="DT268" s="666">
        <v>26</v>
      </c>
      <c r="DU268" s="665">
        <v>0</v>
      </c>
      <c r="DV268" s="657">
        <v>0</v>
      </c>
      <c r="DW268" s="666">
        <v>0</v>
      </c>
    </row>
    <row r="269" spans="1:127" hidden="1" x14ac:dyDescent="0.15">
      <c r="A269" s="529" t="s">
        <v>1611</v>
      </c>
      <c r="B269" s="661">
        <v>5011</v>
      </c>
      <c r="C269" s="662">
        <v>4548</v>
      </c>
      <c r="D269" s="663">
        <v>463</v>
      </c>
      <c r="E269" s="657">
        <v>3049</v>
      </c>
      <c r="F269" s="657">
        <v>2796</v>
      </c>
      <c r="G269" s="657">
        <v>253</v>
      </c>
      <c r="H269" s="665">
        <v>122</v>
      </c>
      <c r="I269" s="657">
        <v>112</v>
      </c>
      <c r="J269" s="666">
        <v>10</v>
      </c>
      <c r="K269" s="657">
        <v>268</v>
      </c>
      <c r="L269" s="657">
        <v>239</v>
      </c>
      <c r="M269" s="657">
        <v>29</v>
      </c>
      <c r="N269" s="665">
        <v>71</v>
      </c>
      <c r="O269" s="657">
        <v>68</v>
      </c>
      <c r="P269" s="666">
        <v>3</v>
      </c>
      <c r="Q269" s="657">
        <v>27</v>
      </c>
      <c r="R269" s="657">
        <v>25</v>
      </c>
      <c r="S269" s="657">
        <v>2</v>
      </c>
      <c r="T269" s="665">
        <v>55</v>
      </c>
      <c r="U269" s="657">
        <v>51</v>
      </c>
      <c r="V269" s="666">
        <v>4</v>
      </c>
      <c r="W269" s="657">
        <v>0</v>
      </c>
      <c r="X269" s="657">
        <v>0</v>
      </c>
      <c r="Y269" s="657">
        <v>0</v>
      </c>
      <c r="Z269" s="665">
        <v>51</v>
      </c>
      <c r="AA269" s="657">
        <v>39</v>
      </c>
      <c r="AB269" s="666">
        <v>12</v>
      </c>
      <c r="AC269" s="657">
        <v>0</v>
      </c>
      <c r="AD269" s="657">
        <v>0</v>
      </c>
      <c r="AE269" s="657">
        <v>0</v>
      </c>
      <c r="AF269" s="665">
        <v>0</v>
      </c>
      <c r="AG269" s="657">
        <v>0</v>
      </c>
      <c r="AH269" s="666">
        <v>0</v>
      </c>
      <c r="AI269" s="657">
        <v>46</v>
      </c>
      <c r="AJ269" s="657">
        <v>41</v>
      </c>
      <c r="AK269" s="657">
        <v>5</v>
      </c>
      <c r="AL269" s="665">
        <v>65</v>
      </c>
      <c r="AM269" s="657">
        <v>57</v>
      </c>
      <c r="AN269" s="666">
        <v>8</v>
      </c>
      <c r="AO269" s="657">
        <v>50</v>
      </c>
      <c r="AP269" s="657">
        <v>46</v>
      </c>
      <c r="AQ269" s="657">
        <v>4</v>
      </c>
      <c r="AR269" s="665">
        <v>0</v>
      </c>
      <c r="AS269" s="657">
        <v>0</v>
      </c>
      <c r="AT269" s="666">
        <v>0</v>
      </c>
      <c r="AU269" s="657">
        <v>62</v>
      </c>
      <c r="AV269" s="657">
        <v>51</v>
      </c>
      <c r="AW269" s="657">
        <v>11</v>
      </c>
      <c r="AX269" s="665">
        <v>0</v>
      </c>
      <c r="AY269" s="657">
        <v>0</v>
      </c>
      <c r="AZ269" s="666">
        <v>0</v>
      </c>
      <c r="BA269" s="657">
        <v>0</v>
      </c>
      <c r="BB269" s="657">
        <v>0</v>
      </c>
      <c r="BC269" s="657">
        <v>0</v>
      </c>
      <c r="BD269" s="665">
        <v>244</v>
      </c>
      <c r="BE269" s="657">
        <v>214</v>
      </c>
      <c r="BF269" s="666">
        <v>30</v>
      </c>
      <c r="BG269" s="657">
        <v>7</v>
      </c>
      <c r="BH269" s="657">
        <v>5</v>
      </c>
      <c r="BI269" s="657">
        <v>2</v>
      </c>
      <c r="BJ269" s="665">
        <v>0</v>
      </c>
      <c r="BK269" s="657">
        <v>0</v>
      </c>
      <c r="BL269" s="666">
        <v>0</v>
      </c>
      <c r="BM269" s="657">
        <v>0</v>
      </c>
      <c r="BN269" s="657">
        <v>0</v>
      </c>
      <c r="BO269" s="657">
        <v>0</v>
      </c>
      <c r="BP269" s="665">
        <v>0</v>
      </c>
      <c r="BQ269" s="657">
        <v>0</v>
      </c>
      <c r="BR269" s="666">
        <v>0</v>
      </c>
      <c r="BS269" s="657">
        <v>67</v>
      </c>
      <c r="BT269" s="657">
        <v>50</v>
      </c>
      <c r="BU269" s="657">
        <v>17</v>
      </c>
      <c r="BV269" s="665">
        <v>0</v>
      </c>
      <c r="BW269" s="657">
        <v>0</v>
      </c>
      <c r="BX269" s="666">
        <v>0</v>
      </c>
      <c r="BY269" s="657">
        <v>0</v>
      </c>
      <c r="BZ269" s="657">
        <v>0</v>
      </c>
      <c r="CA269" s="657">
        <v>0</v>
      </c>
      <c r="CB269" s="665">
        <v>71</v>
      </c>
      <c r="CC269" s="657">
        <v>61</v>
      </c>
      <c r="CD269" s="666">
        <v>10</v>
      </c>
      <c r="CE269" s="657">
        <v>0</v>
      </c>
      <c r="CF269" s="657">
        <v>0</v>
      </c>
      <c r="CG269" s="657">
        <v>0</v>
      </c>
      <c r="CH269" s="665">
        <v>114</v>
      </c>
      <c r="CI269" s="657">
        <v>104</v>
      </c>
      <c r="CJ269" s="666">
        <v>10</v>
      </c>
      <c r="CK269" s="657">
        <v>106</v>
      </c>
      <c r="CL269" s="657">
        <v>65</v>
      </c>
      <c r="CM269" s="657">
        <v>41</v>
      </c>
      <c r="CN269" s="665">
        <v>0</v>
      </c>
      <c r="CO269" s="657">
        <v>0</v>
      </c>
      <c r="CP269" s="666">
        <v>0</v>
      </c>
      <c r="CQ269" s="657">
        <v>0</v>
      </c>
      <c r="CR269" s="657">
        <v>0</v>
      </c>
      <c r="CS269" s="657">
        <v>0</v>
      </c>
      <c r="CT269" s="665">
        <v>12</v>
      </c>
      <c r="CU269" s="657">
        <v>9</v>
      </c>
      <c r="CV269" s="666">
        <v>3</v>
      </c>
      <c r="CW269" s="657">
        <v>524</v>
      </c>
      <c r="CX269" s="657">
        <v>515</v>
      </c>
      <c r="CY269" s="657">
        <v>9</v>
      </c>
      <c r="CZ269" s="665">
        <v>0</v>
      </c>
      <c r="DA269" s="657">
        <v>0</v>
      </c>
      <c r="DB269" s="666">
        <v>0</v>
      </c>
      <c r="DC269" s="657">
        <v>0</v>
      </c>
      <c r="DD269" s="657">
        <v>0</v>
      </c>
      <c r="DE269" s="657">
        <v>0</v>
      </c>
      <c r="DF269" s="665">
        <v>0</v>
      </c>
      <c r="DG269" s="657">
        <v>0</v>
      </c>
      <c r="DH269" s="666">
        <v>0</v>
      </c>
      <c r="DI269" s="657">
        <v>0</v>
      </c>
      <c r="DJ269" s="657">
        <v>0</v>
      </c>
      <c r="DK269" s="657">
        <v>0</v>
      </c>
      <c r="DL269" s="665">
        <v>0</v>
      </c>
      <c r="DM269" s="657">
        <v>0</v>
      </c>
      <c r="DN269" s="666">
        <v>0</v>
      </c>
      <c r="DO269" s="657">
        <v>0</v>
      </c>
      <c r="DP269" s="657">
        <v>0</v>
      </c>
      <c r="DQ269" s="657">
        <v>0</v>
      </c>
      <c r="DR269" s="665">
        <v>0</v>
      </c>
      <c r="DS269" s="657">
        <v>0</v>
      </c>
      <c r="DT269" s="666">
        <v>0</v>
      </c>
      <c r="DU269" s="665">
        <v>0</v>
      </c>
      <c r="DV269" s="657">
        <v>0</v>
      </c>
      <c r="DW269" s="666">
        <v>0</v>
      </c>
    </row>
    <row r="270" spans="1:127" hidden="1" x14ac:dyDescent="0.15">
      <c r="A270" s="529" t="s">
        <v>1612</v>
      </c>
      <c r="B270" s="661">
        <v>8225</v>
      </c>
      <c r="C270" s="662">
        <v>7533</v>
      </c>
      <c r="D270" s="663">
        <v>692</v>
      </c>
      <c r="E270" s="657">
        <v>5177</v>
      </c>
      <c r="F270" s="657">
        <v>4799</v>
      </c>
      <c r="G270" s="657">
        <v>378</v>
      </c>
      <c r="H270" s="665">
        <v>272</v>
      </c>
      <c r="I270" s="657">
        <v>216</v>
      </c>
      <c r="J270" s="666">
        <v>56</v>
      </c>
      <c r="K270" s="657">
        <v>932</v>
      </c>
      <c r="L270" s="657">
        <v>852</v>
      </c>
      <c r="M270" s="657">
        <v>80</v>
      </c>
      <c r="N270" s="665">
        <v>501</v>
      </c>
      <c r="O270" s="657">
        <v>444</v>
      </c>
      <c r="P270" s="666">
        <v>57</v>
      </c>
      <c r="Q270" s="657">
        <v>0</v>
      </c>
      <c r="R270" s="657">
        <v>0</v>
      </c>
      <c r="S270" s="657">
        <v>0</v>
      </c>
      <c r="T270" s="665">
        <v>27</v>
      </c>
      <c r="U270" s="657">
        <v>21</v>
      </c>
      <c r="V270" s="666">
        <v>6</v>
      </c>
      <c r="W270" s="657">
        <v>0</v>
      </c>
      <c r="X270" s="657">
        <v>0</v>
      </c>
      <c r="Y270" s="657">
        <v>0</v>
      </c>
      <c r="Z270" s="665">
        <v>11</v>
      </c>
      <c r="AA270" s="657">
        <v>9</v>
      </c>
      <c r="AB270" s="666">
        <v>2</v>
      </c>
      <c r="AC270" s="657">
        <v>713</v>
      </c>
      <c r="AD270" s="657">
        <v>668</v>
      </c>
      <c r="AE270" s="657">
        <v>45</v>
      </c>
      <c r="AF270" s="665">
        <v>3</v>
      </c>
      <c r="AG270" s="657">
        <v>3</v>
      </c>
      <c r="AH270" s="666">
        <v>0</v>
      </c>
      <c r="AI270" s="657">
        <v>0</v>
      </c>
      <c r="AJ270" s="657">
        <v>0</v>
      </c>
      <c r="AK270" s="657">
        <v>0</v>
      </c>
      <c r="AL270" s="665">
        <v>0</v>
      </c>
      <c r="AM270" s="657">
        <v>0</v>
      </c>
      <c r="AN270" s="666">
        <v>0</v>
      </c>
      <c r="AO270" s="657">
        <v>0</v>
      </c>
      <c r="AP270" s="657">
        <v>0</v>
      </c>
      <c r="AQ270" s="657">
        <v>0</v>
      </c>
      <c r="AR270" s="665">
        <v>0</v>
      </c>
      <c r="AS270" s="657">
        <v>0</v>
      </c>
      <c r="AT270" s="666">
        <v>0</v>
      </c>
      <c r="AU270" s="657">
        <v>19</v>
      </c>
      <c r="AV270" s="657">
        <v>16</v>
      </c>
      <c r="AW270" s="657">
        <v>3</v>
      </c>
      <c r="AX270" s="665">
        <v>176</v>
      </c>
      <c r="AY270" s="657">
        <v>164</v>
      </c>
      <c r="AZ270" s="666">
        <v>12</v>
      </c>
      <c r="BA270" s="657">
        <v>2</v>
      </c>
      <c r="BB270" s="657">
        <v>2</v>
      </c>
      <c r="BC270" s="657">
        <v>0</v>
      </c>
      <c r="BD270" s="665">
        <v>7</v>
      </c>
      <c r="BE270" s="657">
        <v>5</v>
      </c>
      <c r="BF270" s="666">
        <v>2</v>
      </c>
      <c r="BG270" s="657">
        <v>0</v>
      </c>
      <c r="BH270" s="657">
        <v>0</v>
      </c>
      <c r="BI270" s="657">
        <v>0</v>
      </c>
      <c r="BJ270" s="665">
        <v>0</v>
      </c>
      <c r="BK270" s="657">
        <v>0</v>
      </c>
      <c r="BL270" s="666">
        <v>0</v>
      </c>
      <c r="BM270" s="657">
        <v>0</v>
      </c>
      <c r="BN270" s="657">
        <v>0</v>
      </c>
      <c r="BO270" s="657">
        <v>0</v>
      </c>
      <c r="BP270" s="665">
        <v>29</v>
      </c>
      <c r="BQ270" s="657">
        <v>28</v>
      </c>
      <c r="BR270" s="666">
        <v>1</v>
      </c>
      <c r="BS270" s="657">
        <v>0</v>
      </c>
      <c r="BT270" s="657">
        <v>0</v>
      </c>
      <c r="BU270" s="657">
        <v>0</v>
      </c>
      <c r="BV270" s="665">
        <v>96</v>
      </c>
      <c r="BW270" s="657">
        <v>85</v>
      </c>
      <c r="BX270" s="666">
        <v>11</v>
      </c>
      <c r="BY270" s="657">
        <v>0</v>
      </c>
      <c r="BZ270" s="657">
        <v>0</v>
      </c>
      <c r="CA270" s="657">
        <v>0</v>
      </c>
      <c r="CB270" s="665">
        <v>92</v>
      </c>
      <c r="CC270" s="657">
        <v>78</v>
      </c>
      <c r="CD270" s="666">
        <v>14</v>
      </c>
      <c r="CE270" s="657">
        <v>4</v>
      </c>
      <c r="CF270" s="657">
        <v>1</v>
      </c>
      <c r="CG270" s="657">
        <v>3</v>
      </c>
      <c r="CH270" s="665">
        <v>8</v>
      </c>
      <c r="CI270" s="657">
        <v>6</v>
      </c>
      <c r="CJ270" s="666">
        <v>2</v>
      </c>
      <c r="CK270" s="657">
        <v>67</v>
      </c>
      <c r="CL270" s="657">
        <v>56</v>
      </c>
      <c r="CM270" s="657">
        <v>11</v>
      </c>
      <c r="CN270" s="665">
        <v>0</v>
      </c>
      <c r="CO270" s="657">
        <v>0</v>
      </c>
      <c r="CP270" s="666">
        <v>0</v>
      </c>
      <c r="CQ270" s="657">
        <v>0</v>
      </c>
      <c r="CR270" s="657">
        <v>0</v>
      </c>
      <c r="CS270" s="657">
        <v>0</v>
      </c>
      <c r="CT270" s="665">
        <v>39</v>
      </c>
      <c r="CU270" s="657">
        <v>34</v>
      </c>
      <c r="CV270" s="666">
        <v>5</v>
      </c>
      <c r="CW270" s="657">
        <v>40</v>
      </c>
      <c r="CX270" s="657">
        <v>39</v>
      </c>
      <c r="CY270" s="657">
        <v>1</v>
      </c>
      <c r="CZ270" s="665">
        <v>0</v>
      </c>
      <c r="DA270" s="657">
        <v>0</v>
      </c>
      <c r="DB270" s="666">
        <v>0</v>
      </c>
      <c r="DC270" s="657">
        <v>0</v>
      </c>
      <c r="DD270" s="657">
        <v>0</v>
      </c>
      <c r="DE270" s="657">
        <v>0</v>
      </c>
      <c r="DF270" s="665">
        <v>0</v>
      </c>
      <c r="DG270" s="657">
        <v>0</v>
      </c>
      <c r="DH270" s="666">
        <v>0</v>
      </c>
      <c r="DI270" s="657">
        <v>0</v>
      </c>
      <c r="DJ270" s="657">
        <v>0</v>
      </c>
      <c r="DK270" s="657">
        <v>0</v>
      </c>
      <c r="DL270" s="665">
        <v>0</v>
      </c>
      <c r="DM270" s="657">
        <v>0</v>
      </c>
      <c r="DN270" s="666">
        <v>0</v>
      </c>
      <c r="DO270" s="657">
        <v>0</v>
      </c>
      <c r="DP270" s="657">
        <v>0</v>
      </c>
      <c r="DQ270" s="657">
        <v>0</v>
      </c>
      <c r="DR270" s="665">
        <v>3</v>
      </c>
      <c r="DS270" s="657">
        <v>2</v>
      </c>
      <c r="DT270" s="666">
        <v>1</v>
      </c>
      <c r="DU270" s="665">
        <v>7</v>
      </c>
      <c r="DV270" s="657">
        <v>5</v>
      </c>
      <c r="DW270" s="666">
        <v>2</v>
      </c>
    </row>
    <row r="271" spans="1:127" hidden="1" x14ac:dyDescent="0.15">
      <c r="A271" s="529" t="s">
        <v>1613</v>
      </c>
      <c r="B271" s="661">
        <v>3802</v>
      </c>
      <c r="C271" s="662">
        <v>3420</v>
      </c>
      <c r="D271" s="663">
        <v>382</v>
      </c>
      <c r="E271" s="657">
        <v>1383</v>
      </c>
      <c r="F271" s="657">
        <v>1264</v>
      </c>
      <c r="G271" s="657">
        <v>119</v>
      </c>
      <c r="H271" s="665">
        <v>0</v>
      </c>
      <c r="I271" s="657">
        <v>0</v>
      </c>
      <c r="J271" s="666">
        <v>0</v>
      </c>
      <c r="K271" s="657">
        <v>1511</v>
      </c>
      <c r="L271" s="657">
        <v>1371</v>
      </c>
      <c r="M271" s="657">
        <v>140</v>
      </c>
      <c r="N271" s="665">
        <v>511</v>
      </c>
      <c r="O271" s="657">
        <v>450</v>
      </c>
      <c r="P271" s="666">
        <v>61</v>
      </c>
      <c r="Q271" s="657">
        <v>0</v>
      </c>
      <c r="R271" s="657">
        <v>0</v>
      </c>
      <c r="S271" s="657">
        <v>0</v>
      </c>
      <c r="T271" s="665">
        <v>0</v>
      </c>
      <c r="U271" s="657">
        <v>0</v>
      </c>
      <c r="V271" s="666">
        <v>0</v>
      </c>
      <c r="W271" s="657">
        <v>0</v>
      </c>
      <c r="X271" s="657">
        <v>0</v>
      </c>
      <c r="Y271" s="657">
        <v>0</v>
      </c>
      <c r="Z271" s="665">
        <v>0</v>
      </c>
      <c r="AA271" s="657">
        <v>0</v>
      </c>
      <c r="AB271" s="666">
        <v>0</v>
      </c>
      <c r="AC271" s="657">
        <v>0</v>
      </c>
      <c r="AD271" s="657">
        <v>0</v>
      </c>
      <c r="AE271" s="657">
        <v>0</v>
      </c>
      <c r="AF271" s="665">
        <v>0</v>
      </c>
      <c r="AG271" s="657">
        <v>0</v>
      </c>
      <c r="AH271" s="666">
        <v>0</v>
      </c>
      <c r="AI271" s="657">
        <v>122</v>
      </c>
      <c r="AJ271" s="657">
        <v>106</v>
      </c>
      <c r="AK271" s="657">
        <v>16</v>
      </c>
      <c r="AL271" s="665">
        <v>0</v>
      </c>
      <c r="AM271" s="657">
        <v>0</v>
      </c>
      <c r="AN271" s="666">
        <v>0</v>
      </c>
      <c r="AO271" s="657">
        <v>0</v>
      </c>
      <c r="AP271" s="657">
        <v>0</v>
      </c>
      <c r="AQ271" s="657">
        <v>0</v>
      </c>
      <c r="AR271" s="665">
        <v>0</v>
      </c>
      <c r="AS271" s="657">
        <v>0</v>
      </c>
      <c r="AT271" s="666">
        <v>0</v>
      </c>
      <c r="AU271" s="657">
        <v>0</v>
      </c>
      <c r="AV271" s="657">
        <v>0</v>
      </c>
      <c r="AW271" s="657">
        <v>0</v>
      </c>
      <c r="AX271" s="665">
        <v>0</v>
      </c>
      <c r="AY271" s="657">
        <v>0</v>
      </c>
      <c r="AZ271" s="666">
        <v>0</v>
      </c>
      <c r="BA271" s="657">
        <v>84</v>
      </c>
      <c r="BB271" s="657">
        <v>65</v>
      </c>
      <c r="BC271" s="657">
        <v>19</v>
      </c>
      <c r="BD271" s="665">
        <v>0</v>
      </c>
      <c r="BE271" s="657">
        <v>0</v>
      </c>
      <c r="BF271" s="666">
        <v>0</v>
      </c>
      <c r="BG271" s="657">
        <v>22</v>
      </c>
      <c r="BH271" s="657">
        <v>19</v>
      </c>
      <c r="BI271" s="657">
        <v>3</v>
      </c>
      <c r="BJ271" s="665">
        <v>0</v>
      </c>
      <c r="BK271" s="657">
        <v>0</v>
      </c>
      <c r="BL271" s="666">
        <v>0</v>
      </c>
      <c r="BM271" s="657">
        <v>0</v>
      </c>
      <c r="BN271" s="657">
        <v>0</v>
      </c>
      <c r="BO271" s="657">
        <v>0</v>
      </c>
      <c r="BP271" s="665">
        <v>0</v>
      </c>
      <c r="BQ271" s="657">
        <v>0</v>
      </c>
      <c r="BR271" s="666">
        <v>0</v>
      </c>
      <c r="BS271" s="657">
        <v>0</v>
      </c>
      <c r="BT271" s="657">
        <v>0</v>
      </c>
      <c r="BU271" s="657">
        <v>0</v>
      </c>
      <c r="BV271" s="665">
        <v>0</v>
      </c>
      <c r="BW271" s="657">
        <v>0</v>
      </c>
      <c r="BX271" s="666">
        <v>0</v>
      </c>
      <c r="BY271" s="657">
        <v>0</v>
      </c>
      <c r="BZ271" s="657">
        <v>0</v>
      </c>
      <c r="CA271" s="657">
        <v>0</v>
      </c>
      <c r="CB271" s="665">
        <v>129</v>
      </c>
      <c r="CC271" s="657">
        <v>113</v>
      </c>
      <c r="CD271" s="666">
        <v>16</v>
      </c>
      <c r="CE271" s="657">
        <v>34</v>
      </c>
      <c r="CF271" s="657">
        <v>27</v>
      </c>
      <c r="CG271" s="657">
        <v>7</v>
      </c>
      <c r="CH271" s="665">
        <v>0</v>
      </c>
      <c r="CI271" s="657">
        <v>0</v>
      </c>
      <c r="CJ271" s="666">
        <v>0</v>
      </c>
      <c r="CK271" s="657">
        <v>0</v>
      </c>
      <c r="CL271" s="657">
        <v>0</v>
      </c>
      <c r="CM271" s="657">
        <v>0</v>
      </c>
      <c r="CN271" s="665">
        <v>0</v>
      </c>
      <c r="CO271" s="657">
        <v>0</v>
      </c>
      <c r="CP271" s="666">
        <v>0</v>
      </c>
      <c r="CQ271" s="657">
        <v>0</v>
      </c>
      <c r="CR271" s="657">
        <v>0</v>
      </c>
      <c r="CS271" s="657">
        <v>0</v>
      </c>
      <c r="CT271" s="665">
        <v>6</v>
      </c>
      <c r="CU271" s="657">
        <v>5</v>
      </c>
      <c r="CV271" s="666">
        <v>1</v>
      </c>
      <c r="CW271" s="657">
        <v>0</v>
      </c>
      <c r="CX271" s="657">
        <v>0</v>
      </c>
      <c r="CY271" s="657">
        <v>0</v>
      </c>
      <c r="CZ271" s="665">
        <v>0</v>
      </c>
      <c r="DA271" s="657">
        <v>0</v>
      </c>
      <c r="DB271" s="666">
        <v>0</v>
      </c>
      <c r="DC271" s="657">
        <v>0</v>
      </c>
      <c r="DD271" s="657">
        <v>0</v>
      </c>
      <c r="DE271" s="657">
        <v>0</v>
      </c>
      <c r="DF271" s="665">
        <v>0</v>
      </c>
      <c r="DG271" s="657">
        <v>0</v>
      </c>
      <c r="DH271" s="666">
        <v>0</v>
      </c>
      <c r="DI271" s="657">
        <v>0</v>
      </c>
      <c r="DJ271" s="657">
        <v>0</v>
      </c>
      <c r="DK271" s="657">
        <v>0</v>
      </c>
      <c r="DL271" s="665">
        <v>0</v>
      </c>
      <c r="DM271" s="657">
        <v>0</v>
      </c>
      <c r="DN271" s="666">
        <v>0</v>
      </c>
      <c r="DO271" s="657">
        <v>0</v>
      </c>
      <c r="DP271" s="657">
        <v>0</v>
      </c>
      <c r="DQ271" s="657">
        <v>0</v>
      </c>
      <c r="DR271" s="665">
        <v>0</v>
      </c>
      <c r="DS271" s="657">
        <v>0</v>
      </c>
      <c r="DT271" s="666">
        <v>0</v>
      </c>
      <c r="DU271" s="665">
        <v>0</v>
      </c>
      <c r="DV271" s="657">
        <v>0</v>
      </c>
      <c r="DW271" s="666">
        <v>0</v>
      </c>
    </row>
    <row r="272" spans="1:127" hidden="1" x14ac:dyDescent="0.15">
      <c r="A272" s="529" t="s">
        <v>1614</v>
      </c>
      <c r="B272" s="661">
        <v>437</v>
      </c>
      <c r="C272" s="662">
        <v>374</v>
      </c>
      <c r="D272" s="663">
        <v>63</v>
      </c>
      <c r="E272" s="657">
        <v>140</v>
      </c>
      <c r="F272" s="657">
        <v>116</v>
      </c>
      <c r="G272" s="657">
        <v>24</v>
      </c>
      <c r="H272" s="665">
        <v>13</v>
      </c>
      <c r="I272" s="657">
        <v>9</v>
      </c>
      <c r="J272" s="666">
        <v>4</v>
      </c>
      <c r="K272" s="657">
        <v>65</v>
      </c>
      <c r="L272" s="657">
        <v>56</v>
      </c>
      <c r="M272" s="657">
        <v>9</v>
      </c>
      <c r="N272" s="665">
        <v>0</v>
      </c>
      <c r="O272" s="657">
        <v>0</v>
      </c>
      <c r="P272" s="666">
        <v>0</v>
      </c>
      <c r="Q272" s="657">
        <v>0</v>
      </c>
      <c r="R272" s="657">
        <v>0</v>
      </c>
      <c r="S272" s="657">
        <v>0</v>
      </c>
      <c r="T272" s="665">
        <v>0</v>
      </c>
      <c r="U272" s="657">
        <v>0</v>
      </c>
      <c r="V272" s="666">
        <v>0</v>
      </c>
      <c r="W272" s="657">
        <v>0</v>
      </c>
      <c r="X272" s="657">
        <v>0</v>
      </c>
      <c r="Y272" s="657">
        <v>0</v>
      </c>
      <c r="Z272" s="665">
        <v>29</v>
      </c>
      <c r="AA272" s="657">
        <v>24</v>
      </c>
      <c r="AB272" s="666">
        <v>5</v>
      </c>
      <c r="AC272" s="657">
        <v>0</v>
      </c>
      <c r="AD272" s="657">
        <v>0</v>
      </c>
      <c r="AE272" s="657">
        <v>0</v>
      </c>
      <c r="AF272" s="665">
        <v>0</v>
      </c>
      <c r="AG272" s="657">
        <v>0</v>
      </c>
      <c r="AH272" s="666">
        <v>0</v>
      </c>
      <c r="AI272" s="657">
        <v>7</v>
      </c>
      <c r="AJ272" s="657">
        <v>2</v>
      </c>
      <c r="AK272" s="657">
        <v>5</v>
      </c>
      <c r="AL272" s="665">
        <v>0</v>
      </c>
      <c r="AM272" s="657">
        <v>0</v>
      </c>
      <c r="AN272" s="666">
        <v>0</v>
      </c>
      <c r="AO272" s="657">
        <v>0</v>
      </c>
      <c r="AP272" s="657">
        <v>0</v>
      </c>
      <c r="AQ272" s="657">
        <v>0</v>
      </c>
      <c r="AR272" s="665">
        <v>0</v>
      </c>
      <c r="AS272" s="657">
        <v>0</v>
      </c>
      <c r="AT272" s="666">
        <v>0</v>
      </c>
      <c r="AU272" s="657">
        <v>0</v>
      </c>
      <c r="AV272" s="657">
        <v>0</v>
      </c>
      <c r="AW272" s="657">
        <v>0</v>
      </c>
      <c r="AX272" s="665">
        <v>0</v>
      </c>
      <c r="AY272" s="657">
        <v>0</v>
      </c>
      <c r="AZ272" s="666">
        <v>0</v>
      </c>
      <c r="BA272" s="657">
        <v>0</v>
      </c>
      <c r="BB272" s="657">
        <v>0</v>
      </c>
      <c r="BC272" s="657">
        <v>0</v>
      </c>
      <c r="BD272" s="665">
        <v>6</v>
      </c>
      <c r="BE272" s="657">
        <v>3</v>
      </c>
      <c r="BF272" s="666">
        <v>3</v>
      </c>
      <c r="BG272" s="657">
        <v>0</v>
      </c>
      <c r="BH272" s="657">
        <v>0</v>
      </c>
      <c r="BI272" s="657">
        <v>0</v>
      </c>
      <c r="BJ272" s="665">
        <v>0</v>
      </c>
      <c r="BK272" s="657">
        <v>0</v>
      </c>
      <c r="BL272" s="666">
        <v>0</v>
      </c>
      <c r="BM272" s="657">
        <v>0</v>
      </c>
      <c r="BN272" s="657">
        <v>0</v>
      </c>
      <c r="BO272" s="657">
        <v>0</v>
      </c>
      <c r="BP272" s="665">
        <v>0</v>
      </c>
      <c r="BQ272" s="657">
        <v>0</v>
      </c>
      <c r="BR272" s="666">
        <v>0</v>
      </c>
      <c r="BS272" s="657">
        <v>0</v>
      </c>
      <c r="BT272" s="657">
        <v>0</v>
      </c>
      <c r="BU272" s="657">
        <v>0</v>
      </c>
      <c r="BV272" s="665">
        <v>0</v>
      </c>
      <c r="BW272" s="657">
        <v>0</v>
      </c>
      <c r="BX272" s="666">
        <v>0</v>
      </c>
      <c r="BY272" s="657">
        <v>0</v>
      </c>
      <c r="BZ272" s="657">
        <v>0</v>
      </c>
      <c r="CA272" s="657">
        <v>0</v>
      </c>
      <c r="CB272" s="665">
        <v>0</v>
      </c>
      <c r="CC272" s="657">
        <v>0</v>
      </c>
      <c r="CD272" s="666">
        <v>0</v>
      </c>
      <c r="CE272" s="657">
        <v>0</v>
      </c>
      <c r="CF272" s="657">
        <v>0</v>
      </c>
      <c r="CG272" s="657">
        <v>0</v>
      </c>
      <c r="CH272" s="665">
        <v>150</v>
      </c>
      <c r="CI272" s="657">
        <v>139</v>
      </c>
      <c r="CJ272" s="666">
        <v>11</v>
      </c>
      <c r="CK272" s="657">
        <v>15</v>
      </c>
      <c r="CL272" s="657">
        <v>13</v>
      </c>
      <c r="CM272" s="657">
        <v>2</v>
      </c>
      <c r="CN272" s="665">
        <v>0</v>
      </c>
      <c r="CO272" s="657">
        <v>0</v>
      </c>
      <c r="CP272" s="666">
        <v>0</v>
      </c>
      <c r="CQ272" s="657">
        <v>0</v>
      </c>
      <c r="CR272" s="657">
        <v>0</v>
      </c>
      <c r="CS272" s="657">
        <v>0</v>
      </c>
      <c r="CT272" s="665">
        <v>0</v>
      </c>
      <c r="CU272" s="657">
        <v>0</v>
      </c>
      <c r="CV272" s="666">
        <v>0</v>
      </c>
      <c r="CW272" s="657">
        <v>12</v>
      </c>
      <c r="CX272" s="657">
        <v>12</v>
      </c>
      <c r="CY272" s="657">
        <v>0</v>
      </c>
      <c r="CZ272" s="665">
        <v>0</v>
      </c>
      <c r="DA272" s="657">
        <v>0</v>
      </c>
      <c r="DB272" s="666">
        <v>0</v>
      </c>
      <c r="DC272" s="657">
        <v>0</v>
      </c>
      <c r="DD272" s="657">
        <v>0</v>
      </c>
      <c r="DE272" s="657">
        <v>0</v>
      </c>
      <c r="DF272" s="665">
        <v>0</v>
      </c>
      <c r="DG272" s="657">
        <v>0</v>
      </c>
      <c r="DH272" s="666">
        <v>0</v>
      </c>
      <c r="DI272" s="657">
        <v>0</v>
      </c>
      <c r="DJ272" s="657">
        <v>0</v>
      </c>
      <c r="DK272" s="657">
        <v>0</v>
      </c>
      <c r="DL272" s="665">
        <v>0</v>
      </c>
      <c r="DM272" s="657">
        <v>0</v>
      </c>
      <c r="DN272" s="666">
        <v>0</v>
      </c>
      <c r="DO272" s="657">
        <v>0</v>
      </c>
      <c r="DP272" s="657">
        <v>0</v>
      </c>
      <c r="DQ272" s="657">
        <v>0</v>
      </c>
      <c r="DR272" s="665">
        <v>0</v>
      </c>
      <c r="DS272" s="657">
        <v>0</v>
      </c>
      <c r="DT272" s="666">
        <v>0</v>
      </c>
      <c r="DU272" s="665">
        <v>0</v>
      </c>
      <c r="DV272" s="657">
        <v>0</v>
      </c>
      <c r="DW272" s="666">
        <v>0</v>
      </c>
    </row>
    <row r="273" spans="1:127" hidden="1" x14ac:dyDescent="0.15">
      <c r="A273" s="529" t="s">
        <v>1615</v>
      </c>
      <c r="B273" s="661">
        <v>410</v>
      </c>
      <c r="C273" s="662">
        <v>333</v>
      </c>
      <c r="D273" s="663">
        <v>77</v>
      </c>
      <c r="E273" s="657">
        <v>230</v>
      </c>
      <c r="F273" s="657">
        <v>188</v>
      </c>
      <c r="G273" s="657">
        <v>42</v>
      </c>
      <c r="H273" s="665">
        <v>32</v>
      </c>
      <c r="I273" s="657">
        <v>26</v>
      </c>
      <c r="J273" s="666">
        <v>6</v>
      </c>
      <c r="K273" s="657">
        <v>3</v>
      </c>
      <c r="L273" s="657">
        <v>1</v>
      </c>
      <c r="M273" s="657">
        <v>2</v>
      </c>
      <c r="N273" s="665">
        <v>3</v>
      </c>
      <c r="O273" s="657">
        <v>2</v>
      </c>
      <c r="P273" s="666">
        <v>1</v>
      </c>
      <c r="Q273" s="657">
        <v>1</v>
      </c>
      <c r="R273" s="657">
        <v>0</v>
      </c>
      <c r="S273" s="657">
        <v>1</v>
      </c>
      <c r="T273" s="665">
        <v>5</v>
      </c>
      <c r="U273" s="657">
        <v>3</v>
      </c>
      <c r="V273" s="666">
        <v>2</v>
      </c>
      <c r="W273" s="657">
        <v>0</v>
      </c>
      <c r="X273" s="657">
        <v>0</v>
      </c>
      <c r="Y273" s="657">
        <v>0</v>
      </c>
      <c r="Z273" s="665">
        <v>0</v>
      </c>
      <c r="AA273" s="657">
        <v>0</v>
      </c>
      <c r="AB273" s="666">
        <v>0</v>
      </c>
      <c r="AC273" s="657">
        <v>15</v>
      </c>
      <c r="AD273" s="657">
        <v>13</v>
      </c>
      <c r="AE273" s="657">
        <v>2</v>
      </c>
      <c r="AF273" s="665">
        <v>0</v>
      </c>
      <c r="AG273" s="657">
        <v>0</v>
      </c>
      <c r="AH273" s="666">
        <v>0</v>
      </c>
      <c r="AI273" s="657">
        <v>0</v>
      </c>
      <c r="AJ273" s="657">
        <v>0</v>
      </c>
      <c r="AK273" s="657">
        <v>0</v>
      </c>
      <c r="AL273" s="665">
        <v>0</v>
      </c>
      <c r="AM273" s="657">
        <v>0</v>
      </c>
      <c r="AN273" s="666">
        <v>0</v>
      </c>
      <c r="AO273" s="657">
        <v>0</v>
      </c>
      <c r="AP273" s="657">
        <v>0</v>
      </c>
      <c r="AQ273" s="657">
        <v>0</v>
      </c>
      <c r="AR273" s="665">
        <v>0</v>
      </c>
      <c r="AS273" s="657">
        <v>0</v>
      </c>
      <c r="AT273" s="666">
        <v>0</v>
      </c>
      <c r="AU273" s="657">
        <v>12</v>
      </c>
      <c r="AV273" s="657">
        <v>11</v>
      </c>
      <c r="AW273" s="657">
        <v>1</v>
      </c>
      <c r="AX273" s="665">
        <v>6</v>
      </c>
      <c r="AY273" s="657">
        <v>4</v>
      </c>
      <c r="AZ273" s="666">
        <v>2</v>
      </c>
      <c r="BA273" s="657">
        <v>0</v>
      </c>
      <c r="BB273" s="657">
        <v>0</v>
      </c>
      <c r="BC273" s="657">
        <v>0</v>
      </c>
      <c r="BD273" s="665">
        <v>0</v>
      </c>
      <c r="BE273" s="657">
        <v>0</v>
      </c>
      <c r="BF273" s="666">
        <v>0</v>
      </c>
      <c r="BG273" s="657">
        <v>0</v>
      </c>
      <c r="BH273" s="657">
        <v>0</v>
      </c>
      <c r="BI273" s="657">
        <v>0</v>
      </c>
      <c r="BJ273" s="665">
        <v>2</v>
      </c>
      <c r="BK273" s="657">
        <v>1</v>
      </c>
      <c r="BL273" s="666">
        <v>1</v>
      </c>
      <c r="BM273" s="657">
        <v>0</v>
      </c>
      <c r="BN273" s="657">
        <v>0</v>
      </c>
      <c r="BO273" s="657">
        <v>0</v>
      </c>
      <c r="BP273" s="665">
        <v>41</v>
      </c>
      <c r="BQ273" s="657">
        <v>37</v>
      </c>
      <c r="BR273" s="666">
        <v>4</v>
      </c>
      <c r="BS273" s="657">
        <v>0</v>
      </c>
      <c r="BT273" s="657">
        <v>0</v>
      </c>
      <c r="BU273" s="657">
        <v>0</v>
      </c>
      <c r="BV273" s="665">
        <v>0</v>
      </c>
      <c r="BW273" s="657">
        <v>0</v>
      </c>
      <c r="BX273" s="666">
        <v>0</v>
      </c>
      <c r="BY273" s="657">
        <v>1</v>
      </c>
      <c r="BZ273" s="657">
        <v>1</v>
      </c>
      <c r="CA273" s="657">
        <v>0</v>
      </c>
      <c r="CB273" s="665">
        <v>0</v>
      </c>
      <c r="CC273" s="657">
        <v>0</v>
      </c>
      <c r="CD273" s="666">
        <v>0</v>
      </c>
      <c r="CE273" s="657">
        <v>0</v>
      </c>
      <c r="CF273" s="657">
        <v>0</v>
      </c>
      <c r="CG273" s="657">
        <v>0</v>
      </c>
      <c r="CH273" s="665">
        <v>0</v>
      </c>
      <c r="CI273" s="657">
        <v>0</v>
      </c>
      <c r="CJ273" s="666">
        <v>0</v>
      </c>
      <c r="CK273" s="657">
        <v>15</v>
      </c>
      <c r="CL273" s="657">
        <v>12</v>
      </c>
      <c r="CM273" s="657">
        <v>3</v>
      </c>
      <c r="CN273" s="665">
        <v>0</v>
      </c>
      <c r="CO273" s="657">
        <v>0</v>
      </c>
      <c r="CP273" s="666">
        <v>0</v>
      </c>
      <c r="CQ273" s="657">
        <v>0</v>
      </c>
      <c r="CR273" s="657">
        <v>0</v>
      </c>
      <c r="CS273" s="657">
        <v>0</v>
      </c>
      <c r="CT273" s="665">
        <v>43</v>
      </c>
      <c r="CU273" s="657">
        <v>34</v>
      </c>
      <c r="CV273" s="666">
        <v>9</v>
      </c>
      <c r="CW273" s="657">
        <v>0</v>
      </c>
      <c r="CX273" s="657">
        <v>0</v>
      </c>
      <c r="CY273" s="657">
        <v>0</v>
      </c>
      <c r="CZ273" s="665">
        <v>0</v>
      </c>
      <c r="DA273" s="657">
        <v>0</v>
      </c>
      <c r="DB273" s="666">
        <v>0</v>
      </c>
      <c r="DC273" s="657">
        <v>0</v>
      </c>
      <c r="DD273" s="657">
        <v>0</v>
      </c>
      <c r="DE273" s="657">
        <v>0</v>
      </c>
      <c r="DF273" s="665">
        <v>1</v>
      </c>
      <c r="DG273" s="657">
        <v>0</v>
      </c>
      <c r="DH273" s="666">
        <v>1</v>
      </c>
      <c r="DI273" s="657">
        <v>0</v>
      </c>
      <c r="DJ273" s="657">
        <v>0</v>
      </c>
      <c r="DK273" s="657">
        <v>0</v>
      </c>
      <c r="DL273" s="665">
        <v>0</v>
      </c>
      <c r="DM273" s="657">
        <v>0</v>
      </c>
      <c r="DN273" s="666">
        <v>0</v>
      </c>
      <c r="DO273" s="657">
        <v>0</v>
      </c>
      <c r="DP273" s="657">
        <v>0</v>
      </c>
      <c r="DQ273" s="657">
        <v>0</v>
      </c>
      <c r="DR273" s="665">
        <v>0</v>
      </c>
      <c r="DS273" s="657">
        <v>0</v>
      </c>
      <c r="DT273" s="666">
        <v>0</v>
      </c>
      <c r="DU273" s="665">
        <v>0</v>
      </c>
      <c r="DV273" s="657">
        <v>0</v>
      </c>
      <c r="DW273" s="666">
        <v>0</v>
      </c>
    </row>
    <row r="274" spans="1:127" hidden="1" x14ac:dyDescent="0.15">
      <c r="A274" s="529" t="s">
        <v>1616</v>
      </c>
      <c r="B274" s="661">
        <v>9876</v>
      </c>
      <c r="C274" s="662">
        <v>5801</v>
      </c>
      <c r="D274" s="663">
        <v>4073</v>
      </c>
      <c r="E274" s="657">
        <v>2106</v>
      </c>
      <c r="F274" s="657">
        <v>1140</v>
      </c>
      <c r="G274" s="657">
        <v>966</v>
      </c>
      <c r="H274" s="665">
        <v>1362</v>
      </c>
      <c r="I274" s="657">
        <v>934</v>
      </c>
      <c r="J274" s="666">
        <v>428</v>
      </c>
      <c r="K274" s="657">
        <v>504</v>
      </c>
      <c r="L274" s="657">
        <v>367</v>
      </c>
      <c r="M274" s="657">
        <v>137</v>
      </c>
      <c r="N274" s="665">
        <v>406</v>
      </c>
      <c r="O274" s="657">
        <v>147</v>
      </c>
      <c r="P274" s="666">
        <v>259</v>
      </c>
      <c r="Q274" s="657">
        <v>122</v>
      </c>
      <c r="R274" s="657">
        <v>71</v>
      </c>
      <c r="S274" s="657">
        <v>51</v>
      </c>
      <c r="T274" s="665">
        <v>134</v>
      </c>
      <c r="U274" s="657">
        <v>61</v>
      </c>
      <c r="V274" s="666">
        <v>73</v>
      </c>
      <c r="W274" s="657">
        <v>48</v>
      </c>
      <c r="X274" s="657">
        <v>32</v>
      </c>
      <c r="Y274" s="657">
        <v>16</v>
      </c>
      <c r="Z274" s="665">
        <v>153</v>
      </c>
      <c r="AA274" s="657">
        <v>112</v>
      </c>
      <c r="AB274" s="666">
        <v>41</v>
      </c>
      <c r="AC274" s="657">
        <v>29</v>
      </c>
      <c r="AD274" s="657">
        <v>10</v>
      </c>
      <c r="AE274" s="657">
        <v>19</v>
      </c>
      <c r="AF274" s="665">
        <v>107</v>
      </c>
      <c r="AG274" s="657">
        <v>78</v>
      </c>
      <c r="AH274" s="666">
        <v>29</v>
      </c>
      <c r="AI274" s="657">
        <v>150</v>
      </c>
      <c r="AJ274" s="657">
        <v>87</v>
      </c>
      <c r="AK274" s="657">
        <v>63</v>
      </c>
      <c r="AL274" s="665">
        <v>77</v>
      </c>
      <c r="AM274" s="657">
        <v>64</v>
      </c>
      <c r="AN274" s="666">
        <v>13</v>
      </c>
      <c r="AO274" s="657">
        <v>441</v>
      </c>
      <c r="AP274" s="657">
        <v>259</v>
      </c>
      <c r="AQ274" s="657">
        <v>182</v>
      </c>
      <c r="AR274" s="665">
        <v>47</v>
      </c>
      <c r="AS274" s="657">
        <v>25</v>
      </c>
      <c r="AT274" s="666">
        <v>22</v>
      </c>
      <c r="AU274" s="657">
        <v>276</v>
      </c>
      <c r="AV274" s="657">
        <v>126</v>
      </c>
      <c r="AW274" s="657">
        <v>150</v>
      </c>
      <c r="AX274" s="665">
        <v>49</v>
      </c>
      <c r="AY274" s="657">
        <v>35</v>
      </c>
      <c r="AZ274" s="666">
        <v>14</v>
      </c>
      <c r="BA274" s="657">
        <v>64</v>
      </c>
      <c r="BB274" s="657">
        <v>43</v>
      </c>
      <c r="BC274" s="657">
        <v>21</v>
      </c>
      <c r="BD274" s="665">
        <v>129</v>
      </c>
      <c r="BE274" s="657">
        <v>71</v>
      </c>
      <c r="BF274" s="666">
        <v>58</v>
      </c>
      <c r="BG274" s="657">
        <v>102</v>
      </c>
      <c r="BH274" s="657">
        <v>72</v>
      </c>
      <c r="BI274" s="657">
        <v>30</v>
      </c>
      <c r="BJ274" s="665">
        <v>38</v>
      </c>
      <c r="BK274" s="657">
        <v>20</v>
      </c>
      <c r="BL274" s="666">
        <v>16</v>
      </c>
      <c r="BM274" s="657">
        <v>115</v>
      </c>
      <c r="BN274" s="657">
        <v>59</v>
      </c>
      <c r="BO274" s="657">
        <v>56</v>
      </c>
      <c r="BP274" s="665">
        <v>42</v>
      </c>
      <c r="BQ274" s="657">
        <v>34</v>
      </c>
      <c r="BR274" s="666">
        <v>8</v>
      </c>
      <c r="BS274" s="657">
        <v>725</v>
      </c>
      <c r="BT274" s="657">
        <v>400</v>
      </c>
      <c r="BU274" s="657">
        <v>325</v>
      </c>
      <c r="BV274" s="665">
        <v>75</v>
      </c>
      <c r="BW274" s="657">
        <v>33</v>
      </c>
      <c r="BX274" s="666">
        <v>42</v>
      </c>
      <c r="BY274" s="657">
        <v>23</v>
      </c>
      <c r="BZ274" s="657">
        <v>9</v>
      </c>
      <c r="CA274" s="657">
        <v>14</v>
      </c>
      <c r="CB274" s="665">
        <v>615</v>
      </c>
      <c r="CC274" s="657">
        <v>260</v>
      </c>
      <c r="CD274" s="666">
        <v>355</v>
      </c>
      <c r="CE274" s="657">
        <v>146</v>
      </c>
      <c r="CF274" s="657">
        <v>89</v>
      </c>
      <c r="CG274" s="657">
        <v>57</v>
      </c>
      <c r="CH274" s="665">
        <v>829</v>
      </c>
      <c r="CI274" s="657">
        <v>555</v>
      </c>
      <c r="CJ274" s="666">
        <v>274</v>
      </c>
      <c r="CK274" s="657">
        <v>598</v>
      </c>
      <c r="CL274" s="657">
        <v>394</v>
      </c>
      <c r="CM274" s="657">
        <v>204</v>
      </c>
      <c r="CN274" s="665">
        <v>19</v>
      </c>
      <c r="CO274" s="657">
        <v>4</v>
      </c>
      <c r="CP274" s="666">
        <v>15</v>
      </c>
      <c r="CQ274" s="657">
        <v>31</v>
      </c>
      <c r="CR274" s="657">
        <v>15</v>
      </c>
      <c r="CS274" s="657">
        <v>16</v>
      </c>
      <c r="CT274" s="665">
        <v>35</v>
      </c>
      <c r="CU274" s="657">
        <v>30</v>
      </c>
      <c r="CV274" s="666">
        <v>5</v>
      </c>
      <c r="CW274" s="657">
        <v>7</v>
      </c>
      <c r="CX274" s="657">
        <v>6</v>
      </c>
      <c r="CY274" s="657">
        <v>1</v>
      </c>
      <c r="CZ274" s="665">
        <v>112</v>
      </c>
      <c r="DA274" s="657">
        <v>72</v>
      </c>
      <c r="DB274" s="666">
        <v>40</v>
      </c>
      <c r="DC274" s="657">
        <v>10</v>
      </c>
      <c r="DD274" s="657">
        <v>6</v>
      </c>
      <c r="DE274" s="657">
        <v>4</v>
      </c>
      <c r="DF274" s="665">
        <v>49</v>
      </c>
      <c r="DG274" s="657">
        <v>25</v>
      </c>
      <c r="DH274" s="666">
        <v>24</v>
      </c>
      <c r="DI274" s="657">
        <v>75</v>
      </c>
      <c r="DJ274" s="657">
        <v>40</v>
      </c>
      <c r="DK274" s="657">
        <v>35</v>
      </c>
      <c r="DL274" s="665">
        <v>7</v>
      </c>
      <c r="DM274" s="657">
        <v>4</v>
      </c>
      <c r="DN274" s="666">
        <v>3</v>
      </c>
      <c r="DO274" s="657">
        <v>3</v>
      </c>
      <c r="DP274" s="657">
        <v>2</v>
      </c>
      <c r="DQ274" s="657">
        <v>1</v>
      </c>
      <c r="DR274" s="665">
        <v>8</v>
      </c>
      <c r="DS274" s="657">
        <v>6</v>
      </c>
      <c r="DT274" s="666">
        <v>2</v>
      </c>
      <c r="DU274" s="665">
        <v>8</v>
      </c>
      <c r="DV274" s="657">
        <v>4</v>
      </c>
      <c r="DW274" s="666">
        <v>4</v>
      </c>
    </row>
    <row r="275" spans="1:127" hidden="1" x14ac:dyDescent="0.15">
      <c r="A275" s="529" t="s">
        <v>1617</v>
      </c>
      <c r="B275" s="661">
        <v>97</v>
      </c>
      <c r="C275" s="662">
        <v>44</v>
      </c>
      <c r="D275" s="663">
        <v>53</v>
      </c>
      <c r="E275" s="657">
        <v>55</v>
      </c>
      <c r="F275" s="657">
        <v>35</v>
      </c>
      <c r="G275" s="657">
        <v>20</v>
      </c>
      <c r="H275" s="665">
        <v>2</v>
      </c>
      <c r="I275" s="657">
        <v>1</v>
      </c>
      <c r="J275" s="666">
        <v>1</v>
      </c>
      <c r="K275" s="657">
        <v>0</v>
      </c>
      <c r="L275" s="657">
        <v>0</v>
      </c>
      <c r="M275" s="657">
        <v>0</v>
      </c>
      <c r="N275" s="665">
        <v>0</v>
      </c>
      <c r="O275" s="657">
        <v>0</v>
      </c>
      <c r="P275" s="666">
        <v>0</v>
      </c>
      <c r="Q275" s="657">
        <v>0</v>
      </c>
      <c r="R275" s="657">
        <v>0</v>
      </c>
      <c r="S275" s="657">
        <v>0</v>
      </c>
      <c r="T275" s="665">
        <v>2</v>
      </c>
      <c r="U275" s="657">
        <v>1</v>
      </c>
      <c r="V275" s="666">
        <v>1</v>
      </c>
      <c r="W275" s="657">
        <v>0</v>
      </c>
      <c r="X275" s="657">
        <v>0</v>
      </c>
      <c r="Y275" s="657">
        <v>0</v>
      </c>
      <c r="Z275" s="665">
        <v>0</v>
      </c>
      <c r="AA275" s="657">
        <v>0</v>
      </c>
      <c r="AB275" s="666">
        <v>0</v>
      </c>
      <c r="AC275" s="657">
        <v>0</v>
      </c>
      <c r="AD275" s="657">
        <v>0</v>
      </c>
      <c r="AE275" s="657">
        <v>0</v>
      </c>
      <c r="AF275" s="665">
        <v>0</v>
      </c>
      <c r="AG275" s="657">
        <v>0</v>
      </c>
      <c r="AH275" s="666">
        <v>0</v>
      </c>
      <c r="AI275" s="657">
        <v>0</v>
      </c>
      <c r="AJ275" s="657">
        <v>0</v>
      </c>
      <c r="AK275" s="657">
        <v>0</v>
      </c>
      <c r="AL275" s="665">
        <v>0</v>
      </c>
      <c r="AM275" s="657">
        <v>0</v>
      </c>
      <c r="AN275" s="666">
        <v>0</v>
      </c>
      <c r="AO275" s="657">
        <v>0</v>
      </c>
      <c r="AP275" s="657">
        <v>0</v>
      </c>
      <c r="AQ275" s="657">
        <v>0</v>
      </c>
      <c r="AR275" s="665">
        <v>3</v>
      </c>
      <c r="AS275" s="657">
        <v>1</v>
      </c>
      <c r="AT275" s="666">
        <v>2</v>
      </c>
      <c r="AU275" s="657">
        <v>0</v>
      </c>
      <c r="AV275" s="657">
        <v>0</v>
      </c>
      <c r="AW275" s="657">
        <v>0</v>
      </c>
      <c r="AX275" s="665">
        <v>0</v>
      </c>
      <c r="AY275" s="657">
        <v>0</v>
      </c>
      <c r="AZ275" s="666">
        <v>0</v>
      </c>
      <c r="BA275" s="657">
        <v>0</v>
      </c>
      <c r="BB275" s="657">
        <v>0</v>
      </c>
      <c r="BC275" s="657">
        <v>0</v>
      </c>
      <c r="BD275" s="665">
        <v>0</v>
      </c>
      <c r="BE275" s="657">
        <v>0</v>
      </c>
      <c r="BF275" s="666">
        <v>0</v>
      </c>
      <c r="BG275" s="657">
        <v>0</v>
      </c>
      <c r="BH275" s="657">
        <v>0</v>
      </c>
      <c r="BI275" s="657">
        <v>0</v>
      </c>
      <c r="BJ275" s="665">
        <v>0</v>
      </c>
      <c r="BK275" s="657">
        <v>0</v>
      </c>
      <c r="BL275" s="666">
        <v>0</v>
      </c>
      <c r="BM275" s="657">
        <v>0</v>
      </c>
      <c r="BN275" s="657">
        <v>0</v>
      </c>
      <c r="BO275" s="657">
        <v>0</v>
      </c>
      <c r="BP275" s="665">
        <v>0</v>
      </c>
      <c r="BQ275" s="657">
        <v>0</v>
      </c>
      <c r="BR275" s="666">
        <v>0</v>
      </c>
      <c r="BS275" s="657">
        <v>0</v>
      </c>
      <c r="BT275" s="657">
        <v>0</v>
      </c>
      <c r="BU275" s="657">
        <v>0</v>
      </c>
      <c r="BV275" s="665">
        <v>0</v>
      </c>
      <c r="BW275" s="657">
        <v>0</v>
      </c>
      <c r="BX275" s="666">
        <v>0</v>
      </c>
      <c r="BY275" s="657">
        <v>0</v>
      </c>
      <c r="BZ275" s="657">
        <v>0</v>
      </c>
      <c r="CA275" s="657">
        <v>0</v>
      </c>
      <c r="CB275" s="665">
        <v>1</v>
      </c>
      <c r="CC275" s="657">
        <v>0</v>
      </c>
      <c r="CD275" s="666">
        <v>1</v>
      </c>
      <c r="CE275" s="657">
        <v>0</v>
      </c>
      <c r="CF275" s="657">
        <v>0</v>
      </c>
      <c r="CG275" s="657">
        <v>0</v>
      </c>
      <c r="CH275" s="665">
        <v>34</v>
      </c>
      <c r="CI275" s="657">
        <v>6</v>
      </c>
      <c r="CJ275" s="666">
        <v>28</v>
      </c>
      <c r="CK275" s="657">
        <v>0</v>
      </c>
      <c r="CL275" s="657">
        <v>0</v>
      </c>
      <c r="CM275" s="657">
        <v>0</v>
      </c>
      <c r="CN275" s="665">
        <v>0</v>
      </c>
      <c r="CO275" s="657">
        <v>0</v>
      </c>
      <c r="CP275" s="666">
        <v>0</v>
      </c>
      <c r="CQ275" s="657">
        <v>0</v>
      </c>
      <c r="CR275" s="657">
        <v>0</v>
      </c>
      <c r="CS275" s="657">
        <v>0</v>
      </c>
      <c r="CT275" s="665">
        <v>0</v>
      </c>
      <c r="CU275" s="657">
        <v>0</v>
      </c>
      <c r="CV275" s="666">
        <v>0</v>
      </c>
      <c r="CW275" s="657">
        <v>0</v>
      </c>
      <c r="CX275" s="657">
        <v>0</v>
      </c>
      <c r="CY275" s="657">
        <v>0</v>
      </c>
      <c r="CZ275" s="665">
        <v>0</v>
      </c>
      <c r="DA275" s="657">
        <v>0</v>
      </c>
      <c r="DB275" s="666">
        <v>0</v>
      </c>
      <c r="DC275" s="657">
        <v>0</v>
      </c>
      <c r="DD275" s="657">
        <v>0</v>
      </c>
      <c r="DE275" s="657">
        <v>0</v>
      </c>
      <c r="DF275" s="665">
        <v>0</v>
      </c>
      <c r="DG275" s="657">
        <v>0</v>
      </c>
      <c r="DH275" s="666">
        <v>0</v>
      </c>
      <c r="DI275" s="657">
        <v>0</v>
      </c>
      <c r="DJ275" s="657">
        <v>0</v>
      </c>
      <c r="DK275" s="657">
        <v>0</v>
      </c>
      <c r="DL275" s="665">
        <v>0</v>
      </c>
      <c r="DM275" s="657">
        <v>0</v>
      </c>
      <c r="DN275" s="666">
        <v>0</v>
      </c>
      <c r="DO275" s="657">
        <v>0</v>
      </c>
      <c r="DP275" s="657">
        <v>0</v>
      </c>
      <c r="DQ275" s="657">
        <v>0</v>
      </c>
      <c r="DR275" s="665">
        <v>0</v>
      </c>
      <c r="DS275" s="657">
        <v>0</v>
      </c>
      <c r="DT275" s="666">
        <v>0</v>
      </c>
      <c r="DU275" s="665">
        <v>0</v>
      </c>
      <c r="DV275" s="657">
        <v>0</v>
      </c>
      <c r="DW275" s="666">
        <v>0</v>
      </c>
    </row>
    <row r="276" spans="1:127" hidden="1" x14ac:dyDescent="0.15">
      <c r="A276" s="529" t="s">
        <v>1618</v>
      </c>
      <c r="B276" s="661">
        <v>944</v>
      </c>
      <c r="C276" s="662">
        <v>489</v>
      </c>
      <c r="D276" s="663">
        <v>455</v>
      </c>
      <c r="E276" s="657">
        <v>866</v>
      </c>
      <c r="F276" s="657">
        <v>437</v>
      </c>
      <c r="G276" s="657">
        <v>429</v>
      </c>
      <c r="H276" s="665">
        <v>5</v>
      </c>
      <c r="I276" s="657">
        <v>5</v>
      </c>
      <c r="J276" s="666">
        <v>0</v>
      </c>
      <c r="K276" s="657">
        <v>0</v>
      </c>
      <c r="L276" s="657">
        <v>0</v>
      </c>
      <c r="M276" s="657">
        <v>0</v>
      </c>
      <c r="N276" s="665">
        <v>4</v>
      </c>
      <c r="O276" s="657">
        <v>2</v>
      </c>
      <c r="P276" s="666">
        <v>2</v>
      </c>
      <c r="Q276" s="657">
        <v>16</v>
      </c>
      <c r="R276" s="657">
        <v>11</v>
      </c>
      <c r="S276" s="657">
        <v>5</v>
      </c>
      <c r="T276" s="665">
        <v>1</v>
      </c>
      <c r="U276" s="657">
        <v>1</v>
      </c>
      <c r="V276" s="666">
        <v>0</v>
      </c>
      <c r="W276" s="657">
        <v>40</v>
      </c>
      <c r="X276" s="657">
        <v>26</v>
      </c>
      <c r="Y276" s="657">
        <v>14</v>
      </c>
      <c r="Z276" s="665">
        <v>0</v>
      </c>
      <c r="AA276" s="657">
        <v>0</v>
      </c>
      <c r="AB276" s="666">
        <v>0</v>
      </c>
      <c r="AC276" s="657">
        <v>0</v>
      </c>
      <c r="AD276" s="657">
        <v>0</v>
      </c>
      <c r="AE276" s="657">
        <v>0</v>
      </c>
      <c r="AF276" s="665">
        <v>0</v>
      </c>
      <c r="AG276" s="657">
        <v>0</v>
      </c>
      <c r="AH276" s="666">
        <v>0</v>
      </c>
      <c r="AI276" s="657">
        <v>2</v>
      </c>
      <c r="AJ276" s="657">
        <v>1</v>
      </c>
      <c r="AK276" s="657">
        <v>1</v>
      </c>
      <c r="AL276" s="665">
        <v>0</v>
      </c>
      <c r="AM276" s="657">
        <v>0</v>
      </c>
      <c r="AN276" s="666">
        <v>0</v>
      </c>
      <c r="AO276" s="657">
        <v>0</v>
      </c>
      <c r="AP276" s="657">
        <v>0</v>
      </c>
      <c r="AQ276" s="657">
        <v>0</v>
      </c>
      <c r="AR276" s="665">
        <v>4</v>
      </c>
      <c r="AS276" s="657">
        <v>2</v>
      </c>
      <c r="AT276" s="666">
        <v>2</v>
      </c>
      <c r="AU276" s="657">
        <v>2</v>
      </c>
      <c r="AV276" s="657">
        <v>1</v>
      </c>
      <c r="AW276" s="657">
        <v>1</v>
      </c>
      <c r="AX276" s="665">
        <v>1</v>
      </c>
      <c r="AY276" s="657">
        <v>1</v>
      </c>
      <c r="AZ276" s="666">
        <v>0</v>
      </c>
      <c r="BA276" s="657">
        <v>0</v>
      </c>
      <c r="BB276" s="657">
        <v>0</v>
      </c>
      <c r="BC276" s="657">
        <v>0</v>
      </c>
      <c r="BD276" s="665">
        <v>0</v>
      </c>
      <c r="BE276" s="657">
        <v>0</v>
      </c>
      <c r="BF276" s="666">
        <v>0</v>
      </c>
      <c r="BG276" s="657">
        <v>0</v>
      </c>
      <c r="BH276" s="657">
        <v>0</v>
      </c>
      <c r="BI276" s="657">
        <v>0</v>
      </c>
      <c r="BJ276" s="665">
        <v>0</v>
      </c>
      <c r="BK276" s="657">
        <v>0</v>
      </c>
      <c r="BL276" s="666">
        <v>0</v>
      </c>
      <c r="BM276" s="657">
        <v>0</v>
      </c>
      <c r="BN276" s="657">
        <v>0</v>
      </c>
      <c r="BO276" s="657">
        <v>0</v>
      </c>
      <c r="BP276" s="665">
        <v>0</v>
      </c>
      <c r="BQ276" s="657">
        <v>0</v>
      </c>
      <c r="BR276" s="666">
        <v>0</v>
      </c>
      <c r="BS276" s="657">
        <v>0</v>
      </c>
      <c r="BT276" s="657">
        <v>0</v>
      </c>
      <c r="BU276" s="657">
        <v>0</v>
      </c>
      <c r="BV276" s="665">
        <v>3</v>
      </c>
      <c r="BW276" s="657">
        <v>2</v>
      </c>
      <c r="BX276" s="666">
        <v>1</v>
      </c>
      <c r="BY276" s="657">
        <v>0</v>
      </c>
      <c r="BZ276" s="657">
        <v>0</v>
      </c>
      <c r="CA276" s="657">
        <v>0</v>
      </c>
      <c r="CB276" s="665">
        <v>0</v>
      </c>
      <c r="CC276" s="657">
        <v>0</v>
      </c>
      <c r="CD276" s="666">
        <v>0</v>
      </c>
      <c r="CE276" s="657">
        <v>0</v>
      </c>
      <c r="CF276" s="657">
        <v>0</v>
      </c>
      <c r="CG276" s="657">
        <v>0</v>
      </c>
      <c r="CH276" s="665">
        <v>0</v>
      </c>
      <c r="CI276" s="657">
        <v>0</v>
      </c>
      <c r="CJ276" s="666">
        <v>0</v>
      </c>
      <c r="CK276" s="657">
        <v>0</v>
      </c>
      <c r="CL276" s="657">
        <v>0</v>
      </c>
      <c r="CM276" s="657">
        <v>0</v>
      </c>
      <c r="CN276" s="665">
        <v>0</v>
      </c>
      <c r="CO276" s="657">
        <v>0</v>
      </c>
      <c r="CP276" s="666">
        <v>0</v>
      </c>
      <c r="CQ276" s="657">
        <v>0</v>
      </c>
      <c r="CR276" s="657">
        <v>0</v>
      </c>
      <c r="CS276" s="657">
        <v>0</v>
      </c>
      <c r="CT276" s="665">
        <v>0</v>
      </c>
      <c r="CU276" s="657">
        <v>0</v>
      </c>
      <c r="CV276" s="666">
        <v>0</v>
      </c>
      <c r="CW276" s="657">
        <v>0</v>
      </c>
      <c r="CX276" s="657">
        <v>0</v>
      </c>
      <c r="CY276" s="657">
        <v>0</v>
      </c>
      <c r="CZ276" s="665">
        <v>0</v>
      </c>
      <c r="DA276" s="657">
        <v>0</v>
      </c>
      <c r="DB276" s="666">
        <v>0</v>
      </c>
      <c r="DC276" s="657">
        <v>0</v>
      </c>
      <c r="DD276" s="657">
        <v>0</v>
      </c>
      <c r="DE276" s="657">
        <v>0</v>
      </c>
      <c r="DF276" s="665">
        <v>0</v>
      </c>
      <c r="DG276" s="657">
        <v>0</v>
      </c>
      <c r="DH276" s="666">
        <v>0</v>
      </c>
      <c r="DI276" s="657">
        <v>0</v>
      </c>
      <c r="DJ276" s="657">
        <v>0</v>
      </c>
      <c r="DK276" s="657">
        <v>0</v>
      </c>
      <c r="DL276" s="665">
        <v>0</v>
      </c>
      <c r="DM276" s="657">
        <v>0</v>
      </c>
      <c r="DN276" s="666">
        <v>0</v>
      </c>
      <c r="DO276" s="657">
        <v>0</v>
      </c>
      <c r="DP276" s="657">
        <v>0</v>
      </c>
      <c r="DQ276" s="657">
        <v>0</v>
      </c>
      <c r="DR276" s="665">
        <v>0</v>
      </c>
      <c r="DS276" s="657">
        <v>0</v>
      </c>
      <c r="DT276" s="666">
        <v>0</v>
      </c>
      <c r="DU276" s="665">
        <v>0</v>
      </c>
      <c r="DV276" s="657">
        <v>0</v>
      </c>
      <c r="DW276" s="666">
        <v>0</v>
      </c>
    </row>
    <row r="277" spans="1:127" hidden="1" x14ac:dyDescent="0.15">
      <c r="A277" s="529" t="s">
        <v>1619</v>
      </c>
      <c r="B277" s="661">
        <v>133</v>
      </c>
      <c r="C277" s="662">
        <v>53</v>
      </c>
      <c r="D277" s="663">
        <v>80</v>
      </c>
      <c r="E277" s="657">
        <v>45</v>
      </c>
      <c r="F277" s="657">
        <v>15</v>
      </c>
      <c r="G277" s="657">
        <v>30</v>
      </c>
      <c r="H277" s="665">
        <v>8</v>
      </c>
      <c r="I277" s="657">
        <v>2</v>
      </c>
      <c r="J277" s="666">
        <v>6</v>
      </c>
      <c r="K277" s="657">
        <v>5</v>
      </c>
      <c r="L277" s="657">
        <v>2</v>
      </c>
      <c r="M277" s="657">
        <v>3</v>
      </c>
      <c r="N277" s="665">
        <v>0</v>
      </c>
      <c r="O277" s="657">
        <v>0</v>
      </c>
      <c r="P277" s="666">
        <v>0</v>
      </c>
      <c r="Q277" s="657">
        <v>8</v>
      </c>
      <c r="R277" s="657">
        <v>4</v>
      </c>
      <c r="S277" s="657">
        <v>4</v>
      </c>
      <c r="T277" s="665">
        <v>5</v>
      </c>
      <c r="U277" s="657">
        <v>3</v>
      </c>
      <c r="V277" s="666">
        <v>2</v>
      </c>
      <c r="W277" s="657">
        <v>0</v>
      </c>
      <c r="X277" s="657">
        <v>0</v>
      </c>
      <c r="Y277" s="657">
        <v>0</v>
      </c>
      <c r="Z277" s="665">
        <v>5</v>
      </c>
      <c r="AA277" s="657">
        <v>2</v>
      </c>
      <c r="AB277" s="666">
        <v>3</v>
      </c>
      <c r="AC277" s="657">
        <v>0</v>
      </c>
      <c r="AD277" s="657">
        <v>0</v>
      </c>
      <c r="AE277" s="657">
        <v>0</v>
      </c>
      <c r="AF277" s="665">
        <v>6</v>
      </c>
      <c r="AG277" s="657">
        <v>3</v>
      </c>
      <c r="AH277" s="666">
        <v>3</v>
      </c>
      <c r="AI277" s="657">
        <v>0</v>
      </c>
      <c r="AJ277" s="657">
        <v>0</v>
      </c>
      <c r="AK277" s="657">
        <v>0</v>
      </c>
      <c r="AL277" s="665">
        <v>0</v>
      </c>
      <c r="AM277" s="657">
        <v>0</v>
      </c>
      <c r="AN277" s="666">
        <v>0</v>
      </c>
      <c r="AO277" s="657">
        <v>0</v>
      </c>
      <c r="AP277" s="657">
        <v>0</v>
      </c>
      <c r="AQ277" s="657">
        <v>0</v>
      </c>
      <c r="AR277" s="665">
        <v>1</v>
      </c>
      <c r="AS277" s="657">
        <v>0</v>
      </c>
      <c r="AT277" s="666">
        <v>1</v>
      </c>
      <c r="AU277" s="657">
        <v>5</v>
      </c>
      <c r="AV277" s="657">
        <v>4</v>
      </c>
      <c r="AW277" s="657">
        <v>1</v>
      </c>
      <c r="AX277" s="665">
        <v>0</v>
      </c>
      <c r="AY277" s="657">
        <v>0</v>
      </c>
      <c r="AZ277" s="666">
        <v>0</v>
      </c>
      <c r="BA277" s="657">
        <v>11</v>
      </c>
      <c r="BB277" s="657">
        <v>3</v>
      </c>
      <c r="BC277" s="657">
        <v>8</v>
      </c>
      <c r="BD277" s="665">
        <v>0</v>
      </c>
      <c r="BE277" s="657">
        <v>0</v>
      </c>
      <c r="BF277" s="666">
        <v>0</v>
      </c>
      <c r="BG277" s="657">
        <v>0</v>
      </c>
      <c r="BH277" s="657">
        <v>0</v>
      </c>
      <c r="BI277" s="657">
        <v>0</v>
      </c>
      <c r="BJ277" s="665">
        <v>0</v>
      </c>
      <c r="BK277" s="657">
        <v>0</v>
      </c>
      <c r="BL277" s="666">
        <v>0</v>
      </c>
      <c r="BM277" s="657">
        <v>4</v>
      </c>
      <c r="BN277" s="657">
        <v>2</v>
      </c>
      <c r="BO277" s="657">
        <v>2</v>
      </c>
      <c r="BP277" s="665">
        <v>0</v>
      </c>
      <c r="BQ277" s="657">
        <v>0</v>
      </c>
      <c r="BR277" s="666">
        <v>0</v>
      </c>
      <c r="BS277" s="657">
        <v>9</v>
      </c>
      <c r="BT277" s="657">
        <v>6</v>
      </c>
      <c r="BU277" s="657">
        <v>3</v>
      </c>
      <c r="BV277" s="665">
        <v>0</v>
      </c>
      <c r="BW277" s="657">
        <v>0</v>
      </c>
      <c r="BX277" s="666">
        <v>0</v>
      </c>
      <c r="BY277" s="657">
        <v>2</v>
      </c>
      <c r="BZ277" s="657">
        <v>1</v>
      </c>
      <c r="CA277" s="657">
        <v>1</v>
      </c>
      <c r="CB277" s="665">
        <v>0</v>
      </c>
      <c r="CC277" s="657">
        <v>0</v>
      </c>
      <c r="CD277" s="666">
        <v>0</v>
      </c>
      <c r="CE277" s="657">
        <v>0</v>
      </c>
      <c r="CF277" s="657">
        <v>0</v>
      </c>
      <c r="CG277" s="657">
        <v>0</v>
      </c>
      <c r="CH277" s="665">
        <v>1</v>
      </c>
      <c r="CI277" s="657">
        <v>0</v>
      </c>
      <c r="CJ277" s="666">
        <v>1</v>
      </c>
      <c r="CK277" s="657">
        <v>0</v>
      </c>
      <c r="CL277" s="657">
        <v>0</v>
      </c>
      <c r="CM277" s="657">
        <v>0</v>
      </c>
      <c r="CN277" s="665">
        <v>0</v>
      </c>
      <c r="CO277" s="657">
        <v>0</v>
      </c>
      <c r="CP277" s="666">
        <v>0</v>
      </c>
      <c r="CQ277" s="657">
        <v>7</v>
      </c>
      <c r="CR277" s="657">
        <v>1</v>
      </c>
      <c r="CS277" s="657">
        <v>6</v>
      </c>
      <c r="CT277" s="665">
        <v>0</v>
      </c>
      <c r="CU277" s="657">
        <v>0</v>
      </c>
      <c r="CV277" s="666">
        <v>0</v>
      </c>
      <c r="CW277" s="657">
        <v>0</v>
      </c>
      <c r="CX277" s="657">
        <v>0</v>
      </c>
      <c r="CY277" s="657">
        <v>0</v>
      </c>
      <c r="CZ277" s="665">
        <v>0</v>
      </c>
      <c r="DA277" s="657">
        <v>0</v>
      </c>
      <c r="DB277" s="666">
        <v>0</v>
      </c>
      <c r="DC277" s="657">
        <v>0</v>
      </c>
      <c r="DD277" s="657">
        <v>0</v>
      </c>
      <c r="DE277" s="657">
        <v>0</v>
      </c>
      <c r="DF277" s="665">
        <v>0</v>
      </c>
      <c r="DG277" s="657">
        <v>0</v>
      </c>
      <c r="DH277" s="666">
        <v>0</v>
      </c>
      <c r="DI277" s="657">
        <v>0</v>
      </c>
      <c r="DJ277" s="657">
        <v>0</v>
      </c>
      <c r="DK277" s="657">
        <v>0</v>
      </c>
      <c r="DL277" s="665">
        <v>3</v>
      </c>
      <c r="DM277" s="657">
        <v>1</v>
      </c>
      <c r="DN277" s="666">
        <v>2</v>
      </c>
      <c r="DO277" s="657">
        <v>0</v>
      </c>
      <c r="DP277" s="657">
        <v>0</v>
      </c>
      <c r="DQ277" s="657">
        <v>0</v>
      </c>
      <c r="DR277" s="665">
        <v>0</v>
      </c>
      <c r="DS277" s="657">
        <v>0</v>
      </c>
      <c r="DT277" s="666">
        <v>0</v>
      </c>
      <c r="DU277" s="665">
        <v>8</v>
      </c>
      <c r="DV277" s="657">
        <v>4</v>
      </c>
      <c r="DW277" s="666">
        <v>4</v>
      </c>
    </row>
    <row r="278" spans="1:127" hidden="1" x14ac:dyDescent="0.15">
      <c r="A278" s="529" t="s">
        <v>1620</v>
      </c>
      <c r="B278" s="661">
        <v>0</v>
      </c>
      <c r="C278" s="662">
        <v>0</v>
      </c>
      <c r="D278" s="663">
        <v>0</v>
      </c>
      <c r="E278" s="657">
        <v>0</v>
      </c>
      <c r="F278" s="657">
        <v>0</v>
      </c>
      <c r="G278" s="657">
        <v>0</v>
      </c>
      <c r="H278" s="665">
        <v>0</v>
      </c>
      <c r="I278" s="657">
        <v>0</v>
      </c>
      <c r="J278" s="666">
        <v>0</v>
      </c>
      <c r="K278" s="657">
        <v>0</v>
      </c>
      <c r="L278" s="657">
        <v>0</v>
      </c>
      <c r="M278" s="657">
        <v>0</v>
      </c>
      <c r="N278" s="665">
        <v>0</v>
      </c>
      <c r="O278" s="657">
        <v>0</v>
      </c>
      <c r="P278" s="666">
        <v>0</v>
      </c>
      <c r="Q278" s="657">
        <v>0</v>
      </c>
      <c r="R278" s="657">
        <v>0</v>
      </c>
      <c r="S278" s="657">
        <v>0</v>
      </c>
      <c r="T278" s="665">
        <v>0</v>
      </c>
      <c r="U278" s="657">
        <v>0</v>
      </c>
      <c r="V278" s="666">
        <v>0</v>
      </c>
      <c r="W278" s="657">
        <v>0</v>
      </c>
      <c r="X278" s="657">
        <v>0</v>
      </c>
      <c r="Y278" s="657">
        <v>0</v>
      </c>
      <c r="Z278" s="665">
        <v>0</v>
      </c>
      <c r="AA278" s="657">
        <v>0</v>
      </c>
      <c r="AB278" s="666">
        <v>0</v>
      </c>
      <c r="AC278" s="657">
        <v>0</v>
      </c>
      <c r="AD278" s="657">
        <v>0</v>
      </c>
      <c r="AE278" s="657">
        <v>0</v>
      </c>
      <c r="AF278" s="665">
        <v>0</v>
      </c>
      <c r="AG278" s="657">
        <v>0</v>
      </c>
      <c r="AH278" s="666">
        <v>0</v>
      </c>
      <c r="AI278" s="657">
        <v>0</v>
      </c>
      <c r="AJ278" s="657">
        <v>0</v>
      </c>
      <c r="AK278" s="657">
        <v>0</v>
      </c>
      <c r="AL278" s="665">
        <v>0</v>
      </c>
      <c r="AM278" s="657">
        <v>0</v>
      </c>
      <c r="AN278" s="666">
        <v>0</v>
      </c>
      <c r="AO278" s="657">
        <v>0</v>
      </c>
      <c r="AP278" s="657">
        <v>0</v>
      </c>
      <c r="AQ278" s="657">
        <v>0</v>
      </c>
      <c r="AR278" s="665">
        <v>0</v>
      </c>
      <c r="AS278" s="657">
        <v>0</v>
      </c>
      <c r="AT278" s="666">
        <v>0</v>
      </c>
      <c r="AU278" s="657">
        <v>0</v>
      </c>
      <c r="AV278" s="657">
        <v>0</v>
      </c>
      <c r="AW278" s="657">
        <v>0</v>
      </c>
      <c r="AX278" s="665">
        <v>0</v>
      </c>
      <c r="AY278" s="657">
        <v>0</v>
      </c>
      <c r="AZ278" s="666">
        <v>0</v>
      </c>
      <c r="BA278" s="657">
        <v>0</v>
      </c>
      <c r="BB278" s="657">
        <v>0</v>
      </c>
      <c r="BC278" s="657">
        <v>0</v>
      </c>
      <c r="BD278" s="665">
        <v>0</v>
      </c>
      <c r="BE278" s="657">
        <v>0</v>
      </c>
      <c r="BF278" s="666">
        <v>0</v>
      </c>
      <c r="BG278" s="657">
        <v>0</v>
      </c>
      <c r="BH278" s="657">
        <v>0</v>
      </c>
      <c r="BI278" s="657">
        <v>0</v>
      </c>
      <c r="BJ278" s="665">
        <v>0</v>
      </c>
      <c r="BK278" s="657">
        <v>0</v>
      </c>
      <c r="BL278" s="666">
        <v>0</v>
      </c>
      <c r="BM278" s="657">
        <v>0</v>
      </c>
      <c r="BN278" s="657">
        <v>0</v>
      </c>
      <c r="BO278" s="657">
        <v>0</v>
      </c>
      <c r="BP278" s="665">
        <v>0</v>
      </c>
      <c r="BQ278" s="657">
        <v>0</v>
      </c>
      <c r="BR278" s="666">
        <v>0</v>
      </c>
      <c r="BS278" s="657">
        <v>0</v>
      </c>
      <c r="BT278" s="657">
        <v>0</v>
      </c>
      <c r="BU278" s="657">
        <v>0</v>
      </c>
      <c r="BV278" s="665">
        <v>0</v>
      </c>
      <c r="BW278" s="657">
        <v>0</v>
      </c>
      <c r="BX278" s="666">
        <v>0</v>
      </c>
      <c r="BY278" s="657">
        <v>0</v>
      </c>
      <c r="BZ278" s="657">
        <v>0</v>
      </c>
      <c r="CA278" s="657">
        <v>0</v>
      </c>
      <c r="CB278" s="665">
        <v>0</v>
      </c>
      <c r="CC278" s="657">
        <v>0</v>
      </c>
      <c r="CD278" s="666">
        <v>0</v>
      </c>
      <c r="CE278" s="657">
        <v>0</v>
      </c>
      <c r="CF278" s="657">
        <v>0</v>
      </c>
      <c r="CG278" s="657">
        <v>0</v>
      </c>
      <c r="CH278" s="665">
        <v>0</v>
      </c>
      <c r="CI278" s="657">
        <v>0</v>
      </c>
      <c r="CJ278" s="666">
        <v>0</v>
      </c>
      <c r="CK278" s="657">
        <v>0</v>
      </c>
      <c r="CL278" s="657">
        <v>0</v>
      </c>
      <c r="CM278" s="657">
        <v>0</v>
      </c>
      <c r="CN278" s="665">
        <v>0</v>
      </c>
      <c r="CO278" s="657">
        <v>0</v>
      </c>
      <c r="CP278" s="666">
        <v>0</v>
      </c>
      <c r="CQ278" s="657">
        <v>0</v>
      </c>
      <c r="CR278" s="657">
        <v>0</v>
      </c>
      <c r="CS278" s="657">
        <v>0</v>
      </c>
      <c r="CT278" s="665">
        <v>0</v>
      </c>
      <c r="CU278" s="657">
        <v>0</v>
      </c>
      <c r="CV278" s="666">
        <v>0</v>
      </c>
      <c r="CW278" s="657">
        <v>0</v>
      </c>
      <c r="CX278" s="657">
        <v>0</v>
      </c>
      <c r="CY278" s="657">
        <v>0</v>
      </c>
      <c r="CZ278" s="665">
        <v>0</v>
      </c>
      <c r="DA278" s="657">
        <v>0</v>
      </c>
      <c r="DB278" s="666">
        <v>0</v>
      </c>
      <c r="DC278" s="657">
        <v>0</v>
      </c>
      <c r="DD278" s="657">
        <v>0</v>
      </c>
      <c r="DE278" s="657">
        <v>0</v>
      </c>
      <c r="DF278" s="665">
        <v>0</v>
      </c>
      <c r="DG278" s="657">
        <v>0</v>
      </c>
      <c r="DH278" s="666">
        <v>0</v>
      </c>
      <c r="DI278" s="657">
        <v>0</v>
      </c>
      <c r="DJ278" s="657">
        <v>0</v>
      </c>
      <c r="DK278" s="657">
        <v>0</v>
      </c>
      <c r="DL278" s="665">
        <v>0</v>
      </c>
      <c r="DM278" s="657">
        <v>0</v>
      </c>
      <c r="DN278" s="666">
        <v>0</v>
      </c>
      <c r="DO278" s="657">
        <v>0</v>
      </c>
      <c r="DP278" s="657">
        <v>0</v>
      </c>
      <c r="DQ278" s="657">
        <v>0</v>
      </c>
      <c r="DR278" s="665">
        <v>0</v>
      </c>
      <c r="DS278" s="657">
        <v>0</v>
      </c>
      <c r="DT278" s="666">
        <v>0</v>
      </c>
      <c r="DU278" s="665">
        <v>0</v>
      </c>
      <c r="DV278" s="657">
        <v>0</v>
      </c>
      <c r="DW278" s="666">
        <v>0</v>
      </c>
    </row>
    <row r="279" spans="1:127" hidden="1" x14ac:dyDescent="0.15">
      <c r="A279" s="529" t="s">
        <v>1621</v>
      </c>
      <c r="B279" s="661">
        <v>48</v>
      </c>
      <c r="C279" s="662">
        <v>32</v>
      </c>
      <c r="D279" s="663">
        <v>16</v>
      </c>
      <c r="E279" s="657">
        <v>24</v>
      </c>
      <c r="F279" s="657">
        <v>13</v>
      </c>
      <c r="G279" s="657">
        <v>11</v>
      </c>
      <c r="H279" s="665">
        <v>2</v>
      </c>
      <c r="I279" s="657">
        <v>2</v>
      </c>
      <c r="J279" s="666">
        <v>0</v>
      </c>
      <c r="K279" s="657">
        <v>15</v>
      </c>
      <c r="L279" s="657">
        <v>14</v>
      </c>
      <c r="M279" s="657">
        <v>1</v>
      </c>
      <c r="N279" s="665">
        <v>0</v>
      </c>
      <c r="O279" s="657">
        <v>0</v>
      </c>
      <c r="P279" s="666">
        <v>0</v>
      </c>
      <c r="Q279" s="657">
        <v>0</v>
      </c>
      <c r="R279" s="657">
        <v>0</v>
      </c>
      <c r="S279" s="657">
        <v>0</v>
      </c>
      <c r="T279" s="665">
        <v>0</v>
      </c>
      <c r="U279" s="657">
        <v>0</v>
      </c>
      <c r="V279" s="666">
        <v>0</v>
      </c>
      <c r="W279" s="657">
        <v>0</v>
      </c>
      <c r="X279" s="657">
        <v>0</v>
      </c>
      <c r="Y279" s="657">
        <v>0</v>
      </c>
      <c r="Z279" s="665">
        <v>0</v>
      </c>
      <c r="AA279" s="657">
        <v>0</v>
      </c>
      <c r="AB279" s="666">
        <v>0</v>
      </c>
      <c r="AC279" s="657">
        <v>0</v>
      </c>
      <c r="AD279" s="657">
        <v>0</v>
      </c>
      <c r="AE279" s="657">
        <v>0</v>
      </c>
      <c r="AF279" s="665">
        <v>0</v>
      </c>
      <c r="AG279" s="657">
        <v>0</v>
      </c>
      <c r="AH279" s="666">
        <v>0</v>
      </c>
      <c r="AI279" s="657">
        <v>0</v>
      </c>
      <c r="AJ279" s="657">
        <v>0</v>
      </c>
      <c r="AK279" s="657">
        <v>0</v>
      </c>
      <c r="AL279" s="665">
        <v>0</v>
      </c>
      <c r="AM279" s="657">
        <v>0</v>
      </c>
      <c r="AN279" s="666">
        <v>0</v>
      </c>
      <c r="AO279" s="657">
        <v>0</v>
      </c>
      <c r="AP279" s="657">
        <v>0</v>
      </c>
      <c r="AQ279" s="657">
        <v>0</v>
      </c>
      <c r="AR279" s="665">
        <v>0</v>
      </c>
      <c r="AS279" s="657">
        <v>0</v>
      </c>
      <c r="AT279" s="666">
        <v>0</v>
      </c>
      <c r="AU279" s="657">
        <v>0</v>
      </c>
      <c r="AV279" s="657">
        <v>0</v>
      </c>
      <c r="AW279" s="657">
        <v>0</v>
      </c>
      <c r="AX279" s="665">
        <v>0</v>
      </c>
      <c r="AY279" s="657">
        <v>0</v>
      </c>
      <c r="AZ279" s="666">
        <v>0</v>
      </c>
      <c r="BA279" s="657">
        <v>3</v>
      </c>
      <c r="BB279" s="657">
        <v>1</v>
      </c>
      <c r="BC279" s="657">
        <v>2</v>
      </c>
      <c r="BD279" s="665">
        <v>0</v>
      </c>
      <c r="BE279" s="657">
        <v>0</v>
      </c>
      <c r="BF279" s="666">
        <v>0</v>
      </c>
      <c r="BG279" s="657">
        <v>0</v>
      </c>
      <c r="BH279" s="657">
        <v>0</v>
      </c>
      <c r="BI279" s="657">
        <v>0</v>
      </c>
      <c r="BJ279" s="665">
        <v>0</v>
      </c>
      <c r="BK279" s="657">
        <v>0</v>
      </c>
      <c r="BL279" s="666">
        <v>0</v>
      </c>
      <c r="BM279" s="657">
        <v>0</v>
      </c>
      <c r="BN279" s="657">
        <v>0</v>
      </c>
      <c r="BO279" s="657">
        <v>0</v>
      </c>
      <c r="BP279" s="665">
        <v>0</v>
      </c>
      <c r="BQ279" s="657">
        <v>0</v>
      </c>
      <c r="BR279" s="666">
        <v>0</v>
      </c>
      <c r="BS279" s="657">
        <v>0</v>
      </c>
      <c r="BT279" s="657">
        <v>0</v>
      </c>
      <c r="BU279" s="657">
        <v>0</v>
      </c>
      <c r="BV279" s="665">
        <v>0</v>
      </c>
      <c r="BW279" s="657">
        <v>0</v>
      </c>
      <c r="BX279" s="666">
        <v>0</v>
      </c>
      <c r="BY279" s="657">
        <v>0</v>
      </c>
      <c r="BZ279" s="657">
        <v>0</v>
      </c>
      <c r="CA279" s="657">
        <v>0</v>
      </c>
      <c r="CB279" s="665">
        <v>0</v>
      </c>
      <c r="CC279" s="657">
        <v>0</v>
      </c>
      <c r="CD279" s="666">
        <v>0</v>
      </c>
      <c r="CE279" s="657">
        <v>0</v>
      </c>
      <c r="CF279" s="657">
        <v>0</v>
      </c>
      <c r="CG279" s="657">
        <v>0</v>
      </c>
      <c r="CH279" s="665">
        <v>0</v>
      </c>
      <c r="CI279" s="657">
        <v>0</v>
      </c>
      <c r="CJ279" s="666">
        <v>0</v>
      </c>
      <c r="CK279" s="657">
        <v>4</v>
      </c>
      <c r="CL279" s="657">
        <v>2</v>
      </c>
      <c r="CM279" s="657">
        <v>2</v>
      </c>
      <c r="CN279" s="665">
        <v>0</v>
      </c>
      <c r="CO279" s="657">
        <v>0</v>
      </c>
      <c r="CP279" s="666">
        <v>0</v>
      </c>
      <c r="CQ279" s="657">
        <v>0</v>
      </c>
      <c r="CR279" s="657">
        <v>0</v>
      </c>
      <c r="CS279" s="657">
        <v>0</v>
      </c>
      <c r="CT279" s="665">
        <v>0</v>
      </c>
      <c r="CU279" s="657">
        <v>0</v>
      </c>
      <c r="CV279" s="666">
        <v>0</v>
      </c>
      <c r="CW279" s="657">
        <v>0</v>
      </c>
      <c r="CX279" s="657">
        <v>0</v>
      </c>
      <c r="CY279" s="657">
        <v>0</v>
      </c>
      <c r="CZ279" s="665">
        <v>0</v>
      </c>
      <c r="DA279" s="657">
        <v>0</v>
      </c>
      <c r="DB279" s="666">
        <v>0</v>
      </c>
      <c r="DC279" s="657">
        <v>0</v>
      </c>
      <c r="DD279" s="657">
        <v>0</v>
      </c>
      <c r="DE279" s="657">
        <v>0</v>
      </c>
      <c r="DF279" s="665">
        <v>0</v>
      </c>
      <c r="DG279" s="657">
        <v>0</v>
      </c>
      <c r="DH279" s="666">
        <v>0</v>
      </c>
      <c r="DI279" s="657">
        <v>0</v>
      </c>
      <c r="DJ279" s="657">
        <v>0</v>
      </c>
      <c r="DK279" s="657">
        <v>0</v>
      </c>
      <c r="DL279" s="665">
        <v>0</v>
      </c>
      <c r="DM279" s="657">
        <v>0</v>
      </c>
      <c r="DN279" s="666">
        <v>0</v>
      </c>
      <c r="DO279" s="657">
        <v>0</v>
      </c>
      <c r="DP279" s="657">
        <v>0</v>
      </c>
      <c r="DQ279" s="657">
        <v>0</v>
      </c>
      <c r="DR279" s="665">
        <v>0</v>
      </c>
      <c r="DS279" s="657">
        <v>0</v>
      </c>
      <c r="DT279" s="666">
        <v>0</v>
      </c>
      <c r="DU279" s="665">
        <v>0</v>
      </c>
      <c r="DV279" s="657">
        <v>0</v>
      </c>
      <c r="DW279" s="666">
        <v>0</v>
      </c>
    </row>
    <row r="280" spans="1:127" hidden="1" x14ac:dyDescent="0.15">
      <c r="A280" s="529" t="s">
        <v>1622</v>
      </c>
      <c r="B280" s="661">
        <v>2108</v>
      </c>
      <c r="C280" s="662">
        <v>1210</v>
      </c>
      <c r="D280" s="663">
        <v>898</v>
      </c>
      <c r="E280" s="657">
        <v>118</v>
      </c>
      <c r="F280" s="657">
        <v>63</v>
      </c>
      <c r="G280" s="657">
        <v>55</v>
      </c>
      <c r="H280" s="665">
        <v>74</v>
      </c>
      <c r="I280" s="657">
        <v>37</v>
      </c>
      <c r="J280" s="666">
        <v>37</v>
      </c>
      <c r="K280" s="657">
        <v>69</v>
      </c>
      <c r="L280" s="657">
        <v>30</v>
      </c>
      <c r="M280" s="657">
        <v>39</v>
      </c>
      <c r="N280" s="665">
        <v>41</v>
      </c>
      <c r="O280" s="657">
        <v>21</v>
      </c>
      <c r="P280" s="666">
        <v>20</v>
      </c>
      <c r="Q280" s="657">
        <v>14</v>
      </c>
      <c r="R280" s="657">
        <v>7</v>
      </c>
      <c r="S280" s="657">
        <v>7</v>
      </c>
      <c r="T280" s="665">
        <v>2</v>
      </c>
      <c r="U280" s="657">
        <v>1</v>
      </c>
      <c r="V280" s="666">
        <v>1</v>
      </c>
      <c r="W280" s="657">
        <v>0</v>
      </c>
      <c r="X280" s="657">
        <v>0</v>
      </c>
      <c r="Y280" s="657">
        <v>0</v>
      </c>
      <c r="Z280" s="665">
        <v>8</v>
      </c>
      <c r="AA280" s="657">
        <v>2</v>
      </c>
      <c r="AB280" s="666">
        <v>6</v>
      </c>
      <c r="AC280" s="657">
        <v>1</v>
      </c>
      <c r="AD280" s="657">
        <v>1</v>
      </c>
      <c r="AE280" s="657">
        <v>0</v>
      </c>
      <c r="AF280" s="665">
        <v>21</v>
      </c>
      <c r="AG280" s="657">
        <v>12</v>
      </c>
      <c r="AH280" s="666">
        <v>9</v>
      </c>
      <c r="AI280" s="657">
        <v>6</v>
      </c>
      <c r="AJ280" s="657">
        <v>3</v>
      </c>
      <c r="AK280" s="657">
        <v>3</v>
      </c>
      <c r="AL280" s="665">
        <v>1</v>
      </c>
      <c r="AM280" s="657">
        <v>1</v>
      </c>
      <c r="AN280" s="666">
        <v>0</v>
      </c>
      <c r="AO280" s="657">
        <v>427</v>
      </c>
      <c r="AP280" s="657">
        <v>249</v>
      </c>
      <c r="AQ280" s="657">
        <v>178</v>
      </c>
      <c r="AR280" s="665">
        <v>1</v>
      </c>
      <c r="AS280" s="657">
        <v>1</v>
      </c>
      <c r="AT280" s="666">
        <v>0</v>
      </c>
      <c r="AU280" s="657">
        <v>66</v>
      </c>
      <c r="AV280" s="657">
        <v>31</v>
      </c>
      <c r="AW280" s="657">
        <v>35</v>
      </c>
      <c r="AX280" s="665">
        <v>4</v>
      </c>
      <c r="AY280" s="657">
        <v>3</v>
      </c>
      <c r="AZ280" s="666">
        <v>1</v>
      </c>
      <c r="BA280" s="657">
        <v>0</v>
      </c>
      <c r="BB280" s="657">
        <v>0</v>
      </c>
      <c r="BC280" s="657">
        <v>0</v>
      </c>
      <c r="BD280" s="665">
        <v>64</v>
      </c>
      <c r="BE280" s="657">
        <v>36</v>
      </c>
      <c r="BF280" s="666">
        <v>28</v>
      </c>
      <c r="BG280" s="657">
        <v>2</v>
      </c>
      <c r="BH280" s="657">
        <v>2</v>
      </c>
      <c r="BI280" s="657">
        <v>0</v>
      </c>
      <c r="BJ280" s="665">
        <v>14</v>
      </c>
      <c r="BK280" s="657">
        <v>5</v>
      </c>
      <c r="BL280" s="666">
        <v>9</v>
      </c>
      <c r="BM280" s="657">
        <v>72</v>
      </c>
      <c r="BN280" s="657">
        <v>34</v>
      </c>
      <c r="BO280" s="657">
        <v>38</v>
      </c>
      <c r="BP280" s="665">
        <v>15</v>
      </c>
      <c r="BQ280" s="657">
        <v>13</v>
      </c>
      <c r="BR280" s="666">
        <v>2</v>
      </c>
      <c r="BS280" s="657">
        <v>334</v>
      </c>
      <c r="BT280" s="657">
        <v>225</v>
      </c>
      <c r="BU280" s="657">
        <v>109</v>
      </c>
      <c r="BV280" s="665">
        <v>6</v>
      </c>
      <c r="BW280" s="657">
        <v>3</v>
      </c>
      <c r="BX280" s="666">
        <v>3</v>
      </c>
      <c r="BY280" s="657">
        <v>0</v>
      </c>
      <c r="BZ280" s="657">
        <v>0</v>
      </c>
      <c r="CA280" s="657">
        <v>0</v>
      </c>
      <c r="CB280" s="665">
        <v>37</v>
      </c>
      <c r="CC280" s="657">
        <v>12</v>
      </c>
      <c r="CD280" s="666">
        <v>25</v>
      </c>
      <c r="CE280" s="657">
        <v>109</v>
      </c>
      <c r="CF280" s="657">
        <v>61</v>
      </c>
      <c r="CG280" s="657">
        <v>48</v>
      </c>
      <c r="CH280" s="665">
        <v>436</v>
      </c>
      <c r="CI280" s="657">
        <v>254</v>
      </c>
      <c r="CJ280" s="666">
        <v>182</v>
      </c>
      <c r="CK280" s="657">
        <v>6</v>
      </c>
      <c r="CL280" s="657">
        <v>4</v>
      </c>
      <c r="CM280" s="657">
        <v>2</v>
      </c>
      <c r="CN280" s="665">
        <v>0</v>
      </c>
      <c r="CO280" s="657">
        <v>0</v>
      </c>
      <c r="CP280" s="666">
        <v>0</v>
      </c>
      <c r="CQ280" s="657">
        <v>11</v>
      </c>
      <c r="CR280" s="657">
        <v>6</v>
      </c>
      <c r="CS280" s="657">
        <v>5</v>
      </c>
      <c r="CT280" s="665">
        <v>0</v>
      </c>
      <c r="CU280" s="657">
        <v>0</v>
      </c>
      <c r="CV280" s="666">
        <v>0</v>
      </c>
      <c r="CW280" s="657">
        <v>3</v>
      </c>
      <c r="CX280" s="657">
        <v>2</v>
      </c>
      <c r="CY280" s="657">
        <v>1</v>
      </c>
      <c r="CZ280" s="665">
        <v>110</v>
      </c>
      <c r="DA280" s="657">
        <v>71</v>
      </c>
      <c r="DB280" s="666">
        <v>39</v>
      </c>
      <c r="DC280" s="657">
        <v>8</v>
      </c>
      <c r="DD280" s="657">
        <v>4</v>
      </c>
      <c r="DE280" s="657">
        <v>4</v>
      </c>
      <c r="DF280" s="665">
        <v>22</v>
      </c>
      <c r="DG280" s="657">
        <v>11</v>
      </c>
      <c r="DH280" s="666">
        <v>11</v>
      </c>
      <c r="DI280" s="657">
        <v>6</v>
      </c>
      <c r="DJ280" s="657">
        <v>5</v>
      </c>
      <c r="DK280" s="657">
        <v>1</v>
      </c>
      <c r="DL280" s="665">
        <v>0</v>
      </c>
      <c r="DM280" s="657">
        <v>0</v>
      </c>
      <c r="DN280" s="666">
        <v>0</v>
      </c>
      <c r="DO280" s="657">
        <v>0</v>
      </c>
      <c r="DP280" s="657">
        <v>0</v>
      </c>
      <c r="DQ280" s="657">
        <v>0</v>
      </c>
      <c r="DR280" s="665">
        <v>0</v>
      </c>
      <c r="DS280" s="657">
        <v>0</v>
      </c>
      <c r="DT280" s="666">
        <v>0</v>
      </c>
      <c r="DU280" s="665">
        <v>0</v>
      </c>
      <c r="DV280" s="657">
        <v>0</v>
      </c>
      <c r="DW280" s="666">
        <v>0</v>
      </c>
    </row>
    <row r="281" spans="1:127" hidden="1" x14ac:dyDescent="0.15">
      <c r="A281" s="529" t="s">
        <v>1623</v>
      </c>
      <c r="B281" s="661">
        <v>249</v>
      </c>
      <c r="C281" s="662">
        <v>110</v>
      </c>
      <c r="D281" s="663">
        <v>139</v>
      </c>
      <c r="E281" s="657">
        <v>46</v>
      </c>
      <c r="F281" s="657">
        <v>16</v>
      </c>
      <c r="G281" s="657">
        <v>30</v>
      </c>
      <c r="H281" s="665">
        <v>10</v>
      </c>
      <c r="I281" s="657">
        <v>5</v>
      </c>
      <c r="J281" s="666">
        <v>5</v>
      </c>
      <c r="K281" s="657">
        <v>49</v>
      </c>
      <c r="L281" s="657">
        <v>22</v>
      </c>
      <c r="M281" s="657">
        <v>27</v>
      </c>
      <c r="N281" s="665">
        <v>3</v>
      </c>
      <c r="O281" s="657">
        <v>3</v>
      </c>
      <c r="P281" s="666">
        <v>0</v>
      </c>
      <c r="Q281" s="657">
        <v>10</v>
      </c>
      <c r="R281" s="657">
        <v>4</v>
      </c>
      <c r="S281" s="657">
        <v>6</v>
      </c>
      <c r="T281" s="665">
        <v>0</v>
      </c>
      <c r="U281" s="657">
        <v>0</v>
      </c>
      <c r="V281" s="666">
        <v>0</v>
      </c>
      <c r="W281" s="657">
        <v>0</v>
      </c>
      <c r="X281" s="657">
        <v>0</v>
      </c>
      <c r="Y281" s="657">
        <v>0</v>
      </c>
      <c r="Z281" s="665">
        <v>8</v>
      </c>
      <c r="AA281" s="657">
        <v>2</v>
      </c>
      <c r="AB281" s="666">
        <v>6</v>
      </c>
      <c r="AC281" s="657">
        <v>1</v>
      </c>
      <c r="AD281" s="657">
        <v>1</v>
      </c>
      <c r="AE281" s="657">
        <v>0</v>
      </c>
      <c r="AF281" s="665">
        <v>0</v>
      </c>
      <c r="AG281" s="657">
        <v>0</v>
      </c>
      <c r="AH281" s="666">
        <v>0</v>
      </c>
      <c r="AI281" s="657">
        <v>0</v>
      </c>
      <c r="AJ281" s="657">
        <v>0</v>
      </c>
      <c r="AK281" s="657">
        <v>0</v>
      </c>
      <c r="AL281" s="665">
        <v>0</v>
      </c>
      <c r="AM281" s="657">
        <v>0</v>
      </c>
      <c r="AN281" s="666">
        <v>0</v>
      </c>
      <c r="AO281" s="657">
        <v>0</v>
      </c>
      <c r="AP281" s="657">
        <v>0</v>
      </c>
      <c r="AQ281" s="657">
        <v>0</v>
      </c>
      <c r="AR281" s="665">
        <v>1</v>
      </c>
      <c r="AS281" s="657">
        <v>1</v>
      </c>
      <c r="AT281" s="666">
        <v>0</v>
      </c>
      <c r="AU281" s="657">
        <v>31</v>
      </c>
      <c r="AV281" s="657">
        <v>20</v>
      </c>
      <c r="AW281" s="657">
        <v>11</v>
      </c>
      <c r="AX281" s="665">
        <v>4</v>
      </c>
      <c r="AY281" s="657">
        <v>3</v>
      </c>
      <c r="AZ281" s="666">
        <v>1</v>
      </c>
      <c r="BA281" s="657">
        <v>0</v>
      </c>
      <c r="BB281" s="657">
        <v>0</v>
      </c>
      <c r="BC281" s="657">
        <v>0</v>
      </c>
      <c r="BD281" s="665">
        <v>24</v>
      </c>
      <c r="BE281" s="657">
        <v>11</v>
      </c>
      <c r="BF281" s="666">
        <v>13</v>
      </c>
      <c r="BG281" s="657">
        <v>0</v>
      </c>
      <c r="BH281" s="657">
        <v>0</v>
      </c>
      <c r="BI281" s="657">
        <v>0</v>
      </c>
      <c r="BJ281" s="665">
        <v>14</v>
      </c>
      <c r="BK281" s="657">
        <v>5</v>
      </c>
      <c r="BL281" s="666">
        <v>9</v>
      </c>
      <c r="BM281" s="657">
        <v>1</v>
      </c>
      <c r="BN281" s="657">
        <v>1</v>
      </c>
      <c r="BO281" s="657">
        <v>0</v>
      </c>
      <c r="BP281" s="665">
        <v>0</v>
      </c>
      <c r="BQ281" s="657">
        <v>0</v>
      </c>
      <c r="BR281" s="666">
        <v>0</v>
      </c>
      <c r="BS281" s="657">
        <v>0</v>
      </c>
      <c r="BT281" s="657">
        <v>0</v>
      </c>
      <c r="BU281" s="657">
        <v>0</v>
      </c>
      <c r="BV281" s="665">
        <v>0</v>
      </c>
      <c r="BW281" s="657">
        <v>0</v>
      </c>
      <c r="BX281" s="666">
        <v>0</v>
      </c>
      <c r="BY281" s="657">
        <v>0</v>
      </c>
      <c r="BZ281" s="657">
        <v>0</v>
      </c>
      <c r="CA281" s="657">
        <v>0</v>
      </c>
      <c r="CB281" s="665">
        <v>20</v>
      </c>
      <c r="CC281" s="657">
        <v>4</v>
      </c>
      <c r="CD281" s="666">
        <v>16</v>
      </c>
      <c r="CE281" s="657">
        <v>0</v>
      </c>
      <c r="CF281" s="657">
        <v>0</v>
      </c>
      <c r="CG281" s="657">
        <v>0</v>
      </c>
      <c r="CH281" s="665">
        <v>27</v>
      </c>
      <c r="CI281" s="657">
        <v>12</v>
      </c>
      <c r="CJ281" s="666">
        <v>15</v>
      </c>
      <c r="CK281" s="657">
        <v>0</v>
      </c>
      <c r="CL281" s="657">
        <v>0</v>
      </c>
      <c r="CM281" s="657">
        <v>0</v>
      </c>
      <c r="CN281" s="665">
        <v>0</v>
      </c>
      <c r="CO281" s="657">
        <v>0</v>
      </c>
      <c r="CP281" s="666">
        <v>0</v>
      </c>
      <c r="CQ281" s="657">
        <v>0</v>
      </c>
      <c r="CR281" s="657">
        <v>0</v>
      </c>
      <c r="CS281" s="657">
        <v>0</v>
      </c>
      <c r="CT281" s="665">
        <v>0</v>
      </c>
      <c r="CU281" s="657">
        <v>0</v>
      </c>
      <c r="CV281" s="666">
        <v>0</v>
      </c>
      <c r="CW281" s="657">
        <v>0</v>
      </c>
      <c r="CX281" s="657">
        <v>0</v>
      </c>
      <c r="CY281" s="657">
        <v>0</v>
      </c>
      <c r="CZ281" s="665">
        <v>0</v>
      </c>
      <c r="DA281" s="657">
        <v>0</v>
      </c>
      <c r="DB281" s="666">
        <v>0</v>
      </c>
      <c r="DC281" s="657">
        <v>0</v>
      </c>
      <c r="DD281" s="657">
        <v>0</v>
      </c>
      <c r="DE281" s="657">
        <v>0</v>
      </c>
      <c r="DF281" s="665">
        <v>0</v>
      </c>
      <c r="DG281" s="657">
        <v>0</v>
      </c>
      <c r="DH281" s="666">
        <v>0</v>
      </c>
      <c r="DI281" s="657">
        <v>0</v>
      </c>
      <c r="DJ281" s="657">
        <v>0</v>
      </c>
      <c r="DK281" s="657">
        <v>0</v>
      </c>
      <c r="DL281" s="665">
        <v>0</v>
      </c>
      <c r="DM281" s="657">
        <v>0</v>
      </c>
      <c r="DN281" s="666">
        <v>0</v>
      </c>
      <c r="DO281" s="657">
        <v>0</v>
      </c>
      <c r="DP281" s="657">
        <v>0</v>
      </c>
      <c r="DQ281" s="657">
        <v>0</v>
      </c>
      <c r="DR281" s="665">
        <v>0</v>
      </c>
      <c r="DS281" s="657">
        <v>0</v>
      </c>
      <c r="DT281" s="666">
        <v>0</v>
      </c>
      <c r="DU281" s="665">
        <v>0</v>
      </c>
      <c r="DV281" s="657">
        <v>0</v>
      </c>
      <c r="DW281" s="666">
        <v>0</v>
      </c>
    </row>
    <row r="282" spans="1:127" hidden="1" x14ac:dyDescent="0.15">
      <c r="A282" s="529" t="s">
        <v>1624</v>
      </c>
      <c r="B282" s="661">
        <v>1859</v>
      </c>
      <c r="C282" s="662">
        <v>1100</v>
      </c>
      <c r="D282" s="663">
        <v>759</v>
      </c>
      <c r="E282" s="657">
        <v>72</v>
      </c>
      <c r="F282" s="657">
        <v>47</v>
      </c>
      <c r="G282" s="657">
        <v>25</v>
      </c>
      <c r="H282" s="665">
        <v>64</v>
      </c>
      <c r="I282" s="657">
        <v>32</v>
      </c>
      <c r="J282" s="666">
        <v>32</v>
      </c>
      <c r="K282" s="657">
        <v>20</v>
      </c>
      <c r="L282" s="657">
        <v>8</v>
      </c>
      <c r="M282" s="657">
        <v>12</v>
      </c>
      <c r="N282" s="665">
        <v>38</v>
      </c>
      <c r="O282" s="657">
        <v>18</v>
      </c>
      <c r="P282" s="666">
        <v>20</v>
      </c>
      <c r="Q282" s="657">
        <v>4</v>
      </c>
      <c r="R282" s="657">
        <v>3</v>
      </c>
      <c r="S282" s="657">
        <v>1</v>
      </c>
      <c r="T282" s="665">
        <v>2</v>
      </c>
      <c r="U282" s="657">
        <v>1</v>
      </c>
      <c r="V282" s="666">
        <v>1</v>
      </c>
      <c r="W282" s="657">
        <v>0</v>
      </c>
      <c r="X282" s="657">
        <v>0</v>
      </c>
      <c r="Y282" s="657">
        <v>0</v>
      </c>
      <c r="Z282" s="665">
        <v>0</v>
      </c>
      <c r="AA282" s="657">
        <v>0</v>
      </c>
      <c r="AB282" s="666">
        <v>0</v>
      </c>
      <c r="AC282" s="657">
        <v>0</v>
      </c>
      <c r="AD282" s="657">
        <v>0</v>
      </c>
      <c r="AE282" s="657">
        <v>0</v>
      </c>
      <c r="AF282" s="665">
        <v>21</v>
      </c>
      <c r="AG282" s="657">
        <v>12</v>
      </c>
      <c r="AH282" s="666">
        <v>9</v>
      </c>
      <c r="AI282" s="657">
        <v>6</v>
      </c>
      <c r="AJ282" s="657">
        <v>3</v>
      </c>
      <c r="AK282" s="657">
        <v>3</v>
      </c>
      <c r="AL282" s="665">
        <v>1</v>
      </c>
      <c r="AM282" s="657">
        <v>1</v>
      </c>
      <c r="AN282" s="666">
        <v>0</v>
      </c>
      <c r="AO282" s="657">
        <v>427</v>
      </c>
      <c r="AP282" s="657">
        <v>249</v>
      </c>
      <c r="AQ282" s="657">
        <v>178</v>
      </c>
      <c r="AR282" s="665">
        <v>0</v>
      </c>
      <c r="AS282" s="657">
        <v>0</v>
      </c>
      <c r="AT282" s="666">
        <v>0</v>
      </c>
      <c r="AU282" s="657">
        <v>35</v>
      </c>
      <c r="AV282" s="657">
        <v>11</v>
      </c>
      <c r="AW282" s="657">
        <v>24</v>
      </c>
      <c r="AX282" s="665">
        <v>0</v>
      </c>
      <c r="AY282" s="657">
        <v>0</v>
      </c>
      <c r="AZ282" s="666">
        <v>0</v>
      </c>
      <c r="BA282" s="657">
        <v>0</v>
      </c>
      <c r="BB282" s="657">
        <v>0</v>
      </c>
      <c r="BC282" s="657">
        <v>0</v>
      </c>
      <c r="BD282" s="665">
        <v>40</v>
      </c>
      <c r="BE282" s="657">
        <v>25</v>
      </c>
      <c r="BF282" s="666">
        <v>15</v>
      </c>
      <c r="BG282" s="657">
        <v>2</v>
      </c>
      <c r="BH282" s="657">
        <v>2</v>
      </c>
      <c r="BI282" s="657">
        <v>0</v>
      </c>
      <c r="BJ282" s="665">
        <v>0</v>
      </c>
      <c r="BK282" s="657">
        <v>0</v>
      </c>
      <c r="BL282" s="666">
        <v>0</v>
      </c>
      <c r="BM282" s="657">
        <v>71</v>
      </c>
      <c r="BN282" s="657">
        <v>33</v>
      </c>
      <c r="BO282" s="657">
        <v>38</v>
      </c>
      <c r="BP282" s="665">
        <v>15</v>
      </c>
      <c r="BQ282" s="657">
        <v>13</v>
      </c>
      <c r="BR282" s="666">
        <v>2</v>
      </c>
      <c r="BS282" s="657">
        <v>334</v>
      </c>
      <c r="BT282" s="657">
        <v>225</v>
      </c>
      <c r="BU282" s="657">
        <v>109</v>
      </c>
      <c r="BV282" s="665">
        <v>6</v>
      </c>
      <c r="BW282" s="657">
        <v>3</v>
      </c>
      <c r="BX282" s="666">
        <v>3</v>
      </c>
      <c r="BY282" s="657">
        <v>0</v>
      </c>
      <c r="BZ282" s="657">
        <v>0</v>
      </c>
      <c r="CA282" s="657">
        <v>0</v>
      </c>
      <c r="CB282" s="665">
        <v>17</v>
      </c>
      <c r="CC282" s="657">
        <v>8</v>
      </c>
      <c r="CD282" s="666">
        <v>9</v>
      </c>
      <c r="CE282" s="657">
        <v>109</v>
      </c>
      <c r="CF282" s="657">
        <v>61</v>
      </c>
      <c r="CG282" s="657">
        <v>48</v>
      </c>
      <c r="CH282" s="665">
        <v>409</v>
      </c>
      <c r="CI282" s="657">
        <v>242</v>
      </c>
      <c r="CJ282" s="666">
        <v>167</v>
      </c>
      <c r="CK282" s="657">
        <v>6</v>
      </c>
      <c r="CL282" s="657">
        <v>4</v>
      </c>
      <c r="CM282" s="657">
        <v>2</v>
      </c>
      <c r="CN282" s="665">
        <v>0</v>
      </c>
      <c r="CO282" s="657">
        <v>0</v>
      </c>
      <c r="CP282" s="666">
        <v>0</v>
      </c>
      <c r="CQ282" s="657">
        <v>11</v>
      </c>
      <c r="CR282" s="657">
        <v>6</v>
      </c>
      <c r="CS282" s="657">
        <v>5</v>
      </c>
      <c r="CT282" s="665">
        <v>0</v>
      </c>
      <c r="CU282" s="657">
        <v>0</v>
      </c>
      <c r="CV282" s="666">
        <v>0</v>
      </c>
      <c r="CW282" s="657">
        <v>3</v>
      </c>
      <c r="CX282" s="657">
        <v>2</v>
      </c>
      <c r="CY282" s="657">
        <v>1</v>
      </c>
      <c r="CZ282" s="665">
        <v>110</v>
      </c>
      <c r="DA282" s="657">
        <v>71</v>
      </c>
      <c r="DB282" s="666">
        <v>39</v>
      </c>
      <c r="DC282" s="657">
        <v>8</v>
      </c>
      <c r="DD282" s="657">
        <v>4</v>
      </c>
      <c r="DE282" s="657">
        <v>4</v>
      </c>
      <c r="DF282" s="665">
        <v>22</v>
      </c>
      <c r="DG282" s="657">
        <v>11</v>
      </c>
      <c r="DH282" s="666">
        <v>11</v>
      </c>
      <c r="DI282" s="657">
        <v>6</v>
      </c>
      <c r="DJ282" s="657">
        <v>5</v>
      </c>
      <c r="DK282" s="657">
        <v>1</v>
      </c>
      <c r="DL282" s="665">
        <v>0</v>
      </c>
      <c r="DM282" s="657">
        <v>0</v>
      </c>
      <c r="DN282" s="666">
        <v>0</v>
      </c>
      <c r="DO282" s="657">
        <v>0</v>
      </c>
      <c r="DP282" s="657">
        <v>0</v>
      </c>
      <c r="DQ282" s="657">
        <v>0</v>
      </c>
      <c r="DR282" s="665">
        <v>0</v>
      </c>
      <c r="DS282" s="657">
        <v>0</v>
      </c>
      <c r="DT282" s="666">
        <v>0</v>
      </c>
      <c r="DU282" s="665">
        <v>0</v>
      </c>
      <c r="DV282" s="657">
        <v>0</v>
      </c>
      <c r="DW282" s="666">
        <v>0</v>
      </c>
    </row>
    <row r="283" spans="1:127" hidden="1" x14ac:dyDescent="0.15">
      <c r="A283" s="529" t="s">
        <v>1625</v>
      </c>
      <c r="B283" s="661">
        <v>199</v>
      </c>
      <c r="C283" s="662">
        <v>80</v>
      </c>
      <c r="D283" s="663">
        <v>119</v>
      </c>
      <c r="E283" s="657">
        <v>81</v>
      </c>
      <c r="F283" s="657">
        <v>41</v>
      </c>
      <c r="G283" s="657">
        <v>40</v>
      </c>
      <c r="H283" s="665">
        <v>3</v>
      </c>
      <c r="I283" s="657">
        <v>3</v>
      </c>
      <c r="J283" s="666">
        <v>0</v>
      </c>
      <c r="K283" s="657">
        <v>0</v>
      </c>
      <c r="L283" s="657">
        <v>0</v>
      </c>
      <c r="M283" s="657">
        <v>0</v>
      </c>
      <c r="N283" s="665">
        <v>0</v>
      </c>
      <c r="O283" s="657">
        <v>0</v>
      </c>
      <c r="P283" s="666">
        <v>0</v>
      </c>
      <c r="Q283" s="657">
        <v>0</v>
      </c>
      <c r="R283" s="657">
        <v>0</v>
      </c>
      <c r="S283" s="657">
        <v>0</v>
      </c>
      <c r="T283" s="665">
        <v>0</v>
      </c>
      <c r="U283" s="657">
        <v>0</v>
      </c>
      <c r="V283" s="666">
        <v>0</v>
      </c>
      <c r="W283" s="657">
        <v>0</v>
      </c>
      <c r="X283" s="657">
        <v>0</v>
      </c>
      <c r="Y283" s="657">
        <v>0</v>
      </c>
      <c r="Z283" s="665">
        <v>3</v>
      </c>
      <c r="AA283" s="657">
        <v>2</v>
      </c>
      <c r="AB283" s="666">
        <v>1</v>
      </c>
      <c r="AC283" s="657">
        <v>0</v>
      </c>
      <c r="AD283" s="657">
        <v>0</v>
      </c>
      <c r="AE283" s="657">
        <v>0</v>
      </c>
      <c r="AF283" s="665">
        <v>0</v>
      </c>
      <c r="AG283" s="657">
        <v>0</v>
      </c>
      <c r="AH283" s="666">
        <v>0</v>
      </c>
      <c r="AI283" s="657">
        <v>0</v>
      </c>
      <c r="AJ283" s="657">
        <v>0</v>
      </c>
      <c r="AK283" s="657">
        <v>0</v>
      </c>
      <c r="AL283" s="665">
        <v>0</v>
      </c>
      <c r="AM283" s="657">
        <v>0</v>
      </c>
      <c r="AN283" s="666">
        <v>0</v>
      </c>
      <c r="AO283" s="657">
        <v>0</v>
      </c>
      <c r="AP283" s="657">
        <v>0</v>
      </c>
      <c r="AQ283" s="657">
        <v>0</v>
      </c>
      <c r="AR283" s="665">
        <v>0</v>
      </c>
      <c r="AS283" s="657">
        <v>0</v>
      </c>
      <c r="AT283" s="666">
        <v>0</v>
      </c>
      <c r="AU283" s="657">
        <v>0</v>
      </c>
      <c r="AV283" s="657">
        <v>0</v>
      </c>
      <c r="AW283" s="657">
        <v>0</v>
      </c>
      <c r="AX283" s="665">
        <v>0</v>
      </c>
      <c r="AY283" s="657">
        <v>0</v>
      </c>
      <c r="AZ283" s="666">
        <v>0</v>
      </c>
      <c r="BA283" s="657">
        <v>1</v>
      </c>
      <c r="BB283" s="657">
        <v>1</v>
      </c>
      <c r="BC283" s="657">
        <v>0</v>
      </c>
      <c r="BD283" s="665">
        <v>43</v>
      </c>
      <c r="BE283" s="657">
        <v>22</v>
      </c>
      <c r="BF283" s="666">
        <v>21</v>
      </c>
      <c r="BG283" s="657">
        <v>0</v>
      </c>
      <c r="BH283" s="657">
        <v>0</v>
      </c>
      <c r="BI283" s="657">
        <v>0</v>
      </c>
      <c r="BJ283" s="665">
        <v>0</v>
      </c>
      <c r="BK283" s="657">
        <v>0</v>
      </c>
      <c r="BL283" s="666">
        <v>0</v>
      </c>
      <c r="BM283" s="657">
        <v>0</v>
      </c>
      <c r="BN283" s="657">
        <v>0</v>
      </c>
      <c r="BO283" s="657">
        <v>0</v>
      </c>
      <c r="BP283" s="665">
        <v>0</v>
      </c>
      <c r="BQ283" s="657">
        <v>0</v>
      </c>
      <c r="BR283" s="666">
        <v>0</v>
      </c>
      <c r="BS283" s="657">
        <v>53</v>
      </c>
      <c r="BT283" s="657">
        <v>3</v>
      </c>
      <c r="BU283" s="657">
        <v>50</v>
      </c>
      <c r="BV283" s="665">
        <v>0</v>
      </c>
      <c r="BW283" s="657">
        <v>0</v>
      </c>
      <c r="BX283" s="666">
        <v>0</v>
      </c>
      <c r="BY283" s="657">
        <v>0</v>
      </c>
      <c r="BZ283" s="657">
        <v>0</v>
      </c>
      <c r="CA283" s="657">
        <v>0</v>
      </c>
      <c r="CB283" s="665">
        <v>0</v>
      </c>
      <c r="CC283" s="657">
        <v>0</v>
      </c>
      <c r="CD283" s="666">
        <v>0</v>
      </c>
      <c r="CE283" s="657">
        <v>0</v>
      </c>
      <c r="CF283" s="657">
        <v>0</v>
      </c>
      <c r="CG283" s="657">
        <v>0</v>
      </c>
      <c r="CH283" s="665">
        <v>1</v>
      </c>
      <c r="CI283" s="657">
        <v>1</v>
      </c>
      <c r="CJ283" s="666">
        <v>0</v>
      </c>
      <c r="CK283" s="657">
        <v>0</v>
      </c>
      <c r="CL283" s="657">
        <v>0</v>
      </c>
      <c r="CM283" s="657">
        <v>0</v>
      </c>
      <c r="CN283" s="665">
        <v>0</v>
      </c>
      <c r="CO283" s="657">
        <v>0</v>
      </c>
      <c r="CP283" s="666">
        <v>0</v>
      </c>
      <c r="CQ283" s="657">
        <v>0</v>
      </c>
      <c r="CR283" s="657">
        <v>0</v>
      </c>
      <c r="CS283" s="657">
        <v>0</v>
      </c>
      <c r="CT283" s="665">
        <v>4</v>
      </c>
      <c r="CU283" s="657">
        <v>1</v>
      </c>
      <c r="CV283" s="666">
        <v>3</v>
      </c>
      <c r="CW283" s="657">
        <v>0</v>
      </c>
      <c r="CX283" s="657">
        <v>0</v>
      </c>
      <c r="CY283" s="657">
        <v>0</v>
      </c>
      <c r="CZ283" s="665">
        <v>0</v>
      </c>
      <c r="DA283" s="657">
        <v>0</v>
      </c>
      <c r="DB283" s="666">
        <v>0</v>
      </c>
      <c r="DC283" s="657">
        <v>0</v>
      </c>
      <c r="DD283" s="657">
        <v>0</v>
      </c>
      <c r="DE283" s="657">
        <v>0</v>
      </c>
      <c r="DF283" s="665">
        <v>0</v>
      </c>
      <c r="DG283" s="657">
        <v>0</v>
      </c>
      <c r="DH283" s="666">
        <v>0</v>
      </c>
      <c r="DI283" s="657">
        <v>10</v>
      </c>
      <c r="DJ283" s="657">
        <v>6</v>
      </c>
      <c r="DK283" s="657">
        <v>4</v>
      </c>
      <c r="DL283" s="665">
        <v>0</v>
      </c>
      <c r="DM283" s="657">
        <v>0</v>
      </c>
      <c r="DN283" s="666">
        <v>0</v>
      </c>
      <c r="DO283" s="657">
        <v>0</v>
      </c>
      <c r="DP283" s="657">
        <v>0</v>
      </c>
      <c r="DQ283" s="657">
        <v>0</v>
      </c>
      <c r="DR283" s="665">
        <v>0</v>
      </c>
      <c r="DS283" s="657">
        <v>0</v>
      </c>
      <c r="DT283" s="666">
        <v>0</v>
      </c>
      <c r="DU283" s="665">
        <v>0</v>
      </c>
      <c r="DV283" s="657">
        <v>0</v>
      </c>
      <c r="DW283" s="666">
        <v>0</v>
      </c>
    </row>
    <row r="284" spans="1:127" hidden="1" x14ac:dyDescent="0.15">
      <c r="A284" s="529" t="s">
        <v>1626</v>
      </c>
      <c r="B284" s="661">
        <v>10</v>
      </c>
      <c r="C284" s="662">
        <v>9</v>
      </c>
      <c r="D284" s="663">
        <v>1</v>
      </c>
      <c r="E284" s="657">
        <v>0</v>
      </c>
      <c r="F284" s="657">
        <v>0</v>
      </c>
      <c r="G284" s="657">
        <v>0</v>
      </c>
      <c r="H284" s="665">
        <v>1</v>
      </c>
      <c r="I284" s="657">
        <v>1</v>
      </c>
      <c r="J284" s="666">
        <v>0</v>
      </c>
      <c r="K284" s="657">
        <v>0</v>
      </c>
      <c r="L284" s="657">
        <v>0</v>
      </c>
      <c r="M284" s="657">
        <v>0</v>
      </c>
      <c r="N284" s="665">
        <v>0</v>
      </c>
      <c r="O284" s="657">
        <v>0</v>
      </c>
      <c r="P284" s="666">
        <v>0</v>
      </c>
      <c r="Q284" s="657">
        <v>1</v>
      </c>
      <c r="R284" s="657">
        <v>1</v>
      </c>
      <c r="S284" s="657">
        <v>0</v>
      </c>
      <c r="T284" s="665">
        <v>0</v>
      </c>
      <c r="U284" s="657">
        <v>0</v>
      </c>
      <c r="V284" s="666">
        <v>0</v>
      </c>
      <c r="W284" s="657">
        <v>0</v>
      </c>
      <c r="X284" s="657">
        <v>0</v>
      </c>
      <c r="Y284" s="657">
        <v>0</v>
      </c>
      <c r="Z284" s="665">
        <v>0</v>
      </c>
      <c r="AA284" s="657">
        <v>0</v>
      </c>
      <c r="AB284" s="666">
        <v>0</v>
      </c>
      <c r="AC284" s="657">
        <v>0</v>
      </c>
      <c r="AD284" s="657">
        <v>0</v>
      </c>
      <c r="AE284" s="657">
        <v>0</v>
      </c>
      <c r="AF284" s="665">
        <v>0</v>
      </c>
      <c r="AG284" s="657">
        <v>0</v>
      </c>
      <c r="AH284" s="666">
        <v>0</v>
      </c>
      <c r="AI284" s="657">
        <v>0</v>
      </c>
      <c r="AJ284" s="657">
        <v>0</v>
      </c>
      <c r="AK284" s="657">
        <v>0</v>
      </c>
      <c r="AL284" s="665">
        <v>0</v>
      </c>
      <c r="AM284" s="657">
        <v>0</v>
      </c>
      <c r="AN284" s="666">
        <v>0</v>
      </c>
      <c r="AO284" s="657">
        <v>0</v>
      </c>
      <c r="AP284" s="657">
        <v>0</v>
      </c>
      <c r="AQ284" s="657">
        <v>0</v>
      </c>
      <c r="AR284" s="665">
        <v>0</v>
      </c>
      <c r="AS284" s="657">
        <v>0</v>
      </c>
      <c r="AT284" s="666">
        <v>0</v>
      </c>
      <c r="AU284" s="657">
        <v>0</v>
      </c>
      <c r="AV284" s="657">
        <v>0</v>
      </c>
      <c r="AW284" s="657">
        <v>0</v>
      </c>
      <c r="AX284" s="665">
        <v>0</v>
      </c>
      <c r="AY284" s="657">
        <v>0</v>
      </c>
      <c r="AZ284" s="666">
        <v>0</v>
      </c>
      <c r="BA284" s="657">
        <v>0</v>
      </c>
      <c r="BB284" s="657">
        <v>0</v>
      </c>
      <c r="BC284" s="657">
        <v>0</v>
      </c>
      <c r="BD284" s="665">
        <v>0</v>
      </c>
      <c r="BE284" s="657">
        <v>0</v>
      </c>
      <c r="BF284" s="666">
        <v>0</v>
      </c>
      <c r="BG284" s="657">
        <v>0</v>
      </c>
      <c r="BH284" s="657">
        <v>0</v>
      </c>
      <c r="BI284" s="657">
        <v>0</v>
      </c>
      <c r="BJ284" s="665">
        <v>0</v>
      </c>
      <c r="BK284" s="657">
        <v>0</v>
      </c>
      <c r="BL284" s="666">
        <v>0</v>
      </c>
      <c r="BM284" s="657">
        <v>0</v>
      </c>
      <c r="BN284" s="657">
        <v>0</v>
      </c>
      <c r="BO284" s="657">
        <v>0</v>
      </c>
      <c r="BP284" s="665">
        <v>0</v>
      </c>
      <c r="BQ284" s="657">
        <v>0</v>
      </c>
      <c r="BR284" s="666">
        <v>0</v>
      </c>
      <c r="BS284" s="657">
        <v>0</v>
      </c>
      <c r="BT284" s="657">
        <v>0</v>
      </c>
      <c r="BU284" s="657">
        <v>0</v>
      </c>
      <c r="BV284" s="665">
        <v>0</v>
      </c>
      <c r="BW284" s="657">
        <v>0</v>
      </c>
      <c r="BX284" s="666">
        <v>0</v>
      </c>
      <c r="BY284" s="657">
        <v>0</v>
      </c>
      <c r="BZ284" s="657">
        <v>0</v>
      </c>
      <c r="CA284" s="657">
        <v>0</v>
      </c>
      <c r="CB284" s="665">
        <v>2</v>
      </c>
      <c r="CC284" s="657">
        <v>2</v>
      </c>
      <c r="CD284" s="666">
        <v>0</v>
      </c>
      <c r="CE284" s="657">
        <v>2</v>
      </c>
      <c r="CF284" s="657">
        <v>1</v>
      </c>
      <c r="CG284" s="657">
        <v>1</v>
      </c>
      <c r="CH284" s="665">
        <v>1</v>
      </c>
      <c r="CI284" s="657">
        <v>1</v>
      </c>
      <c r="CJ284" s="666">
        <v>0</v>
      </c>
      <c r="CK284" s="657">
        <v>1</v>
      </c>
      <c r="CL284" s="657">
        <v>1</v>
      </c>
      <c r="CM284" s="657">
        <v>0</v>
      </c>
      <c r="CN284" s="665">
        <v>0</v>
      </c>
      <c r="CO284" s="657">
        <v>0</v>
      </c>
      <c r="CP284" s="666">
        <v>0</v>
      </c>
      <c r="CQ284" s="657">
        <v>2</v>
      </c>
      <c r="CR284" s="657">
        <v>2</v>
      </c>
      <c r="CS284" s="657">
        <v>0</v>
      </c>
      <c r="CT284" s="665">
        <v>0</v>
      </c>
      <c r="CU284" s="657">
        <v>0</v>
      </c>
      <c r="CV284" s="666">
        <v>0</v>
      </c>
      <c r="CW284" s="657">
        <v>0</v>
      </c>
      <c r="CX284" s="657">
        <v>0</v>
      </c>
      <c r="CY284" s="657">
        <v>0</v>
      </c>
      <c r="CZ284" s="665">
        <v>0</v>
      </c>
      <c r="DA284" s="657">
        <v>0</v>
      </c>
      <c r="DB284" s="666">
        <v>0</v>
      </c>
      <c r="DC284" s="657">
        <v>0</v>
      </c>
      <c r="DD284" s="657">
        <v>0</v>
      </c>
      <c r="DE284" s="657">
        <v>0</v>
      </c>
      <c r="DF284" s="665">
        <v>0</v>
      </c>
      <c r="DG284" s="657">
        <v>0</v>
      </c>
      <c r="DH284" s="666">
        <v>0</v>
      </c>
      <c r="DI284" s="657">
        <v>0</v>
      </c>
      <c r="DJ284" s="657">
        <v>0</v>
      </c>
      <c r="DK284" s="657">
        <v>0</v>
      </c>
      <c r="DL284" s="665">
        <v>0</v>
      </c>
      <c r="DM284" s="657">
        <v>0</v>
      </c>
      <c r="DN284" s="666">
        <v>0</v>
      </c>
      <c r="DO284" s="657">
        <v>0</v>
      </c>
      <c r="DP284" s="657">
        <v>0</v>
      </c>
      <c r="DQ284" s="657">
        <v>0</v>
      </c>
      <c r="DR284" s="665">
        <v>0</v>
      </c>
      <c r="DS284" s="657">
        <v>0</v>
      </c>
      <c r="DT284" s="666">
        <v>0</v>
      </c>
      <c r="DU284" s="665">
        <v>0</v>
      </c>
      <c r="DV284" s="657">
        <v>0</v>
      </c>
      <c r="DW284" s="666">
        <v>0</v>
      </c>
    </row>
    <row r="285" spans="1:127" hidden="1" x14ac:dyDescent="0.15">
      <c r="A285" s="529" t="s">
        <v>1627</v>
      </c>
      <c r="B285" s="661">
        <v>1275</v>
      </c>
      <c r="C285" s="662">
        <v>626</v>
      </c>
      <c r="D285" s="663">
        <v>649</v>
      </c>
      <c r="E285" s="657">
        <v>233</v>
      </c>
      <c r="F285" s="657">
        <v>80</v>
      </c>
      <c r="G285" s="657">
        <v>153</v>
      </c>
      <c r="H285" s="665">
        <v>167</v>
      </c>
      <c r="I285" s="657">
        <v>95</v>
      </c>
      <c r="J285" s="666">
        <v>72</v>
      </c>
      <c r="K285" s="657">
        <v>58</v>
      </c>
      <c r="L285" s="657">
        <v>36</v>
      </c>
      <c r="M285" s="657">
        <v>22</v>
      </c>
      <c r="N285" s="665">
        <v>296</v>
      </c>
      <c r="O285" s="657">
        <v>84</v>
      </c>
      <c r="P285" s="666">
        <v>212</v>
      </c>
      <c r="Q285" s="657">
        <v>27</v>
      </c>
      <c r="R285" s="657">
        <v>9</v>
      </c>
      <c r="S285" s="657">
        <v>18</v>
      </c>
      <c r="T285" s="665">
        <v>0</v>
      </c>
      <c r="U285" s="657">
        <v>0</v>
      </c>
      <c r="V285" s="666">
        <v>0</v>
      </c>
      <c r="W285" s="657">
        <v>0</v>
      </c>
      <c r="X285" s="657">
        <v>0</v>
      </c>
      <c r="Y285" s="657">
        <v>0</v>
      </c>
      <c r="Z285" s="665">
        <v>121</v>
      </c>
      <c r="AA285" s="657">
        <v>96</v>
      </c>
      <c r="AB285" s="666">
        <v>25</v>
      </c>
      <c r="AC285" s="657">
        <v>3</v>
      </c>
      <c r="AD285" s="657">
        <v>1</v>
      </c>
      <c r="AE285" s="657">
        <v>2</v>
      </c>
      <c r="AF285" s="665">
        <v>36</v>
      </c>
      <c r="AG285" s="657">
        <v>30</v>
      </c>
      <c r="AH285" s="666">
        <v>6</v>
      </c>
      <c r="AI285" s="657">
        <v>36</v>
      </c>
      <c r="AJ285" s="657">
        <v>23</v>
      </c>
      <c r="AK285" s="657">
        <v>13</v>
      </c>
      <c r="AL285" s="665">
        <v>4</v>
      </c>
      <c r="AM285" s="657">
        <v>3</v>
      </c>
      <c r="AN285" s="666">
        <v>1</v>
      </c>
      <c r="AO285" s="657">
        <v>2</v>
      </c>
      <c r="AP285" s="657">
        <v>2</v>
      </c>
      <c r="AQ285" s="657">
        <v>0</v>
      </c>
      <c r="AR285" s="665">
        <v>20</v>
      </c>
      <c r="AS285" s="657">
        <v>10</v>
      </c>
      <c r="AT285" s="666">
        <v>10</v>
      </c>
      <c r="AU285" s="657">
        <v>18</v>
      </c>
      <c r="AV285" s="657">
        <v>14</v>
      </c>
      <c r="AW285" s="657">
        <v>4</v>
      </c>
      <c r="AX285" s="665">
        <v>5</v>
      </c>
      <c r="AY285" s="657">
        <v>4</v>
      </c>
      <c r="AZ285" s="666">
        <v>1</v>
      </c>
      <c r="BA285" s="657">
        <v>21</v>
      </c>
      <c r="BB285" s="657">
        <v>18</v>
      </c>
      <c r="BC285" s="657">
        <v>3</v>
      </c>
      <c r="BD285" s="665">
        <v>7</v>
      </c>
      <c r="BE285" s="657">
        <v>5</v>
      </c>
      <c r="BF285" s="666">
        <v>2</v>
      </c>
      <c r="BG285" s="657">
        <v>0</v>
      </c>
      <c r="BH285" s="657">
        <v>0</v>
      </c>
      <c r="BI285" s="657">
        <v>0</v>
      </c>
      <c r="BJ285" s="665">
        <v>10</v>
      </c>
      <c r="BK285" s="657">
        <v>6</v>
      </c>
      <c r="BL285" s="666">
        <v>4</v>
      </c>
      <c r="BM285" s="657">
        <v>7</v>
      </c>
      <c r="BN285" s="657">
        <v>4</v>
      </c>
      <c r="BO285" s="657">
        <v>3</v>
      </c>
      <c r="BP285" s="665">
        <v>4</v>
      </c>
      <c r="BQ285" s="657">
        <v>4</v>
      </c>
      <c r="BR285" s="666">
        <v>0</v>
      </c>
      <c r="BS285" s="657">
        <v>55</v>
      </c>
      <c r="BT285" s="657">
        <v>24</v>
      </c>
      <c r="BU285" s="657">
        <v>31</v>
      </c>
      <c r="BV285" s="665">
        <v>2</v>
      </c>
      <c r="BW285" s="657">
        <v>1</v>
      </c>
      <c r="BX285" s="666">
        <v>1</v>
      </c>
      <c r="BY285" s="657">
        <v>15</v>
      </c>
      <c r="BZ285" s="657">
        <v>4</v>
      </c>
      <c r="CA285" s="657">
        <v>11</v>
      </c>
      <c r="CB285" s="665">
        <v>22</v>
      </c>
      <c r="CC285" s="657">
        <v>10</v>
      </c>
      <c r="CD285" s="666">
        <v>12</v>
      </c>
      <c r="CE285" s="657">
        <v>10</v>
      </c>
      <c r="CF285" s="657">
        <v>8</v>
      </c>
      <c r="CG285" s="657">
        <v>2</v>
      </c>
      <c r="CH285" s="665">
        <v>9</v>
      </c>
      <c r="CI285" s="657">
        <v>6</v>
      </c>
      <c r="CJ285" s="666">
        <v>3</v>
      </c>
      <c r="CK285" s="657">
        <v>25</v>
      </c>
      <c r="CL285" s="657">
        <v>16</v>
      </c>
      <c r="CM285" s="657">
        <v>9</v>
      </c>
      <c r="CN285" s="665">
        <v>1</v>
      </c>
      <c r="CO285" s="657">
        <v>1</v>
      </c>
      <c r="CP285" s="666">
        <v>0</v>
      </c>
      <c r="CQ285" s="657">
        <v>4</v>
      </c>
      <c r="CR285" s="657">
        <v>4</v>
      </c>
      <c r="CS285" s="657">
        <v>0</v>
      </c>
      <c r="CT285" s="665">
        <v>0</v>
      </c>
      <c r="CU285" s="657">
        <v>0</v>
      </c>
      <c r="CV285" s="666">
        <v>0</v>
      </c>
      <c r="CW285" s="657">
        <v>3</v>
      </c>
      <c r="CX285" s="657">
        <v>3</v>
      </c>
      <c r="CY285" s="657">
        <v>0</v>
      </c>
      <c r="CZ285" s="665">
        <v>0</v>
      </c>
      <c r="DA285" s="657">
        <v>0</v>
      </c>
      <c r="DB285" s="666">
        <v>0</v>
      </c>
      <c r="DC285" s="657">
        <v>0</v>
      </c>
      <c r="DD285" s="657">
        <v>0</v>
      </c>
      <c r="DE285" s="657">
        <v>0</v>
      </c>
      <c r="DF285" s="665">
        <v>0</v>
      </c>
      <c r="DG285" s="657">
        <v>0</v>
      </c>
      <c r="DH285" s="666">
        <v>0</v>
      </c>
      <c r="DI285" s="657">
        <v>49</v>
      </c>
      <c r="DJ285" s="657">
        <v>22</v>
      </c>
      <c r="DK285" s="657">
        <v>27</v>
      </c>
      <c r="DL285" s="665">
        <v>0</v>
      </c>
      <c r="DM285" s="657">
        <v>0</v>
      </c>
      <c r="DN285" s="666">
        <v>0</v>
      </c>
      <c r="DO285" s="657">
        <v>2</v>
      </c>
      <c r="DP285" s="657">
        <v>1</v>
      </c>
      <c r="DQ285" s="657">
        <v>1</v>
      </c>
      <c r="DR285" s="665">
        <v>3</v>
      </c>
      <c r="DS285" s="657">
        <v>2</v>
      </c>
      <c r="DT285" s="666">
        <v>1</v>
      </c>
      <c r="DU285" s="665">
        <v>0</v>
      </c>
      <c r="DV285" s="657">
        <v>0</v>
      </c>
      <c r="DW285" s="666">
        <v>0</v>
      </c>
    </row>
    <row r="286" spans="1:127" hidden="1" x14ac:dyDescent="0.15">
      <c r="A286" s="529" t="s">
        <v>1628</v>
      </c>
      <c r="B286" s="661">
        <v>5062</v>
      </c>
      <c r="C286" s="662">
        <v>3258</v>
      </c>
      <c r="D286" s="663">
        <v>1802</v>
      </c>
      <c r="E286" s="657">
        <v>684</v>
      </c>
      <c r="F286" s="657">
        <v>456</v>
      </c>
      <c r="G286" s="657">
        <v>228</v>
      </c>
      <c r="H286" s="665">
        <v>1100</v>
      </c>
      <c r="I286" s="657">
        <v>788</v>
      </c>
      <c r="J286" s="666">
        <v>312</v>
      </c>
      <c r="K286" s="657">
        <v>357</v>
      </c>
      <c r="L286" s="657">
        <v>285</v>
      </c>
      <c r="M286" s="657">
        <v>72</v>
      </c>
      <c r="N286" s="665">
        <v>65</v>
      </c>
      <c r="O286" s="657">
        <v>40</v>
      </c>
      <c r="P286" s="666">
        <v>25</v>
      </c>
      <c r="Q286" s="657">
        <v>56</v>
      </c>
      <c r="R286" s="657">
        <v>39</v>
      </c>
      <c r="S286" s="657">
        <v>17</v>
      </c>
      <c r="T286" s="665">
        <v>124</v>
      </c>
      <c r="U286" s="657">
        <v>55</v>
      </c>
      <c r="V286" s="666">
        <v>69</v>
      </c>
      <c r="W286" s="657">
        <v>8</v>
      </c>
      <c r="X286" s="657">
        <v>6</v>
      </c>
      <c r="Y286" s="657">
        <v>2</v>
      </c>
      <c r="Z286" s="665">
        <v>16</v>
      </c>
      <c r="AA286" s="657">
        <v>10</v>
      </c>
      <c r="AB286" s="666">
        <v>6</v>
      </c>
      <c r="AC286" s="657">
        <v>25</v>
      </c>
      <c r="AD286" s="657">
        <v>8</v>
      </c>
      <c r="AE286" s="657">
        <v>17</v>
      </c>
      <c r="AF286" s="665">
        <v>44</v>
      </c>
      <c r="AG286" s="657">
        <v>33</v>
      </c>
      <c r="AH286" s="666">
        <v>11</v>
      </c>
      <c r="AI286" s="657">
        <v>106</v>
      </c>
      <c r="AJ286" s="657">
        <v>60</v>
      </c>
      <c r="AK286" s="657">
        <v>46</v>
      </c>
      <c r="AL286" s="665">
        <v>72</v>
      </c>
      <c r="AM286" s="657">
        <v>60</v>
      </c>
      <c r="AN286" s="666">
        <v>12</v>
      </c>
      <c r="AO286" s="657">
        <v>12</v>
      </c>
      <c r="AP286" s="657">
        <v>8</v>
      </c>
      <c r="AQ286" s="657">
        <v>4</v>
      </c>
      <c r="AR286" s="665">
        <v>18</v>
      </c>
      <c r="AS286" s="657">
        <v>11</v>
      </c>
      <c r="AT286" s="666">
        <v>7</v>
      </c>
      <c r="AU286" s="657">
        <v>185</v>
      </c>
      <c r="AV286" s="657">
        <v>76</v>
      </c>
      <c r="AW286" s="657">
        <v>109</v>
      </c>
      <c r="AX286" s="665">
        <v>39</v>
      </c>
      <c r="AY286" s="657">
        <v>27</v>
      </c>
      <c r="AZ286" s="666">
        <v>12</v>
      </c>
      <c r="BA286" s="657">
        <v>28</v>
      </c>
      <c r="BB286" s="657">
        <v>20</v>
      </c>
      <c r="BC286" s="657">
        <v>8</v>
      </c>
      <c r="BD286" s="665">
        <v>15</v>
      </c>
      <c r="BE286" s="657">
        <v>8</v>
      </c>
      <c r="BF286" s="666">
        <v>7</v>
      </c>
      <c r="BG286" s="657">
        <v>100</v>
      </c>
      <c r="BH286" s="657">
        <v>70</v>
      </c>
      <c r="BI286" s="657">
        <v>30</v>
      </c>
      <c r="BJ286" s="665">
        <v>14</v>
      </c>
      <c r="BK286" s="657">
        <v>9</v>
      </c>
      <c r="BL286" s="666">
        <v>3</v>
      </c>
      <c r="BM286" s="657">
        <v>32</v>
      </c>
      <c r="BN286" s="657">
        <v>19</v>
      </c>
      <c r="BO286" s="657">
        <v>13</v>
      </c>
      <c r="BP286" s="665">
        <v>23</v>
      </c>
      <c r="BQ286" s="657">
        <v>17</v>
      </c>
      <c r="BR286" s="666">
        <v>6</v>
      </c>
      <c r="BS286" s="657">
        <v>274</v>
      </c>
      <c r="BT286" s="657">
        <v>142</v>
      </c>
      <c r="BU286" s="657">
        <v>132</v>
      </c>
      <c r="BV286" s="665">
        <v>64</v>
      </c>
      <c r="BW286" s="657">
        <v>27</v>
      </c>
      <c r="BX286" s="666">
        <v>37</v>
      </c>
      <c r="BY286" s="657">
        <v>6</v>
      </c>
      <c r="BZ286" s="657">
        <v>4</v>
      </c>
      <c r="CA286" s="657">
        <v>2</v>
      </c>
      <c r="CB286" s="665">
        <v>553</v>
      </c>
      <c r="CC286" s="657">
        <v>236</v>
      </c>
      <c r="CD286" s="666">
        <v>317</v>
      </c>
      <c r="CE286" s="657">
        <v>25</v>
      </c>
      <c r="CF286" s="657">
        <v>19</v>
      </c>
      <c r="CG286" s="657">
        <v>6</v>
      </c>
      <c r="CH286" s="665">
        <v>347</v>
      </c>
      <c r="CI286" s="657">
        <v>287</v>
      </c>
      <c r="CJ286" s="666">
        <v>60</v>
      </c>
      <c r="CK286" s="657">
        <v>562</v>
      </c>
      <c r="CL286" s="657">
        <v>371</v>
      </c>
      <c r="CM286" s="657">
        <v>191</v>
      </c>
      <c r="CN286" s="665">
        <v>18</v>
      </c>
      <c r="CO286" s="657">
        <v>3</v>
      </c>
      <c r="CP286" s="666">
        <v>15</v>
      </c>
      <c r="CQ286" s="657">
        <v>7</v>
      </c>
      <c r="CR286" s="657">
        <v>2</v>
      </c>
      <c r="CS286" s="657">
        <v>5</v>
      </c>
      <c r="CT286" s="665">
        <v>31</v>
      </c>
      <c r="CU286" s="657">
        <v>29</v>
      </c>
      <c r="CV286" s="666">
        <v>2</v>
      </c>
      <c r="CW286" s="657">
        <v>1</v>
      </c>
      <c r="CX286" s="657">
        <v>1</v>
      </c>
      <c r="CY286" s="657">
        <v>0</v>
      </c>
      <c r="CZ286" s="665">
        <v>2</v>
      </c>
      <c r="DA286" s="657">
        <v>1</v>
      </c>
      <c r="DB286" s="666">
        <v>1</v>
      </c>
      <c r="DC286" s="657">
        <v>2</v>
      </c>
      <c r="DD286" s="657">
        <v>2</v>
      </c>
      <c r="DE286" s="657">
        <v>0</v>
      </c>
      <c r="DF286" s="665">
        <v>27</v>
      </c>
      <c r="DG286" s="657">
        <v>14</v>
      </c>
      <c r="DH286" s="666">
        <v>13</v>
      </c>
      <c r="DI286" s="657">
        <v>10</v>
      </c>
      <c r="DJ286" s="657">
        <v>7</v>
      </c>
      <c r="DK286" s="657">
        <v>3</v>
      </c>
      <c r="DL286" s="665">
        <v>4</v>
      </c>
      <c r="DM286" s="657">
        <v>3</v>
      </c>
      <c r="DN286" s="666">
        <v>1</v>
      </c>
      <c r="DO286" s="657">
        <v>1</v>
      </c>
      <c r="DP286" s="657">
        <v>1</v>
      </c>
      <c r="DQ286" s="657">
        <v>0</v>
      </c>
      <c r="DR286" s="665">
        <v>5</v>
      </c>
      <c r="DS286" s="657">
        <v>4</v>
      </c>
      <c r="DT286" s="666">
        <v>1</v>
      </c>
      <c r="DU286" s="665">
        <v>0</v>
      </c>
      <c r="DV286" s="657">
        <v>0</v>
      </c>
      <c r="DW286" s="666">
        <v>0</v>
      </c>
    </row>
    <row r="287" spans="1:127" hidden="1" x14ac:dyDescent="0.15">
      <c r="A287" s="529" t="s">
        <v>1629</v>
      </c>
      <c r="B287" s="661">
        <v>61</v>
      </c>
      <c r="C287" s="662">
        <v>27</v>
      </c>
      <c r="D287" s="663">
        <v>34</v>
      </c>
      <c r="E287" s="657">
        <v>51</v>
      </c>
      <c r="F287" s="657">
        <v>21</v>
      </c>
      <c r="G287" s="657">
        <v>30</v>
      </c>
      <c r="H287" s="665">
        <v>6</v>
      </c>
      <c r="I287" s="657">
        <v>4</v>
      </c>
      <c r="J287" s="666">
        <v>2</v>
      </c>
      <c r="K287" s="657">
        <v>4</v>
      </c>
      <c r="L287" s="657">
        <v>2</v>
      </c>
      <c r="M287" s="657">
        <v>2</v>
      </c>
      <c r="N287" s="665">
        <v>0</v>
      </c>
      <c r="O287" s="657">
        <v>0</v>
      </c>
      <c r="P287" s="666">
        <v>0</v>
      </c>
      <c r="Q287" s="657">
        <v>0</v>
      </c>
      <c r="R287" s="657">
        <v>0</v>
      </c>
      <c r="S287" s="657">
        <v>0</v>
      </c>
      <c r="T287" s="665">
        <v>0</v>
      </c>
      <c r="U287" s="657">
        <v>0</v>
      </c>
      <c r="V287" s="666">
        <v>0</v>
      </c>
      <c r="W287" s="657">
        <v>0</v>
      </c>
      <c r="X287" s="657">
        <v>0</v>
      </c>
      <c r="Y287" s="657">
        <v>0</v>
      </c>
      <c r="Z287" s="665">
        <v>0</v>
      </c>
      <c r="AA287" s="657">
        <v>0</v>
      </c>
      <c r="AB287" s="666">
        <v>0</v>
      </c>
      <c r="AC287" s="657">
        <v>0</v>
      </c>
      <c r="AD287" s="657">
        <v>0</v>
      </c>
      <c r="AE287" s="657">
        <v>0</v>
      </c>
      <c r="AF287" s="665">
        <v>0</v>
      </c>
      <c r="AG287" s="657">
        <v>0</v>
      </c>
      <c r="AH287" s="666">
        <v>0</v>
      </c>
      <c r="AI287" s="657">
        <v>0</v>
      </c>
      <c r="AJ287" s="657">
        <v>0</v>
      </c>
      <c r="AK287" s="657">
        <v>0</v>
      </c>
      <c r="AL287" s="665">
        <v>0</v>
      </c>
      <c r="AM287" s="657">
        <v>0</v>
      </c>
      <c r="AN287" s="666">
        <v>0</v>
      </c>
      <c r="AO287" s="657">
        <v>0</v>
      </c>
      <c r="AP287" s="657">
        <v>0</v>
      </c>
      <c r="AQ287" s="657">
        <v>0</v>
      </c>
      <c r="AR287" s="665">
        <v>0</v>
      </c>
      <c r="AS287" s="657">
        <v>0</v>
      </c>
      <c r="AT287" s="666">
        <v>0</v>
      </c>
      <c r="AU287" s="657">
        <v>0</v>
      </c>
      <c r="AV287" s="657">
        <v>0</v>
      </c>
      <c r="AW287" s="657">
        <v>0</v>
      </c>
      <c r="AX287" s="665">
        <v>0</v>
      </c>
      <c r="AY287" s="657">
        <v>0</v>
      </c>
      <c r="AZ287" s="666">
        <v>0</v>
      </c>
      <c r="BA287" s="657">
        <v>0</v>
      </c>
      <c r="BB287" s="657">
        <v>0</v>
      </c>
      <c r="BC287" s="657">
        <v>0</v>
      </c>
      <c r="BD287" s="665">
        <v>0</v>
      </c>
      <c r="BE287" s="657">
        <v>0</v>
      </c>
      <c r="BF287" s="666">
        <v>0</v>
      </c>
      <c r="BG287" s="657">
        <v>0</v>
      </c>
      <c r="BH287" s="657">
        <v>0</v>
      </c>
      <c r="BI287" s="657">
        <v>0</v>
      </c>
      <c r="BJ287" s="665">
        <v>0</v>
      </c>
      <c r="BK287" s="657">
        <v>0</v>
      </c>
      <c r="BL287" s="666">
        <v>0</v>
      </c>
      <c r="BM287" s="657">
        <v>0</v>
      </c>
      <c r="BN287" s="657">
        <v>0</v>
      </c>
      <c r="BO287" s="657">
        <v>0</v>
      </c>
      <c r="BP287" s="665">
        <v>0</v>
      </c>
      <c r="BQ287" s="657">
        <v>0</v>
      </c>
      <c r="BR287" s="666">
        <v>0</v>
      </c>
      <c r="BS287" s="657">
        <v>0</v>
      </c>
      <c r="BT287" s="657">
        <v>0</v>
      </c>
      <c r="BU287" s="657">
        <v>0</v>
      </c>
      <c r="BV287" s="665">
        <v>0</v>
      </c>
      <c r="BW287" s="657">
        <v>0</v>
      </c>
      <c r="BX287" s="666">
        <v>0</v>
      </c>
      <c r="BY287" s="657">
        <v>0</v>
      </c>
      <c r="BZ287" s="657">
        <v>0</v>
      </c>
      <c r="CA287" s="657">
        <v>0</v>
      </c>
      <c r="CB287" s="665">
        <v>0</v>
      </c>
      <c r="CC287" s="657">
        <v>0</v>
      </c>
      <c r="CD287" s="666">
        <v>0</v>
      </c>
      <c r="CE287" s="657">
        <v>0</v>
      </c>
      <c r="CF287" s="657">
        <v>0</v>
      </c>
      <c r="CG287" s="657">
        <v>0</v>
      </c>
      <c r="CH287" s="665">
        <v>0</v>
      </c>
      <c r="CI287" s="657">
        <v>0</v>
      </c>
      <c r="CJ287" s="666">
        <v>0</v>
      </c>
      <c r="CK287" s="657">
        <v>0</v>
      </c>
      <c r="CL287" s="657">
        <v>0</v>
      </c>
      <c r="CM287" s="657">
        <v>0</v>
      </c>
      <c r="CN287" s="665">
        <v>0</v>
      </c>
      <c r="CO287" s="657">
        <v>0</v>
      </c>
      <c r="CP287" s="666">
        <v>0</v>
      </c>
      <c r="CQ287" s="657">
        <v>0</v>
      </c>
      <c r="CR287" s="657">
        <v>0</v>
      </c>
      <c r="CS287" s="657">
        <v>0</v>
      </c>
      <c r="CT287" s="665">
        <v>0</v>
      </c>
      <c r="CU287" s="657">
        <v>0</v>
      </c>
      <c r="CV287" s="666">
        <v>0</v>
      </c>
      <c r="CW287" s="657">
        <v>0</v>
      </c>
      <c r="CX287" s="657">
        <v>0</v>
      </c>
      <c r="CY287" s="657">
        <v>0</v>
      </c>
      <c r="CZ287" s="665">
        <v>0</v>
      </c>
      <c r="DA287" s="657">
        <v>0</v>
      </c>
      <c r="DB287" s="666">
        <v>0</v>
      </c>
      <c r="DC287" s="657">
        <v>0</v>
      </c>
      <c r="DD287" s="657">
        <v>0</v>
      </c>
      <c r="DE287" s="657">
        <v>0</v>
      </c>
      <c r="DF287" s="665">
        <v>0</v>
      </c>
      <c r="DG287" s="657">
        <v>0</v>
      </c>
      <c r="DH287" s="666">
        <v>0</v>
      </c>
      <c r="DI287" s="657">
        <v>0</v>
      </c>
      <c r="DJ287" s="657">
        <v>0</v>
      </c>
      <c r="DK287" s="657">
        <v>0</v>
      </c>
      <c r="DL287" s="665">
        <v>0</v>
      </c>
      <c r="DM287" s="657">
        <v>0</v>
      </c>
      <c r="DN287" s="666">
        <v>0</v>
      </c>
      <c r="DO287" s="657">
        <v>0</v>
      </c>
      <c r="DP287" s="657">
        <v>0</v>
      </c>
      <c r="DQ287" s="657">
        <v>0</v>
      </c>
      <c r="DR287" s="665">
        <v>0</v>
      </c>
      <c r="DS287" s="657">
        <v>0</v>
      </c>
      <c r="DT287" s="666">
        <v>0</v>
      </c>
      <c r="DU287" s="665">
        <v>0</v>
      </c>
      <c r="DV287" s="657">
        <v>0</v>
      </c>
      <c r="DW287" s="666">
        <v>0</v>
      </c>
    </row>
    <row r="288" spans="1:127" hidden="1" x14ac:dyDescent="0.15">
      <c r="A288" s="529" t="s">
        <v>1630</v>
      </c>
      <c r="B288" s="661">
        <v>5001</v>
      </c>
      <c r="C288" s="662">
        <v>3231</v>
      </c>
      <c r="D288" s="663">
        <v>1768</v>
      </c>
      <c r="E288" s="657">
        <v>633</v>
      </c>
      <c r="F288" s="657">
        <v>435</v>
      </c>
      <c r="G288" s="657">
        <v>198</v>
      </c>
      <c r="H288" s="665">
        <v>1094</v>
      </c>
      <c r="I288" s="657">
        <v>784</v>
      </c>
      <c r="J288" s="666">
        <v>310</v>
      </c>
      <c r="K288" s="657">
        <v>353</v>
      </c>
      <c r="L288" s="657">
        <v>283</v>
      </c>
      <c r="M288" s="657">
        <v>70</v>
      </c>
      <c r="N288" s="665">
        <v>65</v>
      </c>
      <c r="O288" s="657">
        <v>40</v>
      </c>
      <c r="P288" s="666">
        <v>25</v>
      </c>
      <c r="Q288" s="657">
        <v>56</v>
      </c>
      <c r="R288" s="657">
        <v>39</v>
      </c>
      <c r="S288" s="657">
        <v>17</v>
      </c>
      <c r="T288" s="665">
        <v>124</v>
      </c>
      <c r="U288" s="657">
        <v>55</v>
      </c>
      <c r="V288" s="666">
        <v>69</v>
      </c>
      <c r="W288" s="657">
        <v>8</v>
      </c>
      <c r="X288" s="657">
        <v>6</v>
      </c>
      <c r="Y288" s="657">
        <v>2</v>
      </c>
      <c r="Z288" s="665">
        <v>16</v>
      </c>
      <c r="AA288" s="657">
        <v>10</v>
      </c>
      <c r="AB288" s="666">
        <v>6</v>
      </c>
      <c r="AC288" s="657">
        <v>25</v>
      </c>
      <c r="AD288" s="657">
        <v>8</v>
      </c>
      <c r="AE288" s="657">
        <v>17</v>
      </c>
      <c r="AF288" s="665">
        <v>44</v>
      </c>
      <c r="AG288" s="657">
        <v>33</v>
      </c>
      <c r="AH288" s="666">
        <v>11</v>
      </c>
      <c r="AI288" s="657">
        <v>106</v>
      </c>
      <c r="AJ288" s="657">
        <v>60</v>
      </c>
      <c r="AK288" s="657">
        <v>46</v>
      </c>
      <c r="AL288" s="665">
        <v>72</v>
      </c>
      <c r="AM288" s="657">
        <v>60</v>
      </c>
      <c r="AN288" s="666">
        <v>12</v>
      </c>
      <c r="AO288" s="657">
        <v>12</v>
      </c>
      <c r="AP288" s="657">
        <v>8</v>
      </c>
      <c r="AQ288" s="657">
        <v>4</v>
      </c>
      <c r="AR288" s="665">
        <v>18</v>
      </c>
      <c r="AS288" s="657">
        <v>11</v>
      </c>
      <c r="AT288" s="666">
        <v>7</v>
      </c>
      <c r="AU288" s="657">
        <v>185</v>
      </c>
      <c r="AV288" s="657">
        <v>76</v>
      </c>
      <c r="AW288" s="657">
        <v>109</v>
      </c>
      <c r="AX288" s="665">
        <v>39</v>
      </c>
      <c r="AY288" s="657">
        <v>27</v>
      </c>
      <c r="AZ288" s="666">
        <v>12</v>
      </c>
      <c r="BA288" s="657">
        <v>28</v>
      </c>
      <c r="BB288" s="657">
        <v>20</v>
      </c>
      <c r="BC288" s="657">
        <v>8</v>
      </c>
      <c r="BD288" s="665">
        <v>15</v>
      </c>
      <c r="BE288" s="657">
        <v>8</v>
      </c>
      <c r="BF288" s="666">
        <v>7</v>
      </c>
      <c r="BG288" s="657">
        <v>100</v>
      </c>
      <c r="BH288" s="657">
        <v>70</v>
      </c>
      <c r="BI288" s="657">
        <v>30</v>
      </c>
      <c r="BJ288" s="665">
        <v>14</v>
      </c>
      <c r="BK288" s="657">
        <v>9</v>
      </c>
      <c r="BL288" s="666">
        <v>3</v>
      </c>
      <c r="BM288" s="657">
        <v>32</v>
      </c>
      <c r="BN288" s="657">
        <v>19</v>
      </c>
      <c r="BO288" s="657">
        <v>13</v>
      </c>
      <c r="BP288" s="665">
        <v>23</v>
      </c>
      <c r="BQ288" s="657">
        <v>17</v>
      </c>
      <c r="BR288" s="666">
        <v>6</v>
      </c>
      <c r="BS288" s="657">
        <v>274</v>
      </c>
      <c r="BT288" s="657">
        <v>142</v>
      </c>
      <c r="BU288" s="657">
        <v>132</v>
      </c>
      <c r="BV288" s="665">
        <v>64</v>
      </c>
      <c r="BW288" s="657">
        <v>27</v>
      </c>
      <c r="BX288" s="666">
        <v>37</v>
      </c>
      <c r="BY288" s="657">
        <v>6</v>
      </c>
      <c r="BZ288" s="657">
        <v>4</v>
      </c>
      <c r="CA288" s="657">
        <v>2</v>
      </c>
      <c r="CB288" s="665">
        <v>553</v>
      </c>
      <c r="CC288" s="657">
        <v>236</v>
      </c>
      <c r="CD288" s="666">
        <v>317</v>
      </c>
      <c r="CE288" s="657">
        <v>25</v>
      </c>
      <c r="CF288" s="657">
        <v>19</v>
      </c>
      <c r="CG288" s="657">
        <v>6</v>
      </c>
      <c r="CH288" s="665">
        <v>347</v>
      </c>
      <c r="CI288" s="657">
        <v>287</v>
      </c>
      <c r="CJ288" s="666">
        <v>60</v>
      </c>
      <c r="CK288" s="657">
        <v>562</v>
      </c>
      <c r="CL288" s="657">
        <v>371</v>
      </c>
      <c r="CM288" s="657">
        <v>191</v>
      </c>
      <c r="CN288" s="665">
        <v>18</v>
      </c>
      <c r="CO288" s="657">
        <v>3</v>
      </c>
      <c r="CP288" s="666">
        <v>15</v>
      </c>
      <c r="CQ288" s="657">
        <v>7</v>
      </c>
      <c r="CR288" s="657">
        <v>2</v>
      </c>
      <c r="CS288" s="657">
        <v>5</v>
      </c>
      <c r="CT288" s="665">
        <v>31</v>
      </c>
      <c r="CU288" s="657">
        <v>29</v>
      </c>
      <c r="CV288" s="666">
        <v>2</v>
      </c>
      <c r="CW288" s="657">
        <v>1</v>
      </c>
      <c r="CX288" s="657">
        <v>1</v>
      </c>
      <c r="CY288" s="657">
        <v>0</v>
      </c>
      <c r="CZ288" s="665">
        <v>2</v>
      </c>
      <c r="DA288" s="657">
        <v>1</v>
      </c>
      <c r="DB288" s="666">
        <v>1</v>
      </c>
      <c r="DC288" s="657">
        <v>2</v>
      </c>
      <c r="DD288" s="657">
        <v>2</v>
      </c>
      <c r="DE288" s="657">
        <v>0</v>
      </c>
      <c r="DF288" s="665">
        <v>27</v>
      </c>
      <c r="DG288" s="657">
        <v>14</v>
      </c>
      <c r="DH288" s="666">
        <v>13</v>
      </c>
      <c r="DI288" s="657">
        <v>10</v>
      </c>
      <c r="DJ288" s="657">
        <v>7</v>
      </c>
      <c r="DK288" s="657">
        <v>3</v>
      </c>
      <c r="DL288" s="665">
        <v>4</v>
      </c>
      <c r="DM288" s="657">
        <v>3</v>
      </c>
      <c r="DN288" s="666">
        <v>1</v>
      </c>
      <c r="DO288" s="657">
        <v>1</v>
      </c>
      <c r="DP288" s="657">
        <v>1</v>
      </c>
      <c r="DQ288" s="657">
        <v>0</v>
      </c>
      <c r="DR288" s="665">
        <v>5</v>
      </c>
      <c r="DS288" s="657">
        <v>4</v>
      </c>
      <c r="DT288" s="666">
        <v>1</v>
      </c>
      <c r="DU288" s="665">
        <v>0</v>
      </c>
      <c r="DV288" s="657">
        <v>0</v>
      </c>
      <c r="DW288" s="666">
        <v>0</v>
      </c>
    </row>
    <row r="289" spans="1:127" hidden="1" x14ac:dyDescent="0.15">
      <c r="A289" s="529" t="s">
        <v>1631</v>
      </c>
      <c r="B289" s="661">
        <v>4595</v>
      </c>
      <c r="C289" s="662">
        <v>4266</v>
      </c>
      <c r="D289" s="663">
        <v>329</v>
      </c>
      <c r="E289" s="657">
        <v>1413</v>
      </c>
      <c r="F289" s="657">
        <v>1244</v>
      </c>
      <c r="G289" s="657">
        <v>169</v>
      </c>
      <c r="H289" s="665">
        <v>1044</v>
      </c>
      <c r="I289" s="657">
        <v>990</v>
      </c>
      <c r="J289" s="666">
        <v>54</v>
      </c>
      <c r="K289" s="657">
        <v>502</v>
      </c>
      <c r="L289" s="657">
        <v>478</v>
      </c>
      <c r="M289" s="657">
        <v>24</v>
      </c>
      <c r="N289" s="665">
        <v>65</v>
      </c>
      <c r="O289" s="657">
        <v>59</v>
      </c>
      <c r="P289" s="666">
        <v>6</v>
      </c>
      <c r="Q289" s="657">
        <v>172</v>
      </c>
      <c r="R289" s="657">
        <v>161</v>
      </c>
      <c r="S289" s="657">
        <v>11</v>
      </c>
      <c r="T289" s="665">
        <v>48</v>
      </c>
      <c r="U289" s="657">
        <v>43</v>
      </c>
      <c r="V289" s="666">
        <v>5</v>
      </c>
      <c r="W289" s="657">
        <v>10</v>
      </c>
      <c r="X289" s="657">
        <v>9</v>
      </c>
      <c r="Y289" s="657">
        <v>1</v>
      </c>
      <c r="Z289" s="665">
        <v>0</v>
      </c>
      <c r="AA289" s="657">
        <v>0</v>
      </c>
      <c r="AB289" s="666">
        <v>0</v>
      </c>
      <c r="AC289" s="657">
        <v>171</v>
      </c>
      <c r="AD289" s="657">
        <v>167</v>
      </c>
      <c r="AE289" s="657">
        <v>4</v>
      </c>
      <c r="AF289" s="665">
        <v>94</v>
      </c>
      <c r="AG289" s="657">
        <v>84</v>
      </c>
      <c r="AH289" s="666">
        <v>10</v>
      </c>
      <c r="AI289" s="657">
        <v>94</v>
      </c>
      <c r="AJ289" s="657">
        <v>84</v>
      </c>
      <c r="AK289" s="657">
        <v>10</v>
      </c>
      <c r="AL289" s="665">
        <v>163</v>
      </c>
      <c r="AM289" s="657">
        <v>160</v>
      </c>
      <c r="AN289" s="666">
        <v>3</v>
      </c>
      <c r="AO289" s="657">
        <v>13</v>
      </c>
      <c r="AP289" s="657">
        <v>9</v>
      </c>
      <c r="AQ289" s="657">
        <v>4</v>
      </c>
      <c r="AR289" s="665">
        <v>38</v>
      </c>
      <c r="AS289" s="657">
        <v>38</v>
      </c>
      <c r="AT289" s="666">
        <v>0</v>
      </c>
      <c r="AU289" s="657">
        <v>11</v>
      </c>
      <c r="AV289" s="657">
        <v>11</v>
      </c>
      <c r="AW289" s="657">
        <v>0</v>
      </c>
      <c r="AX289" s="665">
        <v>98</v>
      </c>
      <c r="AY289" s="657">
        <v>96</v>
      </c>
      <c r="AZ289" s="666">
        <v>2</v>
      </c>
      <c r="BA289" s="657">
        <v>19</v>
      </c>
      <c r="BB289" s="657">
        <v>19</v>
      </c>
      <c r="BC289" s="657">
        <v>0</v>
      </c>
      <c r="BD289" s="665">
        <v>64</v>
      </c>
      <c r="BE289" s="657">
        <v>60</v>
      </c>
      <c r="BF289" s="666">
        <v>4</v>
      </c>
      <c r="BG289" s="657">
        <v>54</v>
      </c>
      <c r="BH289" s="657">
        <v>49</v>
      </c>
      <c r="BI289" s="657">
        <v>5</v>
      </c>
      <c r="BJ289" s="665">
        <v>0</v>
      </c>
      <c r="BK289" s="657">
        <v>0</v>
      </c>
      <c r="BL289" s="666">
        <v>0</v>
      </c>
      <c r="BM289" s="657">
        <v>32</v>
      </c>
      <c r="BN289" s="657">
        <v>30</v>
      </c>
      <c r="BO289" s="657">
        <v>2</v>
      </c>
      <c r="BP289" s="665">
        <v>11</v>
      </c>
      <c r="BQ289" s="657">
        <v>11</v>
      </c>
      <c r="BR289" s="666">
        <v>0</v>
      </c>
      <c r="BS289" s="657">
        <v>50</v>
      </c>
      <c r="BT289" s="657">
        <v>48</v>
      </c>
      <c r="BU289" s="657">
        <v>2</v>
      </c>
      <c r="BV289" s="665">
        <v>8</v>
      </c>
      <c r="BW289" s="657">
        <v>6</v>
      </c>
      <c r="BX289" s="666">
        <v>2</v>
      </c>
      <c r="BY289" s="657">
        <v>214</v>
      </c>
      <c r="BZ289" s="657">
        <v>214</v>
      </c>
      <c r="CA289" s="657">
        <v>0</v>
      </c>
      <c r="CB289" s="665">
        <v>35</v>
      </c>
      <c r="CC289" s="657">
        <v>32</v>
      </c>
      <c r="CD289" s="666">
        <v>3</v>
      </c>
      <c r="CE289" s="657">
        <v>52</v>
      </c>
      <c r="CF289" s="657">
        <v>47</v>
      </c>
      <c r="CG289" s="657">
        <v>5</v>
      </c>
      <c r="CH289" s="665">
        <v>20</v>
      </c>
      <c r="CI289" s="657">
        <v>19</v>
      </c>
      <c r="CJ289" s="666">
        <v>1</v>
      </c>
      <c r="CK289" s="657">
        <v>11</v>
      </c>
      <c r="CL289" s="657">
        <v>11</v>
      </c>
      <c r="CM289" s="657">
        <v>0</v>
      </c>
      <c r="CN289" s="665">
        <v>14</v>
      </c>
      <c r="CO289" s="657">
        <v>14</v>
      </c>
      <c r="CP289" s="666">
        <v>0</v>
      </c>
      <c r="CQ289" s="657">
        <v>0</v>
      </c>
      <c r="CR289" s="657">
        <v>0</v>
      </c>
      <c r="CS289" s="657">
        <v>0</v>
      </c>
      <c r="CT289" s="665">
        <v>0</v>
      </c>
      <c r="CU289" s="657">
        <v>0</v>
      </c>
      <c r="CV289" s="666">
        <v>0</v>
      </c>
      <c r="CW289" s="657">
        <v>9</v>
      </c>
      <c r="CX289" s="657">
        <v>9</v>
      </c>
      <c r="CY289" s="657">
        <v>0</v>
      </c>
      <c r="CZ289" s="665">
        <v>0</v>
      </c>
      <c r="DA289" s="657">
        <v>0</v>
      </c>
      <c r="DB289" s="666">
        <v>0</v>
      </c>
      <c r="DC289" s="657">
        <v>9</v>
      </c>
      <c r="DD289" s="657">
        <v>9</v>
      </c>
      <c r="DE289" s="657">
        <v>0</v>
      </c>
      <c r="DF289" s="665">
        <v>19</v>
      </c>
      <c r="DG289" s="657">
        <v>19</v>
      </c>
      <c r="DH289" s="666">
        <v>0</v>
      </c>
      <c r="DI289" s="657">
        <v>0</v>
      </c>
      <c r="DJ289" s="657">
        <v>0</v>
      </c>
      <c r="DK289" s="657">
        <v>0</v>
      </c>
      <c r="DL289" s="665">
        <v>19</v>
      </c>
      <c r="DM289" s="657">
        <v>17</v>
      </c>
      <c r="DN289" s="666">
        <v>2</v>
      </c>
      <c r="DO289" s="657">
        <v>8</v>
      </c>
      <c r="DP289" s="657">
        <v>8</v>
      </c>
      <c r="DQ289" s="657">
        <v>0</v>
      </c>
      <c r="DR289" s="665">
        <v>11</v>
      </c>
      <c r="DS289" s="657">
        <v>11</v>
      </c>
      <c r="DT289" s="666">
        <v>0</v>
      </c>
      <c r="DU289" s="665">
        <v>0</v>
      </c>
      <c r="DV289" s="657">
        <v>0</v>
      </c>
      <c r="DW289" s="666">
        <v>0</v>
      </c>
    </row>
    <row r="290" spans="1:127" hidden="1" x14ac:dyDescent="0.15">
      <c r="A290" s="529" t="s">
        <v>1632</v>
      </c>
      <c r="B290" s="661">
        <v>2139</v>
      </c>
      <c r="C290" s="662">
        <v>2029</v>
      </c>
      <c r="D290" s="663">
        <v>110</v>
      </c>
      <c r="E290" s="657">
        <v>276</v>
      </c>
      <c r="F290" s="657">
        <v>249</v>
      </c>
      <c r="G290" s="657">
        <v>27</v>
      </c>
      <c r="H290" s="665">
        <v>626</v>
      </c>
      <c r="I290" s="657">
        <v>594</v>
      </c>
      <c r="J290" s="666">
        <v>32</v>
      </c>
      <c r="K290" s="657">
        <v>322</v>
      </c>
      <c r="L290" s="657">
        <v>304</v>
      </c>
      <c r="M290" s="657">
        <v>18</v>
      </c>
      <c r="N290" s="665">
        <v>37</v>
      </c>
      <c r="O290" s="657">
        <v>31</v>
      </c>
      <c r="P290" s="666">
        <v>6</v>
      </c>
      <c r="Q290" s="657">
        <v>0</v>
      </c>
      <c r="R290" s="657">
        <v>0</v>
      </c>
      <c r="S290" s="657">
        <v>0</v>
      </c>
      <c r="T290" s="665">
        <v>20</v>
      </c>
      <c r="U290" s="657">
        <v>17</v>
      </c>
      <c r="V290" s="666">
        <v>3</v>
      </c>
      <c r="W290" s="657">
        <v>0</v>
      </c>
      <c r="X290" s="657">
        <v>0</v>
      </c>
      <c r="Y290" s="657">
        <v>0</v>
      </c>
      <c r="Z290" s="665">
        <v>0</v>
      </c>
      <c r="AA290" s="657">
        <v>0</v>
      </c>
      <c r="AB290" s="666">
        <v>0</v>
      </c>
      <c r="AC290" s="657">
        <v>171</v>
      </c>
      <c r="AD290" s="657">
        <v>167</v>
      </c>
      <c r="AE290" s="657">
        <v>4</v>
      </c>
      <c r="AF290" s="665">
        <v>28</v>
      </c>
      <c r="AG290" s="657">
        <v>25</v>
      </c>
      <c r="AH290" s="666">
        <v>3</v>
      </c>
      <c r="AI290" s="657">
        <v>35</v>
      </c>
      <c r="AJ290" s="657">
        <v>30</v>
      </c>
      <c r="AK290" s="657">
        <v>5</v>
      </c>
      <c r="AL290" s="665">
        <v>144</v>
      </c>
      <c r="AM290" s="657">
        <v>142</v>
      </c>
      <c r="AN290" s="666">
        <v>2</v>
      </c>
      <c r="AO290" s="657">
        <v>0</v>
      </c>
      <c r="AP290" s="657">
        <v>0</v>
      </c>
      <c r="AQ290" s="657">
        <v>0</v>
      </c>
      <c r="AR290" s="665">
        <v>29</v>
      </c>
      <c r="AS290" s="657">
        <v>29</v>
      </c>
      <c r="AT290" s="666">
        <v>0</v>
      </c>
      <c r="AU290" s="657">
        <v>9</v>
      </c>
      <c r="AV290" s="657">
        <v>9</v>
      </c>
      <c r="AW290" s="657">
        <v>0</v>
      </c>
      <c r="AX290" s="665">
        <v>63</v>
      </c>
      <c r="AY290" s="657">
        <v>61</v>
      </c>
      <c r="AZ290" s="666">
        <v>2</v>
      </c>
      <c r="BA290" s="657">
        <v>0</v>
      </c>
      <c r="BB290" s="657">
        <v>0</v>
      </c>
      <c r="BC290" s="657">
        <v>0</v>
      </c>
      <c r="BD290" s="665">
        <v>0</v>
      </c>
      <c r="BE290" s="657">
        <v>0</v>
      </c>
      <c r="BF290" s="666">
        <v>0</v>
      </c>
      <c r="BG290" s="657">
        <v>38</v>
      </c>
      <c r="BH290" s="657">
        <v>33</v>
      </c>
      <c r="BI290" s="657">
        <v>5</v>
      </c>
      <c r="BJ290" s="665">
        <v>0</v>
      </c>
      <c r="BK290" s="657">
        <v>0</v>
      </c>
      <c r="BL290" s="666">
        <v>0</v>
      </c>
      <c r="BM290" s="657">
        <v>10</v>
      </c>
      <c r="BN290" s="657">
        <v>10</v>
      </c>
      <c r="BO290" s="657">
        <v>0</v>
      </c>
      <c r="BP290" s="665">
        <v>9</v>
      </c>
      <c r="BQ290" s="657">
        <v>9</v>
      </c>
      <c r="BR290" s="666">
        <v>0</v>
      </c>
      <c r="BS290" s="657">
        <v>16</v>
      </c>
      <c r="BT290" s="657">
        <v>16</v>
      </c>
      <c r="BU290" s="657">
        <v>0</v>
      </c>
      <c r="BV290" s="665">
        <v>2</v>
      </c>
      <c r="BW290" s="657">
        <v>1</v>
      </c>
      <c r="BX290" s="666">
        <v>1</v>
      </c>
      <c r="BY290" s="657">
        <v>214</v>
      </c>
      <c r="BZ290" s="657">
        <v>214</v>
      </c>
      <c r="CA290" s="657">
        <v>0</v>
      </c>
      <c r="CB290" s="665">
        <v>1</v>
      </c>
      <c r="CC290" s="657">
        <v>1</v>
      </c>
      <c r="CD290" s="666">
        <v>0</v>
      </c>
      <c r="CE290" s="657">
        <v>13</v>
      </c>
      <c r="CF290" s="657">
        <v>13</v>
      </c>
      <c r="CG290" s="657">
        <v>0</v>
      </c>
      <c r="CH290" s="665">
        <v>20</v>
      </c>
      <c r="CI290" s="657">
        <v>19</v>
      </c>
      <c r="CJ290" s="666">
        <v>1</v>
      </c>
      <c r="CK290" s="657">
        <v>0</v>
      </c>
      <c r="CL290" s="657">
        <v>0</v>
      </c>
      <c r="CM290" s="657">
        <v>0</v>
      </c>
      <c r="CN290" s="665">
        <v>14</v>
      </c>
      <c r="CO290" s="657">
        <v>14</v>
      </c>
      <c r="CP290" s="666">
        <v>0</v>
      </c>
      <c r="CQ290" s="657">
        <v>0</v>
      </c>
      <c r="CR290" s="657">
        <v>0</v>
      </c>
      <c r="CS290" s="657">
        <v>0</v>
      </c>
      <c r="CT290" s="665">
        <v>0</v>
      </c>
      <c r="CU290" s="657">
        <v>0</v>
      </c>
      <c r="CV290" s="666">
        <v>0</v>
      </c>
      <c r="CW290" s="657">
        <v>0</v>
      </c>
      <c r="CX290" s="657">
        <v>0</v>
      </c>
      <c r="CY290" s="657">
        <v>0</v>
      </c>
      <c r="CZ290" s="665">
        <v>0</v>
      </c>
      <c r="DA290" s="657">
        <v>0</v>
      </c>
      <c r="DB290" s="666">
        <v>0</v>
      </c>
      <c r="DC290" s="657">
        <v>9</v>
      </c>
      <c r="DD290" s="657">
        <v>9</v>
      </c>
      <c r="DE290" s="657">
        <v>0</v>
      </c>
      <c r="DF290" s="665">
        <v>19</v>
      </c>
      <c r="DG290" s="657">
        <v>19</v>
      </c>
      <c r="DH290" s="666">
        <v>0</v>
      </c>
      <c r="DI290" s="657">
        <v>0</v>
      </c>
      <c r="DJ290" s="657">
        <v>0</v>
      </c>
      <c r="DK290" s="657">
        <v>0</v>
      </c>
      <c r="DL290" s="665">
        <v>3</v>
      </c>
      <c r="DM290" s="657">
        <v>2</v>
      </c>
      <c r="DN290" s="666">
        <v>1</v>
      </c>
      <c r="DO290" s="657">
        <v>0</v>
      </c>
      <c r="DP290" s="657">
        <v>0</v>
      </c>
      <c r="DQ290" s="657">
        <v>0</v>
      </c>
      <c r="DR290" s="665">
        <v>11</v>
      </c>
      <c r="DS290" s="657">
        <v>11</v>
      </c>
      <c r="DT290" s="666">
        <v>0</v>
      </c>
      <c r="DU290" s="665">
        <v>0</v>
      </c>
      <c r="DV290" s="657">
        <v>0</v>
      </c>
      <c r="DW290" s="666">
        <v>0</v>
      </c>
    </row>
    <row r="291" spans="1:127" hidden="1" x14ac:dyDescent="0.15">
      <c r="A291" s="529" t="s">
        <v>1633</v>
      </c>
      <c r="B291" s="661">
        <v>1279</v>
      </c>
      <c r="C291" s="662">
        <v>1190</v>
      </c>
      <c r="D291" s="663">
        <v>89</v>
      </c>
      <c r="E291" s="657">
        <v>262</v>
      </c>
      <c r="F291" s="657">
        <v>235</v>
      </c>
      <c r="G291" s="657">
        <v>27</v>
      </c>
      <c r="H291" s="665">
        <v>258</v>
      </c>
      <c r="I291" s="657">
        <v>236</v>
      </c>
      <c r="J291" s="666">
        <v>22</v>
      </c>
      <c r="K291" s="657">
        <v>303</v>
      </c>
      <c r="L291" s="657">
        <v>286</v>
      </c>
      <c r="M291" s="657">
        <v>17</v>
      </c>
      <c r="N291" s="665">
        <v>37</v>
      </c>
      <c r="O291" s="657">
        <v>31</v>
      </c>
      <c r="P291" s="666">
        <v>6</v>
      </c>
      <c r="Q291" s="657">
        <v>0</v>
      </c>
      <c r="R291" s="657">
        <v>0</v>
      </c>
      <c r="S291" s="657">
        <v>0</v>
      </c>
      <c r="T291" s="665">
        <v>20</v>
      </c>
      <c r="U291" s="657">
        <v>17</v>
      </c>
      <c r="V291" s="666">
        <v>3</v>
      </c>
      <c r="W291" s="657">
        <v>0</v>
      </c>
      <c r="X291" s="657">
        <v>0</v>
      </c>
      <c r="Y291" s="657">
        <v>0</v>
      </c>
      <c r="Z291" s="665">
        <v>0</v>
      </c>
      <c r="AA291" s="657">
        <v>0</v>
      </c>
      <c r="AB291" s="666">
        <v>0</v>
      </c>
      <c r="AC291" s="657">
        <v>22</v>
      </c>
      <c r="AD291" s="657">
        <v>20</v>
      </c>
      <c r="AE291" s="657">
        <v>2</v>
      </c>
      <c r="AF291" s="665">
        <v>28</v>
      </c>
      <c r="AG291" s="657">
        <v>25</v>
      </c>
      <c r="AH291" s="666">
        <v>3</v>
      </c>
      <c r="AI291" s="657">
        <v>32</v>
      </c>
      <c r="AJ291" s="657">
        <v>29</v>
      </c>
      <c r="AK291" s="657">
        <v>3</v>
      </c>
      <c r="AL291" s="665">
        <v>0</v>
      </c>
      <c r="AM291" s="657">
        <v>0</v>
      </c>
      <c r="AN291" s="666">
        <v>0</v>
      </c>
      <c r="AO291" s="657">
        <v>0</v>
      </c>
      <c r="AP291" s="657">
        <v>0</v>
      </c>
      <c r="AQ291" s="657">
        <v>0</v>
      </c>
      <c r="AR291" s="665">
        <v>25</v>
      </c>
      <c r="AS291" s="657">
        <v>25</v>
      </c>
      <c r="AT291" s="666">
        <v>0</v>
      </c>
      <c r="AU291" s="657">
        <v>9</v>
      </c>
      <c r="AV291" s="657">
        <v>9</v>
      </c>
      <c r="AW291" s="657">
        <v>0</v>
      </c>
      <c r="AX291" s="665">
        <v>0</v>
      </c>
      <c r="AY291" s="657">
        <v>0</v>
      </c>
      <c r="AZ291" s="666">
        <v>0</v>
      </c>
      <c r="BA291" s="657">
        <v>0</v>
      </c>
      <c r="BB291" s="657">
        <v>0</v>
      </c>
      <c r="BC291" s="657">
        <v>0</v>
      </c>
      <c r="BD291" s="665">
        <v>0</v>
      </c>
      <c r="BE291" s="657">
        <v>0</v>
      </c>
      <c r="BF291" s="666">
        <v>0</v>
      </c>
      <c r="BG291" s="657">
        <v>25</v>
      </c>
      <c r="BH291" s="657">
        <v>20</v>
      </c>
      <c r="BI291" s="657">
        <v>5</v>
      </c>
      <c r="BJ291" s="665">
        <v>0</v>
      </c>
      <c r="BK291" s="657">
        <v>0</v>
      </c>
      <c r="BL291" s="666">
        <v>0</v>
      </c>
      <c r="BM291" s="657">
        <v>10</v>
      </c>
      <c r="BN291" s="657">
        <v>10</v>
      </c>
      <c r="BO291" s="657">
        <v>0</v>
      </c>
      <c r="BP291" s="665">
        <v>9</v>
      </c>
      <c r="BQ291" s="657">
        <v>9</v>
      </c>
      <c r="BR291" s="666">
        <v>0</v>
      </c>
      <c r="BS291" s="657">
        <v>16</v>
      </c>
      <c r="BT291" s="657">
        <v>16</v>
      </c>
      <c r="BU291" s="657">
        <v>0</v>
      </c>
      <c r="BV291" s="665">
        <v>0</v>
      </c>
      <c r="BW291" s="657">
        <v>0</v>
      </c>
      <c r="BX291" s="666">
        <v>0</v>
      </c>
      <c r="BY291" s="657">
        <v>174</v>
      </c>
      <c r="BZ291" s="657">
        <v>174</v>
      </c>
      <c r="CA291" s="657">
        <v>0</v>
      </c>
      <c r="CB291" s="665">
        <v>0</v>
      </c>
      <c r="CC291" s="657">
        <v>0</v>
      </c>
      <c r="CD291" s="666">
        <v>0</v>
      </c>
      <c r="CE291" s="657">
        <v>13</v>
      </c>
      <c r="CF291" s="657">
        <v>13</v>
      </c>
      <c r="CG291" s="657">
        <v>0</v>
      </c>
      <c r="CH291" s="665">
        <v>20</v>
      </c>
      <c r="CI291" s="657">
        <v>19</v>
      </c>
      <c r="CJ291" s="666">
        <v>1</v>
      </c>
      <c r="CK291" s="657">
        <v>0</v>
      </c>
      <c r="CL291" s="657">
        <v>0</v>
      </c>
      <c r="CM291" s="657">
        <v>0</v>
      </c>
      <c r="CN291" s="665">
        <v>0</v>
      </c>
      <c r="CO291" s="657">
        <v>0</v>
      </c>
      <c r="CP291" s="666">
        <v>0</v>
      </c>
      <c r="CQ291" s="657">
        <v>0</v>
      </c>
      <c r="CR291" s="657">
        <v>0</v>
      </c>
      <c r="CS291" s="657">
        <v>0</v>
      </c>
      <c r="CT291" s="665">
        <v>0</v>
      </c>
      <c r="CU291" s="657">
        <v>0</v>
      </c>
      <c r="CV291" s="666">
        <v>0</v>
      </c>
      <c r="CW291" s="657">
        <v>0</v>
      </c>
      <c r="CX291" s="657">
        <v>0</v>
      </c>
      <c r="CY291" s="657">
        <v>0</v>
      </c>
      <c r="CZ291" s="665">
        <v>0</v>
      </c>
      <c r="DA291" s="657">
        <v>0</v>
      </c>
      <c r="DB291" s="666">
        <v>0</v>
      </c>
      <c r="DC291" s="657">
        <v>9</v>
      </c>
      <c r="DD291" s="657">
        <v>9</v>
      </c>
      <c r="DE291" s="657">
        <v>0</v>
      </c>
      <c r="DF291" s="665">
        <v>0</v>
      </c>
      <c r="DG291" s="657">
        <v>0</v>
      </c>
      <c r="DH291" s="666">
        <v>0</v>
      </c>
      <c r="DI291" s="657">
        <v>0</v>
      </c>
      <c r="DJ291" s="657">
        <v>0</v>
      </c>
      <c r="DK291" s="657">
        <v>0</v>
      </c>
      <c r="DL291" s="665">
        <v>0</v>
      </c>
      <c r="DM291" s="657">
        <v>0</v>
      </c>
      <c r="DN291" s="666">
        <v>0</v>
      </c>
      <c r="DO291" s="657">
        <v>0</v>
      </c>
      <c r="DP291" s="657">
        <v>0</v>
      </c>
      <c r="DQ291" s="657">
        <v>0</v>
      </c>
      <c r="DR291" s="665">
        <v>7</v>
      </c>
      <c r="DS291" s="657">
        <v>7</v>
      </c>
      <c r="DT291" s="666">
        <v>0</v>
      </c>
      <c r="DU291" s="665">
        <v>0</v>
      </c>
      <c r="DV291" s="657">
        <v>0</v>
      </c>
      <c r="DW291" s="666">
        <v>0</v>
      </c>
    </row>
    <row r="292" spans="1:127" hidden="1" x14ac:dyDescent="0.15">
      <c r="A292" s="529" t="s">
        <v>1634</v>
      </c>
      <c r="B292" s="661">
        <v>860</v>
      </c>
      <c r="C292" s="662">
        <v>839</v>
      </c>
      <c r="D292" s="663">
        <v>21</v>
      </c>
      <c r="E292" s="657">
        <v>14</v>
      </c>
      <c r="F292" s="657">
        <v>14</v>
      </c>
      <c r="G292" s="657">
        <v>0</v>
      </c>
      <c r="H292" s="665">
        <v>368</v>
      </c>
      <c r="I292" s="657">
        <v>358</v>
      </c>
      <c r="J292" s="666">
        <v>10</v>
      </c>
      <c r="K292" s="657">
        <v>19</v>
      </c>
      <c r="L292" s="657">
        <v>18</v>
      </c>
      <c r="M292" s="657">
        <v>1</v>
      </c>
      <c r="N292" s="665">
        <v>0</v>
      </c>
      <c r="O292" s="657">
        <v>0</v>
      </c>
      <c r="P292" s="666">
        <v>0</v>
      </c>
      <c r="Q292" s="657">
        <v>0</v>
      </c>
      <c r="R292" s="657">
        <v>0</v>
      </c>
      <c r="S292" s="657">
        <v>0</v>
      </c>
      <c r="T292" s="665">
        <v>0</v>
      </c>
      <c r="U292" s="657">
        <v>0</v>
      </c>
      <c r="V292" s="666">
        <v>0</v>
      </c>
      <c r="W292" s="657">
        <v>0</v>
      </c>
      <c r="X292" s="657">
        <v>0</v>
      </c>
      <c r="Y292" s="657">
        <v>0</v>
      </c>
      <c r="Z292" s="665">
        <v>0</v>
      </c>
      <c r="AA292" s="657">
        <v>0</v>
      </c>
      <c r="AB292" s="666">
        <v>0</v>
      </c>
      <c r="AC292" s="657">
        <v>149</v>
      </c>
      <c r="AD292" s="657">
        <v>147</v>
      </c>
      <c r="AE292" s="657">
        <v>2</v>
      </c>
      <c r="AF292" s="665">
        <v>0</v>
      </c>
      <c r="AG292" s="657">
        <v>0</v>
      </c>
      <c r="AH292" s="666">
        <v>0</v>
      </c>
      <c r="AI292" s="657">
        <v>3</v>
      </c>
      <c r="AJ292" s="657">
        <v>1</v>
      </c>
      <c r="AK292" s="657">
        <v>2</v>
      </c>
      <c r="AL292" s="665">
        <v>144</v>
      </c>
      <c r="AM292" s="657">
        <v>142</v>
      </c>
      <c r="AN292" s="666">
        <v>2</v>
      </c>
      <c r="AO292" s="657">
        <v>0</v>
      </c>
      <c r="AP292" s="657">
        <v>0</v>
      </c>
      <c r="AQ292" s="657">
        <v>0</v>
      </c>
      <c r="AR292" s="665">
        <v>4</v>
      </c>
      <c r="AS292" s="657">
        <v>4</v>
      </c>
      <c r="AT292" s="666">
        <v>0</v>
      </c>
      <c r="AU292" s="657">
        <v>0</v>
      </c>
      <c r="AV292" s="657">
        <v>0</v>
      </c>
      <c r="AW292" s="657">
        <v>0</v>
      </c>
      <c r="AX292" s="665">
        <v>63</v>
      </c>
      <c r="AY292" s="657">
        <v>61</v>
      </c>
      <c r="AZ292" s="666">
        <v>2</v>
      </c>
      <c r="BA292" s="657">
        <v>0</v>
      </c>
      <c r="BB292" s="657">
        <v>0</v>
      </c>
      <c r="BC292" s="657">
        <v>0</v>
      </c>
      <c r="BD292" s="665">
        <v>0</v>
      </c>
      <c r="BE292" s="657">
        <v>0</v>
      </c>
      <c r="BF292" s="666">
        <v>0</v>
      </c>
      <c r="BG292" s="657">
        <v>13</v>
      </c>
      <c r="BH292" s="657">
        <v>13</v>
      </c>
      <c r="BI292" s="657">
        <v>0</v>
      </c>
      <c r="BJ292" s="665">
        <v>0</v>
      </c>
      <c r="BK292" s="657">
        <v>0</v>
      </c>
      <c r="BL292" s="666">
        <v>0</v>
      </c>
      <c r="BM292" s="657">
        <v>0</v>
      </c>
      <c r="BN292" s="657">
        <v>0</v>
      </c>
      <c r="BO292" s="657">
        <v>0</v>
      </c>
      <c r="BP292" s="665">
        <v>0</v>
      </c>
      <c r="BQ292" s="657">
        <v>0</v>
      </c>
      <c r="BR292" s="666">
        <v>0</v>
      </c>
      <c r="BS292" s="657">
        <v>0</v>
      </c>
      <c r="BT292" s="657">
        <v>0</v>
      </c>
      <c r="BU292" s="657">
        <v>0</v>
      </c>
      <c r="BV292" s="665">
        <v>2</v>
      </c>
      <c r="BW292" s="657">
        <v>1</v>
      </c>
      <c r="BX292" s="666">
        <v>1</v>
      </c>
      <c r="BY292" s="657">
        <v>40</v>
      </c>
      <c r="BZ292" s="657">
        <v>40</v>
      </c>
      <c r="CA292" s="657">
        <v>0</v>
      </c>
      <c r="CB292" s="665">
        <v>1</v>
      </c>
      <c r="CC292" s="657">
        <v>1</v>
      </c>
      <c r="CD292" s="666">
        <v>0</v>
      </c>
      <c r="CE292" s="657">
        <v>0</v>
      </c>
      <c r="CF292" s="657">
        <v>0</v>
      </c>
      <c r="CG292" s="657">
        <v>0</v>
      </c>
      <c r="CH292" s="665">
        <v>0</v>
      </c>
      <c r="CI292" s="657">
        <v>0</v>
      </c>
      <c r="CJ292" s="666">
        <v>0</v>
      </c>
      <c r="CK292" s="657">
        <v>0</v>
      </c>
      <c r="CL292" s="657">
        <v>0</v>
      </c>
      <c r="CM292" s="657">
        <v>0</v>
      </c>
      <c r="CN292" s="665">
        <v>14</v>
      </c>
      <c r="CO292" s="657">
        <v>14</v>
      </c>
      <c r="CP292" s="666">
        <v>0</v>
      </c>
      <c r="CQ292" s="657">
        <v>0</v>
      </c>
      <c r="CR292" s="657">
        <v>0</v>
      </c>
      <c r="CS292" s="657">
        <v>0</v>
      </c>
      <c r="CT292" s="665">
        <v>0</v>
      </c>
      <c r="CU292" s="657">
        <v>0</v>
      </c>
      <c r="CV292" s="666">
        <v>0</v>
      </c>
      <c r="CW292" s="657">
        <v>0</v>
      </c>
      <c r="CX292" s="657">
        <v>0</v>
      </c>
      <c r="CY292" s="657">
        <v>0</v>
      </c>
      <c r="CZ292" s="665">
        <v>0</v>
      </c>
      <c r="DA292" s="657">
        <v>0</v>
      </c>
      <c r="DB292" s="666">
        <v>0</v>
      </c>
      <c r="DC292" s="657">
        <v>0</v>
      </c>
      <c r="DD292" s="657">
        <v>0</v>
      </c>
      <c r="DE292" s="657">
        <v>0</v>
      </c>
      <c r="DF292" s="665">
        <v>19</v>
      </c>
      <c r="DG292" s="657">
        <v>19</v>
      </c>
      <c r="DH292" s="666">
        <v>0</v>
      </c>
      <c r="DI292" s="657">
        <v>0</v>
      </c>
      <c r="DJ292" s="657">
        <v>0</v>
      </c>
      <c r="DK292" s="657">
        <v>0</v>
      </c>
      <c r="DL292" s="665">
        <v>3</v>
      </c>
      <c r="DM292" s="657">
        <v>2</v>
      </c>
      <c r="DN292" s="666">
        <v>1</v>
      </c>
      <c r="DO292" s="657">
        <v>0</v>
      </c>
      <c r="DP292" s="657">
        <v>0</v>
      </c>
      <c r="DQ292" s="657">
        <v>0</v>
      </c>
      <c r="DR292" s="665">
        <v>4</v>
      </c>
      <c r="DS292" s="657">
        <v>4</v>
      </c>
      <c r="DT292" s="666">
        <v>0</v>
      </c>
      <c r="DU292" s="665">
        <v>0</v>
      </c>
      <c r="DV292" s="657">
        <v>0</v>
      </c>
      <c r="DW292" s="666">
        <v>0</v>
      </c>
    </row>
    <row r="293" spans="1:127" hidden="1" x14ac:dyDescent="0.15">
      <c r="A293" s="529" t="s">
        <v>1635</v>
      </c>
      <c r="B293" s="661">
        <v>929</v>
      </c>
      <c r="C293" s="662">
        <v>808</v>
      </c>
      <c r="D293" s="663">
        <v>121</v>
      </c>
      <c r="E293" s="657">
        <v>611</v>
      </c>
      <c r="F293" s="657">
        <v>515</v>
      </c>
      <c r="G293" s="657">
        <v>96</v>
      </c>
      <c r="H293" s="665">
        <v>197</v>
      </c>
      <c r="I293" s="657">
        <v>185</v>
      </c>
      <c r="J293" s="666">
        <v>12</v>
      </c>
      <c r="K293" s="657">
        <v>1</v>
      </c>
      <c r="L293" s="657">
        <v>1</v>
      </c>
      <c r="M293" s="657">
        <v>0</v>
      </c>
      <c r="N293" s="665">
        <v>1</v>
      </c>
      <c r="O293" s="657">
        <v>1</v>
      </c>
      <c r="P293" s="666">
        <v>0</v>
      </c>
      <c r="Q293" s="657">
        <v>37</v>
      </c>
      <c r="R293" s="657">
        <v>37</v>
      </c>
      <c r="S293" s="657">
        <v>0</v>
      </c>
      <c r="T293" s="665">
        <v>15</v>
      </c>
      <c r="U293" s="657">
        <v>13</v>
      </c>
      <c r="V293" s="666">
        <v>2</v>
      </c>
      <c r="W293" s="657">
        <v>0</v>
      </c>
      <c r="X293" s="657">
        <v>0</v>
      </c>
      <c r="Y293" s="657">
        <v>0</v>
      </c>
      <c r="Z293" s="665">
        <v>0</v>
      </c>
      <c r="AA293" s="657">
        <v>0</v>
      </c>
      <c r="AB293" s="666">
        <v>0</v>
      </c>
      <c r="AC293" s="657">
        <v>0</v>
      </c>
      <c r="AD293" s="657">
        <v>0</v>
      </c>
      <c r="AE293" s="657">
        <v>0</v>
      </c>
      <c r="AF293" s="665">
        <v>33</v>
      </c>
      <c r="AG293" s="657">
        <v>27</v>
      </c>
      <c r="AH293" s="666">
        <v>6</v>
      </c>
      <c r="AI293" s="657">
        <v>0</v>
      </c>
      <c r="AJ293" s="657">
        <v>0</v>
      </c>
      <c r="AK293" s="657">
        <v>0</v>
      </c>
      <c r="AL293" s="665">
        <v>0</v>
      </c>
      <c r="AM293" s="657">
        <v>0</v>
      </c>
      <c r="AN293" s="666">
        <v>0</v>
      </c>
      <c r="AO293" s="657">
        <v>7</v>
      </c>
      <c r="AP293" s="657">
        <v>6</v>
      </c>
      <c r="AQ293" s="657">
        <v>1</v>
      </c>
      <c r="AR293" s="665">
        <v>0</v>
      </c>
      <c r="AS293" s="657">
        <v>0</v>
      </c>
      <c r="AT293" s="666">
        <v>0</v>
      </c>
      <c r="AU293" s="657">
        <v>0</v>
      </c>
      <c r="AV293" s="657">
        <v>0</v>
      </c>
      <c r="AW293" s="657">
        <v>0</v>
      </c>
      <c r="AX293" s="665">
        <v>0</v>
      </c>
      <c r="AY293" s="657">
        <v>0</v>
      </c>
      <c r="AZ293" s="666">
        <v>0</v>
      </c>
      <c r="BA293" s="657">
        <v>0</v>
      </c>
      <c r="BB293" s="657">
        <v>0</v>
      </c>
      <c r="BC293" s="657">
        <v>0</v>
      </c>
      <c r="BD293" s="665">
        <v>0</v>
      </c>
      <c r="BE293" s="657">
        <v>0</v>
      </c>
      <c r="BF293" s="666">
        <v>0</v>
      </c>
      <c r="BG293" s="657">
        <v>0</v>
      </c>
      <c r="BH293" s="657">
        <v>0</v>
      </c>
      <c r="BI293" s="657">
        <v>0</v>
      </c>
      <c r="BJ293" s="665">
        <v>0</v>
      </c>
      <c r="BK293" s="657">
        <v>0</v>
      </c>
      <c r="BL293" s="666">
        <v>0</v>
      </c>
      <c r="BM293" s="657">
        <v>13</v>
      </c>
      <c r="BN293" s="657">
        <v>11</v>
      </c>
      <c r="BO293" s="657">
        <v>2</v>
      </c>
      <c r="BP293" s="665">
        <v>0</v>
      </c>
      <c r="BQ293" s="657">
        <v>0</v>
      </c>
      <c r="BR293" s="666">
        <v>0</v>
      </c>
      <c r="BS293" s="657">
        <v>0</v>
      </c>
      <c r="BT293" s="657">
        <v>0</v>
      </c>
      <c r="BU293" s="657">
        <v>0</v>
      </c>
      <c r="BV293" s="665">
        <v>0</v>
      </c>
      <c r="BW293" s="657">
        <v>0</v>
      </c>
      <c r="BX293" s="666">
        <v>0</v>
      </c>
      <c r="BY293" s="657">
        <v>0</v>
      </c>
      <c r="BZ293" s="657">
        <v>0</v>
      </c>
      <c r="CA293" s="657">
        <v>0</v>
      </c>
      <c r="CB293" s="665">
        <v>8</v>
      </c>
      <c r="CC293" s="657">
        <v>6</v>
      </c>
      <c r="CD293" s="666">
        <v>2</v>
      </c>
      <c r="CE293" s="657">
        <v>0</v>
      </c>
      <c r="CF293" s="657">
        <v>0</v>
      </c>
      <c r="CG293" s="657">
        <v>0</v>
      </c>
      <c r="CH293" s="665">
        <v>0</v>
      </c>
      <c r="CI293" s="657">
        <v>0</v>
      </c>
      <c r="CJ293" s="666">
        <v>0</v>
      </c>
      <c r="CK293" s="657">
        <v>6</v>
      </c>
      <c r="CL293" s="657">
        <v>6</v>
      </c>
      <c r="CM293" s="657">
        <v>0</v>
      </c>
      <c r="CN293" s="665">
        <v>0</v>
      </c>
      <c r="CO293" s="657">
        <v>0</v>
      </c>
      <c r="CP293" s="666">
        <v>0</v>
      </c>
      <c r="CQ293" s="657">
        <v>0</v>
      </c>
      <c r="CR293" s="657">
        <v>0</v>
      </c>
      <c r="CS293" s="657">
        <v>0</v>
      </c>
      <c r="CT293" s="665">
        <v>0</v>
      </c>
      <c r="CU293" s="657">
        <v>0</v>
      </c>
      <c r="CV293" s="666">
        <v>0</v>
      </c>
      <c r="CW293" s="657">
        <v>0</v>
      </c>
      <c r="CX293" s="657">
        <v>0</v>
      </c>
      <c r="CY293" s="657">
        <v>0</v>
      </c>
      <c r="CZ293" s="665">
        <v>0</v>
      </c>
      <c r="DA293" s="657">
        <v>0</v>
      </c>
      <c r="DB293" s="666">
        <v>0</v>
      </c>
      <c r="DC293" s="657">
        <v>0</v>
      </c>
      <c r="DD293" s="657">
        <v>0</v>
      </c>
      <c r="DE293" s="657">
        <v>0</v>
      </c>
      <c r="DF293" s="665">
        <v>0</v>
      </c>
      <c r="DG293" s="657">
        <v>0</v>
      </c>
      <c r="DH293" s="666">
        <v>0</v>
      </c>
      <c r="DI293" s="657">
        <v>0</v>
      </c>
      <c r="DJ293" s="657">
        <v>0</v>
      </c>
      <c r="DK293" s="657">
        <v>0</v>
      </c>
      <c r="DL293" s="665">
        <v>0</v>
      </c>
      <c r="DM293" s="657">
        <v>0</v>
      </c>
      <c r="DN293" s="666">
        <v>0</v>
      </c>
      <c r="DO293" s="657">
        <v>0</v>
      </c>
      <c r="DP293" s="657">
        <v>0</v>
      </c>
      <c r="DQ293" s="657">
        <v>0</v>
      </c>
      <c r="DR293" s="665">
        <v>0</v>
      </c>
      <c r="DS293" s="657">
        <v>0</v>
      </c>
      <c r="DT293" s="666">
        <v>0</v>
      </c>
      <c r="DU293" s="665">
        <v>0</v>
      </c>
      <c r="DV293" s="657">
        <v>0</v>
      </c>
      <c r="DW293" s="666">
        <v>0</v>
      </c>
    </row>
    <row r="294" spans="1:127" hidden="1" x14ac:dyDescent="0.15">
      <c r="A294" s="529" t="s">
        <v>1636</v>
      </c>
      <c r="B294" s="661">
        <v>734</v>
      </c>
      <c r="C294" s="662">
        <v>630</v>
      </c>
      <c r="D294" s="663">
        <v>104</v>
      </c>
      <c r="E294" s="657">
        <v>603</v>
      </c>
      <c r="F294" s="657">
        <v>507</v>
      </c>
      <c r="G294" s="657">
        <v>96</v>
      </c>
      <c r="H294" s="665">
        <v>87</v>
      </c>
      <c r="I294" s="657">
        <v>79</v>
      </c>
      <c r="J294" s="666">
        <v>8</v>
      </c>
      <c r="K294" s="657">
        <v>1</v>
      </c>
      <c r="L294" s="657">
        <v>1</v>
      </c>
      <c r="M294" s="657">
        <v>0</v>
      </c>
      <c r="N294" s="665">
        <v>0</v>
      </c>
      <c r="O294" s="657">
        <v>0</v>
      </c>
      <c r="P294" s="666">
        <v>0</v>
      </c>
      <c r="Q294" s="657">
        <v>37</v>
      </c>
      <c r="R294" s="657">
        <v>37</v>
      </c>
      <c r="S294" s="657">
        <v>0</v>
      </c>
      <c r="T294" s="665">
        <v>0</v>
      </c>
      <c r="U294" s="657">
        <v>0</v>
      </c>
      <c r="V294" s="666">
        <v>0</v>
      </c>
      <c r="W294" s="657">
        <v>0</v>
      </c>
      <c r="X294" s="657">
        <v>0</v>
      </c>
      <c r="Y294" s="657">
        <v>0</v>
      </c>
      <c r="Z294" s="665">
        <v>0</v>
      </c>
      <c r="AA294" s="657">
        <v>0</v>
      </c>
      <c r="AB294" s="666">
        <v>0</v>
      </c>
      <c r="AC294" s="657">
        <v>0</v>
      </c>
      <c r="AD294" s="657">
        <v>0</v>
      </c>
      <c r="AE294" s="657">
        <v>0</v>
      </c>
      <c r="AF294" s="665">
        <v>0</v>
      </c>
      <c r="AG294" s="657">
        <v>0</v>
      </c>
      <c r="AH294" s="666">
        <v>0</v>
      </c>
      <c r="AI294" s="657">
        <v>0</v>
      </c>
      <c r="AJ294" s="657">
        <v>0</v>
      </c>
      <c r="AK294" s="657">
        <v>0</v>
      </c>
      <c r="AL294" s="665">
        <v>0</v>
      </c>
      <c r="AM294" s="657">
        <v>0</v>
      </c>
      <c r="AN294" s="666">
        <v>0</v>
      </c>
      <c r="AO294" s="657">
        <v>0</v>
      </c>
      <c r="AP294" s="657">
        <v>0</v>
      </c>
      <c r="AQ294" s="657">
        <v>0</v>
      </c>
      <c r="AR294" s="665">
        <v>0</v>
      </c>
      <c r="AS294" s="657">
        <v>0</v>
      </c>
      <c r="AT294" s="666">
        <v>0</v>
      </c>
      <c r="AU294" s="657">
        <v>0</v>
      </c>
      <c r="AV294" s="657">
        <v>0</v>
      </c>
      <c r="AW294" s="657">
        <v>0</v>
      </c>
      <c r="AX294" s="665">
        <v>0</v>
      </c>
      <c r="AY294" s="657">
        <v>0</v>
      </c>
      <c r="AZ294" s="666">
        <v>0</v>
      </c>
      <c r="BA294" s="657">
        <v>0</v>
      </c>
      <c r="BB294" s="657">
        <v>0</v>
      </c>
      <c r="BC294" s="657">
        <v>0</v>
      </c>
      <c r="BD294" s="665">
        <v>0</v>
      </c>
      <c r="BE294" s="657">
        <v>0</v>
      </c>
      <c r="BF294" s="666">
        <v>0</v>
      </c>
      <c r="BG294" s="657">
        <v>0</v>
      </c>
      <c r="BH294" s="657">
        <v>0</v>
      </c>
      <c r="BI294" s="657">
        <v>0</v>
      </c>
      <c r="BJ294" s="665">
        <v>0</v>
      </c>
      <c r="BK294" s="657">
        <v>0</v>
      </c>
      <c r="BL294" s="666">
        <v>0</v>
      </c>
      <c r="BM294" s="657">
        <v>0</v>
      </c>
      <c r="BN294" s="657">
        <v>0</v>
      </c>
      <c r="BO294" s="657">
        <v>0</v>
      </c>
      <c r="BP294" s="665">
        <v>0</v>
      </c>
      <c r="BQ294" s="657">
        <v>0</v>
      </c>
      <c r="BR294" s="666">
        <v>0</v>
      </c>
      <c r="BS294" s="657">
        <v>0</v>
      </c>
      <c r="BT294" s="657">
        <v>0</v>
      </c>
      <c r="BU294" s="657">
        <v>0</v>
      </c>
      <c r="BV294" s="665">
        <v>0</v>
      </c>
      <c r="BW294" s="657">
        <v>0</v>
      </c>
      <c r="BX294" s="666">
        <v>0</v>
      </c>
      <c r="BY294" s="657">
        <v>0</v>
      </c>
      <c r="BZ294" s="657">
        <v>0</v>
      </c>
      <c r="CA294" s="657">
        <v>0</v>
      </c>
      <c r="CB294" s="665">
        <v>0</v>
      </c>
      <c r="CC294" s="657">
        <v>0</v>
      </c>
      <c r="CD294" s="666">
        <v>0</v>
      </c>
      <c r="CE294" s="657">
        <v>0</v>
      </c>
      <c r="CF294" s="657">
        <v>0</v>
      </c>
      <c r="CG294" s="657">
        <v>0</v>
      </c>
      <c r="CH294" s="665">
        <v>0</v>
      </c>
      <c r="CI294" s="657">
        <v>0</v>
      </c>
      <c r="CJ294" s="666">
        <v>0</v>
      </c>
      <c r="CK294" s="657">
        <v>6</v>
      </c>
      <c r="CL294" s="657">
        <v>6</v>
      </c>
      <c r="CM294" s="657">
        <v>0</v>
      </c>
      <c r="CN294" s="665">
        <v>0</v>
      </c>
      <c r="CO294" s="657">
        <v>0</v>
      </c>
      <c r="CP294" s="666">
        <v>0</v>
      </c>
      <c r="CQ294" s="657">
        <v>0</v>
      </c>
      <c r="CR294" s="657">
        <v>0</v>
      </c>
      <c r="CS294" s="657">
        <v>0</v>
      </c>
      <c r="CT294" s="665">
        <v>0</v>
      </c>
      <c r="CU294" s="657">
        <v>0</v>
      </c>
      <c r="CV294" s="666">
        <v>0</v>
      </c>
      <c r="CW294" s="657">
        <v>0</v>
      </c>
      <c r="CX294" s="657">
        <v>0</v>
      </c>
      <c r="CY294" s="657">
        <v>0</v>
      </c>
      <c r="CZ294" s="665">
        <v>0</v>
      </c>
      <c r="DA294" s="657">
        <v>0</v>
      </c>
      <c r="DB294" s="666">
        <v>0</v>
      </c>
      <c r="DC294" s="657">
        <v>0</v>
      </c>
      <c r="DD294" s="657">
        <v>0</v>
      </c>
      <c r="DE294" s="657">
        <v>0</v>
      </c>
      <c r="DF294" s="665">
        <v>0</v>
      </c>
      <c r="DG294" s="657">
        <v>0</v>
      </c>
      <c r="DH294" s="666">
        <v>0</v>
      </c>
      <c r="DI294" s="657">
        <v>0</v>
      </c>
      <c r="DJ294" s="657">
        <v>0</v>
      </c>
      <c r="DK294" s="657">
        <v>0</v>
      </c>
      <c r="DL294" s="665">
        <v>0</v>
      </c>
      <c r="DM294" s="657">
        <v>0</v>
      </c>
      <c r="DN294" s="666">
        <v>0</v>
      </c>
      <c r="DO294" s="657">
        <v>0</v>
      </c>
      <c r="DP294" s="657">
        <v>0</v>
      </c>
      <c r="DQ294" s="657">
        <v>0</v>
      </c>
      <c r="DR294" s="665">
        <v>0</v>
      </c>
      <c r="DS294" s="657">
        <v>0</v>
      </c>
      <c r="DT294" s="666">
        <v>0</v>
      </c>
      <c r="DU294" s="665">
        <v>0</v>
      </c>
      <c r="DV294" s="657">
        <v>0</v>
      </c>
      <c r="DW294" s="666">
        <v>0</v>
      </c>
    </row>
    <row r="295" spans="1:127" hidden="1" x14ac:dyDescent="0.15">
      <c r="A295" s="529" t="s">
        <v>1637</v>
      </c>
      <c r="B295" s="661">
        <v>195</v>
      </c>
      <c r="C295" s="662">
        <v>178</v>
      </c>
      <c r="D295" s="663">
        <v>17</v>
      </c>
      <c r="E295" s="657">
        <v>8</v>
      </c>
      <c r="F295" s="657">
        <v>8</v>
      </c>
      <c r="G295" s="657">
        <v>0</v>
      </c>
      <c r="H295" s="665">
        <v>110</v>
      </c>
      <c r="I295" s="657">
        <v>106</v>
      </c>
      <c r="J295" s="666">
        <v>4</v>
      </c>
      <c r="K295" s="657">
        <v>0</v>
      </c>
      <c r="L295" s="657">
        <v>0</v>
      </c>
      <c r="M295" s="657">
        <v>0</v>
      </c>
      <c r="N295" s="665">
        <v>1</v>
      </c>
      <c r="O295" s="657">
        <v>1</v>
      </c>
      <c r="P295" s="666">
        <v>0</v>
      </c>
      <c r="Q295" s="657">
        <v>0</v>
      </c>
      <c r="R295" s="657">
        <v>0</v>
      </c>
      <c r="S295" s="657">
        <v>0</v>
      </c>
      <c r="T295" s="665">
        <v>15</v>
      </c>
      <c r="U295" s="657">
        <v>13</v>
      </c>
      <c r="V295" s="666">
        <v>2</v>
      </c>
      <c r="W295" s="657">
        <v>0</v>
      </c>
      <c r="X295" s="657">
        <v>0</v>
      </c>
      <c r="Y295" s="657">
        <v>0</v>
      </c>
      <c r="Z295" s="665">
        <v>0</v>
      </c>
      <c r="AA295" s="657">
        <v>0</v>
      </c>
      <c r="AB295" s="666">
        <v>0</v>
      </c>
      <c r="AC295" s="657">
        <v>0</v>
      </c>
      <c r="AD295" s="657">
        <v>0</v>
      </c>
      <c r="AE295" s="657">
        <v>0</v>
      </c>
      <c r="AF295" s="665">
        <v>33</v>
      </c>
      <c r="AG295" s="657">
        <v>27</v>
      </c>
      <c r="AH295" s="666">
        <v>6</v>
      </c>
      <c r="AI295" s="657">
        <v>0</v>
      </c>
      <c r="AJ295" s="657">
        <v>0</v>
      </c>
      <c r="AK295" s="657">
        <v>0</v>
      </c>
      <c r="AL295" s="665">
        <v>0</v>
      </c>
      <c r="AM295" s="657">
        <v>0</v>
      </c>
      <c r="AN295" s="666">
        <v>0</v>
      </c>
      <c r="AO295" s="657">
        <v>7</v>
      </c>
      <c r="AP295" s="657">
        <v>6</v>
      </c>
      <c r="AQ295" s="657">
        <v>1</v>
      </c>
      <c r="AR295" s="665">
        <v>0</v>
      </c>
      <c r="AS295" s="657">
        <v>0</v>
      </c>
      <c r="AT295" s="666">
        <v>0</v>
      </c>
      <c r="AU295" s="657">
        <v>0</v>
      </c>
      <c r="AV295" s="657">
        <v>0</v>
      </c>
      <c r="AW295" s="657">
        <v>0</v>
      </c>
      <c r="AX295" s="665">
        <v>0</v>
      </c>
      <c r="AY295" s="657">
        <v>0</v>
      </c>
      <c r="AZ295" s="666">
        <v>0</v>
      </c>
      <c r="BA295" s="657">
        <v>0</v>
      </c>
      <c r="BB295" s="657">
        <v>0</v>
      </c>
      <c r="BC295" s="657">
        <v>0</v>
      </c>
      <c r="BD295" s="665">
        <v>0</v>
      </c>
      <c r="BE295" s="657">
        <v>0</v>
      </c>
      <c r="BF295" s="666">
        <v>0</v>
      </c>
      <c r="BG295" s="657">
        <v>0</v>
      </c>
      <c r="BH295" s="657">
        <v>0</v>
      </c>
      <c r="BI295" s="657">
        <v>0</v>
      </c>
      <c r="BJ295" s="665">
        <v>0</v>
      </c>
      <c r="BK295" s="657">
        <v>0</v>
      </c>
      <c r="BL295" s="666">
        <v>0</v>
      </c>
      <c r="BM295" s="657">
        <v>13</v>
      </c>
      <c r="BN295" s="657">
        <v>11</v>
      </c>
      <c r="BO295" s="657">
        <v>2</v>
      </c>
      <c r="BP295" s="665">
        <v>0</v>
      </c>
      <c r="BQ295" s="657">
        <v>0</v>
      </c>
      <c r="BR295" s="666">
        <v>0</v>
      </c>
      <c r="BS295" s="657">
        <v>0</v>
      </c>
      <c r="BT295" s="657">
        <v>0</v>
      </c>
      <c r="BU295" s="657">
        <v>0</v>
      </c>
      <c r="BV295" s="665">
        <v>0</v>
      </c>
      <c r="BW295" s="657">
        <v>0</v>
      </c>
      <c r="BX295" s="666">
        <v>0</v>
      </c>
      <c r="BY295" s="657">
        <v>0</v>
      </c>
      <c r="BZ295" s="657">
        <v>0</v>
      </c>
      <c r="CA295" s="657">
        <v>0</v>
      </c>
      <c r="CB295" s="665">
        <v>8</v>
      </c>
      <c r="CC295" s="657">
        <v>6</v>
      </c>
      <c r="CD295" s="666">
        <v>2</v>
      </c>
      <c r="CE295" s="657">
        <v>0</v>
      </c>
      <c r="CF295" s="657">
        <v>0</v>
      </c>
      <c r="CG295" s="657">
        <v>0</v>
      </c>
      <c r="CH295" s="665">
        <v>0</v>
      </c>
      <c r="CI295" s="657">
        <v>0</v>
      </c>
      <c r="CJ295" s="666">
        <v>0</v>
      </c>
      <c r="CK295" s="657">
        <v>0</v>
      </c>
      <c r="CL295" s="657">
        <v>0</v>
      </c>
      <c r="CM295" s="657">
        <v>0</v>
      </c>
      <c r="CN295" s="665">
        <v>0</v>
      </c>
      <c r="CO295" s="657">
        <v>0</v>
      </c>
      <c r="CP295" s="666">
        <v>0</v>
      </c>
      <c r="CQ295" s="657">
        <v>0</v>
      </c>
      <c r="CR295" s="657">
        <v>0</v>
      </c>
      <c r="CS295" s="657">
        <v>0</v>
      </c>
      <c r="CT295" s="665">
        <v>0</v>
      </c>
      <c r="CU295" s="657">
        <v>0</v>
      </c>
      <c r="CV295" s="666">
        <v>0</v>
      </c>
      <c r="CW295" s="657">
        <v>0</v>
      </c>
      <c r="CX295" s="657">
        <v>0</v>
      </c>
      <c r="CY295" s="657">
        <v>0</v>
      </c>
      <c r="CZ295" s="665">
        <v>0</v>
      </c>
      <c r="DA295" s="657">
        <v>0</v>
      </c>
      <c r="DB295" s="666">
        <v>0</v>
      </c>
      <c r="DC295" s="657">
        <v>0</v>
      </c>
      <c r="DD295" s="657">
        <v>0</v>
      </c>
      <c r="DE295" s="657">
        <v>0</v>
      </c>
      <c r="DF295" s="665">
        <v>0</v>
      </c>
      <c r="DG295" s="657">
        <v>0</v>
      </c>
      <c r="DH295" s="666">
        <v>0</v>
      </c>
      <c r="DI295" s="657">
        <v>0</v>
      </c>
      <c r="DJ295" s="657">
        <v>0</v>
      </c>
      <c r="DK295" s="657">
        <v>0</v>
      </c>
      <c r="DL295" s="665">
        <v>0</v>
      </c>
      <c r="DM295" s="657">
        <v>0</v>
      </c>
      <c r="DN295" s="666">
        <v>0</v>
      </c>
      <c r="DO295" s="657">
        <v>0</v>
      </c>
      <c r="DP295" s="657">
        <v>0</v>
      </c>
      <c r="DQ295" s="657">
        <v>0</v>
      </c>
      <c r="DR295" s="665">
        <v>0</v>
      </c>
      <c r="DS295" s="657">
        <v>0</v>
      </c>
      <c r="DT295" s="666">
        <v>0</v>
      </c>
      <c r="DU295" s="665">
        <v>0</v>
      </c>
      <c r="DV295" s="657">
        <v>0</v>
      </c>
      <c r="DW295" s="666">
        <v>0</v>
      </c>
    </row>
    <row r="296" spans="1:127" hidden="1" x14ac:dyDescent="0.15">
      <c r="A296" s="529" t="s">
        <v>1638</v>
      </c>
      <c r="B296" s="661">
        <v>68</v>
      </c>
      <c r="C296" s="662">
        <v>64</v>
      </c>
      <c r="D296" s="663">
        <v>4</v>
      </c>
      <c r="E296" s="657">
        <v>51</v>
      </c>
      <c r="F296" s="657">
        <v>48</v>
      </c>
      <c r="G296" s="657">
        <v>3</v>
      </c>
      <c r="H296" s="665">
        <v>0</v>
      </c>
      <c r="I296" s="657">
        <v>0</v>
      </c>
      <c r="J296" s="666">
        <v>0</v>
      </c>
      <c r="K296" s="657">
        <v>7</v>
      </c>
      <c r="L296" s="657">
        <v>7</v>
      </c>
      <c r="M296" s="657">
        <v>0</v>
      </c>
      <c r="N296" s="665">
        <v>0</v>
      </c>
      <c r="O296" s="657">
        <v>0</v>
      </c>
      <c r="P296" s="666">
        <v>0</v>
      </c>
      <c r="Q296" s="657">
        <v>0</v>
      </c>
      <c r="R296" s="657">
        <v>0</v>
      </c>
      <c r="S296" s="657">
        <v>0</v>
      </c>
      <c r="T296" s="665">
        <v>0</v>
      </c>
      <c r="U296" s="657">
        <v>0</v>
      </c>
      <c r="V296" s="666">
        <v>0</v>
      </c>
      <c r="W296" s="657">
        <v>10</v>
      </c>
      <c r="X296" s="657">
        <v>9</v>
      </c>
      <c r="Y296" s="657">
        <v>1</v>
      </c>
      <c r="Z296" s="665">
        <v>0</v>
      </c>
      <c r="AA296" s="657">
        <v>0</v>
      </c>
      <c r="AB296" s="666">
        <v>0</v>
      </c>
      <c r="AC296" s="657">
        <v>0</v>
      </c>
      <c r="AD296" s="657">
        <v>0</v>
      </c>
      <c r="AE296" s="657">
        <v>0</v>
      </c>
      <c r="AF296" s="665">
        <v>0</v>
      </c>
      <c r="AG296" s="657">
        <v>0</v>
      </c>
      <c r="AH296" s="666">
        <v>0</v>
      </c>
      <c r="AI296" s="657">
        <v>0</v>
      </c>
      <c r="AJ296" s="657">
        <v>0</v>
      </c>
      <c r="AK296" s="657">
        <v>0</v>
      </c>
      <c r="AL296" s="665">
        <v>0</v>
      </c>
      <c r="AM296" s="657">
        <v>0</v>
      </c>
      <c r="AN296" s="666">
        <v>0</v>
      </c>
      <c r="AO296" s="657">
        <v>0</v>
      </c>
      <c r="AP296" s="657">
        <v>0</v>
      </c>
      <c r="AQ296" s="657">
        <v>0</v>
      </c>
      <c r="AR296" s="665">
        <v>0</v>
      </c>
      <c r="AS296" s="657">
        <v>0</v>
      </c>
      <c r="AT296" s="666">
        <v>0</v>
      </c>
      <c r="AU296" s="657">
        <v>0</v>
      </c>
      <c r="AV296" s="657">
        <v>0</v>
      </c>
      <c r="AW296" s="657">
        <v>0</v>
      </c>
      <c r="AX296" s="665">
        <v>0</v>
      </c>
      <c r="AY296" s="657">
        <v>0</v>
      </c>
      <c r="AZ296" s="666">
        <v>0</v>
      </c>
      <c r="BA296" s="657">
        <v>0</v>
      </c>
      <c r="BB296" s="657">
        <v>0</v>
      </c>
      <c r="BC296" s="657">
        <v>0</v>
      </c>
      <c r="BD296" s="665">
        <v>0</v>
      </c>
      <c r="BE296" s="657">
        <v>0</v>
      </c>
      <c r="BF296" s="666">
        <v>0</v>
      </c>
      <c r="BG296" s="657">
        <v>0</v>
      </c>
      <c r="BH296" s="657">
        <v>0</v>
      </c>
      <c r="BI296" s="657">
        <v>0</v>
      </c>
      <c r="BJ296" s="665">
        <v>0</v>
      </c>
      <c r="BK296" s="657">
        <v>0</v>
      </c>
      <c r="BL296" s="666">
        <v>0</v>
      </c>
      <c r="BM296" s="657">
        <v>0</v>
      </c>
      <c r="BN296" s="657">
        <v>0</v>
      </c>
      <c r="BO296" s="657">
        <v>0</v>
      </c>
      <c r="BP296" s="665">
        <v>0</v>
      </c>
      <c r="BQ296" s="657">
        <v>0</v>
      </c>
      <c r="BR296" s="666">
        <v>0</v>
      </c>
      <c r="BS296" s="657">
        <v>0</v>
      </c>
      <c r="BT296" s="657">
        <v>0</v>
      </c>
      <c r="BU296" s="657">
        <v>0</v>
      </c>
      <c r="BV296" s="665">
        <v>0</v>
      </c>
      <c r="BW296" s="657">
        <v>0</v>
      </c>
      <c r="BX296" s="666">
        <v>0</v>
      </c>
      <c r="BY296" s="657">
        <v>0</v>
      </c>
      <c r="BZ296" s="657">
        <v>0</v>
      </c>
      <c r="CA296" s="657">
        <v>0</v>
      </c>
      <c r="CB296" s="665">
        <v>0</v>
      </c>
      <c r="CC296" s="657">
        <v>0</v>
      </c>
      <c r="CD296" s="666">
        <v>0</v>
      </c>
      <c r="CE296" s="657">
        <v>0</v>
      </c>
      <c r="CF296" s="657">
        <v>0</v>
      </c>
      <c r="CG296" s="657">
        <v>0</v>
      </c>
      <c r="CH296" s="665">
        <v>0</v>
      </c>
      <c r="CI296" s="657">
        <v>0</v>
      </c>
      <c r="CJ296" s="666">
        <v>0</v>
      </c>
      <c r="CK296" s="657">
        <v>0</v>
      </c>
      <c r="CL296" s="657">
        <v>0</v>
      </c>
      <c r="CM296" s="657">
        <v>0</v>
      </c>
      <c r="CN296" s="665">
        <v>0</v>
      </c>
      <c r="CO296" s="657">
        <v>0</v>
      </c>
      <c r="CP296" s="666">
        <v>0</v>
      </c>
      <c r="CQ296" s="657">
        <v>0</v>
      </c>
      <c r="CR296" s="657">
        <v>0</v>
      </c>
      <c r="CS296" s="657">
        <v>0</v>
      </c>
      <c r="CT296" s="665">
        <v>0</v>
      </c>
      <c r="CU296" s="657">
        <v>0</v>
      </c>
      <c r="CV296" s="666">
        <v>0</v>
      </c>
      <c r="CW296" s="657">
        <v>0</v>
      </c>
      <c r="CX296" s="657">
        <v>0</v>
      </c>
      <c r="CY296" s="657">
        <v>0</v>
      </c>
      <c r="CZ296" s="665">
        <v>0</v>
      </c>
      <c r="DA296" s="657">
        <v>0</v>
      </c>
      <c r="DB296" s="666">
        <v>0</v>
      </c>
      <c r="DC296" s="657">
        <v>0</v>
      </c>
      <c r="DD296" s="657">
        <v>0</v>
      </c>
      <c r="DE296" s="657">
        <v>0</v>
      </c>
      <c r="DF296" s="665">
        <v>0</v>
      </c>
      <c r="DG296" s="657">
        <v>0</v>
      </c>
      <c r="DH296" s="666">
        <v>0</v>
      </c>
      <c r="DI296" s="657">
        <v>0</v>
      </c>
      <c r="DJ296" s="657">
        <v>0</v>
      </c>
      <c r="DK296" s="657">
        <v>0</v>
      </c>
      <c r="DL296" s="665">
        <v>0</v>
      </c>
      <c r="DM296" s="657">
        <v>0</v>
      </c>
      <c r="DN296" s="666">
        <v>0</v>
      </c>
      <c r="DO296" s="657">
        <v>0</v>
      </c>
      <c r="DP296" s="657">
        <v>0</v>
      </c>
      <c r="DQ296" s="657">
        <v>0</v>
      </c>
      <c r="DR296" s="665">
        <v>0</v>
      </c>
      <c r="DS296" s="657">
        <v>0</v>
      </c>
      <c r="DT296" s="666">
        <v>0</v>
      </c>
      <c r="DU296" s="665">
        <v>0</v>
      </c>
      <c r="DV296" s="657">
        <v>0</v>
      </c>
      <c r="DW296" s="666">
        <v>0</v>
      </c>
    </row>
    <row r="297" spans="1:127" hidden="1" x14ac:dyDescent="0.15">
      <c r="A297" s="529" t="s">
        <v>1639</v>
      </c>
      <c r="B297" s="661">
        <v>0</v>
      </c>
      <c r="C297" s="662">
        <v>0</v>
      </c>
      <c r="D297" s="663">
        <v>0</v>
      </c>
      <c r="E297" s="657">
        <v>0</v>
      </c>
      <c r="F297" s="657">
        <v>0</v>
      </c>
      <c r="G297" s="657">
        <v>0</v>
      </c>
      <c r="H297" s="665">
        <v>0</v>
      </c>
      <c r="I297" s="657">
        <v>0</v>
      </c>
      <c r="J297" s="666">
        <v>0</v>
      </c>
      <c r="K297" s="657">
        <v>0</v>
      </c>
      <c r="L297" s="657">
        <v>0</v>
      </c>
      <c r="M297" s="657">
        <v>0</v>
      </c>
      <c r="N297" s="665">
        <v>0</v>
      </c>
      <c r="O297" s="657">
        <v>0</v>
      </c>
      <c r="P297" s="666">
        <v>0</v>
      </c>
      <c r="Q297" s="657">
        <v>0</v>
      </c>
      <c r="R297" s="657">
        <v>0</v>
      </c>
      <c r="S297" s="657">
        <v>0</v>
      </c>
      <c r="T297" s="665">
        <v>0</v>
      </c>
      <c r="U297" s="657">
        <v>0</v>
      </c>
      <c r="V297" s="666">
        <v>0</v>
      </c>
      <c r="W297" s="657">
        <v>0</v>
      </c>
      <c r="X297" s="657">
        <v>0</v>
      </c>
      <c r="Y297" s="657">
        <v>0</v>
      </c>
      <c r="Z297" s="665">
        <v>0</v>
      </c>
      <c r="AA297" s="657">
        <v>0</v>
      </c>
      <c r="AB297" s="666">
        <v>0</v>
      </c>
      <c r="AC297" s="657">
        <v>0</v>
      </c>
      <c r="AD297" s="657">
        <v>0</v>
      </c>
      <c r="AE297" s="657">
        <v>0</v>
      </c>
      <c r="AF297" s="665">
        <v>0</v>
      </c>
      <c r="AG297" s="657">
        <v>0</v>
      </c>
      <c r="AH297" s="666">
        <v>0</v>
      </c>
      <c r="AI297" s="657">
        <v>0</v>
      </c>
      <c r="AJ297" s="657">
        <v>0</v>
      </c>
      <c r="AK297" s="657">
        <v>0</v>
      </c>
      <c r="AL297" s="665">
        <v>0</v>
      </c>
      <c r="AM297" s="657">
        <v>0</v>
      </c>
      <c r="AN297" s="666">
        <v>0</v>
      </c>
      <c r="AO297" s="657">
        <v>0</v>
      </c>
      <c r="AP297" s="657">
        <v>0</v>
      </c>
      <c r="AQ297" s="657">
        <v>0</v>
      </c>
      <c r="AR297" s="665">
        <v>0</v>
      </c>
      <c r="AS297" s="657">
        <v>0</v>
      </c>
      <c r="AT297" s="666">
        <v>0</v>
      </c>
      <c r="AU297" s="657">
        <v>0</v>
      </c>
      <c r="AV297" s="657">
        <v>0</v>
      </c>
      <c r="AW297" s="657">
        <v>0</v>
      </c>
      <c r="AX297" s="665">
        <v>0</v>
      </c>
      <c r="AY297" s="657">
        <v>0</v>
      </c>
      <c r="AZ297" s="666">
        <v>0</v>
      </c>
      <c r="BA297" s="657">
        <v>0</v>
      </c>
      <c r="BB297" s="657">
        <v>0</v>
      </c>
      <c r="BC297" s="657">
        <v>0</v>
      </c>
      <c r="BD297" s="665">
        <v>0</v>
      </c>
      <c r="BE297" s="657">
        <v>0</v>
      </c>
      <c r="BF297" s="666">
        <v>0</v>
      </c>
      <c r="BG297" s="657">
        <v>0</v>
      </c>
      <c r="BH297" s="657">
        <v>0</v>
      </c>
      <c r="BI297" s="657">
        <v>0</v>
      </c>
      <c r="BJ297" s="665">
        <v>0</v>
      </c>
      <c r="BK297" s="657">
        <v>0</v>
      </c>
      <c r="BL297" s="666">
        <v>0</v>
      </c>
      <c r="BM297" s="657">
        <v>0</v>
      </c>
      <c r="BN297" s="657">
        <v>0</v>
      </c>
      <c r="BO297" s="657">
        <v>0</v>
      </c>
      <c r="BP297" s="665">
        <v>0</v>
      </c>
      <c r="BQ297" s="657">
        <v>0</v>
      </c>
      <c r="BR297" s="666">
        <v>0</v>
      </c>
      <c r="BS297" s="657">
        <v>0</v>
      </c>
      <c r="BT297" s="657">
        <v>0</v>
      </c>
      <c r="BU297" s="657">
        <v>0</v>
      </c>
      <c r="BV297" s="665">
        <v>0</v>
      </c>
      <c r="BW297" s="657">
        <v>0</v>
      </c>
      <c r="BX297" s="666">
        <v>0</v>
      </c>
      <c r="BY297" s="657">
        <v>0</v>
      </c>
      <c r="BZ297" s="657">
        <v>0</v>
      </c>
      <c r="CA297" s="657">
        <v>0</v>
      </c>
      <c r="CB297" s="665">
        <v>0</v>
      </c>
      <c r="CC297" s="657">
        <v>0</v>
      </c>
      <c r="CD297" s="666">
        <v>0</v>
      </c>
      <c r="CE297" s="657">
        <v>0</v>
      </c>
      <c r="CF297" s="657">
        <v>0</v>
      </c>
      <c r="CG297" s="657">
        <v>0</v>
      </c>
      <c r="CH297" s="665">
        <v>0</v>
      </c>
      <c r="CI297" s="657">
        <v>0</v>
      </c>
      <c r="CJ297" s="666">
        <v>0</v>
      </c>
      <c r="CK297" s="657">
        <v>0</v>
      </c>
      <c r="CL297" s="657">
        <v>0</v>
      </c>
      <c r="CM297" s="657">
        <v>0</v>
      </c>
      <c r="CN297" s="665">
        <v>0</v>
      </c>
      <c r="CO297" s="657">
        <v>0</v>
      </c>
      <c r="CP297" s="666">
        <v>0</v>
      </c>
      <c r="CQ297" s="657">
        <v>0</v>
      </c>
      <c r="CR297" s="657">
        <v>0</v>
      </c>
      <c r="CS297" s="657">
        <v>0</v>
      </c>
      <c r="CT297" s="665">
        <v>0</v>
      </c>
      <c r="CU297" s="657">
        <v>0</v>
      </c>
      <c r="CV297" s="666">
        <v>0</v>
      </c>
      <c r="CW297" s="657">
        <v>0</v>
      </c>
      <c r="CX297" s="657">
        <v>0</v>
      </c>
      <c r="CY297" s="657">
        <v>0</v>
      </c>
      <c r="CZ297" s="665">
        <v>0</v>
      </c>
      <c r="DA297" s="657">
        <v>0</v>
      </c>
      <c r="DB297" s="666">
        <v>0</v>
      </c>
      <c r="DC297" s="657">
        <v>0</v>
      </c>
      <c r="DD297" s="657">
        <v>0</v>
      </c>
      <c r="DE297" s="657">
        <v>0</v>
      </c>
      <c r="DF297" s="665">
        <v>0</v>
      </c>
      <c r="DG297" s="657">
        <v>0</v>
      </c>
      <c r="DH297" s="666">
        <v>0</v>
      </c>
      <c r="DI297" s="657">
        <v>0</v>
      </c>
      <c r="DJ297" s="657">
        <v>0</v>
      </c>
      <c r="DK297" s="657">
        <v>0</v>
      </c>
      <c r="DL297" s="665">
        <v>0</v>
      </c>
      <c r="DM297" s="657">
        <v>0</v>
      </c>
      <c r="DN297" s="666">
        <v>0</v>
      </c>
      <c r="DO297" s="657">
        <v>0</v>
      </c>
      <c r="DP297" s="657">
        <v>0</v>
      </c>
      <c r="DQ297" s="657">
        <v>0</v>
      </c>
      <c r="DR297" s="665">
        <v>0</v>
      </c>
      <c r="DS297" s="657">
        <v>0</v>
      </c>
      <c r="DT297" s="666">
        <v>0</v>
      </c>
      <c r="DU297" s="665">
        <v>0</v>
      </c>
      <c r="DV297" s="657">
        <v>0</v>
      </c>
      <c r="DW297" s="666">
        <v>0</v>
      </c>
    </row>
    <row r="298" spans="1:127" hidden="1" x14ac:dyDescent="0.15">
      <c r="A298" s="529" t="s">
        <v>1640</v>
      </c>
      <c r="B298" s="661">
        <v>68</v>
      </c>
      <c r="C298" s="662">
        <v>64</v>
      </c>
      <c r="D298" s="663">
        <v>4</v>
      </c>
      <c r="E298" s="657">
        <v>51</v>
      </c>
      <c r="F298" s="657">
        <v>48</v>
      </c>
      <c r="G298" s="657">
        <v>3</v>
      </c>
      <c r="H298" s="665">
        <v>0</v>
      </c>
      <c r="I298" s="657">
        <v>0</v>
      </c>
      <c r="J298" s="666">
        <v>0</v>
      </c>
      <c r="K298" s="657">
        <v>7</v>
      </c>
      <c r="L298" s="657">
        <v>7</v>
      </c>
      <c r="M298" s="657">
        <v>0</v>
      </c>
      <c r="N298" s="665">
        <v>0</v>
      </c>
      <c r="O298" s="657">
        <v>0</v>
      </c>
      <c r="P298" s="666">
        <v>0</v>
      </c>
      <c r="Q298" s="657">
        <v>0</v>
      </c>
      <c r="R298" s="657">
        <v>0</v>
      </c>
      <c r="S298" s="657">
        <v>0</v>
      </c>
      <c r="T298" s="665">
        <v>0</v>
      </c>
      <c r="U298" s="657">
        <v>0</v>
      </c>
      <c r="V298" s="666">
        <v>0</v>
      </c>
      <c r="W298" s="657">
        <v>10</v>
      </c>
      <c r="X298" s="657">
        <v>9</v>
      </c>
      <c r="Y298" s="657">
        <v>1</v>
      </c>
      <c r="Z298" s="665">
        <v>0</v>
      </c>
      <c r="AA298" s="657">
        <v>0</v>
      </c>
      <c r="AB298" s="666">
        <v>0</v>
      </c>
      <c r="AC298" s="657">
        <v>0</v>
      </c>
      <c r="AD298" s="657">
        <v>0</v>
      </c>
      <c r="AE298" s="657">
        <v>0</v>
      </c>
      <c r="AF298" s="665">
        <v>0</v>
      </c>
      <c r="AG298" s="657">
        <v>0</v>
      </c>
      <c r="AH298" s="666">
        <v>0</v>
      </c>
      <c r="AI298" s="657">
        <v>0</v>
      </c>
      <c r="AJ298" s="657">
        <v>0</v>
      </c>
      <c r="AK298" s="657">
        <v>0</v>
      </c>
      <c r="AL298" s="665">
        <v>0</v>
      </c>
      <c r="AM298" s="657">
        <v>0</v>
      </c>
      <c r="AN298" s="666">
        <v>0</v>
      </c>
      <c r="AO298" s="657">
        <v>0</v>
      </c>
      <c r="AP298" s="657">
        <v>0</v>
      </c>
      <c r="AQ298" s="657">
        <v>0</v>
      </c>
      <c r="AR298" s="665">
        <v>0</v>
      </c>
      <c r="AS298" s="657">
        <v>0</v>
      </c>
      <c r="AT298" s="666">
        <v>0</v>
      </c>
      <c r="AU298" s="657">
        <v>0</v>
      </c>
      <c r="AV298" s="657">
        <v>0</v>
      </c>
      <c r="AW298" s="657">
        <v>0</v>
      </c>
      <c r="AX298" s="665">
        <v>0</v>
      </c>
      <c r="AY298" s="657">
        <v>0</v>
      </c>
      <c r="AZ298" s="666">
        <v>0</v>
      </c>
      <c r="BA298" s="657">
        <v>0</v>
      </c>
      <c r="BB298" s="657">
        <v>0</v>
      </c>
      <c r="BC298" s="657">
        <v>0</v>
      </c>
      <c r="BD298" s="665">
        <v>0</v>
      </c>
      <c r="BE298" s="657">
        <v>0</v>
      </c>
      <c r="BF298" s="666">
        <v>0</v>
      </c>
      <c r="BG298" s="657">
        <v>0</v>
      </c>
      <c r="BH298" s="657">
        <v>0</v>
      </c>
      <c r="BI298" s="657">
        <v>0</v>
      </c>
      <c r="BJ298" s="665">
        <v>0</v>
      </c>
      <c r="BK298" s="657">
        <v>0</v>
      </c>
      <c r="BL298" s="666">
        <v>0</v>
      </c>
      <c r="BM298" s="657">
        <v>0</v>
      </c>
      <c r="BN298" s="657">
        <v>0</v>
      </c>
      <c r="BO298" s="657">
        <v>0</v>
      </c>
      <c r="BP298" s="665">
        <v>0</v>
      </c>
      <c r="BQ298" s="657">
        <v>0</v>
      </c>
      <c r="BR298" s="666">
        <v>0</v>
      </c>
      <c r="BS298" s="657">
        <v>0</v>
      </c>
      <c r="BT298" s="657">
        <v>0</v>
      </c>
      <c r="BU298" s="657">
        <v>0</v>
      </c>
      <c r="BV298" s="665">
        <v>0</v>
      </c>
      <c r="BW298" s="657">
        <v>0</v>
      </c>
      <c r="BX298" s="666">
        <v>0</v>
      </c>
      <c r="BY298" s="657">
        <v>0</v>
      </c>
      <c r="BZ298" s="657">
        <v>0</v>
      </c>
      <c r="CA298" s="657">
        <v>0</v>
      </c>
      <c r="CB298" s="665">
        <v>0</v>
      </c>
      <c r="CC298" s="657">
        <v>0</v>
      </c>
      <c r="CD298" s="666">
        <v>0</v>
      </c>
      <c r="CE298" s="657">
        <v>0</v>
      </c>
      <c r="CF298" s="657">
        <v>0</v>
      </c>
      <c r="CG298" s="657">
        <v>0</v>
      </c>
      <c r="CH298" s="665">
        <v>0</v>
      </c>
      <c r="CI298" s="657">
        <v>0</v>
      </c>
      <c r="CJ298" s="666">
        <v>0</v>
      </c>
      <c r="CK298" s="657">
        <v>0</v>
      </c>
      <c r="CL298" s="657">
        <v>0</v>
      </c>
      <c r="CM298" s="657">
        <v>0</v>
      </c>
      <c r="CN298" s="665">
        <v>0</v>
      </c>
      <c r="CO298" s="657">
        <v>0</v>
      </c>
      <c r="CP298" s="666">
        <v>0</v>
      </c>
      <c r="CQ298" s="657">
        <v>0</v>
      </c>
      <c r="CR298" s="657">
        <v>0</v>
      </c>
      <c r="CS298" s="657">
        <v>0</v>
      </c>
      <c r="CT298" s="665">
        <v>0</v>
      </c>
      <c r="CU298" s="657">
        <v>0</v>
      </c>
      <c r="CV298" s="666">
        <v>0</v>
      </c>
      <c r="CW298" s="657">
        <v>0</v>
      </c>
      <c r="CX298" s="657">
        <v>0</v>
      </c>
      <c r="CY298" s="657">
        <v>0</v>
      </c>
      <c r="CZ298" s="665">
        <v>0</v>
      </c>
      <c r="DA298" s="657">
        <v>0</v>
      </c>
      <c r="DB298" s="666">
        <v>0</v>
      </c>
      <c r="DC298" s="657">
        <v>0</v>
      </c>
      <c r="DD298" s="657">
        <v>0</v>
      </c>
      <c r="DE298" s="657">
        <v>0</v>
      </c>
      <c r="DF298" s="665">
        <v>0</v>
      </c>
      <c r="DG298" s="657">
        <v>0</v>
      </c>
      <c r="DH298" s="666">
        <v>0</v>
      </c>
      <c r="DI298" s="657">
        <v>0</v>
      </c>
      <c r="DJ298" s="657">
        <v>0</v>
      </c>
      <c r="DK298" s="657">
        <v>0</v>
      </c>
      <c r="DL298" s="665">
        <v>0</v>
      </c>
      <c r="DM298" s="657">
        <v>0</v>
      </c>
      <c r="DN298" s="666">
        <v>0</v>
      </c>
      <c r="DO298" s="657">
        <v>0</v>
      </c>
      <c r="DP298" s="657">
        <v>0</v>
      </c>
      <c r="DQ298" s="657">
        <v>0</v>
      </c>
      <c r="DR298" s="665">
        <v>0</v>
      </c>
      <c r="DS298" s="657">
        <v>0</v>
      </c>
      <c r="DT298" s="666">
        <v>0</v>
      </c>
      <c r="DU298" s="665">
        <v>0</v>
      </c>
      <c r="DV298" s="657">
        <v>0</v>
      </c>
      <c r="DW298" s="666">
        <v>0</v>
      </c>
    </row>
    <row r="299" spans="1:127" hidden="1" x14ac:dyDescent="0.15">
      <c r="A299" s="529" t="s">
        <v>1641</v>
      </c>
      <c r="B299" s="661">
        <v>1459</v>
      </c>
      <c r="C299" s="662">
        <v>1365</v>
      </c>
      <c r="D299" s="663">
        <v>94</v>
      </c>
      <c r="E299" s="657">
        <v>475</v>
      </c>
      <c r="F299" s="657">
        <v>432</v>
      </c>
      <c r="G299" s="657">
        <v>43</v>
      </c>
      <c r="H299" s="665">
        <v>221</v>
      </c>
      <c r="I299" s="657">
        <v>211</v>
      </c>
      <c r="J299" s="666">
        <v>10</v>
      </c>
      <c r="K299" s="657">
        <v>172</v>
      </c>
      <c r="L299" s="657">
        <v>166</v>
      </c>
      <c r="M299" s="657">
        <v>6</v>
      </c>
      <c r="N299" s="665">
        <v>27</v>
      </c>
      <c r="O299" s="657">
        <v>27</v>
      </c>
      <c r="P299" s="666">
        <v>0</v>
      </c>
      <c r="Q299" s="657">
        <v>135</v>
      </c>
      <c r="R299" s="657">
        <v>124</v>
      </c>
      <c r="S299" s="657">
        <v>11</v>
      </c>
      <c r="T299" s="665">
        <v>13</v>
      </c>
      <c r="U299" s="657">
        <v>13</v>
      </c>
      <c r="V299" s="666">
        <v>0</v>
      </c>
      <c r="W299" s="657">
        <v>0</v>
      </c>
      <c r="X299" s="657">
        <v>0</v>
      </c>
      <c r="Y299" s="657">
        <v>0</v>
      </c>
      <c r="Z299" s="665">
        <v>0</v>
      </c>
      <c r="AA299" s="657">
        <v>0</v>
      </c>
      <c r="AB299" s="666">
        <v>0</v>
      </c>
      <c r="AC299" s="657">
        <v>0</v>
      </c>
      <c r="AD299" s="657">
        <v>0</v>
      </c>
      <c r="AE299" s="657">
        <v>0</v>
      </c>
      <c r="AF299" s="665">
        <v>33</v>
      </c>
      <c r="AG299" s="657">
        <v>32</v>
      </c>
      <c r="AH299" s="666">
        <v>1</v>
      </c>
      <c r="AI299" s="657">
        <v>59</v>
      </c>
      <c r="AJ299" s="657">
        <v>54</v>
      </c>
      <c r="AK299" s="657">
        <v>5</v>
      </c>
      <c r="AL299" s="665">
        <v>19</v>
      </c>
      <c r="AM299" s="657">
        <v>18</v>
      </c>
      <c r="AN299" s="666">
        <v>1</v>
      </c>
      <c r="AO299" s="657">
        <v>6</v>
      </c>
      <c r="AP299" s="657">
        <v>3</v>
      </c>
      <c r="AQ299" s="657">
        <v>3</v>
      </c>
      <c r="AR299" s="665">
        <v>9</v>
      </c>
      <c r="AS299" s="657">
        <v>9</v>
      </c>
      <c r="AT299" s="666">
        <v>0</v>
      </c>
      <c r="AU299" s="657">
        <v>2</v>
      </c>
      <c r="AV299" s="657">
        <v>2</v>
      </c>
      <c r="AW299" s="657">
        <v>0</v>
      </c>
      <c r="AX299" s="665">
        <v>35</v>
      </c>
      <c r="AY299" s="657">
        <v>35</v>
      </c>
      <c r="AZ299" s="666">
        <v>0</v>
      </c>
      <c r="BA299" s="657">
        <v>19</v>
      </c>
      <c r="BB299" s="657">
        <v>19</v>
      </c>
      <c r="BC299" s="657">
        <v>0</v>
      </c>
      <c r="BD299" s="665">
        <v>64</v>
      </c>
      <c r="BE299" s="657">
        <v>60</v>
      </c>
      <c r="BF299" s="666">
        <v>4</v>
      </c>
      <c r="BG299" s="657">
        <v>16</v>
      </c>
      <c r="BH299" s="657">
        <v>16</v>
      </c>
      <c r="BI299" s="657">
        <v>0</v>
      </c>
      <c r="BJ299" s="665">
        <v>0</v>
      </c>
      <c r="BK299" s="657">
        <v>0</v>
      </c>
      <c r="BL299" s="666">
        <v>0</v>
      </c>
      <c r="BM299" s="657">
        <v>9</v>
      </c>
      <c r="BN299" s="657">
        <v>9</v>
      </c>
      <c r="BO299" s="657">
        <v>0</v>
      </c>
      <c r="BP299" s="665">
        <v>2</v>
      </c>
      <c r="BQ299" s="657">
        <v>2</v>
      </c>
      <c r="BR299" s="666">
        <v>0</v>
      </c>
      <c r="BS299" s="657">
        <v>34</v>
      </c>
      <c r="BT299" s="657">
        <v>32</v>
      </c>
      <c r="BU299" s="657">
        <v>2</v>
      </c>
      <c r="BV299" s="665">
        <v>6</v>
      </c>
      <c r="BW299" s="657">
        <v>5</v>
      </c>
      <c r="BX299" s="666">
        <v>1</v>
      </c>
      <c r="BY299" s="657">
        <v>0</v>
      </c>
      <c r="BZ299" s="657">
        <v>0</v>
      </c>
      <c r="CA299" s="657">
        <v>0</v>
      </c>
      <c r="CB299" s="665">
        <v>26</v>
      </c>
      <c r="CC299" s="657">
        <v>25</v>
      </c>
      <c r="CD299" s="666">
        <v>1</v>
      </c>
      <c r="CE299" s="657">
        <v>39</v>
      </c>
      <c r="CF299" s="657">
        <v>34</v>
      </c>
      <c r="CG299" s="657">
        <v>5</v>
      </c>
      <c r="CH299" s="665">
        <v>0</v>
      </c>
      <c r="CI299" s="657">
        <v>0</v>
      </c>
      <c r="CJ299" s="666">
        <v>0</v>
      </c>
      <c r="CK299" s="657">
        <v>5</v>
      </c>
      <c r="CL299" s="657">
        <v>5</v>
      </c>
      <c r="CM299" s="657">
        <v>0</v>
      </c>
      <c r="CN299" s="665">
        <v>0</v>
      </c>
      <c r="CO299" s="657">
        <v>0</v>
      </c>
      <c r="CP299" s="666">
        <v>0</v>
      </c>
      <c r="CQ299" s="657">
        <v>0</v>
      </c>
      <c r="CR299" s="657">
        <v>0</v>
      </c>
      <c r="CS299" s="657">
        <v>0</v>
      </c>
      <c r="CT299" s="665">
        <v>0</v>
      </c>
      <c r="CU299" s="657">
        <v>0</v>
      </c>
      <c r="CV299" s="666">
        <v>0</v>
      </c>
      <c r="CW299" s="657">
        <v>9</v>
      </c>
      <c r="CX299" s="657">
        <v>9</v>
      </c>
      <c r="CY299" s="657">
        <v>0</v>
      </c>
      <c r="CZ299" s="665">
        <v>0</v>
      </c>
      <c r="DA299" s="657">
        <v>0</v>
      </c>
      <c r="DB299" s="666">
        <v>0</v>
      </c>
      <c r="DC299" s="657">
        <v>0</v>
      </c>
      <c r="DD299" s="657">
        <v>0</v>
      </c>
      <c r="DE299" s="657">
        <v>0</v>
      </c>
      <c r="DF299" s="665">
        <v>0</v>
      </c>
      <c r="DG299" s="657">
        <v>0</v>
      </c>
      <c r="DH299" s="666">
        <v>0</v>
      </c>
      <c r="DI299" s="657">
        <v>0</v>
      </c>
      <c r="DJ299" s="657">
        <v>0</v>
      </c>
      <c r="DK299" s="657">
        <v>0</v>
      </c>
      <c r="DL299" s="665">
        <v>16</v>
      </c>
      <c r="DM299" s="657">
        <v>15</v>
      </c>
      <c r="DN299" s="666">
        <v>1</v>
      </c>
      <c r="DO299" s="657">
        <v>8</v>
      </c>
      <c r="DP299" s="657">
        <v>8</v>
      </c>
      <c r="DQ299" s="657">
        <v>0</v>
      </c>
      <c r="DR299" s="665">
        <v>0</v>
      </c>
      <c r="DS299" s="657">
        <v>0</v>
      </c>
      <c r="DT299" s="666">
        <v>0</v>
      </c>
      <c r="DU299" s="665">
        <v>0</v>
      </c>
      <c r="DV299" s="657">
        <v>0</v>
      </c>
      <c r="DW299" s="666">
        <v>0</v>
      </c>
    </row>
    <row r="300" spans="1:127" hidden="1" x14ac:dyDescent="0.15">
      <c r="A300" s="529" t="s">
        <v>1642</v>
      </c>
      <c r="B300" s="661">
        <v>26</v>
      </c>
      <c r="C300" s="662">
        <v>23</v>
      </c>
      <c r="D300" s="663">
        <v>3</v>
      </c>
      <c r="E300" s="657">
        <v>5</v>
      </c>
      <c r="F300" s="657">
        <v>4</v>
      </c>
      <c r="G300" s="657">
        <v>1</v>
      </c>
      <c r="H300" s="665">
        <v>0</v>
      </c>
      <c r="I300" s="657">
        <v>0</v>
      </c>
      <c r="J300" s="666">
        <v>0</v>
      </c>
      <c r="K300" s="657">
        <v>0</v>
      </c>
      <c r="L300" s="657">
        <v>0</v>
      </c>
      <c r="M300" s="657">
        <v>0</v>
      </c>
      <c r="N300" s="665">
        <v>0</v>
      </c>
      <c r="O300" s="657">
        <v>0</v>
      </c>
      <c r="P300" s="666">
        <v>0</v>
      </c>
      <c r="Q300" s="657">
        <v>21</v>
      </c>
      <c r="R300" s="657">
        <v>19</v>
      </c>
      <c r="S300" s="657">
        <v>2</v>
      </c>
      <c r="T300" s="665">
        <v>0</v>
      </c>
      <c r="U300" s="657">
        <v>0</v>
      </c>
      <c r="V300" s="666">
        <v>0</v>
      </c>
      <c r="W300" s="657">
        <v>0</v>
      </c>
      <c r="X300" s="657">
        <v>0</v>
      </c>
      <c r="Y300" s="657">
        <v>0</v>
      </c>
      <c r="Z300" s="665">
        <v>0</v>
      </c>
      <c r="AA300" s="657">
        <v>0</v>
      </c>
      <c r="AB300" s="666">
        <v>0</v>
      </c>
      <c r="AC300" s="657">
        <v>0</v>
      </c>
      <c r="AD300" s="657">
        <v>0</v>
      </c>
      <c r="AE300" s="657">
        <v>0</v>
      </c>
      <c r="AF300" s="665">
        <v>0</v>
      </c>
      <c r="AG300" s="657">
        <v>0</v>
      </c>
      <c r="AH300" s="666">
        <v>0</v>
      </c>
      <c r="AI300" s="657">
        <v>0</v>
      </c>
      <c r="AJ300" s="657">
        <v>0</v>
      </c>
      <c r="AK300" s="657">
        <v>0</v>
      </c>
      <c r="AL300" s="665">
        <v>0</v>
      </c>
      <c r="AM300" s="657">
        <v>0</v>
      </c>
      <c r="AN300" s="666">
        <v>0</v>
      </c>
      <c r="AO300" s="657">
        <v>0</v>
      </c>
      <c r="AP300" s="657">
        <v>0</v>
      </c>
      <c r="AQ300" s="657">
        <v>0</v>
      </c>
      <c r="AR300" s="665">
        <v>0</v>
      </c>
      <c r="AS300" s="657">
        <v>0</v>
      </c>
      <c r="AT300" s="666">
        <v>0</v>
      </c>
      <c r="AU300" s="657">
        <v>0</v>
      </c>
      <c r="AV300" s="657">
        <v>0</v>
      </c>
      <c r="AW300" s="657">
        <v>0</v>
      </c>
      <c r="AX300" s="665">
        <v>0</v>
      </c>
      <c r="AY300" s="657">
        <v>0</v>
      </c>
      <c r="AZ300" s="666">
        <v>0</v>
      </c>
      <c r="BA300" s="657">
        <v>0</v>
      </c>
      <c r="BB300" s="657">
        <v>0</v>
      </c>
      <c r="BC300" s="657">
        <v>0</v>
      </c>
      <c r="BD300" s="665">
        <v>0</v>
      </c>
      <c r="BE300" s="657">
        <v>0</v>
      </c>
      <c r="BF300" s="666">
        <v>0</v>
      </c>
      <c r="BG300" s="657">
        <v>0</v>
      </c>
      <c r="BH300" s="657">
        <v>0</v>
      </c>
      <c r="BI300" s="657">
        <v>0</v>
      </c>
      <c r="BJ300" s="665">
        <v>0</v>
      </c>
      <c r="BK300" s="657">
        <v>0</v>
      </c>
      <c r="BL300" s="666">
        <v>0</v>
      </c>
      <c r="BM300" s="657">
        <v>0</v>
      </c>
      <c r="BN300" s="657">
        <v>0</v>
      </c>
      <c r="BO300" s="657">
        <v>0</v>
      </c>
      <c r="BP300" s="665">
        <v>0</v>
      </c>
      <c r="BQ300" s="657">
        <v>0</v>
      </c>
      <c r="BR300" s="666">
        <v>0</v>
      </c>
      <c r="BS300" s="657">
        <v>0</v>
      </c>
      <c r="BT300" s="657">
        <v>0</v>
      </c>
      <c r="BU300" s="657">
        <v>0</v>
      </c>
      <c r="BV300" s="665">
        <v>0</v>
      </c>
      <c r="BW300" s="657">
        <v>0</v>
      </c>
      <c r="BX300" s="666">
        <v>0</v>
      </c>
      <c r="BY300" s="657">
        <v>0</v>
      </c>
      <c r="BZ300" s="657">
        <v>0</v>
      </c>
      <c r="CA300" s="657">
        <v>0</v>
      </c>
      <c r="CB300" s="665">
        <v>0</v>
      </c>
      <c r="CC300" s="657">
        <v>0</v>
      </c>
      <c r="CD300" s="666">
        <v>0</v>
      </c>
      <c r="CE300" s="657">
        <v>0</v>
      </c>
      <c r="CF300" s="657">
        <v>0</v>
      </c>
      <c r="CG300" s="657">
        <v>0</v>
      </c>
      <c r="CH300" s="665">
        <v>0</v>
      </c>
      <c r="CI300" s="657">
        <v>0</v>
      </c>
      <c r="CJ300" s="666">
        <v>0</v>
      </c>
      <c r="CK300" s="657">
        <v>0</v>
      </c>
      <c r="CL300" s="657">
        <v>0</v>
      </c>
      <c r="CM300" s="657">
        <v>0</v>
      </c>
      <c r="CN300" s="665">
        <v>0</v>
      </c>
      <c r="CO300" s="657">
        <v>0</v>
      </c>
      <c r="CP300" s="666">
        <v>0</v>
      </c>
      <c r="CQ300" s="657">
        <v>0</v>
      </c>
      <c r="CR300" s="657">
        <v>0</v>
      </c>
      <c r="CS300" s="657">
        <v>0</v>
      </c>
      <c r="CT300" s="665">
        <v>0</v>
      </c>
      <c r="CU300" s="657">
        <v>0</v>
      </c>
      <c r="CV300" s="666">
        <v>0</v>
      </c>
      <c r="CW300" s="657">
        <v>0</v>
      </c>
      <c r="CX300" s="657">
        <v>0</v>
      </c>
      <c r="CY300" s="657">
        <v>0</v>
      </c>
      <c r="CZ300" s="665">
        <v>0</v>
      </c>
      <c r="DA300" s="657">
        <v>0</v>
      </c>
      <c r="DB300" s="666">
        <v>0</v>
      </c>
      <c r="DC300" s="657">
        <v>0</v>
      </c>
      <c r="DD300" s="657">
        <v>0</v>
      </c>
      <c r="DE300" s="657">
        <v>0</v>
      </c>
      <c r="DF300" s="665">
        <v>0</v>
      </c>
      <c r="DG300" s="657">
        <v>0</v>
      </c>
      <c r="DH300" s="666">
        <v>0</v>
      </c>
      <c r="DI300" s="657">
        <v>0</v>
      </c>
      <c r="DJ300" s="657">
        <v>0</v>
      </c>
      <c r="DK300" s="657">
        <v>0</v>
      </c>
      <c r="DL300" s="665">
        <v>0</v>
      </c>
      <c r="DM300" s="657">
        <v>0</v>
      </c>
      <c r="DN300" s="666">
        <v>0</v>
      </c>
      <c r="DO300" s="657">
        <v>0</v>
      </c>
      <c r="DP300" s="657">
        <v>0</v>
      </c>
      <c r="DQ300" s="657">
        <v>0</v>
      </c>
      <c r="DR300" s="665">
        <v>0</v>
      </c>
      <c r="DS300" s="657">
        <v>0</v>
      </c>
      <c r="DT300" s="666">
        <v>0</v>
      </c>
      <c r="DU300" s="665">
        <v>0</v>
      </c>
      <c r="DV300" s="657">
        <v>0</v>
      </c>
      <c r="DW300" s="666">
        <v>0</v>
      </c>
    </row>
    <row r="301" spans="1:127" hidden="1" x14ac:dyDescent="0.15">
      <c r="A301" s="529" t="s">
        <v>1643</v>
      </c>
      <c r="B301" s="661">
        <v>566</v>
      </c>
      <c r="C301" s="662">
        <v>526</v>
      </c>
      <c r="D301" s="663">
        <v>40</v>
      </c>
      <c r="E301" s="657">
        <v>274</v>
      </c>
      <c r="F301" s="657">
        <v>242</v>
      </c>
      <c r="G301" s="657">
        <v>32</v>
      </c>
      <c r="H301" s="665">
        <v>83</v>
      </c>
      <c r="I301" s="657">
        <v>82</v>
      </c>
      <c r="J301" s="666">
        <v>1</v>
      </c>
      <c r="K301" s="657">
        <v>25</v>
      </c>
      <c r="L301" s="657">
        <v>25</v>
      </c>
      <c r="M301" s="657">
        <v>0</v>
      </c>
      <c r="N301" s="665">
        <v>14</v>
      </c>
      <c r="O301" s="657">
        <v>14</v>
      </c>
      <c r="P301" s="666">
        <v>0</v>
      </c>
      <c r="Q301" s="657">
        <v>23</v>
      </c>
      <c r="R301" s="657">
        <v>23</v>
      </c>
      <c r="S301" s="657">
        <v>0</v>
      </c>
      <c r="T301" s="665">
        <v>0</v>
      </c>
      <c r="U301" s="657">
        <v>0</v>
      </c>
      <c r="V301" s="666">
        <v>0</v>
      </c>
      <c r="W301" s="657">
        <v>0</v>
      </c>
      <c r="X301" s="657">
        <v>0</v>
      </c>
      <c r="Y301" s="657">
        <v>0</v>
      </c>
      <c r="Z301" s="665">
        <v>0</v>
      </c>
      <c r="AA301" s="657">
        <v>0</v>
      </c>
      <c r="AB301" s="666">
        <v>0</v>
      </c>
      <c r="AC301" s="657">
        <v>0</v>
      </c>
      <c r="AD301" s="657">
        <v>0</v>
      </c>
      <c r="AE301" s="657">
        <v>0</v>
      </c>
      <c r="AF301" s="665">
        <v>3</v>
      </c>
      <c r="AG301" s="657">
        <v>3</v>
      </c>
      <c r="AH301" s="666">
        <v>0</v>
      </c>
      <c r="AI301" s="657">
        <v>0</v>
      </c>
      <c r="AJ301" s="657">
        <v>0</v>
      </c>
      <c r="AK301" s="657">
        <v>0</v>
      </c>
      <c r="AL301" s="665">
        <v>2</v>
      </c>
      <c r="AM301" s="657">
        <v>2</v>
      </c>
      <c r="AN301" s="666">
        <v>0</v>
      </c>
      <c r="AO301" s="657">
        <v>6</v>
      </c>
      <c r="AP301" s="657">
        <v>3</v>
      </c>
      <c r="AQ301" s="657">
        <v>3</v>
      </c>
      <c r="AR301" s="665">
        <v>9</v>
      </c>
      <c r="AS301" s="657">
        <v>9</v>
      </c>
      <c r="AT301" s="666">
        <v>0</v>
      </c>
      <c r="AU301" s="657">
        <v>0</v>
      </c>
      <c r="AV301" s="657">
        <v>0</v>
      </c>
      <c r="AW301" s="657">
        <v>0</v>
      </c>
      <c r="AX301" s="665">
        <v>19</v>
      </c>
      <c r="AY301" s="657">
        <v>19</v>
      </c>
      <c r="AZ301" s="666">
        <v>0</v>
      </c>
      <c r="BA301" s="657">
        <v>5</v>
      </c>
      <c r="BB301" s="657">
        <v>5</v>
      </c>
      <c r="BC301" s="657">
        <v>0</v>
      </c>
      <c r="BD301" s="665">
        <v>8</v>
      </c>
      <c r="BE301" s="657">
        <v>7</v>
      </c>
      <c r="BF301" s="666">
        <v>1</v>
      </c>
      <c r="BG301" s="657">
        <v>0</v>
      </c>
      <c r="BH301" s="657">
        <v>0</v>
      </c>
      <c r="BI301" s="657">
        <v>0</v>
      </c>
      <c r="BJ301" s="665">
        <v>0</v>
      </c>
      <c r="BK301" s="657">
        <v>0</v>
      </c>
      <c r="BL301" s="666">
        <v>0</v>
      </c>
      <c r="BM301" s="657">
        <v>7</v>
      </c>
      <c r="BN301" s="657">
        <v>7</v>
      </c>
      <c r="BO301" s="657">
        <v>0</v>
      </c>
      <c r="BP301" s="665">
        <v>0</v>
      </c>
      <c r="BQ301" s="657">
        <v>0</v>
      </c>
      <c r="BR301" s="666">
        <v>0</v>
      </c>
      <c r="BS301" s="657">
        <v>21</v>
      </c>
      <c r="BT301" s="657">
        <v>19</v>
      </c>
      <c r="BU301" s="657">
        <v>2</v>
      </c>
      <c r="BV301" s="665">
        <v>6</v>
      </c>
      <c r="BW301" s="657">
        <v>5</v>
      </c>
      <c r="BX301" s="666">
        <v>1</v>
      </c>
      <c r="BY301" s="657">
        <v>0</v>
      </c>
      <c r="BZ301" s="657">
        <v>0</v>
      </c>
      <c r="CA301" s="657">
        <v>0</v>
      </c>
      <c r="CB301" s="665">
        <v>13</v>
      </c>
      <c r="CC301" s="657">
        <v>13</v>
      </c>
      <c r="CD301" s="666">
        <v>0</v>
      </c>
      <c r="CE301" s="657">
        <v>19</v>
      </c>
      <c r="CF301" s="657">
        <v>19</v>
      </c>
      <c r="CG301" s="657">
        <v>0</v>
      </c>
      <c r="CH301" s="665">
        <v>0</v>
      </c>
      <c r="CI301" s="657">
        <v>0</v>
      </c>
      <c r="CJ301" s="666">
        <v>0</v>
      </c>
      <c r="CK301" s="657">
        <v>5</v>
      </c>
      <c r="CL301" s="657">
        <v>5</v>
      </c>
      <c r="CM301" s="657">
        <v>0</v>
      </c>
      <c r="CN301" s="665">
        <v>0</v>
      </c>
      <c r="CO301" s="657">
        <v>0</v>
      </c>
      <c r="CP301" s="666">
        <v>0</v>
      </c>
      <c r="CQ301" s="657">
        <v>0</v>
      </c>
      <c r="CR301" s="657">
        <v>0</v>
      </c>
      <c r="CS301" s="657">
        <v>0</v>
      </c>
      <c r="CT301" s="665">
        <v>0</v>
      </c>
      <c r="CU301" s="657">
        <v>0</v>
      </c>
      <c r="CV301" s="666">
        <v>0</v>
      </c>
      <c r="CW301" s="657">
        <v>9</v>
      </c>
      <c r="CX301" s="657">
        <v>9</v>
      </c>
      <c r="CY301" s="657">
        <v>0</v>
      </c>
      <c r="CZ301" s="665">
        <v>0</v>
      </c>
      <c r="DA301" s="657">
        <v>0</v>
      </c>
      <c r="DB301" s="666">
        <v>0</v>
      </c>
      <c r="DC301" s="657">
        <v>0</v>
      </c>
      <c r="DD301" s="657">
        <v>0</v>
      </c>
      <c r="DE301" s="657">
        <v>0</v>
      </c>
      <c r="DF301" s="665">
        <v>0</v>
      </c>
      <c r="DG301" s="657">
        <v>0</v>
      </c>
      <c r="DH301" s="666">
        <v>0</v>
      </c>
      <c r="DI301" s="657">
        <v>0</v>
      </c>
      <c r="DJ301" s="657">
        <v>0</v>
      </c>
      <c r="DK301" s="657">
        <v>0</v>
      </c>
      <c r="DL301" s="665">
        <v>7</v>
      </c>
      <c r="DM301" s="657">
        <v>7</v>
      </c>
      <c r="DN301" s="666">
        <v>0</v>
      </c>
      <c r="DO301" s="657">
        <v>8</v>
      </c>
      <c r="DP301" s="657">
        <v>8</v>
      </c>
      <c r="DQ301" s="657">
        <v>0</v>
      </c>
      <c r="DR301" s="665">
        <v>0</v>
      </c>
      <c r="DS301" s="657">
        <v>0</v>
      </c>
      <c r="DT301" s="666">
        <v>0</v>
      </c>
      <c r="DU301" s="665">
        <v>0</v>
      </c>
      <c r="DV301" s="657">
        <v>0</v>
      </c>
      <c r="DW301" s="666">
        <v>0</v>
      </c>
    </row>
    <row r="302" spans="1:127" hidden="1" x14ac:dyDescent="0.15">
      <c r="A302" s="529" t="s">
        <v>1644</v>
      </c>
      <c r="B302" s="661">
        <v>0</v>
      </c>
      <c r="C302" s="662">
        <v>0</v>
      </c>
      <c r="D302" s="663">
        <v>0</v>
      </c>
      <c r="E302" s="657">
        <v>0</v>
      </c>
      <c r="F302" s="657">
        <v>0</v>
      </c>
      <c r="G302" s="657">
        <v>0</v>
      </c>
      <c r="H302" s="665">
        <v>0</v>
      </c>
      <c r="I302" s="657">
        <v>0</v>
      </c>
      <c r="J302" s="666">
        <v>0</v>
      </c>
      <c r="K302" s="657">
        <v>0</v>
      </c>
      <c r="L302" s="657">
        <v>0</v>
      </c>
      <c r="M302" s="657">
        <v>0</v>
      </c>
      <c r="N302" s="665">
        <v>0</v>
      </c>
      <c r="O302" s="657">
        <v>0</v>
      </c>
      <c r="P302" s="666">
        <v>0</v>
      </c>
      <c r="Q302" s="657">
        <v>0</v>
      </c>
      <c r="R302" s="657">
        <v>0</v>
      </c>
      <c r="S302" s="657">
        <v>0</v>
      </c>
      <c r="T302" s="665">
        <v>0</v>
      </c>
      <c r="U302" s="657">
        <v>0</v>
      </c>
      <c r="V302" s="666">
        <v>0</v>
      </c>
      <c r="W302" s="657">
        <v>0</v>
      </c>
      <c r="X302" s="657">
        <v>0</v>
      </c>
      <c r="Y302" s="657">
        <v>0</v>
      </c>
      <c r="Z302" s="665">
        <v>0</v>
      </c>
      <c r="AA302" s="657">
        <v>0</v>
      </c>
      <c r="AB302" s="666">
        <v>0</v>
      </c>
      <c r="AC302" s="657">
        <v>0</v>
      </c>
      <c r="AD302" s="657">
        <v>0</v>
      </c>
      <c r="AE302" s="657">
        <v>0</v>
      </c>
      <c r="AF302" s="665">
        <v>0</v>
      </c>
      <c r="AG302" s="657">
        <v>0</v>
      </c>
      <c r="AH302" s="666">
        <v>0</v>
      </c>
      <c r="AI302" s="657">
        <v>0</v>
      </c>
      <c r="AJ302" s="657">
        <v>0</v>
      </c>
      <c r="AK302" s="657">
        <v>0</v>
      </c>
      <c r="AL302" s="665">
        <v>0</v>
      </c>
      <c r="AM302" s="657">
        <v>0</v>
      </c>
      <c r="AN302" s="666">
        <v>0</v>
      </c>
      <c r="AO302" s="657">
        <v>0</v>
      </c>
      <c r="AP302" s="657">
        <v>0</v>
      </c>
      <c r="AQ302" s="657">
        <v>0</v>
      </c>
      <c r="AR302" s="665">
        <v>0</v>
      </c>
      <c r="AS302" s="657">
        <v>0</v>
      </c>
      <c r="AT302" s="666">
        <v>0</v>
      </c>
      <c r="AU302" s="657">
        <v>0</v>
      </c>
      <c r="AV302" s="657">
        <v>0</v>
      </c>
      <c r="AW302" s="657">
        <v>0</v>
      </c>
      <c r="AX302" s="665">
        <v>0</v>
      </c>
      <c r="AY302" s="657">
        <v>0</v>
      </c>
      <c r="AZ302" s="666">
        <v>0</v>
      </c>
      <c r="BA302" s="657">
        <v>0</v>
      </c>
      <c r="BB302" s="657">
        <v>0</v>
      </c>
      <c r="BC302" s="657">
        <v>0</v>
      </c>
      <c r="BD302" s="665">
        <v>0</v>
      </c>
      <c r="BE302" s="657">
        <v>0</v>
      </c>
      <c r="BF302" s="666">
        <v>0</v>
      </c>
      <c r="BG302" s="657">
        <v>0</v>
      </c>
      <c r="BH302" s="657">
        <v>0</v>
      </c>
      <c r="BI302" s="657">
        <v>0</v>
      </c>
      <c r="BJ302" s="665">
        <v>0</v>
      </c>
      <c r="BK302" s="657">
        <v>0</v>
      </c>
      <c r="BL302" s="666">
        <v>0</v>
      </c>
      <c r="BM302" s="657">
        <v>0</v>
      </c>
      <c r="BN302" s="657">
        <v>0</v>
      </c>
      <c r="BO302" s="657">
        <v>0</v>
      </c>
      <c r="BP302" s="665">
        <v>0</v>
      </c>
      <c r="BQ302" s="657">
        <v>0</v>
      </c>
      <c r="BR302" s="666">
        <v>0</v>
      </c>
      <c r="BS302" s="657">
        <v>0</v>
      </c>
      <c r="BT302" s="657">
        <v>0</v>
      </c>
      <c r="BU302" s="657">
        <v>0</v>
      </c>
      <c r="BV302" s="665">
        <v>0</v>
      </c>
      <c r="BW302" s="657">
        <v>0</v>
      </c>
      <c r="BX302" s="666">
        <v>0</v>
      </c>
      <c r="BY302" s="657">
        <v>0</v>
      </c>
      <c r="BZ302" s="657">
        <v>0</v>
      </c>
      <c r="CA302" s="657">
        <v>0</v>
      </c>
      <c r="CB302" s="665">
        <v>0</v>
      </c>
      <c r="CC302" s="657">
        <v>0</v>
      </c>
      <c r="CD302" s="666">
        <v>0</v>
      </c>
      <c r="CE302" s="657">
        <v>0</v>
      </c>
      <c r="CF302" s="657">
        <v>0</v>
      </c>
      <c r="CG302" s="657">
        <v>0</v>
      </c>
      <c r="CH302" s="665">
        <v>0</v>
      </c>
      <c r="CI302" s="657">
        <v>0</v>
      </c>
      <c r="CJ302" s="666">
        <v>0</v>
      </c>
      <c r="CK302" s="657">
        <v>0</v>
      </c>
      <c r="CL302" s="657">
        <v>0</v>
      </c>
      <c r="CM302" s="657">
        <v>0</v>
      </c>
      <c r="CN302" s="665">
        <v>0</v>
      </c>
      <c r="CO302" s="657">
        <v>0</v>
      </c>
      <c r="CP302" s="666">
        <v>0</v>
      </c>
      <c r="CQ302" s="657">
        <v>0</v>
      </c>
      <c r="CR302" s="657">
        <v>0</v>
      </c>
      <c r="CS302" s="657">
        <v>0</v>
      </c>
      <c r="CT302" s="665">
        <v>0</v>
      </c>
      <c r="CU302" s="657">
        <v>0</v>
      </c>
      <c r="CV302" s="666">
        <v>0</v>
      </c>
      <c r="CW302" s="657">
        <v>0</v>
      </c>
      <c r="CX302" s="657">
        <v>0</v>
      </c>
      <c r="CY302" s="657">
        <v>0</v>
      </c>
      <c r="CZ302" s="665">
        <v>0</v>
      </c>
      <c r="DA302" s="657">
        <v>0</v>
      </c>
      <c r="DB302" s="666">
        <v>0</v>
      </c>
      <c r="DC302" s="657">
        <v>0</v>
      </c>
      <c r="DD302" s="657">
        <v>0</v>
      </c>
      <c r="DE302" s="657">
        <v>0</v>
      </c>
      <c r="DF302" s="665">
        <v>0</v>
      </c>
      <c r="DG302" s="657">
        <v>0</v>
      </c>
      <c r="DH302" s="666">
        <v>0</v>
      </c>
      <c r="DI302" s="657">
        <v>0</v>
      </c>
      <c r="DJ302" s="657">
        <v>0</v>
      </c>
      <c r="DK302" s="657">
        <v>0</v>
      </c>
      <c r="DL302" s="665">
        <v>0</v>
      </c>
      <c r="DM302" s="657">
        <v>0</v>
      </c>
      <c r="DN302" s="666">
        <v>0</v>
      </c>
      <c r="DO302" s="657">
        <v>0</v>
      </c>
      <c r="DP302" s="657">
        <v>0</v>
      </c>
      <c r="DQ302" s="657">
        <v>0</v>
      </c>
      <c r="DR302" s="665">
        <v>0</v>
      </c>
      <c r="DS302" s="657">
        <v>0</v>
      </c>
      <c r="DT302" s="666">
        <v>0</v>
      </c>
      <c r="DU302" s="665">
        <v>0</v>
      </c>
      <c r="DV302" s="657">
        <v>0</v>
      </c>
      <c r="DW302" s="666">
        <v>0</v>
      </c>
    </row>
    <row r="303" spans="1:127" hidden="1" x14ac:dyDescent="0.15">
      <c r="A303" s="529" t="s">
        <v>1645</v>
      </c>
      <c r="B303" s="661">
        <v>867</v>
      </c>
      <c r="C303" s="662">
        <v>816</v>
      </c>
      <c r="D303" s="663">
        <v>51</v>
      </c>
      <c r="E303" s="657">
        <v>196</v>
      </c>
      <c r="F303" s="657">
        <v>186</v>
      </c>
      <c r="G303" s="657">
        <v>10</v>
      </c>
      <c r="H303" s="665">
        <v>138</v>
      </c>
      <c r="I303" s="657">
        <v>129</v>
      </c>
      <c r="J303" s="666">
        <v>9</v>
      </c>
      <c r="K303" s="657">
        <v>147</v>
      </c>
      <c r="L303" s="657">
        <v>141</v>
      </c>
      <c r="M303" s="657">
        <v>6</v>
      </c>
      <c r="N303" s="665">
        <v>13</v>
      </c>
      <c r="O303" s="657">
        <v>13</v>
      </c>
      <c r="P303" s="666">
        <v>0</v>
      </c>
      <c r="Q303" s="657">
        <v>91</v>
      </c>
      <c r="R303" s="657">
        <v>82</v>
      </c>
      <c r="S303" s="657">
        <v>9</v>
      </c>
      <c r="T303" s="665">
        <v>13</v>
      </c>
      <c r="U303" s="657">
        <v>13</v>
      </c>
      <c r="V303" s="666">
        <v>0</v>
      </c>
      <c r="W303" s="657">
        <v>0</v>
      </c>
      <c r="X303" s="657">
        <v>0</v>
      </c>
      <c r="Y303" s="657">
        <v>0</v>
      </c>
      <c r="Z303" s="665">
        <v>0</v>
      </c>
      <c r="AA303" s="657">
        <v>0</v>
      </c>
      <c r="AB303" s="666">
        <v>0</v>
      </c>
      <c r="AC303" s="657">
        <v>0</v>
      </c>
      <c r="AD303" s="657">
        <v>0</v>
      </c>
      <c r="AE303" s="657">
        <v>0</v>
      </c>
      <c r="AF303" s="665">
        <v>30</v>
      </c>
      <c r="AG303" s="657">
        <v>29</v>
      </c>
      <c r="AH303" s="666">
        <v>1</v>
      </c>
      <c r="AI303" s="657">
        <v>59</v>
      </c>
      <c r="AJ303" s="657">
        <v>54</v>
      </c>
      <c r="AK303" s="657">
        <v>5</v>
      </c>
      <c r="AL303" s="665">
        <v>17</v>
      </c>
      <c r="AM303" s="657">
        <v>16</v>
      </c>
      <c r="AN303" s="666">
        <v>1</v>
      </c>
      <c r="AO303" s="657">
        <v>0</v>
      </c>
      <c r="AP303" s="657">
        <v>0</v>
      </c>
      <c r="AQ303" s="657">
        <v>0</v>
      </c>
      <c r="AR303" s="665">
        <v>0</v>
      </c>
      <c r="AS303" s="657">
        <v>0</v>
      </c>
      <c r="AT303" s="666">
        <v>0</v>
      </c>
      <c r="AU303" s="657">
        <v>2</v>
      </c>
      <c r="AV303" s="657">
        <v>2</v>
      </c>
      <c r="AW303" s="657">
        <v>0</v>
      </c>
      <c r="AX303" s="665">
        <v>16</v>
      </c>
      <c r="AY303" s="657">
        <v>16</v>
      </c>
      <c r="AZ303" s="666">
        <v>0</v>
      </c>
      <c r="BA303" s="657">
        <v>14</v>
      </c>
      <c r="BB303" s="657">
        <v>14</v>
      </c>
      <c r="BC303" s="657">
        <v>0</v>
      </c>
      <c r="BD303" s="665">
        <v>56</v>
      </c>
      <c r="BE303" s="657">
        <v>53</v>
      </c>
      <c r="BF303" s="666">
        <v>3</v>
      </c>
      <c r="BG303" s="657">
        <v>16</v>
      </c>
      <c r="BH303" s="657">
        <v>16</v>
      </c>
      <c r="BI303" s="657">
        <v>0</v>
      </c>
      <c r="BJ303" s="665">
        <v>0</v>
      </c>
      <c r="BK303" s="657">
        <v>0</v>
      </c>
      <c r="BL303" s="666">
        <v>0</v>
      </c>
      <c r="BM303" s="657">
        <v>2</v>
      </c>
      <c r="BN303" s="657">
        <v>2</v>
      </c>
      <c r="BO303" s="657">
        <v>0</v>
      </c>
      <c r="BP303" s="665">
        <v>2</v>
      </c>
      <c r="BQ303" s="657">
        <v>2</v>
      </c>
      <c r="BR303" s="666">
        <v>0</v>
      </c>
      <c r="BS303" s="657">
        <v>13</v>
      </c>
      <c r="BT303" s="657">
        <v>13</v>
      </c>
      <c r="BU303" s="657">
        <v>0</v>
      </c>
      <c r="BV303" s="665">
        <v>0</v>
      </c>
      <c r="BW303" s="657">
        <v>0</v>
      </c>
      <c r="BX303" s="666">
        <v>0</v>
      </c>
      <c r="BY303" s="657">
        <v>0</v>
      </c>
      <c r="BZ303" s="657">
        <v>0</v>
      </c>
      <c r="CA303" s="657">
        <v>0</v>
      </c>
      <c r="CB303" s="665">
        <v>13</v>
      </c>
      <c r="CC303" s="657">
        <v>12</v>
      </c>
      <c r="CD303" s="666">
        <v>1</v>
      </c>
      <c r="CE303" s="657">
        <v>20</v>
      </c>
      <c r="CF303" s="657">
        <v>15</v>
      </c>
      <c r="CG303" s="657">
        <v>5</v>
      </c>
      <c r="CH303" s="665">
        <v>0</v>
      </c>
      <c r="CI303" s="657">
        <v>0</v>
      </c>
      <c r="CJ303" s="666">
        <v>0</v>
      </c>
      <c r="CK303" s="657">
        <v>0</v>
      </c>
      <c r="CL303" s="657">
        <v>0</v>
      </c>
      <c r="CM303" s="657">
        <v>0</v>
      </c>
      <c r="CN303" s="665">
        <v>0</v>
      </c>
      <c r="CO303" s="657">
        <v>0</v>
      </c>
      <c r="CP303" s="666">
        <v>0</v>
      </c>
      <c r="CQ303" s="657">
        <v>0</v>
      </c>
      <c r="CR303" s="657">
        <v>0</v>
      </c>
      <c r="CS303" s="657">
        <v>0</v>
      </c>
      <c r="CT303" s="665">
        <v>0</v>
      </c>
      <c r="CU303" s="657">
        <v>0</v>
      </c>
      <c r="CV303" s="666">
        <v>0</v>
      </c>
      <c r="CW303" s="657">
        <v>0</v>
      </c>
      <c r="CX303" s="657">
        <v>0</v>
      </c>
      <c r="CY303" s="657">
        <v>0</v>
      </c>
      <c r="CZ303" s="665">
        <v>0</v>
      </c>
      <c r="DA303" s="657">
        <v>0</v>
      </c>
      <c r="DB303" s="666">
        <v>0</v>
      </c>
      <c r="DC303" s="657">
        <v>0</v>
      </c>
      <c r="DD303" s="657">
        <v>0</v>
      </c>
      <c r="DE303" s="657">
        <v>0</v>
      </c>
      <c r="DF303" s="665">
        <v>0</v>
      </c>
      <c r="DG303" s="657">
        <v>0</v>
      </c>
      <c r="DH303" s="666">
        <v>0</v>
      </c>
      <c r="DI303" s="657">
        <v>0</v>
      </c>
      <c r="DJ303" s="657">
        <v>0</v>
      </c>
      <c r="DK303" s="657">
        <v>0</v>
      </c>
      <c r="DL303" s="665">
        <v>9</v>
      </c>
      <c r="DM303" s="657">
        <v>8</v>
      </c>
      <c r="DN303" s="666">
        <v>1</v>
      </c>
      <c r="DO303" s="657">
        <v>0</v>
      </c>
      <c r="DP303" s="657">
        <v>0</v>
      </c>
      <c r="DQ303" s="657">
        <v>0</v>
      </c>
      <c r="DR303" s="665">
        <v>0</v>
      </c>
      <c r="DS303" s="657">
        <v>0</v>
      </c>
      <c r="DT303" s="666">
        <v>0</v>
      </c>
      <c r="DU303" s="665">
        <v>0</v>
      </c>
      <c r="DV303" s="657">
        <v>0</v>
      </c>
      <c r="DW303" s="666">
        <v>0</v>
      </c>
    </row>
    <row r="304" spans="1:127" hidden="1" x14ac:dyDescent="0.15">
      <c r="A304" s="529" t="s">
        <v>1646</v>
      </c>
      <c r="B304" s="661">
        <v>22315</v>
      </c>
      <c r="C304" s="662">
        <v>16902</v>
      </c>
      <c r="D304" s="663">
        <v>5331</v>
      </c>
      <c r="E304" s="657">
        <v>12846</v>
      </c>
      <c r="F304" s="657">
        <v>9938</v>
      </c>
      <c r="G304" s="657">
        <v>2883</v>
      </c>
      <c r="H304" s="665">
        <v>2346</v>
      </c>
      <c r="I304" s="657">
        <v>1554</v>
      </c>
      <c r="J304" s="666">
        <v>784</v>
      </c>
      <c r="K304" s="657">
        <v>2668</v>
      </c>
      <c r="L304" s="657">
        <v>2252</v>
      </c>
      <c r="M304" s="657">
        <v>414</v>
      </c>
      <c r="N304" s="665">
        <v>819</v>
      </c>
      <c r="O304" s="657">
        <v>621</v>
      </c>
      <c r="P304" s="666">
        <v>185</v>
      </c>
      <c r="Q304" s="657">
        <v>828</v>
      </c>
      <c r="R304" s="657">
        <v>559</v>
      </c>
      <c r="S304" s="657">
        <v>264</v>
      </c>
      <c r="T304" s="665">
        <v>64</v>
      </c>
      <c r="U304" s="657">
        <v>41</v>
      </c>
      <c r="V304" s="666">
        <v>23</v>
      </c>
      <c r="W304" s="657">
        <v>134</v>
      </c>
      <c r="X304" s="657">
        <v>82</v>
      </c>
      <c r="Y304" s="657">
        <v>52</v>
      </c>
      <c r="Z304" s="665">
        <v>316</v>
      </c>
      <c r="AA304" s="657">
        <v>231</v>
      </c>
      <c r="AB304" s="666">
        <v>75</v>
      </c>
      <c r="AC304" s="657">
        <v>31</v>
      </c>
      <c r="AD304" s="657">
        <v>19</v>
      </c>
      <c r="AE304" s="657">
        <v>12</v>
      </c>
      <c r="AF304" s="665">
        <v>240</v>
      </c>
      <c r="AG304" s="657">
        <v>182</v>
      </c>
      <c r="AH304" s="666">
        <v>58</v>
      </c>
      <c r="AI304" s="657">
        <v>692</v>
      </c>
      <c r="AJ304" s="657">
        <v>508</v>
      </c>
      <c r="AK304" s="657">
        <v>180</v>
      </c>
      <c r="AL304" s="665">
        <v>8</v>
      </c>
      <c r="AM304" s="657">
        <v>4</v>
      </c>
      <c r="AN304" s="666">
        <v>4</v>
      </c>
      <c r="AO304" s="657">
        <v>28</v>
      </c>
      <c r="AP304" s="657">
        <v>19</v>
      </c>
      <c r="AQ304" s="657">
        <v>9</v>
      </c>
      <c r="AR304" s="665">
        <v>153</v>
      </c>
      <c r="AS304" s="657">
        <v>104</v>
      </c>
      <c r="AT304" s="666">
        <v>44</v>
      </c>
      <c r="AU304" s="657">
        <v>17</v>
      </c>
      <c r="AV304" s="657">
        <v>8</v>
      </c>
      <c r="AW304" s="657">
        <v>9</v>
      </c>
      <c r="AX304" s="665">
        <v>418</v>
      </c>
      <c r="AY304" s="657">
        <v>300</v>
      </c>
      <c r="AZ304" s="666">
        <v>118</v>
      </c>
      <c r="BA304" s="657">
        <v>67</v>
      </c>
      <c r="BB304" s="657">
        <v>45</v>
      </c>
      <c r="BC304" s="657">
        <v>19</v>
      </c>
      <c r="BD304" s="665">
        <v>5</v>
      </c>
      <c r="BE304" s="657">
        <v>3</v>
      </c>
      <c r="BF304" s="666">
        <v>2</v>
      </c>
      <c r="BG304" s="657">
        <v>282</v>
      </c>
      <c r="BH304" s="657">
        <v>222</v>
      </c>
      <c r="BI304" s="657">
        <v>57</v>
      </c>
      <c r="BJ304" s="665">
        <v>18</v>
      </c>
      <c r="BK304" s="657">
        <v>9</v>
      </c>
      <c r="BL304" s="666">
        <v>9</v>
      </c>
      <c r="BM304" s="657">
        <v>26</v>
      </c>
      <c r="BN304" s="657">
        <v>10</v>
      </c>
      <c r="BO304" s="657">
        <v>14</v>
      </c>
      <c r="BP304" s="665">
        <v>9</v>
      </c>
      <c r="BQ304" s="657">
        <v>1</v>
      </c>
      <c r="BR304" s="666">
        <v>8</v>
      </c>
      <c r="BS304" s="657">
        <v>37</v>
      </c>
      <c r="BT304" s="657">
        <v>27</v>
      </c>
      <c r="BU304" s="657">
        <v>8</v>
      </c>
      <c r="BV304" s="665">
        <v>22</v>
      </c>
      <c r="BW304" s="657">
        <v>12</v>
      </c>
      <c r="BX304" s="666">
        <v>10</v>
      </c>
      <c r="BY304" s="657">
        <v>16</v>
      </c>
      <c r="BZ304" s="657">
        <v>9</v>
      </c>
      <c r="CA304" s="657">
        <v>7</v>
      </c>
      <c r="CB304" s="665">
        <v>9</v>
      </c>
      <c r="CC304" s="657">
        <v>4</v>
      </c>
      <c r="CD304" s="666">
        <v>5</v>
      </c>
      <c r="CE304" s="657">
        <v>18</v>
      </c>
      <c r="CF304" s="657">
        <v>9</v>
      </c>
      <c r="CG304" s="657">
        <v>9</v>
      </c>
      <c r="CH304" s="665">
        <v>28</v>
      </c>
      <c r="CI304" s="657">
        <v>23</v>
      </c>
      <c r="CJ304" s="666">
        <v>5</v>
      </c>
      <c r="CK304" s="657">
        <v>63</v>
      </c>
      <c r="CL304" s="657">
        <v>31</v>
      </c>
      <c r="CM304" s="657">
        <v>32</v>
      </c>
      <c r="CN304" s="665">
        <v>15</v>
      </c>
      <c r="CO304" s="657">
        <v>14</v>
      </c>
      <c r="CP304" s="666">
        <v>1</v>
      </c>
      <c r="CQ304" s="657">
        <v>10</v>
      </c>
      <c r="CR304" s="657">
        <v>4</v>
      </c>
      <c r="CS304" s="657">
        <v>6</v>
      </c>
      <c r="CT304" s="665">
        <v>18</v>
      </c>
      <c r="CU304" s="657">
        <v>13</v>
      </c>
      <c r="CV304" s="666">
        <v>5</v>
      </c>
      <c r="CW304" s="657">
        <v>3</v>
      </c>
      <c r="CX304" s="657">
        <v>3</v>
      </c>
      <c r="CY304" s="657">
        <v>0</v>
      </c>
      <c r="CZ304" s="665">
        <v>1</v>
      </c>
      <c r="DA304" s="657">
        <v>0</v>
      </c>
      <c r="DB304" s="666">
        <v>1</v>
      </c>
      <c r="DC304" s="657">
        <v>1</v>
      </c>
      <c r="DD304" s="657">
        <v>1</v>
      </c>
      <c r="DE304" s="657">
        <v>0</v>
      </c>
      <c r="DF304" s="665">
        <v>0</v>
      </c>
      <c r="DG304" s="657">
        <v>0</v>
      </c>
      <c r="DH304" s="666">
        <v>0</v>
      </c>
      <c r="DI304" s="657">
        <v>28</v>
      </c>
      <c r="DJ304" s="657">
        <v>18</v>
      </c>
      <c r="DK304" s="657">
        <v>10</v>
      </c>
      <c r="DL304" s="665">
        <v>0</v>
      </c>
      <c r="DM304" s="657">
        <v>0</v>
      </c>
      <c r="DN304" s="666">
        <v>0</v>
      </c>
      <c r="DO304" s="657">
        <v>5</v>
      </c>
      <c r="DP304" s="657">
        <v>4</v>
      </c>
      <c r="DQ304" s="657">
        <v>1</v>
      </c>
      <c r="DR304" s="665">
        <v>15</v>
      </c>
      <c r="DS304" s="657">
        <v>10</v>
      </c>
      <c r="DT304" s="666">
        <v>5</v>
      </c>
      <c r="DU304" s="665">
        <v>11</v>
      </c>
      <c r="DV304" s="657">
        <v>8</v>
      </c>
      <c r="DW304" s="666">
        <v>3</v>
      </c>
    </row>
    <row r="305" spans="1:127" hidden="1" x14ac:dyDescent="0.15">
      <c r="A305" s="529" t="s">
        <v>1647</v>
      </c>
      <c r="B305" s="661">
        <v>5377</v>
      </c>
      <c r="C305" s="662">
        <v>3807</v>
      </c>
      <c r="D305" s="663">
        <v>1544</v>
      </c>
      <c r="E305" s="657">
        <v>3214</v>
      </c>
      <c r="F305" s="657">
        <v>2441</v>
      </c>
      <c r="G305" s="657">
        <v>770</v>
      </c>
      <c r="H305" s="665">
        <v>757</v>
      </c>
      <c r="I305" s="657">
        <v>397</v>
      </c>
      <c r="J305" s="666">
        <v>355</v>
      </c>
      <c r="K305" s="657">
        <v>411</v>
      </c>
      <c r="L305" s="657">
        <v>284</v>
      </c>
      <c r="M305" s="657">
        <v>125</v>
      </c>
      <c r="N305" s="665">
        <v>89</v>
      </c>
      <c r="O305" s="657">
        <v>60</v>
      </c>
      <c r="P305" s="666">
        <v>29</v>
      </c>
      <c r="Q305" s="657">
        <v>301</v>
      </c>
      <c r="R305" s="657">
        <v>249</v>
      </c>
      <c r="S305" s="657">
        <v>50</v>
      </c>
      <c r="T305" s="665">
        <v>37</v>
      </c>
      <c r="U305" s="657">
        <v>24</v>
      </c>
      <c r="V305" s="666">
        <v>13</v>
      </c>
      <c r="W305" s="657">
        <v>78</v>
      </c>
      <c r="X305" s="657">
        <v>48</v>
      </c>
      <c r="Y305" s="657">
        <v>30</v>
      </c>
      <c r="Z305" s="665">
        <v>67</v>
      </c>
      <c r="AA305" s="657">
        <v>32</v>
      </c>
      <c r="AB305" s="666">
        <v>25</v>
      </c>
      <c r="AC305" s="657">
        <v>4</v>
      </c>
      <c r="AD305" s="657">
        <v>4</v>
      </c>
      <c r="AE305" s="657">
        <v>0</v>
      </c>
      <c r="AF305" s="665">
        <v>75</v>
      </c>
      <c r="AG305" s="657">
        <v>52</v>
      </c>
      <c r="AH305" s="666">
        <v>23</v>
      </c>
      <c r="AI305" s="657">
        <v>79</v>
      </c>
      <c r="AJ305" s="657">
        <v>56</v>
      </c>
      <c r="AK305" s="657">
        <v>21</v>
      </c>
      <c r="AL305" s="665">
        <v>6</v>
      </c>
      <c r="AM305" s="657">
        <v>3</v>
      </c>
      <c r="AN305" s="666">
        <v>3</v>
      </c>
      <c r="AO305" s="657">
        <v>6</v>
      </c>
      <c r="AP305" s="657">
        <v>4</v>
      </c>
      <c r="AQ305" s="657">
        <v>2</v>
      </c>
      <c r="AR305" s="665">
        <v>42</v>
      </c>
      <c r="AS305" s="657">
        <v>27</v>
      </c>
      <c r="AT305" s="666">
        <v>15</v>
      </c>
      <c r="AU305" s="657">
        <v>5</v>
      </c>
      <c r="AV305" s="657">
        <v>3</v>
      </c>
      <c r="AW305" s="657">
        <v>2</v>
      </c>
      <c r="AX305" s="665">
        <v>0</v>
      </c>
      <c r="AY305" s="657">
        <v>0</v>
      </c>
      <c r="AZ305" s="666">
        <v>0</v>
      </c>
      <c r="BA305" s="657">
        <v>21</v>
      </c>
      <c r="BB305" s="657">
        <v>13</v>
      </c>
      <c r="BC305" s="657">
        <v>8</v>
      </c>
      <c r="BD305" s="665">
        <v>2</v>
      </c>
      <c r="BE305" s="657">
        <v>2</v>
      </c>
      <c r="BF305" s="666">
        <v>0</v>
      </c>
      <c r="BG305" s="657">
        <v>56</v>
      </c>
      <c r="BH305" s="657">
        <v>24</v>
      </c>
      <c r="BI305" s="657">
        <v>32</v>
      </c>
      <c r="BJ305" s="665">
        <v>6</v>
      </c>
      <c r="BK305" s="657">
        <v>5</v>
      </c>
      <c r="BL305" s="666">
        <v>1</v>
      </c>
      <c r="BM305" s="657">
        <v>12</v>
      </c>
      <c r="BN305" s="657">
        <v>9</v>
      </c>
      <c r="BO305" s="657">
        <v>3</v>
      </c>
      <c r="BP305" s="665">
        <v>1</v>
      </c>
      <c r="BQ305" s="657">
        <v>1</v>
      </c>
      <c r="BR305" s="666">
        <v>0</v>
      </c>
      <c r="BS305" s="657">
        <v>31</v>
      </c>
      <c r="BT305" s="657">
        <v>23</v>
      </c>
      <c r="BU305" s="657">
        <v>6</v>
      </c>
      <c r="BV305" s="665">
        <v>2</v>
      </c>
      <c r="BW305" s="657">
        <v>2</v>
      </c>
      <c r="BX305" s="666">
        <v>0</v>
      </c>
      <c r="BY305" s="657">
        <v>8</v>
      </c>
      <c r="BZ305" s="657">
        <v>4</v>
      </c>
      <c r="CA305" s="657">
        <v>4</v>
      </c>
      <c r="CB305" s="665">
        <v>7</v>
      </c>
      <c r="CC305" s="657">
        <v>3</v>
      </c>
      <c r="CD305" s="666">
        <v>4</v>
      </c>
      <c r="CE305" s="657">
        <v>7</v>
      </c>
      <c r="CF305" s="657">
        <v>1</v>
      </c>
      <c r="CG305" s="657">
        <v>6</v>
      </c>
      <c r="CH305" s="665">
        <v>9</v>
      </c>
      <c r="CI305" s="657">
        <v>9</v>
      </c>
      <c r="CJ305" s="666">
        <v>0</v>
      </c>
      <c r="CK305" s="657">
        <v>3</v>
      </c>
      <c r="CL305" s="657">
        <v>2</v>
      </c>
      <c r="CM305" s="657">
        <v>1</v>
      </c>
      <c r="CN305" s="665">
        <v>0</v>
      </c>
      <c r="CO305" s="657">
        <v>0</v>
      </c>
      <c r="CP305" s="666">
        <v>0</v>
      </c>
      <c r="CQ305" s="657">
        <v>0</v>
      </c>
      <c r="CR305" s="657">
        <v>0</v>
      </c>
      <c r="CS305" s="657">
        <v>0</v>
      </c>
      <c r="CT305" s="665">
        <v>5</v>
      </c>
      <c r="CU305" s="657">
        <v>1</v>
      </c>
      <c r="CV305" s="666">
        <v>4</v>
      </c>
      <c r="CW305" s="657">
        <v>0</v>
      </c>
      <c r="CX305" s="657">
        <v>0</v>
      </c>
      <c r="CY305" s="657">
        <v>0</v>
      </c>
      <c r="CZ305" s="665">
        <v>1</v>
      </c>
      <c r="DA305" s="657">
        <v>0</v>
      </c>
      <c r="DB305" s="666">
        <v>1</v>
      </c>
      <c r="DC305" s="657">
        <v>1</v>
      </c>
      <c r="DD305" s="657">
        <v>1</v>
      </c>
      <c r="DE305" s="657">
        <v>0</v>
      </c>
      <c r="DF305" s="665">
        <v>0</v>
      </c>
      <c r="DG305" s="657">
        <v>0</v>
      </c>
      <c r="DH305" s="666">
        <v>0</v>
      </c>
      <c r="DI305" s="657">
        <v>5</v>
      </c>
      <c r="DJ305" s="657">
        <v>2</v>
      </c>
      <c r="DK305" s="657">
        <v>3</v>
      </c>
      <c r="DL305" s="665">
        <v>0</v>
      </c>
      <c r="DM305" s="657">
        <v>0</v>
      </c>
      <c r="DN305" s="666">
        <v>0</v>
      </c>
      <c r="DO305" s="657">
        <v>5</v>
      </c>
      <c r="DP305" s="657">
        <v>4</v>
      </c>
      <c r="DQ305" s="657">
        <v>1</v>
      </c>
      <c r="DR305" s="665">
        <v>13</v>
      </c>
      <c r="DS305" s="657">
        <v>9</v>
      </c>
      <c r="DT305" s="666">
        <v>4</v>
      </c>
      <c r="DU305" s="665">
        <v>11</v>
      </c>
      <c r="DV305" s="657">
        <v>8</v>
      </c>
      <c r="DW305" s="666">
        <v>3</v>
      </c>
    </row>
    <row r="306" spans="1:127" hidden="1" x14ac:dyDescent="0.15">
      <c r="A306" s="529" t="s">
        <v>1648</v>
      </c>
      <c r="B306" s="661">
        <v>1856</v>
      </c>
      <c r="C306" s="662">
        <v>1386</v>
      </c>
      <c r="D306" s="663">
        <v>463</v>
      </c>
      <c r="E306" s="657">
        <v>1221</v>
      </c>
      <c r="F306" s="657">
        <v>907</v>
      </c>
      <c r="G306" s="657">
        <v>314</v>
      </c>
      <c r="H306" s="665">
        <v>229</v>
      </c>
      <c r="I306" s="657">
        <v>165</v>
      </c>
      <c r="J306" s="666">
        <v>59</v>
      </c>
      <c r="K306" s="657">
        <v>24</v>
      </c>
      <c r="L306" s="657">
        <v>17</v>
      </c>
      <c r="M306" s="657">
        <v>5</v>
      </c>
      <c r="N306" s="665">
        <v>24</v>
      </c>
      <c r="O306" s="657">
        <v>17</v>
      </c>
      <c r="P306" s="666">
        <v>7</v>
      </c>
      <c r="Q306" s="657">
        <v>229</v>
      </c>
      <c r="R306" s="657">
        <v>198</v>
      </c>
      <c r="S306" s="657">
        <v>31</v>
      </c>
      <c r="T306" s="665">
        <v>0</v>
      </c>
      <c r="U306" s="657">
        <v>0</v>
      </c>
      <c r="V306" s="666">
        <v>0</v>
      </c>
      <c r="W306" s="657">
        <v>0</v>
      </c>
      <c r="X306" s="657">
        <v>0</v>
      </c>
      <c r="Y306" s="657">
        <v>0</v>
      </c>
      <c r="Z306" s="665">
        <v>16</v>
      </c>
      <c r="AA306" s="657">
        <v>6</v>
      </c>
      <c r="AB306" s="666">
        <v>10</v>
      </c>
      <c r="AC306" s="657">
        <v>0</v>
      </c>
      <c r="AD306" s="657">
        <v>0</v>
      </c>
      <c r="AE306" s="657">
        <v>0</v>
      </c>
      <c r="AF306" s="665">
        <v>43</v>
      </c>
      <c r="AG306" s="657">
        <v>33</v>
      </c>
      <c r="AH306" s="666">
        <v>10</v>
      </c>
      <c r="AI306" s="657">
        <v>14</v>
      </c>
      <c r="AJ306" s="657">
        <v>13</v>
      </c>
      <c r="AK306" s="657">
        <v>1</v>
      </c>
      <c r="AL306" s="665">
        <v>0</v>
      </c>
      <c r="AM306" s="657">
        <v>0</v>
      </c>
      <c r="AN306" s="666">
        <v>0</v>
      </c>
      <c r="AO306" s="657">
        <v>0</v>
      </c>
      <c r="AP306" s="657">
        <v>0</v>
      </c>
      <c r="AQ306" s="657">
        <v>0</v>
      </c>
      <c r="AR306" s="665">
        <v>4</v>
      </c>
      <c r="AS306" s="657">
        <v>2</v>
      </c>
      <c r="AT306" s="666">
        <v>2</v>
      </c>
      <c r="AU306" s="657">
        <v>0</v>
      </c>
      <c r="AV306" s="657">
        <v>0</v>
      </c>
      <c r="AW306" s="657">
        <v>0</v>
      </c>
      <c r="AX306" s="665">
        <v>0</v>
      </c>
      <c r="AY306" s="657">
        <v>0</v>
      </c>
      <c r="AZ306" s="666">
        <v>0</v>
      </c>
      <c r="BA306" s="657">
        <v>6</v>
      </c>
      <c r="BB306" s="657">
        <v>4</v>
      </c>
      <c r="BC306" s="657">
        <v>2</v>
      </c>
      <c r="BD306" s="665">
        <v>0</v>
      </c>
      <c r="BE306" s="657">
        <v>0</v>
      </c>
      <c r="BF306" s="666">
        <v>0</v>
      </c>
      <c r="BG306" s="657">
        <v>11</v>
      </c>
      <c r="BH306" s="657">
        <v>9</v>
      </c>
      <c r="BI306" s="657">
        <v>2</v>
      </c>
      <c r="BJ306" s="665">
        <v>0</v>
      </c>
      <c r="BK306" s="657">
        <v>0</v>
      </c>
      <c r="BL306" s="666">
        <v>0</v>
      </c>
      <c r="BM306" s="657">
        <v>9</v>
      </c>
      <c r="BN306" s="657">
        <v>6</v>
      </c>
      <c r="BO306" s="657">
        <v>3</v>
      </c>
      <c r="BP306" s="665">
        <v>0</v>
      </c>
      <c r="BQ306" s="657">
        <v>0</v>
      </c>
      <c r="BR306" s="666">
        <v>0</v>
      </c>
      <c r="BS306" s="657">
        <v>0</v>
      </c>
      <c r="BT306" s="657">
        <v>0</v>
      </c>
      <c r="BU306" s="657">
        <v>0</v>
      </c>
      <c r="BV306" s="665">
        <v>0</v>
      </c>
      <c r="BW306" s="657">
        <v>0</v>
      </c>
      <c r="BX306" s="666">
        <v>0</v>
      </c>
      <c r="BY306" s="657">
        <v>5</v>
      </c>
      <c r="BZ306" s="657">
        <v>1</v>
      </c>
      <c r="CA306" s="657">
        <v>4</v>
      </c>
      <c r="CB306" s="665">
        <v>6</v>
      </c>
      <c r="CC306" s="657">
        <v>2</v>
      </c>
      <c r="CD306" s="666">
        <v>4</v>
      </c>
      <c r="CE306" s="657">
        <v>6</v>
      </c>
      <c r="CF306" s="657">
        <v>0</v>
      </c>
      <c r="CG306" s="657">
        <v>6</v>
      </c>
      <c r="CH306" s="665">
        <v>0</v>
      </c>
      <c r="CI306" s="657">
        <v>0</v>
      </c>
      <c r="CJ306" s="666">
        <v>0</v>
      </c>
      <c r="CK306" s="657">
        <v>0</v>
      </c>
      <c r="CL306" s="657">
        <v>0</v>
      </c>
      <c r="CM306" s="657">
        <v>0</v>
      </c>
      <c r="CN306" s="665">
        <v>0</v>
      </c>
      <c r="CO306" s="657">
        <v>0</v>
      </c>
      <c r="CP306" s="666">
        <v>0</v>
      </c>
      <c r="CQ306" s="657">
        <v>0</v>
      </c>
      <c r="CR306" s="657">
        <v>0</v>
      </c>
      <c r="CS306" s="657">
        <v>0</v>
      </c>
      <c r="CT306" s="665">
        <v>0</v>
      </c>
      <c r="CU306" s="657">
        <v>0</v>
      </c>
      <c r="CV306" s="666">
        <v>0</v>
      </c>
      <c r="CW306" s="657">
        <v>0</v>
      </c>
      <c r="CX306" s="657">
        <v>0</v>
      </c>
      <c r="CY306" s="657">
        <v>0</v>
      </c>
      <c r="CZ306" s="665">
        <v>1</v>
      </c>
      <c r="DA306" s="657">
        <v>0</v>
      </c>
      <c r="DB306" s="666">
        <v>1</v>
      </c>
      <c r="DC306" s="657">
        <v>0</v>
      </c>
      <c r="DD306" s="657">
        <v>0</v>
      </c>
      <c r="DE306" s="657">
        <v>0</v>
      </c>
      <c r="DF306" s="665">
        <v>0</v>
      </c>
      <c r="DG306" s="657">
        <v>0</v>
      </c>
      <c r="DH306" s="666">
        <v>0</v>
      </c>
      <c r="DI306" s="657">
        <v>3</v>
      </c>
      <c r="DJ306" s="657">
        <v>1</v>
      </c>
      <c r="DK306" s="657">
        <v>2</v>
      </c>
      <c r="DL306" s="665">
        <v>0</v>
      </c>
      <c r="DM306" s="657">
        <v>0</v>
      </c>
      <c r="DN306" s="666">
        <v>0</v>
      </c>
      <c r="DO306" s="657">
        <v>0</v>
      </c>
      <c r="DP306" s="657">
        <v>0</v>
      </c>
      <c r="DQ306" s="657">
        <v>0</v>
      </c>
      <c r="DR306" s="665">
        <v>5</v>
      </c>
      <c r="DS306" s="657">
        <v>5</v>
      </c>
      <c r="DT306" s="666">
        <v>0</v>
      </c>
      <c r="DU306" s="665">
        <v>0</v>
      </c>
      <c r="DV306" s="657">
        <v>0</v>
      </c>
      <c r="DW306" s="666">
        <v>0</v>
      </c>
    </row>
    <row r="307" spans="1:127" hidden="1" x14ac:dyDescent="0.15">
      <c r="A307" s="529" t="s">
        <v>1649</v>
      </c>
      <c r="B307" s="661">
        <v>0</v>
      </c>
      <c r="C307" s="662">
        <v>0</v>
      </c>
      <c r="D307" s="663">
        <v>0</v>
      </c>
      <c r="E307" s="657">
        <v>0</v>
      </c>
      <c r="F307" s="657">
        <v>0</v>
      </c>
      <c r="G307" s="657">
        <v>0</v>
      </c>
      <c r="H307" s="665">
        <v>0</v>
      </c>
      <c r="I307" s="657">
        <v>0</v>
      </c>
      <c r="J307" s="666">
        <v>0</v>
      </c>
      <c r="K307" s="657">
        <v>0</v>
      </c>
      <c r="L307" s="657">
        <v>0</v>
      </c>
      <c r="M307" s="657">
        <v>0</v>
      </c>
      <c r="N307" s="665">
        <v>0</v>
      </c>
      <c r="O307" s="657">
        <v>0</v>
      </c>
      <c r="P307" s="666">
        <v>0</v>
      </c>
      <c r="Q307" s="657">
        <v>0</v>
      </c>
      <c r="R307" s="657">
        <v>0</v>
      </c>
      <c r="S307" s="657">
        <v>0</v>
      </c>
      <c r="T307" s="665">
        <v>0</v>
      </c>
      <c r="U307" s="657">
        <v>0</v>
      </c>
      <c r="V307" s="666">
        <v>0</v>
      </c>
      <c r="W307" s="657">
        <v>0</v>
      </c>
      <c r="X307" s="657">
        <v>0</v>
      </c>
      <c r="Y307" s="657">
        <v>0</v>
      </c>
      <c r="Z307" s="665">
        <v>0</v>
      </c>
      <c r="AA307" s="657">
        <v>0</v>
      </c>
      <c r="AB307" s="666">
        <v>0</v>
      </c>
      <c r="AC307" s="657">
        <v>0</v>
      </c>
      <c r="AD307" s="657">
        <v>0</v>
      </c>
      <c r="AE307" s="657">
        <v>0</v>
      </c>
      <c r="AF307" s="665">
        <v>0</v>
      </c>
      <c r="AG307" s="657">
        <v>0</v>
      </c>
      <c r="AH307" s="666">
        <v>0</v>
      </c>
      <c r="AI307" s="657">
        <v>0</v>
      </c>
      <c r="AJ307" s="657">
        <v>0</v>
      </c>
      <c r="AK307" s="657">
        <v>0</v>
      </c>
      <c r="AL307" s="665">
        <v>0</v>
      </c>
      <c r="AM307" s="657">
        <v>0</v>
      </c>
      <c r="AN307" s="666">
        <v>0</v>
      </c>
      <c r="AO307" s="657">
        <v>0</v>
      </c>
      <c r="AP307" s="657">
        <v>0</v>
      </c>
      <c r="AQ307" s="657">
        <v>0</v>
      </c>
      <c r="AR307" s="665">
        <v>0</v>
      </c>
      <c r="AS307" s="657">
        <v>0</v>
      </c>
      <c r="AT307" s="666">
        <v>0</v>
      </c>
      <c r="AU307" s="657">
        <v>0</v>
      </c>
      <c r="AV307" s="657">
        <v>0</v>
      </c>
      <c r="AW307" s="657">
        <v>0</v>
      </c>
      <c r="AX307" s="665">
        <v>0</v>
      </c>
      <c r="AY307" s="657">
        <v>0</v>
      </c>
      <c r="AZ307" s="666">
        <v>0</v>
      </c>
      <c r="BA307" s="657">
        <v>0</v>
      </c>
      <c r="BB307" s="657">
        <v>0</v>
      </c>
      <c r="BC307" s="657">
        <v>0</v>
      </c>
      <c r="BD307" s="665">
        <v>0</v>
      </c>
      <c r="BE307" s="657">
        <v>0</v>
      </c>
      <c r="BF307" s="666">
        <v>0</v>
      </c>
      <c r="BG307" s="657">
        <v>0</v>
      </c>
      <c r="BH307" s="657">
        <v>0</v>
      </c>
      <c r="BI307" s="657">
        <v>0</v>
      </c>
      <c r="BJ307" s="665">
        <v>0</v>
      </c>
      <c r="BK307" s="657">
        <v>0</v>
      </c>
      <c r="BL307" s="666">
        <v>0</v>
      </c>
      <c r="BM307" s="657">
        <v>0</v>
      </c>
      <c r="BN307" s="657">
        <v>0</v>
      </c>
      <c r="BO307" s="657">
        <v>0</v>
      </c>
      <c r="BP307" s="665">
        <v>0</v>
      </c>
      <c r="BQ307" s="657">
        <v>0</v>
      </c>
      <c r="BR307" s="666">
        <v>0</v>
      </c>
      <c r="BS307" s="657">
        <v>0</v>
      </c>
      <c r="BT307" s="657">
        <v>0</v>
      </c>
      <c r="BU307" s="657">
        <v>0</v>
      </c>
      <c r="BV307" s="665">
        <v>0</v>
      </c>
      <c r="BW307" s="657">
        <v>0</v>
      </c>
      <c r="BX307" s="666">
        <v>0</v>
      </c>
      <c r="BY307" s="657">
        <v>0</v>
      </c>
      <c r="BZ307" s="657">
        <v>0</v>
      </c>
      <c r="CA307" s="657">
        <v>0</v>
      </c>
      <c r="CB307" s="665">
        <v>0</v>
      </c>
      <c r="CC307" s="657">
        <v>0</v>
      </c>
      <c r="CD307" s="666">
        <v>0</v>
      </c>
      <c r="CE307" s="657">
        <v>0</v>
      </c>
      <c r="CF307" s="657">
        <v>0</v>
      </c>
      <c r="CG307" s="657">
        <v>0</v>
      </c>
      <c r="CH307" s="665">
        <v>0</v>
      </c>
      <c r="CI307" s="657">
        <v>0</v>
      </c>
      <c r="CJ307" s="666">
        <v>0</v>
      </c>
      <c r="CK307" s="657">
        <v>0</v>
      </c>
      <c r="CL307" s="657">
        <v>0</v>
      </c>
      <c r="CM307" s="657">
        <v>0</v>
      </c>
      <c r="CN307" s="665">
        <v>0</v>
      </c>
      <c r="CO307" s="657">
        <v>0</v>
      </c>
      <c r="CP307" s="666">
        <v>0</v>
      </c>
      <c r="CQ307" s="657">
        <v>0</v>
      </c>
      <c r="CR307" s="657">
        <v>0</v>
      </c>
      <c r="CS307" s="657">
        <v>0</v>
      </c>
      <c r="CT307" s="665">
        <v>0</v>
      </c>
      <c r="CU307" s="657">
        <v>0</v>
      </c>
      <c r="CV307" s="666">
        <v>0</v>
      </c>
      <c r="CW307" s="657">
        <v>0</v>
      </c>
      <c r="CX307" s="657">
        <v>0</v>
      </c>
      <c r="CY307" s="657">
        <v>0</v>
      </c>
      <c r="CZ307" s="665">
        <v>0</v>
      </c>
      <c r="DA307" s="657">
        <v>0</v>
      </c>
      <c r="DB307" s="666">
        <v>0</v>
      </c>
      <c r="DC307" s="657">
        <v>0</v>
      </c>
      <c r="DD307" s="657">
        <v>0</v>
      </c>
      <c r="DE307" s="657">
        <v>0</v>
      </c>
      <c r="DF307" s="665">
        <v>0</v>
      </c>
      <c r="DG307" s="657">
        <v>0</v>
      </c>
      <c r="DH307" s="666">
        <v>0</v>
      </c>
      <c r="DI307" s="657">
        <v>0</v>
      </c>
      <c r="DJ307" s="657">
        <v>0</v>
      </c>
      <c r="DK307" s="657">
        <v>0</v>
      </c>
      <c r="DL307" s="665">
        <v>0</v>
      </c>
      <c r="DM307" s="657">
        <v>0</v>
      </c>
      <c r="DN307" s="666">
        <v>0</v>
      </c>
      <c r="DO307" s="657">
        <v>0</v>
      </c>
      <c r="DP307" s="657">
        <v>0</v>
      </c>
      <c r="DQ307" s="657">
        <v>0</v>
      </c>
      <c r="DR307" s="665">
        <v>0</v>
      </c>
      <c r="DS307" s="657">
        <v>0</v>
      </c>
      <c r="DT307" s="666">
        <v>0</v>
      </c>
      <c r="DU307" s="665">
        <v>0</v>
      </c>
      <c r="DV307" s="657">
        <v>0</v>
      </c>
      <c r="DW307" s="666">
        <v>0</v>
      </c>
    </row>
    <row r="308" spans="1:127" hidden="1" x14ac:dyDescent="0.15">
      <c r="A308" s="529" t="s">
        <v>1650</v>
      </c>
      <c r="B308" s="661">
        <v>575</v>
      </c>
      <c r="C308" s="662">
        <v>523</v>
      </c>
      <c r="D308" s="663">
        <v>52</v>
      </c>
      <c r="E308" s="657">
        <v>359</v>
      </c>
      <c r="F308" s="657">
        <v>333</v>
      </c>
      <c r="G308" s="657">
        <v>26</v>
      </c>
      <c r="H308" s="665">
        <v>33</v>
      </c>
      <c r="I308" s="657">
        <v>24</v>
      </c>
      <c r="J308" s="666">
        <v>9</v>
      </c>
      <c r="K308" s="657">
        <v>0</v>
      </c>
      <c r="L308" s="657">
        <v>0</v>
      </c>
      <c r="M308" s="657">
        <v>0</v>
      </c>
      <c r="N308" s="665">
        <v>24</v>
      </c>
      <c r="O308" s="657">
        <v>17</v>
      </c>
      <c r="P308" s="666">
        <v>7</v>
      </c>
      <c r="Q308" s="657">
        <v>155</v>
      </c>
      <c r="R308" s="657">
        <v>147</v>
      </c>
      <c r="S308" s="657">
        <v>8</v>
      </c>
      <c r="T308" s="665">
        <v>0</v>
      </c>
      <c r="U308" s="657">
        <v>0</v>
      </c>
      <c r="V308" s="666">
        <v>0</v>
      </c>
      <c r="W308" s="657">
        <v>0</v>
      </c>
      <c r="X308" s="657">
        <v>0</v>
      </c>
      <c r="Y308" s="657">
        <v>0</v>
      </c>
      <c r="Z308" s="665">
        <v>0</v>
      </c>
      <c r="AA308" s="657">
        <v>0</v>
      </c>
      <c r="AB308" s="666">
        <v>0</v>
      </c>
      <c r="AC308" s="657">
        <v>0</v>
      </c>
      <c r="AD308" s="657">
        <v>0</v>
      </c>
      <c r="AE308" s="657">
        <v>0</v>
      </c>
      <c r="AF308" s="665">
        <v>0</v>
      </c>
      <c r="AG308" s="657">
        <v>0</v>
      </c>
      <c r="AH308" s="666">
        <v>0</v>
      </c>
      <c r="AI308" s="657">
        <v>1</v>
      </c>
      <c r="AJ308" s="657">
        <v>1</v>
      </c>
      <c r="AK308" s="657">
        <v>0</v>
      </c>
      <c r="AL308" s="665">
        <v>0</v>
      </c>
      <c r="AM308" s="657">
        <v>0</v>
      </c>
      <c r="AN308" s="666">
        <v>0</v>
      </c>
      <c r="AO308" s="657">
        <v>0</v>
      </c>
      <c r="AP308" s="657">
        <v>0</v>
      </c>
      <c r="AQ308" s="657">
        <v>0</v>
      </c>
      <c r="AR308" s="665">
        <v>1</v>
      </c>
      <c r="AS308" s="657">
        <v>0</v>
      </c>
      <c r="AT308" s="666">
        <v>1</v>
      </c>
      <c r="AU308" s="657">
        <v>0</v>
      </c>
      <c r="AV308" s="657">
        <v>0</v>
      </c>
      <c r="AW308" s="657">
        <v>0</v>
      </c>
      <c r="AX308" s="665">
        <v>0</v>
      </c>
      <c r="AY308" s="657">
        <v>0</v>
      </c>
      <c r="AZ308" s="666">
        <v>0</v>
      </c>
      <c r="BA308" s="657">
        <v>1</v>
      </c>
      <c r="BB308" s="657">
        <v>1</v>
      </c>
      <c r="BC308" s="657">
        <v>0</v>
      </c>
      <c r="BD308" s="665">
        <v>0</v>
      </c>
      <c r="BE308" s="657">
        <v>0</v>
      </c>
      <c r="BF308" s="666">
        <v>0</v>
      </c>
      <c r="BG308" s="657">
        <v>0</v>
      </c>
      <c r="BH308" s="657">
        <v>0</v>
      </c>
      <c r="BI308" s="657">
        <v>0</v>
      </c>
      <c r="BJ308" s="665">
        <v>0</v>
      </c>
      <c r="BK308" s="657">
        <v>0</v>
      </c>
      <c r="BL308" s="666">
        <v>0</v>
      </c>
      <c r="BM308" s="657">
        <v>0</v>
      </c>
      <c r="BN308" s="657">
        <v>0</v>
      </c>
      <c r="BO308" s="657">
        <v>0</v>
      </c>
      <c r="BP308" s="665">
        <v>0</v>
      </c>
      <c r="BQ308" s="657">
        <v>0</v>
      </c>
      <c r="BR308" s="666">
        <v>0</v>
      </c>
      <c r="BS308" s="657">
        <v>0</v>
      </c>
      <c r="BT308" s="657">
        <v>0</v>
      </c>
      <c r="BU308" s="657">
        <v>0</v>
      </c>
      <c r="BV308" s="665">
        <v>0</v>
      </c>
      <c r="BW308" s="657">
        <v>0</v>
      </c>
      <c r="BX308" s="666">
        <v>0</v>
      </c>
      <c r="BY308" s="657">
        <v>0</v>
      </c>
      <c r="BZ308" s="657">
        <v>0</v>
      </c>
      <c r="CA308" s="657">
        <v>0</v>
      </c>
      <c r="CB308" s="665">
        <v>0</v>
      </c>
      <c r="CC308" s="657">
        <v>0</v>
      </c>
      <c r="CD308" s="666">
        <v>0</v>
      </c>
      <c r="CE308" s="657">
        <v>0</v>
      </c>
      <c r="CF308" s="657">
        <v>0</v>
      </c>
      <c r="CG308" s="657">
        <v>0</v>
      </c>
      <c r="CH308" s="665">
        <v>0</v>
      </c>
      <c r="CI308" s="657">
        <v>0</v>
      </c>
      <c r="CJ308" s="666">
        <v>0</v>
      </c>
      <c r="CK308" s="657">
        <v>0</v>
      </c>
      <c r="CL308" s="657">
        <v>0</v>
      </c>
      <c r="CM308" s="657">
        <v>0</v>
      </c>
      <c r="CN308" s="665">
        <v>0</v>
      </c>
      <c r="CO308" s="657">
        <v>0</v>
      </c>
      <c r="CP308" s="666">
        <v>0</v>
      </c>
      <c r="CQ308" s="657">
        <v>0</v>
      </c>
      <c r="CR308" s="657">
        <v>0</v>
      </c>
      <c r="CS308" s="657">
        <v>0</v>
      </c>
      <c r="CT308" s="665">
        <v>0</v>
      </c>
      <c r="CU308" s="657">
        <v>0</v>
      </c>
      <c r="CV308" s="666">
        <v>0</v>
      </c>
      <c r="CW308" s="657">
        <v>0</v>
      </c>
      <c r="CX308" s="657">
        <v>0</v>
      </c>
      <c r="CY308" s="657">
        <v>0</v>
      </c>
      <c r="CZ308" s="665">
        <v>1</v>
      </c>
      <c r="DA308" s="657">
        <v>0</v>
      </c>
      <c r="DB308" s="666">
        <v>1</v>
      </c>
      <c r="DC308" s="657">
        <v>0</v>
      </c>
      <c r="DD308" s="657">
        <v>0</v>
      </c>
      <c r="DE308" s="657">
        <v>0</v>
      </c>
      <c r="DF308" s="665">
        <v>0</v>
      </c>
      <c r="DG308" s="657">
        <v>0</v>
      </c>
      <c r="DH308" s="666">
        <v>0</v>
      </c>
      <c r="DI308" s="657">
        <v>0</v>
      </c>
      <c r="DJ308" s="657">
        <v>0</v>
      </c>
      <c r="DK308" s="657">
        <v>0</v>
      </c>
      <c r="DL308" s="665">
        <v>0</v>
      </c>
      <c r="DM308" s="657">
        <v>0</v>
      </c>
      <c r="DN308" s="666">
        <v>0</v>
      </c>
      <c r="DO308" s="657">
        <v>0</v>
      </c>
      <c r="DP308" s="657">
        <v>0</v>
      </c>
      <c r="DQ308" s="657">
        <v>0</v>
      </c>
      <c r="DR308" s="665">
        <v>0</v>
      </c>
      <c r="DS308" s="657">
        <v>0</v>
      </c>
      <c r="DT308" s="666">
        <v>0</v>
      </c>
      <c r="DU308" s="665">
        <v>0</v>
      </c>
      <c r="DV308" s="657">
        <v>0</v>
      </c>
      <c r="DW308" s="666">
        <v>0</v>
      </c>
    </row>
    <row r="309" spans="1:127" hidden="1" x14ac:dyDescent="0.15">
      <c r="A309" s="529" t="s">
        <v>1651</v>
      </c>
      <c r="B309" s="661">
        <v>183</v>
      </c>
      <c r="C309" s="662">
        <v>97</v>
      </c>
      <c r="D309" s="663">
        <v>81</v>
      </c>
      <c r="E309" s="657">
        <v>140</v>
      </c>
      <c r="F309" s="657">
        <v>79</v>
      </c>
      <c r="G309" s="657">
        <v>61</v>
      </c>
      <c r="H309" s="665">
        <v>40</v>
      </c>
      <c r="I309" s="657">
        <v>16</v>
      </c>
      <c r="J309" s="666">
        <v>19</v>
      </c>
      <c r="K309" s="657">
        <v>0</v>
      </c>
      <c r="L309" s="657">
        <v>0</v>
      </c>
      <c r="M309" s="657">
        <v>0</v>
      </c>
      <c r="N309" s="665">
        <v>0</v>
      </c>
      <c r="O309" s="657">
        <v>0</v>
      </c>
      <c r="P309" s="666">
        <v>0</v>
      </c>
      <c r="Q309" s="657">
        <v>0</v>
      </c>
      <c r="R309" s="657">
        <v>0</v>
      </c>
      <c r="S309" s="657">
        <v>0</v>
      </c>
      <c r="T309" s="665">
        <v>0</v>
      </c>
      <c r="U309" s="657">
        <v>0</v>
      </c>
      <c r="V309" s="666">
        <v>0</v>
      </c>
      <c r="W309" s="657">
        <v>0</v>
      </c>
      <c r="X309" s="657">
        <v>0</v>
      </c>
      <c r="Y309" s="657">
        <v>0</v>
      </c>
      <c r="Z309" s="665">
        <v>0</v>
      </c>
      <c r="AA309" s="657">
        <v>0</v>
      </c>
      <c r="AB309" s="666">
        <v>0</v>
      </c>
      <c r="AC309" s="657">
        <v>0</v>
      </c>
      <c r="AD309" s="657">
        <v>0</v>
      </c>
      <c r="AE309" s="657">
        <v>0</v>
      </c>
      <c r="AF309" s="665">
        <v>0</v>
      </c>
      <c r="AG309" s="657">
        <v>0</v>
      </c>
      <c r="AH309" s="666">
        <v>0</v>
      </c>
      <c r="AI309" s="657">
        <v>0</v>
      </c>
      <c r="AJ309" s="657">
        <v>0</v>
      </c>
      <c r="AK309" s="657">
        <v>0</v>
      </c>
      <c r="AL309" s="665">
        <v>0</v>
      </c>
      <c r="AM309" s="657">
        <v>0</v>
      </c>
      <c r="AN309" s="666">
        <v>0</v>
      </c>
      <c r="AO309" s="657">
        <v>0</v>
      </c>
      <c r="AP309" s="657">
        <v>0</v>
      </c>
      <c r="AQ309" s="657">
        <v>0</v>
      </c>
      <c r="AR309" s="665">
        <v>3</v>
      </c>
      <c r="AS309" s="657">
        <v>2</v>
      </c>
      <c r="AT309" s="666">
        <v>1</v>
      </c>
      <c r="AU309" s="657">
        <v>0</v>
      </c>
      <c r="AV309" s="657">
        <v>0</v>
      </c>
      <c r="AW309" s="657">
        <v>0</v>
      </c>
      <c r="AX309" s="665">
        <v>0</v>
      </c>
      <c r="AY309" s="657">
        <v>0</v>
      </c>
      <c r="AZ309" s="666">
        <v>0</v>
      </c>
      <c r="BA309" s="657">
        <v>0</v>
      </c>
      <c r="BB309" s="657">
        <v>0</v>
      </c>
      <c r="BC309" s="657">
        <v>0</v>
      </c>
      <c r="BD309" s="665">
        <v>0</v>
      </c>
      <c r="BE309" s="657">
        <v>0</v>
      </c>
      <c r="BF309" s="666">
        <v>0</v>
      </c>
      <c r="BG309" s="657">
        <v>0</v>
      </c>
      <c r="BH309" s="657">
        <v>0</v>
      </c>
      <c r="BI309" s="657">
        <v>0</v>
      </c>
      <c r="BJ309" s="665">
        <v>0</v>
      </c>
      <c r="BK309" s="657">
        <v>0</v>
      </c>
      <c r="BL309" s="666">
        <v>0</v>
      </c>
      <c r="BM309" s="657">
        <v>0</v>
      </c>
      <c r="BN309" s="657">
        <v>0</v>
      </c>
      <c r="BO309" s="657">
        <v>0</v>
      </c>
      <c r="BP309" s="665">
        <v>0</v>
      </c>
      <c r="BQ309" s="657">
        <v>0</v>
      </c>
      <c r="BR309" s="666">
        <v>0</v>
      </c>
      <c r="BS309" s="657">
        <v>0</v>
      </c>
      <c r="BT309" s="657">
        <v>0</v>
      </c>
      <c r="BU309" s="657">
        <v>0</v>
      </c>
      <c r="BV309" s="665">
        <v>0</v>
      </c>
      <c r="BW309" s="657">
        <v>0</v>
      </c>
      <c r="BX309" s="666">
        <v>0</v>
      </c>
      <c r="BY309" s="657">
        <v>0</v>
      </c>
      <c r="BZ309" s="657">
        <v>0</v>
      </c>
      <c r="CA309" s="657">
        <v>0</v>
      </c>
      <c r="CB309" s="665">
        <v>0</v>
      </c>
      <c r="CC309" s="657">
        <v>0</v>
      </c>
      <c r="CD309" s="666">
        <v>0</v>
      </c>
      <c r="CE309" s="657">
        <v>0</v>
      </c>
      <c r="CF309" s="657">
        <v>0</v>
      </c>
      <c r="CG309" s="657">
        <v>0</v>
      </c>
      <c r="CH309" s="665">
        <v>0</v>
      </c>
      <c r="CI309" s="657">
        <v>0</v>
      </c>
      <c r="CJ309" s="666">
        <v>0</v>
      </c>
      <c r="CK309" s="657">
        <v>0</v>
      </c>
      <c r="CL309" s="657">
        <v>0</v>
      </c>
      <c r="CM309" s="657">
        <v>0</v>
      </c>
      <c r="CN309" s="665">
        <v>0</v>
      </c>
      <c r="CO309" s="657">
        <v>0</v>
      </c>
      <c r="CP309" s="666">
        <v>0</v>
      </c>
      <c r="CQ309" s="657">
        <v>0</v>
      </c>
      <c r="CR309" s="657">
        <v>0</v>
      </c>
      <c r="CS309" s="657">
        <v>0</v>
      </c>
      <c r="CT309" s="665">
        <v>0</v>
      </c>
      <c r="CU309" s="657">
        <v>0</v>
      </c>
      <c r="CV309" s="666">
        <v>0</v>
      </c>
      <c r="CW309" s="657">
        <v>0</v>
      </c>
      <c r="CX309" s="657">
        <v>0</v>
      </c>
      <c r="CY309" s="657">
        <v>0</v>
      </c>
      <c r="CZ309" s="665">
        <v>0</v>
      </c>
      <c r="DA309" s="657">
        <v>0</v>
      </c>
      <c r="DB309" s="666">
        <v>0</v>
      </c>
      <c r="DC309" s="657">
        <v>0</v>
      </c>
      <c r="DD309" s="657">
        <v>0</v>
      </c>
      <c r="DE309" s="657">
        <v>0</v>
      </c>
      <c r="DF309" s="665">
        <v>0</v>
      </c>
      <c r="DG309" s="657">
        <v>0</v>
      </c>
      <c r="DH309" s="666">
        <v>0</v>
      </c>
      <c r="DI309" s="657">
        <v>0</v>
      </c>
      <c r="DJ309" s="657">
        <v>0</v>
      </c>
      <c r="DK309" s="657">
        <v>0</v>
      </c>
      <c r="DL309" s="665">
        <v>0</v>
      </c>
      <c r="DM309" s="657">
        <v>0</v>
      </c>
      <c r="DN309" s="666">
        <v>0</v>
      </c>
      <c r="DO309" s="657">
        <v>0</v>
      </c>
      <c r="DP309" s="657">
        <v>0</v>
      </c>
      <c r="DQ309" s="657">
        <v>0</v>
      </c>
      <c r="DR309" s="665">
        <v>0</v>
      </c>
      <c r="DS309" s="657">
        <v>0</v>
      </c>
      <c r="DT309" s="666">
        <v>0</v>
      </c>
      <c r="DU309" s="665">
        <v>0</v>
      </c>
      <c r="DV309" s="657">
        <v>0</v>
      </c>
      <c r="DW309" s="666">
        <v>0</v>
      </c>
    </row>
    <row r="310" spans="1:127" hidden="1" x14ac:dyDescent="0.15">
      <c r="A310" s="529" t="s">
        <v>1652</v>
      </c>
      <c r="B310" s="661">
        <v>1098</v>
      </c>
      <c r="C310" s="662">
        <v>766</v>
      </c>
      <c r="D310" s="663">
        <v>330</v>
      </c>
      <c r="E310" s="657">
        <v>722</v>
      </c>
      <c r="F310" s="657">
        <v>495</v>
      </c>
      <c r="G310" s="657">
        <v>227</v>
      </c>
      <c r="H310" s="665">
        <v>156</v>
      </c>
      <c r="I310" s="657">
        <v>125</v>
      </c>
      <c r="J310" s="666">
        <v>31</v>
      </c>
      <c r="K310" s="657">
        <v>24</v>
      </c>
      <c r="L310" s="657">
        <v>17</v>
      </c>
      <c r="M310" s="657">
        <v>5</v>
      </c>
      <c r="N310" s="665">
        <v>0</v>
      </c>
      <c r="O310" s="657">
        <v>0</v>
      </c>
      <c r="P310" s="666">
        <v>0</v>
      </c>
      <c r="Q310" s="657">
        <v>74</v>
      </c>
      <c r="R310" s="657">
        <v>51</v>
      </c>
      <c r="S310" s="657">
        <v>23</v>
      </c>
      <c r="T310" s="665">
        <v>0</v>
      </c>
      <c r="U310" s="657">
        <v>0</v>
      </c>
      <c r="V310" s="666">
        <v>0</v>
      </c>
      <c r="W310" s="657">
        <v>0</v>
      </c>
      <c r="X310" s="657">
        <v>0</v>
      </c>
      <c r="Y310" s="657">
        <v>0</v>
      </c>
      <c r="Z310" s="665">
        <v>16</v>
      </c>
      <c r="AA310" s="657">
        <v>6</v>
      </c>
      <c r="AB310" s="666">
        <v>10</v>
      </c>
      <c r="AC310" s="657">
        <v>0</v>
      </c>
      <c r="AD310" s="657">
        <v>0</v>
      </c>
      <c r="AE310" s="657">
        <v>0</v>
      </c>
      <c r="AF310" s="665">
        <v>43</v>
      </c>
      <c r="AG310" s="657">
        <v>33</v>
      </c>
      <c r="AH310" s="666">
        <v>10</v>
      </c>
      <c r="AI310" s="657">
        <v>13</v>
      </c>
      <c r="AJ310" s="657">
        <v>12</v>
      </c>
      <c r="AK310" s="657">
        <v>1</v>
      </c>
      <c r="AL310" s="665">
        <v>0</v>
      </c>
      <c r="AM310" s="657">
        <v>0</v>
      </c>
      <c r="AN310" s="666">
        <v>0</v>
      </c>
      <c r="AO310" s="657">
        <v>0</v>
      </c>
      <c r="AP310" s="657">
        <v>0</v>
      </c>
      <c r="AQ310" s="657">
        <v>0</v>
      </c>
      <c r="AR310" s="665">
        <v>0</v>
      </c>
      <c r="AS310" s="657">
        <v>0</v>
      </c>
      <c r="AT310" s="666">
        <v>0</v>
      </c>
      <c r="AU310" s="657">
        <v>0</v>
      </c>
      <c r="AV310" s="657">
        <v>0</v>
      </c>
      <c r="AW310" s="657">
        <v>0</v>
      </c>
      <c r="AX310" s="665">
        <v>0</v>
      </c>
      <c r="AY310" s="657">
        <v>0</v>
      </c>
      <c r="AZ310" s="666">
        <v>0</v>
      </c>
      <c r="BA310" s="657">
        <v>5</v>
      </c>
      <c r="BB310" s="657">
        <v>3</v>
      </c>
      <c r="BC310" s="657">
        <v>2</v>
      </c>
      <c r="BD310" s="665">
        <v>0</v>
      </c>
      <c r="BE310" s="657">
        <v>0</v>
      </c>
      <c r="BF310" s="666">
        <v>0</v>
      </c>
      <c r="BG310" s="657">
        <v>11</v>
      </c>
      <c r="BH310" s="657">
        <v>9</v>
      </c>
      <c r="BI310" s="657">
        <v>2</v>
      </c>
      <c r="BJ310" s="665">
        <v>0</v>
      </c>
      <c r="BK310" s="657">
        <v>0</v>
      </c>
      <c r="BL310" s="666">
        <v>0</v>
      </c>
      <c r="BM310" s="657">
        <v>9</v>
      </c>
      <c r="BN310" s="657">
        <v>6</v>
      </c>
      <c r="BO310" s="657">
        <v>3</v>
      </c>
      <c r="BP310" s="665">
        <v>0</v>
      </c>
      <c r="BQ310" s="657">
        <v>0</v>
      </c>
      <c r="BR310" s="666">
        <v>0</v>
      </c>
      <c r="BS310" s="657">
        <v>0</v>
      </c>
      <c r="BT310" s="657">
        <v>0</v>
      </c>
      <c r="BU310" s="657">
        <v>0</v>
      </c>
      <c r="BV310" s="665">
        <v>0</v>
      </c>
      <c r="BW310" s="657">
        <v>0</v>
      </c>
      <c r="BX310" s="666">
        <v>0</v>
      </c>
      <c r="BY310" s="657">
        <v>5</v>
      </c>
      <c r="BZ310" s="657">
        <v>1</v>
      </c>
      <c r="CA310" s="657">
        <v>4</v>
      </c>
      <c r="CB310" s="665">
        <v>6</v>
      </c>
      <c r="CC310" s="657">
        <v>2</v>
      </c>
      <c r="CD310" s="666">
        <v>4</v>
      </c>
      <c r="CE310" s="657">
        <v>6</v>
      </c>
      <c r="CF310" s="657">
        <v>0</v>
      </c>
      <c r="CG310" s="657">
        <v>6</v>
      </c>
      <c r="CH310" s="665">
        <v>0</v>
      </c>
      <c r="CI310" s="657">
        <v>0</v>
      </c>
      <c r="CJ310" s="666">
        <v>0</v>
      </c>
      <c r="CK310" s="657">
        <v>0</v>
      </c>
      <c r="CL310" s="657">
        <v>0</v>
      </c>
      <c r="CM310" s="657">
        <v>0</v>
      </c>
      <c r="CN310" s="665">
        <v>0</v>
      </c>
      <c r="CO310" s="657">
        <v>0</v>
      </c>
      <c r="CP310" s="666">
        <v>0</v>
      </c>
      <c r="CQ310" s="657">
        <v>0</v>
      </c>
      <c r="CR310" s="657">
        <v>0</v>
      </c>
      <c r="CS310" s="657">
        <v>0</v>
      </c>
      <c r="CT310" s="665">
        <v>0</v>
      </c>
      <c r="CU310" s="657">
        <v>0</v>
      </c>
      <c r="CV310" s="666">
        <v>0</v>
      </c>
      <c r="CW310" s="657">
        <v>0</v>
      </c>
      <c r="CX310" s="657">
        <v>0</v>
      </c>
      <c r="CY310" s="657">
        <v>0</v>
      </c>
      <c r="CZ310" s="665">
        <v>0</v>
      </c>
      <c r="DA310" s="657">
        <v>0</v>
      </c>
      <c r="DB310" s="666">
        <v>0</v>
      </c>
      <c r="DC310" s="657">
        <v>0</v>
      </c>
      <c r="DD310" s="657">
        <v>0</v>
      </c>
      <c r="DE310" s="657">
        <v>0</v>
      </c>
      <c r="DF310" s="665">
        <v>0</v>
      </c>
      <c r="DG310" s="657">
        <v>0</v>
      </c>
      <c r="DH310" s="666">
        <v>0</v>
      </c>
      <c r="DI310" s="657">
        <v>3</v>
      </c>
      <c r="DJ310" s="657">
        <v>1</v>
      </c>
      <c r="DK310" s="657">
        <v>2</v>
      </c>
      <c r="DL310" s="665">
        <v>0</v>
      </c>
      <c r="DM310" s="657">
        <v>0</v>
      </c>
      <c r="DN310" s="666">
        <v>0</v>
      </c>
      <c r="DO310" s="657">
        <v>0</v>
      </c>
      <c r="DP310" s="657">
        <v>0</v>
      </c>
      <c r="DQ310" s="657">
        <v>0</v>
      </c>
      <c r="DR310" s="665">
        <v>5</v>
      </c>
      <c r="DS310" s="657">
        <v>5</v>
      </c>
      <c r="DT310" s="666">
        <v>0</v>
      </c>
      <c r="DU310" s="665">
        <v>0</v>
      </c>
      <c r="DV310" s="657">
        <v>0</v>
      </c>
      <c r="DW310" s="666">
        <v>0</v>
      </c>
    </row>
    <row r="311" spans="1:127" hidden="1" x14ac:dyDescent="0.15">
      <c r="A311" s="529" t="s">
        <v>1653</v>
      </c>
      <c r="B311" s="661">
        <v>960</v>
      </c>
      <c r="C311" s="662">
        <v>682</v>
      </c>
      <c r="D311" s="663">
        <v>276</v>
      </c>
      <c r="E311" s="657">
        <v>462</v>
      </c>
      <c r="F311" s="657">
        <v>329</v>
      </c>
      <c r="G311" s="657">
        <v>133</v>
      </c>
      <c r="H311" s="665">
        <v>106</v>
      </c>
      <c r="I311" s="657">
        <v>65</v>
      </c>
      <c r="J311" s="666">
        <v>41</v>
      </c>
      <c r="K311" s="657">
        <v>187</v>
      </c>
      <c r="L311" s="657">
        <v>156</v>
      </c>
      <c r="M311" s="657">
        <v>31</v>
      </c>
      <c r="N311" s="665">
        <v>40</v>
      </c>
      <c r="O311" s="657">
        <v>28</v>
      </c>
      <c r="P311" s="666">
        <v>12</v>
      </c>
      <c r="Q311" s="657">
        <v>11</v>
      </c>
      <c r="R311" s="657">
        <v>6</v>
      </c>
      <c r="S311" s="657">
        <v>5</v>
      </c>
      <c r="T311" s="665">
        <v>21</v>
      </c>
      <c r="U311" s="657">
        <v>13</v>
      </c>
      <c r="V311" s="666">
        <v>8</v>
      </c>
      <c r="W311" s="657">
        <v>29</v>
      </c>
      <c r="X311" s="657">
        <v>24</v>
      </c>
      <c r="Y311" s="657">
        <v>5</v>
      </c>
      <c r="Z311" s="665">
        <v>9</v>
      </c>
      <c r="AA311" s="657">
        <v>6</v>
      </c>
      <c r="AB311" s="666">
        <v>3</v>
      </c>
      <c r="AC311" s="657">
        <v>0</v>
      </c>
      <c r="AD311" s="657">
        <v>0</v>
      </c>
      <c r="AE311" s="657">
        <v>0</v>
      </c>
      <c r="AF311" s="665">
        <v>11</v>
      </c>
      <c r="AG311" s="657">
        <v>4</v>
      </c>
      <c r="AH311" s="666">
        <v>7</v>
      </c>
      <c r="AI311" s="657">
        <v>52</v>
      </c>
      <c r="AJ311" s="657">
        <v>37</v>
      </c>
      <c r="AK311" s="657">
        <v>15</v>
      </c>
      <c r="AL311" s="665">
        <v>0</v>
      </c>
      <c r="AM311" s="657">
        <v>0</v>
      </c>
      <c r="AN311" s="666">
        <v>0</v>
      </c>
      <c r="AO311" s="657">
        <v>0</v>
      </c>
      <c r="AP311" s="657">
        <v>0</v>
      </c>
      <c r="AQ311" s="657">
        <v>0</v>
      </c>
      <c r="AR311" s="665">
        <v>11</v>
      </c>
      <c r="AS311" s="657">
        <v>6</v>
      </c>
      <c r="AT311" s="666">
        <v>5</v>
      </c>
      <c r="AU311" s="657">
        <v>4</v>
      </c>
      <c r="AV311" s="657">
        <v>2</v>
      </c>
      <c r="AW311" s="657">
        <v>2</v>
      </c>
      <c r="AX311" s="665">
        <v>0</v>
      </c>
      <c r="AY311" s="657">
        <v>0</v>
      </c>
      <c r="AZ311" s="666">
        <v>0</v>
      </c>
      <c r="BA311" s="657">
        <v>4</v>
      </c>
      <c r="BB311" s="657">
        <v>3</v>
      </c>
      <c r="BC311" s="657">
        <v>1</v>
      </c>
      <c r="BD311" s="665">
        <v>0</v>
      </c>
      <c r="BE311" s="657">
        <v>0</v>
      </c>
      <c r="BF311" s="666">
        <v>0</v>
      </c>
      <c r="BG311" s="657">
        <v>5</v>
      </c>
      <c r="BH311" s="657">
        <v>1</v>
      </c>
      <c r="BI311" s="657">
        <v>4</v>
      </c>
      <c r="BJ311" s="665">
        <v>0</v>
      </c>
      <c r="BK311" s="657">
        <v>0</v>
      </c>
      <c r="BL311" s="666">
        <v>0</v>
      </c>
      <c r="BM311" s="657">
        <v>0</v>
      </c>
      <c r="BN311" s="657">
        <v>0</v>
      </c>
      <c r="BO311" s="657">
        <v>0</v>
      </c>
      <c r="BP311" s="665">
        <v>0</v>
      </c>
      <c r="BQ311" s="657">
        <v>0</v>
      </c>
      <c r="BR311" s="666">
        <v>0</v>
      </c>
      <c r="BS311" s="657">
        <v>2</v>
      </c>
      <c r="BT311" s="657">
        <v>0</v>
      </c>
      <c r="BU311" s="657">
        <v>0</v>
      </c>
      <c r="BV311" s="665">
        <v>0</v>
      </c>
      <c r="BW311" s="657">
        <v>0</v>
      </c>
      <c r="BX311" s="666">
        <v>0</v>
      </c>
      <c r="BY311" s="657">
        <v>0</v>
      </c>
      <c r="BZ311" s="657">
        <v>0</v>
      </c>
      <c r="CA311" s="657">
        <v>0</v>
      </c>
      <c r="CB311" s="665">
        <v>0</v>
      </c>
      <c r="CC311" s="657">
        <v>0</v>
      </c>
      <c r="CD311" s="666">
        <v>0</v>
      </c>
      <c r="CE311" s="657">
        <v>0</v>
      </c>
      <c r="CF311" s="657">
        <v>0</v>
      </c>
      <c r="CG311" s="657">
        <v>0</v>
      </c>
      <c r="CH311" s="665">
        <v>1</v>
      </c>
      <c r="CI311" s="657">
        <v>1</v>
      </c>
      <c r="CJ311" s="666">
        <v>0</v>
      </c>
      <c r="CK311" s="657">
        <v>0</v>
      </c>
      <c r="CL311" s="657">
        <v>0</v>
      </c>
      <c r="CM311" s="657">
        <v>0</v>
      </c>
      <c r="CN311" s="665">
        <v>0</v>
      </c>
      <c r="CO311" s="657">
        <v>0</v>
      </c>
      <c r="CP311" s="666">
        <v>0</v>
      </c>
      <c r="CQ311" s="657">
        <v>0</v>
      </c>
      <c r="CR311" s="657">
        <v>0</v>
      </c>
      <c r="CS311" s="657">
        <v>0</v>
      </c>
      <c r="CT311" s="665">
        <v>5</v>
      </c>
      <c r="CU311" s="657">
        <v>1</v>
      </c>
      <c r="CV311" s="666">
        <v>4</v>
      </c>
      <c r="CW311" s="657">
        <v>0</v>
      </c>
      <c r="CX311" s="657">
        <v>0</v>
      </c>
      <c r="CY311" s="657">
        <v>0</v>
      </c>
      <c r="CZ311" s="665">
        <v>0</v>
      </c>
      <c r="DA311" s="657">
        <v>0</v>
      </c>
      <c r="DB311" s="666">
        <v>0</v>
      </c>
      <c r="DC311" s="657">
        <v>0</v>
      </c>
      <c r="DD311" s="657">
        <v>0</v>
      </c>
      <c r="DE311" s="657">
        <v>0</v>
      </c>
      <c r="DF311" s="665">
        <v>0</v>
      </c>
      <c r="DG311" s="657">
        <v>0</v>
      </c>
      <c r="DH311" s="666">
        <v>0</v>
      </c>
      <c r="DI311" s="657">
        <v>0</v>
      </c>
      <c r="DJ311" s="657">
        <v>0</v>
      </c>
      <c r="DK311" s="657">
        <v>0</v>
      </c>
      <c r="DL311" s="665">
        <v>0</v>
      </c>
      <c r="DM311" s="657">
        <v>0</v>
      </c>
      <c r="DN311" s="666">
        <v>0</v>
      </c>
      <c r="DO311" s="657">
        <v>0</v>
      </c>
      <c r="DP311" s="657">
        <v>0</v>
      </c>
      <c r="DQ311" s="657">
        <v>0</v>
      </c>
      <c r="DR311" s="665">
        <v>0</v>
      </c>
      <c r="DS311" s="657">
        <v>0</v>
      </c>
      <c r="DT311" s="666">
        <v>0</v>
      </c>
      <c r="DU311" s="665">
        <v>0</v>
      </c>
      <c r="DV311" s="657">
        <v>0</v>
      </c>
      <c r="DW311" s="666">
        <v>0</v>
      </c>
    </row>
    <row r="312" spans="1:127" hidden="1" x14ac:dyDescent="0.15">
      <c r="A312" s="529" t="s">
        <v>1654</v>
      </c>
      <c r="B312" s="661">
        <v>0</v>
      </c>
      <c r="C312" s="662">
        <v>0</v>
      </c>
      <c r="D312" s="663">
        <v>0</v>
      </c>
      <c r="E312" s="657">
        <v>0</v>
      </c>
      <c r="F312" s="657">
        <v>0</v>
      </c>
      <c r="G312" s="657">
        <v>0</v>
      </c>
      <c r="H312" s="665">
        <v>0</v>
      </c>
      <c r="I312" s="657">
        <v>0</v>
      </c>
      <c r="J312" s="666">
        <v>0</v>
      </c>
      <c r="K312" s="657">
        <v>0</v>
      </c>
      <c r="L312" s="657">
        <v>0</v>
      </c>
      <c r="M312" s="657">
        <v>0</v>
      </c>
      <c r="N312" s="665">
        <v>0</v>
      </c>
      <c r="O312" s="657">
        <v>0</v>
      </c>
      <c r="P312" s="666">
        <v>0</v>
      </c>
      <c r="Q312" s="657">
        <v>0</v>
      </c>
      <c r="R312" s="657">
        <v>0</v>
      </c>
      <c r="S312" s="657">
        <v>0</v>
      </c>
      <c r="T312" s="665">
        <v>0</v>
      </c>
      <c r="U312" s="657">
        <v>0</v>
      </c>
      <c r="V312" s="666">
        <v>0</v>
      </c>
      <c r="W312" s="657">
        <v>0</v>
      </c>
      <c r="X312" s="657">
        <v>0</v>
      </c>
      <c r="Y312" s="657">
        <v>0</v>
      </c>
      <c r="Z312" s="665">
        <v>0</v>
      </c>
      <c r="AA312" s="657">
        <v>0</v>
      </c>
      <c r="AB312" s="666">
        <v>0</v>
      </c>
      <c r="AC312" s="657">
        <v>0</v>
      </c>
      <c r="AD312" s="657">
        <v>0</v>
      </c>
      <c r="AE312" s="657">
        <v>0</v>
      </c>
      <c r="AF312" s="665">
        <v>0</v>
      </c>
      <c r="AG312" s="657">
        <v>0</v>
      </c>
      <c r="AH312" s="666">
        <v>0</v>
      </c>
      <c r="AI312" s="657">
        <v>0</v>
      </c>
      <c r="AJ312" s="657">
        <v>0</v>
      </c>
      <c r="AK312" s="657">
        <v>0</v>
      </c>
      <c r="AL312" s="665">
        <v>0</v>
      </c>
      <c r="AM312" s="657">
        <v>0</v>
      </c>
      <c r="AN312" s="666">
        <v>0</v>
      </c>
      <c r="AO312" s="657">
        <v>0</v>
      </c>
      <c r="AP312" s="657">
        <v>0</v>
      </c>
      <c r="AQ312" s="657">
        <v>0</v>
      </c>
      <c r="AR312" s="665">
        <v>0</v>
      </c>
      <c r="AS312" s="657">
        <v>0</v>
      </c>
      <c r="AT312" s="666">
        <v>0</v>
      </c>
      <c r="AU312" s="657">
        <v>0</v>
      </c>
      <c r="AV312" s="657">
        <v>0</v>
      </c>
      <c r="AW312" s="657">
        <v>0</v>
      </c>
      <c r="AX312" s="665">
        <v>0</v>
      </c>
      <c r="AY312" s="657">
        <v>0</v>
      </c>
      <c r="AZ312" s="666">
        <v>0</v>
      </c>
      <c r="BA312" s="657">
        <v>0</v>
      </c>
      <c r="BB312" s="657">
        <v>0</v>
      </c>
      <c r="BC312" s="657">
        <v>0</v>
      </c>
      <c r="BD312" s="665">
        <v>0</v>
      </c>
      <c r="BE312" s="657">
        <v>0</v>
      </c>
      <c r="BF312" s="666">
        <v>0</v>
      </c>
      <c r="BG312" s="657">
        <v>0</v>
      </c>
      <c r="BH312" s="657">
        <v>0</v>
      </c>
      <c r="BI312" s="657">
        <v>0</v>
      </c>
      <c r="BJ312" s="665">
        <v>0</v>
      </c>
      <c r="BK312" s="657">
        <v>0</v>
      </c>
      <c r="BL312" s="666">
        <v>0</v>
      </c>
      <c r="BM312" s="657">
        <v>0</v>
      </c>
      <c r="BN312" s="657">
        <v>0</v>
      </c>
      <c r="BO312" s="657">
        <v>0</v>
      </c>
      <c r="BP312" s="665">
        <v>0</v>
      </c>
      <c r="BQ312" s="657">
        <v>0</v>
      </c>
      <c r="BR312" s="666">
        <v>0</v>
      </c>
      <c r="BS312" s="657">
        <v>0</v>
      </c>
      <c r="BT312" s="657">
        <v>0</v>
      </c>
      <c r="BU312" s="657">
        <v>0</v>
      </c>
      <c r="BV312" s="665">
        <v>0</v>
      </c>
      <c r="BW312" s="657">
        <v>0</v>
      </c>
      <c r="BX312" s="666">
        <v>0</v>
      </c>
      <c r="BY312" s="657">
        <v>0</v>
      </c>
      <c r="BZ312" s="657">
        <v>0</v>
      </c>
      <c r="CA312" s="657">
        <v>0</v>
      </c>
      <c r="CB312" s="665">
        <v>0</v>
      </c>
      <c r="CC312" s="657">
        <v>0</v>
      </c>
      <c r="CD312" s="666">
        <v>0</v>
      </c>
      <c r="CE312" s="657">
        <v>0</v>
      </c>
      <c r="CF312" s="657">
        <v>0</v>
      </c>
      <c r="CG312" s="657">
        <v>0</v>
      </c>
      <c r="CH312" s="665">
        <v>0</v>
      </c>
      <c r="CI312" s="657">
        <v>0</v>
      </c>
      <c r="CJ312" s="666">
        <v>0</v>
      </c>
      <c r="CK312" s="657">
        <v>0</v>
      </c>
      <c r="CL312" s="657">
        <v>0</v>
      </c>
      <c r="CM312" s="657">
        <v>0</v>
      </c>
      <c r="CN312" s="665">
        <v>0</v>
      </c>
      <c r="CO312" s="657">
        <v>0</v>
      </c>
      <c r="CP312" s="666">
        <v>0</v>
      </c>
      <c r="CQ312" s="657">
        <v>0</v>
      </c>
      <c r="CR312" s="657">
        <v>0</v>
      </c>
      <c r="CS312" s="657">
        <v>0</v>
      </c>
      <c r="CT312" s="665">
        <v>0</v>
      </c>
      <c r="CU312" s="657">
        <v>0</v>
      </c>
      <c r="CV312" s="666">
        <v>0</v>
      </c>
      <c r="CW312" s="657">
        <v>0</v>
      </c>
      <c r="CX312" s="657">
        <v>0</v>
      </c>
      <c r="CY312" s="657">
        <v>0</v>
      </c>
      <c r="CZ312" s="665">
        <v>0</v>
      </c>
      <c r="DA312" s="657">
        <v>0</v>
      </c>
      <c r="DB312" s="666">
        <v>0</v>
      </c>
      <c r="DC312" s="657">
        <v>0</v>
      </c>
      <c r="DD312" s="657">
        <v>0</v>
      </c>
      <c r="DE312" s="657">
        <v>0</v>
      </c>
      <c r="DF312" s="665">
        <v>0</v>
      </c>
      <c r="DG312" s="657">
        <v>0</v>
      </c>
      <c r="DH312" s="666">
        <v>0</v>
      </c>
      <c r="DI312" s="657">
        <v>0</v>
      </c>
      <c r="DJ312" s="657">
        <v>0</v>
      </c>
      <c r="DK312" s="657">
        <v>0</v>
      </c>
      <c r="DL312" s="665">
        <v>0</v>
      </c>
      <c r="DM312" s="657">
        <v>0</v>
      </c>
      <c r="DN312" s="666">
        <v>0</v>
      </c>
      <c r="DO312" s="657">
        <v>0</v>
      </c>
      <c r="DP312" s="657">
        <v>0</v>
      </c>
      <c r="DQ312" s="657">
        <v>0</v>
      </c>
      <c r="DR312" s="665">
        <v>0</v>
      </c>
      <c r="DS312" s="657">
        <v>0</v>
      </c>
      <c r="DT312" s="666">
        <v>0</v>
      </c>
      <c r="DU312" s="665">
        <v>0</v>
      </c>
      <c r="DV312" s="657">
        <v>0</v>
      </c>
      <c r="DW312" s="666">
        <v>0</v>
      </c>
    </row>
    <row r="313" spans="1:127" hidden="1" x14ac:dyDescent="0.15">
      <c r="A313" s="529" t="s">
        <v>1655</v>
      </c>
      <c r="B313" s="661">
        <v>139</v>
      </c>
      <c r="C313" s="662">
        <v>91</v>
      </c>
      <c r="D313" s="663">
        <v>48</v>
      </c>
      <c r="E313" s="657">
        <v>120</v>
      </c>
      <c r="F313" s="657">
        <v>79</v>
      </c>
      <c r="G313" s="657">
        <v>41</v>
      </c>
      <c r="H313" s="665">
        <v>18</v>
      </c>
      <c r="I313" s="657">
        <v>11</v>
      </c>
      <c r="J313" s="666">
        <v>7</v>
      </c>
      <c r="K313" s="657">
        <v>1</v>
      </c>
      <c r="L313" s="657">
        <v>1</v>
      </c>
      <c r="M313" s="657">
        <v>0</v>
      </c>
      <c r="N313" s="665">
        <v>0</v>
      </c>
      <c r="O313" s="657">
        <v>0</v>
      </c>
      <c r="P313" s="666">
        <v>0</v>
      </c>
      <c r="Q313" s="657">
        <v>0</v>
      </c>
      <c r="R313" s="657">
        <v>0</v>
      </c>
      <c r="S313" s="657">
        <v>0</v>
      </c>
      <c r="T313" s="665">
        <v>0</v>
      </c>
      <c r="U313" s="657">
        <v>0</v>
      </c>
      <c r="V313" s="666">
        <v>0</v>
      </c>
      <c r="W313" s="657">
        <v>0</v>
      </c>
      <c r="X313" s="657">
        <v>0</v>
      </c>
      <c r="Y313" s="657">
        <v>0</v>
      </c>
      <c r="Z313" s="665">
        <v>0</v>
      </c>
      <c r="AA313" s="657">
        <v>0</v>
      </c>
      <c r="AB313" s="666">
        <v>0</v>
      </c>
      <c r="AC313" s="657">
        <v>0</v>
      </c>
      <c r="AD313" s="657">
        <v>0</v>
      </c>
      <c r="AE313" s="657">
        <v>0</v>
      </c>
      <c r="AF313" s="665">
        <v>0</v>
      </c>
      <c r="AG313" s="657">
        <v>0</v>
      </c>
      <c r="AH313" s="666">
        <v>0</v>
      </c>
      <c r="AI313" s="657">
        <v>0</v>
      </c>
      <c r="AJ313" s="657">
        <v>0</v>
      </c>
      <c r="AK313" s="657">
        <v>0</v>
      </c>
      <c r="AL313" s="665">
        <v>0</v>
      </c>
      <c r="AM313" s="657">
        <v>0</v>
      </c>
      <c r="AN313" s="666">
        <v>0</v>
      </c>
      <c r="AO313" s="657">
        <v>0</v>
      </c>
      <c r="AP313" s="657">
        <v>0</v>
      </c>
      <c r="AQ313" s="657">
        <v>0</v>
      </c>
      <c r="AR313" s="665">
        <v>0</v>
      </c>
      <c r="AS313" s="657">
        <v>0</v>
      </c>
      <c r="AT313" s="666">
        <v>0</v>
      </c>
      <c r="AU313" s="657">
        <v>0</v>
      </c>
      <c r="AV313" s="657">
        <v>0</v>
      </c>
      <c r="AW313" s="657">
        <v>0</v>
      </c>
      <c r="AX313" s="665">
        <v>0</v>
      </c>
      <c r="AY313" s="657">
        <v>0</v>
      </c>
      <c r="AZ313" s="666">
        <v>0</v>
      </c>
      <c r="BA313" s="657">
        <v>0</v>
      </c>
      <c r="BB313" s="657">
        <v>0</v>
      </c>
      <c r="BC313" s="657">
        <v>0</v>
      </c>
      <c r="BD313" s="665">
        <v>0</v>
      </c>
      <c r="BE313" s="657">
        <v>0</v>
      </c>
      <c r="BF313" s="666">
        <v>0</v>
      </c>
      <c r="BG313" s="657">
        <v>0</v>
      </c>
      <c r="BH313" s="657">
        <v>0</v>
      </c>
      <c r="BI313" s="657">
        <v>0</v>
      </c>
      <c r="BJ313" s="665">
        <v>0</v>
      </c>
      <c r="BK313" s="657">
        <v>0</v>
      </c>
      <c r="BL313" s="666">
        <v>0</v>
      </c>
      <c r="BM313" s="657">
        <v>0</v>
      </c>
      <c r="BN313" s="657">
        <v>0</v>
      </c>
      <c r="BO313" s="657">
        <v>0</v>
      </c>
      <c r="BP313" s="665">
        <v>0</v>
      </c>
      <c r="BQ313" s="657">
        <v>0</v>
      </c>
      <c r="BR313" s="666">
        <v>0</v>
      </c>
      <c r="BS313" s="657">
        <v>0</v>
      </c>
      <c r="BT313" s="657">
        <v>0</v>
      </c>
      <c r="BU313" s="657">
        <v>0</v>
      </c>
      <c r="BV313" s="665">
        <v>0</v>
      </c>
      <c r="BW313" s="657">
        <v>0</v>
      </c>
      <c r="BX313" s="666">
        <v>0</v>
      </c>
      <c r="BY313" s="657">
        <v>0</v>
      </c>
      <c r="BZ313" s="657">
        <v>0</v>
      </c>
      <c r="CA313" s="657">
        <v>0</v>
      </c>
      <c r="CB313" s="665">
        <v>0</v>
      </c>
      <c r="CC313" s="657">
        <v>0</v>
      </c>
      <c r="CD313" s="666">
        <v>0</v>
      </c>
      <c r="CE313" s="657">
        <v>0</v>
      </c>
      <c r="CF313" s="657">
        <v>0</v>
      </c>
      <c r="CG313" s="657">
        <v>0</v>
      </c>
      <c r="CH313" s="665">
        <v>0</v>
      </c>
      <c r="CI313" s="657">
        <v>0</v>
      </c>
      <c r="CJ313" s="666">
        <v>0</v>
      </c>
      <c r="CK313" s="657">
        <v>0</v>
      </c>
      <c r="CL313" s="657">
        <v>0</v>
      </c>
      <c r="CM313" s="657">
        <v>0</v>
      </c>
      <c r="CN313" s="665">
        <v>0</v>
      </c>
      <c r="CO313" s="657">
        <v>0</v>
      </c>
      <c r="CP313" s="666">
        <v>0</v>
      </c>
      <c r="CQ313" s="657">
        <v>0</v>
      </c>
      <c r="CR313" s="657">
        <v>0</v>
      </c>
      <c r="CS313" s="657">
        <v>0</v>
      </c>
      <c r="CT313" s="665">
        <v>0</v>
      </c>
      <c r="CU313" s="657">
        <v>0</v>
      </c>
      <c r="CV313" s="666">
        <v>0</v>
      </c>
      <c r="CW313" s="657">
        <v>0</v>
      </c>
      <c r="CX313" s="657">
        <v>0</v>
      </c>
      <c r="CY313" s="657">
        <v>0</v>
      </c>
      <c r="CZ313" s="665">
        <v>0</v>
      </c>
      <c r="DA313" s="657">
        <v>0</v>
      </c>
      <c r="DB313" s="666">
        <v>0</v>
      </c>
      <c r="DC313" s="657">
        <v>0</v>
      </c>
      <c r="DD313" s="657">
        <v>0</v>
      </c>
      <c r="DE313" s="657">
        <v>0</v>
      </c>
      <c r="DF313" s="665">
        <v>0</v>
      </c>
      <c r="DG313" s="657">
        <v>0</v>
      </c>
      <c r="DH313" s="666">
        <v>0</v>
      </c>
      <c r="DI313" s="657">
        <v>0</v>
      </c>
      <c r="DJ313" s="657">
        <v>0</v>
      </c>
      <c r="DK313" s="657">
        <v>0</v>
      </c>
      <c r="DL313" s="665">
        <v>0</v>
      </c>
      <c r="DM313" s="657">
        <v>0</v>
      </c>
      <c r="DN313" s="666">
        <v>0</v>
      </c>
      <c r="DO313" s="657">
        <v>0</v>
      </c>
      <c r="DP313" s="657">
        <v>0</v>
      </c>
      <c r="DQ313" s="657">
        <v>0</v>
      </c>
      <c r="DR313" s="665">
        <v>0</v>
      </c>
      <c r="DS313" s="657">
        <v>0</v>
      </c>
      <c r="DT313" s="666">
        <v>0</v>
      </c>
      <c r="DU313" s="665">
        <v>0</v>
      </c>
      <c r="DV313" s="657">
        <v>0</v>
      </c>
      <c r="DW313" s="666">
        <v>0</v>
      </c>
    </row>
    <row r="314" spans="1:127" hidden="1" x14ac:dyDescent="0.15">
      <c r="A314" s="529" t="s">
        <v>1656</v>
      </c>
      <c r="B314" s="661">
        <v>347</v>
      </c>
      <c r="C314" s="662">
        <v>227</v>
      </c>
      <c r="D314" s="663">
        <v>118</v>
      </c>
      <c r="E314" s="657">
        <v>227</v>
      </c>
      <c r="F314" s="657">
        <v>160</v>
      </c>
      <c r="G314" s="657">
        <v>67</v>
      </c>
      <c r="H314" s="665">
        <v>25</v>
      </c>
      <c r="I314" s="657">
        <v>8</v>
      </c>
      <c r="J314" s="666">
        <v>17</v>
      </c>
      <c r="K314" s="657">
        <v>0</v>
      </c>
      <c r="L314" s="657">
        <v>0</v>
      </c>
      <c r="M314" s="657">
        <v>0</v>
      </c>
      <c r="N314" s="665">
        <v>31</v>
      </c>
      <c r="O314" s="657">
        <v>21</v>
      </c>
      <c r="P314" s="666">
        <v>10</v>
      </c>
      <c r="Q314" s="657">
        <v>8</v>
      </c>
      <c r="R314" s="657">
        <v>5</v>
      </c>
      <c r="S314" s="657">
        <v>3</v>
      </c>
      <c r="T314" s="665">
        <v>0</v>
      </c>
      <c r="U314" s="657">
        <v>0</v>
      </c>
      <c r="V314" s="666">
        <v>0</v>
      </c>
      <c r="W314" s="657">
        <v>15</v>
      </c>
      <c r="X314" s="657">
        <v>14</v>
      </c>
      <c r="Y314" s="657">
        <v>1</v>
      </c>
      <c r="Z314" s="665">
        <v>7</v>
      </c>
      <c r="AA314" s="657">
        <v>5</v>
      </c>
      <c r="AB314" s="666">
        <v>2</v>
      </c>
      <c r="AC314" s="657">
        <v>0</v>
      </c>
      <c r="AD314" s="657">
        <v>0</v>
      </c>
      <c r="AE314" s="657">
        <v>0</v>
      </c>
      <c r="AF314" s="665">
        <v>11</v>
      </c>
      <c r="AG314" s="657">
        <v>4</v>
      </c>
      <c r="AH314" s="666">
        <v>7</v>
      </c>
      <c r="AI314" s="657">
        <v>0</v>
      </c>
      <c r="AJ314" s="657">
        <v>0</v>
      </c>
      <c r="AK314" s="657">
        <v>0</v>
      </c>
      <c r="AL314" s="665">
        <v>0</v>
      </c>
      <c r="AM314" s="657">
        <v>0</v>
      </c>
      <c r="AN314" s="666">
        <v>0</v>
      </c>
      <c r="AO314" s="657">
        <v>0</v>
      </c>
      <c r="AP314" s="657">
        <v>0</v>
      </c>
      <c r="AQ314" s="657">
        <v>0</v>
      </c>
      <c r="AR314" s="665">
        <v>11</v>
      </c>
      <c r="AS314" s="657">
        <v>6</v>
      </c>
      <c r="AT314" s="666">
        <v>5</v>
      </c>
      <c r="AU314" s="657">
        <v>4</v>
      </c>
      <c r="AV314" s="657">
        <v>2</v>
      </c>
      <c r="AW314" s="657">
        <v>2</v>
      </c>
      <c r="AX314" s="665">
        <v>0</v>
      </c>
      <c r="AY314" s="657">
        <v>0</v>
      </c>
      <c r="AZ314" s="666">
        <v>0</v>
      </c>
      <c r="BA314" s="657">
        <v>0</v>
      </c>
      <c r="BB314" s="657">
        <v>0</v>
      </c>
      <c r="BC314" s="657">
        <v>0</v>
      </c>
      <c r="BD314" s="665">
        <v>0</v>
      </c>
      <c r="BE314" s="657">
        <v>0</v>
      </c>
      <c r="BF314" s="666">
        <v>0</v>
      </c>
      <c r="BG314" s="657">
        <v>5</v>
      </c>
      <c r="BH314" s="657">
        <v>1</v>
      </c>
      <c r="BI314" s="657">
        <v>4</v>
      </c>
      <c r="BJ314" s="665">
        <v>0</v>
      </c>
      <c r="BK314" s="657">
        <v>0</v>
      </c>
      <c r="BL314" s="666">
        <v>0</v>
      </c>
      <c r="BM314" s="657">
        <v>0</v>
      </c>
      <c r="BN314" s="657">
        <v>0</v>
      </c>
      <c r="BO314" s="657">
        <v>0</v>
      </c>
      <c r="BP314" s="665">
        <v>0</v>
      </c>
      <c r="BQ314" s="657">
        <v>0</v>
      </c>
      <c r="BR314" s="666">
        <v>0</v>
      </c>
      <c r="BS314" s="657">
        <v>2</v>
      </c>
      <c r="BT314" s="657">
        <v>0</v>
      </c>
      <c r="BU314" s="657">
        <v>0</v>
      </c>
      <c r="BV314" s="665">
        <v>0</v>
      </c>
      <c r="BW314" s="657">
        <v>0</v>
      </c>
      <c r="BX314" s="666">
        <v>0</v>
      </c>
      <c r="BY314" s="657">
        <v>0</v>
      </c>
      <c r="BZ314" s="657">
        <v>0</v>
      </c>
      <c r="CA314" s="657">
        <v>0</v>
      </c>
      <c r="CB314" s="665">
        <v>0</v>
      </c>
      <c r="CC314" s="657">
        <v>0</v>
      </c>
      <c r="CD314" s="666">
        <v>0</v>
      </c>
      <c r="CE314" s="657">
        <v>0</v>
      </c>
      <c r="CF314" s="657">
        <v>0</v>
      </c>
      <c r="CG314" s="657">
        <v>0</v>
      </c>
      <c r="CH314" s="665">
        <v>1</v>
      </c>
      <c r="CI314" s="657">
        <v>1</v>
      </c>
      <c r="CJ314" s="666">
        <v>0</v>
      </c>
      <c r="CK314" s="657">
        <v>0</v>
      </c>
      <c r="CL314" s="657">
        <v>0</v>
      </c>
      <c r="CM314" s="657">
        <v>0</v>
      </c>
      <c r="CN314" s="665">
        <v>0</v>
      </c>
      <c r="CO314" s="657">
        <v>0</v>
      </c>
      <c r="CP314" s="666">
        <v>0</v>
      </c>
      <c r="CQ314" s="657">
        <v>0</v>
      </c>
      <c r="CR314" s="657">
        <v>0</v>
      </c>
      <c r="CS314" s="657">
        <v>0</v>
      </c>
      <c r="CT314" s="665">
        <v>0</v>
      </c>
      <c r="CU314" s="657">
        <v>0</v>
      </c>
      <c r="CV314" s="666">
        <v>0</v>
      </c>
      <c r="CW314" s="657">
        <v>0</v>
      </c>
      <c r="CX314" s="657">
        <v>0</v>
      </c>
      <c r="CY314" s="657">
        <v>0</v>
      </c>
      <c r="CZ314" s="665">
        <v>0</v>
      </c>
      <c r="DA314" s="657">
        <v>0</v>
      </c>
      <c r="DB314" s="666">
        <v>0</v>
      </c>
      <c r="DC314" s="657">
        <v>0</v>
      </c>
      <c r="DD314" s="657">
        <v>0</v>
      </c>
      <c r="DE314" s="657">
        <v>0</v>
      </c>
      <c r="DF314" s="665">
        <v>0</v>
      </c>
      <c r="DG314" s="657">
        <v>0</v>
      </c>
      <c r="DH314" s="666">
        <v>0</v>
      </c>
      <c r="DI314" s="657">
        <v>0</v>
      </c>
      <c r="DJ314" s="657">
        <v>0</v>
      </c>
      <c r="DK314" s="657">
        <v>0</v>
      </c>
      <c r="DL314" s="665">
        <v>0</v>
      </c>
      <c r="DM314" s="657">
        <v>0</v>
      </c>
      <c r="DN314" s="666">
        <v>0</v>
      </c>
      <c r="DO314" s="657">
        <v>0</v>
      </c>
      <c r="DP314" s="657">
        <v>0</v>
      </c>
      <c r="DQ314" s="657">
        <v>0</v>
      </c>
      <c r="DR314" s="665">
        <v>0</v>
      </c>
      <c r="DS314" s="657">
        <v>0</v>
      </c>
      <c r="DT314" s="666">
        <v>0</v>
      </c>
      <c r="DU314" s="665">
        <v>0</v>
      </c>
      <c r="DV314" s="657">
        <v>0</v>
      </c>
      <c r="DW314" s="666">
        <v>0</v>
      </c>
    </row>
    <row r="315" spans="1:127" hidden="1" x14ac:dyDescent="0.15">
      <c r="A315" s="529" t="s">
        <v>1657</v>
      </c>
      <c r="B315" s="661">
        <v>474</v>
      </c>
      <c r="C315" s="662">
        <v>364</v>
      </c>
      <c r="D315" s="663">
        <v>110</v>
      </c>
      <c r="E315" s="657">
        <v>115</v>
      </c>
      <c r="F315" s="657">
        <v>90</v>
      </c>
      <c r="G315" s="657">
        <v>25</v>
      </c>
      <c r="H315" s="665">
        <v>63</v>
      </c>
      <c r="I315" s="657">
        <v>46</v>
      </c>
      <c r="J315" s="666">
        <v>17</v>
      </c>
      <c r="K315" s="657">
        <v>186</v>
      </c>
      <c r="L315" s="657">
        <v>155</v>
      </c>
      <c r="M315" s="657">
        <v>31</v>
      </c>
      <c r="N315" s="665">
        <v>9</v>
      </c>
      <c r="O315" s="657">
        <v>7</v>
      </c>
      <c r="P315" s="666">
        <v>2</v>
      </c>
      <c r="Q315" s="657">
        <v>3</v>
      </c>
      <c r="R315" s="657">
        <v>1</v>
      </c>
      <c r="S315" s="657">
        <v>2</v>
      </c>
      <c r="T315" s="665">
        <v>21</v>
      </c>
      <c r="U315" s="657">
        <v>13</v>
      </c>
      <c r="V315" s="666">
        <v>8</v>
      </c>
      <c r="W315" s="657">
        <v>14</v>
      </c>
      <c r="X315" s="657">
        <v>10</v>
      </c>
      <c r="Y315" s="657">
        <v>4</v>
      </c>
      <c r="Z315" s="665">
        <v>2</v>
      </c>
      <c r="AA315" s="657">
        <v>1</v>
      </c>
      <c r="AB315" s="666">
        <v>1</v>
      </c>
      <c r="AC315" s="657">
        <v>0</v>
      </c>
      <c r="AD315" s="657">
        <v>0</v>
      </c>
      <c r="AE315" s="657">
        <v>0</v>
      </c>
      <c r="AF315" s="665">
        <v>0</v>
      </c>
      <c r="AG315" s="657">
        <v>0</v>
      </c>
      <c r="AH315" s="666">
        <v>0</v>
      </c>
      <c r="AI315" s="657">
        <v>52</v>
      </c>
      <c r="AJ315" s="657">
        <v>37</v>
      </c>
      <c r="AK315" s="657">
        <v>15</v>
      </c>
      <c r="AL315" s="665">
        <v>0</v>
      </c>
      <c r="AM315" s="657">
        <v>0</v>
      </c>
      <c r="AN315" s="666">
        <v>0</v>
      </c>
      <c r="AO315" s="657">
        <v>0</v>
      </c>
      <c r="AP315" s="657">
        <v>0</v>
      </c>
      <c r="AQ315" s="657">
        <v>0</v>
      </c>
      <c r="AR315" s="665">
        <v>0</v>
      </c>
      <c r="AS315" s="657">
        <v>0</v>
      </c>
      <c r="AT315" s="666">
        <v>0</v>
      </c>
      <c r="AU315" s="657">
        <v>0</v>
      </c>
      <c r="AV315" s="657">
        <v>0</v>
      </c>
      <c r="AW315" s="657">
        <v>0</v>
      </c>
      <c r="AX315" s="665">
        <v>0</v>
      </c>
      <c r="AY315" s="657">
        <v>0</v>
      </c>
      <c r="AZ315" s="666">
        <v>0</v>
      </c>
      <c r="BA315" s="657">
        <v>4</v>
      </c>
      <c r="BB315" s="657">
        <v>3</v>
      </c>
      <c r="BC315" s="657">
        <v>1</v>
      </c>
      <c r="BD315" s="665">
        <v>0</v>
      </c>
      <c r="BE315" s="657">
        <v>0</v>
      </c>
      <c r="BF315" s="666">
        <v>0</v>
      </c>
      <c r="BG315" s="657">
        <v>0</v>
      </c>
      <c r="BH315" s="657">
        <v>0</v>
      </c>
      <c r="BI315" s="657">
        <v>0</v>
      </c>
      <c r="BJ315" s="665">
        <v>0</v>
      </c>
      <c r="BK315" s="657">
        <v>0</v>
      </c>
      <c r="BL315" s="666">
        <v>0</v>
      </c>
      <c r="BM315" s="657">
        <v>0</v>
      </c>
      <c r="BN315" s="657">
        <v>0</v>
      </c>
      <c r="BO315" s="657">
        <v>0</v>
      </c>
      <c r="BP315" s="665">
        <v>0</v>
      </c>
      <c r="BQ315" s="657">
        <v>0</v>
      </c>
      <c r="BR315" s="666">
        <v>0</v>
      </c>
      <c r="BS315" s="657">
        <v>0</v>
      </c>
      <c r="BT315" s="657">
        <v>0</v>
      </c>
      <c r="BU315" s="657">
        <v>0</v>
      </c>
      <c r="BV315" s="665">
        <v>0</v>
      </c>
      <c r="BW315" s="657">
        <v>0</v>
      </c>
      <c r="BX315" s="666">
        <v>0</v>
      </c>
      <c r="BY315" s="657">
        <v>0</v>
      </c>
      <c r="BZ315" s="657">
        <v>0</v>
      </c>
      <c r="CA315" s="657">
        <v>0</v>
      </c>
      <c r="CB315" s="665">
        <v>0</v>
      </c>
      <c r="CC315" s="657">
        <v>0</v>
      </c>
      <c r="CD315" s="666">
        <v>0</v>
      </c>
      <c r="CE315" s="657">
        <v>0</v>
      </c>
      <c r="CF315" s="657">
        <v>0</v>
      </c>
      <c r="CG315" s="657">
        <v>0</v>
      </c>
      <c r="CH315" s="665">
        <v>0</v>
      </c>
      <c r="CI315" s="657">
        <v>0</v>
      </c>
      <c r="CJ315" s="666">
        <v>0</v>
      </c>
      <c r="CK315" s="657">
        <v>0</v>
      </c>
      <c r="CL315" s="657">
        <v>0</v>
      </c>
      <c r="CM315" s="657">
        <v>0</v>
      </c>
      <c r="CN315" s="665">
        <v>0</v>
      </c>
      <c r="CO315" s="657">
        <v>0</v>
      </c>
      <c r="CP315" s="666">
        <v>0</v>
      </c>
      <c r="CQ315" s="657">
        <v>0</v>
      </c>
      <c r="CR315" s="657">
        <v>0</v>
      </c>
      <c r="CS315" s="657">
        <v>0</v>
      </c>
      <c r="CT315" s="665">
        <v>5</v>
      </c>
      <c r="CU315" s="657">
        <v>1</v>
      </c>
      <c r="CV315" s="666">
        <v>4</v>
      </c>
      <c r="CW315" s="657">
        <v>0</v>
      </c>
      <c r="CX315" s="657">
        <v>0</v>
      </c>
      <c r="CY315" s="657">
        <v>0</v>
      </c>
      <c r="CZ315" s="665">
        <v>0</v>
      </c>
      <c r="DA315" s="657">
        <v>0</v>
      </c>
      <c r="DB315" s="666">
        <v>0</v>
      </c>
      <c r="DC315" s="657">
        <v>0</v>
      </c>
      <c r="DD315" s="657">
        <v>0</v>
      </c>
      <c r="DE315" s="657">
        <v>0</v>
      </c>
      <c r="DF315" s="665">
        <v>0</v>
      </c>
      <c r="DG315" s="657">
        <v>0</v>
      </c>
      <c r="DH315" s="666">
        <v>0</v>
      </c>
      <c r="DI315" s="657">
        <v>0</v>
      </c>
      <c r="DJ315" s="657">
        <v>0</v>
      </c>
      <c r="DK315" s="657">
        <v>0</v>
      </c>
      <c r="DL315" s="665">
        <v>0</v>
      </c>
      <c r="DM315" s="657">
        <v>0</v>
      </c>
      <c r="DN315" s="666">
        <v>0</v>
      </c>
      <c r="DO315" s="657">
        <v>0</v>
      </c>
      <c r="DP315" s="657">
        <v>0</v>
      </c>
      <c r="DQ315" s="657">
        <v>0</v>
      </c>
      <c r="DR315" s="665">
        <v>0</v>
      </c>
      <c r="DS315" s="657">
        <v>0</v>
      </c>
      <c r="DT315" s="666">
        <v>0</v>
      </c>
      <c r="DU315" s="665">
        <v>0</v>
      </c>
      <c r="DV315" s="657">
        <v>0</v>
      </c>
      <c r="DW315" s="666">
        <v>0</v>
      </c>
    </row>
    <row r="316" spans="1:127" hidden="1" x14ac:dyDescent="0.15">
      <c r="A316" s="529" t="s">
        <v>1658</v>
      </c>
      <c r="B316" s="661">
        <v>2561</v>
      </c>
      <c r="C316" s="662">
        <v>1739</v>
      </c>
      <c r="D316" s="663">
        <v>805</v>
      </c>
      <c r="E316" s="657">
        <v>1531</v>
      </c>
      <c r="F316" s="657">
        <v>1205</v>
      </c>
      <c r="G316" s="657">
        <v>323</v>
      </c>
      <c r="H316" s="665">
        <v>422</v>
      </c>
      <c r="I316" s="657">
        <v>167</v>
      </c>
      <c r="J316" s="666">
        <v>255</v>
      </c>
      <c r="K316" s="657">
        <v>200</v>
      </c>
      <c r="L316" s="657">
        <v>111</v>
      </c>
      <c r="M316" s="657">
        <v>89</v>
      </c>
      <c r="N316" s="665">
        <v>25</v>
      </c>
      <c r="O316" s="657">
        <v>15</v>
      </c>
      <c r="P316" s="666">
        <v>10</v>
      </c>
      <c r="Q316" s="657">
        <v>61</v>
      </c>
      <c r="R316" s="657">
        <v>45</v>
      </c>
      <c r="S316" s="657">
        <v>14</v>
      </c>
      <c r="T316" s="665">
        <v>16</v>
      </c>
      <c r="U316" s="657">
        <v>11</v>
      </c>
      <c r="V316" s="666">
        <v>5</v>
      </c>
      <c r="W316" s="657">
        <v>49</v>
      </c>
      <c r="X316" s="657">
        <v>24</v>
      </c>
      <c r="Y316" s="657">
        <v>25</v>
      </c>
      <c r="Z316" s="665">
        <v>42</v>
      </c>
      <c r="AA316" s="657">
        <v>20</v>
      </c>
      <c r="AB316" s="666">
        <v>12</v>
      </c>
      <c r="AC316" s="657">
        <v>4</v>
      </c>
      <c r="AD316" s="657">
        <v>4</v>
      </c>
      <c r="AE316" s="657">
        <v>0</v>
      </c>
      <c r="AF316" s="665">
        <v>21</v>
      </c>
      <c r="AG316" s="657">
        <v>15</v>
      </c>
      <c r="AH316" s="666">
        <v>6</v>
      </c>
      <c r="AI316" s="657">
        <v>13</v>
      </c>
      <c r="AJ316" s="657">
        <v>6</v>
      </c>
      <c r="AK316" s="657">
        <v>5</v>
      </c>
      <c r="AL316" s="665">
        <v>6</v>
      </c>
      <c r="AM316" s="657">
        <v>3</v>
      </c>
      <c r="AN316" s="666">
        <v>3</v>
      </c>
      <c r="AO316" s="657">
        <v>6</v>
      </c>
      <c r="AP316" s="657">
        <v>4</v>
      </c>
      <c r="AQ316" s="657">
        <v>2</v>
      </c>
      <c r="AR316" s="665">
        <v>27</v>
      </c>
      <c r="AS316" s="657">
        <v>19</v>
      </c>
      <c r="AT316" s="666">
        <v>8</v>
      </c>
      <c r="AU316" s="657">
        <v>1</v>
      </c>
      <c r="AV316" s="657">
        <v>1</v>
      </c>
      <c r="AW316" s="657">
        <v>0</v>
      </c>
      <c r="AX316" s="665">
        <v>0</v>
      </c>
      <c r="AY316" s="657">
        <v>0</v>
      </c>
      <c r="AZ316" s="666">
        <v>0</v>
      </c>
      <c r="BA316" s="657">
        <v>11</v>
      </c>
      <c r="BB316" s="657">
        <v>6</v>
      </c>
      <c r="BC316" s="657">
        <v>5</v>
      </c>
      <c r="BD316" s="665">
        <v>2</v>
      </c>
      <c r="BE316" s="657">
        <v>2</v>
      </c>
      <c r="BF316" s="666">
        <v>0</v>
      </c>
      <c r="BG316" s="657">
        <v>40</v>
      </c>
      <c r="BH316" s="657">
        <v>14</v>
      </c>
      <c r="BI316" s="657">
        <v>26</v>
      </c>
      <c r="BJ316" s="665">
        <v>6</v>
      </c>
      <c r="BK316" s="657">
        <v>5</v>
      </c>
      <c r="BL316" s="666">
        <v>1</v>
      </c>
      <c r="BM316" s="657">
        <v>3</v>
      </c>
      <c r="BN316" s="657">
        <v>3</v>
      </c>
      <c r="BO316" s="657">
        <v>0</v>
      </c>
      <c r="BP316" s="665">
        <v>1</v>
      </c>
      <c r="BQ316" s="657">
        <v>1</v>
      </c>
      <c r="BR316" s="666">
        <v>0</v>
      </c>
      <c r="BS316" s="657">
        <v>29</v>
      </c>
      <c r="BT316" s="657">
        <v>23</v>
      </c>
      <c r="BU316" s="657">
        <v>6</v>
      </c>
      <c r="BV316" s="665">
        <v>2</v>
      </c>
      <c r="BW316" s="657">
        <v>2</v>
      </c>
      <c r="BX316" s="666">
        <v>0</v>
      </c>
      <c r="BY316" s="657">
        <v>3</v>
      </c>
      <c r="BZ316" s="657">
        <v>3</v>
      </c>
      <c r="CA316" s="657">
        <v>0</v>
      </c>
      <c r="CB316" s="665">
        <v>1</v>
      </c>
      <c r="CC316" s="657">
        <v>1</v>
      </c>
      <c r="CD316" s="666">
        <v>0</v>
      </c>
      <c r="CE316" s="657">
        <v>1</v>
      </c>
      <c r="CF316" s="657">
        <v>1</v>
      </c>
      <c r="CG316" s="657">
        <v>0</v>
      </c>
      <c r="CH316" s="665">
        <v>8</v>
      </c>
      <c r="CI316" s="657">
        <v>8</v>
      </c>
      <c r="CJ316" s="666">
        <v>0</v>
      </c>
      <c r="CK316" s="657">
        <v>3</v>
      </c>
      <c r="CL316" s="657">
        <v>2</v>
      </c>
      <c r="CM316" s="657">
        <v>1</v>
      </c>
      <c r="CN316" s="665">
        <v>0</v>
      </c>
      <c r="CO316" s="657">
        <v>0</v>
      </c>
      <c r="CP316" s="666">
        <v>0</v>
      </c>
      <c r="CQ316" s="657">
        <v>0</v>
      </c>
      <c r="CR316" s="657">
        <v>0</v>
      </c>
      <c r="CS316" s="657">
        <v>0</v>
      </c>
      <c r="CT316" s="665">
        <v>0</v>
      </c>
      <c r="CU316" s="657">
        <v>0</v>
      </c>
      <c r="CV316" s="666">
        <v>0</v>
      </c>
      <c r="CW316" s="657">
        <v>0</v>
      </c>
      <c r="CX316" s="657">
        <v>0</v>
      </c>
      <c r="CY316" s="657">
        <v>0</v>
      </c>
      <c r="CZ316" s="665">
        <v>0</v>
      </c>
      <c r="DA316" s="657">
        <v>0</v>
      </c>
      <c r="DB316" s="666">
        <v>0</v>
      </c>
      <c r="DC316" s="657">
        <v>1</v>
      </c>
      <c r="DD316" s="657">
        <v>1</v>
      </c>
      <c r="DE316" s="657">
        <v>0</v>
      </c>
      <c r="DF316" s="665">
        <v>0</v>
      </c>
      <c r="DG316" s="657">
        <v>0</v>
      </c>
      <c r="DH316" s="666">
        <v>0</v>
      </c>
      <c r="DI316" s="657">
        <v>2</v>
      </c>
      <c r="DJ316" s="657">
        <v>1</v>
      </c>
      <c r="DK316" s="657">
        <v>1</v>
      </c>
      <c r="DL316" s="665">
        <v>0</v>
      </c>
      <c r="DM316" s="657">
        <v>0</v>
      </c>
      <c r="DN316" s="666">
        <v>0</v>
      </c>
      <c r="DO316" s="657">
        <v>5</v>
      </c>
      <c r="DP316" s="657">
        <v>4</v>
      </c>
      <c r="DQ316" s="657">
        <v>1</v>
      </c>
      <c r="DR316" s="665">
        <v>8</v>
      </c>
      <c r="DS316" s="657">
        <v>4</v>
      </c>
      <c r="DT316" s="666">
        <v>4</v>
      </c>
      <c r="DU316" s="665">
        <v>11</v>
      </c>
      <c r="DV316" s="657">
        <v>8</v>
      </c>
      <c r="DW316" s="666">
        <v>3</v>
      </c>
    </row>
    <row r="317" spans="1:127" hidden="1" x14ac:dyDescent="0.15">
      <c r="A317" s="529" t="s">
        <v>1659</v>
      </c>
      <c r="B317" s="661">
        <v>8</v>
      </c>
      <c r="C317" s="662">
        <v>7</v>
      </c>
      <c r="D317" s="663">
        <v>1</v>
      </c>
      <c r="E317" s="657">
        <v>0</v>
      </c>
      <c r="F317" s="657">
        <v>0</v>
      </c>
      <c r="G317" s="657">
        <v>0</v>
      </c>
      <c r="H317" s="665">
        <v>0</v>
      </c>
      <c r="I317" s="657">
        <v>0</v>
      </c>
      <c r="J317" s="666">
        <v>0</v>
      </c>
      <c r="K317" s="657">
        <v>0</v>
      </c>
      <c r="L317" s="657">
        <v>0</v>
      </c>
      <c r="M317" s="657">
        <v>0</v>
      </c>
      <c r="N317" s="665">
        <v>0</v>
      </c>
      <c r="O317" s="657">
        <v>0</v>
      </c>
      <c r="P317" s="666">
        <v>0</v>
      </c>
      <c r="Q317" s="657">
        <v>0</v>
      </c>
      <c r="R317" s="657">
        <v>0</v>
      </c>
      <c r="S317" s="657">
        <v>0</v>
      </c>
      <c r="T317" s="665">
        <v>0</v>
      </c>
      <c r="U317" s="657">
        <v>0</v>
      </c>
      <c r="V317" s="666">
        <v>0</v>
      </c>
      <c r="W317" s="657">
        <v>0</v>
      </c>
      <c r="X317" s="657">
        <v>0</v>
      </c>
      <c r="Y317" s="657">
        <v>0</v>
      </c>
      <c r="Z317" s="665">
        <v>8</v>
      </c>
      <c r="AA317" s="657">
        <v>7</v>
      </c>
      <c r="AB317" s="666">
        <v>1</v>
      </c>
      <c r="AC317" s="657">
        <v>0</v>
      </c>
      <c r="AD317" s="657">
        <v>0</v>
      </c>
      <c r="AE317" s="657">
        <v>0</v>
      </c>
      <c r="AF317" s="665">
        <v>0</v>
      </c>
      <c r="AG317" s="657">
        <v>0</v>
      </c>
      <c r="AH317" s="666">
        <v>0</v>
      </c>
      <c r="AI317" s="657">
        <v>0</v>
      </c>
      <c r="AJ317" s="657">
        <v>0</v>
      </c>
      <c r="AK317" s="657">
        <v>0</v>
      </c>
      <c r="AL317" s="665">
        <v>0</v>
      </c>
      <c r="AM317" s="657">
        <v>0</v>
      </c>
      <c r="AN317" s="666">
        <v>0</v>
      </c>
      <c r="AO317" s="657">
        <v>0</v>
      </c>
      <c r="AP317" s="657">
        <v>0</v>
      </c>
      <c r="AQ317" s="657">
        <v>0</v>
      </c>
      <c r="AR317" s="665">
        <v>0</v>
      </c>
      <c r="AS317" s="657">
        <v>0</v>
      </c>
      <c r="AT317" s="666">
        <v>0</v>
      </c>
      <c r="AU317" s="657">
        <v>0</v>
      </c>
      <c r="AV317" s="657">
        <v>0</v>
      </c>
      <c r="AW317" s="657">
        <v>0</v>
      </c>
      <c r="AX317" s="665">
        <v>0</v>
      </c>
      <c r="AY317" s="657">
        <v>0</v>
      </c>
      <c r="AZ317" s="666">
        <v>0</v>
      </c>
      <c r="BA317" s="657">
        <v>0</v>
      </c>
      <c r="BB317" s="657">
        <v>0</v>
      </c>
      <c r="BC317" s="657">
        <v>0</v>
      </c>
      <c r="BD317" s="665">
        <v>0</v>
      </c>
      <c r="BE317" s="657">
        <v>0</v>
      </c>
      <c r="BF317" s="666">
        <v>0</v>
      </c>
      <c r="BG317" s="657">
        <v>0</v>
      </c>
      <c r="BH317" s="657">
        <v>0</v>
      </c>
      <c r="BI317" s="657">
        <v>0</v>
      </c>
      <c r="BJ317" s="665">
        <v>0</v>
      </c>
      <c r="BK317" s="657">
        <v>0</v>
      </c>
      <c r="BL317" s="666">
        <v>0</v>
      </c>
      <c r="BM317" s="657">
        <v>0</v>
      </c>
      <c r="BN317" s="657">
        <v>0</v>
      </c>
      <c r="BO317" s="657">
        <v>0</v>
      </c>
      <c r="BP317" s="665">
        <v>0</v>
      </c>
      <c r="BQ317" s="657">
        <v>0</v>
      </c>
      <c r="BR317" s="666">
        <v>0</v>
      </c>
      <c r="BS317" s="657">
        <v>0</v>
      </c>
      <c r="BT317" s="657">
        <v>0</v>
      </c>
      <c r="BU317" s="657">
        <v>0</v>
      </c>
      <c r="BV317" s="665">
        <v>0</v>
      </c>
      <c r="BW317" s="657">
        <v>0</v>
      </c>
      <c r="BX317" s="666">
        <v>0</v>
      </c>
      <c r="BY317" s="657">
        <v>0</v>
      </c>
      <c r="BZ317" s="657">
        <v>0</v>
      </c>
      <c r="CA317" s="657">
        <v>0</v>
      </c>
      <c r="CB317" s="665">
        <v>0</v>
      </c>
      <c r="CC317" s="657">
        <v>0</v>
      </c>
      <c r="CD317" s="666">
        <v>0</v>
      </c>
      <c r="CE317" s="657">
        <v>0</v>
      </c>
      <c r="CF317" s="657">
        <v>0</v>
      </c>
      <c r="CG317" s="657">
        <v>0</v>
      </c>
      <c r="CH317" s="665">
        <v>0</v>
      </c>
      <c r="CI317" s="657">
        <v>0</v>
      </c>
      <c r="CJ317" s="666">
        <v>0</v>
      </c>
      <c r="CK317" s="657">
        <v>0</v>
      </c>
      <c r="CL317" s="657">
        <v>0</v>
      </c>
      <c r="CM317" s="657">
        <v>0</v>
      </c>
      <c r="CN317" s="665">
        <v>0</v>
      </c>
      <c r="CO317" s="657">
        <v>0</v>
      </c>
      <c r="CP317" s="666">
        <v>0</v>
      </c>
      <c r="CQ317" s="657">
        <v>0</v>
      </c>
      <c r="CR317" s="657">
        <v>0</v>
      </c>
      <c r="CS317" s="657">
        <v>0</v>
      </c>
      <c r="CT317" s="665">
        <v>0</v>
      </c>
      <c r="CU317" s="657">
        <v>0</v>
      </c>
      <c r="CV317" s="666">
        <v>0</v>
      </c>
      <c r="CW317" s="657">
        <v>0</v>
      </c>
      <c r="CX317" s="657">
        <v>0</v>
      </c>
      <c r="CY317" s="657">
        <v>0</v>
      </c>
      <c r="CZ317" s="665">
        <v>0</v>
      </c>
      <c r="DA317" s="657">
        <v>0</v>
      </c>
      <c r="DB317" s="666">
        <v>0</v>
      </c>
      <c r="DC317" s="657">
        <v>0</v>
      </c>
      <c r="DD317" s="657">
        <v>0</v>
      </c>
      <c r="DE317" s="657">
        <v>0</v>
      </c>
      <c r="DF317" s="665">
        <v>0</v>
      </c>
      <c r="DG317" s="657">
        <v>0</v>
      </c>
      <c r="DH317" s="666">
        <v>0</v>
      </c>
      <c r="DI317" s="657">
        <v>0</v>
      </c>
      <c r="DJ317" s="657">
        <v>0</v>
      </c>
      <c r="DK317" s="657">
        <v>0</v>
      </c>
      <c r="DL317" s="665">
        <v>0</v>
      </c>
      <c r="DM317" s="657">
        <v>0</v>
      </c>
      <c r="DN317" s="666">
        <v>0</v>
      </c>
      <c r="DO317" s="657">
        <v>0</v>
      </c>
      <c r="DP317" s="657">
        <v>0</v>
      </c>
      <c r="DQ317" s="657">
        <v>0</v>
      </c>
      <c r="DR317" s="665">
        <v>0</v>
      </c>
      <c r="DS317" s="657">
        <v>0</v>
      </c>
      <c r="DT317" s="666">
        <v>0</v>
      </c>
      <c r="DU317" s="665">
        <v>0</v>
      </c>
      <c r="DV317" s="657">
        <v>0</v>
      </c>
      <c r="DW317" s="666">
        <v>0</v>
      </c>
    </row>
    <row r="318" spans="1:127" hidden="1" x14ac:dyDescent="0.15">
      <c r="A318" s="529" t="s">
        <v>1660</v>
      </c>
      <c r="B318" s="661">
        <v>304</v>
      </c>
      <c r="C318" s="662">
        <v>197</v>
      </c>
      <c r="D318" s="663">
        <v>104</v>
      </c>
      <c r="E318" s="657">
        <v>126</v>
      </c>
      <c r="F318" s="657">
        <v>89</v>
      </c>
      <c r="G318" s="657">
        <v>36</v>
      </c>
      <c r="H318" s="665">
        <v>43</v>
      </c>
      <c r="I318" s="657">
        <v>27</v>
      </c>
      <c r="J318" s="666">
        <v>16</v>
      </c>
      <c r="K318" s="657">
        <v>47</v>
      </c>
      <c r="L318" s="657">
        <v>29</v>
      </c>
      <c r="M318" s="657">
        <v>18</v>
      </c>
      <c r="N318" s="665">
        <v>11</v>
      </c>
      <c r="O318" s="657">
        <v>7</v>
      </c>
      <c r="P318" s="666">
        <v>4</v>
      </c>
      <c r="Q318" s="657">
        <v>5</v>
      </c>
      <c r="R318" s="657">
        <v>3</v>
      </c>
      <c r="S318" s="657">
        <v>2</v>
      </c>
      <c r="T318" s="665">
        <v>4</v>
      </c>
      <c r="U318" s="657">
        <v>3</v>
      </c>
      <c r="V318" s="666">
        <v>1</v>
      </c>
      <c r="W318" s="657">
        <v>14</v>
      </c>
      <c r="X318" s="657">
        <v>8</v>
      </c>
      <c r="Y318" s="657">
        <v>6</v>
      </c>
      <c r="Z318" s="665">
        <v>7</v>
      </c>
      <c r="AA318" s="657">
        <v>3</v>
      </c>
      <c r="AB318" s="666">
        <v>4</v>
      </c>
      <c r="AC318" s="657">
        <v>0</v>
      </c>
      <c r="AD318" s="657">
        <v>0</v>
      </c>
      <c r="AE318" s="657">
        <v>0</v>
      </c>
      <c r="AF318" s="665">
        <v>2</v>
      </c>
      <c r="AG318" s="657">
        <v>1</v>
      </c>
      <c r="AH318" s="666">
        <v>1</v>
      </c>
      <c r="AI318" s="657">
        <v>4</v>
      </c>
      <c r="AJ318" s="657">
        <v>1</v>
      </c>
      <c r="AK318" s="657">
        <v>1</v>
      </c>
      <c r="AL318" s="665">
        <v>0</v>
      </c>
      <c r="AM318" s="657">
        <v>0</v>
      </c>
      <c r="AN318" s="666">
        <v>0</v>
      </c>
      <c r="AO318" s="657">
        <v>0</v>
      </c>
      <c r="AP318" s="657">
        <v>0</v>
      </c>
      <c r="AQ318" s="657">
        <v>0</v>
      </c>
      <c r="AR318" s="665">
        <v>10</v>
      </c>
      <c r="AS318" s="657">
        <v>7</v>
      </c>
      <c r="AT318" s="666">
        <v>3</v>
      </c>
      <c r="AU318" s="657">
        <v>0</v>
      </c>
      <c r="AV318" s="657">
        <v>0</v>
      </c>
      <c r="AW318" s="657">
        <v>0</v>
      </c>
      <c r="AX318" s="665">
        <v>0</v>
      </c>
      <c r="AY318" s="657">
        <v>0</v>
      </c>
      <c r="AZ318" s="666">
        <v>0</v>
      </c>
      <c r="BA318" s="657">
        <v>9</v>
      </c>
      <c r="BB318" s="657">
        <v>4</v>
      </c>
      <c r="BC318" s="657">
        <v>5</v>
      </c>
      <c r="BD318" s="665">
        <v>0</v>
      </c>
      <c r="BE318" s="657">
        <v>0</v>
      </c>
      <c r="BF318" s="666">
        <v>0</v>
      </c>
      <c r="BG318" s="657">
        <v>7</v>
      </c>
      <c r="BH318" s="657">
        <v>5</v>
      </c>
      <c r="BI318" s="657">
        <v>2</v>
      </c>
      <c r="BJ318" s="665">
        <v>3</v>
      </c>
      <c r="BK318" s="657">
        <v>3</v>
      </c>
      <c r="BL318" s="666">
        <v>0</v>
      </c>
      <c r="BM318" s="657">
        <v>0</v>
      </c>
      <c r="BN318" s="657">
        <v>0</v>
      </c>
      <c r="BO318" s="657">
        <v>0</v>
      </c>
      <c r="BP318" s="665">
        <v>0</v>
      </c>
      <c r="BQ318" s="657">
        <v>0</v>
      </c>
      <c r="BR318" s="666">
        <v>0</v>
      </c>
      <c r="BS318" s="657">
        <v>0</v>
      </c>
      <c r="BT318" s="657">
        <v>0</v>
      </c>
      <c r="BU318" s="657">
        <v>0</v>
      </c>
      <c r="BV318" s="665">
        <v>1</v>
      </c>
      <c r="BW318" s="657">
        <v>1</v>
      </c>
      <c r="BX318" s="666">
        <v>0</v>
      </c>
      <c r="BY318" s="657">
        <v>0</v>
      </c>
      <c r="BZ318" s="657">
        <v>0</v>
      </c>
      <c r="CA318" s="657">
        <v>0</v>
      </c>
      <c r="CB318" s="665">
        <v>0</v>
      </c>
      <c r="CC318" s="657">
        <v>0</v>
      </c>
      <c r="CD318" s="666">
        <v>0</v>
      </c>
      <c r="CE318" s="657">
        <v>0</v>
      </c>
      <c r="CF318" s="657">
        <v>0</v>
      </c>
      <c r="CG318" s="657">
        <v>0</v>
      </c>
      <c r="CH318" s="665">
        <v>0</v>
      </c>
      <c r="CI318" s="657">
        <v>0</v>
      </c>
      <c r="CJ318" s="666">
        <v>0</v>
      </c>
      <c r="CK318" s="657">
        <v>0</v>
      </c>
      <c r="CL318" s="657">
        <v>0</v>
      </c>
      <c r="CM318" s="657">
        <v>0</v>
      </c>
      <c r="CN318" s="665">
        <v>0</v>
      </c>
      <c r="CO318" s="657">
        <v>0</v>
      </c>
      <c r="CP318" s="666">
        <v>0</v>
      </c>
      <c r="CQ318" s="657">
        <v>0</v>
      </c>
      <c r="CR318" s="657">
        <v>0</v>
      </c>
      <c r="CS318" s="657">
        <v>0</v>
      </c>
      <c r="CT318" s="665">
        <v>0</v>
      </c>
      <c r="CU318" s="657">
        <v>0</v>
      </c>
      <c r="CV318" s="666">
        <v>0</v>
      </c>
      <c r="CW318" s="657">
        <v>0</v>
      </c>
      <c r="CX318" s="657">
        <v>0</v>
      </c>
      <c r="CY318" s="657">
        <v>0</v>
      </c>
      <c r="CZ318" s="665">
        <v>0</v>
      </c>
      <c r="DA318" s="657">
        <v>0</v>
      </c>
      <c r="DB318" s="666">
        <v>0</v>
      </c>
      <c r="DC318" s="657">
        <v>0</v>
      </c>
      <c r="DD318" s="657">
        <v>0</v>
      </c>
      <c r="DE318" s="657">
        <v>0</v>
      </c>
      <c r="DF318" s="665">
        <v>0</v>
      </c>
      <c r="DG318" s="657">
        <v>0</v>
      </c>
      <c r="DH318" s="666">
        <v>0</v>
      </c>
      <c r="DI318" s="657">
        <v>0</v>
      </c>
      <c r="DJ318" s="657">
        <v>0</v>
      </c>
      <c r="DK318" s="657">
        <v>0</v>
      </c>
      <c r="DL318" s="665">
        <v>0</v>
      </c>
      <c r="DM318" s="657">
        <v>0</v>
      </c>
      <c r="DN318" s="666">
        <v>0</v>
      </c>
      <c r="DO318" s="657">
        <v>4</v>
      </c>
      <c r="DP318" s="657">
        <v>3</v>
      </c>
      <c r="DQ318" s="657">
        <v>1</v>
      </c>
      <c r="DR318" s="665">
        <v>7</v>
      </c>
      <c r="DS318" s="657">
        <v>3</v>
      </c>
      <c r="DT318" s="666">
        <v>4</v>
      </c>
      <c r="DU318" s="665">
        <v>0</v>
      </c>
      <c r="DV318" s="657">
        <v>0</v>
      </c>
      <c r="DW318" s="666">
        <v>0</v>
      </c>
    </row>
    <row r="319" spans="1:127" hidden="1" x14ac:dyDescent="0.15">
      <c r="A319" s="529" t="s">
        <v>1661</v>
      </c>
      <c r="B319" s="661">
        <v>32</v>
      </c>
      <c r="C319" s="662">
        <v>23</v>
      </c>
      <c r="D319" s="663">
        <v>9</v>
      </c>
      <c r="E319" s="657">
        <v>20</v>
      </c>
      <c r="F319" s="657">
        <v>14</v>
      </c>
      <c r="G319" s="657">
        <v>6</v>
      </c>
      <c r="H319" s="665">
        <v>0</v>
      </c>
      <c r="I319" s="657">
        <v>0</v>
      </c>
      <c r="J319" s="666">
        <v>0</v>
      </c>
      <c r="K319" s="657">
        <v>1</v>
      </c>
      <c r="L319" s="657">
        <v>1</v>
      </c>
      <c r="M319" s="657">
        <v>0</v>
      </c>
      <c r="N319" s="665">
        <v>0</v>
      </c>
      <c r="O319" s="657">
        <v>0</v>
      </c>
      <c r="P319" s="666">
        <v>0</v>
      </c>
      <c r="Q319" s="657">
        <v>3</v>
      </c>
      <c r="R319" s="657">
        <v>3</v>
      </c>
      <c r="S319" s="657">
        <v>0</v>
      </c>
      <c r="T319" s="665">
        <v>0</v>
      </c>
      <c r="U319" s="657">
        <v>0</v>
      </c>
      <c r="V319" s="666">
        <v>0</v>
      </c>
      <c r="W319" s="657">
        <v>5</v>
      </c>
      <c r="X319" s="657">
        <v>3</v>
      </c>
      <c r="Y319" s="657">
        <v>2</v>
      </c>
      <c r="Z319" s="665">
        <v>0</v>
      </c>
      <c r="AA319" s="657">
        <v>0</v>
      </c>
      <c r="AB319" s="666">
        <v>0</v>
      </c>
      <c r="AC319" s="657">
        <v>0</v>
      </c>
      <c r="AD319" s="657">
        <v>0</v>
      </c>
      <c r="AE319" s="657">
        <v>0</v>
      </c>
      <c r="AF319" s="665">
        <v>0</v>
      </c>
      <c r="AG319" s="657">
        <v>0</v>
      </c>
      <c r="AH319" s="666">
        <v>0</v>
      </c>
      <c r="AI319" s="657">
        <v>0</v>
      </c>
      <c r="AJ319" s="657">
        <v>0</v>
      </c>
      <c r="AK319" s="657">
        <v>0</v>
      </c>
      <c r="AL319" s="665">
        <v>0</v>
      </c>
      <c r="AM319" s="657">
        <v>0</v>
      </c>
      <c r="AN319" s="666">
        <v>0</v>
      </c>
      <c r="AO319" s="657">
        <v>0</v>
      </c>
      <c r="AP319" s="657">
        <v>0</v>
      </c>
      <c r="AQ319" s="657">
        <v>0</v>
      </c>
      <c r="AR319" s="665">
        <v>0</v>
      </c>
      <c r="AS319" s="657">
        <v>0</v>
      </c>
      <c r="AT319" s="666">
        <v>0</v>
      </c>
      <c r="AU319" s="657">
        <v>0</v>
      </c>
      <c r="AV319" s="657">
        <v>0</v>
      </c>
      <c r="AW319" s="657">
        <v>0</v>
      </c>
      <c r="AX319" s="665">
        <v>0</v>
      </c>
      <c r="AY319" s="657">
        <v>0</v>
      </c>
      <c r="AZ319" s="666">
        <v>0</v>
      </c>
      <c r="BA319" s="657">
        <v>1</v>
      </c>
      <c r="BB319" s="657">
        <v>1</v>
      </c>
      <c r="BC319" s="657">
        <v>0</v>
      </c>
      <c r="BD319" s="665">
        <v>0</v>
      </c>
      <c r="BE319" s="657">
        <v>0</v>
      </c>
      <c r="BF319" s="666">
        <v>0</v>
      </c>
      <c r="BG319" s="657">
        <v>0</v>
      </c>
      <c r="BH319" s="657">
        <v>0</v>
      </c>
      <c r="BI319" s="657">
        <v>0</v>
      </c>
      <c r="BJ319" s="665">
        <v>2</v>
      </c>
      <c r="BK319" s="657">
        <v>1</v>
      </c>
      <c r="BL319" s="666">
        <v>1</v>
      </c>
      <c r="BM319" s="657">
        <v>0</v>
      </c>
      <c r="BN319" s="657">
        <v>0</v>
      </c>
      <c r="BO319" s="657">
        <v>0</v>
      </c>
      <c r="BP319" s="665">
        <v>0</v>
      </c>
      <c r="BQ319" s="657">
        <v>0</v>
      </c>
      <c r="BR319" s="666">
        <v>0</v>
      </c>
      <c r="BS319" s="657">
        <v>0</v>
      </c>
      <c r="BT319" s="657">
        <v>0</v>
      </c>
      <c r="BU319" s="657">
        <v>0</v>
      </c>
      <c r="BV319" s="665">
        <v>0</v>
      </c>
      <c r="BW319" s="657">
        <v>0</v>
      </c>
      <c r="BX319" s="666">
        <v>0</v>
      </c>
      <c r="BY319" s="657">
        <v>0</v>
      </c>
      <c r="BZ319" s="657">
        <v>0</v>
      </c>
      <c r="CA319" s="657">
        <v>0</v>
      </c>
      <c r="CB319" s="665">
        <v>0</v>
      </c>
      <c r="CC319" s="657">
        <v>0</v>
      </c>
      <c r="CD319" s="666">
        <v>0</v>
      </c>
      <c r="CE319" s="657">
        <v>0</v>
      </c>
      <c r="CF319" s="657">
        <v>0</v>
      </c>
      <c r="CG319" s="657">
        <v>0</v>
      </c>
      <c r="CH319" s="665">
        <v>0</v>
      </c>
      <c r="CI319" s="657">
        <v>0</v>
      </c>
      <c r="CJ319" s="666">
        <v>0</v>
      </c>
      <c r="CK319" s="657">
        <v>0</v>
      </c>
      <c r="CL319" s="657">
        <v>0</v>
      </c>
      <c r="CM319" s="657">
        <v>0</v>
      </c>
      <c r="CN319" s="665">
        <v>0</v>
      </c>
      <c r="CO319" s="657">
        <v>0</v>
      </c>
      <c r="CP319" s="666">
        <v>0</v>
      </c>
      <c r="CQ319" s="657">
        <v>0</v>
      </c>
      <c r="CR319" s="657">
        <v>0</v>
      </c>
      <c r="CS319" s="657">
        <v>0</v>
      </c>
      <c r="CT319" s="665">
        <v>0</v>
      </c>
      <c r="CU319" s="657">
        <v>0</v>
      </c>
      <c r="CV319" s="666">
        <v>0</v>
      </c>
      <c r="CW319" s="657">
        <v>0</v>
      </c>
      <c r="CX319" s="657">
        <v>0</v>
      </c>
      <c r="CY319" s="657">
        <v>0</v>
      </c>
      <c r="CZ319" s="665">
        <v>0</v>
      </c>
      <c r="DA319" s="657">
        <v>0</v>
      </c>
      <c r="DB319" s="666">
        <v>0</v>
      </c>
      <c r="DC319" s="657">
        <v>0</v>
      </c>
      <c r="DD319" s="657">
        <v>0</v>
      </c>
      <c r="DE319" s="657">
        <v>0</v>
      </c>
      <c r="DF319" s="665">
        <v>0</v>
      </c>
      <c r="DG319" s="657">
        <v>0</v>
      </c>
      <c r="DH319" s="666">
        <v>0</v>
      </c>
      <c r="DI319" s="657">
        <v>0</v>
      </c>
      <c r="DJ319" s="657">
        <v>0</v>
      </c>
      <c r="DK319" s="657">
        <v>0</v>
      </c>
      <c r="DL319" s="665">
        <v>0</v>
      </c>
      <c r="DM319" s="657">
        <v>0</v>
      </c>
      <c r="DN319" s="666">
        <v>0</v>
      </c>
      <c r="DO319" s="657">
        <v>0</v>
      </c>
      <c r="DP319" s="657">
        <v>0</v>
      </c>
      <c r="DQ319" s="657">
        <v>0</v>
      </c>
      <c r="DR319" s="665">
        <v>0</v>
      </c>
      <c r="DS319" s="657">
        <v>0</v>
      </c>
      <c r="DT319" s="666">
        <v>0</v>
      </c>
      <c r="DU319" s="665">
        <v>0</v>
      </c>
      <c r="DV319" s="657">
        <v>0</v>
      </c>
      <c r="DW319" s="666">
        <v>0</v>
      </c>
    </row>
    <row r="320" spans="1:127" hidden="1" x14ac:dyDescent="0.15">
      <c r="A320" s="529" t="s">
        <v>1662</v>
      </c>
      <c r="B320" s="661">
        <v>896</v>
      </c>
      <c r="C320" s="662">
        <v>804</v>
      </c>
      <c r="D320" s="663">
        <v>92</v>
      </c>
      <c r="E320" s="657">
        <v>793</v>
      </c>
      <c r="F320" s="657">
        <v>748</v>
      </c>
      <c r="G320" s="657">
        <v>45</v>
      </c>
      <c r="H320" s="665">
        <v>52</v>
      </c>
      <c r="I320" s="657">
        <v>23</v>
      </c>
      <c r="J320" s="666">
        <v>29</v>
      </c>
      <c r="K320" s="657">
        <v>0</v>
      </c>
      <c r="L320" s="657">
        <v>0</v>
      </c>
      <c r="M320" s="657">
        <v>0</v>
      </c>
      <c r="N320" s="665">
        <v>0</v>
      </c>
      <c r="O320" s="657">
        <v>0</v>
      </c>
      <c r="P320" s="666">
        <v>0</v>
      </c>
      <c r="Q320" s="657">
        <v>6</v>
      </c>
      <c r="R320" s="657">
        <v>2</v>
      </c>
      <c r="S320" s="657">
        <v>4</v>
      </c>
      <c r="T320" s="665">
        <v>3</v>
      </c>
      <c r="U320" s="657">
        <v>2</v>
      </c>
      <c r="V320" s="666">
        <v>1</v>
      </c>
      <c r="W320" s="657">
        <v>2</v>
      </c>
      <c r="X320" s="657">
        <v>1</v>
      </c>
      <c r="Y320" s="657">
        <v>1</v>
      </c>
      <c r="Z320" s="665">
        <v>0</v>
      </c>
      <c r="AA320" s="657">
        <v>0</v>
      </c>
      <c r="AB320" s="666">
        <v>0</v>
      </c>
      <c r="AC320" s="657">
        <v>0</v>
      </c>
      <c r="AD320" s="657">
        <v>0</v>
      </c>
      <c r="AE320" s="657">
        <v>0</v>
      </c>
      <c r="AF320" s="665">
        <v>3</v>
      </c>
      <c r="AG320" s="657">
        <v>2</v>
      </c>
      <c r="AH320" s="666">
        <v>1</v>
      </c>
      <c r="AI320" s="657">
        <v>1</v>
      </c>
      <c r="AJ320" s="657">
        <v>1</v>
      </c>
      <c r="AK320" s="657">
        <v>0</v>
      </c>
      <c r="AL320" s="665">
        <v>5</v>
      </c>
      <c r="AM320" s="657">
        <v>2</v>
      </c>
      <c r="AN320" s="666">
        <v>3</v>
      </c>
      <c r="AO320" s="657">
        <v>2</v>
      </c>
      <c r="AP320" s="657">
        <v>0</v>
      </c>
      <c r="AQ320" s="657">
        <v>2</v>
      </c>
      <c r="AR320" s="665">
        <v>4</v>
      </c>
      <c r="AS320" s="657">
        <v>4</v>
      </c>
      <c r="AT320" s="666">
        <v>0</v>
      </c>
      <c r="AU320" s="657">
        <v>0</v>
      </c>
      <c r="AV320" s="657">
        <v>0</v>
      </c>
      <c r="AW320" s="657">
        <v>0</v>
      </c>
      <c r="AX320" s="665">
        <v>0</v>
      </c>
      <c r="AY320" s="657">
        <v>0</v>
      </c>
      <c r="AZ320" s="666">
        <v>0</v>
      </c>
      <c r="BA320" s="657">
        <v>0</v>
      </c>
      <c r="BB320" s="657">
        <v>0</v>
      </c>
      <c r="BC320" s="657">
        <v>0</v>
      </c>
      <c r="BD320" s="665">
        <v>0</v>
      </c>
      <c r="BE320" s="657">
        <v>0</v>
      </c>
      <c r="BF320" s="666">
        <v>0</v>
      </c>
      <c r="BG320" s="657">
        <v>0</v>
      </c>
      <c r="BH320" s="657">
        <v>0</v>
      </c>
      <c r="BI320" s="657">
        <v>0</v>
      </c>
      <c r="BJ320" s="665">
        <v>0</v>
      </c>
      <c r="BK320" s="657">
        <v>0</v>
      </c>
      <c r="BL320" s="666">
        <v>0</v>
      </c>
      <c r="BM320" s="657">
        <v>0</v>
      </c>
      <c r="BN320" s="657">
        <v>0</v>
      </c>
      <c r="BO320" s="657">
        <v>0</v>
      </c>
      <c r="BP320" s="665">
        <v>0</v>
      </c>
      <c r="BQ320" s="657">
        <v>0</v>
      </c>
      <c r="BR320" s="666">
        <v>0</v>
      </c>
      <c r="BS320" s="657">
        <v>25</v>
      </c>
      <c r="BT320" s="657">
        <v>19</v>
      </c>
      <c r="BU320" s="657">
        <v>6</v>
      </c>
      <c r="BV320" s="665">
        <v>0</v>
      </c>
      <c r="BW320" s="657">
        <v>0</v>
      </c>
      <c r="BX320" s="666">
        <v>0</v>
      </c>
      <c r="BY320" s="657">
        <v>0</v>
      </c>
      <c r="BZ320" s="657">
        <v>0</v>
      </c>
      <c r="CA320" s="657">
        <v>0</v>
      </c>
      <c r="CB320" s="665">
        <v>0</v>
      </c>
      <c r="CC320" s="657">
        <v>0</v>
      </c>
      <c r="CD320" s="666">
        <v>0</v>
      </c>
      <c r="CE320" s="657">
        <v>0</v>
      </c>
      <c r="CF320" s="657">
        <v>0</v>
      </c>
      <c r="CG320" s="657">
        <v>0</v>
      </c>
      <c r="CH320" s="665">
        <v>0</v>
      </c>
      <c r="CI320" s="657">
        <v>0</v>
      </c>
      <c r="CJ320" s="666">
        <v>0</v>
      </c>
      <c r="CK320" s="657">
        <v>0</v>
      </c>
      <c r="CL320" s="657">
        <v>0</v>
      </c>
      <c r="CM320" s="657">
        <v>0</v>
      </c>
      <c r="CN320" s="665">
        <v>0</v>
      </c>
      <c r="CO320" s="657">
        <v>0</v>
      </c>
      <c r="CP320" s="666">
        <v>0</v>
      </c>
      <c r="CQ320" s="657">
        <v>0</v>
      </c>
      <c r="CR320" s="657">
        <v>0</v>
      </c>
      <c r="CS320" s="657">
        <v>0</v>
      </c>
      <c r="CT320" s="665">
        <v>0</v>
      </c>
      <c r="CU320" s="657">
        <v>0</v>
      </c>
      <c r="CV320" s="666">
        <v>0</v>
      </c>
      <c r="CW320" s="657">
        <v>0</v>
      </c>
      <c r="CX320" s="657">
        <v>0</v>
      </c>
      <c r="CY320" s="657">
        <v>0</v>
      </c>
      <c r="CZ320" s="665">
        <v>0</v>
      </c>
      <c r="DA320" s="657">
        <v>0</v>
      </c>
      <c r="DB320" s="666">
        <v>0</v>
      </c>
      <c r="DC320" s="657">
        <v>0</v>
      </c>
      <c r="DD320" s="657">
        <v>0</v>
      </c>
      <c r="DE320" s="657">
        <v>0</v>
      </c>
      <c r="DF320" s="665">
        <v>0</v>
      </c>
      <c r="DG320" s="657">
        <v>0</v>
      </c>
      <c r="DH320" s="666">
        <v>0</v>
      </c>
      <c r="DI320" s="657">
        <v>0</v>
      </c>
      <c r="DJ320" s="657">
        <v>0</v>
      </c>
      <c r="DK320" s="657">
        <v>0</v>
      </c>
      <c r="DL320" s="665">
        <v>0</v>
      </c>
      <c r="DM320" s="657">
        <v>0</v>
      </c>
      <c r="DN320" s="666">
        <v>0</v>
      </c>
      <c r="DO320" s="657">
        <v>0</v>
      </c>
      <c r="DP320" s="657">
        <v>0</v>
      </c>
      <c r="DQ320" s="657">
        <v>0</v>
      </c>
      <c r="DR320" s="665">
        <v>0</v>
      </c>
      <c r="DS320" s="657">
        <v>0</v>
      </c>
      <c r="DT320" s="666">
        <v>0</v>
      </c>
      <c r="DU320" s="665">
        <v>0</v>
      </c>
      <c r="DV320" s="657">
        <v>0</v>
      </c>
      <c r="DW320" s="666">
        <v>0</v>
      </c>
    </row>
    <row r="321" spans="1:127" hidden="1" x14ac:dyDescent="0.15">
      <c r="A321" s="529" t="s">
        <v>1663</v>
      </c>
      <c r="B321" s="661">
        <v>587</v>
      </c>
      <c r="C321" s="662">
        <v>265</v>
      </c>
      <c r="D321" s="663">
        <v>312</v>
      </c>
      <c r="E321" s="657">
        <v>202</v>
      </c>
      <c r="F321" s="657">
        <v>134</v>
      </c>
      <c r="G321" s="657">
        <v>68</v>
      </c>
      <c r="H321" s="665">
        <v>269</v>
      </c>
      <c r="I321" s="657">
        <v>88</v>
      </c>
      <c r="J321" s="666">
        <v>181</v>
      </c>
      <c r="K321" s="657">
        <v>41</v>
      </c>
      <c r="L321" s="657">
        <v>18</v>
      </c>
      <c r="M321" s="657">
        <v>23</v>
      </c>
      <c r="N321" s="665">
        <v>7</v>
      </c>
      <c r="O321" s="657">
        <v>3</v>
      </c>
      <c r="P321" s="666">
        <v>4</v>
      </c>
      <c r="Q321" s="657">
        <v>5</v>
      </c>
      <c r="R321" s="657">
        <v>5</v>
      </c>
      <c r="S321" s="657">
        <v>0</v>
      </c>
      <c r="T321" s="665">
        <v>0</v>
      </c>
      <c r="U321" s="657">
        <v>0</v>
      </c>
      <c r="V321" s="666">
        <v>0</v>
      </c>
      <c r="W321" s="657">
        <v>11</v>
      </c>
      <c r="X321" s="657">
        <v>2</v>
      </c>
      <c r="Y321" s="657">
        <v>9</v>
      </c>
      <c r="Z321" s="665">
        <v>23</v>
      </c>
      <c r="AA321" s="657">
        <v>6</v>
      </c>
      <c r="AB321" s="666">
        <v>7</v>
      </c>
      <c r="AC321" s="657">
        <v>1</v>
      </c>
      <c r="AD321" s="657">
        <v>1</v>
      </c>
      <c r="AE321" s="657">
        <v>0</v>
      </c>
      <c r="AF321" s="665">
        <v>0</v>
      </c>
      <c r="AG321" s="657">
        <v>0</v>
      </c>
      <c r="AH321" s="666">
        <v>0</v>
      </c>
      <c r="AI321" s="657">
        <v>0</v>
      </c>
      <c r="AJ321" s="657">
        <v>0</v>
      </c>
      <c r="AK321" s="657">
        <v>0</v>
      </c>
      <c r="AL321" s="665">
        <v>0</v>
      </c>
      <c r="AM321" s="657">
        <v>0</v>
      </c>
      <c r="AN321" s="666">
        <v>0</v>
      </c>
      <c r="AO321" s="657">
        <v>0</v>
      </c>
      <c r="AP321" s="657">
        <v>0</v>
      </c>
      <c r="AQ321" s="657">
        <v>0</v>
      </c>
      <c r="AR321" s="665">
        <v>4</v>
      </c>
      <c r="AS321" s="657">
        <v>2</v>
      </c>
      <c r="AT321" s="666">
        <v>2</v>
      </c>
      <c r="AU321" s="657">
        <v>0</v>
      </c>
      <c r="AV321" s="657">
        <v>0</v>
      </c>
      <c r="AW321" s="657">
        <v>0</v>
      </c>
      <c r="AX321" s="665">
        <v>0</v>
      </c>
      <c r="AY321" s="657">
        <v>0</v>
      </c>
      <c r="AZ321" s="666">
        <v>0</v>
      </c>
      <c r="BA321" s="657">
        <v>0</v>
      </c>
      <c r="BB321" s="657">
        <v>0</v>
      </c>
      <c r="BC321" s="657">
        <v>0</v>
      </c>
      <c r="BD321" s="665">
        <v>0</v>
      </c>
      <c r="BE321" s="657">
        <v>0</v>
      </c>
      <c r="BF321" s="666">
        <v>0</v>
      </c>
      <c r="BG321" s="657">
        <v>23</v>
      </c>
      <c r="BH321" s="657">
        <v>5</v>
      </c>
      <c r="BI321" s="657">
        <v>18</v>
      </c>
      <c r="BJ321" s="665">
        <v>0</v>
      </c>
      <c r="BK321" s="657">
        <v>0</v>
      </c>
      <c r="BL321" s="666">
        <v>0</v>
      </c>
      <c r="BM321" s="657">
        <v>0</v>
      </c>
      <c r="BN321" s="657">
        <v>0</v>
      </c>
      <c r="BO321" s="657">
        <v>0</v>
      </c>
      <c r="BP321" s="665">
        <v>0</v>
      </c>
      <c r="BQ321" s="657">
        <v>0</v>
      </c>
      <c r="BR321" s="666">
        <v>0</v>
      </c>
      <c r="BS321" s="657">
        <v>1</v>
      </c>
      <c r="BT321" s="657">
        <v>1</v>
      </c>
      <c r="BU321" s="657">
        <v>0</v>
      </c>
      <c r="BV321" s="665">
        <v>0</v>
      </c>
      <c r="BW321" s="657">
        <v>0</v>
      </c>
      <c r="BX321" s="666">
        <v>0</v>
      </c>
      <c r="BY321" s="657">
        <v>0</v>
      </c>
      <c r="BZ321" s="657">
        <v>0</v>
      </c>
      <c r="CA321" s="657">
        <v>0</v>
      </c>
      <c r="CB321" s="665">
        <v>0</v>
      </c>
      <c r="CC321" s="657">
        <v>0</v>
      </c>
      <c r="CD321" s="666">
        <v>0</v>
      </c>
      <c r="CE321" s="657">
        <v>0</v>
      </c>
      <c r="CF321" s="657">
        <v>0</v>
      </c>
      <c r="CG321" s="657">
        <v>0</v>
      </c>
      <c r="CH321" s="665">
        <v>0</v>
      </c>
      <c r="CI321" s="657">
        <v>0</v>
      </c>
      <c r="CJ321" s="666">
        <v>0</v>
      </c>
      <c r="CK321" s="657">
        <v>0</v>
      </c>
      <c r="CL321" s="657">
        <v>0</v>
      </c>
      <c r="CM321" s="657">
        <v>0</v>
      </c>
      <c r="CN321" s="665">
        <v>0</v>
      </c>
      <c r="CO321" s="657">
        <v>0</v>
      </c>
      <c r="CP321" s="666">
        <v>0</v>
      </c>
      <c r="CQ321" s="657">
        <v>0</v>
      </c>
      <c r="CR321" s="657">
        <v>0</v>
      </c>
      <c r="CS321" s="657">
        <v>0</v>
      </c>
      <c r="CT321" s="665">
        <v>0</v>
      </c>
      <c r="CU321" s="657">
        <v>0</v>
      </c>
      <c r="CV321" s="666">
        <v>0</v>
      </c>
      <c r="CW321" s="657">
        <v>0</v>
      </c>
      <c r="CX321" s="657">
        <v>0</v>
      </c>
      <c r="CY321" s="657">
        <v>0</v>
      </c>
      <c r="CZ321" s="665">
        <v>0</v>
      </c>
      <c r="DA321" s="657">
        <v>0</v>
      </c>
      <c r="DB321" s="666">
        <v>0</v>
      </c>
      <c r="DC321" s="657">
        <v>0</v>
      </c>
      <c r="DD321" s="657">
        <v>0</v>
      </c>
      <c r="DE321" s="657">
        <v>0</v>
      </c>
      <c r="DF321" s="665">
        <v>0</v>
      </c>
      <c r="DG321" s="657">
        <v>0</v>
      </c>
      <c r="DH321" s="666">
        <v>0</v>
      </c>
      <c r="DI321" s="657">
        <v>0</v>
      </c>
      <c r="DJ321" s="657">
        <v>0</v>
      </c>
      <c r="DK321" s="657">
        <v>0</v>
      </c>
      <c r="DL321" s="665">
        <v>0</v>
      </c>
      <c r="DM321" s="657">
        <v>0</v>
      </c>
      <c r="DN321" s="666">
        <v>0</v>
      </c>
      <c r="DO321" s="657">
        <v>0</v>
      </c>
      <c r="DP321" s="657">
        <v>0</v>
      </c>
      <c r="DQ321" s="657">
        <v>0</v>
      </c>
      <c r="DR321" s="665">
        <v>0</v>
      </c>
      <c r="DS321" s="657">
        <v>0</v>
      </c>
      <c r="DT321" s="666">
        <v>0</v>
      </c>
      <c r="DU321" s="665">
        <v>0</v>
      </c>
      <c r="DV321" s="657">
        <v>0</v>
      </c>
      <c r="DW321" s="666">
        <v>0</v>
      </c>
    </row>
    <row r="322" spans="1:127" hidden="1" x14ac:dyDescent="0.15">
      <c r="A322" s="529" t="s">
        <v>1664</v>
      </c>
      <c r="B322" s="661">
        <v>300</v>
      </c>
      <c r="C322" s="662">
        <v>138</v>
      </c>
      <c r="D322" s="663">
        <v>158</v>
      </c>
      <c r="E322" s="657">
        <v>228</v>
      </c>
      <c r="F322" s="657">
        <v>104</v>
      </c>
      <c r="G322" s="657">
        <v>122</v>
      </c>
      <c r="H322" s="665">
        <v>29</v>
      </c>
      <c r="I322" s="657">
        <v>11</v>
      </c>
      <c r="J322" s="666">
        <v>18</v>
      </c>
      <c r="K322" s="657">
        <v>9</v>
      </c>
      <c r="L322" s="657">
        <v>4</v>
      </c>
      <c r="M322" s="657">
        <v>5</v>
      </c>
      <c r="N322" s="665">
        <v>1</v>
      </c>
      <c r="O322" s="657">
        <v>0</v>
      </c>
      <c r="P322" s="666">
        <v>1</v>
      </c>
      <c r="Q322" s="657">
        <v>13</v>
      </c>
      <c r="R322" s="657">
        <v>7</v>
      </c>
      <c r="S322" s="657">
        <v>4</v>
      </c>
      <c r="T322" s="665">
        <v>0</v>
      </c>
      <c r="U322" s="657">
        <v>0</v>
      </c>
      <c r="V322" s="666">
        <v>0</v>
      </c>
      <c r="W322" s="657">
        <v>14</v>
      </c>
      <c r="X322" s="657">
        <v>8</v>
      </c>
      <c r="Y322" s="657">
        <v>6</v>
      </c>
      <c r="Z322" s="665">
        <v>0</v>
      </c>
      <c r="AA322" s="657">
        <v>0</v>
      </c>
      <c r="AB322" s="666">
        <v>0</v>
      </c>
      <c r="AC322" s="657">
        <v>0</v>
      </c>
      <c r="AD322" s="657">
        <v>0</v>
      </c>
      <c r="AE322" s="657">
        <v>0</v>
      </c>
      <c r="AF322" s="665">
        <v>0</v>
      </c>
      <c r="AG322" s="657">
        <v>0</v>
      </c>
      <c r="AH322" s="666">
        <v>0</v>
      </c>
      <c r="AI322" s="657">
        <v>0</v>
      </c>
      <c r="AJ322" s="657">
        <v>0</v>
      </c>
      <c r="AK322" s="657">
        <v>0</v>
      </c>
      <c r="AL322" s="665">
        <v>0</v>
      </c>
      <c r="AM322" s="657">
        <v>0</v>
      </c>
      <c r="AN322" s="666">
        <v>0</v>
      </c>
      <c r="AO322" s="657">
        <v>0</v>
      </c>
      <c r="AP322" s="657">
        <v>0</v>
      </c>
      <c r="AQ322" s="657">
        <v>0</v>
      </c>
      <c r="AR322" s="665">
        <v>0</v>
      </c>
      <c r="AS322" s="657">
        <v>0</v>
      </c>
      <c r="AT322" s="666">
        <v>0</v>
      </c>
      <c r="AU322" s="657">
        <v>0</v>
      </c>
      <c r="AV322" s="657">
        <v>0</v>
      </c>
      <c r="AW322" s="657">
        <v>0</v>
      </c>
      <c r="AX322" s="665">
        <v>0</v>
      </c>
      <c r="AY322" s="657">
        <v>0</v>
      </c>
      <c r="AZ322" s="666">
        <v>0</v>
      </c>
      <c r="BA322" s="657">
        <v>1</v>
      </c>
      <c r="BB322" s="657">
        <v>1</v>
      </c>
      <c r="BC322" s="657">
        <v>0</v>
      </c>
      <c r="BD322" s="665">
        <v>0</v>
      </c>
      <c r="BE322" s="657">
        <v>0</v>
      </c>
      <c r="BF322" s="666">
        <v>0</v>
      </c>
      <c r="BG322" s="657">
        <v>0</v>
      </c>
      <c r="BH322" s="657">
        <v>0</v>
      </c>
      <c r="BI322" s="657">
        <v>0</v>
      </c>
      <c r="BJ322" s="665">
        <v>0</v>
      </c>
      <c r="BK322" s="657">
        <v>0</v>
      </c>
      <c r="BL322" s="666">
        <v>0</v>
      </c>
      <c r="BM322" s="657">
        <v>0</v>
      </c>
      <c r="BN322" s="657">
        <v>0</v>
      </c>
      <c r="BO322" s="657">
        <v>0</v>
      </c>
      <c r="BP322" s="665">
        <v>0</v>
      </c>
      <c r="BQ322" s="657">
        <v>0</v>
      </c>
      <c r="BR322" s="666">
        <v>0</v>
      </c>
      <c r="BS322" s="657">
        <v>1</v>
      </c>
      <c r="BT322" s="657">
        <v>1</v>
      </c>
      <c r="BU322" s="657">
        <v>0</v>
      </c>
      <c r="BV322" s="665">
        <v>0</v>
      </c>
      <c r="BW322" s="657">
        <v>0</v>
      </c>
      <c r="BX322" s="666">
        <v>0</v>
      </c>
      <c r="BY322" s="657">
        <v>0</v>
      </c>
      <c r="BZ322" s="657">
        <v>0</v>
      </c>
      <c r="CA322" s="657">
        <v>0</v>
      </c>
      <c r="CB322" s="665">
        <v>0</v>
      </c>
      <c r="CC322" s="657">
        <v>0</v>
      </c>
      <c r="CD322" s="666">
        <v>0</v>
      </c>
      <c r="CE322" s="657">
        <v>0</v>
      </c>
      <c r="CF322" s="657">
        <v>0</v>
      </c>
      <c r="CG322" s="657">
        <v>0</v>
      </c>
      <c r="CH322" s="665">
        <v>0</v>
      </c>
      <c r="CI322" s="657">
        <v>0</v>
      </c>
      <c r="CJ322" s="666">
        <v>0</v>
      </c>
      <c r="CK322" s="657">
        <v>2</v>
      </c>
      <c r="CL322" s="657">
        <v>1</v>
      </c>
      <c r="CM322" s="657">
        <v>1</v>
      </c>
      <c r="CN322" s="665">
        <v>0</v>
      </c>
      <c r="CO322" s="657">
        <v>0</v>
      </c>
      <c r="CP322" s="666">
        <v>0</v>
      </c>
      <c r="CQ322" s="657">
        <v>0</v>
      </c>
      <c r="CR322" s="657">
        <v>0</v>
      </c>
      <c r="CS322" s="657">
        <v>0</v>
      </c>
      <c r="CT322" s="665">
        <v>0</v>
      </c>
      <c r="CU322" s="657">
        <v>0</v>
      </c>
      <c r="CV322" s="666">
        <v>0</v>
      </c>
      <c r="CW322" s="657">
        <v>0</v>
      </c>
      <c r="CX322" s="657">
        <v>0</v>
      </c>
      <c r="CY322" s="657">
        <v>0</v>
      </c>
      <c r="CZ322" s="665">
        <v>0</v>
      </c>
      <c r="DA322" s="657">
        <v>0</v>
      </c>
      <c r="DB322" s="666">
        <v>0</v>
      </c>
      <c r="DC322" s="657">
        <v>0</v>
      </c>
      <c r="DD322" s="657">
        <v>0</v>
      </c>
      <c r="DE322" s="657">
        <v>0</v>
      </c>
      <c r="DF322" s="665">
        <v>0</v>
      </c>
      <c r="DG322" s="657">
        <v>0</v>
      </c>
      <c r="DH322" s="666">
        <v>0</v>
      </c>
      <c r="DI322" s="657">
        <v>2</v>
      </c>
      <c r="DJ322" s="657">
        <v>1</v>
      </c>
      <c r="DK322" s="657">
        <v>1</v>
      </c>
      <c r="DL322" s="665">
        <v>0</v>
      </c>
      <c r="DM322" s="657">
        <v>0</v>
      </c>
      <c r="DN322" s="666">
        <v>0</v>
      </c>
      <c r="DO322" s="657">
        <v>0</v>
      </c>
      <c r="DP322" s="657">
        <v>0</v>
      </c>
      <c r="DQ322" s="657">
        <v>0</v>
      </c>
      <c r="DR322" s="665">
        <v>0</v>
      </c>
      <c r="DS322" s="657">
        <v>0</v>
      </c>
      <c r="DT322" s="666">
        <v>0</v>
      </c>
      <c r="DU322" s="665">
        <v>0</v>
      </c>
      <c r="DV322" s="657">
        <v>0</v>
      </c>
      <c r="DW322" s="666">
        <v>0</v>
      </c>
    </row>
    <row r="323" spans="1:127" hidden="1" x14ac:dyDescent="0.15">
      <c r="A323" s="529" t="s">
        <v>1665</v>
      </c>
      <c r="B323" s="661">
        <v>434</v>
      </c>
      <c r="C323" s="662">
        <v>305</v>
      </c>
      <c r="D323" s="663">
        <v>129</v>
      </c>
      <c r="E323" s="657">
        <v>162</v>
      </c>
      <c r="F323" s="657">
        <v>116</v>
      </c>
      <c r="G323" s="657">
        <v>46</v>
      </c>
      <c r="H323" s="665">
        <v>29</v>
      </c>
      <c r="I323" s="657">
        <v>18</v>
      </c>
      <c r="J323" s="666">
        <v>11</v>
      </c>
      <c r="K323" s="657">
        <v>102</v>
      </c>
      <c r="L323" s="657">
        <v>59</v>
      </c>
      <c r="M323" s="657">
        <v>43</v>
      </c>
      <c r="N323" s="665">
        <v>6</v>
      </c>
      <c r="O323" s="657">
        <v>5</v>
      </c>
      <c r="P323" s="666">
        <v>1</v>
      </c>
      <c r="Q323" s="657">
        <v>29</v>
      </c>
      <c r="R323" s="657">
        <v>25</v>
      </c>
      <c r="S323" s="657">
        <v>4</v>
      </c>
      <c r="T323" s="665">
        <v>9</v>
      </c>
      <c r="U323" s="657">
        <v>6</v>
      </c>
      <c r="V323" s="666">
        <v>3</v>
      </c>
      <c r="W323" s="657">
        <v>3</v>
      </c>
      <c r="X323" s="657">
        <v>2</v>
      </c>
      <c r="Y323" s="657">
        <v>1</v>
      </c>
      <c r="Z323" s="665">
        <v>4</v>
      </c>
      <c r="AA323" s="657">
        <v>4</v>
      </c>
      <c r="AB323" s="666">
        <v>0</v>
      </c>
      <c r="AC323" s="657">
        <v>3</v>
      </c>
      <c r="AD323" s="657">
        <v>3</v>
      </c>
      <c r="AE323" s="657">
        <v>0</v>
      </c>
      <c r="AF323" s="665">
        <v>16</v>
      </c>
      <c r="AG323" s="657">
        <v>12</v>
      </c>
      <c r="AH323" s="666">
        <v>4</v>
      </c>
      <c r="AI323" s="657">
        <v>8</v>
      </c>
      <c r="AJ323" s="657">
        <v>4</v>
      </c>
      <c r="AK323" s="657">
        <v>4</v>
      </c>
      <c r="AL323" s="665">
        <v>1</v>
      </c>
      <c r="AM323" s="657">
        <v>1</v>
      </c>
      <c r="AN323" s="666">
        <v>0</v>
      </c>
      <c r="AO323" s="657">
        <v>4</v>
      </c>
      <c r="AP323" s="657">
        <v>4</v>
      </c>
      <c r="AQ323" s="657">
        <v>0</v>
      </c>
      <c r="AR323" s="665">
        <v>9</v>
      </c>
      <c r="AS323" s="657">
        <v>6</v>
      </c>
      <c r="AT323" s="666">
        <v>3</v>
      </c>
      <c r="AU323" s="657">
        <v>1</v>
      </c>
      <c r="AV323" s="657">
        <v>1</v>
      </c>
      <c r="AW323" s="657">
        <v>0</v>
      </c>
      <c r="AX323" s="665">
        <v>0</v>
      </c>
      <c r="AY323" s="657">
        <v>0</v>
      </c>
      <c r="AZ323" s="666">
        <v>0</v>
      </c>
      <c r="BA323" s="657">
        <v>0</v>
      </c>
      <c r="BB323" s="657">
        <v>0</v>
      </c>
      <c r="BC323" s="657">
        <v>0</v>
      </c>
      <c r="BD323" s="665">
        <v>2</v>
      </c>
      <c r="BE323" s="657">
        <v>2</v>
      </c>
      <c r="BF323" s="666">
        <v>0</v>
      </c>
      <c r="BG323" s="657">
        <v>10</v>
      </c>
      <c r="BH323" s="657">
        <v>4</v>
      </c>
      <c r="BI323" s="657">
        <v>6</v>
      </c>
      <c r="BJ323" s="665">
        <v>1</v>
      </c>
      <c r="BK323" s="657">
        <v>1</v>
      </c>
      <c r="BL323" s="666">
        <v>0</v>
      </c>
      <c r="BM323" s="657">
        <v>3</v>
      </c>
      <c r="BN323" s="657">
        <v>3</v>
      </c>
      <c r="BO323" s="657">
        <v>0</v>
      </c>
      <c r="BP323" s="665">
        <v>1</v>
      </c>
      <c r="BQ323" s="657">
        <v>1</v>
      </c>
      <c r="BR323" s="666">
        <v>0</v>
      </c>
      <c r="BS323" s="657">
        <v>2</v>
      </c>
      <c r="BT323" s="657">
        <v>2</v>
      </c>
      <c r="BU323" s="657">
        <v>0</v>
      </c>
      <c r="BV323" s="665">
        <v>1</v>
      </c>
      <c r="BW323" s="657">
        <v>1</v>
      </c>
      <c r="BX323" s="666">
        <v>0</v>
      </c>
      <c r="BY323" s="657">
        <v>3</v>
      </c>
      <c r="BZ323" s="657">
        <v>3</v>
      </c>
      <c r="CA323" s="657">
        <v>0</v>
      </c>
      <c r="CB323" s="665">
        <v>1</v>
      </c>
      <c r="CC323" s="657">
        <v>1</v>
      </c>
      <c r="CD323" s="666">
        <v>0</v>
      </c>
      <c r="CE323" s="657">
        <v>1</v>
      </c>
      <c r="CF323" s="657">
        <v>1</v>
      </c>
      <c r="CG323" s="657">
        <v>0</v>
      </c>
      <c r="CH323" s="665">
        <v>8</v>
      </c>
      <c r="CI323" s="657">
        <v>8</v>
      </c>
      <c r="CJ323" s="666">
        <v>0</v>
      </c>
      <c r="CK323" s="657">
        <v>1</v>
      </c>
      <c r="CL323" s="657">
        <v>1</v>
      </c>
      <c r="CM323" s="657">
        <v>0</v>
      </c>
      <c r="CN323" s="665">
        <v>0</v>
      </c>
      <c r="CO323" s="657">
        <v>0</v>
      </c>
      <c r="CP323" s="666">
        <v>0</v>
      </c>
      <c r="CQ323" s="657">
        <v>0</v>
      </c>
      <c r="CR323" s="657">
        <v>0</v>
      </c>
      <c r="CS323" s="657">
        <v>0</v>
      </c>
      <c r="CT323" s="665">
        <v>0</v>
      </c>
      <c r="CU323" s="657">
        <v>0</v>
      </c>
      <c r="CV323" s="666">
        <v>0</v>
      </c>
      <c r="CW323" s="657">
        <v>0</v>
      </c>
      <c r="CX323" s="657">
        <v>0</v>
      </c>
      <c r="CY323" s="657">
        <v>0</v>
      </c>
      <c r="CZ323" s="665">
        <v>0</v>
      </c>
      <c r="DA323" s="657">
        <v>0</v>
      </c>
      <c r="DB323" s="666">
        <v>0</v>
      </c>
      <c r="DC323" s="657">
        <v>1</v>
      </c>
      <c r="DD323" s="657">
        <v>1</v>
      </c>
      <c r="DE323" s="657">
        <v>0</v>
      </c>
      <c r="DF323" s="665">
        <v>0</v>
      </c>
      <c r="DG323" s="657">
        <v>0</v>
      </c>
      <c r="DH323" s="666">
        <v>0</v>
      </c>
      <c r="DI323" s="657">
        <v>0</v>
      </c>
      <c r="DJ323" s="657">
        <v>0</v>
      </c>
      <c r="DK323" s="657">
        <v>0</v>
      </c>
      <c r="DL323" s="665">
        <v>0</v>
      </c>
      <c r="DM323" s="657">
        <v>0</v>
      </c>
      <c r="DN323" s="666">
        <v>0</v>
      </c>
      <c r="DO323" s="657">
        <v>1</v>
      </c>
      <c r="DP323" s="657">
        <v>1</v>
      </c>
      <c r="DQ323" s="657">
        <v>0</v>
      </c>
      <c r="DR323" s="665">
        <v>1</v>
      </c>
      <c r="DS323" s="657">
        <v>1</v>
      </c>
      <c r="DT323" s="666">
        <v>0</v>
      </c>
      <c r="DU323" s="665">
        <v>11</v>
      </c>
      <c r="DV323" s="657">
        <v>8</v>
      </c>
      <c r="DW323" s="666">
        <v>3</v>
      </c>
    </row>
    <row r="324" spans="1:127" hidden="1" x14ac:dyDescent="0.15">
      <c r="A324" s="529" t="s">
        <v>1666</v>
      </c>
      <c r="B324" s="661">
        <v>16938</v>
      </c>
      <c r="C324" s="662">
        <v>13095</v>
      </c>
      <c r="D324" s="663">
        <v>3787</v>
      </c>
      <c r="E324" s="657">
        <v>9632</v>
      </c>
      <c r="F324" s="657">
        <v>7497</v>
      </c>
      <c r="G324" s="657">
        <v>2113</v>
      </c>
      <c r="H324" s="665">
        <v>1589</v>
      </c>
      <c r="I324" s="657">
        <v>1157</v>
      </c>
      <c r="J324" s="666">
        <v>429</v>
      </c>
      <c r="K324" s="657">
        <v>2257</v>
      </c>
      <c r="L324" s="657">
        <v>1968</v>
      </c>
      <c r="M324" s="657">
        <v>289</v>
      </c>
      <c r="N324" s="665">
        <v>730</v>
      </c>
      <c r="O324" s="657">
        <v>561</v>
      </c>
      <c r="P324" s="666">
        <v>156</v>
      </c>
      <c r="Q324" s="657">
        <v>527</v>
      </c>
      <c r="R324" s="657">
        <v>310</v>
      </c>
      <c r="S324" s="657">
        <v>214</v>
      </c>
      <c r="T324" s="665">
        <v>27</v>
      </c>
      <c r="U324" s="657">
        <v>17</v>
      </c>
      <c r="V324" s="666">
        <v>10</v>
      </c>
      <c r="W324" s="657">
        <v>56</v>
      </c>
      <c r="X324" s="657">
        <v>34</v>
      </c>
      <c r="Y324" s="657">
        <v>22</v>
      </c>
      <c r="Z324" s="665">
        <v>249</v>
      </c>
      <c r="AA324" s="657">
        <v>199</v>
      </c>
      <c r="AB324" s="666">
        <v>50</v>
      </c>
      <c r="AC324" s="657">
        <v>27</v>
      </c>
      <c r="AD324" s="657">
        <v>15</v>
      </c>
      <c r="AE324" s="657">
        <v>12</v>
      </c>
      <c r="AF324" s="665">
        <v>165</v>
      </c>
      <c r="AG324" s="657">
        <v>130</v>
      </c>
      <c r="AH324" s="666">
        <v>35</v>
      </c>
      <c r="AI324" s="657">
        <v>613</v>
      </c>
      <c r="AJ324" s="657">
        <v>452</v>
      </c>
      <c r="AK324" s="657">
        <v>159</v>
      </c>
      <c r="AL324" s="665">
        <v>2</v>
      </c>
      <c r="AM324" s="657">
        <v>1</v>
      </c>
      <c r="AN324" s="666">
        <v>1</v>
      </c>
      <c r="AO324" s="657">
        <v>22</v>
      </c>
      <c r="AP324" s="657">
        <v>15</v>
      </c>
      <c r="AQ324" s="657">
        <v>7</v>
      </c>
      <c r="AR324" s="665">
        <v>111</v>
      </c>
      <c r="AS324" s="657">
        <v>77</v>
      </c>
      <c r="AT324" s="666">
        <v>29</v>
      </c>
      <c r="AU324" s="657">
        <v>12</v>
      </c>
      <c r="AV324" s="657">
        <v>5</v>
      </c>
      <c r="AW324" s="657">
        <v>7</v>
      </c>
      <c r="AX324" s="665">
        <v>418</v>
      </c>
      <c r="AY324" s="657">
        <v>300</v>
      </c>
      <c r="AZ324" s="666">
        <v>118</v>
      </c>
      <c r="BA324" s="657">
        <v>46</v>
      </c>
      <c r="BB324" s="657">
        <v>32</v>
      </c>
      <c r="BC324" s="657">
        <v>11</v>
      </c>
      <c r="BD324" s="665">
        <v>3</v>
      </c>
      <c r="BE324" s="657">
        <v>1</v>
      </c>
      <c r="BF324" s="666">
        <v>2</v>
      </c>
      <c r="BG324" s="657">
        <v>226</v>
      </c>
      <c r="BH324" s="657">
        <v>198</v>
      </c>
      <c r="BI324" s="657">
        <v>25</v>
      </c>
      <c r="BJ324" s="665">
        <v>12</v>
      </c>
      <c r="BK324" s="657">
        <v>4</v>
      </c>
      <c r="BL324" s="666">
        <v>8</v>
      </c>
      <c r="BM324" s="657">
        <v>14</v>
      </c>
      <c r="BN324" s="657">
        <v>1</v>
      </c>
      <c r="BO324" s="657">
        <v>11</v>
      </c>
      <c r="BP324" s="665">
        <v>8</v>
      </c>
      <c r="BQ324" s="657">
        <v>0</v>
      </c>
      <c r="BR324" s="666">
        <v>8</v>
      </c>
      <c r="BS324" s="657">
        <v>6</v>
      </c>
      <c r="BT324" s="657">
        <v>4</v>
      </c>
      <c r="BU324" s="657">
        <v>2</v>
      </c>
      <c r="BV324" s="665">
        <v>20</v>
      </c>
      <c r="BW324" s="657">
        <v>10</v>
      </c>
      <c r="BX324" s="666">
        <v>10</v>
      </c>
      <c r="BY324" s="657">
        <v>8</v>
      </c>
      <c r="BZ324" s="657">
        <v>5</v>
      </c>
      <c r="CA324" s="657">
        <v>3</v>
      </c>
      <c r="CB324" s="665">
        <v>2</v>
      </c>
      <c r="CC324" s="657">
        <v>1</v>
      </c>
      <c r="CD324" s="666">
        <v>1</v>
      </c>
      <c r="CE324" s="657">
        <v>11</v>
      </c>
      <c r="CF324" s="657">
        <v>8</v>
      </c>
      <c r="CG324" s="657">
        <v>3</v>
      </c>
      <c r="CH324" s="665">
        <v>19</v>
      </c>
      <c r="CI324" s="657">
        <v>14</v>
      </c>
      <c r="CJ324" s="666">
        <v>5</v>
      </c>
      <c r="CK324" s="657">
        <v>60</v>
      </c>
      <c r="CL324" s="657">
        <v>29</v>
      </c>
      <c r="CM324" s="657">
        <v>31</v>
      </c>
      <c r="CN324" s="665">
        <v>15</v>
      </c>
      <c r="CO324" s="657">
        <v>14</v>
      </c>
      <c r="CP324" s="666">
        <v>1</v>
      </c>
      <c r="CQ324" s="657">
        <v>10</v>
      </c>
      <c r="CR324" s="657">
        <v>4</v>
      </c>
      <c r="CS324" s="657">
        <v>6</v>
      </c>
      <c r="CT324" s="665">
        <v>13</v>
      </c>
      <c r="CU324" s="657">
        <v>12</v>
      </c>
      <c r="CV324" s="666">
        <v>1</v>
      </c>
      <c r="CW324" s="657">
        <v>3</v>
      </c>
      <c r="CX324" s="657">
        <v>3</v>
      </c>
      <c r="CY324" s="657">
        <v>0</v>
      </c>
      <c r="CZ324" s="665">
        <v>0</v>
      </c>
      <c r="DA324" s="657">
        <v>0</v>
      </c>
      <c r="DB324" s="666">
        <v>0</v>
      </c>
      <c r="DC324" s="657">
        <v>0</v>
      </c>
      <c r="DD324" s="657">
        <v>0</v>
      </c>
      <c r="DE324" s="657">
        <v>0</v>
      </c>
      <c r="DF324" s="665">
        <v>0</v>
      </c>
      <c r="DG324" s="657">
        <v>0</v>
      </c>
      <c r="DH324" s="666">
        <v>0</v>
      </c>
      <c r="DI324" s="657">
        <v>23</v>
      </c>
      <c r="DJ324" s="657">
        <v>16</v>
      </c>
      <c r="DK324" s="657">
        <v>7</v>
      </c>
      <c r="DL324" s="665">
        <v>0</v>
      </c>
      <c r="DM324" s="657">
        <v>0</v>
      </c>
      <c r="DN324" s="666">
        <v>0</v>
      </c>
      <c r="DO324" s="657">
        <v>0</v>
      </c>
      <c r="DP324" s="657">
        <v>0</v>
      </c>
      <c r="DQ324" s="657">
        <v>0</v>
      </c>
      <c r="DR324" s="665">
        <v>2</v>
      </c>
      <c r="DS324" s="657">
        <v>1</v>
      </c>
      <c r="DT324" s="666">
        <v>1</v>
      </c>
      <c r="DU324" s="665">
        <v>0</v>
      </c>
      <c r="DV324" s="657">
        <v>0</v>
      </c>
      <c r="DW324" s="666">
        <v>0</v>
      </c>
    </row>
    <row r="325" spans="1:127" hidden="1" x14ac:dyDescent="0.15">
      <c r="A325" s="529" t="s">
        <v>1667</v>
      </c>
      <c r="B325" s="661">
        <v>16251</v>
      </c>
      <c r="C325" s="662">
        <v>12646</v>
      </c>
      <c r="D325" s="663">
        <v>3562</v>
      </c>
      <c r="E325" s="657">
        <v>9207</v>
      </c>
      <c r="F325" s="657">
        <v>7226</v>
      </c>
      <c r="G325" s="657">
        <v>1962</v>
      </c>
      <c r="H325" s="665">
        <v>1552</v>
      </c>
      <c r="I325" s="657">
        <v>1128</v>
      </c>
      <c r="J325" s="666">
        <v>421</v>
      </c>
      <c r="K325" s="657">
        <v>2237</v>
      </c>
      <c r="L325" s="657">
        <v>1951</v>
      </c>
      <c r="M325" s="657">
        <v>286</v>
      </c>
      <c r="N325" s="665">
        <v>726</v>
      </c>
      <c r="O325" s="657">
        <v>561</v>
      </c>
      <c r="P325" s="666">
        <v>155</v>
      </c>
      <c r="Q325" s="657">
        <v>489</v>
      </c>
      <c r="R325" s="657">
        <v>288</v>
      </c>
      <c r="S325" s="657">
        <v>198</v>
      </c>
      <c r="T325" s="665">
        <v>25</v>
      </c>
      <c r="U325" s="657">
        <v>16</v>
      </c>
      <c r="V325" s="666">
        <v>9</v>
      </c>
      <c r="W325" s="657">
        <v>49</v>
      </c>
      <c r="X325" s="657">
        <v>32</v>
      </c>
      <c r="Y325" s="657">
        <v>17</v>
      </c>
      <c r="Z325" s="665">
        <v>243</v>
      </c>
      <c r="AA325" s="657">
        <v>193</v>
      </c>
      <c r="AB325" s="666">
        <v>50</v>
      </c>
      <c r="AC325" s="657">
        <v>27</v>
      </c>
      <c r="AD325" s="657">
        <v>15</v>
      </c>
      <c r="AE325" s="657">
        <v>12</v>
      </c>
      <c r="AF325" s="665">
        <v>155</v>
      </c>
      <c r="AG325" s="657">
        <v>124</v>
      </c>
      <c r="AH325" s="666">
        <v>31</v>
      </c>
      <c r="AI325" s="657">
        <v>599</v>
      </c>
      <c r="AJ325" s="657">
        <v>444</v>
      </c>
      <c r="AK325" s="657">
        <v>155</v>
      </c>
      <c r="AL325" s="665">
        <v>2</v>
      </c>
      <c r="AM325" s="657">
        <v>1</v>
      </c>
      <c r="AN325" s="666">
        <v>1</v>
      </c>
      <c r="AO325" s="657">
        <v>21</v>
      </c>
      <c r="AP325" s="657">
        <v>15</v>
      </c>
      <c r="AQ325" s="657">
        <v>6</v>
      </c>
      <c r="AR325" s="665">
        <v>107</v>
      </c>
      <c r="AS325" s="657">
        <v>75</v>
      </c>
      <c r="AT325" s="666">
        <v>29</v>
      </c>
      <c r="AU325" s="657">
        <v>12</v>
      </c>
      <c r="AV325" s="657">
        <v>5</v>
      </c>
      <c r="AW325" s="657">
        <v>7</v>
      </c>
      <c r="AX325" s="665">
        <v>319</v>
      </c>
      <c r="AY325" s="657">
        <v>226</v>
      </c>
      <c r="AZ325" s="666">
        <v>93</v>
      </c>
      <c r="BA325" s="657">
        <v>42</v>
      </c>
      <c r="BB325" s="657">
        <v>30</v>
      </c>
      <c r="BC325" s="657">
        <v>9</v>
      </c>
      <c r="BD325" s="665">
        <v>3</v>
      </c>
      <c r="BE325" s="657">
        <v>1</v>
      </c>
      <c r="BF325" s="666">
        <v>2</v>
      </c>
      <c r="BG325" s="657">
        <v>221</v>
      </c>
      <c r="BH325" s="657">
        <v>196</v>
      </c>
      <c r="BI325" s="657">
        <v>25</v>
      </c>
      <c r="BJ325" s="665">
        <v>12</v>
      </c>
      <c r="BK325" s="657">
        <v>4</v>
      </c>
      <c r="BL325" s="666">
        <v>8</v>
      </c>
      <c r="BM325" s="657">
        <v>13</v>
      </c>
      <c r="BN325" s="657">
        <v>1</v>
      </c>
      <c r="BO325" s="657">
        <v>10</v>
      </c>
      <c r="BP325" s="665">
        <v>8</v>
      </c>
      <c r="BQ325" s="657">
        <v>0</v>
      </c>
      <c r="BR325" s="666">
        <v>8</v>
      </c>
      <c r="BS325" s="657">
        <v>4</v>
      </c>
      <c r="BT325" s="657">
        <v>3</v>
      </c>
      <c r="BU325" s="657">
        <v>1</v>
      </c>
      <c r="BV325" s="665">
        <v>18</v>
      </c>
      <c r="BW325" s="657">
        <v>8</v>
      </c>
      <c r="BX325" s="666">
        <v>10</v>
      </c>
      <c r="BY325" s="657">
        <v>8</v>
      </c>
      <c r="BZ325" s="657">
        <v>5</v>
      </c>
      <c r="CA325" s="657">
        <v>3</v>
      </c>
      <c r="CB325" s="665">
        <v>2</v>
      </c>
      <c r="CC325" s="657">
        <v>1</v>
      </c>
      <c r="CD325" s="666">
        <v>1</v>
      </c>
      <c r="CE325" s="657">
        <v>5</v>
      </c>
      <c r="CF325" s="657">
        <v>4</v>
      </c>
      <c r="CG325" s="657">
        <v>1</v>
      </c>
      <c r="CH325" s="665">
        <v>19</v>
      </c>
      <c r="CI325" s="657">
        <v>14</v>
      </c>
      <c r="CJ325" s="666">
        <v>5</v>
      </c>
      <c r="CK325" s="657">
        <v>60</v>
      </c>
      <c r="CL325" s="657">
        <v>29</v>
      </c>
      <c r="CM325" s="657">
        <v>31</v>
      </c>
      <c r="CN325" s="665">
        <v>15</v>
      </c>
      <c r="CO325" s="657">
        <v>14</v>
      </c>
      <c r="CP325" s="666">
        <v>1</v>
      </c>
      <c r="CQ325" s="657">
        <v>10</v>
      </c>
      <c r="CR325" s="657">
        <v>4</v>
      </c>
      <c r="CS325" s="657">
        <v>6</v>
      </c>
      <c r="CT325" s="665">
        <v>13</v>
      </c>
      <c r="CU325" s="657">
        <v>12</v>
      </c>
      <c r="CV325" s="666">
        <v>1</v>
      </c>
      <c r="CW325" s="657">
        <v>3</v>
      </c>
      <c r="CX325" s="657">
        <v>3</v>
      </c>
      <c r="CY325" s="657">
        <v>0</v>
      </c>
      <c r="CZ325" s="665">
        <v>0</v>
      </c>
      <c r="DA325" s="657">
        <v>0</v>
      </c>
      <c r="DB325" s="666">
        <v>0</v>
      </c>
      <c r="DC325" s="657">
        <v>0</v>
      </c>
      <c r="DD325" s="657">
        <v>0</v>
      </c>
      <c r="DE325" s="657">
        <v>0</v>
      </c>
      <c r="DF325" s="665">
        <v>0</v>
      </c>
      <c r="DG325" s="657">
        <v>0</v>
      </c>
      <c r="DH325" s="666">
        <v>0</v>
      </c>
      <c r="DI325" s="657">
        <v>23</v>
      </c>
      <c r="DJ325" s="657">
        <v>16</v>
      </c>
      <c r="DK325" s="657">
        <v>7</v>
      </c>
      <c r="DL325" s="665">
        <v>0</v>
      </c>
      <c r="DM325" s="657">
        <v>0</v>
      </c>
      <c r="DN325" s="666">
        <v>0</v>
      </c>
      <c r="DO325" s="657">
        <v>0</v>
      </c>
      <c r="DP325" s="657">
        <v>0</v>
      </c>
      <c r="DQ325" s="657">
        <v>0</v>
      </c>
      <c r="DR325" s="665">
        <v>2</v>
      </c>
      <c r="DS325" s="657">
        <v>1</v>
      </c>
      <c r="DT325" s="666">
        <v>1</v>
      </c>
      <c r="DU325" s="665">
        <v>0</v>
      </c>
      <c r="DV325" s="657">
        <v>0</v>
      </c>
      <c r="DW325" s="666">
        <v>0</v>
      </c>
    </row>
    <row r="326" spans="1:127" hidden="1" x14ac:dyDescent="0.15">
      <c r="A326" s="529" t="s">
        <v>1668</v>
      </c>
      <c r="B326" s="661">
        <v>181</v>
      </c>
      <c r="C326" s="662">
        <v>131</v>
      </c>
      <c r="D326" s="663">
        <v>50</v>
      </c>
      <c r="E326" s="657">
        <v>73</v>
      </c>
      <c r="F326" s="657">
        <v>56</v>
      </c>
      <c r="G326" s="657">
        <v>17</v>
      </c>
      <c r="H326" s="665">
        <v>3</v>
      </c>
      <c r="I326" s="657">
        <v>3</v>
      </c>
      <c r="J326" s="666">
        <v>0</v>
      </c>
      <c r="K326" s="657">
        <v>19</v>
      </c>
      <c r="L326" s="657">
        <v>17</v>
      </c>
      <c r="M326" s="657">
        <v>2</v>
      </c>
      <c r="N326" s="665">
        <v>43</v>
      </c>
      <c r="O326" s="657">
        <v>26</v>
      </c>
      <c r="P326" s="666">
        <v>17</v>
      </c>
      <c r="Q326" s="657">
        <v>0</v>
      </c>
      <c r="R326" s="657">
        <v>0</v>
      </c>
      <c r="S326" s="657">
        <v>0</v>
      </c>
      <c r="T326" s="665">
        <v>0</v>
      </c>
      <c r="U326" s="657">
        <v>0</v>
      </c>
      <c r="V326" s="666">
        <v>0</v>
      </c>
      <c r="W326" s="657">
        <v>0</v>
      </c>
      <c r="X326" s="657">
        <v>0</v>
      </c>
      <c r="Y326" s="657">
        <v>0</v>
      </c>
      <c r="Z326" s="665">
        <v>40</v>
      </c>
      <c r="AA326" s="657">
        <v>28</v>
      </c>
      <c r="AB326" s="666">
        <v>12</v>
      </c>
      <c r="AC326" s="657">
        <v>0</v>
      </c>
      <c r="AD326" s="657">
        <v>0</v>
      </c>
      <c r="AE326" s="657">
        <v>0</v>
      </c>
      <c r="AF326" s="665">
        <v>0</v>
      </c>
      <c r="AG326" s="657">
        <v>0</v>
      </c>
      <c r="AH326" s="666">
        <v>0</v>
      </c>
      <c r="AI326" s="657">
        <v>0</v>
      </c>
      <c r="AJ326" s="657">
        <v>0</v>
      </c>
      <c r="AK326" s="657">
        <v>0</v>
      </c>
      <c r="AL326" s="665">
        <v>0</v>
      </c>
      <c r="AM326" s="657">
        <v>0</v>
      </c>
      <c r="AN326" s="666">
        <v>0</v>
      </c>
      <c r="AO326" s="657">
        <v>0</v>
      </c>
      <c r="AP326" s="657">
        <v>0</v>
      </c>
      <c r="AQ326" s="657">
        <v>0</v>
      </c>
      <c r="AR326" s="665">
        <v>0</v>
      </c>
      <c r="AS326" s="657">
        <v>0</v>
      </c>
      <c r="AT326" s="666">
        <v>0</v>
      </c>
      <c r="AU326" s="657">
        <v>0</v>
      </c>
      <c r="AV326" s="657">
        <v>0</v>
      </c>
      <c r="AW326" s="657">
        <v>0</v>
      </c>
      <c r="AX326" s="665">
        <v>0</v>
      </c>
      <c r="AY326" s="657">
        <v>0</v>
      </c>
      <c r="AZ326" s="666">
        <v>0</v>
      </c>
      <c r="BA326" s="657">
        <v>0</v>
      </c>
      <c r="BB326" s="657">
        <v>0</v>
      </c>
      <c r="BC326" s="657">
        <v>0</v>
      </c>
      <c r="BD326" s="665">
        <v>3</v>
      </c>
      <c r="BE326" s="657">
        <v>1</v>
      </c>
      <c r="BF326" s="666">
        <v>2</v>
      </c>
      <c r="BG326" s="657">
        <v>0</v>
      </c>
      <c r="BH326" s="657">
        <v>0</v>
      </c>
      <c r="BI326" s="657">
        <v>0</v>
      </c>
      <c r="BJ326" s="665">
        <v>0</v>
      </c>
      <c r="BK326" s="657">
        <v>0</v>
      </c>
      <c r="BL326" s="666">
        <v>0</v>
      </c>
      <c r="BM326" s="657">
        <v>0</v>
      </c>
      <c r="BN326" s="657">
        <v>0</v>
      </c>
      <c r="BO326" s="657">
        <v>0</v>
      </c>
      <c r="BP326" s="665">
        <v>0</v>
      </c>
      <c r="BQ326" s="657">
        <v>0</v>
      </c>
      <c r="BR326" s="666">
        <v>0</v>
      </c>
      <c r="BS326" s="657">
        <v>0</v>
      </c>
      <c r="BT326" s="657">
        <v>0</v>
      </c>
      <c r="BU326" s="657">
        <v>0</v>
      </c>
      <c r="BV326" s="665">
        <v>0</v>
      </c>
      <c r="BW326" s="657">
        <v>0</v>
      </c>
      <c r="BX326" s="666">
        <v>0</v>
      </c>
      <c r="BY326" s="657">
        <v>0</v>
      </c>
      <c r="BZ326" s="657">
        <v>0</v>
      </c>
      <c r="CA326" s="657">
        <v>0</v>
      </c>
      <c r="CB326" s="665">
        <v>0</v>
      </c>
      <c r="CC326" s="657">
        <v>0</v>
      </c>
      <c r="CD326" s="666">
        <v>0</v>
      </c>
      <c r="CE326" s="657">
        <v>0</v>
      </c>
      <c r="CF326" s="657">
        <v>0</v>
      </c>
      <c r="CG326" s="657">
        <v>0</v>
      </c>
      <c r="CH326" s="665">
        <v>0</v>
      </c>
      <c r="CI326" s="657">
        <v>0</v>
      </c>
      <c r="CJ326" s="666">
        <v>0</v>
      </c>
      <c r="CK326" s="657">
        <v>0</v>
      </c>
      <c r="CL326" s="657">
        <v>0</v>
      </c>
      <c r="CM326" s="657">
        <v>0</v>
      </c>
      <c r="CN326" s="665">
        <v>0</v>
      </c>
      <c r="CO326" s="657">
        <v>0</v>
      </c>
      <c r="CP326" s="666">
        <v>0</v>
      </c>
      <c r="CQ326" s="657">
        <v>0</v>
      </c>
      <c r="CR326" s="657">
        <v>0</v>
      </c>
      <c r="CS326" s="657">
        <v>0</v>
      </c>
      <c r="CT326" s="665">
        <v>0</v>
      </c>
      <c r="CU326" s="657">
        <v>0</v>
      </c>
      <c r="CV326" s="666">
        <v>0</v>
      </c>
      <c r="CW326" s="657">
        <v>0</v>
      </c>
      <c r="CX326" s="657">
        <v>0</v>
      </c>
      <c r="CY326" s="657">
        <v>0</v>
      </c>
      <c r="CZ326" s="665">
        <v>0</v>
      </c>
      <c r="DA326" s="657">
        <v>0</v>
      </c>
      <c r="DB326" s="666">
        <v>0</v>
      </c>
      <c r="DC326" s="657">
        <v>0</v>
      </c>
      <c r="DD326" s="657">
        <v>0</v>
      </c>
      <c r="DE326" s="657">
        <v>0</v>
      </c>
      <c r="DF326" s="665">
        <v>0</v>
      </c>
      <c r="DG326" s="657">
        <v>0</v>
      </c>
      <c r="DH326" s="666">
        <v>0</v>
      </c>
      <c r="DI326" s="657">
        <v>0</v>
      </c>
      <c r="DJ326" s="657">
        <v>0</v>
      </c>
      <c r="DK326" s="657">
        <v>0</v>
      </c>
      <c r="DL326" s="665">
        <v>0</v>
      </c>
      <c r="DM326" s="657">
        <v>0</v>
      </c>
      <c r="DN326" s="666">
        <v>0</v>
      </c>
      <c r="DO326" s="657">
        <v>0</v>
      </c>
      <c r="DP326" s="657">
        <v>0</v>
      </c>
      <c r="DQ326" s="657">
        <v>0</v>
      </c>
      <c r="DR326" s="665">
        <v>0</v>
      </c>
      <c r="DS326" s="657">
        <v>0</v>
      </c>
      <c r="DT326" s="666">
        <v>0</v>
      </c>
      <c r="DU326" s="665">
        <v>0</v>
      </c>
      <c r="DV326" s="657">
        <v>0</v>
      </c>
      <c r="DW326" s="666">
        <v>0</v>
      </c>
    </row>
    <row r="327" spans="1:127" hidden="1" x14ac:dyDescent="0.15">
      <c r="A327" s="529" t="s">
        <v>1669</v>
      </c>
      <c r="B327" s="661">
        <v>13229</v>
      </c>
      <c r="C327" s="662">
        <v>10653</v>
      </c>
      <c r="D327" s="663">
        <v>2533</v>
      </c>
      <c r="E327" s="657">
        <v>7738</v>
      </c>
      <c r="F327" s="657">
        <v>6179</v>
      </c>
      <c r="G327" s="657">
        <v>1540</v>
      </c>
      <c r="H327" s="665">
        <v>1264</v>
      </c>
      <c r="I327" s="657">
        <v>1006</v>
      </c>
      <c r="J327" s="666">
        <v>255</v>
      </c>
      <c r="K327" s="657">
        <v>1941</v>
      </c>
      <c r="L327" s="657">
        <v>1709</v>
      </c>
      <c r="M327" s="657">
        <v>232</v>
      </c>
      <c r="N327" s="665">
        <v>439</v>
      </c>
      <c r="O327" s="657">
        <v>337</v>
      </c>
      <c r="P327" s="666">
        <v>92</v>
      </c>
      <c r="Q327" s="657">
        <v>330</v>
      </c>
      <c r="R327" s="657">
        <v>239</v>
      </c>
      <c r="S327" s="657">
        <v>88</v>
      </c>
      <c r="T327" s="665">
        <v>14</v>
      </c>
      <c r="U327" s="657">
        <v>7</v>
      </c>
      <c r="V327" s="666">
        <v>7</v>
      </c>
      <c r="W327" s="657">
        <v>33</v>
      </c>
      <c r="X327" s="657">
        <v>27</v>
      </c>
      <c r="Y327" s="657">
        <v>6</v>
      </c>
      <c r="Z327" s="665">
        <v>183</v>
      </c>
      <c r="AA327" s="657">
        <v>150</v>
      </c>
      <c r="AB327" s="666">
        <v>33</v>
      </c>
      <c r="AC327" s="657">
        <v>25</v>
      </c>
      <c r="AD327" s="657">
        <v>13</v>
      </c>
      <c r="AE327" s="657">
        <v>12</v>
      </c>
      <c r="AF327" s="665">
        <v>151</v>
      </c>
      <c r="AG327" s="657">
        <v>121</v>
      </c>
      <c r="AH327" s="666">
        <v>30</v>
      </c>
      <c r="AI327" s="657">
        <v>374</v>
      </c>
      <c r="AJ327" s="657">
        <v>282</v>
      </c>
      <c r="AK327" s="657">
        <v>92</v>
      </c>
      <c r="AL327" s="665">
        <v>0</v>
      </c>
      <c r="AM327" s="657">
        <v>0</v>
      </c>
      <c r="AN327" s="666">
        <v>0</v>
      </c>
      <c r="AO327" s="657">
        <v>21</v>
      </c>
      <c r="AP327" s="657">
        <v>15</v>
      </c>
      <c r="AQ327" s="657">
        <v>6</v>
      </c>
      <c r="AR327" s="665">
        <v>101</v>
      </c>
      <c r="AS327" s="657">
        <v>73</v>
      </c>
      <c r="AT327" s="666">
        <v>25</v>
      </c>
      <c r="AU327" s="657">
        <v>2</v>
      </c>
      <c r="AV327" s="657">
        <v>2</v>
      </c>
      <c r="AW327" s="657">
        <v>0</v>
      </c>
      <c r="AX327" s="665">
        <v>239</v>
      </c>
      <c r="AY327" s="657">
        <v>196</v>
      </c>
      <c r="AZ327" s="666">
        <v>43</v>
      </c>
      <c r="BA327" s="657">
        <v>42</v>
      </c>
      <c r="BB327" s="657">
        <v>30</v>
      </c>
      <c r="BC327" s="657">
        <v>9</v>
      </c>
      <c r="BD327" s="665">
        <v>0</v>
      </c>
      <c r="BE327" s="657">
        <v>0</v>
      </c>
      <c r="BF327" s="666">
        <v>0</v>
      </c>
      <c r="BG327" s="657">
        <v>213</v>
      </c>
      <c r="BH327" s="657">
        <v>190</v>
      </c>
      <c r="BI327" s="657">
        <v>23</v>
      </c>
      <c r="BJ327" s="665">
        <v>2</v>
      </c>
      <c r="BK327" s="657">
        <v>2</v>
      </c>
      <c r="BL327" s="666">
        <v>0</v>
      </c>
      <c r="BM327" s="657">
        <v>2</v>
      </c>
      <c r="BN327" s="657">
        <v>0</v>
      </c>
      <c r="BO327" s="657">
        <v>0</v>
      </c>
      <c r="BP327" s="665">
        <v>8</v>
      </c>
      <c r="BQ327" s="657">
        <v>0</v>
      </c>
      <c r="BR327" s="666">
        <v>8</v>
      </c>
      <c r="BS327" s="657">
        <v>4</v>
      </c>
      <c r="BT327" s="657">
        <v>3</v>
      </c>
      <c r="BU327" s="657">
        <v>1</v>
      </c>
      <c r="BV327" s="665">
        <v>5</v>
      </c>
      <c r="BW327" s="657">
        <v>5</v>
      </c>
      <c r="BX327" s="666">
        <v>0</v>
      </c>
      <c r="BY327" s="657">
        <v>7</v>
      </c>
      <c r="BZ327" s="657">
        <v>4</v>
      </c>
      <c r="CA327" s="657">
        <v>3</v>
      </c>
      <c r="CB327" s="665">
        <v>2</v>
      </c>
      <c r="CC327" s="657">
        <v>1</v>
      </c>
      <c r="CD327" s="666">
        <v>1</v>
      </c>
      <c r="CE327" s="657">
        <v>3</v>
      </c>
      <c r="CF327" s="657">
        <v>3</v>
      </c>
      <c r="CG327" s="657">
        <v>0</v>
      </c>
      <c r="CH327" s="665">
        <v>18</v>
      </c>
      <c r="CI327" s="657">
        <v>13</v>
      </c>
      <c r="CJ327" s="666">
        <v>5</v>
      </c>
      <c r="CK327" s="657">
        <v>21</v>
      </c>
      <c r="CL327" s="657">
        <v>10</v>
      </c>
      <c r="CM327" s="657">
        <v>11</v>
      </c>
      <c r="CN327" s="665">
        <v>15</v>
      </c>
      <c r="CO327" s="657">
        <v>14</v>
      </c>
      <c r="CP327" s="666">
        <v>1</v>
      </c>
      <c r="CQ327" s="657">
        <v>10</v>
      </c>
      <c r="CR327" s="657">
        <v>4</v>
      </c>
      <c r="CS327" s="657">
        <v>6</v>
      </c>
      <c r="CT327" s="665">
        <v>13</v>
      </c>
      <c r="CU327" s="657">
        <v>12</v>
      </c>
      <c r="CV327" s="666">
        <v>1</v>
      </c>
      <c r="CW327" s="657">
        <v>0</v>
      </c>
      <c r="CX327" s="657">
        <v>0</v>
      </c>
      <c r="CY327" s="657">
        <v>0</v>
      </c>
      <c r="CZ327" s="665">
        <v>0</v>
      </c>
      <c r="DA327" s="657">
        <v>0</v>
      </c>
      <c r="DB327" s="666">
        <v>0</v>
      </c>
      <c r="DC327" s="657">
        <v>0</v>
      </c>
      <c r="DD327" s="657">
        <v>0</v>
      </c>
      <c r="DE327" s="657">
        <v>0</v>
      </c>
      <c r="DF327" s="665">
        <v>0</v>
      </c>
      <c r="DG327" s="657">
        <v>0</v>
      </c>
      <c r="DH327" s="666">
        <v>0</v>
      </c>
      <c r="DI327" s="657">
        <v>7</v>
      </c>
      <c r="DJ327" s="657">
        <v>5</v>
      </c>
      <c r="DK327" s="657">
        <v>2</v>
      </c>
      <c r="DL327" s="665">
        <v>0</v>
      </c>
      <c r="DM327" s="657">
        <v>0</v>
      </c>
      <c r="DN327" s="666">
        <v>0</v>
      </c>
      <c r="DO327" s="657">
        <v>0</v>
      </c>
      <c r="DP327" s="657">
        <v>0</v>
      </c>
      <c r="DQ327" s="657">
        <v>0</v>
      </c>
      <c r="DR327" s="665">
        <v>2</v>
      </c>
      <c r="DS327" s="657">
        <v>1</v>
      </c>
      <c r="DT327" s="666">
        <v>1</v>
      </c>
      <c r="DU327" s="665">
        <v>0</v>
      </c>
      <c r="DV327" s="657">
        <v>0</v>
      </c>
      <c r="DW327" s="666">
        <v>0</v>
      </c>
    </row>
    <row r="328" spans="1:127" hidden="1" x14ac:dyDescent="0.15">
      <c r="A328" s="529" t="s">
        <v>1670</v>
      </c>
      <c r="B328" s="661">
        <v>2841</v>
      </c>
      <c r="C328" s="662">
        <v>1862</v>
      </c>
      <c r="D328" s="663">
        <v>979</v>
      </c>
      <c r="E328" s="657">
        <v>1396</v>
      </c>
      <c r="F328" s="657">
        <v>991</v>
      </c>
      <c r="G328" s="657">
        <v>405</v>
      </c>
      <c r="H328" s="665">
        <v>285</v>
      </c>
      <c r="I328" s="657">
        <v>119</v>
      </c>
      <c r="J328" s="666">
        <v>166</v>
      </c>
      <c r="K328" s="657">
        <v>277</v>
      </c>
      <c r="L328" s="657">
        <v>225</v>
      </c>
      <c r="M328" s="657">
        <v>52</v>
      </c>
      <c r="N328" s="665">
        <v>244</v>
      </c>
      <c r="O328" s="657">
        <v>198</v>
      </c>
      <c r="P328" s="666">
        <v>46</v>
      </c>
      <c r="Q328" s="657">
        <v>159</v>
      </c>
      <c r="R328" s="657">
        <v>49</v>
      </c>
      <c r="S328" s="657">
        <v>110</v>
      </c>
      <c r="T328" s="665">
        <v>11</v>
      </c>
      <c r="U328" s="657">
        <v>9</v>
      </c>
      <c r="V328" s="666">
        <v>2</v>
      </c>
      <c r="W328" s="657">
        <v>16</v>
      </c>
      <c r="X328" s="657">
        <v>5</v>
      </c>
      <c r="Y328" s="657">
        <v>11</v>
      </c>
      <c r="Z328" s="665">
        <v>20</v>
      </c>
      <c r="AA328" s="657">
        <v>15</v>
      </c>
      <c r="AB328" s="666">
        <v>5</v>
      </c>
      <c r="AC328" s="657">
        <v>2</v>
      </c>
      <c r="AD328" s="657">
        <v>2</v>
      </c>
      <c r="AE328" s="657">
        <v>0</v>
      </c>
      <c r="AF328" s="665">
        <v>4</v>
      </c>
      <c r="AG328" s="657">
        <v>3</v>
      </c>
      <c r="AH328" s="666">
        <v>1</v>
      </c>
      <c r="AI328" s="657">
        <v>225</v>
      </c>
      <c r="AJ328" s="657">
        <v>162</v>
      </c>
      <c r="AK328" s="657">
        <v>63</v>
      </c>
      <c r="AL328" s="665">
        <v>2</v>
      </c>
      <c r="AM328" s="657">
        <v>1</v>
      </c>
      <c r="AN328" s="666">
        <v>1</v>
      </c>
      <c r="AO328" s="657">
        <v>0</v>
      </c>
      <c r="AP328" s="657">
        <v>0</v>
      </c>
      <c r="AQ328" s="657">
        <v>0</v>
      </c>
      <c r="AR328" s="665">
        <v>6</v>
      </c>
      <c r="AS328" s="657">
        <v>2</v>
      </c>
      <c r="AT328" s="666">
        <v>4</v>
      </c>
      <c r="AU328" s="657">
        <v>10</v>
      </c>
      <c r="AV328" s="657">
        <v>3</v>
      </c>
      <c r="AW328" s="657">
        <v>7</v>
      </c>
      <c r="AX328" s="665">
        <v>80</v>
      </c>
      <c r="AY328" s="657">
        <v>30</v>
      </c>
      <c r="AZ328" s="666">
        <v>50</v>
      </c>
      <c r="BA328" s="657">
        <v>0</v>
      </c>
      <c r="BB328" s="657">
        <v>0</v>
      </c>
      <c r="BC328" s="657">
        <v>0</v>
      </c>
      <c r="BD328" s="665">
        <v>0</v>
      </c>
      <c r="BE328" s="657">
        <v>0</v>
      </c>
      <c r="BF328" s="666">
        <v>0</v>
      </c>
      <c r="BG328" s="657">
        <v>8</v>
      </c>
      <c r="BH328" s="657">
        <v>6</v>
      </c>
      <c r="BI328" s="657">
        <v>2</v>
      </c>
      <c r="BJ328" s="665">
        <v>10</v>
      </c>
      <c r="BK328" s="657">
        <v>2</v>
      </c>
      <c r="BL328" s="666">
        <v>8</v>
      </c>
      <c r="BM328" s="657">
        <v>11</v>
      </c>
      <c r="BN328" s="657">
        <v>1</v>
      </c>
      <c r="BO328" s="657">
        <v>10</v>
      </c>
      <c r="BP328" s="665">
        <v>0</v>
      </c>
      <c r="BQ328" s="657">
        <v>0</v>
      </c>
      <c r="BR328" s="666">
        <v>0</v>
      </c>
      <c r="BS328" s="657">
        <v>0</v>
      </c>
      <c r="BT328" s="657">
        <v>0</v>
      </c>
      <c r="BU328" s="657">
        <v>0</v>
      </c>
      <c r="BV328" s="665">
        <v>13</v>
      </c>
      <c r="BW328" s="657">
        <v>3</v>
      </c>
      <c r="BX328" s="666">
        <v>10</v>
      </c>
      <c r="BY328" s="657">
        <v>1</v>
      </c>
      <c r="BZ328" s="657">
        <v>1</v>
      </c>
      <c r="CA328" s="657">
        <v>0</v>
      </c>
      <c r="CB328" s="665">
        <v>0</v>
      </c>
      <c r="CC328" s="657">
        <v>0</v>
      </c>
      <c r="CD328" s="666">
        <v>0</v>
      </c>
      <c r="CE328" s="657">
        <v>2</v>
      </c>
      <c r="CF328" s="657">
        <v>1</v>
      </c>
      <c r="CG328" s="657">
        <v>1</v>
      </c>
      <c r="CH328" s="665">
        <v>1</v>
      </c>
      <c r="CI328" s="657">
        <v>1</v>
      </c>
      <c r="CJ328" s="666">
        <v>0</v>
      </c>
      <c r="CK328" s="657">
        <v>39</v>
      </c>
      <c r="CL328" s="657">
        <v>19</v>
      </c>
      <c r="CM328" s="657">
        <v>20</v>
      </c>
      <c r="CN328" s="665">
        <v>0</v>
      </c>
      <c r="CO328" s="657">
        <v>0</v>
      </c>
      <c r="CP328" s="666">
        <v>0</v>
      </c>
      <c r="CQ328" s="657">
        <v>0</v>
      </c>
      <c r="CR328" s="657">
        <v>0</v>
      </c>
      <c r="CS328" s="657">
        <v>0</v>
      </c>
      <c r="CT328" s="665">
        <v>0</v>
      </c>
      <c r="CU328" s="657">
        <v>0</v>
      </c>
      <c r="CV328" s="666">
        <v>0</v>
      </c>
      <c r="CW328" s="657">
        <v>3</v>
      </c>
      <c r="CX328" s="657">
        <v>3</v>
      </c>
      <c r="CY328" s="657">
        <v>0</v>
      </c>
      <c r="CZ328" s="665">
        <v>0</v>
      </c>
      <c r="DA328" s="657">
        <v>0</v>
      </c>
      <c r="DB328" s="666">
        <v>0</v>
      </c>
      <c r="DC328" s="657">
        <v>0</v>
      </c>
      <c r="DD328" s="657">
        <v>0</v>
      </c>
      <c r="DE328" s="657">
        <v>0</v>
      </c>
      <c r="DF328" s="665">
        <v>0</v>
      </c>
      <c r="DG328" s="657">
        <v>0</v>
      </c>
      <c r="DH328" s="666">
        <v>0</v>
      </c>
      <c r="DI328" s="657">
        <v>16</v>
      </c>
      <c r="DJ328" s="657">
        <v>11</v>
      </c>
      <c r="DK328" s="657">
        <v>5</v>
      </c>
      <c r="DL328" s="665">
        <v>0</v>
      </c>
      <c r="DM328" s="657">
        <v>0</v>
      </c>
      <c r="DN328" s="666">
        <v>0</v>
      </c>
      <c r="DO328" s="657">
        <v>0</v>
      </c>
      <c r="DP328" s="657">
        <v>0</v>
      </c>
      <c r="DQ328" s="657">
        <v>0</v>
      </c>
      <c r="DR328" s="665">
        <v>0</v>
      </c>
      <c r="DS328" s="657">
        <v>0</v>
      </c>
      <c r="DT328" s="666">
        <v>0</v>
      </c>
      <c r="DU328" s="665">
        <v>0</v>
      </c>
      <c r="DV328" s="657">
        <v>0</v>
      </c>
      <c r="DW328" s="666">
        <v>0</v>
      </c>
    </row>
    <row r="329" spans="1:127" hidden="1" x14ac:dyDescent="0.15">
      <c r="A329" s="529" t="s">
        <v>1671</v>
      </c>
      <c r="B329" s="661">
        <v>2470</v>
      </c>
      <c r="C329" s="662">
        <v>1634</v>
      </c>
      <c r="D329" s="663">
        <v>836</v>
      </c>
      <c r="E329" s="657">
        <v>1191</v>
      </c>
      <c r="F329" s="657">
        <v>855</v>
      </c>
      <c r="G329" s="657">
        <v>336</v>
      </c>
      <c r="H329" s="665">
        <v>270</v>
      </c>
      <c r="I329" s="657">
        <v>105</v>
      </c>
      <c r="J329" s="666">
        <v>165</v>
      </c>
      <c r="K329" s="657">
        <v>276</v>
      </c>
      <c r="L329" s="657">
        <v>224</v>
      </c>
      <c r="M329" s="657">
        <v>52</v>
      </c>
      <c r="N329" s="665">
        <v>187</v>
      </c>
      <c r="O329" s="657">
        <v>151</v>
      </c>
      <c r="P329" s="666">
        <v>36</v>
      </c>
      <c r="Q329" s="657">
        <v>139</v>
      </c>
      <c r="R329" s="657">
        <v>41</v>
      </c>
      <c r="S329" s="657">
        <v>98</v>
      </c>
      <c r="T329" s="665">
        <v>10</v>
      </c>
      <c r="U329" s="657">
        <v>8</v>
      </c>
      <c r="V329" s="666">
        <v>2</v>
      </c>
      <c r="W329" s="657">
        <v>5</v>
      </c>
      <c r="X329" s="657">
        <v>0</v>
      </c>
      <c r="Y329" s="657">
        <v>5</v>
      </c>
      <c r="Z329" s="665">
        <v>20</v>
      </c>
      <c r="AA329" s="657">
        <v>15</v>
      </c>
      <c r="AB329" s="666">
        <v>5</v>
      </c>
      <c r="AC329" s="657">
        <v>0</v>
      </c>
      <c r="AD329" s="657">
        <v>0</v>
      </c>
      <c r="AE329" s="657">
        <v>0</v>
      </c>
      <c r="AF329" s="665">
        <v>3</v>
      </c>
      <c r="AG329" s="657">
        <v>2</v>
      </c>
      <c r="AH329" s="666">
        <v>1</v>
      </c>
      <c r="AI329" s="657">
        <v>225</v>
      </c>
      <c r="AJ329" s="657">
        <v>162</v>
      </c>
      <c r="AK329" s="657">
        <v>63</v>
      </c>
      <c r="AL329" s="665">
        <v>2</v>
      </c>
      <c r="AM329" s="657">
        <v>1</v>
      </c>
      <c r="AN329" s="666">
        <v>1</v>
      </c>
      <c r="AO329" s="657">
        <v>0</v>
      </c>
      <c r="AP329" s="657">
        <v>0</v>
      </c>
      <c r="AQ329" s="657">
        <v>0</v>
      </c>
      <c r="AR329" s="665">
        <v>5</v>
      </c>
      <c r="AS329" s="657">
        <v>2</v>
      </c>
      <c r="AT329" s="666">
        <v>3</v>
      </c>
      <c r="AU329" s="657">
        <v>0</v>
      </c>
      <c r="AV329" s="657">
        <v>0</v>
      </c>
      <c r="AW329" s="657">
        <v>0</v>
      </c>
      <c r="AX329" s="665">
        <v>66</v>
      </c>
      <c r="AY329" s="657">
        <v>25</v>
      </c>
      <c r="AZ329" s="666">
        <v>41</v>
      </c>
      <c r="BA329" s="657">
        <v>0</v>
      </c>
      <c r="BB329" s="657">
        <v>0</v>
      </c>
      <c r="BC329" s="657">
        <v>0</v>
      </c>
      <c r="BD329" s="665">
        <v>0</v>
      </c>
      <c r="BE329" s="657">
        <v>0</v>
      </c>
      <c r="BF329" s="666">
        <v>0</v>
      </c>
      <c r="BG329" s="657">
        <v>8</v>
      </c>
      <c r="BH329" s="657">
        <v>6</v>
      </c>
      <c r="BI329" s="657">
        <v>2</v>
      </c>
      <c r="BJ329" s="665">
        <v>2</v>
      </c>
      <c r="BK329" s="657">
        <v>1</v>
      </c>
      <c r="BL329" s="666">
        <v>1</v>
      </c>
      <c r="BM329" s="657">
        <v>0</v>
      </c>
      <c r="BN329" s="657">
        <v>0</v>
      </c>
      <c r="BO329" s="657">
        <v>0</v>
      </c>
      <c r="BP329" s="665">
        <v>0</v>
      </c>
      <c r="BQ329" s="657">
        <v>0</v>
      </c>
      <c r="BR329" s="666">
        <v>0</v>
      </c>
      <c r="BS329" s="657">
        <v>0</v>
      </c>
      <c r="BT329" s="657">
        <v>0</v>
      </c>
      <c r="BU329" s="657">
        <v>0</v>
      </c>
      <c r="BV329" s="665">
        <v>13</v>
      </c>
      <c r="BW329" s="657">
        <v>3</v>
      </c>
      <c r="BX329" s="666">
        <v>10</v>
      </c>
      <c r="BY329" s="657">
        <v>1</v>
      </c>
      <c r="BZ329" s="657">
        <v>1</v>
      </c>
      <c r="CA329" s="657">
        <v>0</v>
      </c>
      <c r="CB329" s="665">
        <v>0</v>
      </c>
      <c r="CC329" s="657">
        <v>0</v>
      </c>
      <c r="CD329" s="666">
        <v>0</v>
      </c>
      <c r="CE329" s="657">
        <v>2</v>
      </c>
      <c r="CF329" s="657">
        <v>1</v>
      </c>
      <c r="CG329" s="657">
        <v>1</v>
      </c>
      <c r="CH329" s="665">
        <v>0</v>
      </c>
      <c r="CI329" s="657">
        <v>0</v>
      </c>
      <c r="CJ329" s="666">
        <v>0</v>
      </c>
      <c r="CK329" s="657">
        <v>26</v>
      </c>
      <c r="CL329" s="657">
        <v>17</v>
      </c>
      <c r="CM329" s="657">
        <v>9</v>
      </c>
      <c r="CN329" s="665">
        <v>0</v>
      </c>
      <c r="CO329" s="657">
        <v>0</v>
      </c>
      <c r="CP329" s="666">
        <v>0</v>
      </c>
      <c r="CQ329" s="657">
        <v>0</v>
      </c>
      <c r="CR329" s="657">
        <v>0</v>
      </c>
      <c r="CS329" s="657">
        <v>0</v>
      </c>
      <c r="CT329" s="665">
        <v>0</v>
      </c>
      <c r="CU329" s="657">
        <v>0</v>
      </c>
      <c r="CV329" s="666">
        <v>0</v>
      </c>
      <c r="CW329" s="657">
        <v>3</v>
      </c>
      <c r="CX329" s="657">
        <v>3</v>
      </c>
      <c r="CY329" s="657">
        <v>0</v>
      </c>
      <c r="CZ329" s="665">
        <v>0</v>
      </c>
      <c r="DA329" s="657">
        <v>0</v>
      </c>
      <c r="DB329" s="666">
        <v>0</v>
      </c>
      <c r="DC329" s="657">
        <v>0</v>
      </c>
      <c r="DD329" s="657">
        <v>0</v>
      </c>
      <c r="DE329" s="657">
        <v>0</v>
      </c>
      <c r="DF329" s="665">
        <v>0</v>
      </c>
      <c r="DG329" s="657">
        <v>0</v>
      </c>
      <c r="DH329" s="666">
        <v>0</v>
      </c>
      <c r="DI329" s="657">
        <v>16</v>
      </c>
      <c r="DJ329" s="657">
        <v>11</v>
      </c>
      <c r="DK329" s="657">
        <v>5</v>
      </c>
      <c r="DL329" s="665">
        <v>0</v>
      </c>
      <c r="DM329" s="657">
        <v>0</v>
      </c>
      <c r="DN329" s="666">
        <v>0</v>
      </c>
      <c r="DO329" s="657">
        <v>0</v>
      </c>
      <c r="DP329" s="657">
        <v>0</v>
      </c>
      <c r="DQ329" s="657">
        <v>0</v>
      </c>
      <c r="DR329" s="665">
        <v>0</v>
      </c>
      <c r="DS329" s="657">
        <v>0</v>
      </c>
      <c r="DT329" s="666">
        <v>0</v>
      </c>
      <c r="DU329" s="665">
        <v>0</v>
      </c>
      <c r="DV329" s="657">
        <v>0</v>
      </c>
      <c r="DW329" s="666">
        <v>0</v>
      </c>
    </row>
    <row r="330" spans="1:127" hidden="1" x14ac:dyDescent="0.15">
      <c r="A330" s="529" t="s">
        <v>1672</v>
      </c>
      <c r="B330" s="661">
        <v>133</v>
      </c>
      <c r="C330" s="662">
        <v>40</v>
      </c>
      <c r="D330" s="663">
        <v>93</v>
      </c>
      <c r="E330" s="657">
        <v>58</v>
      </c>
      <c r="F330" s="657">
        <v>21</v>
      </c>
      <c r="G330" s="657">
        <v>37</v>
      </c>
      <c r="H330" s="665">
        <v>2</v>
      </c>
      <c r="I330" s="657">
        <v>1</v>
      </c>
      <c r="J330" s="666">
        <v>1</v>
      </c>
      <c r="K330" s="657">
        <v>1</v>
      </c>
      <c r="L330" s="657">
        <v>1</v>
      </c>
      <c r="M330" s="657">
        <v>0</v>
      </c>
      <c r="N330" s="665">
        <v>0</v>
      </c>
      <c r="O330" s="657">
        <v>0</v>
      </c>
      <c r="P330" s="666">
        <v>0</v>
      </c>
      <c r="Q330" s="657">
        <v>15</v>
      </c>
      <c r="R330" s="657">
        <v>4</v>
      </c>
      <c r="S330" s="657">
        <v>11</v>
      </c>
      <c r="T330" s="665">
        <v>0</v>
      </c>
      <c r="U330" s="657">
        <v>0</v>
      </c>
      <c r="V330" s="666">
        <v>0</v>
      </c>
      <c r="W330" s="657">
        <v>0</v>
      </c>
      <c r="X330" s="657">
        <v>0</v>
      </c>
      <c r="Y330" s="657">
        <v>0</v>
      </c>
      <c r="Z330" s="665">
        <v>0</v>
      </c>
      <c r="AA330" s="657">
        <v>0</v>
      </c>
      <c r="AB330" s="666">
        <v>0</v>
      </c>
      <c r="AC330" s="657">
        <v>0</v>
      </c>
      <c r="AD330" s="657">
        <v>0</v>
      </c>
      <c r="AE330" s="657">
        <v>0</v>
      </c>
      <c r="AF330" s="665">
        <v>0</v>
      </c>
      <c r="AG330" s="657">
        <v>0</v>
      </c>
      <c r="AH330" s="666">
        <v>0</v>
      </c>
      <c r="AI330" s="657">
        <v>0</v>
      </c>
      <c r="AJ330" s="657">
        <v>0</v>
      </c>
      <c r="AK330" s="657">
        <v>0</v>
      </c>
      <c r="AL330" s="665">
        <v>0</v>
      </c>
      <c r="AM330" s="657">
        <v>0</v>
      </c>
      <c r="AN330" s="666">
        <v>0</v>
      </c>
      <c r="AO330" s="657">
        <v>0</v>
      </c>
      <c r="AP330" s="657">
        <v>0</v>
      </c>
      <c r="AQ330" s="657">
        <v>0</v>
      </c>
      <c r="AR330" s="665">
        <v>0</v>
      </c>
      <c r="AS330" s="657">
        <v>0</v>
      </c>
      <c r="AT330" s="666">
        <v>0</v>
      </c>
      <c r="AU330" s="657">
        <v>10</v>
      </c>
      <c r="AV330" s="657">
        <v>3</v>
      </c>
      <c r="AW330" s="657">
        <v>7</v>
      </c>
      <c r="AX330" s="665">
        <v>14</v>
      </c>
      <c r="AY330" s="657">
        <v>5</v>
      </c>
      <c r="AZ330" s="666">
        <v>9</v>
      </c>
      <c r="BA330" s="657">
        <v>0</v>
      </c>
      <c r="BB330" s="657">
        <v>0</v>
      </c>
      <c r="BC330" s="657">
        <v>0</v>
      </c>
      <c r="BD330" s="665">
        <v>0</v>
      </c>
      <c r="BE330" s="657">
        <v>0</v>
      </c>
      <c r="BF330" s="666">
        <v>0</v>
      </c>
      <c r="BG330" s="657">
        <v>0</v>
      </c>
      <c r="BH330" s="657">
        <v>0</v>
      </c>
      <c r="BI330" s="657">
        <v>0</v>
      </c>
      <c r="BJ330" s="665">
        <v>8</v>
      </c>
      <c r="BK330" s="657">
        <v>1</v>
      </c>
      <c r="BL330" s="666">
        <v>7</v>
      </c>
      <c r="BM330" s="657">
        <v>11</v>
      </c>
      <c r="BN330" s="657">
        <v>1</v>
      </c>
      <c r="BO330" s="657">
        <v>10</v>
      </c>
      <c r="BP330" s="665">
        <v>0</v>
      </c>
      <c r="BQ330" s="657">
        <v>0</v>
      </c>
      <c r="BR330" s="666">
        <v>0</v>
      </c>
      <c r="BS330" s="657">
        <v>0</v>
      </c>
      <c r="BT330" s="657">
        <v>0</v>
      </c>
      <c r="BU330" s="657">
        <v>0</v>
      </c>
      <c r="BV330" s="665">
        <v>0</v>
      </c>
      <c r="BW330" s="657">
        <v>0</v>
      </c>
      <c r="BX330" s="666">
        <v>0</v>
      </c>
      <c r="BY330" s="657">
        <v>0</v>
      </c>
      <c r="BZ330" s="657">
        <v>0</v>
      </c>
      <c r="CA330" s="657">
        <v>0</v>
      </c>
      <c r="CB330" s="665">
        <v>0</v>
      </c>
      <c r="CC330" s="657">
        <v>0</v>
      </c>
      <c r="CD330" s="666">
        <v>0</v>
      </c>
      <c r="CE330" s="657">
        <v>0</v>
      </c>
      <c r="CF330" s="657">
        <v>0</v>
      </c>
      <c r="CG330" s="657">
        <v>0</v>
      </c>
      <c r="CH330" s="665">
        <v>1</v>
      </c>
      <c r="CI330" s="657">
        <v>1</v>
      </c>
      <c r="CJ330" s="666">
        <v>0</v>
      </c>
      <c r="CK330" s="657">
        <v>13</v>
      </c>
      <c r="CL330" s="657">
        <v>2</v>
      </c>
      <c r="CM330" s="657">
        <v>11</v>
      </c>
      <c r="CN330" s="665">
        <v>0</v>
      </c>
      <c r="CO330" s="657">
        <v>0</v>
      </c>
      <c r="CP330" s="666">
        <v>0</v>
      </c>
      <c r="CQ330" s="657">
        <v>0</v>
      </c>
      <c r="CR330" s="657">
        <v>0</v>
      </c>
      <c r="CS330" s="657">
        <v>0</v>
      </c>
      <c r="CT330" s="665">
        <v>0</v>
      </c>
      <c r="CU330" s="657">
        <v>0</v>
      </c>
      <c r="CV330" s="666">
        <v>0</v>
      </c>
      <c r="CW330" s="657">
        <v>0</v>
      </c>
      <c r="CX330" s="657">
        <v>0</v>
      </c>
      <c r="CY330" s="657">
        <v>0</v>
      </c>
      <c r="CZ330" s="665">
        <v>0</v>
      </c>
      <c r="DA330" s="657">
        <v>0</v>
      </c>
      <c r="DB330" s="666">
        <v>0</v>
      </c>
      <c r="DC330" s="657">
        <v>0</v>
      </c>
      <c r="DD330" s="657">
        <v>0</v>
      </c>
      <c r="DE330" s="657">
        <v>0</v>
      </c>
      <c r="DF330" s="665">
        <v>0</v>
      </c>
      <c r="DG330" s="657">
        <v>0</v>
      </c>
      <c r="DH330" s="666">
        <v>0</v>
      </c>
      <c r="DI330" s="657">
        <v>0</v>
      </c>
      <c r="DJ330" s="657">
        <v>0</v>
      </c>
      <c r="DK330" s="657">
        <v>0</v>
      </c>
      <c r="DL330" s="665">
        <v>0</v>
      </c>
      <c r="DM330" s="657">
        <v>0</v>
      </c>
      <c r="DN330" s="666">
        <v>0</v>
      </c>
      <c r="DO330" s="657">
        <v>0</v>
      </c>
      <c r="DP330" s="657">
        <v>0</v>
      </c>
      <c r="DQ330" s="657">
        <v>0</v>
      </c>
      <c r="DR330" s="665">
        <v>0</v>
      </c>
      <c r="DS330" s="657">
        <v>0</v>
      </c>
      <c r="DT330" s="666">
        <v>0</v>
      </c>
      <c r="DU330" s="665">
        <v>0</v>
      </c>
      <c r="DV330" s="657">
        <v>0</v>
      </c>
      <c r="DW330" s="666">
        <v>0</v>
      </c>
    </row>
    <row r="331" spans="1:127" hidden="1" x14ac:dyDescent="0.15">
      <c r="A331" s="529" t="s">
        <v>1673</v>
      </c>
      <c r="B331" s="661">
        <v>238</v>
      </c>
      <c r="C331" s="662">
        <v>188</v>
      </c>
      <c r="D331" s="663">
        <v>50</v>
      </c>
      <c r="E331" s="657">
        <v>147</v>
      </c>
      <c r="F331" s="657">
        <v>115</v>
      </c>
      <c r="G331" s="657">
        <v>32</v>
      </c>
      <c r="H331" s="665">
        <v>13</v>
      </c>
      <c r="I331" s="657">
        <v>13</v>
      </c>
      <c r="J331" s="666">
        <v>0</v>
      </c>
      <c r="K331" s="657">
        <v>0</v>
      </c>
      <c r="L331" s="657">
        <v>0</v>
      </c>
      <c r="M331" s="657">
        <v>0</v>
      </c>
      <c r="N331" s="665">
        <v>57</v>
      </c>
      <c r="O331" s="657">
        <v>47</v>
      </c>
      <c r="P331" s="666">
        <v>10</v>
      </c>
      <c r="Q331" s="657">
        <v>5</v>
      </c>
      <c r="R331" s="657">
        <v>4</v>
      </c>
      <c r="S331" s="657">
        <v>1</v>
      </c>
      <c r="T331" s="665">
        <v>1</v>
      </c>
      <c r="U331" s="657">
        <v>1</v>
      </c>
      <c r="V331" s="666">
        <v>0</v>
      </c>
      <c r="W331" s="657">
        <v>11</v>
      </c>
      <c r="X331" s="657">
        <v>5</v>
      </c>
      <c r="Y331" s="657">
        <v>6</v>
      </c>
      <c r="Z331" s="665">
        <v>0</v>
      </c>
      <c r="AA331" s="657">
        <v>0</v>
      </c>
      <c r="AB331" s="666">
        <v>0</v>
      </c>
      <c r="AC331" s="657">
        <v>2</v>
      </c>
      <c r="AD331" s="657">
        <v>2</v>
      </c>
      <c r="AE331" s="657">
        <v>0</v>
      </c>
      <c r="AF331" s="665">
        <v>1</v>
      </c>
      <c r="AG331" s="657">
        <v>1</v>
      </c>
      <c r="AH331" s="666">
        <v>0</v>
      </c>
      <c r="AI331" s="657">
        <v>0</v>
      </c>
      <c r="AJ331" s="657">
        <v>0</v>
      </c>
      <c r="AK331" s="657">
        <v>0</v>
      </c>
      <c r="AL331" s="665">
        <v>0</v>
      </c>
      <c r="AM331" s="657">
        <v>0</v>
      </c>
      <c r="AN331" s="666">
        <v>0</v>
      </c>
      <c r="AO331" s="657">
        <v>0</v>
      </c>
      <c r="AP331" s="657">
        <v>0</v>
      </c>
      <c r="AQ331" s="657">
        <v>0</v>
      </c>
      <c r="AR331" s="665">
        <v>1</v>
      </c>
      <c r="AS331" s="657">
        <v>0</v>
      </c>
      <c r="AT331" s="666">
        <v>1</v>
      </c>
      <c r="AU331" s="657">
        <v>0</v>
      </c>
      <c r="AV331" s="657">
        <v>0</v>
      </c>
      <c r="AW331" s="657">
        <v>0</v>
      </c>
      <c r="AX331" s="665">
        <v>0</v>
      </c>
      <c r="AY331" s="657">
        <v>0</v>
      </c>
      <c r="AZ331" s="666">
        <v>0</v>
      </c>
      <c r="BA331" s="657">
        <v>0</v>
      </c>
      <c r="BB331" s="657">
        <v>0</v>
      </c>
      <c r="BC331" s="657">
        <v>0</v>
      </c>
      <c r="BD331" s="665">
        <v>0</v>
      </c>
      <c r="BE331" s="657">
        <v>0</v>
      </c>
      <c r="BF331" s="666">
        <v>0</v>
      </c>
      <c r="BG331" s="657">
        <v>0</v>
      </c>
      <c r="BH331" s="657">
        <v>0</v>
      </c>
      <c r="BI331" s="657">
        <v>0</v>
      </c>
      <c r="BJ331" s="665">
        <v>0</v>
      </c>
      <c r="BK331" s="657">
        <v>0</v>
      </c>
      <c r="BL331" s="666">
        <v>0</v>
      </c>
      <c r="BM331" s="657">
        <v>0</v>
      </c>
      <c r="BN331" s="657">
        <v>0</v>
      </c>
      <c r="BO331" s="657">
        <v>0</v>
      </c>
      <c r="BP331" s="665">
        <v>0</v>
      </c>
      <c r="BQ331" s="657">
        <v>0</v>
      </c>
      <c r="BR331" s="666">
        <v>0</v>
      </c>
      <c r="BS331" s="657">
        <v>0</v>
      </c>
      <c r="BT331" s="657">
        <v>0</v>
      </c>
      <c r="BU331" s="657">
        <v>0</v>
      </c>
      <c r="BV331" s="665">
        <v>0</v>
      </c>
      <c r="BW331" s="657">
        <v>0</v>
      </c>
      <c r="BX331" s="666">
        <v>0</v>
      </c>
      <c r="BY331" s="657">
        <v>0</v>
      </c>
      <c r="BZ331" s="657">
        <v>0</v>
      </c>
      <c r="CA331" s="657">
        <v>0</v>
      </c>
      <c r="CB331" s="665">
        <v>0</v>
      </c>
      <c r="CC331" s="657">
        <v>0</v>
      </c>
      <c r="CD331" s="666">
        <v>0</v>
      </c>
      <c r="CE331" s="657">
        <v>0</v>
      </c>
      <c r="CF331" s="657">
        <v>0</v>
      </c>
      <c r="CG331" s="657">
        <v>0</v>
      </c>
      <c r="CH331" s="665">
        <v>0</v>
      </c>
      <c r="CI331" s="657">
        <v>0</v>
      </c>
      <c r="CJ331" s="666">
        <v>0</v>
      </c>
      <c r="CK331" s="657">
        <v>0</v>
      </c>
      <c r="CL331" s="657">
        <v>0</v>
      </c>
      <c r="CM331" s="657">
        <v>0</v>
      </c>
      <c r="CN331" s="665">
        <v>0</v>
      </c>
      <c r="CO331" s="657">
        <v>0</v>
      </c>
      <c r="CP331" s="666">
        <v>0</v>
      </c>
      <c r="CQ331" s="657">
        <v>0</v>
      </c>
      <c r="CR331" s="657">
        <v>0</v>
      </c>
      <c r="CS331" s="657">
        <v>0</v>
      </c>
      <c r="CT331" s="665">
        <v>0</v>
      </c>
      <c r="CU331" s="657">
        <v>0</v>
      </c>
      <c r="CV331" s="666">
        <v>0</v>
      </c>
      <c r="CW331" s="657">
        <v>0</v>
      </c>
      <c r="CX331" s="657">
        <v>0</v>
      </c>
      <c r="CY331" s="657">
        <v>0</v>
      </c>
      <c r="CZ331" s="665">
        <v>0</v>
      </c>
      <c r="DA331" s="657">
        <v>0</v>
      </c>
      <c r="DB331" s="666">
        <v>0</v>
      </c>
      <c r="DC331" s="657">
        <v>0</v>
      </c>
      <c r="DD331" s="657">
        <v>0</v>
      </c>
      <c r="DE331" s="657">
        <v>0</v>
      </c>
      <c r="DF331" s="665">
        <v>0</v>
      </c>
      <c r="DG331" s="657">
        <v>0</v>
      </c>
      <c r="DH331" s="666">
        <v>0</v>
      </c>
      <c r="DI331" s="657">
        <v>0</v>
      </c>
      <c r="DJ331" s="657">
        <v>0</v>
      </c>
      <c r="DK331" s="657">
        <v>0</v>
      </c>
      <c r="DL331" s="665">
        <v>0</v>
      </c>
      <c r="DM331" s="657">
        <v>0</v>
      </c>
      <c r="DN331" s="666">
        <v>0</v>
      </c>
      <c r="DO331" s="657">
        <v>0</v>
      </c>
      <c r="DP331" s="657">
        <v>0</v>
      </c>
      <c r="DQ331" s="657">
        <v>0</v>
      </c>
      <c r="DR331" s="665">
        <v>0</v>
      </c>
      <c r="DS331" s="657">
        <v>0</v>
      </c>
      <c r="DT331" s="666">
        <v>0</v>
      </c>
      <c r="DU331" s="665">
        <v>0</v>
      </c>
      <c r="DV331" s="657">
        <v>0</v>
      </c>
      <c r="DW331" s="666">
        <v>0</v>
      </c>
    </row>
    <row r="332" spans="1:127" hidden="1" x14ac:dyDescent="0.15">
      <c r="A332" s="529" t="s">
        <v>1674</v>
      </c>
      <c r="B332" s="661">
        <v>580</v>
      </c>
      <c r="C332" s="662">
        <v>365</v>
      </c>
      <c r="D332" s="663">
        <v>202</v>
      </c>
      <c r="E332" s="657">
        <v>407</v>
      </c>
      <c r="F332" s="657">
        <v>255</v>
      </c>
      <c r="G332" s="657">
        <v>149</v>
      </c>
      <c r="H332" s="665">
        <v>37</v>
      </c>
      <c r="I332" s="657">
        <v>29</v>
      </c>
      <c r="J332" s="666">
        <v>8</v>
      </c>
      <c r="K332" s="657">
        <v>20</v>
      </c>
      <c r="L332" s="657">
        <v>17</v>
      </c>
      <c r="M332" s="657">
        <v>3</v>
      </c>
      <c r="N332" s="665">
        <v>4</v>
      </c>
      <c r="O332" s="657">
        <v>0</v>
      </c>
      <c r="P332" s="666">
        <v>1</v>
      </c>
      <c r="Q332" s="657">
        <v>38</v>
      </c>
      <c r="R332" s="657">
        <v>22</v>
      </c>
      <c r="S332" s="657">
        <v>16</v>
      </c>
      <c r="T332" s="665">
        <v>2</v>
      </c>
      <c r="U332" s="657">
        <v>1</v>
      </c>
      <c r="V332" s="666">
        <v>1</v>
      </c>
      <c r="W332" s="657">
        <v>7</v>
      </c>
      <c r="X332" s="657">
        <v>2</v>
      </c>
      <c r="Y332" s="657">
        <v>5</v>
      </c>
      <c r="Z332" s="665">
        <v>6</v>
      </c>
      <c r="AA332" s="657">
        <v>6</v>
      </c>
      <c r="AB332" s="666">
        <v>0</v>
      </c>
      <c r="AC332" s="657">
        <v>0</v>
      </c>
      <c r="AD332" s="657">
        <v>0</v>
      </c>
      <c r="AE332" s="657">
        <v>0</v>
      </c>
      <c r="AF332" s="665">
        <v>10</v>
      </c>
      <c r="AG332" s="657">
        <v>6</v>
      </c>
      <c r="AH332" s="666">
        <v>4</v>
      </c>
      <c r="AI332" s="657">
        <v>14</v>
      </c>
      <c r="AJ332" s="657">
        <v>8</v>
      </c>
      <c r="AK332" s="657">
        <v>4</v>
      </c>
      <c r="AL332" s="665">
        <v>0</v>
      </c>
      <c r="AM332" s="657">
        <v>0</v>
      </c>
      <c r="AN332" s="666">
        <v>0</v>
      </c>
      <c r="AO332" s="657">
        <v>1</v>
      </c>
      <c r="AP332" s="657">
        <v>0</v>
      </c>
      <c r="AQ332" s="657">
        <v>1</v>
      </c>
      <c r="AR332" s="665">
        <v>4</v>
      </c>
      <c r="AS332" s="657">
        <v>2</v>
      </c>
      <c r="AT332" s="666">
        <v>0</v>
      </c>
      <c r="AU332" s="657">
        <v>0</v>
      </c>
      <c r="AV332" s="657">
        <v>0</v>
      </c>
      <c r="AW332" s="657">
        <v>0</v>
      </c>
      <c r="AX332" s="665">
        <v>10</v>
      </c>
      <c r="AY332" s="657">
        <v>6</v>
      </c>
      <c r="AZ332" s="666">
        <v>4</v>
      </c>
      <c r="BA332" s="657">
        <v>4</v>
      </c>
      <c r="BB332" s="657">
        <v>2</v>
      </c>
      <c r="BC332" s="657">
        <v>2</v>
      </c>
      <c r="BD332" s="665">
        <v>0</v>
      </c>
      <c r="BE332" s="657">
        <v>0</v>
      </c>
      <c r="BF332" s="666">
        <v>0</v>
      </c>
      <c r="BG332" s="657">
        <v>5</v>
      </c>
      <c r="BH332" s="657">
        <v>2</v>
      </c>
      <c r="BI332" s="657">
        <v>0</v>
      </c>
      <c r="BJ332" s="665">
        <v>0</v>
      </c>
      <c r="BK332" s="657">
        <v>0</v>
      </c>
      <c r="BL332" s="666">
        <v>0</v>
      </c>
      <c r="BM332" s="657">
        <v>1</v>
      </c>
      <c r="BN332" s="657">
        <v>0</v>
      </c>
      <c r="BO332" s="657">
        <v>1</v>
      </c>
      <c r="BP332" s="665">
        <v>0</v>
      </c>
      <c r="BQ332" s="657">
        <v>0</v>
      </c>
      <c r="BR332" s="666">
        <v>0</v>
      </c>
      <c r="BS332" s="657">
        <v>2</v>
      </c>
      <c r="BT332" s="657">
        <v>1</v>
      </c>
      <c r="BU332" s="657">
        <v>1</v>
      </c>
      <c r="BV332" s="665">
        <v>2</v>
      </c>
      <c r="BW332" s="657">
        <v>2</v>
      </c>
      <c r="BX332" s="666">
        <v>0</v>
      </c>
      <c r="BY332" s="657">
        <v>0</v>
      </c>
      <c r="BZ332" s="657">
        <v>0</v>
      </c>
      <c r="CA332" s="657">
        <v>0</v>
      </c>
      <c r="CB332" s="665">
        <v>0</v>
      </c>
      <c r="CC332" s="657">
        <v>0</v>
      </c>
      <c r="CD332" s="666">
        <v>0</v>
      </c>
      <c r="CE332" s="657">
        <v>6</v>
      </c>
      <c r="CF332" s="657">
        <v>4</v>
      </c>
      <c r="CG332" s="657">
        <v>2</v>
      </c>
      <c r="CH332" s="665">
        <v>0</v>
      </c>
      <c r="CI332" s="657">
        <v>0</v>
      </c>
      <c r="CJ332" s="666">
        <v>0</v>
      </c>
      <c r="CK332" s="657">
        <v>0</v>
      </c>
      <c r="CL332" s="657">
        <v>0</v>
      </c>
      <c r="CM332" s="657">
        <v>0</v>
      </c>
      <c r="CN332" s="665">
        <v>0</v>
      </c>
      <c r="CO332" s="657">
        <v>0</v>
      </c>
      <c r="CP332" s="666">
        <v>0</v>
      </c>
      <c r="CQ332" s="657">
        <v>0</v>
      </c>
      <c r="CR332" s="657">
        <v>0</v>
      </c>
      <c r="CS332" s="657">
        <v>0</v>
      </c>
      <c r="CT332" s="665">
        <v>0</v>
      </c>
      <c r="CU332" s="657">
        <v>0</v>
      </c>
      <c r="CV332" s="666">
        <v>0</v>
      </c>
      <c r="CW332" s="657">
        <v>0</v>
      </c>
      <c r="CX332" s="657">
        <v>0</v>
      </c>
      <c r="CY332" s="657">
        <v>0</v>
      </c>
      <c r="CZ332" s="665">
        <v>0</v>
      </c>
      <c r="DA332" s="657">
        <v>0</v>
      </c>
      <c r="DB332" s="666">
        <v>0</v>
      </c>
      <c r="DC332" s="657">
        <v>0</v>
      </c>
      <c r="DD332" s="657">
        <v>0</v>
      </c>
      <c r="DE332" s="657">
        <v>0</v>
      </c>
      <c r="DF332" s="665">
        <v>0</v>
      </c>
      <c r="DG332" s="657">
        <v>0</v>
      </c>
      <c r="DH332" s="666">
        <v>0</v>
      </c>
      <c r="DI332" s="657">
        <v>0</v>
      </c>
      <c r="DJ332" s="657">
        <v>0</v>
      </c>
      <c r="DK332" s="657">
        <v>0</v>
      </c>
      <c r="DL332" s="665">
        <v>0</v>
      </c>
      <c r="DM332" s="657">
        <v>0</v>
      </c>
      <c r="DN332" s="666">
        <v>0</v>
      </c>
      <c r="DO332" s="657">
        <v>0</v>
      </c>
      <c r="DP332" s="657">
        <v>0</v>
      </c>
      <c r="DQ332" s="657">
        <v>0</v>
      </c>
      <c r="DR332" s="665">
        <v>0</v>
      </c>
      <c r="DS332" s="657">
        <v>0</v>
      </c>
      <c r="DT332" s="666">
        <v>0</v>
      </c>
      <c r="DU332" s="665">
        <v>0</v>
      </c>
      <c r="DV332" s="657">
        <v>0</v>
      </c>
      <c r="DW332" s="666">
        <v>0</v>
      </c>
    </row>
    <row r="333" spans="1:127" hidden="1" x14ac:dyDescent="0.15">
      <c r="A333" s="529" t="s">
        <v>1675</v>
      </c>
      <c r="B333" s="661">
        <v>0</v>
      </c>
      <c r="C333" s="662">
        <v>0</v>
      </c>
      <c r="D333" s="663">
        <v>0</v>
      </c>
      <c r="E333" s="657">
        <v>0</v>
      </c>
      <c r="F333" s="657">
        <v>0</v>
      </c>
      <c r="G333" s="657">
        <v>0</v>
      </c>
      <c r="H333" s="665">
        <v>0</v>
      </c>
      <c r="I333" s="657">
        <v>0</v>
      </c>
      <c r="J333" s="666">
        <v>0</v>
      </c>
      <c r="K333" s="657">
        <v>0</v>
      </c>
      <c r="L333" s="657">
        <v>0</v>
      </c>
      <c r="M333" s="657">
        <v>0</v>
      </c>
      <c r="N333" s="665">
        <v>0</v>
      </c>
      <c r="O333" s="657">
        <v>0</v>
      </c>
      <c r="P333" s="666">
        <v>0</v>
      </c>
      <c r="Q333" s="657">
        <v>0</v>
      </c>
      <c r="R333" s="657">
        <v>0</v>
      </c>
      <c r="S333" s="657">
        <v>0</v>
      </c>
      <c r="T333" s="665">
        <v>0</v>
      </c>
      <c r="U333" s="657">
        <v>0</v>
      </c>
      <c r="V333" s="666">
        <v>0</v>
      </c>
      <c r="W333" s="657">
        <v>0</v>
      </c>
      <c r="X333" s="657">
        <v>0</v>
      </c>
      <c r="Y333" s="657">
        <v>0</v>
      </c>
      <c r="Z333" s="665">
        <v>0</v>
      </c>
      <c r="AA333" s="657">
        <v>0</v>
      </c>
      <c r="AB333" s="666">
        <v>0</v>
      </c>
      <c r="AC333" s="657">
        <v>0</v>
      </c>
      <c r="AD333" s="657">
        <v>0</v>
      </c>
      <c r="AE333" s="657">
        <v>0</v>
      </c>
      <c r="AF333" s="665">
        <v>0</v>
      </c>
      <c r="AG333" s="657">
        <v>0</v>
      </c>
      <c r="AH333" s="666">
        <v>0</v>
      </c>
      <c r="AI333" s="657">
        <v>0</v>
      </c>
      <c r="AJ333" s="657">
        <v>0</v>
      </c>
      <c r="AK333" s="657">
        <v>0</v>
      </c>
      <c r="AL333" s="665">
        <v>0</v>
      </c>
      <c r="AM333" s="657">
        <v>0</v>
      </c>
      <c r="AN333" s="666">
        <v>0</v>
      </c>
      <c r="AO333" s="657">
        <v>0</v>
      </c>
      <c r="AP333" s="657">
        <v>0</v>
      </c>
      <c r="AQ333" s="657">
        <v>0</v>
      </c>
      <c r="AR333" s="665">
        <v>0</v>
      </c>
      <c r="AS333" s="657">
        <v>0</v>
      </c>
      <c r="AT333" s="666">
        <v>0</v>
      </c>
      <c r="AU333" s="657">
        <v>0</v>
      </c>
      <c r="AV333" s="657">
        <v>0</v>
      </c>
      <c r="AW333" s="657">
        <v>0</v>
      </c>
      <c r="AX333" s="665">
        <v>0</v>
      </c>
      <c r="AY333" s="657">
        <v>0</v>
      </c>
      <c r="AZ333" s="666">
        <v>0</v>
      </c>
      <c r="BA333" s="657">
        <v>0</v>
      </c>
      <c r="BB333" s="657">
        <v>0</v>
      </c>
      <c r="BC333" s="657">
        <v>0</v>
      </c>
      <c r="BD333" s="665">
        <v>0</v>
      </c>
      <c r="BE333" s="657">
        <v>0</v>
      </c>
      <c r="BF333" s="666">
        <v>0</v>
      </c>
      <c r="BG333" s="657">
        <v>0</v>
      </c>
      <c r="BH333" s="657">
        <v>0</v>
      </c>
      <c r="BI333" s="657">
        <v>0</v>
      </c>
      <c r="BJ333" s="665">
        <v>0</v>
      </c>
      <c r="BK333" s="657">
        <v>0</v>
      </c>
      <c r="BL333" s="666">
        <v>0</v>
      </c>
      <c r="BM333" s="657">
        <v>0</v>
      </c>
      <c r="BN333" s="657">
        <v>0</v>
      </c>
      <c r="BO333" s="657">
        <v>0</v>
      </c>
      <c r="BP333" s="665">
        <v>0</v>
      </c>
      <c r="BQ333" s="657">
        <v>0</v>
      </c>
      <c r="BR333" s="666">
        <v>0</v>
      </c>
      <c r="BS333" s="657">
        <v>0</v>
      </c>
      <c r="BT333" s="657">
        <v>0</v>
      </c>
      <c r="BU333" s="657">
        <v>0</v>
      </c>
      <c r="BV333" s="665">
        <v>0</v>
      </c>
      <c r="BW333" s="657">
        <v>0</v>
      </c>
      <c r="BX333" s="666">
        <v>0</v>
      </c>
      <c r="BY333" s="657">
        <v>0</v>
      </c>
      <c r="BZ333" s="657">
        <v>0</v>
      </c>
      <c r="CA333" s="657">
        <v>0</v>
      </c>
      <c r="CB333" s="665">
        <v>0</v>
      </c>
      <c r="CC333" s="657">
        <v>0</v>
      </c>
      <c r="CD333" s="666">
        <v>0</v>
      </c>
      <c r="CE333" s="657">
        <v>0</v>
      </c>
      <c r="CF333" s="657">
        <v>0</v>
      </c>
      <c r="CG333" s="657">
        <v>0</v>
      </c>
      <c r="CH333" s="665">
        <v>0</v>
      </c>
      <c r="CI333" s="657">
        <v>0</v>
      </c>
      <c r="CJ333" s="666">
        <v>0</v>
      </c>
      <c r="CK333" s="657">
        <v>0</v>
      </c>
      <c r="CL333" s="657">
        <v>0</v>
      </c>
      <c r="CM333" s="657">
        <v>0</v>
      </c>
      <c r="CN333" s="665">
        <v>0</v>
      </c>
      <c r="CO333" s="657">
        <v>0</v>
      </c>
      <c r="CP333" s="666">
        <v>0</v>
      </c>
      <c r="CQ333" s="657">
        <v>0</v>
      </c>
      <c r="CR333" s="657">
        <v>0</v>
      </c>
      <c r="CS333" s="657">
        <v>0</v>
      </c>
      <c r="CT333" s="665">
        <v>0</v>
      </c>
      <c r="CU333" s="657">
        <v>0</v>
      </c>
      <c r="CV333" s="666">
        <v>0</v>
      </c>
      <c r="CW333" s="657">
        <v>0</v>
      </c>
      <c r="CX333" s="657">
        <v>0</v>
      </c>
      <c r="CY333" s="657">
        <v>0</v>
      </c>
      <c r="CZ333" s="665">
        <v>0</v>
      </c>
      <c r="DA333" s="657">
        <v>0</v>
      </c>
      <c r="DB333" s="666">
        <v>0</v>
      </c>
      <c r="DC333" s="657">
        <v>0</v>
      </c>
      <c r="DD333" s="657">
        <v>0</v>
      </c>
      <c r="DE333" s="657">
        <v>0</v>
      </c>
      <c r="DF333" s="665">
        <v>0</v>
      </c>
      <c r="DG333" s="657">
        <v>0</v>
      </c>
      <c r="DH333" s="666">
        <v>0</v>
      </c>
      <c r="DI333" s="657">
        <v>0</v>
      </c>
      <c r="DJ333" s="657">
        <v>0</v>
      </c>
      <c r="DK333" s="657">
        <v>0</v>
      </c>
      <c r="DL333" s="665">
        <v>0</v>
      </c>
      <c r="DM333" s="657">
        <v>0</v>
      </c>
      <c r="DN333" s="666">
        <v>0</v>
      </c>
      <c r="DO333" s="657">
        <v>0</v>
      </c>
      <c r="DP333" s="657">
        <v>0</v>
      </c>
      <c r="DQ333" s="657">
        <v>0</v>
      </c>
      <c r="DR333" s="665">
        <v>0</v>
      </c>
      <c r="DS333" s="657">
        <v>0</v>
      </c>
      <c r="DT333" s="666">
        <v>0</v>
      </c>
      <c r="DU333" s="665">
        <v>0</v>
      </c>
      <c r="DV333" s="657">
        <v>0</v>
      </c>
      <c r="DW333" s="666">
        <v>0</v>
      </c>
    </row>
    <row r="334" spans="1:127" hidden="1" x14ac:dyDescent="0.15">
      <c r="A334" s="529" t="s">
        <v>1676</v>
      </c>
      <c r="B334" s="661">
        <v>580</v>
      </c>
      <c r="C334" s="662">
        <v>365</v>
      </c>
      <c r="D334" s="663">
        <v>202</v>
      </c>
      <c r="E334" s="657">
        <v>407</v>
      </c>
      <c r="F334" s="657">
        <v>255</v>
      </c>
      <c r="G334" s="657">
        <v>149</v>
      </c>
      <c r="H334" s="665">
        <v>37</v>
      </c>
      <c r="I334" s="657">
        <v>29</v>
      </c>
      <c r="J334" s="666">
        <v>8</v>
      </c>
      <c r="K334" s="657">
        <v>20</v>
      </c>
      <c r="L334" s="657">
        <v>17</v>
      </c>
      <c r="M334" s="657">
        <v>3</v>
      </c>
      <c r="N334" s="665">
        <v>4</v>
      </c>
      <c r="O334" s="657">
        <v>0</v>
      </c>
      <c r="P334" s="666">
        <v>1</v>
      </c>
      <c r="Q334" s="657">
        <v>38</v>
      </c>
      <c r="R334" s="657">
        <v>22</v>
      </c>
      <c r="S334" s="657">
        <v>16</v>
      </c>
      <c r="T334" s="665">
        <v>2</v>
      </c>
      <c r="U334" s="657">
        <v>1</v>
      </c>
      <c r="V334" s="666">
        <v>1</v>
      </c>
      <c r="W334" s="657">
        <v>7</v>
      </c>
      <c r="X334" s="657">
        <v>2</v>
      </c>
      <c r="Y334" s="657">
        <v>5</v>
      </c>
      <c r="Z334" s="665">
        <v>6</v>
      </c>
      <c r="AA334" s="657">
        <v>6</v>
      </c>
      <c r="AB334" s="666">
        <v>0</v>
      </c>
      <c r="AC334" s="657">
        <v>0</v>
      </c>
      <c r="AD334" s="657">
        <v>0</v>
      </c>
      <c r="AE334" s="657">
        <v>0</v>
      </c>
      <c r="AF334" s="665">
        <v>10</v>
      </c>
      <c r="AG334" s="657">
        <v>6</v>
      </c>
      <c r="AH334" s="666">
        <v>4</v>
      </c>
      <c r="AI334" s="657">
        <v>14</v>
      </c>
      <c r="AJ334" s="657">
        <v>8</v>
      </c>
      <c r="AK334" s="657">
        <v>4</v>
      </c>
      <c r="AL334" s="665">
        <v>0</v>
      </c>
      <c r="AM334" s="657">
        <v>0</v>
      </c>
      <c r="AN334" s="666">
        <v>0</v>
      </c>
      <c r="AO334" s="657">
        <v>1</v>
      </c>
      <c r="AP334" s="657">
        <v>0</v>
      </c>
      <c r="AQ334" s="657">
        <v>1</v>
      </c>
      <c r="AR334" s="665">
        <v>4</v>
      </c>
      <c r="AS334" s="657">
        <v>2</v>
      </c>
      <c r="AT334" s="666">
        <v>0</v>
      </c>
      <c r="AU334" s="657">
        <v>0</v>
      </c>
      <c r="AV334" s="657">
        <v>0</v>
      </c>
      <c r="AW334" s="657">
        <v>0</v>
      </c>
      <c r="AX334" s="665">
        <v>10</v>
      </c>
      <c r="AY334" s="657">
        <v>6</v>
      </c>
      <c r="AZ334" s="666">
        <v>4</v>
      </c>
      <c r="BA334" s="657">
        <v>4</v>
      </c>
      <c r="BB334" s="657">
        <v>2</v>
      </c>
      <c r="BC334" s="657">
        <v>2</v>
      </c>
      <c r="BD334" s="665">
        <v>0</v>
      </c>
      <c r="BE334" s="657">
        <v>0</v>
      </c>
      <c r="BF334" s="666">
        <v>0</v>
      </c>
      <c r="BG334" s="657">
        <v>5</v>
      </c>
      <c r="BH334" s="657">
        <v>2</v>
      </c>
      <c r="BI334" s="657">
        <v>0</v>
      </c>
      <c r="BJ334" s="665">
        <v>0</v>
      </c>
      <c r="BK334" s="657">
        <v>0</v>
      </c>
      <c r="BL334" s="666">
        <v>0</v>
      </c>
      <c r="BM334" s="657">
        <v>1</v>
      </c>
      <c r="BN334" s="657">
        <v>0</v>
      </c>
      <c r="BO334" s="657">
        <v>1</v>
      </c>
      <c r="BP334" s="665">
        <v>0</v>
      </c>
      <c r="BQ334" s="657">
        <v>0</v>
      </c>
      <c r="BR334" s="666">
        <v>0</v>
      </c>
      <c r="BS334" s="657">
        <v>2</v>
      </c>
      <c r="BT334" s="657">
        <v>1</v>
      </c>
      <c r="BU334" s="657">
        <v>1</v>
      </c>
      <c r="BV334" s="665">
        <v>2</v>
      </c>
      <c r="BW334" s="657">
        <v>2</v>
      </c>
      <c r="BX334" s="666">
        <v>0</v>
      </c>
      <c r="BY334" s="657">
        <v>0</v>
      </c>
      <c r="BZ334" s="657">
        <v>0</v>
      </c>
      <c r="CA334" s="657">
        <v>0</v>
      </c>
      <c r="CB334" s="665">
        <v>0</v>
      </c>
      <c r="CC334" s="657">
        <v>0</v>
      </c>
      <c r="CD334" s="666">
        <v>0</v>
      </c>
      <c r="CE334" s="657">
        <v>6</v>
      </c>
      <c r="CF334" s="657">
        <v>4</v>
      </c>
      <c r="CG334" s="657">
        <v>2</v>
      </c>
      <c r="CH334" s="665">
        <v>0</v>
      </c>
      <c r="CI334" s="657">
        <v>0</v>
      </c>
      <c r="CJ334" s="666">
        <v>0</v>
      </c>
      <c r="CK334" s="657">
        <v>0</v>
      </c>
      <c r="CL334" s="657">
        <v>0</v>
      </c>
      <c r="CM334" s="657">
        <v>0</v>
      </c>
      <c r="CN334" s="665">
        <v>0</v>
      </c>
      <c r="CO334" s="657">
        <v>0</v>
      </c>
      <c r="CP334" s="666">
        <v>0</v>
      </c>
      <c r="CQ334" s="657">
        <v>0</v>
      </c>
      <c r="CR334" s="657">
        <v>0</v>
      </c>
      <c r="CS334" s="657">
        <v>0</v>
      </c>
      <c r="CT334" s="665">
        <v>0</v>
      </c>
      <c r="CU334" s="657">
        <v>0</v>
      </c>
      <c r="CV334" s="666">
        <v>0</v>
      </c>
      <c r="CW334" s="657">
        <v>0</v>
      </c>
      <c r="CX334" s="657">
        <v>0</v>
      </c>
      <c r="CY334" s="657">
        <v>0</v>
      </c>
      <c r="CZ334" s="665">
        <v>0</v>
      </c>
      <c r="DA334" s="657">
        <v>0</v>
      </c>
      <c r="DB334" s="666">
        <v>0</v>
      </c>
      <c r="DC334" s="657">
        <v>0</v>
      </c>
      <c r="DD334" s="657">
        <v>0</v>
      </c>
      <c r="DE334" s="657">
        <v>0</v>
      </c>
      <c r="DF334" s="665">
        <v>0</v>
      </c>
      <c r="DG334" s="657">
        <v>0</v>
      </c>
      <c r="DH334" s="666">
        <v>0</v>
      </c>
      <c r="DI334" s="657">
        <v>0</v>
      </c>
      <c r="DJ334" s="657">
        <v>0</v>
      </c>
      <c r="DK334" s="657">
        <v>0</v>
      </c>
      <c r="DL334" s="665">
        <v>0</v>
      </c>
      <c r="DM334" s="657">
        <v>0</v>
      </c>
      <c r="DN334" s="666">
        <v>0</v>
      </c>
      <c r="DO334" s="657">
        <v>0</v>
      </c>
      <c r="DP334" s="657">
        <v>0</v>
      </c>
      <c r="DQ334" s="657">
        <v>0</v>
      </c>
      <c r="DR334" s="665">
        <v>0</v>
      </c>
      <c r="DS334" s="657">
        <v>0</v>
      </c>
      <c r="DT334" s="666">
        <v>0</v>
      </c>
      <c r="DU334" s="665">
        <v>0</v>
      </c>
      <c r="DV334" s="657">
        <v>0</v>
      </c>
      <c r="DW334" s="666">
        <v>0</v>
      </c>
    </row>
    <row r="335" spans="1:127" x14ac:dyDescent="0.15">
      <c r="A335" s="529" t="s">
        <v>1677</v>
      </c>
      <c r="B335" s="661">
        <v>130719</v>
      </c>
      <c r="C335" s="662">
        <v>104950</v>
      </c>
      <c r="D335" s="663">
        <v>25498</v>
      </c>
      <c r="E335" s="657">
        <v>52069</v>
      </c>
      <c r="F335" s="657">
        <v>41836</v>
      </c>
      <c r="G335" s="657">
        <v>10100</v>
      </c>
      <c r="H335" s="665">
        <v>14566</v>
      </c>
      <c r="I335" s="657">
        <v>12205</v>
      </c>
      <c r="J335" s="666">
        <v>2355</v>
      </c>
      <c r="K335" s="657">
        <v>13092</v>
      </c>
      <c r="L335" s="657">
        <v>10578</v>
      </c>
      <c r="M335" s="657">
        <v>2482</v>
      </c>
      <c r="N335" s="665">
        <v>4183</v>
      </c>
      <c r="O335" s="657">
        <v>3507</v>
      </c>
      <c r="P335" s="666">
        <v>668</v>
      </c>
      <c r="Q335" s="657">
        <v>11282</v>
      </c>
      <c r="R335" s="657">
        <v>8063</v>
      </c>
      <c r="S335" s="657">
        <v>3213</v>
      </c>
      <c r="T335" s="665">
        <v>469</v>
      </c>
      <c r="U335" s="657">
        <v>404</v>
      </c>
      <c r="V335" s="666">
        <v>65</v>
      </c>
      <c r="W335" s="657">
        <v>529</v>
      </c>
      <c r="X335" s="657">
        <v>473</v>
      </c>
      <c r="Y335" s="657">
        <v>56</v>
      </c>
      <c r="Z335" s="665">
        <v>3787</v>
      </c>
      <c r="AA335" s="657">
        <v>3096</v>
      </c>
      <c r="AB335" s="666">
        <v>651</v>
      </c>
      <c r="AC335" s="657">
        <v>530</v>
      </c>
      <c r="AD335" s="657">
        <v>468</v>
      </c>
      <c r="AE335" s="657">
        <v>62</v>
      </c>
      <c r="AF335" s="665">
        <v>1001</v>
      </c>
      <c r="AG335" s="657">
        <v>854</v>
      </c>
      <c r="AH335" s="666">
        <v>147</v>
      </c>
      <c r="AI335" s="657">
        <v>4017</v>
      </c>
      <c r="AJ335" s="657">
        <v>3348</v>
      </c>
      <c r="AK335" s="657">
        <v>669</v>
      </c>
      <c r="AL335" s="665">
        <v>677</v>
      </c>
      <c r="AM335" s="657">
        <v>588</v>
      </c>
      <c r="AN335" s="666">
        <v>82</v>
      </c>
      <c r="AO335" s="657">
        <v>835</v>
      </c>
      <c r="AP335" s="657">
        <v>576</v>
      </c>
      <c r="AQ335" s="657">
        <v>259</v>
      </c>
      <c r="AR335" s="665">
        <v>1935</v>
      </c>
      <c r="AS335" s="657">
        <v>1597</v>
      </c>
      <c r="AT335" s="666">
        <v>335</v>
      </c>
      <c r="AU335" s="657">
        <v>1684</v>
      </c>
      <c r="AV335" s="657">
        <v>1342</v>
      </c>
      <c r="AW335" s="657">
        <v>333</v>
      </c>
      <c r="AX335" s="665">
        <v>1407</v>
      </c>
      <c r="AY335" s="657">
        <v>1195</v>
      </c>
      <c r="AZ335" s="666">
        <v>212</v>
      </c>
      <c r="BA335" s="657">
        <v>1515</v>
      </c>
      <c r="BB335" s="657">
        <v>1226</v>
      </c>
      <c r="BC335" s="657">
        <v>284</v>
      </c>
      <c r="BD335" s="665">
        <v>1134</v>
      </c>
      <c r="BE335" s="657">
        <v>839</v>
      </c>
      <c r="BF335" s="666">
        <v>295</v>
      </c>
      <c r="BG335" s="657">
        <v>1182</v>
      </c>
      <c r="BH335" s="657">
        <v>856</v>
      </c>
      <c r="BI335" s="657">
        <v>326</v>
      </c>
      <c r="BJ335" s="665">
        <v>1502</v>
      </c>
      <c r="BK335" s="657">
        <v>1232</v>
      </c>
      <c r="BL335" s="666">
        <v>270</v>
      </c>
      <c r="BM335" s="657">
        <v>604</v>
      </c>
      <c r="BN335" s="657">
        <v>504</v>
      </c>
      <c r="BO335" s="657">
        <v>100</v>
      </c>
      <c r="BP335" s="665">
        <v>490</v>
      </c>
      <c r="BQ335" s="657">
        <v>432</v>
      </c>
      <c r="BR335" s="666">
        <v>58</v>
      </c>
      <c r="BS335" s="657">
        <v>1393</v>
      </c>
      <c r="BT335" s="657">
        <v>1148</v>
      </c>
      <c r="BU335" s="657">
        <v>243</v>
      </c>
      <c r="BV335" s="665">
        <v>936</v>
      </c>
      <c r="BW335" s="657">
        <v>788</v>
      </c>
      <c r="BX335" s="666">
        <v>148</v>
      </c>
      <c r="BY335" s="657">
        <v>580</v>
      </c>
      <c r="BZ335" s="657">
        <v>470</v>
      </c>
      <c r="CA335" s="657">
        <v>102</v>
      </c>
      <c r="CB335" s="665">
        <v>518</v>
      </c>
      <c r="CC335" s="657">
        <v>446</v>
      </c>
      <c r="CD335" s="666">
        <v>72</v>
      </c>
      <c r="CE335" s="657">
        <v>398</v>
      </c>
      <c r="CF335" s="657">
        <v>326</v>
      </c>
      <c r="CG335" s="657">
        <v>72</v>
      </c>
      <c r="CH335" s="665">
        <v>1810</v>
      </c>
      <c r="CI335" s="657">
        <v>1450</v>
      </c>
      <c r="CJ335" s="666">
        <v>360</v>
      </c>
      <c r="CK335" s="657">
        <v>1556</v>
      </c>
      <c r="CL335" s="657">
        <v>1298</v>
      </c>
      <c r="CM335" s="657">
        <v>258</v>
      </c>
      <c r="CN335" s="665">
        <v>294</v>
      </c>
      <c r="CO335" s="657">
        <v>250</v>
      </c>
      <c r="CP335" s="666">
        <v>44</v>
      </c>
      <c r="CQ335" s="657">
        <v>249</v>
      </c>
      <c r="CR335" s="657">
        <v>177</v>
      </c>
      <c r="CS335" s="657">
        <v>72</v>
      </c>
      <c r="CT335" s="665">
        <v>911</v>
      </c>
      <c r="CU335" s="657">
        <v>728</v>
      </c>
      <c r="CV335" s="666">
        <v>183</v>
      </c>
      <c r="CW335" s="657">
        <v>727</v>
      </c>
      <c r="CX335" s="657">
        <v>587</v>
      </c>
      <c r="CY335" s="657">
        <v>128</v>
      </c>
      <c r="CZ335" s="665">
        <v>180</v>
      </c>
      <c r="DA335" s="657">
        <v>124</v>
      </c>
      <c r="DB335" s="666">
        <v>56</v>
      </c>
      <c r="DC335" s="657">
        <v>957</v>
      </c>
      <c r="DD335" s="657">
        <v>479</v>
      </c>
      <c r="DE335" s="657">
        <v>478</v>
      </c>
      <c r="DF335" s="665">
        <v>196</v>
      </c>
      <c r="DG335" s="657">
        <v>149</v>
      </c>
      <c r="DH335" s="666">
        <v>47</v>
      </c>
      <c r="DI335" s="657">
        <v>1008</v>
      </c>
      <c r="DJ335" s="657">
        <v>883</v>
      </c>
      <c r="DK335" s="657">
        <v>125</v>
      </c>
      <c r="DL335" s="665">
        <v>146</v>
      </c>
      <c r="DM335" s="657">
        <v>128</v>
      </c>
      <c r="DN335" s="666">
        <v>18</v>
      </c>
      <c r="DO335" s="657">
        <v>128</v>
      </c>
      <c r="DP335" s="657">
        <v>106</v>
      </c>
      <c r="DQ335" s="657">
        <v>22</v>
      </c>
      <c r="DR335" s="665">
        <v>102</v>
      </c>
      <c r="DS335" s="657">
        <v>78</v>
      </c>
      <c r="DT335" s="666">
        <v>24</v>
      </c>
      <c r="DU335" s="665">
        <v>140</v>
      </c>
      <c r="DV335" s="657">
        <v>116</v>
      </c>
      <c r="DW335" s="666">
        <v>24</v>
      </c>
    </row>
    <row r="336" spans="1:127" x14ac:dyDescent="0.15">
      <c r="A336" s="743" t="s">
        <v>1678</v>
      </c>
      <c r="B336" s="741">
        <v>8228</v>
      </c>
      <c r="C336" s="740">
        <v>7346</v>
      </c>
      <c r="D336" s="742">
        <v>882</v>
      </c>
      <c r="E336" s="740">
        <v>2016</v>
      </c>
      <c r="F336" s="740">
        <v>1742</v>
      </c>
      <c r="G336" s="740">
        <v>274</v>
      </c>
      <c r="H336" s="741">
        <v>831</v>
      </c>
      <c r="I336" s="740">
        <v>698</v>
      </c>
      <c r="J336" s="742">
        <v>133</v>
      </c>
      <c r="K336" s="740">
        <v>714</v>
      </c>
      <c r="L336" s="740">
        <v>653</v>
      </c>
      <c r="M336" s="740">
        <v>61</v>
      </c>
      <c r="N336" s="741">
        <v>1618</v>
      </c>
      <c r="O336" s="740">
        <v>1472</v>
      </c>
      <c r="P336" s="742">
        <v>146</v>
      </c>
      <c r="Q336" s="740">
        <v>857</v>
      </c>
      <c r="R336" s="740">
        <v>794</v>
      </c>
      <c r="S336" s="740">
        <v>63</v>
      </c>
      <c r="T336" s="741">
        <v>0</v>
      </c>
      <c r="U336" s="740">
        <v>0</v>
      </c>
      <c r="V336" s="742">
        <v>0</v>
      </c>
      <c r="W336" s="740">
        <v>82</v>
      </c>
      <c r="X336" s="740">
        <v>68</v>
      </c>
      <c r="Y336" s="740">
        <v>14</v>
      </c>
      <c r="Z336" s="741">
        <v>11</v>
      </c>
      <c r="AA336" s="740">
        <v>11</v>
      </c>
      <c r="AB336" s="742">
        <v>0</v>
      </c>
      <c r="AC336" s="740">
        <v>66</v>
      </c>
      <c r="AD336" s="740">
        <v>54</v>
      </c>
      <c r="AE336" s="740">
        <v>12</v>
      </c>
      <c r="AF336" s="741">
        <v>279</v>
      </c>
      <c r="AG336" s="740">
        <v>253</v>
      </c>
      <c r="AH336" s="742">
        <v>26</v>
      </c>
      <c r="AI336" s="740">
        <v>167</v>
      </c>
      <c r="AJ336" s="740">
        <v>146</v>
      </c>
      <c r="AK336" s="740">
        <v>21</v>
      </c>
      <c r="AL336" s="741">
        <v>10</v>
      </c>
      <c r="AM336" s="740">
        <v>10</v>
      </c>
      <c r="AN336" s="742">
        <v>0</v>
      </c>
      <c r="AO336" s="740">
        <v>0</v>
      </c>
      <c r="AP336" s="740">
        <v>0</v>
      </c>
      <c r="AQ336" s="740">
        <v>0</v>
      </c>
      <c r="AR336" s="741">
        <v>398</v>
      </c>
      <c r="AS336" s="740">
        <v>375</v>
      </c>
      <c r="AT336" s="742">
        <v>23</v>
      </c>
      <c r="AU336" s="740">
        <v>2</v>
      </c>
      <c r="AV336" s="740">
        <v>0</v>
      </c>
      <c r="AW336" s="740">
        <v>2</v>
      </c>
      <c r="AX336" s="741">
        <v>2</v>
      </c>
      <c r="AY336" s="740">
        <v>0</v>
      </c>
      <c r="AZ336" s="742">
        <v>2</v>
      </c>
      <c r="BA336" s="740">
        <v>295</v>
      </c>
      <c r="BB336" s="740">
        <v>246</v>
      </c>
      <c r="BC336" s="740">
        <v>49</v>
      </c>
      <c r="BD336" s="741">
        <v>11</v>
      </c>
      <c r="BE336" s="740">
        <v>11</v>
      </c>
      <c r="BF336" s="742">
        <v>0</v>
      </c>
      <c r="BG336" s="740">
        <v>2</v>
      </c>
      <c r="BH336" s="740">
        <v>0</v>
      </c>
      <c r="BI336" s="740">
        <v>2</v>
      </c>
      <c r="BJ336" s="741">
        <v>19</v>
      </c>
      <c r="BK336" s="740">
        <v>14</v>
      </c>
      <c r="BL336" s="742">
        <v>5</v>
      </c>
      <c r="BM336" s="740">
        <v>120</v>
      </c>
      <c r="BN336" s="740">
        <v>111</v>
      </c>
      <c r="BO336" s="740">
        <v>9</v>
      </c>
      <c r="BP336" s="741">
        <v>44</v>
      </c>
      <c r="BQ336" s="740">
        <v>35</v>
      </c>
      <c r="BR336" s="742">
        <v>9</v>
      </c>
      <c r="BS336" s="740">
        <v>0</v>
      </c>
      <c r="BT336" s="740">
        <v>0</v>
      </c>
      <c r="BU336" s="740">
        <v>0</v>
      </c>
      <c r="BV336" s="741">
        <v>0</v>
      </c>
      <c r="BW336" s="740">
        <v>0</v>
      </c>
      <c r="BX336" s="742">
        <v>0</v>
      </c>
      <c r="BY336" s="740">
        <v>0</v>
      </c>
      <c r="BZ336" s="740">
        <v>0</v>
      </c>
      <c r="CA336" s="740">
        <v>0</v>
      </c>
      <c r="CB336" s="741">
        <v>0</v>
      </c>
      <c r="CC336" s="740">
        <v>0</v>
      </c>
      <c r="CD336" s="742">
        <v>0</v>
      </c>
      <c r="CE336" s="740">
        <v>12</v>
      </c>
      <c r="CF336" s="740">
        <v>9</v>
      </c>
      <c r="CG336" s="740">
        <v>3</v>
      </c>
      <c r="CH336" s="741">
        <v>0</v>
      </c>
      <c r="CI336" s="740">
        <v>0</v>
      </c>
      <c r="CJ336" s="742">
        <v>0</v>
      </c>
      <c r="CK336" s="740">
        <v>0</v>
      </c>
      <c r="CL336" s="740">
        <v>0</v>
      </c>
      <c r="CM336" s="740">
        <v>0</v>
      </c>
      <c r="CN336" s="741">
        <v>0</v>
      </c>
      <c r="CO336" s="740">
        <v>0</v>
      </c>
      <c r="CP336" s="742">
        <v>0</v>
      </c>
      <c r="CQ336" s="740">
        <v>0</v>
      </c>
      <c r="CR336" s="740">
        <v>0</v>
      </c>
      <c r="CS336" s="740">
        <v>0</v>
      </c>
      <c r="CT336" s="741">
        <v>0</v>
      </c>
      <c r="CU336" s="740">
        <v>0</v>
      </c>
      <c r="CV336" s="742">
        <v>0</v>
      </c>
      <c r="CW336" s="740">
        <v>9</v>
      </c>
      <c r="CX336" s="740">
        <v>9</v>
      </c>
      <c r="CY336" s="740">
        <v>0</v>
      </c>
      <c r="CZ336" s="741">
        <v>0</v>
      </c>
      <c r="DA336" s="740">
        <v>0</v>
      </c>
      <c r="DB336" s="742">
        <v>0</v>
      </c>
      <c r="DC336" s="740">
        <v>27</v>
      </c>
      <c r="DD336" s="740">
        <v>22</v>
      </c>
      <c r="DE336" s="740">
        <v>5</v>
      </c>
      <c r="DF336" s="741">
        <v>0</v>
      </c>
      <c r="DG336" s="740">
        <v>0</v>
      </c>
      <c r="DH336" s="742">
        <v>0</v>
      </c>
      <c r="DI336" s="740">
        <v>607</v>
      </c>
      <c r="DJ336" s="740">
        <v>586</v>
      </c>
      <c r="DK336" s="740">
        <v>21</v>
      </c>
      <c r="DL336" s="741">
        <v>15</v>
      </c>
      <c r="DM336" s="740">
        <v>15</v>
      </c>
      <c r="DN336" s="742">
        <v>0</v>
      </c>
      <c r="DO336" s="740">
        <v>0</v>
      </c>
      <c r="DP336" s="740">
        <v>0</v>
      </c>
      <c r="DQ336" s="740">
        <v>0</v>
      </c>
      <c r="DR336" s="741">
        <v>14</v>
      </c>
      <c r="DS336" s="740">
        <v>12</v>
      </c>
      <c r="DT336" s="742">
        <v>2</v>
      </c>
      <c r="DU336" s="741">
        <v>0</v>
      </c>
      <c r="DV336" s="740">
        <v>0</v>
      </c>
      <c r="DW336" s="742">
        <v>0</v>
      </c>
    </row>
    <row r="337" spans="1:127" x14ac:dyDescent="0.15">
      <c r="A337" s="529" t="s">
        <v>1679</v>
      </c>
      <c r="B337" s="661">
        <v>138</v>
      </c>
      <c r="C337" s="662">
        <v>138</v>
      </c>
      <c r="D337" s="663">
        <v>0</v>
      </c>
      <c r="E337" s="657">
        <v>0</v>
      </c>
      <c r="F337" s="657">
        <v>0</v>
      </c>
      <c r="G337" s="657">
        <v>0</v>
      </c>
      <c r="H337" s="665">
        <v>0</v>
      </c>
      <c r="I337" s="657">
        <v>0</v>
      </c>
      <c r="J337" s="666">
        <v>0</v>
      </c>
      <c r="K337" s="657">
        <v>138</v>
      </c>
      <c r="L337" s="657">
        <v>138</v>
      </c>
      <c r="M337" s="657">
        <v>0</v>
      </c>
      <c r="N337" s="665">
        <v>0</v>
      </c>
      <c r="O337" s="657">
        <v>0</v>
      </c>
      <c r="P337" s="666">
        <v>0</v>
      </c>
      <c r="Q337" s="657">
        <v>0</v>
      </c>
      <c r="R337" s="657">
        <v>0</v>
      </c>
      <c r="S337" s="657">
        <v>0</v>
      </c>
      <c r="T337" s="665">
        <v>0</v>
      </c>
      <c r="U337" s="657">
        <v>0</v>
      </c>
      <c r="V337" s="666">
        <v>0</v>
      </c>
      <c r="W337" s="657">
        <v>0</v>
      </c>
      <c r="X337" s="657">
        <v>0</v>
      </c>
      <c r="Y337" s="657">
        <v>0</v>
      </c>
      <c r="Z337" s="665">
        <v>0</v>
      </c>
      <c r="AA337" s="657">
        <v>0</v>
      </c>
      <c r="AB337" s="666">
        <v>0</v>
      </c>
      <c r="AC337" s="657">
        <v>0</v>
      </c>
      <c r="AD337" s="657">
        <v>0</v>
      </c>
      <c r="AE337" s="657">
        <v>0</v>
      </c>
      <c r="AF337" s="665">
        <v>0</v>
      </c>
      <c r="AG337" s="657">
        <v>0</v>
      </c>
      <c r="AH337" s="666">
        <v>0</v>
      </c>
      <c r="AI337" s="657">
        <v>0</v>
      </c>
      <c r="AJ337" s="657">
        <v>0</v>
      </c>
      <c r="AK337" s="657">
        <v>0</v>
      </c>
      <c r="AL337" s="665">
        <v>0</v>
      </c>
      <c r="AM337" s="657">
        <v>0</v>
      </c>
      <c r="AN337" s="666">
        <v>0</v>
      </c>
      <c r="AO337" s="657">
        <v>0</v>
      </c>
      <c r="AP337" s="657">
        <v>0</v>
      </c>
      <c r="AQ337" s="657">
        <v>0</v>
      </c>
      <c r="AR337" s="665">
        <v>0</v>
      </c>
      <c r="AS337" s="657">
        <v>0</v>
      </c>
      <c r="AT337" s="666">
        <v>0</v>
      </c>
      <c r="AU337" s="657">
        <v>0</v>
      </c>
      <c r="AV337" s="657">
        <v>0</v>
      </c>
      <c r="AW337" s="657">
        <v>0</v>
      </c>
      <c r="AX337" s="665">
        <v>0</v>
      </c>
      <c r="AY337" s="657">
        <v>0</v>
      </c>
      <c r="AZ337" s="666">
        <v>0</v>
      </c>
      <c r="BA337" s="657">
        <v>0</v>
      </c>
      <c r="BB337" s="657">
        <v>0</v>
      </c>
      <c r="BC337" s="657">
        <v>0</v>
      </c>
      <c r="BD337" s="665">
        <v>0</v>
      </c>
      <c r="BE337" s="657">
        <v>0</v>
      </c>
      <c r="BF337" s="666">
        <v>0</v>
      </c>
      <c r="BG337" s="657">
        <v>0</v>
      </c>
      <c r="BH337" s="657">
        <v>0</v>
      </c>
      <c r="BI337" s="657">
        <v>0</v>
      </c>
      <c r="BJ337" s="665">
        <v>0</v>
      </c>
      <c r="BK337" s="657">
        <v>0</v>
      </c>
      <c r="BL337" s="666">
        <v>0</v>
      </c>
      <c r="BM337" s="657">
        <v>0</v>
      </c>
      <c r="BN337" s="657">
        <v>0</v>
      </c>
      <c r="BO337" s="657">
        <v>0</v>
      </c>
      <c r="BP337" s="665">
        <v>0</v>
      </c>
      <c r="BQ337" s="657">
        <v>0</v>
      </c>
      <c r="BR337" s="666">
        <v>0</v>
      </c>
      <c r="BS337" s="657">
        <v>0</v>
      </c>
      <c r="BT337" s="657">
        <v>0</v>
      </c>
      <c r="BU337" s="657">
        <v>0</v>
      </c>
      <c r="BV337" s="665">
        <v>0</v>
      </c>
      <c r="BW337" s="657">
        <v>0</v>
      </c>
      <c r="BX337" s="666">
        <v>0</v>
      </c>
      <c r="BY337" s="657">
        <v>0</v>
      </c>
      <c r="BZ337" s="657">
        <v>0</v>
      </c>
      <c r="CA337" s="657">
        <v>0</v>
      </c>
      <c r="CB337" s="665">
        <v>0</v>
      </c>
      <c r="CC337" s="657">
        <v>0</v>
      </c>
      <c r="CD337" s="666">
        <v>0</v>
      </c>
      <c r="CE337" s="657">
        <v>0</v>
      </c>
      <c r="CF337" s="657">
        <v>0</v>
      </c>
      <c r="CG337" s="657">
        <v>0</v>
      </c>
      <c r="CH337" s="665">
        <v>0</v>
      </c>
      <c r="CI337" s="657">
        <v>0</v>
      </c>
      <c r="CJ337" s="666">
        <v>0</v>
      </c>
      <c r="CK337" s="657">
        <v>0</v>
      </c>
      <c r="CL337" s="657">
        <v>0</v>
      </c>
      <c r="CM337" s="657">
        <v>0</v>
      </c>
      <c r="CN337" s="665">
        <v>0</v>
      </c>
      <c r="CO337" s="657">
        <v>0</v>
      </c>
      <c r="CP337" s="666">
        <v>0</v>
      </c>
      <c r="CQ337" s="657">
        <v>0</v>
      </c>
      <c r="CR337" s="657">
        <v>0</v>
      </c>
      <c r="CS337" s="657">
        <v>0</v>
      </c>
      <c r="CT337" s="665">
        <v>0</v>
      </c>
      <c r="CU337" s="657">
        <v>0</v>
      </c>
      <c r="CV337" s="666">
        <v>0</v>
      </c>
      <c r="CW337" s="657">
        <v>0</v>
      </c>
      <c r="CX337" s="657">
        <v>0</v>
      </c>
      <c r="CY337" s="657">
        <v>0</v>
      </c>
      <c r="CZ337" s="665">
        <v>0</v>
      </c>
      <c r="DA337" s="657">
        <v>0</v>
      </c>
      <c r="DB337" s="666">
        <v>0</v>
      </c>
      <c r="DC337" s="657">
        <v>0</v>
      </c>
      <c r="DD337" s="657">
        <v>0</v>
      </c>
      <c r="DE337" s="657">
        <v>0</v>
      </c>
      <c r="DF337" s="665">
        <v>0</v>
      </c>
      <c r="DG337" s="657">
        <v>0</v>
      </c>
      <c r="DH337" s="666">
        <v>0</v>
      </c>
      <c r="DI337" s="657">
        <v>0</v>
      </c>
      <c r="DJ337" s="657">
        <v>0</v>
      </c>
      <c r="DK337" s="657">
        <v>0</v>
      </c>
      <c r="DL337" s="665">
        <v>0</v>
      </c>
      <c r="DM337" s="657">
        <v>0</v>
      </c>
      <c r="DN337" s="666">
        <v>0</v>
      </c>
      <c r="DO337" s="657">
        <v>0</v>
      </c>
      <c r="DP337" s="657">
        <v>0</v>
      </c>
      <c r="DQ337" s="657">
        <v>0</v>
      </c>
      <c r="DR337" s="665">
        <v>0</v>
      </c>
      <c r="DS337" s="657">
        <v>0</v>
      </c>
      <c r="DT337" s="666">
        <v>0</v>
      </c>
      <c r="DU337" s="665">
        <v>0</v>
      </c>
      <c r="DV337" s="657">
        <v>0</v>
      </c>
      <c r="DW337" s="666">
        <v>0</v>
      </c>
    </row>
    <row r="338" spans="1:127" x14ac:dyDescent="0.15">
      <c r="A338" s="529" t="s">
        <v>1680</v>
      </c>
      <c r="B338" s="661">
        <v>8090</v>
      </c>
      <c r="C338" s="662">
        <v>7208</v>
      </c>
      <c r="D338" s="663">
        <v>882</v>
      </c>
      <c r="E338" s="657">
        <v>2016</v>
      </c>
      <c r="F338" s="657">
        <v>1742</v>
      </c>
      <c r="G338" s="657">
        <v>274</v>
      </c>
      <c r="H338" s="665">
        <v>831</v>
      </c>
      <c r="I338" s="657">
        <v>698</v>
      </c>
      <c r="J338" s="666">
        <v>133</v>
      </c>
      <c r="K338" s="657">
        <v>576</v>
      </c>
      <c r="L338" s="657">
        <v>515</v>
      </c>
      <c r="M338" s="657">
        <v>61</v>
      </c>
      <c r="N338" s="665">
        <v>1618</v>
      </c>
      <c r="O338" s="657">
        <v>1472</v>
      </c>
      <c r="P338" s="666">
        <v>146</v>
      </c>
      <c r="Q338" s="657">
        <v>857</v>
      </c>
      <c r="R338" s="657">
        <v>794</v>
      </c>
      <c r="S338" s="657">
        <v>63</v>
      </c>
      <c r="T338" s="665">
        <v>0</v>
      </c>
      <c r="U338" s="657">
        <v>0</v>
      </c>
      <c r="V338" s="666">
        <v>0</v>
      </c>
      <c r="W338" s="657">
        <v>82</v>
      </c>
      <c r="X338" s="657">
        <v>68</v>
      </c>
      <c r="Y338" s="657">
        <v>14</v>
      </c>
      <c r="Z338" s="665">
        <v>11</v>
      </c>
      <c r="AA338" s="657">
        <v>11</v>
      </c>
      <c r="AB338" s="666">
        <v>0</v>
      </c>
      <c r="AC338" s="657">
        <v>66</v>
      </c>
      <c r="AD338" s="657">
        <v>54</v>
      </c>
      <c r="AE338" s="657">
        <v>12</v>
      </c>
      <c r="AF338" s="665">
        <v>279</v>
      </c>
      <c r="AG338" s="657">
        <v>253</v>
      </c>
      <c r="AH338" s="666">
        <v>26</v>
      </c>
      <c r="AI338" s="657">
        <v>167</v>
      </c>
      <c r="AJ338" s="657">
        <v>146</v>
      </c>
      <c r="AK338" s="657">
        <v>21</v>
      </c>
      <c r="AL338" s="665">
        <v>10</v>
      </c>
      <c r="AM338" s="657">
        <v>10</v>
      </c>
      <c r="AN338" s="666">
        <v>0</v>
      </c>
      <c r="AO338" s="657">
        <v>0</v>
      </c>
      <c r="AP338" s="657">
        <v>0</v>
      </c>
      <c r="AQ338" s="657">
        <v>0</v>
      </c>
      <c r="AR338" s="665">
        <v>398</v>
      </c>
      <c r="AS338" s="657">
        <v>375</v>
      </c>
      <c r="AT338" s="666">
        <v>23</v>
      </c>
      <c r="AU338" s="657">
        <v>2</v>
      </c>
      <c r="AV338" s="657">
        <v>0</v>
      </c>
      <c r="AW338" s="657">
        <v>2</v>
      </c>
      <c r="AX338" s="665">
        <v>2</v>
      </c>
      <c r="AY338" s="657">
        <v>0</v>
      </c>
      <c r="AZ338" s="666">
        <v>2</v>
      </c>
      <c r="BA338" s="657">
        <v>295</v>
      </c>
      <c r="BB338" s="657">
        <v>246</v>
      </c>
      <c r="BC338" s="657">
        <v>49</v>
      </c>
      <c r="BD338" s="665">
        <v>11</v>
      </c>
      <c r="BE338" s="657">
        <v>11</v>
      </c>
      <c r="BF338" s="666">
        <v>0</v>
      </c>
      <c r="BG338" s="657">
        <v>2</v>
      </c>
      <c r="BH338" s="657">
        <v>0</v>
      </c>
      <c r="BI338" s="657">
        <v>2</v>
      </c>
      <c r="BJ338" s="665">
        <v>19</v>
      </c>
      <c r="BK338" s="657">
        <v>14</v>
      </c>
      <c r="BL338" s="666">
        <v>5</v>
      </c>
      <c r="BM338" s="657">
        <v>120</v>
      </c>
      <c r="BN338" s="657">
        <v>111</v>
      </c>
      <c r="BO338" s="657">
        <v>9</v>
      </c>
      <c r="BP338" s="665">
        <v>44</v>
      </c>
      <c r="BQ338" s="657">
        <v>35</v>
      </c>
      <c r="BR338" s="666">
        <v>9</v>
      </c>
      <c r="BS338" s="657">
        <v>0</v>
      </c>
      <c r="BT338" s="657">
        <v>0</v>
      </c>
      <c r="BU338" s="657">
        <v>0</v>
      </c>
      <c r="BV338" s="665">
        <v>0</v>
      </c>
      <c r="BW338" s="657">
        <v>0</v>
      </c>
      <c r="BX338" s="666">
        <v>0</v>
      </c>
      <c r="BY338" s="657">
        <v>0</v>
      </c>
      <c r="BZ338" s="657">
        <v>0</v>
      </c>
      <c r="CA338" s="657">
        <v>0</v>
      </c>
      <c r="CB338" s="665">
        <v>0</v>
      </c>
      <c r="CC338" s="657">
        <v>0</v>
      </c>
      <c r="CD338" s="666">
        <v>0</v>
      </c>
      <c r="CE338" s="657">
        <v>12</v>
      </c>
      <c r="CF338" s="657">
        <v>9</v>
      </c>
      <c r="CG338" s="657">
        <v>3</v>
      </c>
      <c r="CH338" s="665">
        <v>0</v>
      </c>
      <c r="CI338" s="657">
        <v>0</v>
      </c>
      <c r="CJ338" s="666">
        <v>0</v>
      </c>
      <c r="CK338" s="657">
        <v>0</v>
      </c>
      <c r="CL338" s="657">
        <v>0</v>
      </c>
      <c r="CM338" s="657">
        <v>0</v>
      </c>
      <c r="CN338" s="665">
        <v>0</v>
      </c>
      <c r="CO338" s="657">
        <v>0</v>
      </c>
      <c r="CP338" s="666">
        <v>0</v>
      </c>
      <c r="CQ338" s="657">
        <v>0</v>
      </c>
      <c r="CR338" s="657">
        <v>0</v>
      </c>
      <c r="CS338" s="657">
        <v>0</v>
      </c>
      <c r="CT338" s="665">
        <v>0</v>
      </c>
      <c r="CU338" s="657">
        <v>0</v>
      </c>
      <c r="CV338" s="666">
        <v>0</v>
      </c>
      <c r="CW338" s="657">
        <v>9</v>
      </c>
      <c r="CX338" s="657">
        <v>9</v>
      </c>
      <c r="CY338" s="657">
        <v>0</v>
      </c>
      <c r="CZ338" s="665">
        <v>0</v>
      </c>
      <c r="DA338" s="657">
        <v>0</v>
      </c>
      <c r="DB338" s="666">
        <v>0</v>
      </c>
      <c r="DC338" s="657">
        <v>27</v>
      </c>
      <c r="DD338" s="657">
        <v>22</v>
      </c>
      <c r="DE338" s="657">
        <v>5</v>
      </c>
      <c r="DF338" s="665">
        <v>0</v>
      </c>
      <c r="DG338" s="657">
        <v>0</v>
      </c>
      <c r="DH338" s="666">
        <v>0</v>
      </c>
      <c r="DI338" s="657">
        <v>607</v>
      </c>
      <c r="DJ338" s="657">
        <v>586</v>
      </c>
      <c r="DK338" s="657">
        <v>21</v>
      </c>
      <c r="DL338" s="665">
        <v>15</v>
      </c>
      <c r="DM338" s="657">
        <v>15</v>
      </c>
      <c r="DN338" s="666">
        <v>0</v>
      </c>
      <c r="DO338" s="657">
        <v>0</v>
      </c>
      <c r="DP338" s="657">
        <v>0</v>
      </c>
      <c r="DQ338" s="657">
        <v>0</v>
      </c>
      <c r="DR338" s="665">
        <v>14</v>
      </c>
      <c r="DS338" s="657">
        <v>12</v>
      </c>
      <c r="DT338" s="666">
        <v>2</v>
      </c>
      <c r="DU338" s="665">
        <v>0</v>
      </c>
      <c r="DV338" s="657">
        <v>0</v>
      </c>
      <c r="DW338" s="666">
        <v>0</v>
      </c>
    </row>
    <row r="339" spans="1:127" x14ac:dyDescent="0.15">
      <c r="A339" s="743" t="s">
        <v>1681</v>
      </c>
      <c r="B339" s="741">
        <v>17946</v>
      </c>
      <c r="C339" s="740">
        <v>16447</v>
      </c>
      <c r="D339" s="742">
        <v>1491</v>
      </c>
      <c r="E339" s="740">
        <v>8346</v>
      </c>
      <c r="F339" s="740">
        <v>7794</v>
      </c>
      <c r="G339" s="740">
        <v>550</v>
      </c>
      <c r="H339" s="741">
        <v>1722</v>
      </c>
      <c r="I339" s="740">
        <v>1457</v>
      </c>
      <c r="J339" s="742">
        <v>265</v>
      </c>
      <c r="K339" s="740">
        <v>1588</v>
      </c>
      <c r="L339" s="740">
        <v>1494</v>
      </c>
      <c r="M339" s="740">
        <v>91</v>
      </c>
      <c r="N339" s="741">
        <v>374</v>
      </c>
      <c r="O339" s="740">
        <v>341</v>
      </c>
      <c r="P339" s="742">
        <v>33</v>
      </c>
      <c r="Q339" s="740">
        <v>929</v>
      </c>
      <c r="R339" s="740">
        <v>869</v>
      </c>
      <c r="S339" s="740">
        <v>60</v>
      </c>
      <c r="T339" s="741">
        <v>141</v>
      </c>
      <c r="U339" s="740">
        <v>131</v>
      </c>
      <c r="V339" s="742">
        <v>10</v>
      </c>
      <c r="W339" s="740">
        <v>354</v>
      </c>
      <c r="X339" s="740">
        <v>342</v>
      </c>
      <c r="Y339" s="740">
        <v>12</v>
      </c>
      <c r="Z339" s="741">
        <v>373</v>
      </c>
      <c r="AA339" s="740">
        <v>340</v>
      </c>
      <c r="AB339" s="742">
        <v>33</v>
      </c>
      <c r="AC339" s="740">
        <v>123</v>
      </c>
      <c r="AD339" s="740">
        <v>112</v>
      </c>
      <c r="AE339" s="740">
        <v>11</v>
      </c>
      <c r="AF339" s="741">
        <v>210</v>
      </c>
      <c r="AG339" s="740">
        <v>191</v>
      </c>
      <c r="AH339" s="742">
        <v>19</v>
      </c>
      <c r="AI339" s="740">
        <v>410</v>
      </c>
      <c r="AJ339" s="740">
        <v>381</v>
      </c>
      <c r="AK339" s="740">
        <v>29</v>
      </c>
      <c r="AL339" s="741">
        <v>83</v>
      </c>
      <c r="AM339" s="740">
        <v>76</v>
      </c>
      <c r="AN339" s="742">
        <v>7</v>
      </c>
      <c r="AO339" s="740">
        <v>139</v>
      </c>
      <c r="AP339" s="740">
        <v>112</v>
      </c>
      <c r="AQ339" s="740">
        <v>27</v>
      </c>
      <c r="AR339" s="741">
        <v>389</v>
      </c>
      <c r="AS339" s="740">
        <v>358</v>
      </c>
      <c r="AT339" s="742">
        <v>28</v>
      </c>
      <c r="AU339" s="740">
        <v>208</v>
      </c>
      <c r="AV339" s="740">
        <v>191</v>
      </c>
      <c r="AW339" s="740">
        <v>17</v>
      </c>
      <c r="AX339" s="741">
        <v>147</v>
      </c>
      <c r="AY339" s="740">
        <v>134</v>
      </c>
      <c r="AZ339" s="742">
        <v>13</v>
      </c>
      <c r="BA339" s="740">
        <v>215</v>
      </c>
      <c r="BB339" s="740">
        <v>180</v>
      </c>
      <c r="BC339" s="740">
        <v>35</v>
      </c>
      <c r="BD339" s="741">
        <v>91</v>
      </c>
      <c r="BE339" s="740">
        <v>71</v>
      </c>
      <c r="BF339" s="742">
        <v>20</v>
      </c>
      <c r="BG339" s="740">
        <v>340</v>
      </c>
      <c r="BH339" s="740">
        <v>313</v>
      </c>
      <c r="BI339" s="740">
        <v>27</v>
      </c>
      <c r="BJ339" s="741">
        <v>78</v>
      </c>
      <c r="BK339" s="740">
        <v>73</v>
      </c>
      <c r="BL339" s="742">
        <v>5</v>
      </c>
      <c r="BM339" s="740">
        <v>111</v>
      </c>
      <c r="BN339" s="740">
        <v>95</v>
      </c>
      <c r="BO339" s="740">
        <v>16</v>
      </c>
      <c r="BP339" s="741">
        <v>147</v>
      </c>
      <c r="BQ339" s="740">
        <v>121</v>
      </c>
      <c r="BR339" s="742">
        <v>26</v>
      </c>
      <c r="BS339" s="740">
        <v>200</v>
      </c>
      <c r="BT339" s="740">
        <v>178</v>
      </c>
      <c r="BU339" s="740">
        <v>22</v>
      </c>
      <c r="BV339" s="741">
        <v>113</v>
      </c>
      <c r="BW339" s="740">
        <v>100</v>
      </c>
      <c r="BX339" s="742">
        <v>13</v>
      </c>
      <c r="BY339" s="740">
        <v>98</v>
      </c>
      <c r="BZ339" s="740">
        <v>87</v>
      </c>
      <c r="CA339" s="740">
        <v>11</v>
      </c>
      <c r="CB339" s="741">
        <v>66</v>
      </c>
      <c r="CC339" s="740">
        <v>62</v>
      </c>
      <c r="CD339" s="742">
        <v>4</v>
      </c>
      <c r="CE339" s="740">
        <v>184</v>
      </c>
      <c r="CF339" s="740">
        <v>167</v>
      </c>
      <c r="CG339" s="740">
        <v>17</v>
      </c>
      <c r="CH339" s="741">
        <v>135</v>
      </c>
      <c r="CI339" s="740">
        <v>126</v>
      </c>
      <c r="CJ339" s="742">
        <v>9</v>
      </c>
      <c r="CK339" s="740">
        <v>121</v>
      </c>
      <c r="CL339" s="740">
        <v>96</v>
      </c>
      <c r="CM339" s="740">
        <v>25</v>
      </c>
      <c r="CN339" s="741">
        <v>181</v>
      </c>
      <c r="CO339" s="740">
        <v>175</v>
      </c>
      <c r="CP339" s="742">
        <v>6</v>
      </c>
      <c r="CQ339" s="740">
        <v>28</v>
      </c>
      <c r="CR339" s="740">
        <v>19</v>
      </c>
      <c r="CS339" s="740">
        <v>9</v>
      </c>
      <c r="CT339" s="741">
        <v>29</v>
      </c>
      <c r="CU339" s="740">
        <v>28</v>
      </c>
      <c r="CV339" s="742">
        <v>1</v>
      </c>
      <c r="CW339" s="740">
        <v>7</v>
      </c>
      <c r="CX339" s="740">
        <v>6</v>
      </c>
      <c r="CY339" s="740">
        <v>1</v>
      </c>
      <c r="CZ339" s="741">
        <v>0</v>
      </c>
      <c r="DA339" s="740">
        <v>0</v>
      </c>
      <c r="DB339" s="742">
        <v>0</v>
      </c>
      <c r="DC339" s="740">
        <v>19</v>
      </c>
      <c r="DD339" s="740">
        <v>15</v>
      </c>
      <c r="DE339" s="740">
        <v>4</v>
      </c>
      <c r="DF339" s="741">
        <v>45</v>
      </c>
      <c r="DG339" s="740">
        <v>40</v>
      </c>
      <c r="DH339" s="742">
        <v>5</v>
      </c>
      <c r="DI339" s="740">
        <v>45</v>
      </c>
      <c r="DJ339" s="740">
        <v>42</v>
      </c>
      <c r="DK339" s="740">
        <v>3</v>
      </c>
      <c r="DL339" s="741">
        <v>22</v>
      </c>
      <c r="DM339" s="740">
        <v>17</v>
      </c>
      <c r="DN339" s="742">
        <v>5</v>
      </c>
      <c r="DO339" s="740">
        <v>48</v>
      </c>
      <c r="DP339" s="740">
        <v>39</v>
      </c>
      <c r="DQ339" s="740">
        <v>9</v>
      </c>
      <c r="DR339" s="741">
        <v>21</v>
      </c>
      <c r="DS339" s="740">
        <v>19</v>
      </c>
      <c r="DT339" s="742">
        <v>2</v>
      </c>
      <c r="DU339" s="741">
        <v>66</v>
      </c>
      <c r="DV339" s="740">
        <v>55</v>
      </c>
      <c r="DW339" s="742">
        <v>11</v>
      </c>
    </row>
    <row r="340" spans="1:127" x14ac:dyDescent="0.15">
      <c r="A340" s="529" t="s">
        <v>1682</v>
      </c>
      <c r="B340" s="661">
        <v>0</v>
      </c>
      <c r="C340" s="662">
        <v>0</v>
      </c>
      <c r="D340" s="663">
        <v>0</v>
      </c>
      <c r="E340" s="657">
        <v>0</v>
      </c>
      <c r="F340" s="657">
        <v>0</v>
      </c>
      <c r="G340" s="657">
        <v>0</v>
      </c>
      <c r="H340" s="665">
        <v>0</v>
      </c>
      <c r="I340" s="657">
        <v>0</v>
      </c>
      <c r="J340" s="666">
        <v>0</v>
      </c>
      <c r="K340" s="657">
        <v>0</v>
      </c>
      <c r="L340" s="657">
        <v>0</v>
      </c>
      <c r="M340" s="657">
        <v>0</v>
      </c>
      <c r="N340" s="665">
        <v>0</v>
      </c>
      <c r="O340" s="657">
        <v>0</v>
      </c>
      <c r="P340" s="666">
        <v>0</v>
      </c>
      <c r="Q340" s="657">
        <v>0</v>
      </c>
      <c r="R340" s="657">
        <v>0</v>
      </c>
      <c r="S340" s="657">
        <v>0</v>
      </c>
      <c r="T340" s="665">
        <v>0</v>
      </c>
      <c r="U340" s="657">
        <v>0</v>
      </c>
      <c r="V340" s="666">
        <v>0</v>
      </c>
      <c r="W340" s="657">
        <v>0</v>
      </c>
      <c r="X340" s="657">
        <v>0</v>
      </c>
      <c r="Y340" s="657">
        <v>0</v>
      </c>
      <c r="Z340" s="665">
        <v>0</v>
      </c>
      <c r="AA340" s="657">
        <v>0</v>
      </c>
      <c r="AB340" s="666">
        <v>0</v>
      </c>
      <c r="AC340" s="657">
        <v>0</v>
      </c>
      <c r="AD340" s="657">
        <v>0</v>
      </c>
      <c r="AE340" s="657">
        <v>0</v>
      </c>
      <c r="AF340" s="665">
        <v>0</v>
      </c>
      <c r="AG340" s="657">
        <v>0</v>
      </c>
      <c r="AH340" s="666">
        <v>0</v>
      </c>
      <c r="AI340" s="657">
        <v>0</v>
      </c>
      <c r="AJ340" s="657">
        <v>0</v>
      </c>
      <c r="AK340" s="657">
        <v>0</v>
      </c>
      <c r="AL340" s="665">
        <v>0</v>
      </c>
      <c r="AM340" s="657">
        <v>0</v>
      </c>
      <c r="AN340" s="666">
        <v>0</v>
      </c>
      <c r="AO340" s="657">
        <v>0</v>
      </c>
      <c r="AP340" s="657">
        <v>0</v>
      </c>
      <c r="AQ340" s="657">
        <v>0</v>
      </c>
      <c r="AR340" s="665">
        <v>0</v>
      </c>
      <c r="AS340" s="657">
        <v>0</v>
      </c>
      <c r="AT340" s="666">
        <v>0</v>
      </c>
      <c r="AU340" s="657">
        <v>0</v>
      </c>
      <c r="AV340" s="657">
        <v>0</v>
      </c>
      <c r="AW340" s="657">
        <v>0</v>
      </c>
      <c r="AX340" s="665">
        <v>0</v>
      </c>
      <c r="AY340" s="657">
        <v>0</v>
      </c>
      <c r="AZ340" s="666">
        <v>0</v>
      </c>
      <c r="BA340" s="657">
        <v>0</v>
      </c>
      <c r="BB340" s="657">
        <v>0</v>
      </c>
      <c r="BC340" s="657">
        <v>0</v>
      </c>
      <c r="BD340" s="665">
        <v>0</v>
      </c>
      <c r="BE340" s="657">
        <v>0</v>
      </c>
      <c r="BF340" s="666">
        <v>0</v>
      </c>
      <c r="BG340" s="657">
        <v>0</v>
      </c>
      <c r="BH340" s="657">
        <v>0</v>
      </c>
      <c r="BI340" s="657">
        <v>0</v>
      </c>
      <c r="BJ340" s="665">
        <v>0</v>
      </c>
      <c r="BK340" s="657">
        <v>0</v>
      </c>
      <c r="BL340" s="666">
        <v>0</v>
      </c>
      <c r="BM340" s="657">
        <v>0</v>
      </c>
      <c r="BN340" s="657">
        <v>0</v>
      </c>
      <c r="BO340" s="657">
        <v>0</v>
      </c>
      <c r="BP340" s="665">
        <v>0</v>
      </c>
      <c r="BQ340" s="657">
        <v>0</v>
      </c>
      <c r="BR340" s="666">
        <v>0</v>
      </c>
      <c r="BS340" s="657">
        <v>0</v>
      </c>
      <c r="BT340" s="657">
        <v>0</v>
      </c>
      <c r="BU340" s="657">
        <v>0</v>
      </c>
      <c r="BV340" s="665">
        <v>0</v>
      </c>
      <c r="BW340" s="657">
        <v>0</v>
      </c>
      <c r="BX340" s="666">
        <v>0</v>
      </c>
      <c r="BY340" s="657">
        <v>0</v>
      </c>
      <c r="BZ340" s="657">
        <v>0</v>
      </c>
      <c r="CA340" s="657">
        <v>0</v>
      </c>
      <c r="CB340" s="665">
        <v>0</v>
      </c>
      <c r="CC340" s="657">
        <v>0</v>
      </c>
      <c r="CD340" s="666">
        <v>0</v>
      </c>
      <c r="CE340" s="657">
        <v>0</v>
      </c>
      <c r="CF340" s="657">
        <v>0</v>
      </c>
      <c r="CG340" s="657">
        <v>0</v>
      </c>
      <c r="CH340" s="665">
        <v>0</v>
      </c>
      <c r="CI340" s="657">
        <v>0</v>
      </c>
      <c r="CJ340" s="666">
        <v>0</v>
      </c>
      <c r="CK340" s="657">
        <v>0</v>
      </c>
      <c r="CL340" s="657">
        <v>0</v>
      </c>
      <c r="CM340" s="657">
        <v>0</v>
      </c>
      <c r="CN340" s="665">
        <v>0</v>
      </c>
      <c r="CO340" s="657">
        <v>0</v>
      </c>
      <c r="CP340" s="666">
        <v>0</v>
      </c>
      <c r="CQ340" s="657">
        <v>0</v>
      </c>
      <c r="CR340" s="657">
        <v>0</v>
      </c>
      <c r="CS340" s="657">
        <v>0</v>
      </c>
      <c r="CT340" s="665">
        <v>0</v>
      </c>
      <c r="CU340" s="657">
        <v>0</v>
      </c>
      <c r="CV340" s="666">
        <v>0</v>
      </c>
      <c r="CW340" s="657">
        <v>0</v>
      </c>
      <c r="CX340" s="657">
        <v>0</v>
      </c>
      <c r="CY340" s="657">
        <v>0</v>
      </c>
      <c r="CZ340" s="665">
        <v>0</v>
      </c>
      <c r="DA340" s="657">
        <v>0</v>
      </c>
      <c r="DB340" s="666">
        <v>0</v>
      </c>
      <c r="DC340" s="657">
        <v>0</v>
      </c>
      <c r="DD340" s="657">
        <v>0</v>
      </c>
      <c r="DE340" s="657">
        <v>0</v>
      </c>
      <c r="DF340" s="665">
        <v>0</v>
      </c>
      <c r="DG340" s="657">
        <v>0</v>
      </c>
      <c r="DH340" s="666">
        <v>0</v>
      </c>
      <c r="DI340" s="657">
        <v>0</v>
      </c>
      <c r="DJ340" s="657">
        <v>0</v>
      </c>
      <c r="DK340" s="657">
        <v>0</v>
      </c>
      <c r="DL340" s="665">
        <v>0</v>
      </c>
      <c r="DM340" s="657">
        <v>0</v>
      </c>
      <c r="DN340" s="666">
        <v>0</v>
      </c>
      <c r="DO340" s="657">
        <v>0</v>
      </c>
      <c r="DP340" s="657">
        <v>0</v>
      </c>
      <c r="DQ340" s="657">
        <v>0</v>
      </c>
      <c r="DR340" s="665">
        <v>0</v>
      </c>
      <c r="DS340" s="657">
        <v>0</v>
      </c>
      <c r="DT340" s="666">
        <v>0</v>
      </c>
      <c r="DU340" s="665">
        <v>0</v>
      </c>
      <c r="DV340" s="657">
        <v>0</v>
      </c>
      <c r="DW340" s="666">
        <v>0</v>
      </c>
    </row>
    <row r="341" spans="1:127" x14ac:dyDescent="0.15">
      <c r="A341" s="529" t="s">
        <v>1683</v>
      </c>
      <c r="B341" s="661">
        <v>4596</v>
      </c>
      <c r="C341" s="662">
        <v>4226</v>
      </c>
      <c r="D341" s="663">
        <v>370</v>
      </c>
      <c r="E341" s="657">
        <v>1582</v>
      </c>
      <c r="F341" s="657">
        <v>1509</v>
      </c>
      <c r="G341" s="657">
        <v>73</v>
      </c>
      <c r="H341" s="665">
        <v>510</v>
      </c>
      <c r="I341" s="657">
        <v>390</v>
      </c>
      <c r="J341" s="666">
        <v>120</v>
      </c>
      <c r="K341" s="657">
        <v>482</v>
      </c>
      <c r="L341" s="657">
        <v>467</v>
      </c>
      <c r="M341" s="657">
        <v>15</v>
      </c>
      <c r="N341" s="665">
        <v>63</v>
      </c>
      <c r="O341" s="657">
        <v>49</v>
      </c>
      <c r="P341" s="666">
        <v>14</v>
      </c>
      <c r="Q341" s="657">
        <v>296</v>
      </c>
      <c r="R341" s="657">
        <v>282</v>
      </c>
      <c r="S341" s="657">
        <v>14</v>
      </c>
      <c r="T341" s="665">
        <v>82</v>
      </c>
      <c r="U341" s="657">
        <v>76</v>
      </c>
      <c r="V341" s="666">
        <v>6</v>
      </c>
      <c r="W341" s="657">
        <v>108</v>
      </c>
      <c r="X341" s="657">
        <v>106</v>
      </c>
      <c r="Y341" s="657">
        <v>2</v>
      </c>
      <c r="Z341" s="665">
        <v>1</v>
      </c>
      <c r="AA341" s="657">
        <v>0</v>
      </c>
      <c r="AB341" s="666">
        <v>1</v>
      </c>
      <c r="AC341" s="657">
        <v>56</v>
      </c>
      <c r="AD341" s="657">
        <v>52</v>
      </c>
      <c r="AE341" s="657">
        <v>4</v>
      </c>
      <c r="AF341" s="665">
        <v>93</v>
      </c>
      <c r="AG341" s="657">
        <v>85</v>
      </c>
      <c r="AH341" s="666">
        <v>8</v>
      </c>
      <c r="AI341" s="657">
        <v>134</v>
      </c>
      <c r="AJ341" s="657">
        <v>127</v>
      </c>
      <c r="AK341" s="657">
        <v>7</v>
      </c>
      <c r="AL341" s="665">
        <v>24</v>
      </c>
      <c r="AM341" s="657">
        <v>21</v>
      </c>
      <c r="AN341" s="666">
        <v>3</v>
      </c>
      <c r="AO341" s="657">
        <v>62</v>
      </c>
      <c r="AP341" s="657">
        <v>58</v>
      </c>
      <c r="AQ341" s="657">
        <v>4</v>
      </c>
      <c r="AR341" s="665">
        <v>127</v>
      </c>
      <c r="AS341" s="657">
        <v>113</v>
      </c>
      <c r="AT341" s="666">
        <v>14</v>
      </c>
      <c r="AU341" s="657">
        <v>70</v>
      </c>
      <c r="AV341" s="657">
        <v>66</v>
      </c>
      <c r="AW341" s="657">
        <v>4</v>
      </c>
      <c r="AX341" s="665">
        <v>0</v>
      </c>
      <c r="AY341" s="657">
        <v>0</v>
      </c>
      <c r="AZ341" s="666">
        <v>0</v>
      </c>
      <c r="BA341" s="657">
        <v>16</v>
      </c>
      <c r="BB341" s="657">
        <v>3</v>
      </c>
      <c r="BC341" s="657">
        <v>13</v>
      </c>
      <c r="BD341" s="665">
        <v>0</v>
      </c>
      <c r="BE341" s="657">
        <v>0</v>
      </c>
      <c r="BF341" s="666">
        <v>0</v>
      </c>
      <c r="BG341" s="657">
        <v>197</v>
      </c>
      <c r="BH341" s="657">
        <v>179</v>
      </c>
      <c r="BI341" s="657">
        <v>18</v>
      </c>
      <c r="BJ341" s="665">
        <v>57</v>
      </c>
      <c r="BK341" s="657">
        <v>55</v>
      </c>
      <c r="BL341" s="666">
        <v>2</v>
      </c>
      <c r="BM341" s="657">
        <v>32</v>
      </c>
      <c r="BN341" s="657">
        <v>31</v>
      </c>
      <c r="BO341" s="657">
        <v>1</v>
      </c>
      <c r="BP341" s="665">
        <v>109</v>
      </c>
      <c r="BQ341" s="657">
        <v>86</v>
      </c>
      <c r="BR341" s="666">
        <v>23</v>
      </c>
      <c r="BS341" s="657">
        <v>0</v>
      </c>
      <c r="BT341" s="657">
        <v>0</v>
      </c>
      <c r="BU341" s="657">
        <v>0</v>
      </c>
      <c r="BV341" s="665">
        <v>33</v>
      </c>
      <c r="BW341" s="657">
        <v>32</v>
      </c>
      <c r="BX341" s="666">
        <v>1</v>
      </c>
      <c r="BY341" s="657">
        <v>17</v>
      </c>
      <c r="BZ341" s="657">
        <v>17</v>
      </c>
      <c r="CA341" s="657">
        <v>0</v>
      </c>
      <c r="CB341" s="665">
        <v>49</v>
      </c>
      <c r="CC341" s="657">
        <v>47</v>
      </c>
      <c r="CD341" s="666">
        <v>2</v>
      </c>
      <c r="CE341" s="657">
        <v>121</v>
      </c>
      <c r="CF341" s="657">
        <v>115</v>
      </c>
      <c r="CG341" s="657">
        <v>6</v>
      </c>
      <c r="CH341" s="665">
        <v>37</v>
      </c>
      <c r="CI341" s="657">
        <v>36</v>
      </c>
      <c r="CJ341" s="666">
        <v>1</v>
      </c>
      <c r="CK341" s="657">
        <v>1</v>
      </c>
      <c r="CL341" s="657">
        <v>0</v>
      </c>
      <c r="CM341" s="657">
        <v>1</v>
      </c>
      <c r="CN341" s="665">
        <v>154</v>
      </c>
      <c r="CO341" s="657">
        <v>148</v>
      </c>
      <c r="CP341" s="666">
        <v>6</v>
      </c>
      <c r="CQ341" s="657">
        <v>0</v>
      </c>
      <c r="CR341" s="657">
        <v>0</v>
      </c>
      <c r="CS341" s="657">
        <v>0</v>
      </c>
      <c r="CT341" s="665">
        <v>0</v>
      </c>
      <c r="CU341" s="657">
        <v>0</v>
      </c>
      <c r="CV341" s="666">
        <v>0</v>
      </c>
      <c r="CW341" s="657">
        <v>0</v>
      </c>
      <c r="CX341" s="657">
        <v>0</v>
      </c>
      <c r="CY341" s="657">
        <v>0</v>
      </c>
      <c r="CZ341" s="665">
        <v>0</v>
      </c>
      <c r="DA341" s="657">
        <v>0</v>
      </c>
      <c r="DB341" s="666">
        <v>0</v>
      </c>
      <c r="DC341" s="657">
        <v>0</v>
      </c>
      <c r="DD341" s="657">
        <v>0</v>
      </c>
      <c r="DE341" s="657">
        <v>0</v>
      </c>
      <c r="DF341" s="665">
        <v>37</v>
      </c>
      <c r="DG341" s="657">
        <v>35</v>
      </c>
      <c r="DH341" s="666">
        <v>2</v>
      </c>
      <c r="DI341" s="657">
        <v>0</v>
      </c>
      <c r="DJ341" s="657">
        <v>0</v>
      </c>
      <c r="DK341" s="657">
        <v>0</v>
      </c>
      <c r="DL341" s="665">
        <v>0</v>
      </c>
      <c r="DM341" s="657">
        <v>0</v>
      </c>
      <c r="DN341" s="666">
        <v>0</v>
      </c>
      <c r="DO341" s="657">
        <v>0</v>
      </c>
      <c r="DP341" s="657">
        <v>0</v>
      </c>
      <c r="DQ341" s="657">
        <v>0</v>
      </c>
      <c r="DR341" s="665">
        <v>14</v>
      </c>
      <c r="DS341" s="657">
        <v>12</v>
      </c>
      <c r="DT341" s="666">
        <v>2</v>
      </c>
      <c r="DU341" s="665">
        <v>32</v>
      </c>
      <c r="DV341" s="657">
        <v>29</v>
      </c>
      <c r="DW341" s="666">
        <v>3</v>
      </c>
    </row>
    <row r="342" spans="1:127" x14ac:dyDescent="0.15">
      <c r="A342" s="529" t="s">
        <v>1684</v>
      </c>
      <c r="B342" s="661">
        <v>11654</v>
      </c>
      <c r="C342" s="662">
        <v>10826</v>
      </c>
      <c r="D342" s="663">
        <v>825</v>
      </c>
      <c r="E342" s="657">
        <v>6032</v>
      </c>
      <c r="F342" s="657">
        <v>5673</v>
      </c>
      <c r="G342" s="657">
        <v>359</v>
      </c>
      <c r="H342" s="665">
        <v>1062</v>
      </c>
      <c r="I342" s="657">
        <v>955</v>
      </c>
      <c r="J342" s="666">
        <v>107</v>
      </c>
      <c r="K342" s="657">
        <v>1050</v>
      </c>
      <c r="L342" s="657">
        <v>973</v>
      </c>
      <c r="M342" s="657">
        <v>74</v>
      </c>
      <c r="N342" s="665">
        <v>311</v>
      </c>
      <c r="O342" s="657">
        <v>292</v>
      </c>
      <c r="P342" s="666">
        <v>19</v>
      </c>
      <c r="Q342" s="657">
        <v>633</v>
      </c>
      <c r="R342" s="657">
        <v>587</v>
      </c>
      <c r="S342" s="657">
        <v>46</v>
      </c>
      <c r="T342" s="665">
        <v>59</v>
      </c>
      <c r="U342" s="657">
        <v>55</v>
      </c>
      <c r="V342" s="666">
        <v>4</v>
      </c>
      <c r="W342" s="657">
        <v>244</v>
      </c>
      <c r="X342" s="657">
        <v>234</v>
      </c>
      <c r="Y342" s="657">
        <v>10</v>
      </c>
      <c r="Z342" s="665">
        <v>357</v>
      </c>
      <c r="AA342" s="657">
        <v>327</v>
      </c>
      <c r="AB342" s="666">
        <v>30</v>
      </c>
      <c r="AC342" s="657">
        <v>63</v>
      </c>
      <c r="AD342" s="657">
        <v>58</v>
      </c>
      <c r="AE342" s="657">
        <v>5</v>
      </c>
      <c r="AF342" s="665">
        <v>76</v>
      </c>
      <c r="AG342" s="657">
        <v>70</v>
      </c>
      <c r="AH342" s="666">
        <v>6</v>
      </c>
      <c r="AI342" s="657">
        <v>252</v>
      </c>
      <c r="AJ342" s="657">
        <v>230</v>
      </c>
      <c r="AK342" s="657">
        <v>22</v>
      </c>
      <c r="AL342" s="665">
        <v>52</v>
      </c>
      <c r="AM342" s="657">
        <v>48</v>
      </c>
      <c r="AN342" s="666">
        <v>4</v>
      </c>
      <c r="AO342" s="657">
        <v>10</v>
      </c>
      <c r="AP342" s="657">
        <v>10</v>
      </c>
      <c r="AQ342" s="657">
        <v>0</v>
      </c>
      <c r="AR342" s="665">
        <v>259</v>
      </c>
      <c r="AS342" s="657">
        <v>245</v>
      </c>
      <c r="AT342" s="666">
        <v>14</v>
      </c>
      <c r="AU342" s="657">
        <v>51</v>
      </c>
      <c r="AV342" s="657">
        <v>49</v>
      </c>
      <c r="AW342" s="657">
        <v>2</v>
      </c>
      <c r="AX342" s="665">
        <v>141</v>
      </c>
      <c r="AY342" s="657">
        <v>129</v>
      </c>
      <c r="AZ342" s="666">
        <v>12</v>
      </c>
      <c r="BA342" s="657">
        <v>194</v>
      </c>
      <c r="BB342" s="657">
        <v>174</v>
      </c>
      <c r="BC342" s="657">
        <v>20</v>
      </c>
      <c r="BD342" s="665">
        <v>20</v>
      </c>
      <c r="BE342" s="657">
        <v>17</v>
      </c>
      <c r="BF342" s="666">
        <v>3</v>
      </c>
      <c r="BG342" s="657">
        <v>139</v>
      </c>
      <c r="BH342" s="657">
        <v>130</v>
      </c>
      <c r="BI342" s="657">
        <v>9</v>
      </c>
      <c r="BJ342" s="665">
        <v>19</v>
      </c>
      <c r="BK342" s="657">
        <v>18</v>
      </c>
      <c r="BL342" s="666">
        <v>1</v>
      </c>
      <c r="BM342" s="657">
        <v>51</v>
      </c>
      <c r="BN342" s="657">
        <v>44</v>
      </c>
      <c r="BO342" s="657">
        <v>7</v>
      </c>
      <c r="BP342" s="665">
        <v>28</v>
      </c>
      <c r="BQ342" s="657">
        <v>27</v>
      </c>
      <c r="BR342" s="666">
        <v>1</v>
      </c>
      <c r="BS342" s="657">
        <v>136</v>
      </c>
      <c r="BT342" s="657">
        <v>124</v>
      </c>
      <c r="BU342" s="657">
        <v>12</v>
      </c>
      <c r="BV342" s="665">
        <v>37</v>
      </c>
      <c r="BW342" s="657">
        <v>30</v>
      </c>
      <c r="BX342" s="666">
        <v>7</v>
      </c>
      <c r="BY342" s="657">
        <v>57</v>
      </c>
      <c r="BZ342" s="657">
        <v>52</v>
      </c>
      <c r="CA342" s="657">
        <v>5</v>
      </c>
      <c r="CB342" s="665">
        <v>17</v>
      </c>
      <c r="CC342" s="657">
        <v>15</v>
      </c>
      <c r="CD342" s="666">
        <v>2</v>
      </c>
      <c r="CE342" s="657">
        <v>45</v>
      </c>
      <c r="CF342" s="657">
        <v>36</v>
      </c>
      <c r="CG342" s="657">
        <v>9</v>
      </c>
      <c r="CH342" s="665">
        <v>42</v>
      </c>
      <c r="CI342" s="657">
        <v>39</v>
      </c>
      <c r="CJ342" s="666">
        <v>3</v>
      </c>
      <c r="CK342" s="657">
        <v>64</v>
      </c>
      <c r="CL342" s="657">
        <v>57</v>
      </c>
      <c r="CM342" s="657">
        <v>7</v>
      </c>
      <c r="CN342" s="665">
        <v>27</v>
      </c>
      <c r="CO342" s="657">
        <v>27</v>
      </c>
      <c r="CP342" s="666">
        <v>0</v>
      </c>
      <c r="CQ342" s="657">
        <v>3</v>
      </c>
      <c r="CR342" s="657">
        <v>2</v>
      </c>
      <c r="CS342" s="657">
        <v>1</v>
      </c>
      <c r="CT342" s="665">
        <v>8</v>
      </c>
      <c r="CU342" s="657">
        <v>8</v>
      </c>
      <c r="CV342" s="666">
        <v>0</v>
      </c>
      <c r="CW342" s="657">
        <v>7</v>
      </c>
      <c r="CX342" s="657">
        <v>6</v>
      </c>
      <c r="CY342" s="657">
        <v>1</v>
      </c>
      <c r="CZ342" s="665">
        <v>0</v>
      </c>
      <c r="DA342" s="657">
        <v>0</v>
      </c>
      <c r="DB342" s="666">
        <v>0</v>
      </c>
      <c r="DC342" s="657">
        <v>2</v>
      </c>
      <c r="DD342" s="657">
        <v>1</v>
      </c>
      <c r="DE342" s="657">
        <v>1</v>
      </c>
      <c r="DF342" s="665">
        <v>8</v>
      </c>
      <c r="DG342" s="657">
        <v>5</v>
      </c>
      <c r="DH342" s="666">
        <v>3</v>
      </c>
      <c r="DI342" s="657">
        <v>23</v>
      </c>
      <c r="DJ342" s="657">
        <v>22</v>
      </c>
      <c r="DK342" s="657">
        <v>1</v>
      </c>
      <c r="DL342" s="665">
        <v>18</v>
      </c>
      <c r="DM342" s="657">
        <v>14</v>
      </c>
      <c r="DN342" s="666">
        <v>4</v>
      </c>
      <c r="DO342" s="657">
        <v>25</v>
      </c>
      <c r="DP342" s="657">
        <v>18</v>
      </c>
      <c r="DQ342" s="657">
        <v>7</v>
      </c>
      <c r="DR342" s="665">
        <v>7</v>
      </c>
      <c r="DS342" s="657">
        <v>7</v>
      </c>
      <c r="DT342" s="666">
        <v>0</v>
      </c>
      <c r="DU342" s="665">
        <v>25</v>
      </c>
      <c r="DV342" s="657">
        <v>18</v>
      </c>
      <c r="DW342" s="666">
        <v>7</v>
      </c>
    </row>
    <row r="343" spans="1:127" x14ac:dyDescent="0.15">
      <c r="A343" s="529" t="s">
        <v>1685</v>
      </c>
      <c r="B343" s="661">
        <v>1659</v>
      </c>
      <c r="C343" s="662">
        <v>1363</v>
      </c>
      <c r="D343" s="663">
        <v>293</v>
      </c>
      <c r="E343" s="657">
        <v>730</v>
      </c>
      <c r="F343" s="657">
        <v>612</v>
      </c>
      <c r="G343" s="657">
        <v>118</v>
      </c>
      <c r="H343" s="665">
        <v>150</v>
      </c>
      <c r="I343" s="657">
        <v>112</v>
      </c>
      <c r="J343" s="666">
        <v>38</v>
      </c>
      <c r="K343" s="657">
        <v>53</v>
      </c>
      <c r="L343" s="657">
        <v>51</v>
      </c>
      <c r="M343" s="657">
        <v>2</v>
      </c>
      <c r="N343" s="665">
        <v>0</v>
      </c>
      <c r="O343" s="657">
        <v>0</v>
      </c>
      <c r="P343" s="666">
        <v>0</v>
      </c>
      <c r="Q343" s="657">
        <v>0</v>
      </c>
      <c r="R343" s="657">
        <v>0</v>
      </c>
      <c r="S343" s="657">
        <v>0</v>
      </c>
      <c r="T343" s="665">
        <v>0</v>
      </c>
      <c r="U343" s="657">
        <v>0</v>
      </c>
      <c r="V343" s="666">
        <v>0</v>
      </c>
      <c r="W343" s="657">
        <v>0</v>
      </c>
      <c r="X343" s="657">
        <v>0</v>
      </c>
      <c r="Y343" s="657">
        <v>0</v>
      </c>
      <c r="Z343" s="665">
        <v>15</v>
      </c>
      <c r="AA343" s="657">
        <v>13</v>
      </c>
      <c r="AB343" s="666">
        <v>2</v>
      </c>
      <c r="AC343" s="657">
        <v>4</v>
      </c>
      <c r="AD343" s="657">
        <v>2</v>
      </c>
      <c r="AE343" s="657">
        <v>2</v>
      </c>
      <c r="AF343" s="665">
        <v>34</v>
      </c>
      <c r="AG343" s="657">
        <v>29</v>
      </c>
      <c r="AH343" s="666">
        <v>5</v>
      </c>
      <c r="AI343" s="657">
        <v>24</v>
      </c>
      <c r="AJ343" s="657">
        <v>24</v>
      </c>
      <c r="AK343" s="657">
        <v>0</v>
      </c>
      <c r="AL343" s="665">
        <v>7</v>
      </c>
      <c r="AM343" s="657">
        <v>7</v>
      </c>
      <c r="AN343" s="666">
        <v>0</v>
      </c>
      <c r="AO343" s="657">
        <v>67</v>
      </c>
      <c r="AP343" s="657">
        <v>44</v>
      </c>
      <c r="AQ343" s="657">
        <v>23</v>
      </c>
      <c r="AR343" s="665">
        <v>3</v>
      </c>
      <c r="AS343" s="657">
        <v>0</v>
      </c>
      <c r="AT343" s="666">
        <v>0</v>
      </c>
      <c r="AU343" s="657">
        <v>87</v>
      </c>
      <c r="AV343" s="657">
        <v>76</v>
      </c>
      <c r="AW343" s="657">
        <v>11</v>
      </c>
      <c r="AX343" s="665">
        <v>6</v>
      </c>
      <c r="AY343" s="657">
        <v>5</v>
      </c>
      <c r="AZ343" s="666">
        <v>1</v>
      </c>
      <c r="BA343" s="657">
        <v>5</v>
      </c>
      <c r="BB343" s="657">
        <v>3</v>
      </c>
      <c r="BC343" s="657">
        <v>2</v>
      </c>
      <c r="BD343" s="665">
        <v>71</v>
      </c>
      <c r="BE343" s="657">
        <v>54</v>
      </c>
      <c r="BF343" s="666">
        <v>17</v>
      </c>
      <c r="BG343" s="657">
        <v>4</v>
      </c>
      <c r="BH343" s="657">
        <v>4</v>
      </c>
      <c r="BI343" s="657">
        <v>0</v>
      </c>
      <c r="BJ343" s="665">
        <v>0</v>
      </c>
      <c r="BK343" s="657">
        <v>0</v>
      </c>
      <c r="BL343" s="666">
        <v>0</v>
      </c>
      <c r="BM343" s="657">
        <v>28</v>
      </c>
      <c r="BN343" s="657">
        <v>20</v>
      </c>
      <c r="BO343" s="657">
        <v>8</v>
      </c>
      <c r="BP343" s="665">
        <v>10</v>
      </c>
      <c r="BQ343" s="657">
        <v>8</v>
      </c>
      <c r="BR343" s="666">
        <v>2</v>
      </c>
      <c r="BS343" s="657">
        <v>64</v>
      </c>
      <c r="BT343" s="657">
        <v>54</v>
      </c>
      <c r="BU343" s="657">
        <v>10</v>
      </c>
      <c r="BV343" s="665">
        <v>43</v>
      </c>
      <c r="BW343" s="657">
        <v>38</v>
      </c>
      <c r="BX343" s="666">
        <v>5</v>
      </c>
      <c r="BY343" s="657">
        <v>24</v>
      </c>
      <c r="BZ343" s="657">
        <v>18</v>
      </c>
      <c r="CA343" s="657">
        <v>6</v>
      </c>
      <c r="CB343" s="665">
        <v>0</v>
      </c>
      <c r="CC343" s="657">
        <v>0</v>
      </c>
      <c r="CD343" s="666">
        <v>0</v>
      </c>
      <c r="CE343" s="657">
        <v>18</v>
      </c>
      <c r="CF343" s="657">
        <v>16</v>
      </c>
      <c r="CG343" s="657">
        <v>2</v>
      </c>
      <c r="CH343" s="665">
        <v>56</v>
      </c>
      <c r="CI343" s="657">
        <v>51</v>
      </c>
      <c r="CJ343" s="666">
        <v>5</v>
      </c>
      <c r="CK343" s="657">
        <v>56</v>
      </c>
      <c r="CL343" s="657">
        <v>39</v>
      </c>
      <c r="CM343" s="657">
        <v>17</v>
      </c>
      <c r="CN343" s="665">
        <v>0</v>
      </c>
      <c r="CO343" s="657">
        <v>0</v>
      </c>
      <c r="CP343" s="666">
        <v>0</v>
      </c>
      <c r="CQ343" s="657">
        <v>25</v>
      </c>
      <c r="CR343" s="657">
        <v>17</v>
      </c>
      <c r="CS343" s="657">
        <v>8</v>
      </c>
      <c r="CT343" s="665">
        <v>0</v>
      </c>
      <c r="CU343" s="657">
        <v>0</v>
      </c>
      <c r="CV343" s="666">
        <v>0</v>
      </c>
      <c r="CW343" s="657">
        <v>0</v>
      </c>
      <c r="CX343" s="657">
        <v>0</v>
      </c>
      <c r="CY343" s="657">
        <v>0</v>
      </c>
      <c r="CZ343" s="665">
        <v>0</v>
      </c>
      <c r="DA343" s="657">
        <v>0</v>
      </c>
      <c r="DB343" s="666">
        <v>0</v>
      </c>
      <c r="DC343" s="657">
        <v>17</v>
      </c>
      <c r="DD343" s="657">
        <v>14</v>
      </c>
      <c r="DE343" s="657">
        <v>3</v>
      </c>
      <c r="DF343" s="665">
        <v>0</v>
      </c>
      <c r="DG343" s="657">
        <v>0</v>
      </c>
      <c r="DH343" s="666">
        <v>0</v>
      </c>
      <c r="DI343" s="657">
        <v>22</v>
      </c>
      <c r="DJ343" s="657">
        <v>20</v>
      </c>
      <c r="DK343" s="657">
        <v>2</v>
      </c>
      <c r="DL343" s="665">
        <v>4</v>
      </c>
      <c r="DM343" s="657">
        <v>3</v>
      </c>
      <c r="DN343" s="666">
        <v>1</v>
      </c>
      <c r="DO343" s="657">
        <v>23</v>
      </c>
      <c r="DP343" s="657">
        <v>21</v>
      </c>
      <c r="DQ343" s="657">
        <v>2</v>
      </c>
      <c r="DR343" s="665">
        <v>0</v>
      </c>
      <c r="DS343" s="657">
        <v>0</v>
      </c>
      <c r="DT343" s="666">
        <v>0</v>
      </c>
      <c r="DU343" s="665">
        <v>9</v>
      </c>
      <c r="DV343" s="657">
        <v>8</v>
      </c>
      <c r="DW343" s="666">
        <v>1</v>
      </c>
    </row>
    <row r="344" spans="1:127" x14ac:dyDescent="0.15">
      <c r="A344" s="529" t="s">
        <v>1686</v>
      </c>
      <c r="B344" s="661">
        <v>37</v>
      </c>
      <c r="C344" s="662">
        <v>32</v>
      </c>
      <c r="D344" s="663">
        <v>3</v>
      </c>
      <c r="E344" s="657">
        <v>2</v>
      </c>
      <c r="F344" s="657">
        <v>0</v>
      </c>
      <c r="G344" s="657">
        <v>0</v>
      </c>
      <c r="H344" s="665">
        <v>0</v>
      </c>
      <c r="I344" s="657">
        <v>0</v>
      </c>
      <c r="J344" s="666">
        <v>0</v>
      </c>
      <c r="K344" s="657">
        <v>3</v>
      </c>
      <c r="L344" s="657">
        <v>3</v>
      </c>
      <c r="M344" s="657">
        <v>0</v>
      </c>
      <c r="N344" s="665">
        <v>0</v>
      </c>
      <c r="O344" s="657">
        <v>0</v>
      </c>
      <c r="P344" s="666">
        <v>0</v>
      </c>
      <c r="Q344" s="657">
        <v>0</v>
      </c>
      <c r="R344" s="657">
        <v>0</v>
      </c>
      <c r="S344" s="657">
        <v>0</v>
      </c>
      <c r="T344" s="665">
        <v>0</v>
      </c>
      <c r="U344" s="657">
        <v>0</v>
      </c>
      <c r="V344" s="666">
        <v>0</v>
      </c>
      <c r="W344" s="657">
        <v>2</v>
      </c>
      <c r="X344" s="657">
        <v>2</v>
      </c>
      <c r="Y344" s="657">
        <v>0</v>
      </c>
      <c r="Z344" s="665">
        <v>0</v>
      </c>
      <c r="AA344" s="657">
        <v>0</v>
      </c>
      <c r="AB344" s="666">
        <v>0</v>
      </c>
      <c r="AC344" s="657">
        <v>0</v>
      </c>
      <c r="AD344" s="657">
        <v>0</v>
      </c>
      <c r="AE344" s="657">
        <v>0</v>
      </c>
      <c r="AF344" s="665">
        <v>7</v>
      </c>
      <c r="AG344" s="657">
        <v>7</v>
      </c>
      <c r="AH344" s="666">
        <v>0</v>
      </c>
      <c r="AI344" s="657">
        <v>0</v>
      </c>
      <c r="AJ344" s="657">
        <v>0</v>
      </c>
      <c r="AK344" s="657">
        <v>0</v>
      </c>
      <c r="AL344" s="665">
        <v>0</v>
      </c>
      <c r="AM344" s="657">
        <v>0</v>
      </c>
      <c r="AN344" s="666">
        <v>0</v>
      </c>
      <c r="AO344" s="657">
        <v>0</v>
      </c>
      <c r="AP344" s="657">
        <v>0</v>
      </c>
      <c r="AQ344" s="657">
        <v>0</v>
      </c>
      <c r="AR344" s="665">
        <v>0</v>
      </c>
      <c r="AS344" s="657">
        <v>0</v>
      </c>
      <c r="AT344" s="666">
        <v>0</v>
      </c>
      <c r="AU344" s="657">
        <v>0</v>
      </c>
      <c r="AV344" s="657">
        <v>0</v>
      </c>
      <c r="AW344" s="657">
        <v>0</v>
      </c>
      <c r="AX344" s="665">
        <v>0</v>
      </c>
      <c r="AY344" s="657">
        <v>0</v>
      </c>
      <c r="AZ344" s="666">
        <v>0</v>
      </c>
      <c r="BA344" s="657">
        <v>0</v>
      </c>
      <c r="BB344" s="657">
        <v>0</v>
      </c>
      <c r="BC344" s="657">
        <v>0</v>
      </c>
      <c r="BD344" s="665">
        <v>0</v>
      </c>
      <c r="BE344" s="657">
        <v>0</v>
      </c>
      <c r="BF344" s="666">
        <v>0</v>
      </c>
      <c r="BG344" s="657">
        <v>0</v>
      </c>
      <c r="BH344" s="657">
        <v>0</v>
      </c>
      <c r="BI344" s="657">
        <v>0</v>
      </c>
      <c r="BJ344" s="665">
        <v>2</v>
      </c>
      <c r="BK344" s="657">
        <v>0</v>
      </c>
      <c r="BL344" s="666">
        <v>2</v>
      </c>
      <c r="BM344" s="657">
        <v>0</v>
      </c>
      <c r="BN344" s="657">
        <v>0</v>
      </c>
      <c r="BO344" s="657">
        <v>0</v>
      </c>
      <c r="BP344" s="665">
        <v>0</v>
      </c>
      <c r="BQ344" s="657">
        <v>0</v>
      </c>
      <c r="BR344" s="666">
        <v>0</v>
      </c>
      <c r="BS344" s="657">
        <v>0</v>
      </c>
      <c r="BT344" s="657">
        <v>0</v>
      </c>
      <c r="BU344" s="657">
        <v>0</v>
      </c>
      <c r="BV344" s="665">
        <v>0</v>
      </c>
      <c r="BW344" s="657">
        <v>0</v>
      </c>
      <c r="BX344" s="666">
        <v>0</v>
      </c>
      <c r="BY344" s="657">
        <v>0</v>
      </c>
      <c r="BZ344" s="657">
        <v>0</v>
      </c>
      <c r="CA344" s="657">
        <v>0</v>
      </c>
      <c r="CB344" s="665">
        <v>0</v>
      </c>
      <c r="CC344" s="657">
        <v>0</v>
      </c>
      <c r="CD344" s="666">
        <v>0</v>
      </c>
      <c r="CE344" s="657">
        <v>0</v>
      </c>
      <c r="CF344" s="657">
        <v>0</v>
      </c>
      <c r="CG344" s="657">
        <v>0</v>
      </c>
      <c r="CH344" s="665">
        <v>0</v>
      </c>
      <c r="CI344" s="657">
        <v>0</v>
      </c>
      <c r="CJ344" s="666">
        <v>0</v>
      </c>
      <c r="CK344" s="657">
        <v>0</v>
      </c>
      <c r="CL344" s="657">
        <v>0</v>
      </c>
      <c r="CM344" s="657">
        <v>0</v>
      </c>
      <c r="CN344" s="665">
        <v>0</v>
      </c>
      <c r="CO344" s="657">
        <v>0</v>
      </c>
      <c r="CP344" s="666">
        <v>0</v>
      </c>
      <c r="CQ344" s="657">
        <v>0</v>
      </c>
      <c r="CR344" s="657">
        <v>0</v>
      </c>
      <c r="CS344" s="657">
        <v>0</v>
      </c>
      <c r="CT344" s="665">
        <v>21</v>
      </c>
      <c r="CU344" s="657">
        <v>20</v>
      </c>
      <c r="CV344" s="666">
        <v>1</v>
      </c>
      <c r="CW344" s="657">
        <v>0</v>
      </c>
      <c r="CX344" s="657">
        <v>0</v>
      </c>
      <c r="CY344" s="657">
        <v>0</v>
      </c>
      <c r="CZ344" s="665">
        <v>0</v>
      </c>
      <c r="DA344" s="657">
        <v>0</v>
      </c>
      <c r="DB344" s="666">
        <v>0</v>
      </c>
      <c r="DC344" s="657">
        <v>0</v>
      </c>
      <c r="DD344" s="657">
        <v>0</v>
      </c>
      <c r="DE344" s="657">
        <v>0</v>
      </c>
      <c r="DF344" s="665">
        <v>0</v>
      </c>
      <c r="DG344" s="657">
        <v>0</v>
      </c>
      <c r="DH344" s="666">
        <v>0</v>
      </c>
      <c r="DI344" s="657">
        <v>0</v>
      </c>
      <c r="DJ344" s="657">
        <v>0</v>
      </c>
      <c r="DK344" s="657">
        <v>0</v>
      </c>
      <c r="DL344" s="665">
        <v>0</v>
      </c>
      <c r="DM344" s="657">
        <v>0</v>
      </c>
      <c r="DN344" s="666">
        <v>0</v>
      </c>
      <c r="DO344" s="657">
        <v>0</v>
      </c>
      <c r="DP344" s="657">
        <v>0</v>
      </c>
      <c r="DQ344" s="657">
        <v>0</v>
      </c>
      <c r="DR344" s="665">
        <v>0</v>
      </c>
      <c r="DS344" s="657">
        <v>0</v>
      </c>
      <c r="DT344" s="666">
        <v>0</v>
      </c>
      <c r="DU344" s="665">
        <v>0</v>
      </c>
      <c r="DV344" s="657">
        <v>0</v>
      </c>
      <c r="DW344" s="666">
        <v>0</v>
      </c>
    </row>
    <row r="345" spans="1:127" x14ac:dyDescent="0.15">
      <c r="A345" s="529" t="s">
        <v>1687</v>
      </c>
      <c r="B345" s="661">
        <v>63959</v>
      </c>
      <c r="C345" s="662">
        <v>51578</v>
      </c>
      <c r="D345" s="663">
        <v>12227</v>
      </c>
      <c r="E345" s="657">
        <v>20500</v>
      </c>
      <c r="F345" s="657">
        <v>16636</v>
      </c>
      <c r="G345" s="657">
        <v>3835</v>
      </c>
      <c r="H345" s="665">
        <v>7901</v>
      </c>
      <c r="I345" s="657">
        <v>6660</v>
      </c>
      <c r="J345" s="666">
        <v>1236</v>
      </c>
      <c r="K345" s="657">
        <v>7772</v>
      </c>
      <c r="L345" s="657">
        <v>6157</v>
      </c>
      <c r="M345" s="657">
        <v>1586</v>
      </c>
      <c r="N345" s="665">
        <v>1218</v>
      </c>
      <c r="O345" s="657">
        <v>969</v>
      </c>
      <c r="P345" s="666">
        <v>241</v>
      </c>
      <c r="Q345" s="657">
        <v>5980</v>
      </c>
      <c r="R345" s="657">
        <v>4322</v>
      </c>
      <c r="S345" s="657">
        <v>1658</v>
      </c>
      <c r="T345" s="665">
        <v>234</v>
      </c>
      <c r="U345" s="657">
        <v>197</v>
      </c>
      <c r="V345" s="666">
        <v>37</v>
      </c>
      <c r="W345" s="657">
        <v>40</v>
      </c>
      <c r="X345" s="657">
        <v>21</v>
      </c>
      <c r="Y345" s="657">
        <v>19</v>
      </c>
      <c r="Z345" s="665">
        <v>2501</v>
      </c>
      <c r="AA345" s="657">
        <v>2027</v>
      </c>
      <c r="AB345" s="666">
        <v>434</v>
      </c>
      <c r="AC345" s="657">
        <v>274</v>
      </c>
      <c r="AD345" s="657">
        <v>247</v>
      </c>
      <c r="AE345" s="657">
        <v>27</v>
      </c>
      <c r="AF345" s="665">
        <v>419</v>
      </c>
      <c r="AG345" s="657">
        <v>337</v>
      </c>
      <c r="AH345" s="666">
        <v>82</v>
      </c>
      <c r="AI345" s="657">
        <v>2597</v>
      </c>
      <c r="AJ345" s="657">
        <v>2072</v>
      </c>
      <c r="AK345" s="657">
        <v>525</v>
      </c>
      <c r="AL345" s="665">
        <v>382</v>
      </c>
      <c r="AM345" s="657">
        <v>325</v>
      </c>
      <c r="AN345" s="666">
        <v>50</v>
      </c>
      <c r="AO345" s="657">
        <v>488</v>
      </c>
      <c r="AP345" s="657">
        <v>368</v>
      </c>
      <c r="AQ345" s="657">
        <v>120</v>
      </c>
      <c r="AR345" s="665">
        <v>645</v>
      </c>
      <c r="AS345" s="657">
        <v>500</v>
      </c>
      <c r="AT345" s="666">
        <v>145</v>
      </c>
      <c r="AU345" s="657">
        <v>1354</v>
      </c>
      <c r="AV345" s="657">
        <v>1056</v>
      </c>
      <c r="AW345" s="657">
        <v>289</v>
      </c>
      <c r="AX345" s="665">
        <v>755</v>
      </c>
      <c r="AY345" s="657">
        <v>624</v>
      </c>
      <c r="AZ345" s="666">
        <v>131</v>
      </c>
      <c r="BA345" s="657">
        <v>795</v>
      </c>
      <c r="BB345" s="657">
        <v>633</v>
      </c>
      <c r="BC345" s="657">
        <v>157</v>
      </c>
      <c r="BD345" s="665">
        <v>808</v>
      </c>
      <c r="BE345" s="657">
        <v>650</v>
      </c>
      <c r="BF345" s="666">
        <v>158</v>
      </c>
      <c r="BG345" s="657">
        <v>464</v>
      </c>
      <c r="BH345" s="657">
        <v>384</v>
      </c>
      <c r="BI345" s="657">
        <v>80</v>
      </c>
      <c r="BJ345" s="665">
        <v>1236</v>
      </c>
      <c r="BK345" s="657">
        <v>1058</v>
      </c>
      <c r="BL345" s="666">
        <v>178</v>
      </c>
      <c r="BM345" s="657">
        <v>342</v>
      </c>
      <c r="BN345" s="657">
        <v>275</v>
      </c>
      <c r="BO345" s="657">
        <v>67</v>
      </c>
      <c r="BP345" s="665">
        <v>293</v>
      </c>
      <c r="BQ345" s="657">
        <v>276</v>
      </c>
      <c r="BR345" s="666">
        <v>17</v>
      </c>
      <c r="BS345" s="657">
        <v>955</v>
      </c>
      <c r="BT345" s="657">
        <v>807</v>
      </c>
      <c r="BU345" s="657">
        <v>146</v>
      </c>
      <c r="BV345" s="665">
        <v>601</v>
      </c>
      <c r="BW345" s="657">
        <v>517</v>
      </c>
      <c r="BX345" s="666">
        <v>84</v>
      </c>
      <c r="BY345" s="657">
        <v>357</v>
      </c>
      <c r="BZ345" s="657">
        <v>265</v>
      </c>
      <c r="CA345" s="657">
        <v>84</v>
      </c>
      <c r="CB345" s="665">
        <v>269</v>
      </c>
      <c r="CC345" s="657">
        <v>243</v>
      </c>
      <c r="CD345" s="666">
        <v>26</v>
      </c>
      <c r="CE345" s="657">
        <v>180</v>
      </c>
      <c r="CF345" s="657">
        <v>135</v>
      </c>
      <c r="CG345" s="657">
        <v>45</v>
      </c>
      <c r="CH345" s="665">
        <v>1180</v>
      </c>
      <c r="CI345" s="657">
        <v>1022</v>
      </c>
      <c r="CJ345" s="666">
        <v>158</v>
      </c>
      <c r="CK345" s="657">
        <v>1289</v>
      </c>
      <c r="CL345" s="657">
        <v>1087</v>
      </c>
      <c r="CM345" s="657">
        <v>202</v>
      </c>
      <c r="CN345" s="665">
        <v>113</v>
      </c>
      <c r="CO345" s="657">
        <v>75</v>
      </c>
      <c r="CP345" s="666">
        <v>38</v>
      </c>
      <c r="CQ345" s="657">
        <v>159</v>
      </c>
      <c r="CR345" s="657">
        <v>128</v>
      </c>
      <c r="CS345" s="657">
        <v>31</v>
      </c>
      <c r="CT345" s="665">
        <v>756</v>
      </c>
      <c r="CU345" s="657">
        <v>627</v>
      </c>
      <c r="CV345" s="666">
        <v>129</v>
      </c>
      <c r="CW345" s="657">
        <v>170</v>
      </c>
      <c r="CX345" s="657">
        <v>136</v>
      </c>
      <c r="CY345" s="657">
        <v>22</v>
      </c>
      <c r="CZ345" s="665">
        <v>67</v>
      </c>
      <c r="DA345" s="657">
        <v>59</v>
      </c>
      <c r="DB345" s="666">
        <v>8</v>
      </c>
      <c r="DC345" s="657">
        <v>271</v>
      </c>
      <c r="DD345" s="657">
        <v>225</v>
      </c>
      <c r="DE345" s="657">
        <v>46</v>
      </c>
      <c r="DF345" s="665">
        <v>12</v>
      </c>
      <c r="DG345" s="657">
        <v>9</v>
      </c>
      <c r="DH345" s="666">
        <v>3</v>
      </c>
      <c r="DI345" s="657">
        <v>333</v>
      </c>
      <c r="DJ345" s="657">
        <v>237</v>
      </c>
      <c r="DK345" s="657">
        <v>96</v>
      </c>
      <c r="DL345" s="665">
        <v>103</v>
      </c>
      <c r="DM345" s="657">
        <v>91</v>
      </c>
      <c r="DN345" s="666">
        <v>12</v>
      </c>
      <c r="DO345" s="657">
        <v>51</v>
      </c>
      <c r="DP345" s="657">
        <v>41</v>
      </c>
      <c r="DQ345" s="657">
        <v>10</v>
      </c>
      <c r="DR345" s="665">
        <v>35</v>
      </c>
      <c r="DS345" s="657">
        <v>27</v>
      </c>
      <c r="DT345" s="666">
        <v>8</v>
      </c>
      <c r="DU345" s="665">
        <v>60</v>
      </c>
      <c r="DV345" s="657">
        <v>53</v>
      </c>
      <c r="DW345" s="666">
        <v>7</v>
      </c>
    </row>
    <row r="346" spans="1:127" x14ac:dyDescent="0.15">
      <c r="A346" s="529" t="s">
        <v>1688</v>
      </c>
      <c r="B346" s="661">
        <v>492</v>
      </c>
      <c r="C346" s="662">
        <v>419</v>
      </c>
      <c r="D346" s="663">
        <v>73</v>
      </c>
      <c r="E346" s="657">
        <v>381</v>
      </c>
      <c r="F346" s="657">
        <v>327</v>
      </c>
      <c r="G346" s="657">
        <v>54</v>
      </c>
      <c r="H346" s="665">
        <v>35</v>
      </c>
      <c r="I346" s="657">
        <v>29</v>
      </c>
      <c r="J346" s="666">
        <v>6</v>
      </c>
      <c r="K346" s="657">
        <v>33</v>
      </c>
      <c r="L346" s="657">
        <v>30</v>
      </c>
      <c r="M346" s="657">
        <v>3</v>
      </c>
      <c r="N346" s="665">
        <v>4</v>
      </c>
      <c r="O346" s="657">
        <v>2</v>
      </c>
      <c r="P346" s="666">
        <v>2</v>
      </c>
      <c r="Q346" s="657">
        <v>3</v>
      </c>
      <c r="R346" s="657">
        <v>3</v>
      </c>
      <c r="S346" s="657">
        <v>0</v>
      </c>
      <c r="T346" s="665">
        <v>0</v>
      </c>
      <c r="U346" s="657">
        <v>0</v>
      </c>
      <c r="V346" s="666">
        <v>0</v>
      </c>
      <c r="W346" s="657">
        <v>0</v>
      </c>
      <c r="X346" s="657">
        <v>0</v>
      </c>
      <c r="Y346" s="657">
        <v>0</v>
      </c>
      <c r="Z346" s="665">
        <v>6</v>
      </c>
      <c r="AA346" s="657">
        <v>1</v>
      </c>
      <c r="AB346" s="666">
        <v>5</v>
      </c>
      <c r="AC346" s="657">
        <v>0</v>
      </c>
      <c r="AD346" s="657">
        <v>0</v>
      </c>
      <c r="AE346" s="657">
        <v>0</v>
      </c>
      <c r="AF346" s="665">
        <v>0</v>
      </c>
      <c r="AG346" s="657">
        <v>0</v>
      </c>
      <c r="AH346" s="666">
        <v>0</v>
      </c>
      <c r="AI346" s="657">
        <v>0</v>
      </c>
      <c r="AJ346" s="657">
        <v>0</v>
      </c>
      <c r="AK346" s="657">
        <v>0</v>
      </c>
      <c r="AL346" s="665">
        <v>0</v>
      </c>
      <c r="AM346" s="657">
        <v>0</v>
      </c>
      <c r="AN346" s="666">
        <v>0</v>
      </c>
      <c r="AO346" s="657">
        <v>0</v>
      </c>
      <c r="AP346" s="657">
        <v>0</v>
      </c>
      <c r="AQ346" s="657">
        <v>0</v>
      </c>
      <c r="AR346" s="665">
        <v>4</v>
      </c>
      <c r="AS346" s="657">
        <v>2</v>
      </c>
      <c r="AT346" s="666">
        <v>2</v>
      </c>
      <c r="AU346" s="657">
        <v>0</v>
      </c>
      <c r="AV346" s="657">
        <v>0</v>
      </c>
      <c r="AW346" s="657">
        <v>0</v>
      </c>
      <c r="AX346" s="665">
        <v>24</v>
      </c>
      <c r="AY346" s="657">
        <v>24</v>
      </c>
      <c r="AZ346" s="666">
        <v>0</v>
      </c>
      <c r="BA346" s="657">
        <v>0</v>
      </c>
      <c r="BB346" s="657">
        <v>0</v>
      </c>
      <c r="BC346" s="657">
        <v>0</v>
      </c>
      <c r="BD346" s="665">
        <v>0</v>
      </c>
      <c r="BE346" s="657">
        <v>0</v>
      </c>
      <c r="BF346" s="666">
        <v>0</v>
      </c>
      <c r="BG346" s="657">
        <v>1</v>
      </c>
      <c r="BH346" s="657">
        <v>0</v>
      </c>
      <c r="BI346" s="657">
        <v>1</v>
      </c>
      <c r="BJ346" s="665">
        <v>0</v>
      </c>
      <c r="BK346" s="657">
        <v>0</v>
      </c>
      <c r="BL346" s="666">
        <v>0</v>
      </c>
      <c r="BM346" s="657">
        <v>0</v>
      </c>
      <c r="BN346" s="657">
        <v>0</v>
      </c>
      <c r="BO346" s="657">
        <v>0</v>
      </c>
      <c r="BP346" s="665">
        <v>0</v>
      </c>
      <c r="BQ346" s="657">
        <v>0</v>
      </c>
      <c r="BR346" s="666">
        <v>0</v>
      </c>
      <c r="BS346" s="657">
        <v>0</v>
      </c>
      <c r="BT346" s="657">
        <v>0</v>
      </c>
      <c r="BU346" s="657">
        <v>0</v>
      </c>
      <c r="BV346" s="665">
        <v>0</v>
      </c>
      <c r="BW346" s="657">
        <v>0</v>
      </c>
      <c r="BX346" s="666">
        <v>0</v>
      </c>
      <c r="BY346" s="657">
        <v>0</v>
      </c>
      <c r="BZ346" s="657">
        <v>0</v>
      </c>
      <c r="CA346" s="657">
        <v>0</v>
      </c>
      <c r="CB346" s="665">
        <v>0</v>
      </c>
      <c r="CC346" s="657">
        <v>0</v>
      </c>
      <c r="CD346" s="666">
        <v>0</v>
      </c>
      <c r="CE346" s="657">
        <v>1</v>
      </c>
      <c r="CF346" s="657">
        <v>1</v>
      </c>
      <c r="CG346" s="657">
        <v>0</v>
      </c>
      <c r="CH346" s="665">
        <v>0</v>
      </c>
      <c r="CI346" s="657">
        <v>0</v>
      </c>
      <c r="CJ346" s="666">
        <v>0</v>
      </c>
      <c r="CK346" s="657">
        <v>0</v>
      </c>
      <c r="CL346" s="657">
        <v>0</v>
      </c>
      <c r="CM346" s="657">
        <v>0</v>
      </c>
      <c r="CN346" s="665">
        <v>0</v>
      </c>
      <c r="CO346" s="657">
        <v>0</v>
      </c>
      <c r="CP346" s="666">
        <v>0</v>
      </c>
      <c r="CQ346" s="657">
        <v>0</v>
      </c>
      <c r="CR346" s="657">
        <v>0</v>
      </c>
      <c r="CS346" s="657">
        <v>0</v>
      </c>
      <c r="CT346" s="665">
        <v>0</v>
      </c>
      <c r="CU346" s="657">
        <v>0</v>
      </c>
      <c r="CV346" s="666">
        <v>0</v>
      </c>
      <c r="CW346" s="657">
        <v>0</v>
      </c>
      <c r="CX346" s="657">
        <v>0</v>
      </c>
      <c r="CY346" s="657">
        <v>0</v>
      </c>
      <c r="CZ346" s="665">
        <v>0</v>
      </c>
      <c r="DA346" s="657">
        <v>0</v>
      </c>
      <c r="DB346" s="666">
        <v>0</v>
      </c>
      <c r="DC346" s="657">
        <v>0</v>
      </c>
      <c r="DD346" s="657">
        <v>0</v>
      </c>
      <c r="DE346" s="657">
        <v>0</v>
      </c>
      <c r="DF346" s="665">
        <v>0</v>
      </c>
      <c r="DG346" s="657">
        <v>0</v>
      </c>
      <c r="DH346" s="666">
        <v>0</v>
      </c>
      <c r="DI346" s="657">
        <v>0</v>
      </c>
      <c r="DJ346" s="657">
        <v>0</v>
      </c>
      <c r="DK346" s="657">
        <v>0</v>
      </c>
      <c r="DL346" s="665">
        <v>0</v>
      </c>
      <c r="DM346" s="657">
        <v>0</v>
      </c>
      <c r="DN346" s="666">
        <v>0</v>
      </c>
      <c r="DO346" s="657">
        <v>0</v>
      </c>
      <c r="DP346" s="657">
        <v>0</v>
      </c>
      <c r="DQ346" s="657">
        <v>0</v>
      </c>
      <c r="DR346" s="665">
        <v>0</v>
      </c>
      <c r="DS346" s="657">
        <v>0</v>
      </c>
      <c r="DT346" s="666">
        <v>0</v>
      </c>
      <c r="DU346" s="665">
        <v>0</v>
      </c>
      <c r="DV346" s="657">
        <v>0</v>
      </c>
      <c r="DW346" s="666">
        <v>0</v>
      </c>
    </row>
    <row r="347" spans="1:127" x14ac:dyDescent="0.15">
      <c r="A347" s="529" t="s">
        <v>1689</v>
      </c>
      <c r="B347" s="661">
        <v>59135</v>
      </c>
      <c r="C347" s="662">
        <v>47668</v>
      </c>
      <c r="D347" s="663">
        <v>11325</v>
      </c>
      <c r="E347" s="657">
        <v>18231</v>
      </c>
      <c r="F347" s="657">
        <v>14814</v>
      </c>
      <c r="G347" s="657">
        <v>3388</v>
      </c>
      <c r="H347" s="665">
        <v>7505</v>
      </c>
      <c r="I347" s="657">
        <v>6318</v>
      </c>
      <c r="J347" s="666">
        <v>1182</v>
      </c>
      <c r="K347" s="657">
        <v>7127</v>
      </c>
      <c r="L347" s="657">
        <v>5672</v>
      </c>
      <c r="M347" s="657">
        <v>1426</v>
      </c>
      <c r="N347" s="665">
        <v>1158</v>
      </c>
      <c r="O347" s="657">
        <v>919</v>
      </c>
      <c r="P347" s="666">
        <v>231</v>
      </c>
      <c r="Q347" s="657">
        <v>5763</v>
      </c>
      <c r="R347" s="657">
        <v>4161</v>
      </c>
      <c r="S347" s="657">
        <v>1602</v>
      </c>
      <c r="T347" s="665">
        <v>232</v>
      </c>
      <c r="U347" s="657">
        <v>195</v>
      </c>
      <c r="V347" s="666">
        <v>37</v>
      </c>
      <c r="W347" s="657">
        <v>38</v>
      </c>
      <c r="X347" s="657">
        <v>20</v>
      </c>
      <c r="Y347" s="657">
        <v>18</v>
      </c>
      <c r="Z347" s="665">
        <v>2447</v>
      </c>
      <c r="AA347" s="657">
        <v>1991</v>
      </c>
      <c r="AB347" s="666">
        <v>416</v>
      </c>
      <c r="AC347" s="657">
        <v>268</v>
      </c>
      <c r="AD347" s="657">
        <v>241</v>
      </c>
      <c r="AE347" s="657">
        <v>27</v>
      </c>
      <c r="AF347" s="665">
        <v>404</v>
      </c>
      <c r="AG347" s="657">
        <v>322</v>
      </c>
      <c r="AH347" s="666">
        <v>82</v>
      </c>
      <c r="AI347" s="657">
        <v>2506</v>
      </c>
      <c r="AJ347" s="657">
        <v>1994</v>
      </c>
      <c r="AK347" s="657">
        <v>512</v>
      </c>
      <c r="AL347" s="665">
        <v>371</v>
      </c>
      <c r="AM347" s="657">
        <v>314</v>
      </c>
      <c r="AN347" s="666">
        <v>50</v>
      </c>
      <c r="AO347" s="657">
        <v>482</v>
      </c>
      <c r="AP347" s="657">
        <v>363</v>
      </c>
      <c r="AQ347" s="657">
        <v>119</v>
      </c>
      <c r="AR347" s="665">
        <v>631</v>
      </c>
      <c r="AS347" s="657">
        <v>488</v>
      </c>
      <c r="AT347" s="666">
        <v>143</v>
      </c>
      <c r="AU347" s="657">
        <v>1031</v>
      </c>
      <c r="AV347" s="657">
        <v>773</v>
      </c>
      <c r="AW347" s="657">
        <v>249</v>
      </c>
      <c r="AX347" s="665">
        <v>642</v>
      </c>
      <c r="AY347" s="657">
        <v>530</v>
      </c>
      <c r="AZ347" s="666">
        <v>112</v>
      </c>
      <c r="BA347" s="657">
        <v>641</v>
      </c>
      <c r="BB347" s="657">
        <v>491</v>
      </c>
      <c r="BC347" s="657">
        <v>145</v>
      </c>
      <c r="BD347" s="665">
        <v>707</v>
      </c>
      <c r="BE347" s="657">
        <v>573</v>
      </c>
      <c r="BF347" s="666">
        <v>134</v>
      </c>
      <c r="BG347" s="657">
        <v>463</v>
      </c>
      <c r="BH347" s="657">
        <v>384</v>
      </c>
      <c r="BI347" s="657">
        <v>79</v>
      </c>
      <c r="BJ347" s="665">
        <v>1135</v>
      </c>
      <c r="BK347" s="657">
        <v>964</v>
      </c>
      <c r="BL347" s="666">
        <v>171</v>
      </c>
      <c r="BM347" s="657">
        <v>336</v>
      </c>
      <c r="BN347" s="657">
        <v>271</v>
      </c>
      <c r="BO347" s="657">
        <v>65</v>
      </c>
      <c r="BP347" s="665">
        <v>292</v>
      </c>
      <c r="BQ347" s="657">
        <v>275</v>
      </c>
      <c r="BR347" s="666">
        <v>17</v>
      </c>
      <c r="BS347" s="657">
        <v>891</v>
      </c>
      <c r="BT347" s="657">
        <v>753</v>
      </c>
      <c r="BU347" s="657">
        <v>136</v>
      </c>
      <c r="BV347" s="665">
        <v>594</v>
      </c>
      <c r="BW347" s="657">
        <v>512</v>
      </c>
      <c r="BX347" s="666">
        <v>82</v>
      </c>
      <c r="BY347" s="657">
        <v>341</v>
      </c>
      <c r="BZ347" s="657">
        <v>251</v>
      </c>
      <c r="CA347" s="657">
        <v>82</v>
      </c>
      <c r="CB347" s="665">
        <v>260</v>
      </c>
      <c r="CC347" s="657">
        <v>235</v>
      </c>
      <c r="CD347" s="666">
        <v>25</v>
      </c>
      <c r="CE347" s="657">
        <v>177</v>
      </c>
      <c r="CF347" s="657">
        <v>132</v>
      </c>
      <c r="CG347" s="657">
        <v>45</v>
      </c>
      <c r="CH347" s="665">
        <v>1134</v>
      </c>
      <c r="CI347" s="657">
        <v>977</v>
      </c>
      <c r="CJ347" s="666">
        <v>157</v>
      </c>
      <c r="CK347" s="657">
        <v>1285</v>
      </c>
      <c r="CL347" s="657">
        <v>1084</v>
      </c>
      <c r="CM347" s="657">
        <v>201</v>
      </c>
      <c r="CN347" s="665">
        <v>102</v>
      </c>
      <c r="CO347" s="657">
        <v>67</v>
      </c>
      <c r="CP347" s="666">
        <v>35</v>
      </c>
      <c r="CQ347" s="657">
        <v>157</v>
      </c>
      <c r="CR347" s="657">
        <v>127</v>
      </c>
      <c r="CS347" s="657">
        <v>30</v>
      </c>
      <c r="CT347" s="665">
        <v>739</v>
      </c>
      <c r="CU347" s="657">
        <v>612</v>
      </c>
      <c r="CV347" s="666">
        <v>127</v>
      </c>
      <c r="CW347" s="657">
        <v>156</v>
      </c>
      <c r="CX347" s="657">
        <v>135</v>
      </c>
      <c r="CY347" s="657">
        <v>21</v>
      </c>
      <c r="CZ347" s="665">
        <v>67</v>
      </c>
      <c r="DA347" s="657">
        <v>59</v>
      </c>
      <c r="DB347" s="666">
        <v>8</v>
      </c>
      <c r="DC347" s="657">
        <v>265</v>
      </c>
      <c r="DD347" s="657">
        <v>224</v>
      </c>
      <c r="DE347" s="657">
        <v>41</v>
      </c>
      <c r="DF347" s="665">
        <v>6</v>
      </c>
      <c r="DG347" s="657">
        <v>5</v>
      </c>
      <c r="DH347" s="666">
        <v>1</v>
      </c>
      <c r="DI347" s="657">
        <v>329</v>
      </c>
      <c r="DJ347" s="657">
        <v>233</v>
      </c>
      <c r="DK347" s="657">
        <v>96</v>
      </c>
      <c r="DL347" s="665">
        <v>102</v>
      </c>
      <c r="DM347" s="657">
        <v>91</v>
      </c>
      <c r="DN347" s="666">
        <v>11</v>
      </c>
      <c r="DO347" s="657">
        <v>50</v>
      </c>
      <c r="DP347" s="657">
        <v>41</v>
      </c>
      <c r="DQ347" s="657">
        <v>9</v>
      </c>
      <c r="DR347" s="665">
        <v>29</v>
      </c>
      <c r="DS347" s="657">
        <v>21</v>
      </c>
      <c r="DT347" s="666">
        <v>8</v>
      </c>
      <c r="DU347" s="665">
        <v>41</v>
      </c>
      <c r="DV347" s="657">
        <v>36</v>
      </c>
      <c r="DW347" s="666">
        <v>5</v>
      </c>
    </row>
    <row r="348" spans="1:127" x14ac:dyDescent="0.15">
      <c r="A348" s="529" t="s">
        <v>1690</v>
      </c>
      <c r="B348" s="661">
        <v>1739</v>
      </c>
      <c r="C348" s="662">
        <v>1399</v>
      </c>
      <c r="D348" s="663">
        <v>328</v>
      </c>
      <c r="E348" s="657">
        <v>757</v>
      </c>
      <c r="F348" s="657">
        <v>557</v>
      </c>
      <c r="G348" s="657">
        <v>200</v>
      </c>
      <c r="H348" s="665">
        <v>101</v>
      </c>
      <c r="I348" s="657">
        <v>92</v>
      </c>
      <c r="J348" s="666">
        <v>9</v>
      </c>
      <c r="K348" s="657">
        <v>116</v>
      </c>
      <c r="L348" s="657">
        <v>107</v>
      </c>
      <c r="M348" s="657">
        <v>9</v>
      </c>
      <c r="N348" s="665">
        <v>22</v>
      </c>
      <c r="O348" s="657">
        <v>21</v>
      </c>
      <c r="P348" s="666">
        <v>1</v>
      </c>
      <c r="Q348" s="657">
        <v>0</v>
      </c>
      <c r="R348" s="657">
        <v>0</v>
      </c>
      <c r="S348" s="657">
        <v>0</v>
      </c>
      <c r="T348" s="665">
        <v>0</v>
      </c>
      <c r="U348" s="657">
        <v>0</v>
      </c>
      <c r="V348" s="666">
        <v>0</v>
      </c>
      <c r="W348" s="657">
        <v>0</v>
      </c>
      <c r="X348" s="657">
        <v>0</v>
      </c>
      <c r="Y348" s="657">
        <v>0</v>
      </c>
      <c r="Z348" s="665">
        <v>23</v>
      </c>
      <c r="AA348" s="657">
        <v>19</v>
      </c>
      <c r="AB348" s="666">
        <v>4</v>
      </c>
      <c r="AC348" s="657">
        <v>0</v>
      </c>
      <c r="AD348" s="657">
        <v>0</v>
      </c>
      <c r="AE348" s="657">
        <v>0</v>
      </c>
      <c r="AF348" s="665">
        <v>0</v>
      </c>
      <c r="AG348" s="657">
        <v>0</v>
      </c>
      <c r="AH348" s="666">
        <v>0</v>
      </c>
      <c r="AI348" s="657">
        <v>53</v>
      </c>
      <c r="AJ348" s="657">
        <v>48</v>
      </c>
      <c r="AK348" s="657">
        <v>5</v>
      </c>
      <c r="AL348" s="665">
        <v>11</v>
      </c>
      <c r="AM348" s="657">
        <v>11</v>
      </c>
      <c r="AN348" s="666">
        <v>0</v>
      </c>
      <c r="AO348" s="657">
        <v>6</v>
      </c>
      <c r="AP348" s="657">
        <v>5</v>
      </c>
      <c r="AQ348" s="657">
        <v>1</v>
      </c>
      <c r="AR348" s="665">
        <v>0</v>
      </c>
      <c r="AS348" s="657">
        <v>0</v>
      </c>
      <c r="AT348" s="666">
        <v>0</v>
      </c>
      <c r="AU348" s="657">
        <v>310</v>
      </c>
      <c r="AV348" s="657">
        <v>274</v>
      </c>
      <c r="AW348" s="657">
        <v>36</v>
      </c>
      <c r="AX348" s="665">
        <v>89</v>
      </c>
      <c r="AY348" s="657">
        <v>70</v>
      </c>
      <c r="AZ348" s="666">
        <v>19</v>
      </c>
      <c r="BA348" s="657">
        <v>24</v>
      </c>
      <c r="BB348" s="657">
        <v>15</v>
      </c>
      <c r="BC348" s="657">
        <v>9</v>
      </c>
      <c r="BD348" s="665">
        <v>96</v>
      </c>
      <c r="BE348" s="657">
        <v>73</v>
      </c>
      <c r="BF348" s="666">
        <v>23</v>
      </c>
      <c r="BG348" s="657">
        <v>0</v>
      </c>
      <c r="BH348" s="657">
        <v>0</v>
      </c>
      <c r="BI348" s="657">
        <v>0</v>
      </c>
      <c r="BJ348" s="665">
        <v>0</v>
      </c>
      <c r="BK348" s="657">
        <v>0</v>
      </c>
      <c r="BL348" s="666">
        <v>0</v>
      </c>
      <c r="BM348" s="657">
        <v>0</v>
      </c>
      <c r="BN348" s="657">
        <v>0</v>
      </c>
      <c r="BO348" s="657">
        <v>0</v>
      </c>
      <c r="BP348" s="665">
        <v>0</v>
      </c>
      <c r="BQ348" s="657">
        <v>0</v>
      </c>
      <c r="BR348" s="666">
        <v>0</v>
      </c>
      <c r="BS348" s="657">
        <v>53</v>
      </c>
      <c r="BT348" s="657">
        <v>46</v>
      </c>
      <c r="BU348" s="657">
        <v>7</v>
      </c>
      <c r="BV348" s="665">
        <v>7</v>
      </c>
      <c r="BW348" s="657">
        <v>5</v>
      </c>
      <c r="BX348" s="666">
        <v>2</v>
      </c>
      <c r="BY348" s="657">
        <v>4</v>
      </c>
      <c r="BZ348" s="657">
        <v>4</v>
      </c>
      <c r="CA348" s="657">
        <v>0</v>
      </c>
      <c r="CB348" s="665">
        <v>0</v>
      </c>
      <c r="CC348" s="657">
        <v>0</v>
      </c>
      <c r="CD348" s="666">
        <v>0</v>
      </c>
      <c r="CE348" s="657">
        <v>2</v>
      </c>
      <c r="CF348" s="657">
        <v>2</v>
      </c>
      <c r="CG348" s="657">
        <v>0</v>
      </c>
      <c r="CH348" s="665">
        <v>30</v>
      </c>
      <c r="CI348" s="657">
        <v>30</v>
      </c>
      <c r="CJ348" s="666">
        <v>0</v>
      </c>
      <c r="CK348" s="657">
        <v>0</v>
      </c>
      <c r="CL348" s="657">
        <v>0</v>
      </c>
      <c r="CM348" s="657">
        <v>0</v>
      </c>
      <c r="CN348" s="665">
        <v>0</v>
      </c>
      <c r="CO348" s="657">
        <v>0</v>
      </c>
      <c r="CP348" s="666">
        <v>0</v>
      </c>
      <c r="CQ348" s="657">
        <v>0</v>
      </c>
      <c r="CR348" s="657">
        <v>0</v>
      </c>
      <c r="CS348" s="657">
        <v>0</v>
      </c>
      <c r="CT348" s="665">
        <v>0</v>
      </c>
      <c r="CU348" s="657">
        <v>0</v>
      </c>
      <c r="CV348" s="666">
        <v>0</v>
      </c>
      <c r="CW348" s="657">
        <v>12</v>
      </c>
      <c r="CX348" s="657">
        <v>0</v>
      </c>
      <c r="CY348" s="657">
        <v>0</v>
      </c>
      <c r="CZ348" s="665">
        <v>0</v>
      </c>
      <c r="DA348" s="657">
        <v>0</v>
      </c>
      <c r="DB348" s="666">
        <v>0</v>
      </c>
      <c r="DC348" s="657">
        <v>0</v>
      </c>
      <c r="DD348" s="657">
        <v>0</v>
      </c>
      <c r="DE348" s="657">
        <v>0</v>
      </c>
      <c r="DF348" s="665">
        <v>4</v>
      </c>
      <c r="DG348" s="657">
        <v>3</v>
      </c>
      <c r="DH348" s="666">
        <v>1</v>
      </c>
      <c r="DI348" s="657">
        <v>0</v>
      </c>
      <c r="DJ348" s="657">
        <v>0</v>
      </c>
      <c r="DK348" s="657">
        <v>0</v>
      </c>
      <c r="DL348" s="665">
        <v>0</v>
      </c>
      <c r="DM348" s="657">
        <v>0</v>
      </c>
      <c r="DN348" s="666">
        <v>0</v>
      </c>
      <c r="DO348" s="657">
        <v>0</v>
      </c>
      <c r="DP348" s="657">
        <v>0</v>
      </c>
      <c r="DQ348" s="657">
        <v>0</v>
      </c>
      <c r="DR348" s="665">
        <v>0</v>
      </c>
      <c r="DS348" s="657">
        <v>0</v>
      </c>
      <c r="DT348" s="666">
        <v>0</v>
      </c>
      <c r="DU348" s="665">
        <v>19</v>
      </c>
      <c r="DV348" s="657">
        <v>17</v>
      </c>
      <c r="DW348" s="666">
        <v>2</v>
      </c>
    </row>
    <row r="349" spans="1:127" x14ac:dyDescent="0.15">
      <c r="A349" s="529" t="s">
        <v>1691</v>
      </c>
      <c r="B349" s="661">
        <v>901</v>
      </c>
      <c r="C349" s="662">
        <v>693</v>
      </c>
      <c r="D349" s="663">
        <v>208</v>
      </c>
      <c r="E349" s="657">
        <v>298</v>
      </c>
      <c r="F349" s="657">
        <v>240</v>
      </c>
      <c r="G349" s="657">
        <v>58</v>
      </c>
      <c r="H349" s="665">
        <v>83</v>
      </c>
      <c r="I349" s="657">
        <v>57</v>
      </c>
      <c r="J349" s="666">
        <v>26</v>
      </c>
      <c r="K349" s="657">
        <v>96</v>
      </c>
      <c r="L349" s="657">
        <v>78</v>
      </c>
      <c r="M349" s="657">
        <v>18</v>
      </c>
      <c r="N349" s="665">
        <v>32</v>
      </c>
      <c r="O349" s="657">
        <v>25</v>
      </c>
      <c r="P349" s="666">
        <v>7</v>
      </c>
      <c r="Q349" s="657">
        <v>210</v>
      </c>
      <c r="R349" s="657">
        <v>155</v>
      </c>
      <c r="S349" s="657">
        <v>55</v>
      </c>
      <c r="T349" s="665">
        <v>1</v>
      </c>
      <c r="U349" s="657">
        <v>1</v>
      </c>
      <c r="V349" s="666">
        <v>0</v>
      </c>
      <c r="W349" s="657">
        <v>2</v>
      </c>
      <c r="X349" s="657">
        <v>1</v>
      </c>
      <c r="Y349" s="657">
        <v>1</v>
      </c>
      <c r="Z349" s="665">
        <v>25</v>
      </c>
      <c r="AA349" s="657">
        <v>16</v>
      </c>
      <c r="AB349" s="666">
        <v>9</v>
      </c>
      <c r="AC349" s="657">
        <v>2</v>
      </c>
      <c r="AD349" s="657">
        <v>2</v>
      </c>
      <c r="AE349" s="657">
        <v>0</v>
      </c>
      <c r="AF349" s="665">
        <v>15</v>
      </c>
      <c r="AG349" s="657">
        <v>15</v>
      </c>
      <c r="AH349" s="666">
        <v>0</v>
      </c>
      <c r="AI349" s="657">
        <v>16</v>
      </c>
      <c r="AJ349" s="657">
        <v>13</v>
      </c>
      <c r="AK349" s="657">
        <v>3</v>
      </c>
      <c r="AL349" s="665">
        <v>0</v>
      </c>
      <c r="AM349" s="657">
        <v>0</v>
      </c>
      <c r="AN349" s="666">
        <v>0</v>
      </c>
      <c r="AO349" s="657">
        <v>0</v>
      </c>
      <c r="AP349" s="657">
        <v>0</v>
      </c>
      <c r="AQ349" s="657">
        <v>0</v>
      </c>
      <c r="AR349" s="665">
        <v>10</v>
      </c>
      <c r="AS349" s="657">
        <v>10</v>
      </c>
      <c r="AT349" s="666">
        <v>0</v>
      </c>
      <c r="AU349" s="657">
        <v>13</v>
      </c>
      <c r="AV349" s="657">
        <v>9</v>
      </c>
      <c r="AW349" s="657">
        <v>4</v>
      </c>
      <c r="AX349" s="665">
        <v>0</v>
      </c>
      <c r="AY349" s="657">
        <v>0</v>
      </c>
      <c r="AZ349" s="666">
        <v>0</v>
      </c>
      <c r="BA349" s="657">
        <v>9</v>
      </c>
      <c r="BB349" s="657">
        <v>6</v>
      </c>
      <c r="BC349" s="657">
        <v>3</v>
      </c>
      <c r="BD349" s="665">
        <v>4</v>
      </c>
      <c r="BE349" s="657">
        <v>3</v>
      </c>
      <c r="BF349" s="666">
        <v>1</v>
      </c>
      <c r="BG349" s="657">
        <v>0</v>
      </c>
      <c r="BH349" s="657">
        <v>0</v>
      </c>
      <c r="BI349" s="657">
        <v>0</v>
      </c>
      <c r="BJ349" s="665">
        <v>2</v>
      </c>
      <c r="BK349" s="657">
        <v>2</v>
      </c>
      <c r="BL349" s="666">
        <v>0</v>
      </c>
      <c r="BM349" s="657">
        <v>6</v>
      </c>
      <c r="BN349" s="657">
        <v>4</v>
      </c>
      <c r="BO349" s="657">
        <v>2</v>
      </c>
      <c r="BP349" s="665">
        <v>1</v>
      </c>
      <c r="BQ349" s="657">
        <v>1</v>
      </c>
      <c r="BR349" s="666">
        <v>0</v>
      </c>
      <c r="BS349" s="657">
        <v>5</v>
      </c>
      <c r="BT349" s="657">
        <v>3</v>
      </c>
      <c r="BU349" s="657">
        <v>2</v>
      </c>
      <c r="BV349" s="665">
        <v>0</v>
      </c>
      <c r="BW349" s="657">
        <v>0</v>
      </c>
      <c r="BX349" s="666">
        <v>0</v>
      </c>
      <c r="BY349" s="657">
        <v>12</v>
      </c>
      <c r="BZ349" s="657">
        <v>10</v>
      </c>
      <c r="CA349" s="657">
        <v>2</v>
      </c>
      <c r="CB349" s="665">
        <v>0</v>
      </c>
      <c r="CC349" s="657">
        <v>0</v>
      </c>
      <c r="CD349" s="666">
        <v>0</v>
      </c>
      <c r="CE349" s="657">
        <v>0</v>
      </c>
      <c r="CF349" s="657">
        <v>0</v>
      </c>
      <c r="CG349" s="657">
        <v>0</v>
      </c>
      <c r="CH349" s="665">
        <v>3</v>
      </c>
      <c r="CI349" s="657">
        <v>2</v>
      </c>
      <c r="CJ349" s="666">
        <v>1</v>
      </c>
      <c r="CK349" s="657">
        <v>4</v>
      </c>
      <c r="CL349" s="657">
        <v>3</v>
      </c>
      <c r="CM349" s="657">
        <v>1</v>
      </c>
      <c r="CN349" s="665">
        <v>11</v>
      </c>
      <c r="CO349" s="657">
        <v>8</v>
      </c>
      <c r="CP349" s="666">
        <v>3</v>
      </c>
      <c r="CQ349" s="657">
        <v>2</v>
      </c>
      <c r="CR349" s="657">
        <v>1</v>
      </c>
      <c r="CS349" s="657">
        <v>1</v>
      </c>
      <c r="CT349" s="665">
        <v>17</v>
      </c>
      <c r="CU349" s="657">
        <v>15</v>
      </c>
      <c r="CV349" s="666">
        <v>2</v>
      </c>
      <c r="CW349" s="657">
        <v>2</v>
      </c>
      <c r="CX349" s="657">
        <v>1</v>
      </c>
      <c r="CY349" s="657">
        <v>1</v>
      </c>
      <c r="CZ349" s="665">
        <v>0</v>
      </c>
      <c r="DA349" s="657">
        <v>0</v>
      </c>
      <c r="DB349" s="666">
        <v>0</v>
      </c>
      <c r="DC349" s="657">
        <v>6</v>
      </c>
      <c r="DD349" s="657">
        <v>1</v>
      </c>
      <c r="DE349" s="657">
        <v>5</v>
      </c>
      <c r="DF349" s="665">
        <v>2</v>
      </c>
      <c r="DG349" s="657">
        <v>1</v>
      </c>
      <c r="DH349" s="666">
        <v>1</v>
      </c>
      <c r="DI349" s="657">
        <v>4</v>
      </c>
      <c r="DJ349" s="657">
        <v>4</v>
      </c>
      <c r="DK349" s="657">
        <v>0</v>
      </c>
      <c r="DL349" s="665">
        <v>1</v>
      </c>
      <c r="DM349" s="657">
        <v>0</v>
      </c>
      <c r="DN349" s="666">
        <v>1</v>
      </c>
      <c r="DO349" s="657">
        <v>1</v>
      </c>
      <c r="DP349" s="657">
        <v>0</v>
      </c>
      <c r="DQ349" s="657">
        <v>1</v>
      </c>
      <c r="DR349" s="665">
        <v>6</v>
      </c>
      <c r="DS349" s="657">
        <v>6</v>
      </c>
      <c r="DT349" s="666">
        <v>0</v>
      </c>
      <c r="DU349" s="665">
        <v>0</v>
      </c>
      <c r="DV349" s="657">
        <v>0</v>
      </c>
      <c r="DW349" s="666">
        <v>0</v>
      </c>
    </row>
    <row r="350" spans="1:127" x14ac:dyDescent="0.15">
      <c r="A350" s="529" t="s">
        <v>1692</v>
      </c>
      <c r="B350" s="661">
        <v>1673</v>
      </c>
      <c r="C350" s="662">
        <v>1383</v>
      </c>
      <c r="D350" s="663">
        <v>290</v>
      </c>
      <c r="E350" s="657">
        <v>828</v>
      </c>
      <c r="F350" s="657">
        <v>694</v>
      </c>
      <c r="G350" s="657">
        <v>134</v>
      </c>
      <c r="H350" s="665">
        <v>177</v>
      </c>
      <c r="I350" s="657">
        <v>164</v>
      </c>
      <c r="J350" s="666">
        <v>13</v>
      </c>
      <c r="K350" s="657">
        <v>400</v>
      </c>
      <c r="L350" s="657">
        <v>270</v>
      </c>
      <c r="M350" s="657">
        <v>130</v>
      </c>
      <c r="N350" s="665">
        <v>2</v>
      </c>
      <c r="O350" s="657">
        <v>2</v>
      </c>
      <c r="P350" s="666">
        <v>0</v>
      </c>
      <c r="Q350" s="657">
        <v>2</v>
      </c>
      <c r="R350" s="657">
        <v>2</v>
      </c>
      <c r="S350" s="657">
        <v>0</v>
      </c>
      <c r="T350" s="665">
        <v>0</v>
      </c>
      <c r="U350" s="657">
        <v>0</v>
      </c>
      <c r="V350" s="666">
        <v>0</v>
      </c>
      <c r="W350" s="657">
        <v>0</v>
      </c>
      <c r="X350" s="657">
        <v>0</v>
      </c>
      <c r="Y350" s="657">
        <v>0</v>
      </c>
      <c r="Z350" s="665">
        <v>0</v>
      </c>
      <c r="AA350" s="657">
        <v>0</v>
      </c>
      <c r="AB350" s="666">
        <v>0</v>
      </c>
      <c r="AC350" s="657">
        <v>2</v>
      </c>
      <c r="AD350" s="657">
        <v>2</v>
      </c>
      <c r="AE350" s="657">
        <v>0</v>
      </c>
      <c r="AF350" s="665">
        <v>0</v>
      </c>
      <c r="AG350" s="657">
        <v>0</v>
      </c>
      <c r="AH350" s="666">
        <v>0</v>
      </c>
      <c r="AI350" s="657">
        <v>22</v>
      </c>
      <c r="AJ350" s="657">
        <v>17</v>
      </c>
      <c r="AK350" s="657">
        <v>5</v>
      </c>
      <c r="AL350" s="665">
        <v>0</v>
      </c>
      <c r="AM350" s="657">
        <v>0</v>
      </c>
      <c r="AN350" s="666">
        <v>0</v>
      </c>
      <c r="AO350" s="657">
        <v>0</v>
      </c>
      <c r="AP350" s="657">
        <v>0</v>
      </c>
      <c r="AQ350" s="657">
        <v>0</v>
      </c>
      <c r="AR350" s="665">
        <v>0</v>
      </c>
      <c r="AS350" s="657">
        <v>0</v>
      </c>
      <c r="AT350" s="666">
        <v>0</v>
      </c>
      <c r="AU350" s="657">
        <v>0</v>
      </c>
      <c r="AV350" s="657">
        <v>0</v>
      </c>
      <c r="AW350" s="657">
        <v>0</v>
      </c>
      <c r="AX350" s="665">
        <v>0</v>
      </c>
      <c r="AY350" s="657">
        <v>0</v>
      </c>
      <c r="AZ350" s="666">
        <v>0</v>
      </c>
      <c r="BA350" s="657">
        <v>121</v>
      </c>
      <c r="BB350" s="657">
        <v>121</v>
      </c>
      <c r="BC350" s="657">
        <v>0</v>
      </c>
      <c r="BD350" s="665">
        <v>1</v>
      </c>
      <c r="BE350" s="657">
        <v>1</v>
      </c>
      <c r="BF350" s="666">
        <v>0</v>
      </c>
      <c r="BG350" s="657">
        <v>0</v>
      </c>
      <c r="BH350" s="657">
        <v>0</v>
      </c>
      <c r="BI350" s="657">
        <v>0</v>
      </c>
      <c r="BJ350" s="665">
        <v>99</v>
      </c>
      <c r="BK350" s="657">
        <v>92</v>
      </c>
      <c r="BL350" s="666">
        <v>7</v>
      </c>
      <c r="BM350" s="657">
        <v>0</v>
      </c>
      <c r="BN350" s="657">
        <v>0</v>
      </c>
      <c r="BO350" s="657">
        <v>0</v>
      </c>
      <c r="BP350" s="665">
        <v>0</v>
      </c>
      <c r="BQ350" s="657">
        <v>0</v>
      </c>
      <c r="BR350" s="666">
        <v>0</v>
      </c>
      <c r="BS350" s="657">
        <v>6</v>
      </c>
      <c r="BT350" s="657">
        <v>5</v>
      </c>
      <c r="BU350" s="657">
        <v>1</v>
      </c>
      <c r="BV350" s="665">
        <v>0</v>
      </c>
      <c r="BW350" s="657">
        <v>0</v>
      </c>
      <c r="BX350" s="666">
        <v>0</v>
      </c>
      <c r="BY350" s="657">
        <v>0</v>
      </c>
      <c r="BZ350" s="657">
        <v>0</v>
      </c>
      <c r="CA350" s="657">
        <v>0</v>
      </c>
      <c r="CB350" s="665">
        <v>0</v>
      </c>
      <c r="CC350" s="657">
        <v>0</v>
      </c>
      <c r="CD350" s="666">
        <v>0</v>
      </c>
      <c r="CE350" s="657">
        <v>0</v>
      </c>
      <c r="CF350" s="657">
        <v>0</v>
      </c>
      <c r="CG350" s="657">
        <v>0</v>
      </c>
      <c r="CH350" s="665">
        <v>13</v>
      </c>
      <c r="CI350" s="657">
        <v>13</v>
      </c>
      <c r="CJ350" s="666">
        <v>0</v>
      </c>
      <c r="CK350" s="657">
        <v>0</v>
      </c>
      <c r="CL350" s="657">
        <v>0</v>
      </c>
      <c r="CM350" s="657">
        <v>0</v>
      </c>
      <c r="CN350" s="665">
        <v>0</v>
      </c>
      <c r="CO350" s="657">
        <v>0</v>
      </c>
      <c r="CP350" s="666">
        <v>0</v>
      </c>
      <c r="CQ350" s="657">
        <v>0</v>
      </c>
      <c r="CR350" s="657">
        <v>0</v>
      </c>
      <c r="CS350" s="657">
        <v>0</v>
      </c>
      <c r="CT350" s="665">
        <v>0</v>
      </c>
      <c r="CU350" s="657">
        <v>0</v>
      </c>
      <c r="CV350" s="666">
        <v>0</v>
      </c>
      <c r="CW350" s="657">
        <v>0</v>
      </c>
      <c r="CX350" s="657">
        <v>0</v>
      </c>
      <c r="CY350" s="657">
        <v>0</v>
      </c>
      <c r="CZ350" s="665">
        <v>0</v>
      </c>
      <c r="DA350" s="657">
        <v>0</v>
      </c>
      <c r="DB350" s="666">
        <v>0</v>
      </c>
      <c r="DC350" s="657">
        <v>0</v>
      </c>
      <c r="DD350" s="657">
        <v>0</v>
      </c>
      <c r="DE350" s="657">
        <v>0</v>
      </c>
      <c r="DF350" s="665">
        <v>0</v>
      </c>
      <c r="DG350" s="657">
        <v>0</v>
      </c>
      <c r="DH350" s="666">
        <v>0</v>
      </c>
      <c r="DI350" s="657">
        <v>0</v>
      </c>
      <c r="DJ350" s="657">
        <v>0</v>
      </c>
      <c r="DK350" s="657">
        <v>0</v>
      </c>
      <c r="DL350" s="665">
        <v>0</v>
      </c>
      <c r="DM350" s="657">
        <v>0</v>
      </c>
      <c r="DN350" s="666">
        <v>0</v>
      </c>
      <c r="DO350" s="657">
        <v>0</v>
      </c>
      <c r="DP350" s="657">
        <v>0</v>
      </c>
      <c r="DQ350" s="657">
        <v>0</v>
      </c>
      <c r="DR350" s="665">
        <v>0</v>
      </c>
      <c r="DS350" s="657">
        <v>0</v>
      </c>
      <c r="DT350" s="666">
        <v>0</v>
      </c>
      <c r="DU350" s="665">
        <v>0</v>
      </c>
      <c r="DV350" s="657">
        <v>0</v>
      </c>
      <c r="DW350" s="666">
        <v>0</v>
      </c>
    </row>
    <row r="351" spans="1:127" x14ac:dyDescent="0.15">
      <c r="A351" s="529" t="s">
        <v>1693</v>
      </c>
      <c r="B351" s="661">
        <v>19</v>
      </c>
      <c r="C351" s="662">
        <v>16</v>
      </c>
      <c r="D351" s="663">
        <v>3</v>
      </c>
      <c r="E351" s="657">
        <v>5</v>
      </c>
      <c r="F351" s="657">
        <v>4</v>
      </c>
      <c r="G351" s="657">
        <v>1</v>
      </c>
      <c r="H351" s="665">
        <v>0</v>
      </c>
      <c r="I351" s="657">
        <v>0</v>
      </c>
      <c r="J351" s="666">
        <v>0</v>
      </c>
      <c r="K351" s="657">
        <v>0</v>
      </c>
      <c r="L351" s="657">
        <v>0</v>
      </c>
      <c r="M351" s="657">
        <v>0</v>
      </c>
      <c r="N351" s="665">
        <v>0</v>
      </c>
      <c r="O351" s="657">
        <v>0</v>
      </c>
      <c r="P351" s="666">
        <v>0</v>
      </c>
      <c r="Q351" s="657">
        <v>2</v>
      </c>
      <c r="R351" s="657">
        <v>1</v>
      </c>
      <c r="S351" s="657">
        <v>1</v>
      </c>
      <c r="T351" s="665">
        <v>1</v>
      </c>
      <c r="U351" s="657">
        <v>1</v>
      </c>
      <c r="V351" s="666">
        <v>0</v>
      </c>
      <c r="W351" s="657">
        <v>0</v>
      </c>
      <c r="X351" s="657">
        <v>0</v>
      </c>
      <c r="Y351" s="657">
        <v>0</v>
      </c>
      <c r="Z351" s="665">
        <v>0</v>
      </c>
      <c r="AA351" s="657">
        <v>0</v>
      </c>
      <c r="AB351" s="666">
        <v>0</v>
      </c>
      <c r="AC351" s="657">
        <v>2</v>
      </c>
      <c r="AD351" s="657">
        <v>2</v>
      </c>
      <c r="AE351" s="657">
        <v>0</v>
      </c>
      <c r="AF351" s="665">
        <v>0</v>
      </c>
      <c r="AG351" s="657">
        <v>0</v>
      </c>
      <c r="AH351" s="666">
        <v>0</v>
      </c>
      <c r="AI351" s="657">
        <v>0</v>
      </c>
      <c r="AJ351" s="657">
        <v>0</v>
      </c>
      <c r="AK351" s="657">
        <v>0</v>
      </c>
      <c r="AL351" s="665">
        <v>0</v>
      </c>
      <c r="AM351" s="657">
        <v>0</v>
      </c>
      <c r="AN351" s="666">
        <v>0</v>
      </c>
      <c r="AO351" s="657">
        <v>0</v>
      </c>
      <c r="AP351" s="657">
        <v>0</v>
      </c>
      <c r="AQ351" s="657">
        <v>0</v>
      </c>
      <c r="AR351" s="665">
        <v>0</v>
      </c>
      <c r="AS351" s="657">
        <v>0</v>
      </c>
      <c r="AT351" s="666">
        <v>0</v>
      </c>
      <c r="AU351" s="657">
        <v>0</v>
      </c>
      <c r="AV351" s="657">
        <v>0</v>
      </c>
      <c r="AW351" s="657">
        <v>0</v>
      </c>
      <c r="AX351" s="665">
        <v>0</v>
      </c>
      <c r="AY351" s="657">
        <v>0</v>
      </c>
      <c r="AZ351" s="666">
        <v>0</v>
      </c>
      <c r="BA351" s="657">
        <v>0</v>
      </c>
      <c r="BB351" s="657">
        <v>0</v>
      </c>
      <c r="BC351" s="657">
        <v>0</v>
      </c>
      <c r="BD351" s="665">
        <v>0</v>
      </c>
      <c r="BE351" s="657">
        <v>0</v>
      </c>
      <c r="BF351" s="666">
        <v>0</v>
      </c>
      <c r="BG351" s="657">
        <v>0</v>
      </c>
      <c r="BH351" s="657">
        <v>0</v>
      </c>
      <c r="BI351" s="657">
        <v>0</v>
      </c>
      <c r="BJ351" s="665">
        <v>0</v>
      </c>
      <c r="BK351" s="657">
        <v>0</v>
      </c>
      <c r="BL351" s="666">
        <v>0</v>
      </c>
      <c r="BM351" s="657">
        <v>0</v>
      </c>
      <c r="BN351" s="657">
        <v>0</v>
      </c>
      <c r="BO351" s="657">
        <v>0</v>
      </c>
      <c r="BP351" s="665">
        <v>0</v>
      </c>
      <c r="BQ351" s="657">
        <v>0</v>
      </c>
      <c r="BR351" s="666">
        <v>0</v>
      </c>
      <c r="BS351" s="657">
        <v>0</v>
      </c>
      <c r="BT351" s="657">
        <v>0</v>
      </c>
      <c r="BU351" s="657">
        <v>0</v>
      </c>
      <c r="BV351" s="665">
        <v>0</v>
      </c>
      <c r="BW351" s="657">
        <v>0</v>
      </c>
      <c r="BX351" s="666">
        <v>0</v>
      </c>
      <c r="BY351" s="657">
        <v>0</v>
      </c>
      <c r="BZ351" s="657">
        <v>0</v>
      </c>
      <c r="CA351" s="657">
        <v>0</v>
      </c>
      <c r="CB351" s="665">
        <v>9</v>
      </c>
      <c r="CC351" s="657">
        <v>8</v>
      </c>
      <c r="CD351" s="666">
        <v>1</v>
      </c>
      <c r="CE351" s="657">
        <v>0</v>
      </c>
      <c r="CF351" s="657">
        <v>0</v>
      </c>
      <c r="CG351" s="657">
        <v>0</v>
      </c>
      <c r="CH351" s="665">
        <v>0</v>
      </c>
      <c r="CI351" s="657">
        <v>0</v>
      </c>
      <c r="CJ351" s="666">
        <v>0</v>
      </c>
      <c r="CK351" s="657">
        <v>0</v>
      </c>
      <c r="CL351" s="657">
        <v>0</v>
      </c>
      <c r="CM351" s="657">
        <v>0</v>
      </c>
      <c r="CN351" s="665">
        <v>0</v>
      </c>
      <c r="CO351" s="657">
        <v>0</v>
      </c>
      <c r="CP351" s="666">
        <v>0</v>
      </c>
      <c r="CQ351" s="657">
        <v>0</v>
      </c>
      <c r="CR351" s="657">
        <v>0</v>
      </c>
      <c r="CS351" s="657">
        <v>0</v>
      </c>
      <c r="CT351" s="665">
        <v>0</v>
      </c>
      <c r="CU351" s="657">
        <v>0</v>
      </c>
      <c r="CV351" s="666">
        <v>0</v>
      </c>
      <c r="CW351" s="657">
        <v>0</v>
      </c>
      <c r="CX351" s="657">
        <v>0</v>
      </c>
      <c r="CY351" s="657">
        <v>0</v>
      </c>
      <c r="CZ351" s="665">
        <v>0</v>
      </c>
      <c r="DA351" s="657">
        <v>0</v>
      </c>
      <c r="DB351" s="666">
        <v>0</v>
      </c>
      <c r="DC351" s="657">
        <v>0</v>
      </c>
      <c r="DD351" s="657">
        <v>0</v>
      </c>
      <c r="DE351" s="657">
        <v>0</v>
      </c>
      <c r="DF351" s="665">
        <v>0</v>
      </c>
      <c r="DG351" s="657">
        <v>0</v>
      </c>
      <c r="DH351" s="666">
        <v>0</v>
      </c>
      <c r="DI351" s="657">
        <v>0</v>
      </c>
      <c r="DJ351" s="657">
        <v>0</v>
      </c>
      <c r="DK351" s="657">
        <v>0</v>
      </c>
      <c r="DL351" s="665">
        <v>0</v>
      </c>
      <c r="DM351" s="657">
        <v>0</v>
      </c>
      <c r="DN351" s="666">
        <v>0</v>
      </c>
      <c r="DO351" s="657">
        <v>0</v>
      </c>
      <c r="DP351" s="657">
        <v>0</v>
      </c>
      <c r="DQ351" s="657">
        <v>0</v>
      </c>
      <c r="DR351" s="665">
        <v>0</v>
      </c>
      <c r="DS351" s="657">
        <v>0</v>
      </c>
      <c r="DT351" s="666">
        <v>0</v>
      </c>
      <c r="DU351" s="665">
        <v>0</v>
      </c>
      <c r="DV351" s="657">
        <v>0</v>
      </c>
      <c r="DW351" s="666">
        <v>0</v>
      </c>
    </row>
    <row r="352" spans="1:127" x14ac:dyDescent="0.15">
      <c r="A352" s="743" t="s">
        <v>1694</v>
      </c>
      <c r="B352" s="741">
        <v>2239</v>
      </c>
      <c r="C352" s="740">
        <v>1832</v>
      </c>
      <c r="D352" s="742">
        <v>407</v>
      </c>
      <c r="E352" s="740">
        <v>1097</v>
      </c>
      <c r="F352" s="740">
        <v>918</v>
      </c>
      <c r="G352" s="740">
        <v>179</v>
      </c>
      <c r="H352" s="741">
        <v>628</v>
      </c>
      <c r="I352" s="740">
        <v>502</v>
      </c>
      <c r="J352" s="742">
        <v>126</v>
      </c>
      <c r="K352" s="740">
        <v>9</v>
      </c>
      <c r="L352" s="740">
        <v>6</v>
      </c>
      <c r="M352" s="740">
        <v>3</v>
      </c>
      <c r="N352" s="741">
        <v>37</v>
      </c>
      <c r="O352" s="740">
        <v>24</v>
      </c>
      <c r="P352" s="742">
        <v>13</v>
      </c>
      <c r="Q352" s="740">
        <v>0</v>
      </c>
      <c r="R352" s="740">
        <v>0</v>
      </c>
      <c r="S352" s="740">
        <v>0</v>
      </c>
      <c r="T352" s="741">
        <v>41</v>
      </c>
      <c r="U352" s="740">
        <v>38</v>
      </c>
      <c r="V352" s="742">
        <v>3</v>
      </c>
      <c r="W352" s="740">
        <v>0</v>
      </c>
      <c r="X352" s="740">
        <v>0</v>
      </c>
      <c r="Y352" s="740">
        <v>0</v>
      </c>
      <c r="Z352" s="741">
        <v>0</v>
      </c>
      <c r="AA352" s="740">
        <v>0</v>
      </c>
      <c r="AB352" s="742">
        <v>0</v>
      </c>
      <c r="AC352" s="740">
        <v>3</v>
      </c>
      <c r="AD352" s="740">
        <v>3</v>
      </c>
      <c r="AE352" s="740">
        <v>0</v>
      </c>
      <c r="AF352" s="741">
        <v>0</v>
      </c>
      <c r="AG352" s="740">
        <v>0</v>
      </c>
      <c r="AH352" s="742">
        <v>0</v>
      </c>
      <c r="AI352" s="740">
        <v>125</v>
      </c>
      <c r="AJ352" s="740">
        <v>120</v>
      </c>
      <c r="AK352" s="740">
        <v>5</v>
      </c>
      <c r="AL352" s="741">
        <v>0</v>
      </c>
      <c r="AM352" s="740">
        <v>0</v>
      </c>
      <c r="AN352" s="742">
        <v>0</v>
      </c>
      <c r="AO352" s="740">
        <v>0</v>
      </c>
      <c r="AP352" s="740">
        <v>0</v>
      </c>
      <c r="AQ352" s="740">
        <v>0</v>
      </c>
      <c r="AR352" s="741">
        <v>0</v>
      </c>
      <c r="AS352" s="740">
        <v>0</v>
      </c>
      <c r="AT352" s="742">
        <v>0</v>
      </c>
      <c r="AU352" s="740">
        <v>0</v>
      </c>
      <c r="AV352" s="740">
        <v>0</v>
      </c>
      <c r="AW352" s="740">
        <v>0</v>
      </c>
      <c r="AX352" s="741">
        <v>5</v>
      </c>
      <c r="AY352" s="740">
        <v>3</v>
      </c>
      <c r="AZ352" s="742">
        <v>2</v>
      </c>
      <c r="BA352" s="740">
        <v>0</v>
      </c>
      <c r="BB352" s="740">
        <v>0</v>
      </c>
      <c r="BC352" s="740">
        <v>0</v>
      </c>
      <c r="BD352" s="741">
        <v>0</v>
      </c>
      <c r="BE352" s="740">
        <v>0</v>
      </c>
      <c r="BF352" s="742">
        <v>0</v>
      </c>
      <c r="BG352" s="740">
        <v>0</v>
      </c>
      <c r="BH352" s="740">
        <v>0</v>
      </c>
      <c r="BI352" s="740">
        <v>0</v>
      </c>
      <c r="BJ352" s="741">
        <v>0</v>
      </c>
      <c r="BK352" s="740">
        <v>0</v>
      </c>
      <c r="BL352" s="742">
        <v>0</v>
      </c>
      <c r="BM352" s="740">
        <v>0</v>
      </c>
      <c r="BN352" s="740">
        <v>0</v>
      </c>
      <c r="BO352" s="740">
        <v>0</v>
      </c>
      <c r="BP352" s="741">
        <v>0</v>
      </c>
      <c r="BQ352" s="740">
        <v>0</v>
      </c>
      <c r="BR352" s="742">
        <v>0</v>
      </c>
      <c r="BS352" s="740">
        <v>0</v>
      </c>
      <c r="BT352" s="740">
        <v>0</v>
      </c>
      <c r="BU352" s="740">
        <v>0</v>
      </c>
      <c r="BV352" s="741">
        <v>169</v>
      </c>
      <c r="BW352" s="740">
        <v>131</v>
      </c>
      <c r="BX352" s="742">
        <v>38</v>
      </c>
      <c r="BY352" s="740">
        <v>0</v>
      </c>
      <c r="BZ352" s="740">
        <v>0</v>
      </c>
      <c r="CA352" s="740">
        <v>0</v>
      </c>
      <c r="CB352" s="741">
        <v>97</v>
      </c>
      <c r="CC352" s="740">
        <v>68</v>
      </c>
      <c r="CD352" s="742">
        <v>29</v>
      </c>
      <c r="CE352" s="740">
        <v>0</v>
      </c>
      <c r="CF352" s="740">
        <v>0</v>
      </c>
      <c r="CG352" s="740">
        <v>0</v>
      </c>
      <c r="CH352" s="741">
        <v>0</v>
      </c>
      <c r="CI352" s="740">
        <v>0</v>
      </c>
      <c r="CJ352" s="742">
        <v>0</v>
      </c>
      <c r="CK352" s="740">
        <v>16</v>
      </c>
      <c r="CL352" s="740">
        <v>13</v>
      </c>
      <c r="CM352" s="740">
        <v>3</v>
      </c>
      <c r="CN352" s="741">
        <v>0</v>
      </c>
      <c r="CO352" s="740">
        <v>0</v>
      </c>
      <c r="CP352" s="742">
        <v>0</v>
      </c>
      <c r="CQ352" s="740">
        <v>1</v>
      </c>
      <c r="CR352" s="740">
        <v>1</v>
      </c>
      <c r="CS352" s="740">
        <v>0</v>
      </c>
      <c r="CT352" s="741">
        <v>0</v>
      </c>
      <c r="CU352" s="740">
        <v>0</v>
      </c>
      <c r="CV352" s="742">
        <v>0</v>
      </c>
      <c r="CW352" s="740">
        <v>0</v>
      </c>
      <c r="CX352" s="740">
        <v>0</v>
      </c>
      <c r="CY352" s="740">
        <v>0</v>
      </c>
      <c r="CZ352" s="741">
        <v>0</v>
      </c>
      <c r="DA352" s="740">
        <v>0</v>
      </c>
      <c r="DB352" s="742">
        <v>0</v>
      </c>
      <c r="DC352" s="740">
        <v>0</v>
      </c>
      <c r="DD352" s="740">
        <v>0</v>
      </c>
      <c r="DE352" s="740">
        <v>0</v>
      </c>
      <c r="DF352" s="741">
        <v>0</v>
      </c>
      <c r="DG352" s="740">
        <v>0</v>
      </c>
      <c r="DH352" s="742">
        <v>0</v>
      </c>
      <c r="DI352" s="740">
        <v>0</v>
      </c>
      <c r="DJ352" s="740">
        <v>0</v>
      </c>
      <c r="DK352" s="740">
        <v>0</v>
      </c>
      <c r="DL352" s="741">
        <v>0</v>
      </c>
      <c r="DM352" s="740">
        <v>0</v>
      </c>
      <c r="DN352" s="742">
        <v>0</v>
      </c>
      <c r="DO352" s="740">
        <v>0</v>
      </c>
      <c r="DP352" s="740">
        <v>0</v>
      </c>
      <c r="DQ352" s="740">
        <v>0</v>
      </c>
      <c r="DR352" s="741">
        <v>7</v>
      </c>
      <c r="DS352" s="740">
        <v>1</v>
      </c>
      <c r="DT352" s="742">
        <v>6</v>
      </c>
      <c r="DU352" s="741">
        <v>4</v>
      </c>
      <c r="DV352" s="740">
        <v>4</v>
      </c>
      <c r="DW352" s="742">
        <v>0</v>
      </c>
    </row>
    <row r="353" spans="1:127" x14ac:dyDescent="0.15">
      <c r="A353" s="529" t="s">
        <v>1695</v>
      </c>
      <c r="B353" s="661">
        <v>0</v>
      </c>
      <c r="C353" s="662">
        <v>0</v>
      </c>
      <c r="D353" s="663">
        <v>0</v>
      </c>
      <c r="E353" s="657">
        <v>0</v>
      </c>
      <c r="F353" s="657">
        <v>0</v>
      </c>
      <c r="G353" s="657">
        <v>0</v>
      </c>
      <c r="H353" s="665">
        <v>0</v>
      </c>
      <c r="I353" s="657">
        <v>0</v>
      </c>
      <c r="J353" s="666">
        <v>0</v>
      </c>
      <c r="K353" s="657">
        <v>0</v>
      </c>
      <c r="L353" s="657">
        <v>0</v>
      </c>
      <c r="M353" s="657">
        <v>0</v>
      </c>
      <c r="N353" s="665">
        <v>0</v>
      </c>
      <c r="O353" s="657">
        <v>0</v>
      </c>
      <c r="P353" s="666">
        <v>0</v>
      </c>
      <c r="Q353" s="657">
        <v>0</v>
      </c>
      <c r="R353" s="657">
        <v>0</v>
      </c>
      <c r="S353" s="657">
        <v>0</v>
      </c>
      <c r="T353" s="665">
        <v>0</v>
      </c>
      <c r="U353" s="657">
        <v>0</v>
      </c>
      <c r="V353" s="666">
        <v>0</v>
      </c>
      <c r="W353" s="657">
        <v>0</v>
      </c>
      <c r="X353" s="657">
        <v>0</v>
      </c>
      <c r="Y353" s="657">
        <v>0</v>
      </c>
      <c r="Z353" s="665">
        <v>0</v>
      </c>
      <c r="AA353" s="657">
        <v>0</v>
      </c>
      <c r="AB353" s="666">
        <v>0</v>
      </c>
      <c r="AC353" s="657">
        <v>0</v>
      </c>
      <c r="AD353" s="657">
        <v>0</v>
      </c>
      <c r="AE353" s="657">
        <v>0</v>
      </c>
      <c r="AF353" s="665">
        <v>0</v>
      </c>
      <c r="AG353" s="657">
        <v>0</v>
      </c>
      <c r="AH353" s="666">
        <v>0</v>
      </c>
      <c r="AI353" s="657">
        <v>0</v>
      </c>
      <c r="AJ353" s="657">
        <v>0</v>
      </c>
      <c r="AK353" s="657">
        <v>0</v>
      </c>
      <c r="AL353" s="665">
        <v>0</v>
      </c>
      <c r="AM353" s="657">
        <v>0</v>
      </c>
      <c r="AN353" s="666">
        <v>0</v>
      </c>
      <c r="AO353" s="657">
        <v>0</v>
      </c>
      <c r="AP353" s="657">
        <v>0</v>
      </c>
      <c r="AQ353" s="657">
        <v>0</v>
      </c>
      <c r="AR353" s="665">
        <v>0</v>
      </c>
      <c r="AS353" s="657">
        <v>0</v>
      </c>
      <c r="AT353" s="666">
        <v>0</v>
      </c>
      <c r="AU353" s="657">
        <v>0</v>
      </c>
      <c r="AV353" s="657">
        <v>0</v>
      </c>
      <c r="AW353" s="657">
        <v>0</v>
      </c>
      <c r="AX353" s="665">
        <v>0</v>
      </c>
      <c r="AY353" s="657">
        <v>0</v>
      </c>
      <c r="AZ353" s="666">
        <v>0</v>
      </c>
      <c r="BA353" s="657">
        <v>0</v>
      </c>
      <c r="BB353" s="657">
        <v>0</v>
      </c>
      <c r="BC353" s="657">
        <v>0</v>
      </c>
      <c r="BD353" s="665">
        <v>0</v>
      </c>
      <c r="BE353" s="657">
        <v>0</v>
      </c>
      <c r="BF353" s="666">
        <v>0</v>
      </c>
      <c r="BG353" s="657">
        <v>0</v>
      </c>
      <c r="BH353" s="657">
        <v>0</v>
      </c>
      <c r="BI353" s="657">
        <v>0</v>
      </c>
      <c r="BJ353" s="665">
        <v>0</v>
      </c>
      <c r="BK353" s="657">
        <v>0</v>
      </c>
      <c r="BL353" s="666">
        <v>0</v>
      </c>
      <c r="BM353" s="657">
        <v>0</v>
      </c>
      <c r="BN353" s="657">
        <v>0</v>
      </c>
      <c r="BO353" s="657">
        <v>0</v>
      </c>
      <c r="BP353" s="665">
        <v>0</v>
      </c>
      <c r="BQ353" s="657">
        <v>0</v>
      </c>
      <c r="BR353" s="666">
        <v>0</v>
      </c>
      <c r="BS353" s="657">
        <v>0</v>
      </c>
      <c r="BT353" s="657">
        <v>0</v>
      </c>
      <c r="BU353" s="657">
        <v>0</v>
      </c>
      <c r="BV353" s="665">
        <v>0</v>
      </c>
      <c r="BW353" s="657">
        <v>0</v>
      </c>
      <c r="BX353" s="666">
        <v>0</v>
      </c>
      <c r="BY353" s="657">
        <v>0</v>
      </c>
      <c r="BZ353" s="657">
        <v>0</v>
      </c>
      <c r="CA353" s="657">
        <v>0</v>
      </c>
      <c r="CB353" s="665">
        <v>0</v>
      </c>
      <c r="CC353" s="657">
        <v>0</v>
      </c>
      <c r="CD353" s="666">
        <v>0</v>
      </c>
      <c r="CE353" s="657">
        <v>0</v>
      </c>
      <c r="CF353" s="657">
        <v>0</v>
      </c>
      <c r="CG353" s="657">
        <v>0</v>
      </c>
      <c r="CH353" s="665">
        <v>0</v>
      </c>
      <c r="CI353" s="657">
        <v>0</v>
      </c>
      <c r="CJ353" s="666">
        <v>0</v>
      </c>
      <c r="CK353" s="657">
        <v>0</v>
      </c>
      <c r="CL353" s="657">
        <v>0</v>
      </c>
      <c r="CM353" s="657">
        <v>0</v>
      </c>
      <c r="CN353" s="665">
        <v>0</v>
      </c>
      <c r="CO353" s="657">
        <v>0</v>
      </c>
      <c r="CP353" s="666">
        <v>0</v>
      </c>
      <c r="CQ353" s="657">
        <v>0</v>
      </c>
      <c r="CR353" s="657">
        <v>0</v>
      </c>
      <c r="CS353" s="657">
        <v>0</v>
      </c>
      <c r="CT353" s="665">
        <v>0</v>
      </c>
      <c r="CU353" s="657">
        <v>0</v>
      </c>
      <c r="CV353" s="666">
        <v>0</v>
      </c>
      <c r="CW353" s="657">
        <v>0</v>
      </c>
      <c r="CX353" s="657">
        <v>0</v>
      </c>
      <c r="CY353" s="657">
        <v>0</v>
      </c>
      <c r="CZ353" s="665">
        <v>0</v>
      </c>
      <c r="DA353" s="657">
        <v>0</v>
      </c>
      <c r="DB353" s="666">
        <v>0</v>
      </c>
      <c r="DC353" s="657">
        <v>0</v>
      </c>
      <c r="DD353" s="657">
        <v>0</v>
      </c>
      <c r="DE353" s="657">
        <v>0</v>
      </c>
      <c r="DF353" s="665">
        <v>0</v>
      </c>
      <c r="DG353" s="657">
        <v>0</v>
      </c>
      <c r="DH353" s="666">
        <v>0</v>
      </c>
      <c r="DI353" s="657">
        <v>0</v>
      </c>
      <c r="DJ353" s="657">
        <v>0</v>
      </c>
      <c r="DK353" s="657">
        <v>0</v>
      </c>
      <c r="DL353" s="665">
        <v>0</v>
      </c>
      <c r="DM353" s="657">
        <v>0</v>
      </c>
      <c r="DN353" s="666">
        <v>0</v>
      </c>
      <c r="DO353" s="657">
        <v>0</v>
      </c>
      <c r="DP353" s="657">
        <v>0</v>
      </c>
      <c r="DQ353" s="657">
        <v>0</v>
      </c>
      <c r="DR353" s="665">
        <v>0</v>
      </c>
      <c r="DS353" s="657">
        <v>0</v>
      </c>
      <c r="DT353" s="666">
        <v>0</v>
      </c>
      <c r="DU353" s="665">
        <v>0</v>
      </c>
      <c r="DV353" s="657">
        <v>0</v>
      </c>
      <c r="DW353" s="666">
        <v>0</v>
      </c>
    </row>
    <row r="354" spans="1:127" x14ac:dyDescent="0.15">
      <c r="A354" s="529" t="s">
        <v>1696</v>
      </c>
      <c r="B354" s="661">
        <v>189</v>
      </c>
      <c r="C354" s="662">
        <v>146</v>
      </c>
      <c r="D354" s="663">
        <v>43</v>
      </c>
      <c r="E354" s="657">
        <v>174</v>
      </c>
      <c r="F354" s="657">
        <v>134</v>
      </c>
      <c r="G354" s="657">
        <v>40</v>
      </c>
      <c r="H354" s="665">
        <v>12</v>
      </c>
      <c r="I354" s="657">
        <v>10</v>
      </c>
      <c r="J354" s="666">
        <v>2</v>
      </c>
      <c r="K354" s="657">
        <v>3</v>
      </c>
      <c r="L354" s="657">
        <v>2</v>
      </c>
      <c r="M354" s="657">
        <v>1</v>
      </c>
      <c r="N354" s="665">
        <v>0</v>
      </c>
      <c r="O354" s="657">
        <v>0</v>
      </c>
      <c r="P354" s="666">
        <v>0</v>
      </c>
      <c r="Q354" s="657">
        <v>0</v>
      </c>
      <c r="R354" s="657">
        <v>0</v>
      </c>
      <c r="S354" s="657">
        <v>0</v>
      </c>
      <c r="T354" s="665">
        <v>0</v>
      </c>
      <c r="U354" s="657">
        <v>0</v>
      </c>
      <c r="V354" s="666">
        <v>0</v>
      </c>
      <c r="W354" s="657">
        <v>0</v>
      </c>
      <c r="X354" s="657">
        <v>0</v>
      </c>
      <c r="Y354" s="657">
        <v>0</v>
      </c>
      <c r="Z354" s="665">
        <v>0</v>
      </c>
      <c r="AA354" s="657">
        <v>0</v>
      </c>
      <c r="AB354" s="666">
        <v>0</v>
      </c>
      <c r="AC354" s="657">
        <v>0</v>
      </c>
      <c r="AD354" s="657">
        <v>0</v>
      </c>
      <c r="AE354" s="657">
        <v>0</v>
      </c>
      <c r="AF354" s="665">
        <v>0</v>
      </c>
      <c r="AG354" s="657">
        <v>0</v>
      </c>
      <c r="AH354" s="666">
        <v>0</v>
      </c>
      <c r="AI354" s="657">
        <v>0</v>
      </c>
      <c r="AJ354" s="657">
        <v>0</v>
      </c>
      <c r="AK354" s="657">
        <v>0</v>
      </c>
      <c r="AL354" s="665">
        <v>0</v>
      </c>
      <c r="AM354" s="657">
        <v>0</v>
      </c>
      <c r="AN354" s="666">
        <v>0</v>
      </c>
      <c r="AO354" s="657">
        <v>0</v>
      </c>
      <c r="AP354" s="657">
        <v>0</v>
      </c>
      <c r="AQ354" s="657">
        <v>0</v>
      </c>
      <c r="AR354" s="665">
        <v>0</v>
      </c>
      <c r="AS354" s="657">
        <v>0</v>
      </c>
      <c r="AT354" s="666">
        <v>0</v>
      </c>
      <c r="AU354" s="657">
        <v>0</v>
      </c>
      <c r="AV354" s="657">
        <v>0</v>
      </c>
      <c r="AW354" s="657">
        <v>0</v>
      </c>
      <c r="AX354" s="665">
        <v>0</v>
      </c>
      <c r="AY354" s="657">
        <v>0</v>
      </c>
      <c r="AZ354" s="666">
        <v>0</v>
      </c>
      <c r="BA354" s="657">
        <v>0</v>
      </c>
      <c r="BB354" s="657">
        <v>0</v>
      </c>
      <c r="BC354" s="657">
        <v>0</v>
      </c>
      <c r="BD354" s="665">
        <v>0</v>
      </c>
      <c r="BE354" s="657">
        <v>0</v>
      </c>
      <c r="BF354" s="666">
        <v>0</v>
      </c>
      <c r="BG354" s="657">
        <v>0</v>
      </c>
      <c r="BH354" s="657">
        <v>0</v>
      </c>
      <c r="BI354" s="657">
        <v>0</v>
      </c>
      <c r="BJ354" s="665">
        <v>0</v>
      </c>
      <c r="BK354" s="657">
        <v>0</v>
      </c>
      <c r="BL354" s="666">
        <v>0</v>
      </c>
      <c r="BM354" s="657">
        <v>0</v>
      </c>
      <c r="BN354" s="657">
        <v>0</v>
      </c>
      <c r="BO354" s="657">
        <v>0</v>
      </c>
      <c r="BP354" s="665">
        <v>0</v>
      </c>
      <c r="BQ354" s="657">
        <v>0</v>
      </c>
      <c r="BR354" s="666">
        <v>0</v>
      </c>
      <c r="BS354" s="657">
        <v>0</v>
      </c>
      <c r="BT354" s="657">
        <v>0</v>
      </c>
      <c r="BU354" s="657">
        <v>0</v>
      </c>
      <c r="BV354" s="665">
        <v>0</v>
      </c>
      <c r="BW354" s="657">
        <v>0</v>
      </c>
      <c r="BX354" s="666">
        <v>0</v>
      </c>
      <c r="BY354" s="657">
        <v>0</v>
      </c>
      <c r="BZ354" s="657">
        <v>0</v>
      </c>
      <c r="CA354" s="657">
        <v>0</v>
      </c>
      <c r="CB354" s="665">
        <v>0</v>
      </c>
      <c r="CC354" s="657">
        <v>0</v>
      </c>
      <c r="CD354" s="666">
        <v>0</v>
      </c>
      <c r="CE354" s="657">
        <v>0</v>
      </c>
      <c r="CF354" s="657">
        <v>0</v>
      </c>
      <c r="CG354" s="657">
        <v>0</v>
      </c>
      <c r="CH354" s="665">
        <v>0</v>
      </c>
      <c r="CI354" s="657">
        <v>0</v>
      </c>
      <c r="CJ354" s="666">
        <v>0</v>
      </c>
      <c r="CK354" s="657">
        <v>0</v>
      </c>
      <c r="CL354" s="657">
        <v>0</v>
      </c>
      <c r="CM354" s="657">
        <v>0</v>
      </c>
      <c r="CN354" s="665">
        <v>0</v>
      </c>
      <c r="CO354" s="657">
        <v>0</v>
      </c>
      <c r="CP354" s="666">
        <v>0</v>
      </c>
      <c r="CQ354" s="657">
        <v>0</v>
      </c>
      <c r="CR354" s="657">
        <v>0</v>
      </c>
      <c r="CS354" s="657">
        <v>0</v>
      </c>
      <c r="CT354" s="665">
        <v>0</v>
      </c>
      <c r="CU354" s="657">
        <v>0</v>
      </c>
      <c r="CV354" s="666">
        <v>0</v>
      </c>
      <c r="CW354" s="657">
        <v>0</v>
      </c>
      <c r="CX354" s="657">
        <v>0</v>
      </c>
      <c r="CY354" s="657">
        <v>0</v>
      </c>
      <c r="CZ354" s="665">
        <v>0</v>
      </c>
      <c r="DA354" s="657">
        <v>0</v>
      </c>
      <c r="DB354" s="666">
        <v>0</v>
      </c>
      <c r="DC354" s="657">
        <v>0</v>
      </c>
      <c r="DD354" s="657">
        <v>0</v>
      </c>
      <c r="DE354" s="657">
        <v>0</v>
      </c>
      <c r="DF354" s="665">
        <v>0</v>
      </c>
      <c r="DG354" s="657">
        <v>0</v>
      </c>
      <c r="DH354" s="666">
        <v>0</v>
      </c>
      <c r="DI354" s="657">
        <v>0</v>
      </c>
      <c r="DJ354" s="657">
        <v>0</v>
      </c>
      <c r="DK354" s="657">
        <v>0</v>
      </c>
      <c r="DL354" s="665">
        <v>0</v>
      </c>
      <c r="DM354" s="657">
        <v>0</v>
      </c>
      <c r="DN354" s="666">
        <v>0</v>
      </c>
      <c r="DO354" s="657">
        <v>0</v>
      </c>
      <c r="DP354" s="657">
        <v>0</v>
      </c>
      <c r="DQ354" s="657">
        <v>0</v>
      </c>
      <c r="DR354" s="665">
        <v>0</v>
      </c>
      <c r="DS354" s="657">
        <v>0</v>
      </c>
      <c r="DT354" s="666">
        <v>0</v>
      </c>
      <c r="DU354" s="665">
        <v>0</v>
      </c>
      <c r="DV354" s="657">
        <v>0</v>
      </c>
      <c r="DW354" s="666">
        <v>0</v>
      </c>
    </row>
    <row r="355" spans="1:127" x14ac:dyDescent="0.15">
      <c r="A355" s="529" t="s">
        <v>1697</v>
      </c>
      <c r="B355" s="661">
        <v>1266</v>
      </c>
      <c r="C355" s="662">
        <v>1049</v>
      </c>
      <c r="D355" s="663">
        <v>217</v>
      </c>
      <c r="E355" s="657">
        <v>397</v>
      </c>
      <c r="F355" s="657">
        <v>343</v>
      </c>
      <c r="G355" s="657">
        <v>54</v>
      </c>
      <c r="H355" s="665">
        <v>569</v>
      </c>
      <c r="I355" s="657">
        <v>452</v>
      </c>
      <c r="J355" s="666">
        <v>117</v>
      </c>
      <c r="K355" s="657">
        <v>3</v>
      </c>
      <c r="L355" s="657">
        <v>2</v>
      </c>
      <c r="M355" s="657">
        <v>1</v>
      </c>
      <c r="N355" s="665">
        <v>0</v>
      </c>
      <c r="O355" s="657">
        <v>0</v>
      </c>
      <c r="P355" s="666">
        <v>0</v>
      </c>
      <c r="Q355" s="657">
        <v>0</v>
      </c>
      <c r="R355" s="657">
        <v>0</v>
      </c>
      <c r="S355" s="657">
        <v>0</v>
      </c>
      <c r="T355" s="665">
        <v>0</v>
      </c>
      <c r="U355" s="657">
        <v>0</v>
      </c>
      <c r="V355" s="666">
        <v>0</v>
      </c>
      <c r="W355" s="657">
        <v>0</v>
      </c>
      <c r="X355" s="657">
        <v>0</v>
      </c>
      <c r="Y355" s="657">
        <v>0</v>
      </c>
      <c r="Z355" s="665">
        <v>0</v>
      </c>
      <c r="AA355" s="657">
        <v>0</v>
      </c>
      <c r="AB355" s="666">
        <v>0</v>
      </c>
      <c r="AC355" s="657">
        <v>0</v>
      </c>
      <c r="AD355" s="657">
        <v>0</v>
      </c>
      <c r="AE355" s="657">
        <v>0</v>
      </c>
      <c r="AF355" s="665">
        <v>0</v>
      </c>
      <c r="AG355" s="657">
        <v>0</v>
      </c>
      <c r="AH355" s="666">
        <v>0</v>
      </c>
      <c r="AI355" s="657">
        <v>121</v>
      </c>
      <c r="AJ355" s="657">
        <v>117</v>
      </c>
      <c r="AK355" s="657">
        <v>4</v>
      </c>
      <c r="AL355" s="665">
        <v>0</v>
      </c>
      <c r="AM355" s="657">
        <v>0</v>
      </c>
      <c r="AN355" s="666">
        <v>0</v>
      </c>
      <c r="AO355" s="657">
        <v>0</v>
      </c>
      <c r="AP355" s="657">
        <v>0</v>
      </c>
      <c r="AQ355" s="657">
        <v>0</v>
      </c>
      <c r="AR355" s="665">
        <v>0</v>
      </c>
      <c r="AS355" s="657">
        <v>0</v>
      </c>
      <c r="AT355" s="666">
        <v>0</v>
      </c>
      <c r="AU355" s="657">
        <v>0</v>
      </c>
      <c r="AV355" s="657">
        <v>0</v>
      </c>
      <c r="AW355" s="657">
        <v>0</v>
      </c>
      <c r="AX355" s="665">
        <v>5</v>
      </c>
      <c r="AY355" s="657">
        <v>3</v>
      </c>
      <c r="AZ355" s="666">
        <v>2</v>
      </c>
      <c r="BA355" s="657">
        <v>0</v>
      </c>
      <c r="BB355" s="657">
        <v>0</v>
      </c>
      <c r="BC355" s="657">
        <v>0</v>
      </c>
      <c r="BD355" s="665">
        <v>0</v>
      </c>
      <c r="BE355" s="657">
        <v>0</v>
      </c>
      <c r="BF355" s="666">
        <v>0</v>
      </c>
      <c r="BG355" s="657">
        <v>0</v>
      </c>
      <c r="BH355" s="657">
        <v>0</v>
      </c>
      <c r="BI355" s="657">
        <v>0</v>
      </c>
      <c r="BJ355" s="665">
        <v>0</v>
      </c>
      <c r="BK355" s="657">
        <v>0</v>
      </c>
      <c r="BL355" s="666">
        <v>0</v>
      </c>
      <c r="BM355" s="657">
        <v>0</v>
      </c>
      <c r="BN355" s="657">
        <v>0</v>
      </c>
      <c r="BO355" s="657">
        <v>0</v>
      </c>
      <c r="BP355" s="665">
        <v>0</v>
      </c>
      <c r="BQ355" s="657">
        <v>0</v>
      </c>
      <c r="BR355" s="666">
        <v>0</v>
      </c>
      <c r="BS355" s="657">
        <v>0</v>
      </c>
      <c r="BT355" s="657">
        <v>0</v>
      </c>
      <c r="BU355" s="657">
        <v>0</v>
      </c>
      <c r="BV355" s="665">
        <v>131</v>
      </c>
      <c r="BW355" s="657">
        <v>102</v>
      </c>
      <c r="BX355" s="666">
        <v>29</v>
      </c>
      <c r="BY355" s="657">
        <v>0</v>
      </c>
      <c r="BZ355" s="657">
        <v>0</v>
      </c>
      <c r="CA355" s="657">
        <v>0</v>
      </c>
      <c r="CB355" s="665">
        <v>36</v>
      </c>
      <c r="CC355" s="657">
        <v>26</v>
      </c>
      <c r="CD355" s="666">
        <v>10</v>
      </c>
      <c r="CE355" s="657">
        <v>0</v>
      </c>
      <c r="CF355" s="657">
        <v>0</v>
      </c>
      <c r="CG355" s="657">
        <v>0</v>
      </c>
      <c r="CH355" s="665">
        <v>0</v>
      </c>
      <c r="CI355" s="657">
        <v>0</v>
      </c>
      <c r="CJ355" s="666">
        <v>0</v>
      </c>
      <c r="CK355" s="657">
        <v>0</v>
      </c>
      <c r="CL355" s="657">
        <v>0</v>
      </c>
      <c r="CM355" s="657">
        <v>0</v>
      </c>
      <c r="CN355" s="665">
        <v>0</v>
      </c>
      <c r="CO355" s="657">
        <v>0</v>
      </c>
      <c r="CP355" s="666">
        <v>0</v>
      </c>
      <c r="CQ355" s="657">
        <v>0</v>
      </c>
      <c r="CR355" s="657">
        <v>0</v>
      </c>
      <c r="CS355" s="657">
        <v>0</v>
      </c>
      <c r="CT355" s="665">
        <v>0</v>
      </c>
      <c r="CU355" s="657">
        <v>0</v>
      </c>
      <c r="CV355" s="666">
        <v>0</v>
      </c>
      <c r="CW355" s="657">
        <v>0</v>
      </c>
      <c r="CX355" s="657">
        <v>0</v>
      </c>
      <c r="CY355" s="657">
        <v>0</v>
      </c>
      <c r="CZ355" s="665">
        <v>0</v>
      </c>
      <c r="DA355" s="657">
        <v>0</v>
      </c>
      <c r="DB355" s="666">
        <v>0</v>
      </c>
      <c r="DC355" s="657">
        <v>0</v>
      </c>
      <c r="DD355" s="657">
        <v>0</v>
      </c>
      <c r="DE355" s="657">
        <v>0</v>
      </c>
      <c r="DF355" s="665">
        <v>0</v>
      </c>
      <c r="DG355" s="657">
        <v>0</v>
      </c>
      <c r="DH355" s="666">
        <v>0</v>
      </c>
      <c r="DI355" s="657">
        <v>0</v>
      </c>
      <c r="DJ355" s="657">
        <v>0</v>
      </c>
      <c r="DK355" s="657">
        <v>0</v>
      </c>
      <c r="DL355" s="665">
        <v>0</v>
      </c>
      <c r="DM355" s="657">
        <v>0</v>
      </c>
      <c r="DN355" s="666">
        <v>0</v>
      </c>
      <c r="DO355" s="657">
        <v>0</v>
      </c>
      <c r="DP355" s="657">
        <v>0</v>
      </c>
      <c r="DQ355" s="657">
        <v>0</v>
      </c>
      <c r="DR355" s="665">
        <v>0</v>
      </c>
      <c r="DS355" s="657">
        <v>0</v>
      </c>
      <c r="DT355" s="666">
        <v>0</v>
      </c>
      <c r="DU355" s="665">
        <v>4</v>
      </c>
      <c r="DV355" s="657">
        <v>4</v>
      </c>
      <c r="DW355" s="666">
        <v>0</v>
      </c>
    </row>
    <row r="356" spans="1:127" x14ac:dyDescent="0.15">
      <c r="A356" s="529" t="s">
        <v>1698</v>
      </c>
      <c r="B356" s="661">
        <v>257</v>
      </c>
      <c r="C356" s="662">
        <v>190</v>
      </c>
      <c r="D356" s="663">
        <v>67</v>
      </c>
      <c r="E356" s="657">
        <v>166</v>
      </c>
      <c r="F356" s="657">
        <v>135</v>
      </c>
      <c r="G356" s="657">
        <v>31</v>
      </c>
      <c r="H356" s="665">
        <v>9</v>
      </c>
      <c r="I356" s="657">
        <v>8</v>
      </c>
      <c r="J356" s="666">
        <v>1</v>
      </c>
      <c r="K356" s="657">
        <v>0</v>
      </c>
      <c r="L356" s="657">
        <v>0</v>
      </c>
      <c r="M356" s="657">
        <v>0</v>
      </c>
      <c r="N356" s="665">
        <v>9</v>
      </c>
      <c r="O356" s="657">
        <v>0</v>
      </c>
      <c r="P356" s="666">
        <v>9</v>
      </c>
      <c r="Q356" s="657">
        <v>0</v>
      </c>
      <c r="R356" s="657">
        <v>0</v>
      </c>
      <c r="S356" s="657">
        <v>0</v>
      </c>
      <c r="T356" s="665">
        <v>0</v>
      </c>
      <c r="U356" s="657">
        <v>0</v>
      </c>
      <c r="V356" s="666">
        <v>0</v>
      </c>
      <c r="W356" s="657">
        <v>0</v>
      </c>
      <c r="X356" s="657">
        <v>0</v>
      </c>
      <c r="Y356" s="657">
        <v>0</v>
      </c>
      <c r="Z356" s="665">
        <v>0</v>
      </c>
      <c r="AA356" s="657">
        <v>0</v>
      </c>
      <c r="AB356" s="666">
        <v>0</v>
      </c>
      <c r="AC356" s="657">
        <v>0</v>
      </c>
      <c r="AD356" s="657">
        <v>0</v>
      </c>
      <c r="AE356" s="657">
        <v>0</v>
      </c>
      <c r="AF356" s="665">
        <v>0</v>
      </c>
      <c r="AG356" s="657">
        <v>0</v>
      </c>
      <c r="AH356" s="666">
        <v>0</v>
      </c>
      <c r="AI356" s="657">
        <v>4</v>
      </c>
      <c r="AJ356" s="657">
        <v>3</v>
      </c>
      <c r="AK356" s="657">
        <v>1</v>
      </c>
      <c r="AL356" s="665">
        <v>0</v>
      </c>
      <c r="AM356" s="657">
        <v>0</v>
      </c>
      <c r="AN356" s="666">
        <v>0</v>
      </c>
      <c r="AO356" s="657">
        <v>0</v>
      </c>
      <c r="AP356" s="657">
        <v>0</v>
      </c>
      <c r="AQ356" s="657">
        <v>0</v>
      </c>
      <c r="AR356" s="665">
        <v>0</v>
      </c>
      <c r="AS356" s="657">
        <v>0</v>
      </c>
      <c r="AT356" s="666">
        <v>0</v>
      </c>
      <c r="AU356" s="657">
        <v>0</v>
      </c>
      <c r="AV356" s="657">
        <v>0</v>
      </c>
      <c r="AW356" s="657">
        <v>0</v>
      </c>
      <c r="AX356" s="665">
        <v>0</v>
      </c>
      <c r="AY356" s="657">
        <v>0</v>
      </c>
      <c r="AZ356" s="666">
        <v>0</v>
      </c>
      <c r="BA356" s="657">
        <v>0</v>
      </c>
      <c r="BB356" s="657">
        <v>0</v>
      </c>
      <c r="BC356" s="657">
        <v>0</v>
      </c>
      <c r="BD356" s="665">
        <v>0</v>
      </c>
      <c r="BE356" s="657">
        <v>0</v>
      </c>
      <c r="BF356" s="666">
        <v>0</v>
      </c>
      <c r="BG356" s="657">
        <v>0</v>
      </c>
      <c r="BH356" s="657">
        <v>0</v>
      </c>
      <c r="BI356" s="657">
        <v>0</v>
      </c>
      <c r="BJ356" s="665">
        <v>0</v>
      </c>
      <c r="BK356" s="657">
        <v>0</v>
      </c>
      <c r="BL356" s="666">
        <v>0</v>
      </c>
      <c r="BM356" s="657">
        <v>0</v>
      </c>
      <c r="BN356" s="657">
        <v>0</v>
      </c>
      <c r="BO356" s="657">
        <v>0</v>
      </c>
      <c r="BP356" s="665">
        <v>0</v>
      </c>
      <c r="BQ356" s="657">
        <v>0</v>
      </c>
      <c r="BR356" s="666">
        <v>0</v>
      </c>
      <c r="BS356" s="657">
        <v>0</v>
      </c>
      <c r="BT356" s="657">
        <v>0</v>
      </c>
      <c r="BU356" s="657">
        <v>0</v>
      </c>
      <c r="BV356" s="665">
        <v>30</v>
      </c>
      <c r="BW356" s="657">
        <v>24</v>
      </c>
      <c r="BX356" s="666">
        <v>6</v>
      </c>
      <c r="BY356" s="657">
        <v>0</v>
      </c>
      <c r="BZ356" s="657">
        <v>0</v>
      </c>
      <c r="CA356" s="657">
        <v>0</v>
      </c>
      <c r="CB356" s="665">
        <v>32</v>
      </c>
      <c r="CC356" s="657">
        <v>19</v>
      </c>
      <c r="CD356" s="666">
        <v>13</v>
      </c>
      <c r="CE356" s="657">
        <v>0</v>
      </c>
      <c r="CF356" s="657">
        <v>0</v>
      </c>
      <c r="CG356" s="657">
        <v>0</v>
      </c>
      <c r="CH356" s="665">
        <v>0</v>
      </c>
      <c r="CI356" s="657">
        <v>0</v>
      </c>
      <c r="CJ356" s="666">
        <v>0</v>
      </c>
      <c r="CK356" s="657">
        <v>0</v>
      </c>
      <c r="CL356" s="657">
        <v>0</v>
      </c>
      <c r="CM356" s="657">
        <v>0</v>
      </c>
      <c r="CN356" s="665">
        <v>0</v>
      </c>
      <c r="CO356" s="657">
        <v>0</v>
      </c>
      <c r="CP356" s="666">
        <v>0</v>
      </c>
      <c r="CQ356" s="657">
        <v>0</v>
      </c>
      <c r="CR356" s="657">
        <v>0</v>
      </c>
      <c r="CS356" s="657">
        <v>0</v>
      </c>
      <c r="CT356" s="665">
        <v>0</v>
      </c>
      <c r="CU356" s="657">
        <v>0</v>
      </c>
      <c r="CV356" s="666">
        <v>0</v>
      </c>
      <c r="CW356" s="657">
        <v>0</v>
      </c>
      <c r="CX356" s="657">
        <v>0</v>
      </c>
      <c r="CY356" s="657">
        <v>0</v>
      </c>
      <c r="CZ356" s="665">
        <v>0</v>
      </c>
      <c r="DA356" s="657">
        <v>0</v>
      </c>
      <c r="DB356" s="666">
        <v>0</v>
      </c>
      <c r="DC356" s="657">
        <v>0</v>
      </c>
      <c r="DD356" s="657">
        <v>0</v>
      </c>
      <c r="DE356" s="657">
        <v>0</v>
      </c>
      <c r="DF356" s="665">
        <v>0</v>
      </c>
      <c r="DG356" s="657">
        <v>0</v>
      </c>
      <c r="DH356" s="666">
        <v>0</v>
      </c>
      <c r="DI356" s="657">
        <v>0</v>
      </c>
      <c r="DJ356" s="657">
        <v>0</v>
      </c>
      <c r="DK356" s="657">
        <v>0</v>
      </c>
      <c r="DL356" s="665">
        <v>0</v>
      </c>
      <c r="DM356" s="657">
        <v>0</v>
      </c>
      <c r="DN356" s="666">
        <v>0</v>
      </c>
      <c r="DO356" s="657">
        <v>0</v>
      </c>
      <c r="DP356" s="657">
        <v>0</v>
      </c>
      <c r="DQ356" s="657">
        <v>0</v>
      </c>
      <c r="DR356" s="665">
        <v>7</v>
      </c>
      <c r="DS356" s="657">
        <v>1</v>
      </c>
      <c r="DT356" s="666">
        <v>6</v>
      </c>
      <c r="DU356" s="665">
        <v>0</v>
      </c>
      <c r="DV356" s="657">
        <v>0</v>
      </c>
      <c r="DW356" s="666">
        <v>0</v>
      </c>
    </row>
    <row r="357" spans="1:127" x14ac:dyDescent="0.15">
      <c r="A357" s="529" t="s">
        <v>1699</v>
      </c>
      <c r="B357" s="661">
        <v>527</v>
      </c>
      <c r="C357" s="662">
        <v>447</v>
      </c>
      <c r="D357" s="663">
        <v>80</v>
      </c>
      <c r="E357" s="657">
        <v>360</v>
      </c>
      <c r="F357" s="657">
        <v>306</v>
      </c>
      <c r="G357" s="657">
        <v>54</v>
      </c>
      <c r="H357" s="665">
        <v>38</v>
      </c>
      <c r="I357" s="657">
        <v>32</v>
      </c>
      <c r="J357" s="666">
        <v>6</v>
      </c>
      <c r="K357" s="657">
        <v>3</v>
      </c>
      <c r="L357" s="657">
        <v>2</v>
      </c>
      <c r="M357" s="657">
        <v>1</v>
      </c>
      <c r="N357" s="665">
        <v>28</v>
      </c>
      <c r="O357" s="657">
        <v>24</v>
      </c>
      <c r="P357" s="666">
        <v>4</v>
      </c>
      <c r="Q357" s="657">
        <v>0</v>
      </c>
      <c r="R357" s="657">
        <v>0</v>
      </c>
      <c r="S357" s="657">
        <v>0</v>
      </c>
      <c r="T357" s="665">
        <v>41</v>
      </c>
      <c r="U357" s="657">
        <v>38</v>
      </c>
      <c r="V357" s="666">
        <v>3</v>
      </c>
      <c r="W357" s="657">
        <v>0</v>
      </c>
      <c r="X357" s="657">
        <v>0</v>
      </c>
      <c r="Y357" s="657">
        <v>0</v>
      </c>
      <c r="Z357" s="665">
        <v>0</v>
      </c>
      <c r="AA357" s="657">
        <v>0</v>
      </c>
      <c r="AB357" s="666">
        <v>0</v>
      </c>
      <c r="AC357" s="657">
        <v>3</v>
      </c>
      <c r="AD357" s="657">
        <v>3</v>
      </c>
      <c r="AE357" s="657">
        <v>0</v>
      </c>
      <c r="AF357" s="665">
        <v>0</v>
      </c>
      <c r="AG357" s="657">
        <v>0</v>
      </c>
      <c r="AH357" s="666">
        <v>0</v>
      </c>
      <c r="AI357" s="657">
        <v>0</v>
      </c>
      <c r="AJ357" s="657">
        <v>0</v>
      </c>
      <c r="AK357" s="657">
        <v>0</v>
      </c>
      <c r="AL357" s="665">
        <v>0</v>
      </c>
      <c r="AM357" s="657">
        <v>0</v>
      </c>
      <c r="AN357" s="666">
        <v>0</v>
      </c>
      <c r="AO357" s="657">
        <v>0</v>
      </c>
      <c r="AP357" s="657">
        <v>0</v>
      </c>
      <c r="AQ357" s="657">
        <v>0</v>
      </c>
      <c r="AR357" s="665">
        <v>0</v>
      </c>
      <c r="AS357" s="657">
        <v>0</v>
      </c>
      <c r="AT357" s="666">
        <v>0</v>
      </c>
      <c r="AU357" s="657">
        <v>0</v>
      </c>
      <c r="AV357" s="657">
        <v>0</v>
      </c>
      <c r="AW357" s="657">
        <v>0</v>
      </c>
      <c r="AX357" s="665">
        <v>0</v>
      </c>
      <c r="AY357" s="657">
        <v>0</v>
      </c>
      <c r="AZ357" s="666">
        <v>0</v>
      </c>
      <c r="BA357" s="657">
        <v>0</v>
      </c>
      <c r="BB357" s="657">
        <v>0</v>
      </c>
      <c r="BC357" s="657">
        <v>0</v>
      </c>
      <c r="BD357" s="665">
        <v>0</v>
      </c>
      <c r="BE357" s="657">
        <v>0</v>
      </c>
      <c r="BF357" s="666">
        <v>0</v>
      </c>
      <c r="BG357" s="657">
        <v>0</v>
      </c>
      <c r="BH357" s="657">
        <v>0</v>
      </c>
      <c r="BI357" s="657">
        <v>0</v>
      </c>
      <c r="BJ357" s="665">
        <v>0</v>
      </c>
      <c r="BK357" s="657">
        <v>0</v>
      </c>
      <c r="BL357" s="666">
        <v>0</v>
      </c>
      <c r="BM357" s="657">
        <v>0</v>
      </c>
      <c r="BN357" s="657">
        <v>0</v>
      </c>
      <c r="BO357" s="657">
        <v>0</v>
      </c>
      <c r="BP357" s="665">
        <v>0</v>
      </c>
      <c r="BQ357" s="657">
        <v>0</v>
      </c>
      <c r="BR357" s="666">
        <v>0</v>
      </c>
      <c r="BS357" s="657">
        <v>0</v>
      </c>
      <c r="BT357" s="657">
        <v>0</v>
      </c>
      <c r="BU357" s="657">
        <v>0</v>
      </c>
      <c r="BV357" s="665">
        <v>8</v>
      </c>
      <c r="BW357" s="657">
        <v>5</v>
      </c>
      <c r="BX357" s="666">
        <v>3</v>
      </c>
      <c r="BY357" s="657">
        <v>0</v>
      </c>
      <c r="BZ357" s="657">
        <v>0</v>
      </c>
      <c r="CA357" s="657">
        <v>0</v>
      </c>
      <c r="CB357" s="665">
        <v>29</v>
      </c>
      <c r="CC357" s="657">
        <v>23</v>
      </c>
      <c r="CD357" s="666">
        <v>6</v>
      </c>
      <c r="CE357" s="657">
        <v>0</v>
      </c>
      <c r="CF357" s="657">
        <v>0</v>
      </c>
      <c r="CG357" s="657">
        <v>0</v>
      </c>
      <c r="CH357" s="665">
        <v>0</v>
      </c>
      <c r="CI357" s="657">
        <v>0</v>
      </c>
      <c r="CJ357" s="666">
        <v>0</v>
      </c>
      <c r="CK357" s="657">
        <v>16</v>
      </c>
      <c r="CL357" s="657">
        <v>13</v>
      </c>
      <c r="CM357" s="657">
        <v>3</v>
      </c>
      <c r="CN357" s="665">
        <v>0</v>
      </c>
      <c r="CO357" s="657">
        <v>0</v>
      </c>
      <c r="CP357" s="666">
        <v>0</v>
      </c>
      <c r="CQ357" s="657">
        <v>1</v>
      </c>
      <c r="CR357" s="657">
        <v>1</v>
      </c>
      <c r="CS357" s="657">
        <v>0</v>
      </c>
      <c r="CT357" s="665">
        <v>0</v>
      </c>
      <c r="CU357" s="657">
        <v>0</v>
      </c>
      <c r="CV357" s="666">
        <v>0</v>
      </c>
      <c r="CW357" s="657">
        <v>0</v>
      </c>
      <c r="CX357" s="657">
        <v>0</v>
      </c>
      <c r="CY357" s="657">
        <v>0</v>
      </c>
      <c r="CZ357" s="665">
        <v>0</v>
      </c>
      <c r="DA357" s="657">
        <v>0</v>
      </c>
      <c r="DB357" s="666">
        <v>0</v>
      </c>
      <c r="DC357" s="657">
        <v>0</v>
      </c>
      <c r="DD357" s="657">
        <v>0</v>
      </c>
      <c r="DE357" s="657">
        <v>0</v>
      </c>
      <c r="DF357" s="665">
        <v>0</v>
      </c>
      <c r="DG357" s="657">
        <v>0</v>
      </c>
      <c r="DH357" s="666">
        <v>0</v>
      </c>
      <c r="DI357" s="657">
        <v>0</v>
      </c>
      <c r="DJ357" s="657">
        <v>0</v>
      </c>
      <c r="DK357" s="657">
        <v>0</v>
      </c>
      <c r="DL357" s="665">
        <v>0</v>
      </c>
      <c r="DM357" s="657">
        <v>0</v>
      </c>
      <c r="DN357" s="666">
        <v>0</v>
      </c>
      <c r="DO357" s="657">
        <v>0</v>
      </c>
      <c r="DP357" s="657">
        <v>0</v>
      </c>
      <c r="DQ357" s="657">
        <v>0</v>
      </c>
      <c r="DR357" s="665">
        <v>0</v>
      </c>
      <c r="DS357" s="657">
        <v>0</v>
      </c>
      <c r="DT357" s="666">
        <v>0</v>
      </c>
      <c r="DU357" s="665">
        <v>0</v>
      </c>
      <c r="DV357" s="657">
        <v>0</v>
      </c>
      <c r="DW357" s="666">
        <v>0</v>
      </c>
    </row>
    <row r="358" spans="1:127" x14ac:dyDescent="0.15">
      <c r="A358" s="743" t="s">
        <v>1700</v>
      </c>
      <c r="B358" s="741">
        <v>450</v>
      </c>
      <c r="C358" s="740">
        <v>297</v>
      </c>
      <c r="D358" s="742">
        <v>153</v>
      </c>
      <c r="E358" s="740">
        <v>359</v>
      </c>
      <c r="F358" s="740">
        <v>226</v>
      </c>
      <c r="G358" s="740">
        <v>133</v>
      </c>
      <c r="H358" s="741">
        <v>0</v>
      </c>
      <c r="I358" s="740">
        <v>0</v>
      </c>
      <c r="J358" s="742">
        <v>0</v>
      </c>
      <c r="K358" s="740">
        <v>0</v>
      </c>
      <c r="L358" s="740">
        <v>0</v>
      </c>
      <c r="M358" s="740">
        <v>0</v>
      </c>
      <c r="N358" s="741">
        <v>0</v>
      </c>
      <c r="O358" s="740">
        <v>0</v>
      </c>
      <c r="P358" s="742">
        <v>0</v>
      </c>
      <c r="Q358" s="740">
        <v>0</v>
      </c>
      <c r="R358" s="740">
        <v>0</v>
      </c>
      <c r="S358" s="740">
        <v>0</v>
      </c>
      <c r="T358" s="741">
        <v>0</v>
      </c>
      <c r="U358" s="740">
        <v>0</v>
      </c>
      <c r="V358" s="742">
        <v>0</v>
      </c>
      <c r="W358" s="740">
        <v>0</v>
      </c>
      <c r="X358" s="740">
        <v>0</v>
      </c>
      <c r="Y358" s="740">
        <v>0</v>
      </c>
      <c r="Z358" s="741">
        <v>75</v>
      </c>
      <c r="AA358" s="740">
        <v>61</v>
      </c>
      <c r="AB358" s="742">
        <v>14</v>
      </c>
      <c r="AC358" s="740">
        <v>0</v>
      </c>
      <c r="AD358" s="740">
        <v>0</v>
      </c>
      <c r="AE358" s="740">
        <v>0</v>
      </c>
      <c r="AF358" s="741">
        <v>16</v>
      </c>
      <c r="AG358" s="740">
        <v>10</v>
      </c>
      <c r="AH358" s="742">
        <v>6</v>
      </c>
      <c r="AI358" s="740">
        <v>0</v>
      </c>
      <c r="AJ358" s="740">
        <v>0</v>
      </c>
      <c r="AK358" s="740">
        <v>0</v>
      </c>
      <c r="AL358" s="741">
        <v>0</v>
      </c>
      <c r="AM358" s="740">
        <v>0</v>
      </c>
      <c r="AN358" s="742">
        <v>0</v>
      </c>
      <c r="AO358" s="740">
        <v>0</v>
      </c>
      <c r="AP358" s="740">
        <v>0</v>
      </c>
      <c r="AQ358" s="740">
        <v>0</v>
      </c>
      <c r="AR358" s="741">
        <v>0</v>
      </c>
      <c r="AS358" s="740">
        <v>0</v>
      </c>
      <c r="AT358" s="742">
        <v>0</v>
      </c>
      <c r="AU358" s="740">
        <v>0</v>
      </c>
      <c r="AV358" s="740">
        <v>0</v>
      </c>
      <c r="AW358" s="740">
        <v>0</v>
      </c>
      <c r="AX358" s="741">
        <v>0</v>
      </c>
      <c r="AY358" s="740">
        <v>0</v>
      </c>
      <c r="AZ358" s="742">
        <v>0</v>
      </c>
      <c r="BA358" s="740">
        <v>0</v>
      </c>
      <c r="BB358" s="740">
        <v>0</v>
      </c>
      <c r="BC358" s="740">
        <v>0</v>
      </c>
      <c r="BD358" s="741">
        <v>0</v>
      </c>
      <c r="BE358" s="740">
        <v>0</v>
      </c>
      <c r="BF358" s="742">
        <v>0</v>
      </c>
      <c r="BG358" s="740">
        <v>0</v>
      </c>
      <c r="BH358" s="740">
        <v>0</v>
      </c>
      <c r="BI358" s="740">
        <v>0</v>
      </c>
      <c r="BJ358" s="741">
        <v>0</v>
      </c>
      <c r="BK358" s="740">
        <v>0</v>
      </c>
      <c r="BL358" s="742">
        <v>0</v>
      </c>
      <c r="BM358" s="740">
        <v>0</v>
      </c>
      <c r="BN358" s="740">
        <v>0</v>
      </c>
      <c r="BO358" s="740">
        <v>0</v>
      </c>
      <c r="BP358" s="741">
        <v>0</v>
      </c>
      <c r="BQ358" s="740">
        <v>0</v>
      </c>
      <c r="BR358" s="742">
        <v>0</v>
      </c>
      <c r="BS358" s="740">
        <v>0</v>
      </c>
      <c r="BT358" s="740">
        <v>0</v>
      </c>
      <c r="BU358" s="740">
        <v>0</v>
      </c>
      <c r="BV358" s="741">
        <v>0</v>
      </c>
      <c r="BW358" s="740">
        <v>0</v>
      </c>
      <c r="BX358" s="742">
        <v>0</v>
      </c>
      <c r="BY358" s="740">
        <v>0</v>
      </c>
      <c r="BZ358" s="740">
        <v>0</v>
      </c>
      <c r="CA358" s="740">
        <v>0</v>
      </c>
      <c r="CB358" s="741">
        <v>0</v>
      </c>
      <c r="CC358" s="740">
        <v>0</v>
      </c>
      <c r="CD358" s="742">
        <v>0</v>
      </c>
      <c r="CE358" s="740">
        <v>0</v>
      </c>
      <c r="CF358" s="740">
        <v>0</v>
      </c>
      <c r="CG358" s="740">
        <v>0</v>
      </c>
      <c r="CH358" s="741">
        <v>0</v>
      </c>
      <c r="CI358" s="740">
        <v>0</v>
      </c>
      <c r="CJ358" s="742">
        <v>0</v>
      </c>
      <c r="CK358" s="740">
        <v>0</v>
      </c>
      <c r="CL358" s="740">
        <v>0</v>
      </c>
      <c r="CM358" s="740">
        <v>0</v>
      </c>
      <c r="CN358" s="741">
        <v>0</v>
      </c>
      <c r="CO358" s="740">
        <v>0</v>
      </c>
      <c r="CP358" s="742">
        <v>0</v>
      </c>
      <c r="CQ358" s="740">
        <v>0</v>
      </c>
      <c r="CR358" s="740">
        <v>0</v>
      </c>
      <c r="CS358" s="740">
        <v>0</v>
      </c>
      <c r="CT358" s="741">
        <v>0</v>
      </c>
      <c r="CU358" s="740">
        <v>0</v>
      </c>
      <c r="CV358" s="742">
        <v>0</v>
      </c>
      <c r="CW358" s="740">
        <v>0</v>
      </c>
      <c r="CX358" s="740">
        <v>0</v>
      </c>
      <c r="CY358" s="740">
        <v>0</v>
      </c>
      <c r="CZ358" s="741">
        <v>0</v>
      </c>
      <c r="DA358" s="740">
        <v>0</v>
      </c>
      <c r="DB358" s="742">
        <v>0</v>
      </c>
      <c r="DC358" s="740">
        <v>0</v>
      </c>
      <c r="DD358" s="740">
        <v>0</v>
      </c>
      <c r="DE358" s="740">
        <v>0</v>
      </c>
      <c r="DF358" s="741">
        <v>0</v>
      </c>
      <c r="DG358" s="740">
        <v>0</v>
      </c>
      <c r="DH358" s="742">
        <v>0</v>
      </c>
      <c r="DI358" s="740">
        <v>0</v>
      </c>
      <c r="DJ358" s="740">
        <v>0</v>
      </c>
      <c r="DK358" s="740">
        <v>0</v>
      </c>
      <c r="DL358" s="741">
        <v>0</v>
      </c>
      <c r="DM358" s="740">
        <v>0</v>
      </c>
      <c r="DN358" s="742">
        <v>0</v>
      </c>
      <c r="DO358" s="740">
        <v>0</v>
      </c>
      <c r="DP358" s="740">
        <v>0</v>
      </c>
      <c r="DQ358" s="740">
        <v>0</v>
      </c>
      <c r="DR358" s="741">
        <v>0</v>
      </c>
      <c r="DS358" s="740">
        <v>0</v>
      </c>
      <c r="DT358" s="742">
        <v>0</v>
      </c>
      <c r="DU358" s="741">
        <v>0</v>
      </c>
      <c r="DV358" s="740">
        <v>0</v>
      </c>
      <c r="DW358" s="742">
        <v>0</v>
      </c>
    </row>
    <row r="359" spans="1:127" x14ac:dyDescent="0.15">
      <c r="A359" s="529" t="s">
        <v>1701</v>
      </c>
      <c r="B359" s="661">
        <v>0</v>
      </c>
      <c r="C359" s="662">
        <v>0</v>
      </c>
      <c r="D359" s="663">
        <v>0</v>
      </c>
      <c r="E359" s="657">
        <v>0</v>
      </c>
      <c r="F359" s="657">
        <v>0</v>
      </c>
      <c r="G359" s="657">
        <v>0</v>
      </c>
      <c r="H359" s="665">
        <v>0</v>
      </c>
      <c r="I359" s="657">
        <v>0</v>
      </c>
      <c r="J359" s="666">
        <v>0</v>
      </c>
      <c r="K359" s="657">
        <v>0</v>
      </c>
      <c r="L359" s="657">
        <v>0</v>
      </c>
      <c r="M359" s="657">
        <v>0</v>
      </c>
      <c r="N359" s="665">
        <v>0</v>
      </c>
      <c r="O359" s="657">
        <v>0</v>
      </c>
      <c r="P359" s="666">
        <v>0</v>
      </c>
      <c r="Q359" s="657">
        <v>0</v>
      </c>
      <c r="R359" s="657">
        <v>0</v>
      </c>
      <c r="S359" s="657">
        <v>0</v>
      </c>
      <c r="T359" s="665">
        <v>0</v>
      </c>
      <c r="U359" s="657">
        <v>0</v>
      </c>
      <c r="V359" s="666">
        <v>0</v>
      </c>
      <c r="W359" s="657">
        <v>0</v>
      </c>
      <c r="X359" s="657">
        <v>0</v>
      </c>
      <c r="Y359" s="657">
        <v>0</v>
      </c>
      <c r="Z359" s="665">
        <v>0</v>
      </c>
      <c r="AA359" s="657">
        <v>0</v>
      </c>
      <c r="AB359" s="666">
        <v>0</v>
      </c>
      <c r="AC359" s="657">
        <v>0</v>
      </c>
      <c r="AD359" s="657">
        <v>0</v>
      </c>
      <c r="AE359" s="657">
        <v>0</v>
      </c>
      <c r="AF359" s="665">
        <v>0</v>
      </c>
      <c r="AG359" s="657">
        <v>0</v>
      </c>
      <c r="AH359" s="666">
        <v>0</v>
      </c>
      <c r="AI359" s="657">
        <v>0</v>
      </c>
      <c r="AJ359" s="657">
        <v>0</v>
      </c>
      <c r="AK359" s="657">
        <v>0</v>
      </c>
      <c r="AL359" s="665">
        <v>0</v>
      </c>
      <c r="AM359" s="657">
        <v>0</v>
      </c>
      <c r="AN359" s="666">
        <v>0</v>
      </c>
      <c r="AO359" s="657">
        <v>0</v>
      </c>
      <c r="AP359" s="657">
        <v>0</v>
      </c>
      <c r="AQ359" s="657">
        <v>0</v>
      </c>
      <c r="AR359" s="665">
        <v>0</v>
      </c>
      <c r="AS359" s="657">
        <v>0</v>
      </c>
      <c r="AT359" s="666">
        <v>0</v>
      </c>
      <c r="AU359" s="657">
        <v>0</v>
      </c>
      <c r="AV359" s="657">
        <v>0</v>
      </c>
      <c r="AW359" s="657">
        <v>0</v>
      </c>
      <c r="AX359" s="665">
        <v>0</v>
      </c>
      <c r="AY359" s="657">
        <v>0</v>
      </c>
      <c r="AZ359" s="666">
        <v>0</v>
      </c>
      <c r="BA359" s="657">
        <v>0</v>
      </c>
      <c r="BB359" s="657">
        <v>0</v>
      </c>
      <c r="BC359" s="657">
        <v>0</v>
      </c>
      <c r="BD359" s="665">
        <v>0</v>
      </c>
      <c r="BE359" s="657">
        <v>0</v>
      </c>
      <c r="BF359" s="666">
        <v>0</v>
      </c>
      <c r="BG359" s="657">
        <v>0</v>
      </c>
      <c r="BH359" s="657">
        <v>0</v>
      </c>
      <c r="BI359" s="657">
        <v>0</v>
      </c>
      <c r="BJ359" s="665">
        <v>0</v>
      </c>
      <c r="BK359" s="657">
        <v>0</v>
      </c>
      <c r="BL359" s="666">
        <v>0</v>
      </c>
      <c r="BM359" s="657">
        <v>0</v>
      </c>
      <c r="BN359" s="657">
        <v>0</v>
      </c>
      <c r="BO359" s="657">
        <v>0</v>
      </c>
      <c r="BP359" s="665">
        <v>0</v>
      </c>
      <c r="BQ359" s="657">
        <v>0</v>
      </c>
      <c r="BR359" s="666">
        <v>0</v>
      </c>
      <c r="BS359" s="657">
        <v>0</v>
      </c>
      <c r="BT359" s="657">
        <v>0</v>
      </c>
      <c r="BU359" s="657">
        <v>0</v>
      </c>
      <c r="BV359" s="665">
        <v>0</v>
      </c>
      <c r="BW359" s="657">
        <v>0</v>
      </c>
      <c r="BX359" s="666">
        <v>0</v>
      </c>
      <c r="BY359" s="657">
        <v>0</v>
      </c>
      <c r="BZ359" s="657">
        <v>0</v>
      </c>
      <c r="CA359" s="657">
        <v>0</v>
      </c>
      <c r="CB359" s="665">
        <v>0</v>
      </c>
      <c r="CC359" s="657">
        <v>0</v>
      </c>
      <c r="CD359" s="666">
        <v>0</v>
      </c>
      <c r="CE359" s="657">
        <v>0</v>
      </c>
      <c r="CF359" s="657">
        <v>0</v>
      </c>
      <c r="CG359" s="657">
        <v>0</v>
      </c>
      <c r="CH359" s="665">
        <v>0</v>
      </c>
      <c r="CI359" s="657">
        <v>0</v>
      </c>
      <c r="CJ359" s="666">
        <v>0</v>
      </c>
      <c r="CK359" s="657">
        <v>0</v>
      </c>
      <c r="CL359" s="657">
        <v>0</v>
      </c>
      <c r="CM359" s="657">
        <v>0</v>
      </c>
      <c r="CN359" s="665">
        <v>0</v>
      </c>
      <c r="CO359" s="657">
        <v>0</v>
      </c>
      <c r="CP359" s="666">
        <v>0</v>
      </c>
      <c r="CQ359" s="657">
        <v>0</v>
      </c>
      <c r="CR359" s="657">
        <v>0</v>
      </c>
      <c r="CS359" s="657">
        <v>0</v>
      </c>
      <c r="CT359" s="665">
        <v>0</v>
      </c>
      <c r="CU359" s="657">
        <v>0</v>
      </c>
      <c r="CV359" s="666">
        <v>0</v>
      </c>
      <c r="CW359" s="657">
        <v>0</v>
      </c>
      <c r="CX359" s="657">
        <v>0</v>
      </c>
      <c r="CY359" s="657">
        <v>0</v>
      </c>
      <c r="CZ359" s="665">
        <v>0</v>
      </c>
      <c r="DA359" s="657">
        <v>0</v>
      </c>
      <c r="DB359" s="666">
        <v>0</v>
      </c>
      <c r="DC359" s="657">
        <v>0</v>
      </c>
      <c r="DD359" s="657">
        <v>0</v>
      </c>
      <c r="DE359" s="657">
        <v>0</v>
      </c>
      <c r="DF359" s="665">
        <v>0</v>
      </c>
      <c r="DG359" s="657">
        <v>0</v>
      </c>
      <c r="DH359" s="666">
        <v>0</v>
      </c>
      <c r="DI359" s="657">
        <v>0</v>
      </c>
      <c r="DJ359" s="657">
        <v>0</v>
      </c>
      <c r="DK359" s="657">
        <v>0</v>
      </c>
      <c r="DL359" s="665">
        <v>0</v>
      </c>
      <c r="DM359" s="657">
        <v>0</v>
      </c>
      <c r="DN359" s="666">
        <v>0</v>
      </c>
      <c r="DO359" s="657">
        <v>0</v>
      </c>
      <c r="DP359" s="657">
        <v>0</v>
      </c>
      <c r="DQ359" s="657">
        <v>0</v>
      </c>
      <c r="DR359" s="665">
        <v>0</v>
      </c>
      <c r="DS359" s="657">
        <v>0</v>
      </c>
      <c r="DT359" s="666">
        <v>0</v>
      </c>
      <c r="DU359" s="665">
        <v>0</v>
      </c>
      <c r="DV359" s="657">
        <v>0</v>
      </c>
      <c r="DW359" s="666">
        <v>0</v>
      </c>
    </row>
    <row r="360" spans="1:127" x14ac:dyDescent="0.15">
      <c r="A360" s="529" t="s">
        <v>1702</v>
      </c>
      <c r="B360" s="661">
        <v>444</v>
      </c>
      <c r="C360" s="662">
        <v>291</v>
      </c>
      <c r="D360" s="663">
        <v>153</v>
      </c>
      <c r="E360" s="657">
        <v>359</v>
      </c>
      <c r="F360" s="657">
        <v>226</v>
      </c>
      <c r="G360" s="657">
        <v>133</v>
      </c>
      <c r="H360" s="665">
        <v>0</v>
      </c>
      <c r="I360" s="657">
        <v>0</v>
      </c>
      <c r="J360" s="666">
        <v>0</v>
      </c>
      <c r="K360" s="657">
        <v>0</v>
      </c>
      <c r="L360" s="657">
        <v>0</v>
      </c>
      <c r="M360" s="657">
        <v>0</v>
      </c>
      <c r="N360" s="665">
        <v>0</v>
      </c>
      <c r="O360" s="657">
        <v>0</v>
      </c>
      <c r="P360" s="666">
        <v>0</v>
      </c>
      <c r="Q360" s="657">
        <v>0</v>
      </c>
      <c r="R360" s="657">
        <v>0</v>
      </c>
      <c r="S360" s="657">
        <v>0</v>
      </c>
      <c r="T360" s="665">
        <v>0</v>
      </c>
      <c r="U360" s="657">
        <v>0</v>
      </c>
      <c r="V360" s="666">
        <v>0</v>
      </c>
      <c r="W360" s="657">
        <v>0</v>
      </c>
      <c r="X360" s="657">
        <v>0</v>
      </c>
      <c r="Y360" s="657">
        <v>0</v>
      </c>
      <c r="Z360" s="665">
        <v>69</v>
      </c>
      <c r="AA360" s="657">
        <v>55</v>
      </c>
      <c r="AB360" s="666">
        <v>14</v>
      </c>
      <c r="AC360" s="657">
        <v>0</v>
      </c>
      <c r="AD360" s="657">
        <v>0</v>
      </c>
      <c r="AE360" s="657">
        <v>0</v>
      </c>
      <c r="AF360" s="665">
        <v>16</v>
      </c>
      <c r="AG360" s="657">
        <v>10</v>
      </c>
      <c r="AH360" s="666">
        <v>6</v>
      </c>
      <c r="AI360" s="657">
        <v>0</v>
      </c>
      <c r="AJ360" s="657">
        <v>0</v>
      </c>
      <c r="AK360" s="657">
        <v>0</v>
      </c>
      <c r="AL360" s="665">
        <v>0</v>
      </c>
      <c r="AM360" s="657">
        <v>0</v>
      </c>
      <c r="AN360" s="666">
        <v>0</v>
      </c>
      <c r="AO360" s="657">
        <v>0</v>
      </c>
      <c r="AP360" s="657">
        <v>0</v>
      </c>
      <c r="AQ360" s="657">
        <v>0</v>
      </c>
      <c r="AR360" s="665">
        <v>0</v>
      </c>
      <c r="AS360" s="657">
        <v>0</v>
      </c>
      <c r="AT360" s="666">
        <v>0</v>
      </c>
      <c r="AU360" s="657">
        <v>0</v>
      </c>
      <c r="AV360" s="657">
        <v>0</v>
      </c>
      <c r="AW360" s="657">
        <v>0</v>
      </c>
      <c r="AX360" s="665">
        <v>0</v>
      </c>
      <c r="AY360" s="657">
        <v>0</v>
      </c>
      <c r="AZ360" s="666">
        <v>0</v>
      </c>
      <c r="BA360" s="657">
        <v>0</v>
      </c>
      <c r="BB360" s="657">
        <v>0</v>
      </c>
      <c r="BC360" s="657">
        <v>0</v>
      </c>
      <c r="BD360" s="665">
        <v>0</v>
      </c>
      <c r="BE360" s="657">
        <v>0</v>
      </c>
      <c r="BF360" s="666">
        <v>0</v>
      </c>
      <c r="BG360" s="657">
        <v>0</v>
      </c>
      <c r="BH360" s="657">
        <v>0</v>
      </c>
      <c r="BI360" s="657">
        <v>0</v>
      </c>
      <c r="BJ360" s="665">
        <v>0</v>
      </c>
      <c r="BK360" s="657">
        <v>0</v>
      </c>
      <c r="BL360" s="666">
        <v>0</v>
      </c>
      <c r="BM360" s="657">
        <v>0</v>
      </c>
      <c r="BN360" s="657">
        <v>0</v>
      </c>
      <c r="BO360" s="657">
        <v>0</v>
      </c>
      <c r="BP360" s="665">
        <v>0</v>
      </c>
      <c r="BQ360" s="657">
        <v>0</v>
      </c>
      <c r="BR360" s="666">
        <v>0</v>
      </c>
      <c r="BS360" s="657">
        <v>0</v>
      </c>
      <c r="BT360" s="657">
        <v>0</v>
      </c>
      <c r="BU360" s="657">
        <v>0</v>
      </c>
      <c r="BV360" s="665">
        <v>0</v>
      </c>
      <c r="BW360" s="657">
        <v>0</v>
      </c>
      <c r="BX360" s="666">
        <v>0</v>
      </c>
      <c r="BY360" s="657">
        <v>0</v>
      </c>
      <c r="BZ360" s="657">
        <v>0</v>
      </c>
      <c r="CA360" s="657">
        <v>0</v>
      </c>
      <c r="CB360" s="665">
        <v>0</v>
      </c>
      <c r="CC360" s="657">
        <v>0</v>
      </c>
      <c r="CD360" s="666">
        <v>0</v>
      </c>
      <c r="CE360" s="657">
        <v>0</v>
      </c>
      <c r="CF360" s="657">
        <v>0</v>
      </c>
      <c r="CG360" s="657">
        <v>0</v>
      </c>
      <c r="CH360" s="665">
        <v>0</v>
      </c>
      <c r="CI360" s="657">
        <v>0</v>
      </c>
      <c r="CJ360" s="666">
        <v>0</v>
      </c>
      <c r="CK360" s="657">
        <v>0</v>
      </c>
      <c r="CL360" s="657">
        <v>0</v>
      </c>
      <c r="CM360" s="657">
        <v>0</v>
      </c>
      <c r="CN360" s="665">
        <v>0</v>
      </c>
      <c r="CO360" s="657">
        <v>0</v>
      </c>
      <c r="CP360" s="666">
        <v>0</v>
      </c>
      <c r="CQ360" s="657">
        <v>0</v>
      </c>
      <c r="CR360" s="657">
        <v>0</v>
      </c>
      <c r="CS360" s="657">
        <v>0</v>
      </c>
      <c r="CT360" s="665">
        <v>0</v>
      </c>
      <c r="CU360" s="657">
        <v>0</v>
      </c>
      <c r="CV360" s="666">
        <v>0</v>
      </c>
      <c r="CW360" s="657">
        <v>0</v>
      </c>
      <c r="CX360" s="657">
        <v>0</v>
      </c>
      <c r="CY360" s="657">
        <v>0</v>
      </c>
      <c r="CZ360" s="665">
        <v>0</v>
      </c>
      <c r="DA360" s="657">
        <v>0</v>
      </c>
      <c r="DB360" s="666">
        <v>0</v>
      </c>
      <c r="DC360" s="657">
        <v>0</v>
      </c>
      <c r="DD360" s="657">
        <v>0</v>
      </c>
      <c r="DE360" s="657">
        <v>0</v>
      </c>
      <c r="DF360" s="665">
        <v>0</v>
      </c>
      <c r="DG360" s="657">
        <v>0</v>
      </c>
      <c r="DH360" s="666">
        <v>0</v>
      </c>
      <c r="DI360" s="657">
        <v>0</v>
      </c>
      <c r="DJ360" s="657">
        <v>0</v>
      </c>
      <c r="DK360" s="657">
        <v>0</v>
      </c>
      <c r="DL360" s="665">
        <v>0</v>
      </c>
      <c r="DM360" s="657">
        <v>0</v>
      </c>
      <c r="DN360" s="666">
        <v>0</v>
      </c>
      <c r="DO360" s="657">
        <v>0</v>
      </c>
      <c r="DP360" s="657">
        <v>0</v>
      </c>
      <c r="DQ360" s="657">
        <v>0</v>
      </c>
      <c r="DR360" s="665">
        <v>0</v>
      </c>
      <c r="DS360" s="657">
        <v>0</v>
      </c>
      <c r="DT360" s="666">
        <v>0</v>
      </c>
      <c r="DU360" s="665">
        <v>0</v>
      </c>
      <c r="DV360" s="657">
        <v>0</v>
      </c>
      <c r="DW360" s="666">
        <v>0</v>
      </c>
    </row>
    <row r="361" spans="1:127" x14ac:dyDescent="0.15">
      <c r="A361" s="529" t="s">
        <v>1703</v>
      </c>
      <c r="B361" s="661">
        <v>6</v>
      </c>
      <c r="C361" s="662">
        <v>6</v>
      </c>
      <c r="D361" s="663">
        <v>0</v>
      </c>
      <c r="E361" s="657">
        <v>0</v>
      </c>
      <c r="F361" s="657">
        <v>0</v>
      </c>
      <c r="G361" s="657">
        <v>0</v>
      </c>
      <c r="H361" s="665">
        <v>0</v>
      </c>
      <c r="I361" s="657">
        <v>0</v>
      </c>
      <c r="J361" s="666">
        <v>0</v>
      </c>
      <c r="K361" s="657">
        <v>0</v>
      </c>
      <c r="L361" s="657">
        <v>0</v>
      </c>
      <c r="M361" s="657">
        <v>0</v>
      </c>
      <c r="N361" s="665">
        <v>0</v>
      </c>
      <c r="O361" s="657">
        <v>0</v>
      </c>
      <c r="P361" s="666">
        <v>0</v>
      </c>
      <c r="Q361" s="657">
        <v>0</v>
      </c>
      <c r="R361" s="657">
        <v>0</v>
      </c>
      <c r="S361" s="657">
        <v>0</v>
      </c>
      <c r="T361" s="665">
        <v>0</v>
      </c>
      <c r="U361" s="657">
        <v>0</v>
      </c>
      <c r="V361" s="666">
        <v>0</v>
      </c>
      <c r="W361" s="657">
        <v>0</v>
      </c>
      <c r="X361" s="657">
        <v>0</v>
      </c>
      <c r="Y361" s="657">
        <v>0</v>
      </c>
      <c r="Z361" s="665">
        <v>6</v>
      </c>
      <c r="AA361" s="657">
        <v>6</v>
      </c>
      <c r="AB361" s="666">
        <v>0</v>
      </c>
      <c r="AC361" s="657">
        <v>0</v>
      </c>
      <c r="AD361" s="657">
        <v>0</v>
      </c>
      <c r="AE361" s="657">
        <v>0</v>
      </c>
      <c r="AF361" s="665">
        <v>0</v>
      </c>
      <c r="AG361" s="657">
        <v>0</v>
      </c>
      <c r="AH361" s="666">
        <v>0</v>
      </c>
      <c r="AI361" s="657">
        <v>0</v>
      </c>
      <c r="AJ361" s="657">
        <v>0</v>
      </c>
      <c r="AK361" s="657">
        <v>0</v>
      </c>
      <c r="AL361" s="665">
        <v>0</v>
      </c>
      <c r="AM361" s="657">
        <v>0</v>
      </c>
      <c r="AN361" s="666">
        <v>0</v>
      </c>
      <c r="AO361" s="657">
        <v>0</v>
      </c>
      <c r="AP361" s="657">
        <v>0</v>
      </c>
      <c r="AQ361" s="657">
        <v>0</v>
      </c>
      <c r="AR361" s="665">
        <v>0</v>
      </c>
      <c r="AS361" s="657">
        <v>0</v>
      </c>
      <c r="AT361" s="666">
        <v>0</v>
      </c>
      <c r="AU361" s="657">
        <v>0</v>
      </c>
      <c r="AV361" s="657">
        <v>0</v>
      </c>
      <c r="AW361" s="657">
        <v>0</v>
      </c>
      <c r="AX361" s="665">
        <v>0</v>
      </c>
      <c r="AY361" s="657">
        <v>0</v>
      </c>
      <c r="AZ361" s="666">
        <v>0</v>
      </c>
      <c r="BA361" s="657">
        <v>0</v>
      </c>
      <c r="BB361" s="657">
        <v>0</v>
      </c>
      <c r="BC361" s="657">
        <v>0</v>
      </c>
      <c r="BD361" s="665">
        <v>0</v>
      </c>
      <c r="BE361" s="657">
        <v>0</v>
      </c>
      <c r="BF361" s="666">
        <v>0</v>
      </c>
      <c r="BG361" s="657">
        <v>0</v>
      </c>
      <c r="BH361" s="657">
        <v>0</v>
      </c>
      <c r="BI361" s="657">
        <v>0</v>
      </c>
      <c r="BJ361" s="665">
        <v>0</v>
      </c>
      <c r="BK361" s="657">
        <v>0</v>
      </c>
      <c r="BL361" s="666">
        <v>0</v>
      </c>
      <c r="BM361" s="657">
        <v>0</v>
      </c>
      <c r="BN361" s="657">
        <v>0</v>
      </c>
      <c r="BO361" s="657">
        <v>0</v>
      </c>
      <c r="BP361" s="665">
        <v>0</v>
      </c>
      <c r="BQ361" s="657">
        <v>0</v>
      </c>
      <c r="BR361" s="666">
        <v>0</v>
      </c>
      <c r="BS361" s="657">
        <v>0</v>
      </c>
      <c r="BT361" s="657">
        <v>0</v>
      </c>
      <c r="BU361" s="657">
        <v>0</v>
      </c>
      <c r="BV361" s="665">
        <v>0</v>
      </c>
      <c r="BW361" s="657">
        <v>0</v>
      </c>
      <c r="BX361" s="666">
        <v>0</v>
      </c>
      <c r="BY361" s="657">
        <v>0</v>
      </c>
      <c r="BZ361" s="657">
        <v>0</v>
      </c>
      <c r="CA361" s="657">
        <v>0</v>
      </c>
      <c r="CB361" s="665">
        <v>0</v>
      </c>
      <c r="CC361" s="657">
        <v>0</v>
      </c>
      <c r="CD361" s="666">
        <v>0</v>
      </c>
      <c r="CE361" s="657">
        <v>0</v>
      </c>
      <c r="CF361" s="657">
        <v>0</v>
      </c>
      <c r="CG361" s="657">
        <v>0</v>
      </c>
      <c r="CH361" s="665">
        <v>0</v>
      </c>
      <c r="CI361" s="657">
        <v>0</v>
      </c>
      <c r="CJ361" s="666">
        <v>0</v>
      </c>
      <c r="CK361" s="657">
        <v>0</v>
      </c>
      <c r="CL361" s="657">
        <v>0</v>
      </c>
      <c r="CM361" s="657">
        <v>0</v>
      </c>
      <c r="CN361" s="665">
        <v>0</v>
      </c>
      <c r="CO361" s="657">
        <v>0</v>
      </c>
      <c r="CP361" s="666">
        <v>0</v>
      </c>
      <c r="CQ361" s="657">
        <v>0</v>
      </c>
      <c r="CR361" s="657">
        <v>0</v>
      </c>
      <c r="CS361" s="657">
        <v>0</v>
      </c>
      <c r="CT361" s="665">
        <v>0</v>
      </c>
      <c r="CU361" s="657">
        <v>0</v>
      </c>
      <c r="CV361" s="666">
        <v>0</v>
      </c>
      <c r="CW361" s="657">
        <v>0</v>
      </c>
      <c r="CX361" s="657">
        <v>0</v>
      </c>
      <c r="CY361" s="657">
        <v>0</v>
      </c>
      <c r="CZ361" s="665">
        <v>0</v>
      </c>
      <c r="DA361" s="657">
        <v>0</v>
      </c>
      <c r="DB361" s="666">
        <v>0</v>
      </c>
      <c r="DC361" s="657">
        <v>0</v>
      </c>
      <c r="DD361" s="657">
        <v>0</v>
      </c>
      <c r="DE361" s="657">
        <v>0</v>
      </c>
      <c r="DF361" s="665">
        <v>0</v>
      </c>
      <c r="DG361" s="657">
        <v>0</v>
      </c>
      <c r="DH361" s="666">
        <v>0</v>
      </c>
      <c r="DI361" s="657">
        <v>0</v>
      </c>
      <c r="DJ361" s="657">
        <v>0</v>
      </c>
      <c r="DK361" s="657">
        <v>0</v>
      </c>
      <c r="DL361" s="665">
        <v>0</v>
      </c>
      <c r="DM361" s="657">
        <v>0</v>
      </c>
      <c r="DN361" s="666">
        <v>0</v>
      </c>
      <c r="DO361" s="657">
        <v>0</v>
      </c>
      <c r="DP361" s="657">
        <v>0</v>
      </c>
      <c r="DQ361" s="657">
        <v>0</v>
      </c>
      <c r="DR361" s="665">
        <v>0</v>
      </c>
      <c r="DS361" s="657">
        <v>0</v>
      </c>
      <c r="DT361" s="666">
        <v>0</v>
      </c>
      <c r="DU361" s="665">
        <v>0</v>
      </c>
      <c r="DV361" s="657">
        <v>0</v>
      </c>
      <c r="DW361" s="666">
        <v>0</v>
      </c>
    </row>
    <row r="362" spans="1:127" x14ac:dyDescent="0.15">
      <c r="A362" s="529" t="s">
        <v>1704</v>
      </c>
      <c r="B362" s="661">
        <v>11135</v>
      </c>
      <c r="C362" s="662">
        <v>6836</v>
      </c>
      <c r="D362" s="663">
        <v>4284</v>
      </c>
      <c r="E362" s="657">
        <v>4832</v>
      </c>
      <c r="F362" s="657">
        <v>3002</v>
      </c>
      <c r="G362" s="657">
        <v>1821</v>
      </c>
      <c r="H362" s="665">
        <v>542</v>
      </c>
      <c r="I362" s="657">
        <v>368</v>
      </c>
      <c r="J362" s="666">
        <v>174</v>
      </c>
      <c r="K362" s="657">
        <v>1620</v>
      </c>
      <c r="L362" s="657">
        <v>1233</v>
      </c>
      <c r="M362" s="657">
        <v>387</v>
      </c>
      <c r="N362" s="665">
        <v>180</v>
      </c>
      <c r="O362" s="657">
        <v>149</v>
      </c>
      <c r="P362" s="666">
        <v>31</v>
      </c>
      <c r="Q362" s="657">
        <v>1263</v>
      </c>
      <c r="R362" s="657">
        <v>561</v>
      </c>
      <c r="S362" s="657">
        <v>696</v>
      </c>
      <c r="T362" s="665">
        <v>3</v>
      </c>
      <c r="U362" s="657">
        <v>1</v>
      </c>
      <c r="V362" s="666">
        <v>2</v>
      </c>
      <c r="W362" s="657">
        <v>1</v>
      </c>
      <c r="X362" s="657">
        <v>1</v>
      </c>
      <c r="Y362" s="657">
        <v>0</v>
      </c>
      <c r="Z362" s="665">
        <v>299</v>
      </c>
      <c r="AA362" s="657">
        <v>246</v>
      </c>
      <c r="AB362" s="666">
        <v>53</v>
      </c>
      <c r="AC362" s="657">
        <v>1</v>
      </c>
      <c r="AD362" s="657">
        <v>1</v>
      </c>
      <c r="AE362" s="657">
        <v>0</v>
      </c>
      <c r="AF362" s="665">
        <v>2</v>
      </c>
      <c r="AG362" s="657">
        <v>1</v>
      </c>
      <c r="AH362" s="666">
        <v>1</v>
      </c>
      <c r="AI362" s="657">
        <v>121</v>
      </c>
      <c r="AJ362" s="657">
        <v>77</v>
      </c>
      <c r="AK362" s="657">
        <v>44</v>
      </c>
      <c r="AL362" s="665">
        <v>2</v>
      </c>
      <c r="AM362" s="657">
        <v>2</v>
      </c>
      <c r="AN362" s="666">
        <v>0</v>
      </c>
      <c r="AO362" s="657">
        <v>171</v>
      </c>
      <c r="AP362" s="657">
        <v>79</v>
      </c>
      <c r="AQ362" s="657">
        <v>92</v>
      </c>
      <c r="AR362" s="665">
        <v>3</v>
      </c>
      <c r="AS362" s="657">
        <v>1</v>
      </c>
      <c r="AT362" s="666">
        <v>2</v>
      </c>
      <c r="AU362" s="657">
        <v>61</v>
      </c>
      <c r="AV362" s="657">
        <v>46</v>
      </c>
      <c r="AW362" s="657">
        <v>15</v>
      </c>
      <c r="AX362" s="665">
        <v>235</v>
      </c>
      <c r="AY362" s="657">
        <v>215</v>
      </c>
      <c r="AZ362" s="666">
        <v>20</v>
      </c>
      <c r="BA362" s="657">
        <v>0</v>
      </c>
      <c r="BB362" s="657">
        <v>0</v>
      </c>
      <c r="BC362" s="657">
        <v>0</v>
      </c>
      <c r="BD362" s="665">
        <v>183</v>
      </c>
      <c r="BE362" s="657">
        <v>91</v>
      </c>
      <c r="BF362" s="666">
        <v>92</v>
      </c>
      <c r="BG362" s="657">
        <v>139</v>
      </c>
      <c r="BH362" s="657">
        <v>42</v>
      </c>
      <c r="BI362" s="657">
        <v>97</v>
      </c>
      <c r="BJ362" s="665">
        <v>137</v>
      </c>
      <c r="BK362" s="657">
        <v>61</v>
      </c>
      <c r="BL362" s="666">
        <v>76</v>
      </c>
      <c r="BM362" s="657">
        <v>12</v>
      </c>
      <c r="BN362" s="657">
        <v>12</v>
      </c>
      <c r="BO362" s="657">
        <v>0</v>
      </c>
      <c r="BP362" s="665">
        <v>0</v>
      </c>
      <c r="BQ362" s="657">
        <v>0</v>
      </c>
      <c r="BR362" s="666">
        <v>0</v>
      </c>
      <c r="BS362" s="657">
        <v>31</v>
      </c>
      <c r="BT362" s="657">
        <v>25</v>
      </c>
      <c r="BU362" s="657">
        <v>6</v>
      </c>
      <c r="BV362" s="665">
        <v>15</v>
      </c>
      <c r="BW362" s="657">
        <v>11</v>
      </c>
      <c r="BX362" s="666">
        <v>4</v>
      </c>
      <c r="BY362" s="657">
        <v>0</v>
      </c>
      <c r="BZ362" s="657">
        <v>0</v>
      </c>
      <c r="CA362" s="657">
        <v>0</v>
      </c>
      <c r="CB362" s="665">
        <v>14</v>
      </c>
      <c r="CC362" s="657">
        <v>10</v>
      </c>
      <c r="CD362" s="666">
        <v>4</v>
      </c>
      <c r="CE362" s="657">
        <v>5</v>
      </c>
      <c r="CF362" s="657">
        <v>3</v>
      </c>
      <c r="CG362" s="657">
        <v>2</v>
      </c>
      <c r="CH362" s="665">
        <v>350</v>
      </c>
      <c r="CI362" s="657">
        <v>187</v>
      </c>
      <c r="CJ362" s="666">
        <v>163</v>
      </c>
      <c r="CK362" s="657">
        <v>37</v>
      </c>
      <c r="CL362" s="657">
        <v>30</v>
      </c>
      <c r="CM362" s="657">
        <v>7</v>
      </c>
      <c r="CN362" s="665">
        <v>0</v>
      </c>
      <c r="CO362" s="657">
        <v>0</v>
      </c>
      <c r="CP362" s="666">
        <v>0</v>
      </c>
      <c r="CQ362" s="657">
        <v>43</v>
      </c>
      <c r="CR362" s="657">
        <v>22</v>
      </c>
      <c r="CS362" s="657">
        <v>21</v>
      </c>
      <c r="CT362" s="665">
        <v>100</v>
      </c>
      <c r="CU362" s="657">
        <v>53</v>
      </c>
      <c r="CV362" s="666">
        <v>47</v>
      </c>
      <c r="CW362" s="657">
        <v>193</v>
      </c>
      <c r="CX362" s="657">
        <v>145</v>
      </c>
      <c r="CY362" s="657">
        <v>48</v>
      </c>
      <c r="CZ362" s="665">
        <v>29</v>
      </c>
      <c r="DA362" s="657">
        <v>13</v>
      </c>
      <c r="DB362" s="666">
        <v>16</v>
      </c>
      <c r="DC362" s="657">
        <v>442</v>
      </c>
      <c r="DD362" s="657">
        <v>114</v>
      </c>
      <c r="DE362" s="657">
        <v>328</v>
      </c>
      <c r="DF362" s="665">
        <v>48</v>
      </c>
      <c r="DG362" s="657">
        <v>15</v>
      </c>
      <c r="DH362" s="666">
        <v>33</v>
      </c>
      <c r="DI362" s="657">
        <v>7</v>
      </c>
      <c r="DJ362" s="657">
        <v>5</v>
      </c>
      <c r="DK362" s="657">
        <v>2</v>
      </c>
      <c r="DL362" s="665">
        <v>0</v>
      </c>
      <c r="DM362" s="657">
        <v>0</v>
      </c>
      <c r="DN362" s="666">
        <v>0</v>
      </c>
      <c r="DO362" s="657">
        <v>0</v>
      </c>
      <c r="DP362" s="657">
        <v>0</v>
      </c>
      <c r="DQ362" s="657">
        <v>0</v>
      </c>
      <c r="DR362" s="665">
        <v>14</v>
      </c>
      <c r="DS362" s="657">
        <v>14</v>
      </c>
      <c r="DT362" s="666">
        <v>0</v>
      </c>
      <c r="DU362" s="665">
        <v>0</v>
      </c>
      <c r="DV362" s="657">
        <v>0</v>
      </c>
      <c r="DW362" s="666">
        <v>0</v>
      </c>
    </row>
    <row r="363" spans="1:127" x14ac:dyDescent="0.15">
      <c r="A363" s="529" t="s">
        <v>1705</v>
      </c>
      <c r="B363" s="661">
        <v>909</v>
      </c>
      <c r="C363" s="662">
        <v>684</v>
      </c>
      <c r="D363" s="663">
        <v>225</v>
      </c>
      <c r="E363" s="657">
        <v>74</v>
      </c>
      <c r="F363" s="657">
        <v>52</v>
      </c>
      <c r="G363" s="657">
        <v>22</v>
      </c>
      <c r="H363" s="665">
        <v>0</v>
      </c>
      <c r="I363" s="657">
        <v>0</v>
      </c>
      <c r="J363" s="666">
        <v>0</v>
      </c>
      <c r="K363" s="657">
        <v>805</v>
      </c>
      <c r="L363" s="657">
        <v>610</v>
      </c>
      <c r="M363" s="657">
        <v>195</v>
      </c>
      <c r="N363" s="665">
        <v>0</v>
      </c>
      <c r="O363" s="657">
        <v>0</v>
      </c>
      <c r="P363" s="666">
        <v>0</v>
      </c>
      <c r="Q363" s="657">
        <v>18</v>
      </c>
      <c r="R363" s="657">
        <v>16</v>
      </c>
      <c r="S363" s="657">
        <v>2</v>
      </c>
      <c r="T363" s="665">
        <v>0</v>
      </c>
      <c r="U363" s="657">
        <v>0</v>
      </c>
      <c r="V363" s="666">
        <v>0</v>
      </c>
      <c r="W363" s="657">
        <v>0</v>
      </c>
      <c r="X363" s="657">
        <v>0</v>
      </c>
      <c r="Y363" s="657">
        <v>0</v>
      </c>
      <c r="Z363" s="665">
        <v>1</v>
      </c>
      <c r="AA363" s="657">
        <v>1</v>
      </c>
      <c r="AB363" s="666">
        <v>0</v>
      </c>
      <c r="AC363" s="657">
        <v>0</v>
      </c>
      <c r="AD363" s="657">
        <v>0</v>
      </c>
      <c r="AE363" s="657">
        <v>0</v>
      </c>
      <c r="AF363" s="665">
        <v>0</v>
      </c>
      <c r="AG363" s="657">
        <v>0</v>
      </c>
      <c r="AH363" s="666">
        <v>0</v>
      </c>
      <c r="AI363" s="657">
        <v>4</v>
      </c>
      <c r="AJ363" s="657">
        <v>3</v>
      </c>
      <c r="AK363" s="657">
        <v>1</v>
      </c>
      <c r="AL363" s="665">
        <v>0</v>
      </c>
      <c r="AM363" s="657">
        <v>0</v>
      </c>
      <c r="AN363" s="666">
        <v>0</v>
      </c>
      <c r="AO363" s="657">
        <v>0</v>
      </c>
      <c r="AP363" s="657">
        <v>0</v>
      </c>
      <c r="AQ363" s="657">
        <v>0</v>
      </c>
      <c r="AR363" s="665">
        <v>0</v>
      </c>
      <c r="AS363" s="657">
        <v>0</v>
      </c>
      <c r="AT363" s="666">
        <v>0</v>
      </c>
      <c r="AU363" s="657">
        <v>0</v>
      </c>
      <c r="AV363" s="657">
        <v>0</v>
      </c>
      <c r="AW363" s="657">
        <v>0</v>
      </c>
      <c r="AX363" s="665">
        <v>0</v>
      </c>
      <c r="AY363" s="657">
        <v>0</v>
      </c>
      <c r="AZ363" s="666">
        <v>0</v>
      </c>
      <c r="BA363" s="657">
        <v>0</v>
      </c>
      <c r="BB363" s="657">
        <v>0</v>
      </c>
      <c r="BC363" s="657">
        <v>0</v>
      </c>
      <c r="BD363" s="665">
        <v>0</v>
      </c>
      <c r="BE363" s="657">
        <v>0</v>
      </c>
      <c r="BF363" s="666">
        <v>0</v>
      </c>
      <c r="BG363" s="657">
        <v>0</v>
      </c>
      <c r="BH363" s="657">
        <v>0</v>
      </c>
      <c r="BI363" s="657">
        <v>0</v>
      </c>
      <c r="BJ363" s="665">
        <v>0</v>
      </c>
      <c r="BK363" s="657">
        <v>0</v>
      </c>
      <c r="BL363" s="666">
        <v>0</v>
      </c>
      <c r="BM363" s="657">
        <v>0</v>
      </c>
      <c r="BN363" s="657">
        <v>0</v>
      </c>
      <c r="BO363" s="657">
        <v>0</v>
      </c>
      <c r="BP363" s="665">
        <v>0</v>
      </c>
      <c r="BQ363" s="657">
        <v>0</v>
      </c>
      <c r="BR363" s="666">
        <v>0</v>
      </c>
      <c r="BS363" s="657">
        <v>0</v>
      </c>
      <c r="BT363" s="657">
        <v>0</v>
      </c>
      <c r="BU363" s="657">
        <v>0</v>
      </c>
      <c r="BV363" s="665">
        <v>0</v>
      </c>
      <c r="BW363" s="657">
        <v>0</v>
      </c>
      <c r="BX363" s="666">
        <v>0</v>
      </c>
      <c r="BY363" s="657">
        <v>0</v>
      </c>
      <c r="BZ363" s="657">
        <v>0</v>
      </c>
      <c r="CA363" s="657">
        <v>0</v>
      </c>
      <c r="CB363" s="665">
        <v>0</v>
      </c>
      <c r="CC363" s="657">
        <v>0</v>
      </c>
      <c r="CD363" s="666">
        <v>0</v>
      </c>
      <c r="CE363" s="657">
        <v>0</v>
      </c>
      <c r="CF363" s="657">
        <v>0</v>
      </c>
      <c r="CG363" s="657">
        <v>0</v>
      </c>
      <c r="CH363" s="665">
        <v>0</v>
      </c>
      <c r="CI363" s="657">
        <v>0</v>
      </c>
      <c r="CJ363" s="666">
        <v>0</v>
      </c>
      <c r="CK363" s="657">
        <v>0</v>
      </c>
      <c r="CL363" s="657">
        <v>0</v>
      </c>
      <c r="CM363" s="657">
        <v>0</v>
      </c>
      <c r="CN363" s="665">
        <v>0</v>
      </c>
      <c r="CO363" s="657">
        <v>0</v>
      </c>
      <c r="CP363" s="666">
        <v>0</v>
      </c>
      <c r="CQ363" s="657">
        <v>0</v>
      </c>
      <c r="CR363" s="657">
        <v>0</v>
      </c>
      <c r="CS363" s="657">
        <v>0</v>
      </c>
      <c r="CT363" s="665">
        <v>4</v>
      </c>
      <c r="CU363" s="657">
        <v>2</v>
      </c>
      <c r="CV363" s="666">
        <v>2</v>
      </c>
      <c r="CW363" s="657">
        <v>3</v>
      </c>
      <c r="CX363" s="657">
        <v>0</v>
      </c>
      <c r="CY363" s="657">
        <v>3</v>
      </c>
      <c r="CZ363" s="665">
        <v>0</v>
      </c>
      <c r="DA363" s="657">
        <v>0</v>
      </c>
      <c r="DB363" s="666">
        <v>0</v>
      </c>
      <c r="DC363" s="657">
        <v>0</v>
      </c>
      <c r="DD363" s="657">
        <v>0</v>
      </c>
      <c r="DE363" s="657">
        <v>0</v>
      </c>
      <c r="DF363" s="665">
        <v>0</v>
      </c>
      <c r="DG363" s="657">
        <v>0</v>
      </c>
      <c r="DH363" s="666">
        <v>0</v>
      </c>
      <c r="DI363" s="657">
        <v>0</v>
      </c>
      <c r="DJ363" s="657">
        <v>0</v>
      </c>
      <c r="DK363" s="657">
        <v>0</v>
      </c>
      <c r="DL363" s="665">
        <v>0</v>
      </c>
      <c r="DM363" s="657">
        <v>0</v>
      </c>
      <c r="DN363" s="666">
        <v>0</v>
      </c>
      <c r="DO363" s="657">
        <v>0</v>
      </c>
      <c r="DP363" s="657">
        <v>0</v>
      </c>
      <c r="DQ363" s="657">
        <v>0</v>
      </c>
      <c r="DR363" s="665">
        <v>0</v>
      </c>
      <c r="DS363" s="657">
        <v>0</v>
      </c>
      <c r="DT363" s="666">
        <v>0</v>
      </c>
      <c r="DU363" s="665">
        <v>0</v>
      </c>
      <c r="DV363" s="657">
        <v>0</v>
      </c>
      <c r="DW363" s="666">
        <v>0</v>
      </c>
    </row>
    <row r="364" spans="1:127" x14ac:dyDescent="0.15">
      <c r="A364" s="529" t="s">
        <v>1706</v>
      </c>
      <c r="B364" s="661">
        <v>8667</v>
      </c>
      <c r="C364" s="662">
        <v>4937</v>
      </c>
      <c r="D364" s="663">
        <v>3715</v>
      </c>
      <c r="E364" s="657">
        <v>3889</v>
      </c>
      <c r="F364" s="657">
        <v>2240</v>
      </c>
      <c r="G364" s="657">
        <v>1640</v>
      </c>
      <c r="H364" s="665">
        <v>471</v>
      </c>
      <c r="I364" s="657">
        <v>329</v>
      </c>
      <c r="J364" s="666">
        <v>142</v>
      </c>
      <c r="K364" s="657">
        <v>723</v>
      </c>
      <c r="L364" s="657">
        <v>558</v>
      </c>
      <c r="M364" s="657">
        <v>165</v>
      </c>
      <c r="N364" s="665">
        <v>164</v>
      </c>
      <c r="O364" s="657">
        <v>135</v>
      </c>
      <c r="P364" s="666">
        <v>29</v>
      </c>
      <c r="Q364" s="657">
        <v>1001</v>
      </c>
      <c r="R364" s="657">
        <v>372</v>
      </c>
      <c r="S364" s="657">
        <v>623</v>
      </c>
      <c r="T364" s="665">
        <v>3</v>
      </c>
      <c r="U364" s="657">
        <v>1</v>
      </c>
      <c r="V364" s="666">
        <v>2</v>
      </c>
      <c r="W364" s="657">
        <v>1</v>
      </c>
      <c r="X364" s="657">
        <v>1</v>
      </c>
      <c r="Y364" s="657">
        <v>0</v>
      </c>
      <c r="Z364" s="665">
        <v>94</v>
      </c>
      <c r="AA364" s="657">
        <v>81</v>
      </c>
      <c r="AB364" s="666">
        <v>13</v>
      </c>
      <c r="AC364" s="657">
        <v>1</v>
      </c>
      <c r="AD364" s="657">
        <v>1</v>
      </c>
      <c r="AE364" s="657">
        <v>0</v>
      </c>
      <c r="AF364" s="665">
        <v>2</v>
      </c>
      <c r="AG364" s="657">
        <v>1</v>
      </c>
      <c r="AH364" s="666">
        <v>1</v>
      </c>
      <c r="AI364" s="657">
        <v>105</v>
      </c>
      <c r="AJ364" s="657">
        <v>64</v>
      </c>
      <c r="AK364" s="657">
        <v>41</v>
      </c>
      <c r="AL364" s="665">
        <v>2</v>
      </c>
      <c r="AM364" s="657">
        <v>2</v>
      </c>
      <c r="AN364" s="666">
        <v>0</v>
      </c>
      <c r="AO364" s="657">
        <v>171</v>
      </c>
      <c r="AP364" s="657">
        <v>79</v>
      </c>
      <c r="AQ364" s="657">
        <v>92</v>
      </c>
      <c r="AR364" s="665">
        <v>3</v>
      </c>
      <c r="AS364" s="657">
        <v>1</v>
      </c>
      <c r="AT364" s="666">
        <v>2</v>
      </c>
      <c r="AU364" s="657">
        <v>56</v>
      </c>
      <c r="AV364" s="657">
        <v>43</v>
      </c>
      <c r="AW364" s="657">
        <v>13</v>
      </c>
      <c r="AX364" s="665">
        <v>235</v>
      </c>
      <c r="AY364" s="657">
        <v>215</v>
      </c>
      <c r="AZ364" s="666">
        <v>20</v>
      </c>
      <c r="BA364" s="657">
        <v>0</v>
      </c>
      <c r="BB364" s="657">
        <v>0</v>
      </c>
      <c r="BC364" s="657">
        <v>0</v>
      </c>
      <c r="BD364" s="665">
        <v>183</v>
      </c>
      <c r="BE364" s="657">
        <v>91</v>
      </c>
      <c r="BF364" s="666">
        <v>92</v>
      </c>
      <c r="BG364" s="657">
        <v>139</v>
      </c>
      <c r="BH364" s="657">
        <v>42</v>
      </c>
      <c r="BI364" s="657">
        <v>97</v>
      </c>
      <c r="BJ364" s="665">
        <v>137</v>
      </c>
      <c r="BK364" s="657">
        <v>61</v>
      </c>
      <c r="BL364" s="666">
        <v>76</v>
      </c>
      <c r="BM364" s="657">
        <v>12</v>
      </c>
      <c r="BN364" s="657">
        <v>12</v>
      </c>
      <c r="BO364" s="657">
        <v>0</v>
      </c>
      <c r="BP364" s="665">
        <v>0</v>
      </c>
      <c r="BQ364" s="657">
        <v>0</v>
      </c>
      <c r="BR364" s="666">
        <v>0</v>
      </c>
      <c r="BS364" s="657">
        <v>31</v>
      </c>
      <c r="BT364" s="657">
        <v>25</v>
      </c>
      <c r="BU364" s="657">
        <v>6</v>
      </c>
      <c r="BV364" s="665">
        <v>0</v>
      </c>
      <c r="BW364" s="657">
        <v>0</v>
      </c>
      <c r="BX364" s="666">
        <v>0</v>
      </c>
      <c r="BY364" s="657">
        <v>0</v>
      </c>
      <c r="BZ364" s="657">
        <v>0</v>
      </c>
      <c r="CA364" s="657">
        <v>0</v>
      </c>
      <c r="CB364" s="665">
        <v>0</v>
      </c>
      <c r="CC364" s="657">
        <v>0</v>
      </c>
      <c r="CD364" s="666">
        <v>0</v>
      </c>
      <c r="CE364" s="657">
        <v>2</v>
      </c>
      <c r="CF364" s="657">
        <v>1</v>
      </c>
      <c r="CG364" s="657">
        <v>1</v>
      </c>
      <c r="CH364" s="665">
        <v>350</v>
      </c>
      <c r="CI364" s="657">
        <v>187</v>
      </c>
      <c r="CJ364" s="666">
        <v>163</v>
      </c>
      <c r="CK364" s="657">
        <v>37</v>
      </c>
      <c r="CL364" s="657">
        <v>30</v>
      </c>
      <c r="CM364" s="657">
        <v>7</v>
      </c>
      <c r="CN364" s="665">
        <v>0</v>
      </c>
      <c r="CO364" s="657">
        <v>0</v>
      </c>
      <c r="CP364" s="666">
        <v>0</v>
      </c>
      <c r="CQ364" s="657">
        <v>43</v>
      </c>
      <c r="CR364" s="657">
        <v>22</v>
      </c>
      <c r="CS364" s="657">
        <v>21</v>
      </c>
      <c r="CT364" s="665">
        <v>96</v>
      </c>
      <c r="CU364" s="657">
        <v>51</v>
      </c>
      <c r="CV364" s="666">
        <v>45</v>
      </c>
      <c r="CW364" s="657">
        <v>190</v>
      </c>
      <c r="CX364" s="657">
        <v>145</v>
      </c>
      <c r="CY364" s="657">
        <v>45</v>
      </c>
      <c r="CZ364" s="665">
        <v>29</v>
      </c>
      <c r="DA364" s="657">
        <v>13</v>
      </c>
      <c r="DB364" s="666">
        <v>16</v>
      </c>
      <c r="DC364" s="657">
        <v>442</v>
      </c>
      <c r="DD364" s="657">
        <v>114</v>
      </c>
      <c r="DE364" s="657">
        <v>328</v>
      </c>
      <c r="DF364" s="665">
        <v>48</v>
      </c>
      <c r="DG364" s="657">
        <v>15</v>
      </c>
      <c r="DH364" s="666">
        <v>33</v>
      </c>
      <c r="DI364" s="657">
        <v>7</v>
      </c>
      <c r="DJ364" s="657">
        <v>5</v>
      </c>
      <c r="DK364" s="657">
        <v>2</v>
      </c>
      <c r="DL364" s="665">
        <v>0</v>
      </c>
      <c r="DM364" s="657">
        <v>0</v>
      </c>
      <c r="DN364" s="666">
        <v>0</v>
      </c>
      <c r="DO364" s="657">
        <v>0</v>
      </c>
      <c r="DP364" s="657">
        <v>0</v>
      </c>
      <c r="DQ364" s="657">
        <v>0</v>
      </c>
      <c r="DR364" s="665">
        <v>0</v>
      </c>
      <c r="DS364" s="657">
        <v>0</v>
      </c>
      <c r="DT364" s="666">
        <v>0</v>
      </c>
      <c r="DU364" s="665">
        <v>0</v>
      </c>
      <c r="DV364" s="657">
        <v>0</v>
      </c>
      <c r="DW364" s="666">
        <v>0</v>
      </c>
    </row>
    <row r="365" spans="1:127" x14ac:dyDescent="0.15">
      <c r="A365" s="529" t="s">
        <v>1707</v>
      </c>
      <c r="B365" s="661">
        <v>1559</v>
      </c>
      <c r="C365" s="662">
        <v>1215</v>
      </c>
      <c r="D365" s="663">
        <v>344</v>
      </c>
      <c r="E365" s="657">
        <v>869</v>
      </c>
      <c r="F365" s="657">
        <v>710</v>
      </c>
      <c r="G365" s="657">
        <v>159</v>
      </c>
      <c r="H365" s="665">
        <v>71</v>
      </c>
      <c r="I365" s="657">
        <v>39</v>
      </c>
      <c r="J365" s="666">
        <v>32</v>
      </c>
      <c r="K365" s="657">
        <v>92</v>
      </c>
      <c r="L365" s="657">
        <v>65</v>
      </c>
      <c r="M365" s="657">
        <v>27</v>
      </c>
      <c r="N365" s="665">
        <v>16</v>
      </c>
      <c r="O365" s="657">
        <v>14</v>
      </c>
      <c r="P365" s="666">
        <v>2</v>
      </c>
      <c r="Q365" s="657">
        <v>244</v>
      </c>
      <c r="R365" s="657">
        <v>173</v>
      </c>
      <c r="S365" s="657">
        <v>71</v>
      </c>
      <c r="T365" s="665">
        <v>0</v>
      </c>
      <c r="U365" s="657">
        <v>0</v>
      </c>
      <c r="V365" s="666">
        <v>0</v>
      </c>
      <c r="W365" s="657">
        <v>0</v>
      </c>
      <c r="X365" s="657">
        <v>0</v>
      </c>
      <c r="Y365" s="657">
        <v>0</v>
      </c>
      <c r="Z365" s="665">
        <v>204</v>
      </c>
      <c r="AA365" s="657">
        <v>164</v>
      </c>
      <c r="AB365" s="666">
        <v>40</v>
      </c>
      <c r="AC365" s="657">
        <v>0</v>
      </c>
      <c r="AD365" s="657">
        <v>0</v>
      </c>
      <c r="AE365" s="657">
        <v>0</v>
      </c>
      <c r="AF365" s="665">
        <v>0</v>
      </c>
      <c r="AG365" s="657">
        <v>0</v>
      </c>
      <c r="AH365" s="666">
        <v>0</v>
      </c>
      <c r="AI365" s="657">
        <v>12</v>
      </c>
      <c r="AJ365" s="657">
        <v>10</v>
      </c>
      <c r="AK365" s="657">
        <v>2</v>
      </c>
      <c r="AL365" s="665">
        <v>0</v>
      </c>
      <c r="AM365" s="657">
        <v>0</v>
      </c>
      <c r="AN365" s="666">
        <v>0</v>
      </c>
      <c r="AO365" s="657">
        <v>0</v>
      </c>
      <c r="AP365" s="657">
        <v>0</v>
      </c>
      <c r="AQ365" s="657">
        <v>0</v>
      </c>
      <c r="AR365" s="665">
        <v>0</v>
      </c>
      <c r="AS365" s="657">
        <v>0</v>
      </c>
      <c r="AT365" s="666">
        <v>0</v>
      </c>
      <c r="AU365" s="657">
        <v>5</v>
      </c>
      <c r="AV365" s="657">
        <v>3</v>
      </c>
      <c r="AW365" s="657">
        <v>2</v>
      </c>
      <c r="AX365" s="665">
        <v>0</v>
      </c>
      <c r="AY365" s="657">
        <v>0</v>
      </c>
      <c r="AZ365" s="666">
        <v>0</v>
      </c>
      <c r="BA365" s="657">
        <v>0</v>
      </c>
      <c r="BB365" s="657">
        <v>0</v>
      </c>
      <c r="BC365" s="657">
        <v>0</v>
      </c>
      <c r="BD365" s="665">
        <v>0</v>
      </c>
      <c r="BE365" s="657">
        <v>0</v>
      </c>
      <c r="BF365" s="666">
        <v>0</v>
      </c>
      <c r="BG365" s="657">
        <v>0</v>
      </c>
      <c r="BH365" s="657">
        <v>0</v>
      </c>
      <c r="BI365" s="657">
        <v>0</v>
      </c>
      <c r="BJ365" s="665">
        <v>0</v>
      </c>
      <c r="BK365" s="657">
        <v>0</v>
      </c>
      <c r="BL365" s="666">
        <v>0</v>
      </c>
      <c r="BM365" s="657">
        <v>0</v>
      </c>
      <c r="BN365" s="657">
        <v>0</v>
      </c>
      <c r="BO365" s="657">
        <v>0</v>
      </c>
      <c r="BP365" s="665">
        <v>0</v>
      </c>
      <c r="BQ365" s="657">
        <v>0</v>
      </c>
      <c r="BR365" s="666">
        <v>0</v>
      </c>
      <c r="BS365" s="657">
        <v>0</v>
      </c>
      <c r="BT365" s="657">
        <v>0</v>
      </c>
      <c r="BU365" s="657">
        <v>0</v>
      </c>
      <c r="BV365" s="665">
        <v>15</v>
      </c>
      <c r="BW365" s="657">
        <v>11</v>
      </c>
      <c r="BX365" s="666">
        <v>4</v>
      </c>
      <c r="BY365" s="657">
        <v>0</v>
      </c>
      <c r="BZ365" s="657">
        <v>0</v>
      </c>
      <c r="CA365" s="657">
        <v>0</v>
      </c>
      <c r="CB365" s="665">
        <v>14</v>
      </c>
      <c r="CC365" s="657">
        <v>10</v>
      </c>
      <c r="CD365" s="666">
        <v>4</v>
      </c>
      <c r="CE365" s="657">
        <v>3</v>
      </c>
      <c r="CF365" s="657">
        <v>2</v>
      </c>
      <c r="CG365" s="657">
        <v>1</v>
      </c>
      <c r="CH365" s="665">
        <v>0</v>
      </c>
      <c r="CI365" s="657">
        <v>0</v>
      </c>
      <c r="CJ365" s="666">
        <v>0</v>
      </c>
      <c r="CK365" s="657">
        <v>0</v>
      </c>
      <c r="CL365" s="657">
        <v>0</v>
      </c>
      <c r="CM365" s="657">
        <v>0</v>
      </c>
      <c r="CN365" s="665">
        <v>0</v>
      </c>
      <c r="CO365" s="657">
        <v>0</v>
      </c>
      <c r="CP365" s="666">
        <v>0</v>
      </c>
      <c r="CQ365" s="657">
        <v>0</v>
      </c>
      <c r="CR365" s="657">
        <v>0</v>
      </c>
      <c r="CS365" s="657">
        <v>0</v>
      </c>
      <c r="CT365" s="665">
        <v>0</v>
      </c>
      <c r="CU365" s="657">
        <v>0</v>
      </c>
      <c r="CV365" s="666">
        <v>0</v>
      </c>
      <c r="CW365" s="657">
        <v>0</v>
      </c>
      <c r="CX365" s="657">
        <v>0</v>
      </c>
      <c r="CY365" s="657">
        <v>0</v>
      </c>
      <c r="CZ365" s="665">
        <v>0</v>
      </c>
      <c r="DA365" s="657">
        <v>0</v>
      </c>
      <c r="DB365" s="666">
        <v>0</v>
      </c>
      <c r="DC365" s="657">
        <v>0</v>
      </c>
      <c r="DD365" s="657">
        <v>0</v>
      </c>
      <c r="DE365" s="657">
        <v>0</v>
      </c>
      <c r="DF365" s="665">
        <v>0</v>
      </c>
      <c r="DG365" s="657">
        <v>0</v>
      </c>
      <c r="DH365" s="666">
        <v>0</v>
      </c>
      <c r="DI365" s="657">
        <v>0</v>
      </c>
      <c r="DJ365" s="657">
        <v>0</v>
      </c>
      <c r="DK365" s="657">
        <v>0</v>
      </c>
      <c r="DL365" s="665">
        <v>0</v>
      </c>
      <c r="DM365" s="657">
        <v>0</v>
      </c>
      <c r="DN365" s="666">
        <v>0</v>
      </c>
      <c r="DO365" s="657">
        <v>0</v>
      </c>
      <c r="DP365" s="657">
        <v>0</v>
      </c>
      <c r="DQ365" s="657">
        <v>0</v>
      </c>
      <c r="DR365" s="665">
        <v>14</v>
      </c>
      <c r="DS365" s="657">
        <v>14</v>
      </c>
      <c r="DT365" s="666">
        <v>0</v>
      </c>
      <c r="DU365" s="665">
        <v>0</v>
      </c>
      <c r="DV365" s="657">
        <v>0</v>
      </c>
      <c r="DW365" s="666">
        <v>0</v>
      </c>
    </row>
    <row r="366" spans="1:127" x14ac:dyDescent="0.15">
      <c r="A366" s="529" t="s">
        <v>1708</v>
      </c>
      <c r="B366" s="661">
        <v>21331</v>
      </c>
      <c r="C366" s="662">
        <v>16787</v>
      </c>
      <c r="D366" s="663">
        <v>4450</v>
      </c>
      <c r="E366" s="657">
        <v>12346</v>
      </c>
      <c r="F366" s="657">
        <v>9833</v>
      </c>
      <c r="G366" s="657">
        <v>2420</v>
      </c>
      <c r="H366" s="665">
        <v>2287</v>
      </c>
      <c r="I366" s="657">
        <v>2069</v>
      </c>
      <c r="J366" s="666">
        <v>217</v>
      </c>
      <c r="K366" s="657">
        <v>991</v>
      </c>
      <c r="L366" s="657">
        <v>717</v>
      </c>
      <c r="M366" s="657">
        <v>274</v>
      </c>
      <c r="N366" s="665">
        <v>299</v>
      </c>
      <c r="O366" s="657">
        <v>203</v>
      </c>
      <c r="P366" s="666">
        <v>96</v>
      </c>
      <c r="Q366" s="657">
        <v>1919</v>
      </c>
      <c r="R366" s="657">
        <v>1263</v>
      </c>
      <c r="S366" s="657">
        <v>656</v>
      </c>
      <c r="T366" s="665">
        <v>50</v>
      </c>
      <c r="U366" s="657">
        <v>37</v>
      </c>
      <c r="V366" s="666">
        <v>13</v>
      </c>
      <c r="W366" s="657">
        <v>52</v>
      </c>
      <c r="X366" s="657">
        <v>41</v>
      </c>
      <c r="Y366" s="657">
        <v>11</v>
      </c>
      <c r="Z366" s="665">
        <v>272</v>
      </c>
      <c r="AA366" s="657">
        <v>219</v>
      </c>
      <c r="AB366" s="666">
        <v>53</v>
      </c>
      <c r="AC366" s="657">
        <v>63</v>
      </c>
      <c r="AD366" s="657">
        <v>51</v>
      </c>
      <c r="AE366" s="657">
        <v>12</v>
      </c>
      <c r="AF366" s="665">
        <v>75</v>
      </c>
      <c r="AG366" s="657">
        <v>62</v>
      </c>
      <c r="AH366" s="666">
        <v>13</v>
      </c>
      <c r="AI366" s="657">
        <v>597</v>
      </c>
      <c r="AJ366" s="657">
        <v>552</v>
      </c>
      <c r="AK366" s="657">
        <v>45</v>
      </c>
      <c r="AL366" s="665">
        <v>200</v>
      </c>
      <c r="AM366" s="657">
        <v>175</v>
      </c>
      <c r="AN366" s="666">
        <v>25</v>
      </c>
      <c r="AO366" s="657">
        <v>37</v>
      </c>
      <c r="AP366" s="657">
        <v>17</v>
      </c>
      <c r="AQ366" s="657">
        <v>20</v>
      </c>
      <c r="AR366" s="665">
        <v>40</v>
      </c>
      <c r="AS366" s="657">
        <v>27</v>
      </c>
      <c r="AT366" s="666">
        <v>13</v>
      </c>
      <c r="AU366" s="657">
        <v>59</v>
      </c>
      <c r="AV366" s="657">
        <v>49</v>
      </c>
      <c r="AW366" s="657">
        <v>10</v>
      </c>
      <c r="AX366" s="665">
        <v>263</v>
      </c>
      <c r="AY366" s="657">
        <v>219</v>
      </c>
      <c r="AZ366" s="666">
        <v>44</v>
      </c>
      <c r="BA366" s="657">
        <v>38</v>
      </c>
      <c r="BB366" s="657">
        <v>34</v>
      </c>
      <c r="BC366" s="657">
        <v>4</v>
      </c>
      <c r="BD366" s="665">
        <v>41</v>
      </c>
      <c r="BE366" s="657">
        <v>16</v>
      </c>
      <c r="BF366" s="666">
        <v>25</v>
      </c>
      <c r="BG366" s="657">
        <v>237</v>
      </c>
      <c r="BH366" s="657">
        <v>117</v>
      </c>
      <c r="BI366" s="657">
        <v>120</v>
      </c>
      <c r="BJ366" s="665">
        <v>32</v>
      </c>
      <c r="BK366" s="657">
        <v>26</v>
      </c>
      <c r="BL366" s="666">
        <v>6</v>
      </c>
      <c r="BM366" s="657">
        <v>19</v>
      </c>
      <c r="BN366" s="657">
        <v>11</v>
      </c>
      <c r="BO366" s="657">
        <v>8</v>
      </c>
      <c r="BP366" s="665">
        <v>6</v>
      </c>
      <c r="BQ366" s="657">
        <v>0</v>
      </c>
      <c r="BR366" s="666">
        <v>6</v>
      </c>
      <c r="BS366" s="657">
        <v>81</v>
      </c>
      <c r="BT366" s="657">
        <v>29</v>
      </c>
      <c r="BU366" s="657">
        <v>52</v>
      </c>
      <c r="BV366" s="665">
        <v>38</v>
      </c>
      <c r="BW366" s="657">
        <v>29</v>
      </c>
      <c r="BX366" s="666">
        <v>9</v>
      </c>
      <c r="BY366" s="657">
        <v>125</v>
      </c>
      <c r="BZ366" s="657">
        <v>118</v>
      </c>
      <c r="CA366" s="657">
        <v>7</v>
      </c>
      <c r="CB366" s="665">
        <v>72</v>
      </c>
      <c r="CC366" s="657">
        <v>63</v>
      </c>
      <c r="CD366" s="666">
        <v>9</v>
      </c>
      <c r="CE366" s="657">
        <v>17</v>
      </c>
      <c r="CF366" s="657">
        <v>12</v>
      </c>
      <c r="CG366" s="657">
        <v>5</v>
      </c>
      <c r="CH366" s="665">
        <v>145</v>
      </c>
      <c r="CI366" s="657">
        <v>115</v>
      </c>
      <c r="CJ366" s="666">
        <v>30</v>
      </c>
      <c r="CK366" s="657">
        <v>93</v>
      </c>
      <c r="CL366" s="657">
        <v>72</v>
      </c>
      <c r="CM366" s="657">
        <v>21</v>
      </c>
      <c r="CN366" s="665">
        <v>0</v>
      </c>
      <c r="CO366" s="657">
        <v>0</v>
      </c>
      <c r="CP366" s="666">
        <v>0</v>
      </c>
      <c r="CQ366" s="657">
        <v>18</v>
      </c>
      <c r="CR366" s="657">
        <v>7</v>
      </c>
      <c r="CS366" s="657">
        <v>11</v>
      </c>
      <c r="CT366" s="665">
        <v>26</v>
      </c>
      <c r="CU366" s="657">
        <v>20</v>
      </c>
      <c r="CV366" s="666">
        <v>6</v>
      </c>
      <c r="CW366" s="657">
        <v>348</v>
      </c>
      <c r="CX366" s="657">
        <v>291</v>
      </c>
      <c r="CY366" s="657">
        <v>57</v>
      </c>
      <c r="CZ366" s="665">
        <v>84</v>
      </c>
      <c r="DA366" s="657">
        <v>52</v>
      </c>
      <c r="DB366" s="666">
        <v>32</v>
      </c>
      <c r="DC366" s="657">
        <v>198</v>
      </c>
      <c r="DD366" s="657">
        <v>103</v>
      </c>
      <c r="DE366" s="657">
        <v>95</v>
      </c>
      <c r="DF366" s="665">
        <v>91</v>
      </c>
      <c r="DG366" s="657">
        <v>85</v>
      </c>
      <c r="DH366" s="666">
        <v>6</v>
      </c>
      <c r="DI366" s="657">
        <v>16</v>
      </c>
      <c r="DJ366" s="657">
        <v>13</v>
      </c>
      <c r="DK366" s="657">
        <v>3</v>
      </c>
      <c r="DL366" s="665">
        <v>6</v>
      </c>
      <c r="DM366" s="657">
        <v>5</v>
      </c>
      <c r="DN366" s="666">
        <v>1</v>
      </c>
      <c r="DO366" s="657">
        <v>29</v>
      </c>
      <c r="DP366" s="657">
        <v>26</v>
      </c>
      <c r="DQ366" s="657">
        <v>3</v>
      </c>
      <c r="DR366" s="665">
        <v>11</v>
      </c>
      <c r="DS366" s="657">
        <v>5</v>
      </c>
      <c r="DT366" s="666">
        <v>6</v>
      </c>
      <c r="DU366" s="665">
        <v>10</v>
      </c>
      <c r="DV366" s="657">
        <v>4</v>
      </c>
      <c r="DW366" s="666">
        <v>6</v>
      </c>
    </row>
    <row r="367" spans="1:127" x14ac:dyDescent="0.15">
      <c r="A367" s="529" t="s">
        <v>1709</v>
      </c>
      <c r="B367" s="661">
        <v>161</v>
      </c>
      <c r="C367" s="662">
        <v>115</v>
      </c>
      <c r="D367" s="663">
        <v>46</v>
      </c>
      <c r="E367" s="657">
        <v>138</v>
      </c>
      <c r="F367" s="657">
        <v>95</v>
      </c>
      <c r="G367" s="657">
        <v>43</v>
      </c>
      <c r="H367" s="665">
        <v>0</v>
      </c>
      <c r="I367" s="657">
        <v>0</v>
      </c>
      <c r="J367" s="666">
        <v>0</v>
      </c>
      <c r="K367" s="657">
        <v>14</v>
      </c>
      <c r="L367" s="657">
        <v>12</v>
      </c>
      <c r="M367" s="657">
        <v>2</v>
      </c>
      <c r="N367" s="665">
        <v>0</v>
      </c>
      <c r="O367" s="657">
        <v>0</v>
      </c>
      <c r="P367" s="666">
        <v>0</v>
      </c>
      <c r="Q367" s="657">
        <v>6</v>
      </c>
      <c r="R367" s="657">
        <v>6</v>
      </c>
      <c r="S367" s="657">
        <v>0</v>
      </c>
      <c r="T367" s="665">
        <v>0</v>
      </c>
      <c r="U367" s="657">
        <v>0</v>
      </c>
      <c r="V367" s="666">
        <v>0</v>
      </c>
      <c r="W367" s="657">
        <v>0</v>
      </c>
      <c r="X367" s="657">
        <v>0</v>
      </c>
      <c r="Y367" s="657">
        <v>0</v>
      </c>
      <c r="Z367" s="665">
        <v>0</v>
      </c>
      <c r="AA367" s="657">
        <v>0</v>
      </c>
      <c r="AB367" s="666">
        <v>0</v>
      </c>
      <c r="AC367" s="657">
        <v>0</v>
      </c>
      <c r="AD367" s="657">
        <v>0</v>
      </c>
      <c r="AE367" s="657">
        <v>0</v>
      </c>
      <c r="AF367" s="665">
        <v>0</v>
      </c>
      <c r="AG367" s="657">
        <v>0</v>
      </c>
      <c r="AH367" s="666">
        <v>0</v>
      </c>
      <c r="AI367" s="657">
        <v>0</v>
      </c>
      <c r="AJ367" s="657">
        <v>0</v>
      </c>
      <c r="AK367" s="657">
        <v>0</v>
      </c>
      <c r="AL367" s="665">
        <v>0</v>
      </c>
      <c r="AM367" s="657">
        <v>0</v>
      </c>
      <c r="AN367" s="666">
        <v>0</v>
      </c>
      <c r="AO367" s="657">
        <v>0</v>
      </c>
      <c r="AP367" s="657">
        <v>0</v>
      </c>
      <c r="AQ367" s="657">
        <v>0</v>
      </c>
      <c r="AR367" s="665">
        <v>0</v>
      </c>
      <c r="AS367" s="657">
        <v>0</v>
      </c>
      <c r="AT367" s="666">
        <v>0</v>
      </c>
      <c r="AU367" s="657">
        <v>0</v>
      </c>
      <c r="AV367" s="657">
        <v>0</v>
      </c>
      <c r="AW367" s="657">
        <v>0</v>
      </c>
      <c r="AX367" s="665">
        <v>3</v>
      </c>
      <c r="AY367" s="657">
        <v>2</v>
      </c>
      <c r="AZ367" s="666">
        <v>1</v>
      </c>
      <c r="BA367" s="657">
        <v>0</v>
      </c>
      <c r="BB367" s="657">
        <v>0</v>
      </c>
      <c r="BC367" s="657">
        <v>0</v>
      </c>
      <c r="BD367" s="665">
        <v>0</v>
      </c>
      <c r="BE367" s="657">
        <v>0</v>
      </c>
      <c r="BF367" s="666">
        <v>0</v>
      </c>
      <c r="BG367" s="657">
        <v>0</v>
      </c>
      <c r="BH367" s="657">
        <v>0</v>
      </c>
      <c r="BI367" s="657">
        <v>0</v>
      </c>
      <c r="BJ367" s="665">
        <v>0</v>
      </c>
      <c r="BK367" s="657">
        <v>0</v>
      </c>
      <c r="BL367" s="666">
        <v>0</v>
      </c>
      <c r="BM367" s="657">
        <v>0</v>
      </c>
      <c r="BN367" s="657">
        <v>0</v>
      </c>
      <c r="BO367" s="657">
        <v>0</v>
      </c>
      <c r="BP367" s="665">
        <v>0</v>
      </c>
      <c r="BQ367" s="657">
        <v>0</v>
      </c>
      <c r="BR367" s="666">
        <v>0</v>
      </c>
      <c r="BS367" s="657">
        <v>0</v>
      </c>
      <c r="BT367" s="657">
        <v>0</v>
      </c>
      <c r="BU367" s="657">
        <v>0</v>
      </c>
      <c r="BV367" s="665">
        <v>0</v>
      </c>
      <c r="BW367" s="657">
        <v>0</v>
      </c>
      <c r="BX367" s="666">
        <v>0</v>
      </c>
      <c r="BY367" s="657">
        <v>0</v>
      </c>
      <c r="BZ367" s="657">
        <v>0</v>
      </c>
      <c r="CA367" s="657">
        <v>0</v>
      </c>
      <c r="CB367" s="665">
        <v>0</v>
      </c>
      <c r="CC367" s="657">
        <v>0</v>
      </c>
      <c r="CD367" s="666">
        <v>0</v>
      </c>
      <c r="CE367" s="657">
        <v>0</v>
      </c>
      <c r="CF367" s="657">
        <v>0</v>
      </c>
      <c r="CG367" s="657">
        <v>0</v>
      </c>
      <c r="CH367" s="665">
        <v>0</v>
      </c>
      <c r="CI367" s="657">
        <v>0</v>
      </c>
      <c r="CJ367" s="666">
        <v>0</v>
      </c>
      <c r="CK367" s="657">
        <v>0</v>
      </c>
      <c r="CL367" s="657">
        <v>0</v>
      </c>
      <c r="CM367" s="657">
        <v>0</v>
      </c>
      <c r="CN367" s="665">
        <v>0</v>
      </c>
      <c r="CO367" s="657">
        <v>0</v>
      </c>
      <c r="CP367" s="666">
        <v>0</v>
      </c>
      <c r="CQ367" s="657">
        <v>0</v>
      </c>
      <c r="CR367" s="657">
        <v>0</v>
      </c>
      <c r="CS367" s="657">
        <v>0</v>
      </c>
      <c r="CT367" s="665">
        <v>0</v>
      </c>
      <c r="CU367" s="657">
        <v>0</v>
      </c>
      <c r="CV367" s="666">
        <v>0</v>
      </c>
      <c r="CW367" s="657">
        <v>0</v>
      </c>
      <c r="CX367" s="657">
        <v>0</v>
      </c>
      <c r="CY367" s="657">
        <v>0</v>
      </c>
      <c r="CZ367" s="665">
        <v>0</v>
      </c>
      <c r="DA367" s="657">
        <v>0</v>
      </c>
      <c r="DB367" s="666">
        <v>0</v>
      </c>
      <c r="DC367" s="657">
        <v>0</v>
      </c>
      <c r="DD367" s="657">
        <v>0</v>
      </c>
      <c r="DE367" s="657">
        <v>0</v>
      </c>
      <c r="DF367" s="665">
        <v>0</v>
      </c>
      <c r="DG367" s="657">
        <v>0</v>
      </c>
      <c r="DH367" s="666">
        <v>0</v>
      </c>
      <c r="DI367" s="657">
        <v>0</v>
      </c>
      <c r="DJ367" s="657">
        <v>0</v>
      </c>
      <c r="DK367" s="657">
        <v>0</v>
      </c>
      <c r="DL367" s="665">
        <v>0</v>
      </c>
      <c r="DM367" s="657">
        <v>0</v>
      </c>
      <c r="DN367" s="666">
        <v>0</v>
      </c>
      <c r="DO367" s="657">
        <v>0</v>
      </c>
      <c r="DP367" s="657">
        <v>0</v>
      </c>
      <c r="DQ367" s="657">
        <v>0</v>
      </c>
      <c r="DR367" s="665">
        <v>0</v>
      </c>
      <c r="DS367" s="657">
        <v>0</v>
      </c>
      <c r="DT367" s="666">
        <v>0</v>
      </c>
      <c r="DU367" s="665">
        <v>0</v>
      </c>
      <c r="DV367" s="657">
        <v>0</v>
      </c>
      <c r="DW367" s="666">
        <v>0</v>
      </c>
    </row>
    <row r="368" spans="1:127" x14ac:dyDescent="0.15">
      <c r="A368" s="529" t="s">
        <v>1710</v>
      </c>
      <c r="B368" s="661">
        <v>7023</v>
      </c>
      <c r="C368" s="662">
        <v>6152</v>
      </c>
      <c r="D368" s="663">
        <v>863</v>
      </c>
      <c r="E368" s="657">
        <v>5387</v>
      </c>
      <c r="F368" s="657">
        <v>4634</v>
      </c>
      <c r="G368" s="657">
        <v>745</v>
      </c>
      <c r="H368" s="665">
        <v>732</v>
      </c>
      <c r="I368" s="657">
        <v>691</v>
      </c>
      <c r="J368" s="666">
        <v>41</v>
      </c>
      <c r="K368" s="657">
        <v>193</v>
      </c>
      <c r="L368" s="657">
        <v>177</v>
      </c>
      <c r="M368" s="657">
        <v>16</v>
      </c>
      <c r="N368" s="665">
        <v>0</v>
      </c>
      <c r="O368" s="657">
        <v>0</v>
      </c>
      <c r="P368" s="666">
        <v>0</v>
      </c>
      <c r="Q368" s="657">
        <v>62</v>
      </c>
      <c r="R368" s="657">
        <v>55</v>
      </c>
      <c r="S368" s="657">
        <v>7</v>
      </c>
      <c r="T368" s="665">
        <v>0</v>
      </c>
      <c r="U368" s="657">
        <v>0</v>
      </c>
      <c r="V368" s="666">
        <v>0</v>
      </c>
      <c r="W368" s="657">
        <v>0</v>
      </c>
      <c r="X368" s="657">
        <v>0</v>
      </c>
      <c r="Y368" s="657">
        <v>0</v>
      </c>
      <c r="Z368" s="665">
        <v>14</v>
      </c>
      <c r="AA368" s="657">
        <v>13</v>
      </c>
      <c r="AB368" s="666">
        <v>1</v>
      </c>
      <c r="AC368" s="657">
        <v>9</v>
      </c>
      <c r="AD368" s="657">
        <v>7</v>
      </c>
      <c r="AE368" s="657">
        <v>2</v>
      </c>
      <c r="AF368" s="665">
        <v>0</v>
      </c>
      <c r="AG368" s="657">
        <v>0</v>
      </c>
      <c r="AH368" s="666">
        <v>0</v>
      </c>
      <c r="AI368" s="657">
        <v>417</v>
      </c>
      <c r="AJ368" s="657">
        <v>384</v>
      </c>
      <c r="AK368" s="657">
        <v>33</v>
      </c>
      <c r="AL368" s="665">
        <v>105</v>
      </c>
      <c r="AM368" s="657">
        <v>99</v>
      </c>
      <c r="AN368" s="666">
        <v>6</v>
      </c>
      <c r="AO368" s="657">
        <v>0</v>
      </c>
      <c r="AP368" s="657">
        <v>0</v>
      </c>
      <c r="AQ368" s="657">
        <v>0</v>
      </c>
      <c r="AR368" s="665">
        <v>0</v>
      </c>
      <c r="AS368" s="657">
        <v>0</v>
      </c>
      <c r="AT368" s="666">
        <v>0</v>
      </c>
      <c r="AU368" s="657">
        <v>1</v>
      </c>
      <c r="AV368" s="657">
        <v>1</v>
      </c>
      <c r="AW368" s="657">
        <v>0</v>
      </c>
      <c r="AX368" s="665">
        <v>3</v>
      </c>
      <c r="AY368" s="657">
        <v>1</v>
      </c>
      <c r="AZ368" s="666">
        <v>2</v>
      </c>
      <c r="BA368" s="657">
        <v>0</v>
      </c>
      <c r="BB368" s="657">
        <v>0</v>
      </c>
      <c r="BC368" s="657">
        <v>0</v>
      </c>
      <c r="BD368" s="665">
        <v>0</v>
      </c>
      <c r="BE368" s="657">
        <v>0</v>
      </c>
      <c r="BF368" s="666">
        <v>0</v>
      </c>
      <c r="BG368" s="657">
        <v>0</v>
      </c>
      <c r="BH368" s="657">
        <v>0</v>
      </c>
      <c r="BI368" s="657">
        <v>0</v>
      </c>
      <c r="BJ368" s="665">
        <v>0</v>
      </c>
      <c r="BK368" s="657">
        <v>0</v>
      </c>
      <c r="BL368" s="666">
        <v>0</v>
      </c>
      <c r="BM368" s="657">
        <v>0</v>
      </c>
      <c r="BN368" s="657">
        <v>0</v>
      </c>
      <c r="BO368" s="657">
        <v>0</v>
      </c>
      <c r="BP368" s="665">
        <v>0</v>
      </c>
      <c r="BQ368" s="657">
        <v>0</v>
      </c>
      <c r="BR368" s="666">
        <v>0</v>
      </c>
      <c r="BS368" s="657">
        <v>0</v>
      </c>
      <c r="BT368" s="657">
        <v>0</v>
      </c>
      <c r="BU368" s="657">
        <v>0</v>
      </c>
      <c r="BV368" s="665">
        <v>4</v>
      </c>
      <c r="BW368" s="657">
        <v>4</v>
      </c>
      <c r="BX368" s="666">
        <v>0</v>
      </c>
      <c r="BY368" s="657">
        <v>0</v>
      </c>
      <c r="BZ368" s="657">
        <v>0</v>
      </c>
      <c r="CA368" s="657">
        <v>0</v>
      </c>
      <c r="CB368" s="665">
        <v>0</v>
      </c>
      <c r="CC368" s="657">
        <v>0</v>
      </c>
      <c r="CD368" s="666">
        <v>0</v>
      </c>
      <c r="CE368" s="657">
        <v>0</v>
      </c>
      <c r="CF368" s="657">
        <v>0</v>
      </c>
      <c r="CG368" s="657">
        <v>0</v>
      </c>
      <c r="CH368" s="665">
        <v>0</v>
      </c>
      <c r="CI368" s="657">
        <v>0</v>
      </c>
      <c r="CJ368" s="666">
        <v>0</v>
      </c>
      <c r="CK368" s="657">
        <v>0</v>
      </c>
      <c r="CL368" s="657">
        <v>0</v>
      </c>
      <c r="CM368" s="657">
        <v>0</v>
      </c>
      <c r="CN368" s="665">
        <v>0</v>
      </c>
      <c r="CO368" s="657">
        <v>0</v>
      </c>
      <c r="CP368" s="666">
        <v>0</v>
      </c>
      <c r="CQ368" s="657">
        <v>0</v>
      </c>
      <c r="CR368" s="657">
        <v>0</v>
      </c>
      <c r="CS368" s="657">
        <v>0</v>
      </c>
      <c r="CT368" s="665">
        <v>0</v>
      </c>
      <c r="CU368" s="657">
        <v>0</v>
      </c>
      <c r="CV368" s="666">
        <v>0</v>
      </c>
      <c r="CW368" s="657">
        <v>96</v>
      </c>
      <c r="CX368" s="657">
        <v>86</v>
      </c>
      <c r="CY368" s="657">
        <v>10</v>
      </c>
      <c r="CZ368" s="665">
        <v>0</v>
      </c>
      <c r="DA368" s="657">
        <v>0</v>
      </c>
      <c r="DB368" s="666">
        <v>0</v>
      </c>
      <c r="DC368" s="657">
        <v>0</v>
      </c>
      <c r="DD368" s="657">
        <v>0</v>
      </c>
      <c r="DE368" s="657">
        <v>0</v>
      </c>
      <c r="DF368" s="665">
        <v>0</v>
      </c>
      <c r="DG368" s="657">
        <v>0</v>
      </c>
      <c r="DH368" s="666">
        <v>0</v>
      </c>
      <c r="DI368" s="657">
        <v>0</v>
      </c>
      <c r="DJ368" s="657">
        <v>0</v>
      </c>
      <c r="DK368" s="657">
        <v>0</v>
      </c>
      <c r="DL368" s="665">
        <v>0</v>
      </c>
      <c r="DM368" s="657">
        <v>0</v>
      </c>
      <c r="DN368" s="666">
        <v>0</v>
      </c>
      <c r="DO368" s="657">
        <v>0</v>
      </c>
      <c r="DP368" s="657">
        <v>0</v>
      </c>
      <c r="DQ368" s="657">
        <v>0</v>
      </c>
      <c r="DR368" s="665">
        <v>0</v>
      </c>
      <c r="DS368" s="657">
        <v>0</v>
      </c>
      <c r="DT368" s="666">
        <v>0</v>
      </c>
      <c r="DU368" s="665">
        <v>0</v>
      </c>
      <c r="DV368" s="657">
        <v>0</v>
      </c>
      <c r="DW368" s="666">
        <v>0</v>
      </c>
    </row>
    <row r="369" spans="1:127" x14ac:dyDescent="0.15">
      <c r="A369" s="529" t="s">
        <v>1711</v>
      </c>
      <c r="B369" s="661">
        <v>3695</v>
      </c>
      <c r="C369" s="662">
        <v>2684</v>
      </c>
      <c r="D369" s="663">
        <v>952</v>
      </c>
      <c r="E369" s="657">
        <v>1341</v>
      </c>
      <c r="F369" s="657">
        <v>915</v>
      </c>
      <c r="G369" s="657">
        <v>367</v>
      </c>
      <c r="H369" s="665">
        <v>473</v>
      </c>
      <c r="I369" s="657">
        <v>431</v>
      </c>
      <c r="J369" s="666">
        <v>42</v>
      </c>
      <c r="K369" s="657">
        <v>373</v>
      </c>
      <c r="L369" s="657">
        <v>226</v>
      </c>
      <c r="M369" s="657">
        <v>147</v>
      </c>
      <c r="N369" s="665">
        <v>26</v>
      </c>
      <c r="O369" s="657">
        <v>18</v>
      </c>
      <c r="P369" s="666">
        <v>8</v>
      </c>
      <c r="Q369" s="657">
        <v>785</v>
      </c>
      <c r="R369" s="657">
        <v>588</v>
      </c>
      <c r="S369" s="657">
        <v>197</v>
      </c>
      <c r="T369" s="665">
        <v>7</v>
      </c>
      <c r="U369" s="657">
        <v>7</v>
      </c>
      <c r="V369" s="666">
        <v>0</v>
      </c>
      <c r="W369" s="657">
        <v>10</v>
      </c>
      <c r="X369" s="657">
        <v>7</v>
      </c>
      <c r="Y369" s="657">
        <v>3</v>
      </c>
      <c r="Z369" s="665">
        <v>51</v>
      </c>
      <c r="AA369" s="657">
        <v>39</v>
      </c>
      <c r="AB369" s="666">
        <v>12</v>
      </c>
      <c r="AC369" s="657">
        <v>0</v>
      </c>
      <c r="AD369" s="657">
        <v>0</v>
      </c>
      <c r="AE369" s="657">
        <v>0</v>
      </c>
      <c r="AF369" s="665">
        <v>0</v>
      </c>
      <c r="AG369" s="657">
        <v>0</v>
      </c>
      <c r="AH369" s="666">
        <v>0</v>
      </c>
      <c r="AI369" s="657">
        <v>51</v>
      </c>
      <c r="AJ369" s="657">
        <v>44</v>
      </c>
      <c r="AK369" s="657">
        <v>7</v>
      </c>
      <c r="AL369" s="665">
        <v>22</v>
      </c>
      <c r="AM369" s="657">
        <v>21</v>
      </c>
      <c r="AN369" s="666">
        <v>1</v>
      </c>
      <c r="AO369" s="657">
        <v>0</v>
      </c>
      <c r="AP369" s="657">
        <v>0</v>
      </c>
      <c r="AQ369" s="657">
        <v>0</v>
      </c>
      <c r="AR369" s="665">
        <v>8</v>
      </c>
      <c r="AS369" s="657">
        <v>4</v>
      </c>
      <c r="AT369" s="666">
        <v>4</v>
      </c>
      <c r="AU369" s="657">
        <v>17</v>
      </c>
      <c r="AV369" s="657">
        <v>15</v>
      </c>
      <c r="AW369" s="657">
        <v>2</v>
      </c>
      <c r="AX369" s="665">
        <v>27</v>
      </c>
      <c r="AY369" s="657">
        <v>25</v>
      </c>
      <c r="AZ369" s="666">
        <v>2</v>
      </c>
      <c r="BA369" s="657">
        <v>3</v>
      </c>
      <c r="BB369" s="657">
        <v>2</v>
      </c>
      <c r="BC369" s="657">
        <v>1</v>
      </c>
      <c r="BD369" s="665">
        <v>7</v>
      </c>
      <c r="BE369" s="657">
        <v>6</v>
      </c>
      <c r="BF369" s="666">
        <v>1</v>
      </c>
      <c r="BG369" s="657">
        <v>189</v>
      </c>
      <c r="BH369" s="657">
        <v>82</v>
      </c>
      <c r="BI369" s="657">
        <v>107</v>
      </c>
      <c r="BJ369" s="665">
        <v>15</v>
      </c>
      <c r="BK369" s="657">
        <v>11</v>
      </c>
      <c r="BL369" s="666">
        <v>4</v>
      </c>
      <c r="BM369" s="657">
        <v>0</v>
      </c>
      <c r="BN369" s="657">
        <v>0</v>
      </c>
      <c r="BO369" s="657">
        <v>0</v>
      </c>
      <c r="BP369" s="665">
        <v>2</v>
      </c>
      <c r="BQ369" s="657">
        <v>0</v>
      </c>
      <c r="BR369" s="666">
        <v>2</v>
      </c>
      <c r="BS369" s="657">
        <v>0</v>
      </c>
      <c r="BT369" s="657">
        <v>0</v>
      </c>
      <c r="BU369" s="657">
        <v>0</v>
      </c>
      <c r="BV369" s="665">
        <v>6</v>
      </c>
      <c r="BW369" s="657">
        <v>5</v>
      </c>
      <c r="BX369" s="666">
        <v>1</v>
      </c>
      <c r="BY369" s="657">
        <v>0</v>
      </c>
      <c r="BZ369" s="657">
        <v>0</v>
      </c>
      <c r="CA369" s="657">
        <v>0</v>
      </c>
      <c r="CB369" s="665">
        <v>0</v>
      </c>
      <c r="CC369" s="657">
        <v>0</v>
      </c>
      <c r="CD369" s="666">
        <v>0</v>
      </c>
      <c r="CE369" s="657">
        <v>0</v>
      </c>
      <c r="CF369" s="657">
        <v>0</v>
      </c>
      <c r="CG369" s="657">
        <v>0</v>
      </c>
      <c r="CH369" s="665">
        <v>91</v>
      </c>
      <c r="CI369" s="657">
        <v>80</v>
      </c>
      <c r="CJ369" s="666">
        <v>11</v>
      </c>
      <c r="CK369" s="657">
        <v>42</v>
      </c>
      <c r="CL369" s="657">
        <v>29</v>
      </c>
      <c r="CM369" s="657">
        <v>13</v>
      </c>
      <c r="CN369" s="665">
        <v>0</v>
      </c>
      <c r="CO369" s="657">
        <v>0</v>
      </c>
      <c r="CP369" s="666">
        <v>0</v>
      </c>
      <c r="CQ369" s="657">
        <v>7</v>
      </c>
      <c r="CR369" s="657">
        <v>6</v>
      </c>
      <c r="CS369" s="657">
        <v>1</v>
      </c>
      <c r="CT369" s="665">
        <v>26</v>
      </c>
      <c r="CU369" s="657">
        <v>20</v>
      </c>
      <c r="CV369" s="666">
        <v>6</v>
      </c>
      <c r="CW369" s="657">
        <v>8</v>
      </c>
      <c r="CX369" s="657">
        <v>8</v>
      </c>
      <c r="CY369" s="657">
        <v>0</v>
      </c>
      <c r="CZ369" s="665">
        <v>1</v>
      </c>
      <c r="DA369" s="657">
        <v>1</v>
      </c>
      <c r="DB369" s="666">
        <v>0</v>
      </c>
      <c r="DC369" s="657">
        <v>23</v>
      </c>
      <c r="DD369" s="657">
        <v>20</v>
      </c>
      <c r="DE369" s="657">
        <v>3</v>
      </c>
      <c r="DF369" s="665">
        <v>61</v>
      </c>
      <c r="DG369" s="657">
        <v>55</v>
      </c>
      <c r="DH369" s="666">
        <v>6</v>
      </c>
      <c r="DI369" s="657">
        <v>16</v>
      </c>
      <c r="DJ369" s="657">
        <v>13</v>
      </c>
      <c r="DK369" s="657">
        <v>3</v>
      </c>
      <c r="DL369" s="665">
        <v>6</v>
      </c>
      <c r="DM369" s="657">
        <v>5</v>
      </c>
      <c r="DN369" s="666">
        <v>1</v>
      </c>
      <c r="DO369" s="657">
        <v>0</v>
      </c>
      <c r="DP369" s="657">
        <v>0</v>
      </c>
      <c r="DQ369" s="657">
        <v>0</v>
      </c>
      <c r="DR369" s="665">
        <v>1</v>
      </c>
      <c r="DS369" s="657">
        <v>1</v>
      </c>
      <c r="DT369" s="666">
        <v>0</v>
      </c>
      <c r="DU369" s="665">
        <v>0</v>
      </c>
      <c r="DV369" s="657">
        <v>0</v>
      </c>
      <c r="DW369" s="666">
        <v>0</v>
      </c>
    </row>
    <row r="370" spans="1:127" x14ac:dyDescent="0.15">
      <c r="A370" s="529" t="s">
        <v>1712</v>
      </c>
      <c r="B370" s="661">
        <v>553</v>
      </c>
      <c r="C370" s="662">
        <v>353</v>
      </c>
      <c r="D370" s="663">
        <v>199</v>
      </c>
      <c r="E370" s="657">
        <v>214</v>
      </c>
      <c r="F370" s="657">
        <v>124</v>
      </c>
      <c r="G370" s="657">
        <v>89</v>
      </c>
      <c r="H370" s="665">
        <v>0</v>
      </c>
      <c r="I370" s="657">
        <v>0</v>
      </c>
      <c r="J370" s="666">
        <v>0</v>
      </c>
      <c r="K370" s="657">
        <v>17</v>
      </c>
      <c r="L370" s="657">
        <v>13</v>
      </c>
      <c r="M370" s="657">
        <v>4</v>
      </c>
      <c r="N370" s="665">
        <v>0</v>
      </c>
      <c r="O370" s="657">
        <v>0</v>
      </c>
      <c r="P370" s="666">
        <v>0</v>
      </c>
      <c r="Q370" s="657">
        <v>267</v>
      </c>
      <c r="R370" s="657">
        <v>176</v>
      </c>
      <c r="S370" s="657">
        <v>91</v>
      </c>
      <c r="T370" s="665">
        <v>0</v>
      </c>
      <c r="U370" s="657">
        <v>0</v>
      </c>
      <c r="V370" s="666">
        <v>0</v>
      </c>
      <c r="W370" s="657">
        <v>5</v>
      </c>
      <c r="X370" s="657">
        <v>2</v>
      </c>
      <c r="Y370" s="657">
        <v>3</v>
      </c>
      <c r="Z370" s="665">
        <v>0</v>
      </c>
      <c r="AA370" s="657">
        <v>0</v>
      </c>
      <c r="AB370" s="666">
        <v>0</v>
      </c>
      <c r="AC370" s="657">
        <v>12</v>
      </c>
      <c r="AD370" s="657">
        <v>10</v>
      </c>
      <c r="AE370" s="657">
        <v>2</v>
      </c>
      <c r="AF370" s="665">
        <v>0</v>
      </c>
      <c r="AG370" s="657">
        <v>0</v>
      </c>
      <c r="AH370" s="666">
        <v>0</v>
      </c>
      <c r="AI370" s="657">
        <v>0</v>
      </c>
      <c r="AJ370" s="657">
        <v>0</v>
      </c>
      <c r="AK370" s="657">
        <v>0</v>
      </c>
      <c r="AL370" s="665">
        <v>0</v>
      </c>
      <c r="AM370" s="657">
        <v>0</v>
      </c>
      <c r="AN370" s="666">
        <v>0</v>
      </c>
      <c r="AO370" s="657">
        <v>0</v>
      </c>
      <c r="AP370" s="657">
        <v>0</v>
      </c>
      <c r="AQ370" s="657">
        <v>0</v>
      </c>
      <c r="AR370" s="665">
        <v>0</v>
      </c>
      <c r="AS370" s="657">
        <v>0</v>
      </c>
      <c r="AT370" s="666">
        <v>0</v>
      </c>
      <c r="AU370" s="657">
        <v>2</v>
      </c>
      <c r="AV370" s="657">
        <v>1</v>
      </c>
      <c r="AW370" s="657">
        <v>1</v>
      </c>
      <c r="AX370" s="665">
        <v>27</v>
      </c>
      <c r="AY370" s="657">
        <v>22</v>
      </c>
      <c r="AZ370" s="666">
        <v>5</v>
      </c>
      <c r="BA370" s="657">
        <v>0</v>
      </c>
      <c r="BB370" s="657">
        <v>0</v>
      </c>
      <c r="BC370" s="657">
        <v>0</v>
      </c>
      <c r="BD370" s="665">
        <v>0</v>
      </c>
      <c r="BE370" s="657">
        <v>0</v>
      </c>
      <c r="BF370" s="666">
        <v>0</v>
      </c>
      <c r="BG370" s="657">
        <v>0</v>
      </c>
      <c r="BH370" s="657">
        <v>0</v>
      </c>
      <c r="BI370" s="657">
        <v>0</v>
      </c>
      <c r="BJ370" s="665">
        <v>0</v>
      </c>
      <c r="BK370" s="657">
        <v>0</v>
      </c>
      <c r="BL370" s="666">
        <v>0</v>
      </c>
      <c r="BM370" s="657">
        <v>0</v>
      </c>
      <c r="BN370" s="657">
        <v>0</v>
      </c>
      <c r="BO370" s="657">
        <v>0</v>
      </c>
      <c r="BP370" s="665">
        <v>2</v>
      </c>
      <c r="BQ370" s="657">
        <v>0</v>
      </c>
      <c r="BR370" s="666">
        <v>2</v>
      </c>
      <c r="BS370" s="657">
        <v>0</v>
      </c>
      <c r="BT370" s="657">
        <v>0</v>
      </c>
      <c r="BU370" s="657">
        <v>0</v>
      </c>
      <c r="BV370" s="665">
        <v>0</v>
      </c>
      <c r="BW370" s="657">
        <v>0</v>
      </c>
      <c r="BX370" s="666">
        <v>0</v>
      </c>
      <c r="BY370" s="657">
        <v>0</v>
      </c>
      <c r="BZ370" s="657">
        <v>0</v>
      </c>
      <c r="CA370" s="657">
        <v>0</v>
      </c>
      <c r="CB370" s="665">
        <v>0</v>
      </c>
      <c r="CC370" s="657">
        <v>0</v>
      </c>
      <c r="CD370" s="666">
        <v>0</v>
      </c>
      <c r="CE370" s="657">
        <v>0</v>
      </c>
      <c r="CF370" s="657">
        <v>0</v>
      </c>
      <c r="CG370" s="657">
        <v>0</v>
      </c>
      <c r="CH370" s="665">
        <v>0</v>
      </c>
      <c r="CI370" s="657">
        <v>0</v>
      </c>
      <c r="CJ370" s="666">
        <v>0</v>
      </c>
      <c r="CK370" s="657">
        <v>0</v>
      </c>
      <c r="CL370" s="657">
        <v>0</v>
      </c>
      <c r="CM370" s="657">
        <v>0</v>
      </c>
      <c r="CN370" s="665">
        <v>0</v>
      </c>
      <c r="CO370" s="657">
        <v>0</v>
      </c>
      <c r="CP370" s="666">
        <v>0</v>
      </c>
      <c r="CQ370" s="657">
        <v>0</v>
      </c>
      <c r="CR370" s="657">
        <v>0</v>
      </c>
      <c r="CS370" s="657">
        <v>0</v>
      </c>
      <c r="CT370" s="665">
        <v>0</v>
      </c>
      <c r="CU370" s="657">
        <v>0</v>
      </c>
      <c r="CV370" s="666">
        <v>0</v>
      </c>
      <c r="CW370" s="657">
        <v>6</v>
      </c>
      <c r="CX370" s="657">
        <v>5</v>
      </c>
      <c r="CY370" s="657">
        <v>1</v>
      </c>
      <c r="CZ370" s="665">
        <v>0</v>
      </c>
      <c r="DA370" s="657">
        <v>0</v>
      </c>
      <c r="DB370" s="666">
        <v>0</v>
      </c>
      <c r="DC370" s="657">
        <v>0</v>
      </c>
      <c r="DD370" s="657">
        <v>0</v>
      </c>
      <c r="DE370" s="657">
        <v>0</v>
      </c>
      <c r="DF370" s="665">
        <v>0</v>
      </c>
      <c r="DG370" s="657">
        <v>0</v>
      </c>
      <c r="DH370" s="666">
        <v>0</v>
      </c>
      <c r="DI370" s="657">
        <v>0</v>
      </c>
      <c r="DJ370" s="657">
        <v>0</v>
      </c>
      <c r="DK370" s="657">
        <v>0</v>
      </c>
      <c r="DL370" s="665">
        <v>0</v>
      </c>
      <c r="DM370" s="657">
        <v>0</v>
      </c>
      <c r="DN370" s="666">
        <v>0</v>
      </c>
      <c r="DO370" s="657">
        <v>1</v>
      </c>
      <c r="DP370" s="657">
        <v>0</v>
      </c>
      <c r="DQ370" s="657">
        <v>1</v>
      </c>
      <c r="DR370" s="665">
        <v>0</v>
      </c>
      <c r="DS370" s="657">
        <v>0</v>
      </c>
      <c r="DT370" s="666">
        <v>0</v>
      </c>
      <c r="DU370" s="665">
        <v>0</v>
      </c>
      <c r="DV370" s="657">
        <v>0</v>
      </c>
      <c r="DW370" s="666">
        <v>0</v>
      </c>
    </row>
    <row r="371" spans="1:127" x14ac:dyDescent="0.15">
      <c r="A371" s="529" t="s">
        <v>1713</v>
      </c>
      <c r="B371" s="661">
        <v>3202</v>
      </c>
      <c r="C371" s="662">
        <v>2043</v>
      </c>
      <c r="D371" s="663">
        <v>1140</v>
      </c>
      <c r="E371" s="657">
        <v>964</v>
      </c>
      <c r="F371" s="657">
        <v>603</v>
      </c>
      <c r="G371" s="657">
        <v>342</v>
      </c>
      <c r="H371" s="665">
        <v>509</v>
      </c>
      <c r="I371" s="657">
        <v>454</v>
      </c>
      <c r="J371" s="666">
        <v>55</v>
      </c>
      <c r="K371" s="657">
        <v>176</v>
      </c>
      <c r="L371" s="657">
        <v>114</v>
      </c>
      <c r="M371" s="657">
        <v>62</v>
      </c>
      <c r="N371" s="665">
        <v>101</v>
      </c>
      <c r="O371" s="657">
        <v>65</v>
      </c>
      <c r="P371" s="666">
        <v>36</v>
      </c>
      <c r="Q371" s="657">
        <v>598</v>
      </c>
      <c r="R371" s="657">
        <v>276</v>
      </c>
      <c r="S371" s="657">
        <v>322</v>
      </c>
      <c r="T371" s="665">
        <v>0</v>
      </c>
      <c r="U371" s="657">
        <v>0</v>
      </c>
      <c r="V371" s="666">
        <v>0</v>
      </c>
      <c r="W371" s="657">
        <v>0</v>
      </c>
      <c r="X371" s="657">
        <v>0</v>
      </c>
      <c r="Y371" s="657">
        <v>0</v>
      </c>
      <c r="Z371" s="665">
        <v>107</v>
      </c>
      <c r="AA371" s="657">
        <v>91</v>
      </c>
      <c r="AB371" s="666">
        <v>16</v>
      </c>
      <c r="AC371" s="657">
        <v>9</v>
      </c>
      <c r="AD371" s="657">
        <v>8</v>
      </c>
      <c r="AE371" s="657">
        <v>1</v>
      </c>
      <c r="AF371" s="665">
        <v>0</v>
      </c>
      <c r="AG371" s="657">
        <v>0</v>
      </c>
      <c r="AH371" s="666">
        <v>0</v>
      </c>
      <c r="AI371" s="657">
        <v>26</v>
      </c>
      <c r="AJ371" s="657">
        <v>24</v>
      </c>
      <c r="AK371" s="657">
        <v>2</v>
      </c>
      <c r="AL371" s="665">
        <v>24</v>
      </c>
      <c r="AM371" s="657">
        <v>15</v>
      </c>
      <c r="AN371" s="666">
        <v>9</v>
      </c>
      <c r="AO371" s="657">
        <v>33</v>
      </c>
      <c r="AP371" s="657">
        <v>15</v>
      </c>
      <c r="AQ371" s="657">
        <v>18</v>
      </c>
      <c r="AR371" s="665">
        <v>0</v>
      </c>
      <c r="AS371" s="657">
        <v>0</v>
      </c>
      <c r="AT371" s="666">
        <v>0</v>
      </c>
      <c r="AU371" s="657">
        <v>0</v>
      </c>
      <c r="AV371" s="657">
        <v>0</v>
      </c>
      <c r="AW371" s="657">
        <v>0</v>
      </c>
      <c r="AX371" s="665">
        <v>192</v>
      </c>
      <c r="AY371" s="657">
        <v>159</v>
      </c>
      <c r="AZ371" s="666">
        <v>33</v>
      </c>
      <c r="BA371" s="657">
        <v>0</v>
      </c>
      <c r="BB371" s="657">
        <v>0</v>
      </c>
      <c r="BC371" s="657">
        <v>0</v>
      </c>
      <c r="BD371" s="665">
        <v>33</v>
      </c>
      <c r="BE371" s="657">
        <v>9</v>
      </c>
      <c r="BF371" s="666">
        <v>24</v>
      </c>
      <c r="BG371" s="657">
        <v>9</v>
      </c>
      <c r="BH371" s="657">
        <v>7</v>
      </c>
      <c r="BI371" s="657">
        <v>2</v>
      </c>
      <c r="BJ371" s="665">
        <v>4</v>
      </c>
      <c r="BK371" s="657">
        <v>3</v>
      </c>
      <c r="BL371" s="666">
        <v>1</v>
      </c>
      <c r="BM371" s="657">
        <v>0</v>
      </c>
      <c r="BN371" s="657">
        <v>0</v>
      </c>
      <c r="BO371" s="657">
        <v>0</v>
      </c>
      <c r="BP371" s="665">
        <v>0</v>
      </c>
      <c r="BQ371" s="657">
        <v>0</v>
      </c>
      <c r="BR371" s="666">
        <v>0</v>
      </c>
      <c r="BS371" s="657">
        <v>45</v>
      </c>
      <c r="BT371" s="657">
        <v>11</v>
      </c>
      <c r="BU371" s="657">
        <v>34</v>
      </c>
      <c r="BV371" s="665">
        <v>0</v>
      </c>
      <c r="BW371" s="657">
        <v>0</v>
      </c>
      <c r="BX371" s="666">
        <v>0</v>
      </c>
      <c r="BY371" s="657">
        <v>0</v>
      </c>
      <c r="BZ371" s="657">
        <v>0</v>
      </c>
      <c r="CA371" s="657">
        <v>0</v>
      </c>
      <c r="CB371" s="665">
        <v>0</v>
      </c>
      <c r="CC371" s="657">
        <v>0</v>
      </c>
      <c r="CD371" s="666">
        <v>0</v>
      </c>
      <c r="CE371" s="657">
        <v>4</v>
      </c>
      <c r="CF371" s="657">
        <v>2</v>
      </c>
      <c r="CG371" s="657">
        <v>2</v>
      </c>
      <c r="CH371" s="665">
        <v>26</v>
      </c>
      <c r="CI371" s="657">
        <v>11</v>
      </c>
      <c r="CJ371" s="666">
        <v>15</v>
      </c>
      <c r="CK371" s="657">
        <v>0</v>
      </c>
      <c r="CL371" s="657">
        <v>0</v>
      </c>
      <c r="CM371" s="657">
        <v>0</v>
      </c>
      <c r="CN371" s="665">
        <v>0</v>
      </c>
      <c r="CO371" s="657">
        <v>0</v>
      </c>
      <c r="CP371" s="666">
        <v>0</v>
      </c>
      <c r="CQ371" s="657">
        <v>11</v>
      </c>
      <c r="CR371" s="657">
        <v>1</v>
      </c>
      <c r="CS371" s="657">
        <v>10</v>
      </c>
      <c r="CT371" s="665">
        <v>0</v>
      </c>
      <c r="CU371" s="657">
        <v>0</v>
      </c>
      <c r="CV371" s="666">
        <v>0</v>
      </c>
      <c r="CW371" s="657">
        <v>183</v>
      </c>
      <c r="CX371" s="657">
        <v>145</v>
      </c>
      <c r="CY371" s="657">
        <v>38</v>
      </c>
      <c r="CZ371" s="665">
        <v>58</v>
      </c>
      <c r="DA371" s="657">
        <v>28</v>
      </c>
      <c r="DB371" s="666">
        <v>30</v>
      </c>
      <c r="DC371" s="657">
        <v>90</v>
      </c>
      <c r="DD371" s="657">
        <v>2</v>
      </c>
      <c r="DE371" s="657">
        <v>88</v>
      </c>
      <c r="DF371" s="665">
        <v>0</v>
      </c>
      <c r="DG371" s="657">
        <v>0</v>
      </c>
      <c r="DH371" s="666">
        <v>0</v>
      </c>
      <c r="DI371" s="657">
        <v>0</v>
      </c>
      <c r="DJ371" s="657">
        <v>0</v>
      </c>
      <c r="DK371" s="657">
        <v>0</v>
      </c>
      <c r="DL371" s="665">
        <v>0</v>
      </c>
      <c r="DM371" s="657">
        <v>0</v>
      </c>
      <c r="DN371" s="666">
        <v>0</v>
      </c>
      <c r="DO371" s="657">
        <v>0</v>
      </c>
      <c r="DP371" s="657">
        <v>0</v>
      </c>
      <c r="DQ371" s="657">
        <v>0</v>
      </c>
      <c r="DR371" s="665">
        <v>0</v>
      </c>
      <c r="DS371" s="657">
        <v>0</v>
      </c>
      <c r="DT371" s="666">
        <v>0</v>
      </c>
      <c r="DU371" s="665">
        <v>0</v>
      </c>
      <c r="DV371" s="657">
        <v>0</v>
      </c>
      <c r="DW371" s="666">
        <v>0</v>
      </c>
    </row>
    <row r="372" spans="1:127" x14ac:dyDescent="0.15">
      <c r="A372" s="743" t="s">
        <v>1714</v>
      </c>
      <c r="B372" s="741">
        <v>1591</v>
      </c>
      <c r="C372" s="740">
        <v>1413</v>
      </c>
      <c r="D372" s="742">
        <v>178</v>
      </c>
      <c r="E372" s="740">
        <v>1313</v>
      </c>
      <c r="F372" s="740">
        <v>1160</v>
      </c>
      <c r="G372" s="740">
        <v>153</v>
      </c>
      <c r="H372" s="741">
        <v>76</v>
      </c>
      <c r="I372" s="740">
        <v>70</v>
      </c>
      <c r="J372" s="742">
        <v>6</v>
      </c>
      <c r="K372" s="740">
        <v>0</v>
      </c>
      <c r="L372" s="740">
        <v>0</v>
      </c>
      <c r="M372" s="740">
        <v>0</v>
      </c>
      <c r="N372" s="741">
        <v>0</v>
      </c>
      <c r="O372" s="740">
        <v>0</v>
      </c>
      <c r="P372" s="742">
        <v>0</v>
      </c>
      <c r="Q372" s="740">
        <v>34</v>
      </c>
      <c r="R372" s="740">
        <v>30</v>
      </c>
      <c r="S372" s="740">
        <v>4</v>
      </c>
      <c r="T372" s="741">
        <v>3</v>
      </c>
      <c r="U372" s="740">
        <v>2</v>
      </c>
      <c r="V372" s="742">
        <v>1</v>
      </c>
      <c r="W372" s="740">
        <v>35</v>
      </c>
      <c r="X372" s="740">
        <v>32</v>
      </c>
      <c r="Y372" s="740">
        <v>3</v>
      </c>
      <c r="Z372" s="741">
        <v>0</v>
      </c>
      <c r="AA372" s="740">
        <v>0</v>
      </c>
      <c r="AB372" s="742">
        <v>0</v>
      </c>
      <c r="AC372" s="740">
        <v>2</v>
      </c>
      <c r="AD372" s="740">
        <v>2</v>
      </c>
      <c r="AE372" s="740">
        <v>0</v>
      </c>
      <c r="AF372" s="741">
        <v>18</v>
      </c>
      <c r="AG372" s="740">
        <v>14</v>
      </c>
      <c r="AH372" s="742">
        <v>4</v>
      </c>
      <c r="AI372" s="740">
        <v>0</v>
      </c>
      <c r="AJ372" s="740">
        <v>0</v>
      </c>
      <c r="AK372" s="740">
        <v>0</v>
      </c>
      <c r="AL372" s="741">
        <v>0</v>
      </c>
      <c r="AM372" s="740">
        <v>0</v>
      </c>
      <c r="AN372" s="742">
        <v>0</v>
      </c>
      <c r="AO372" s="740">
        <v>0</v>
      </c>
      <c r="AP372" s="740">
        <v>0</v>
      </c>
      <c r="AQ372" s="740">
        <v>0</v>
      </c>
      <c r="AR372" s="741">
        <v>0</v>
      </c>
      <c r="AS372" s="740">
        <v>0</v>
      </c>
      <c r="AT372" s="742">
        <v>0</v>
      </c>
      <c r="AU372" s="740">
        <v>0</v>
      </c>
      <c r="AV372" s="740">
        <v>0</v>
      </c>
      <c r="AW372" s="740">
        <v>0</v>
      </c>
      <c r="AX372" s="741">
        <v>0</v>
      </c>
      <c r="AY372" s="740">
        <v>0</v>
      </c>
      <c r="AZ372" s="742">
        <v>0</v>
      </c>
      <c r="BA372" s="740">
        <v>35</v>
      </c>
      <c r="BB372" s="740">
        <v>32</v>
      </c>
      <c r="BC372" s="740">
        <v>3</v>
      </c>
      <c r="BD372" s="741">
        <v>0</v>
      </c>
      <c r="BE372" s="740">
        <v>0</v>
      </c>
      <c r="BF372" s="742">
        <v>0</v>
      </c>
      <c r="BG372" s="740">
        <v>0</v>
      </c>
      <c r="BH372" s="740">
        <v>0</v>
      </c>
      <c r="BI372" s="740">
        <v>0</v>
      </c>
      <c r="BJ372" s="741">
        <v>0</v>
      </c>
      <c r="BK372" s="740">
        <v>0</v>
      </c>
      <c r="BL372" s="742">
        <v>0</v>
      </c>
      <c r="BM372" s="740">
        <v>0</v>
      </c>
      <c r="BN372" s="740">
        <v>0</v>
      </c>
      <c r="BO372" s="740">
        <v>0</v>
      </c>
      <c r="BP372" s="741">
        <v>0</v>
      </c>
      <c r="BQ372" s="740">
        <v>0</v>
      </c>
      <c r="BR372" s="742">
        <v>0</v>
      </c>
      <c r="BS372" s="740">
        <v>20</v>
      </c>
      <c r="BT372" s="740">
        <v>16</v>
      </c>
      <c r="BU372" s="740">
        <v>4</v>
      </c>
      <c r="BV372" s="741">
        <v>0</v>
      </c>
      <c r="BW372" s="740">
        <v>0</v>
      </c>
      <c r="BX372" s="742">
        <v>0</v>
      </c>
      <c r="BY372" s="740">
        <v>19</v>
      </c>
      <c r="BZ372" s="740">
        <v>19</v>
      </c>
      <c r="CA372" s="740">
        <v>0</v>
      </c>
      <c r="CB372" s="741">
        <v>0</v>
      </c>
      <c r="CC372" s="740">
        <v>0</v>
      </c>
      <c r="CD372" s="742">
        <v>0</v>
      </c>
      <c r="CE372" s="740">
        <v>0</v>
      </c>
      <c r="CF372" s="740">
        <v>0</v>
      </c>
      <c r="CG372" s="740">
        <v>0</v>
      </c>
      <c r="CH372" s="741">
        <v>0</v>
      </c>
      <c r="CI372" s="740">
        <v>0</v>
      </c>
      <c r="CJ372" s="742">
        <v>0</v>
      </c>
      <c r="CK372" s="740">
        <v>0</v>
      </c>
      <c r="CL372" s="740">
        <v>0</v>
      </c>
      <c r="CM372" s="740">
        <v>0</v>
      </c>
      <c r="CN372" s="741">
        <v>0</v>
      </c>
      <c r="CO372" s="740">
        <v>0</v>
      </c>
      <c r="CP372" s="742">
        <v>0</v>
      </c>
      <c r="CQ372" s="740">
        <v>0</v>
      </c>
      <c r="CR372" s="740">
        <v>0</v>
      </c>
      <c r="CS372" s="740">
        <v>0</v>
      </c>
      <c r="CT372" s="741">
        <v>0</v>
      </c>
      <c r="CU372" s="740">
        <v>0</v>
      </c>
      <c r="CV372" s="742">
        <v>0</v>
      </c>
      <c r="CW372" s="740">
        <v>0</v>
      </c>
      <c r="CX372" s="740">
        <v>0</v>
      </c>
      <c r="CY372" s="740">
        <v>0</v>
      </c>
      <c r="CZ372" s="741">
        <v>0</v>
      </c>
      <c r="DA372" s="740">
        <v>0</v>
      </c>
      <c r="DB372" s="742">
        <v>0</v>
      </c>
      <c r="DC372" s="740">
        <v>36</v>
      </c>
      <c r="DD372" s="740">
        <v>36</v>
      </c>
      <c r="DE372" s="740">
        <v>0</v>
      </c>
      <c r="DF372" s="741">
        <v>0</v>
      </c>
      <c r="DG372" s="740">
        <v>0</v>
      </c>
      <c r="DH372" s="742">
        <v>0</v>
      </c>
      <c r="DI372" s="740">
        <v>0</v>
      </c>
      <c r="DJ372" s="740">
        <v>0</v>
      </c>
      <c r="DK372" s="740">
        <v>0</v>
      </c>
      <c r="DL372" s="741">
        <v>0</v>
      </c>
      <c r="DM372" s="740">
        <v>0</v>
      </c>
      <c r="DN372" s="742">
        <v>0</v>
      </c>
      <c r="DO372" s="740">
        <v>0</v>
      </c>
      <c r="DP372" s="740">
        <v>0</v>
      </c>
      <c r="DQ372" s="740">
        <v>0</v>
      </c>
      <c r="DR372" s="741">
        <v>0</v>
      </c>
      <c r="DS372" s="740">
        <v>0</v>
      </c>
      <c r="DT372" s="742">
        <v>0</v>
      </c>
      <c r="DU372" s="741">
        <v>0</v>
      </c>
      <c r="DV372" s="740">
        <v>0</v>
      </c>
      <c r="DW372" s="742">
        <v>0</v>
      </c>
    </row>
    <row r="373" spans="1:127" x14ac:dyDescent="0.15">
      <c r="A373" s="529" t="s">
        <v>1715</v>
      </c>
      <c r="B373" s="661">
        <v>5106</v>
      </c>
      <c r="C373" s="662">
        <v>4027</v>
      </c>
      <c r="D373" s="663">
        <v>1072</v>
      </c>
      <c r="E373" s="657">
        <v>2989</v>
      </c>
      <c r="F373" s="657">
        <v>2302</v>
      </c>
      <c r="G373" s="657">
        <v>681</v>
      </c>
      <c r="H373" s="665">
        <v>497</v>
      </c>
      <c r="I373" s="657">
        <v>423</v>
      </c>
      <c r="J373" s="666">
        <v>73</v>
      </c>
      <c r="K373" s="657">
        <v>218</v>
      </c>
      <c r="L373" s="657">
        <v>175</v>
      </c>
      <c r="M373" s="657">
        <v>43</v>
      </c>
      <c r="N373" s="665">
        <v>172</v>
      </c>
      <c r="O373" s="657">
        <v>120</v>
      </c>
      <c r="P373" s="666">
        <v>52</v>
      </c>
      <c r="Q373" s="657">
        <v>167</v>
      </c>
      <c r="R373" s="657">
        <v>132</v>
      </c>
      <c r="S373" s="657">
        <v>35</v>
      </c>
      <c r="T373" s="665">
        <v>40</v>
      </c>
      <c r="U373" s="657">
        <v>28</v>
      </c>
      <c r="V373" s="666">
        <v>12</v>
      </c>
      <c r="W373" s="657">
        <v>2</v>
      </c>
      <c r="X373" s="657">
        <v>0</v>
      </c>
      <c r="Y373" s="657">
        <v>2</v>
      </c>
      <c r="Z373" s="665">
        <v>100</v>
      </c>
      <c r="AA373" s="657">
        <v>76</v>
      </c>
      <c r="AB373" s="666">
        <v>24</v>
      </c>
      <c r="AC373" s="657">
        <v>31</v>
      </c>
      <c r="AD373" s="657">
        <v>24</v>
      </c>
      <c r="AE373" s="657">
        <v>7</v>
      </c>
      <c r="AF373" s="665">
        <v>57</v>
      </c>
      <c r="AG373" s="657">
        <v>48</v>
      </c>
      <c r="AH373" s="666">
        <v>9</v>
      </c>
      <c r="AI373" s="657">
        <v>103</v>
      </c>
      <c r="AJ373" s="657">
        <v>100</v>
      </c>
      <c r="AK373" s="657">
        <v>3</v>
      </c>
      <c r="AL373" s="665">
        <v>49</v>
      </c>
      <c r="AM373" s="657">
        <v>40</v>
      </c>
      <c r="AN373" s="666">
        <v>9</v>
      </c>
      <c r="AO373" s="657">
        <v>4</v>
      </c>
      <c r="AP373" s="657">
        <v>2</v>
      </c>
      <c r="AQ373" s="657">
        <v>2</v>
      </c>
      <c r="AR373" s="665">
        <v>32</v>
      </c>
      <c r="AS373" s="657">
        <v>23</v>
      </c>
      <c r="AT373" s="666">
        <v>9</v>
      </c>
      <c r="AU373" s="657">
        <v>39</v>
      </c>
      <c r="AV373" s="657">
        <v>32</v>
      </c>
      <c r="AW373" s="657">
        <v>7</v>
      </c>
      <c r="AX373" s="665">
        <v>11</v>
      </c>
      <c r="AY373" s="657">
        <v>10</v>
      </c>
      <c r="AZ373" s="666">
        <v>1</v>
      </c>
      <c r="BA373" s="657">
        <v>0</v>
      </c>
      <c r="BB373" s="657">
        <v>0</v>
      </c>
      <c r="BC373" s="657">
        <v>0</v>
      </c>
      <c r="BD373" s="665">
        <v>1</v>
      </c>
      <c r="BE373" s="657">
        <v>1</v>
      </c>
      <c r="BF373" s="666">
        <v>0</v>
      </c>
      <c r="BG373" s="657">
        <v>39</v>
      </c>
      <c r="BH373" s="657">
        <v>28</v>
      </c>
      <c r="BI373" s="657">
        <v>11</v>
      </c>
      <c r="BJ373" s="665">
        <v>13</v>
      </c>
      <c r="BK373" s="657">
        <v>12</v>
      </c>
      <c r="BL373" s="666">
        <v>1</v>
      </c>
      <c r="BM373" s="657">
        <v>19</v>
      </c>
      <c r="BN373" s="657">
        <v>11</v>
      </c>
      <c r="BO373" s="657">
        <v>8</v>
      </c>
      <c r="BP373" s="665">
        <v>2</v>
      </c>
      <c r="BQ373" s="657">
        <v>0</v>
      </c>
      <c r="BR373" s="666">
        <v>2</v>
      </c>
      <c r="BS373" s="657">
        <v>16</v>
      </c>
      <c r="BT373" s="657">
        <v>2</v>
      </c>
      <c r="BU373" s="657">
        <v>14</v>
      </c>
      <c r="BV373" s="665">
        <v>28</v>
      </c>
      <c r="BW373" s="657">
        <v>20</v>
      </c>
      <c r="BX373" s="666">
        <v>8</v>
      </c>
      <c r="BY373" s="657">
        <v>106</v>
      </c>
      <c r="BZ373" s="657">
        <v>99</v>
      </c>
      <c r="CA373" s="657">
        <v>7</v>
      </c>
      <c r="CB373" s="665">
        <v>72</v>
      </c>
      <c r="CC373" s="657">
        <v>63</v>
      </c>
      <c r="CD373" s="666">
        <v>9</v>
      </c>
      <c r="CE373" s="657">
        <v>13</v>
      </c>
      <c r="CF373" s="657">
        <v>10</v>
      </c>
      <c r="CG373" s="657">
        <v>3</v>
      </c>
      <c r="CH373" s="665">
        <v>28</v>
      </c>
      <c r="CI373" s="657">
        <v>24</v>
      </c>
      <c r="CJ373" s="666">
        <v>4</v>
      </c>
      <c r="CK373" s="657">
        <v>51</v>
      </c>
      <c r="CL373" s="657">
        <v>43</v>
      </c>
      <c r="CM373" s="657">
        <v>8</v>
      </c>
      <c r="CN373" s="665">
        <v>0</v>
      </c>
      <c r="CO373" s="657">
        <v>0</v>
      </c>
      <c r="CP373" s="666">
        <v>0</v>
      </c>
      <c r="CQ373" s="657">
        <v>0</v>
      </c>
      <c r="CR373" s="657">
        <v>0</v>
      </c>
      <c r="CS373" s="657">
        <v>0</v>
      </c>
      <c r="CT373" s="665">
        <v>0</v>
      </c>
      <c r="CU373" s="657">
        <v>0</v>
      </c>
      <c r="CV373" s="666">
        <v>0</v>
      </c>
      <c r="CW373" s="657">
        <v>55</v>
      </c>
      <c r="CX373" s="657">
        <v>47</v>
      </c>
      <c r="CY373" s="657">
        <v>8</v>
      </c>
      <c r="CZ373" s="665">
        <v>25</v>
      </c>
      <c r="DA373" s="657">
        <v>23</v>
      </c>
      <c r="DB373" s="666">
        <v>2</v>
      </c>
      <c r="DC373" s="657">
        <v>49</v>
      </c>
      <c r="DD373" s="657">
        <v>45</v>
      </c>
      <c r="DE373" s="657">
        <v>4</v>
      </c>
      <c r="DF373" s="665">
        <v>30</v>
      </c>
      <c r="DG373" s="657">
        <v>30</v>
      </c>
      <c r="DH373" s="666">
        <v>0</v>
      </c>
      <c r="DI373" s="657">
        <v>0</v>
      </c>
      <c r="DJ373" s="657">
        <v>0</v>
      </c>
      <c r="DK373" s="657">
        <v>0</v>
      </c>
      <c r="DL373" s="665">
        <v>0</v>
      </c>
      <c r="DM373" s="657">
        <v>0</v>
      </c>
      <c r="DN373" s="666">
        <v>0</v>
      </c>
      <c r="DO373" s="657">
        <v>28</v>
      </c>
      <c r="DP373" s="657">
        <v>26</v>
      </c>
      <c r="DQ373" s="657">
        <v>2</v>
      </c>
      <c r="DR373" s="665">
        <v>10</v>
      </c>
      <c r="DS373" s="657">
        <v>4</v>
      </c>
      <c r="DT373" s="666">
        <v>6</v>
      </c>
      <c r="DU373" s="665">
        <v>10</v>
      </c>
      <c r="DV373" s="657">
        <v>4</v>
      </c>
      <c r="DW373" s="666">
        <v>6</v>
      </c>
    </row>
    <row r="374" spans="1:127" x14ac:dyDescent="0.15">
      <c r="A374" s="529" t="s">
        <v>1716</v>
      </c>
      <c r="B374" s="661">
        <v>5379</v>
      </c>
      <c r="C374" s="662">
        <v>3779</v>
      </c>
      <c r="D374" s="663">
        <v>1600</v>
      </c>
      <c r="E374" s="657">
        <v>2573</v>
      </c>
      <c r="F374" s="657">
        <v>1685</v>
      </c>
      <c r="G374" s="657">
        <v>888</v>
      </c>
      <c r="H374" s="665">
        <v>655</v>
      </c>
      <c r="I374" s="657">
        <v>451</v>
      </c>
      <c r="J374" s="666">
        <v>204</v>
      </c>
      <c r="K374" s="657">
        <v>398</v>
      </c>
      <c r="L374" s="657">
        <v>318</v>
      </c>
      <c r="M374" s="657">
        <v>80</v>
      </c>
      <c r="N374" s="665">
        <v>457</v>
      </c>
      <c r="O374" s="657">
        <v>349</v>
      </c>
      <c r="P374" s="666">
        <v>108</v>
      </c>
      <c r="Q374" s="657">
        <v>334</v>
      </c>
      <c r="R374" s="657">
        <v>254</v>
      </c>
      <c r="S374" s="657">
        <v>80</v>
      </c>
      <c r="T374" s="665">
        <v>0</v>
      </c>
      <c r="U374" s="657">
        <v>0</v>
      </c>
      <c r="V374" s="666">
        <v>0</v>
      </c>
      <c r="W374" s="657">
        <v>0</v>
      </c>
      <c r="X374" s="657">
        <v>0</v>
      </c>
      <c r="Y374" s="657">
        <v>0</v>
      </c>
      <c r="Z374" s="665">
        <v>256</v>
      </c>
      <c r="AA374" s="657">
        <v>192</v>
      </c>
      <c r="AB374" s="666">
        <v>64</v>
      </c>
      <c r="AC374" s="657">
        <v>0</v>
      </c>
      <c r="AD374" s="657">
        <v>0</v>
      </c>
      <c r="AE374" s="657">
        <v>0</v>
      </c>
      <c r="AF374" s="665">
        <v>0</v>
      </c>
      <c r="AG374" s="657">
        <v>0</v>
      </c>
      <c r="AH374" s="666">
        <v>0</v>
      </c>
      <c r="AI374" s="657">
        <v>0</v>
      </c>
      <c r="AJ374" s="657">
        <v>0</v>
      </c>
      <c r="AK374" s="657">
        <v>0</v>
      </c>
      <c r="AL374" s="665">
        <v>0</v>
      </c>
      <c r="AM374" s="657">
        <v>0</v>
      </c>
      <c r="AN374" s="666">
        <v>0</v>
      </c>
      <c r="AO374" s="657">
        <v>0</v>
      </c>
      <c r="AP374" s="657">
        <v>0</v>
      </c>
      <c r="AQ374" s="657">
        <v>0</v>
      </c>
      <c r="AR374" s="665">
        <v>460</v>
      </c>
      <c r="AS374" s="657">
        <v>336</v>
      </c>
      <c r="AT374" s="666">
        <v>124</v>
      </c>
      <c r="AU374" s="657">
        <v>0</v>
      </c>
      <c r="AV374" s="657">
        <v>0</v>
      </c>
      <c r="AW374" s="657">
        <v>0</v>
      </c>
      <c r="AX374" s="665">
        <v>0</v>
      </c>
      <c r="AY374" s="657">
        <v>0</v>
      </c>
      <c r="AZ374" s="666">
        <v>0</v>
      </c>
      <c r="BA374" s="657">
        <v>120</v>
      </c>
      <c r="BB374" s="657">
        <v>85</v>
      </c>
      <c r="BC374" s="657">
        <v>35</v>
      </c>
      <c r="BD374" s="665">
        <v>0</v>
      </c>
      <c r="BE374" s="657">
        <v>0</v>
      </c>
      <c r="BF374" s="666">
        <v>0</v>
      </c>
      <c r="BG374" s="657">
        <v>0</v>
      </c>
      <c r="BH374" s="657">
        <v>0</v>
      </c>
      <c r="BI374" s="657">
        <v>0</v>
      </c>
      <c r="BJ374" s="665">
        <v>0</v>
      </c>
      <c r="BK374" s="657">
        <v>0</v>
      </c>
      <c r="BL374" s="666">
        <v>0</v>
      </c>
      <c r="BM374" s="657">
        <v>0</v>
      </c>
      <c r="BN374" s="657">
        <v>0</v>
      </c>
      <c r="BO374" s="657">
        <v>0</v>
      </c>
      <c r="BP374" s="665">
        <v>0</v>
      </c>
      <c r="BQ374" s="657">
        <v>0</v>
      </c>
      <c r="BR374" s="666">
        <v>0</v>
      </c>
      <c r="BS374" s="657">
        <v>126</v>
      </c>
      <c r="BT374" s="657">
        <v>109</v>
      </c>
      <c r="BU374" s="657">
        <v>17</v>
      </c>
      <c r="BV374" s="665">
        <v>0</v>
      </c>
      <c r="BW374" s="657">
        <v>0</v>
      </c>
      <c r="BX374" s="666">
        <v>0</v>
      </c>
      <c r="BY374" s="657">
        <v>0</v>
      </c>
      <c r="BZ374" s="657">
        <v>0</v>
      </c>
      <c r="CA374" s="657">
        <v>0</v>
      </c>
      <c r="CB374" s="665">
        <v>0</v>
      </c>
      <c r="CC374" s="657">
        <v>0</v>
      </c>
      <c r="CD374" s="666">
        <v>0</v>
      </c>
      <c r="CE374" s="657">
        <v>0</v>
      </c>
      <c r="CF374" s="657">
        <v>0</v>
      </c>
      <c r="CG374" s="657">
        <v>0</v>
      </c>
      <c r="CH374" s="665">
        <v>0</v>
      </c>
      <c r="CI374" s="657">
        <v>0</v>
      </c>
      <c r="CJ374" s="666">
        <v>0</v>
      </c>
      <c r="CK374" s="657">
        <v>0</v>
      </c>
      <c r="CL374" s="657">
        <v>0</v>
      </c>
      <c r="CM374" s="657">
        <v>0</v>
      </c>
      <c r="CN374" s="665">
        <v>0</v>
      </c>
      <c r="CO374" s="657">
        <v>0</v>
      </c>
      <c r="CP374" s="666">
        <v>0</v>
      </c>
      <c r="CQ374" s="657">
        <v>0</v>
      </c>
      <c r="CR374" s="657">
        <v>0</v>
      </c>
      <c r="CS374" s="657">
        <v>0</v>
      </c>
      <c r="CT374" s="665">
        <v>0</v>
      </c>
      <c r="CU374" s="657">
        <v>0</v>
      </c>
      <c r="CV374" s="666">
        <v>0</v>
      </c>
      <c r="CW374" s="657">
        <v>0</v>
      </c>
      <c r="CX374" s="657">
        <v>0</v>
      </c>
      <c r="CY374" s="657">
        <v>0</v>
      </c>
      <c r="CZ374" s="665">
        <v>0</v>
      </c>
      <c r="DA374" s="657">
        <v>0</v>
      </c>
      <c r="DB374" s="666">
        <v>0</v>
      </c>
      <c r="DC374" s="657">
        <v>0</v>
      </c>
      <c r="DD374" s="657">
        <v>0</v>
      </c>
      <c r="DE374" s="657">
        <v>0</v>
      </c>
      <c r="DF374" s="665">
        <v>0</v>
      </c>
      <c r="DG374" s="657">
        <v>0</v>
      </c>
      <c r="DH374" s="666">
        <v>0</v>
      </c>
      <c r="DI374" s="657">
        <v>0</v>
      </c>
      <c r="DJ374" s="657">
        <v>0</v>
      </c>
      <c r="DK374" s="657">
        <v>0</v>
      </c>
      <c r="DL374" s="665">
        <v>0</v>
      </c>
      <c r="DM374" s="657">
        <v>0</v>
      </c>
      <c r="DN374" s="666">
        <v>0</v>
      </c>
      <c r="DO374" s="657">
        <v>0</v>
      </c>
      <c r="DP374" s="657">
        <v>0</v>
      </c>
      <c r="DQ374" s="657">
        <v>0</v>
      </c>
      <c r="DR374" s="665">
        <v>0</v>
      </c>
      <c r="DS374" s="657">
        <v>0</v>
      </c>
      <c r="DT374" s="666">
        <v>0</v>
      </c>
      <c r="DU374" s="665">
        <v>0</v>
      </c>
      <c r="DV374" s="657">
        <v>0</v>
      </c>
      <c r="DW374" s="666">
        <v>0</v>
      </c>
    </row>
    <row r="375" spans="1:127" x14ac:dyDescent="0.15">
      <c r="A375" s="529" t="s">
        <v>1717</v>
      </c>
      <c r="B375" s="661">
        <v>356</v>
      </c>
      <c r="C375" s="662">
        <v>98</v>
      </c>
      <c r="D375" s="663">
        <v>258</v>
      </c>
      <c r="E375" s="657">
        <v>356</v>
      </c>
      <c r="F375" s="657">
        <v>98</v>
      </c>
      <c r="G375" s="657">
        <v>258</v>
      </c>
      <c r="H375" s="665">
        <v>0</v>
      </c>
      <c r="I375" s="657">
        <v>0</v>
      </c>
      <c r="J375" s="666">
        <v>0</v>
      </c>
      <c r="K375" s="657">
        <v>0</v>
      </c>
      <c r="L375" s="657">
        <v>0</v>
      </c>
      <c r="M375" s="657">
        <v>0</v>
      </c>
      <c r="N375" s="665">
        <v>0</v>
      </c>
      <c r="O375" s="657">
        <v>0</v>
      </c>
      <c r="P375" s="666">
        <v>0</v>
      </c>
      <c r="Q375" s="657">
        <v>0</v>
      </c>
      <c r="R375" s="657">
        <v>0</v>
      </c>
      <c r="S375" s="657">
        <v>0</v>
      </c>
      <c r="T375" s="665">
        <v>0</v>
      </c>
      <c r="U375" s="657">
        <v>0</v>
      </c>
      <c r="V375" s="666">
        <v>0</v>
      </c>
      <c r="W375" s="657">
        <v>0</v>
      </c>
      <c r="X375" s="657">
        <v>0</v>
      </c>
      <c r="Y375" s="657">
        <v>0</v>
      </c>
      <c r="Z375" s="665">
        <v>0</v>
      </c>
      <c r="AA375" s="657">
        <v>0</v>
      </c>
      <c r="AB375" s="666">
        <v>0</v>
      </c>
      <c r="AC375" s="657">
        <v>0</v>
      </c>
      <c r="AD375" s="657">
        <v>0</v>
      </c>
      <c r="AE375" s="657">
        <v>0</v>
      </c>
      <c r="AF375" s="665">
        <v>0</v>
      </c>
      <c r="AG375" s="657">
        <v>0</v>
      </c>
      <c r="AH375" s="666">
        <v>0</v>
      </c>
      <c r="AI375" s="657">
        <v>0</v>
      </c>
      <c r="AJ375" s="657">
        <v>0</v>
      </c>
      <c r="AK375" s="657">
        <v>0</v>
      </c>
      <c r="AL375" s="665">
        <v>0</v>
      </c>
      <c r="AM375" s="657">
        <v>0</v>
      </c>
      <c r="AN375" s="666">
        <v>0</v>
      </c>
      <c r="AO375" s="657">
        <v>0</v>
      </c>
      <c r="AP375" s="657">
        <v>0</v>
      </c>
      <c r="AQ375" s="657">
        <v>0</v>
      </c>
      <c r="AR375" s="665">
        <v>0</v>
      </c>
      <c r="AS375" s="657">
        <v>0</v>
      </c>
      <c r="AT375" s="666">
        <v>0</v>
      </c>
      <c r="AU375" s="657">
        <v>0</v>
      </c>
      <c r="AV375" s="657">
        <v>0</v>
      </c>
      <c r="AW375" s="657">
        <v>0</v>
      </c>
      <c r="AX375" s="665">
        <v>0</v>
      </c>
      <c r="AY375" s="657">
        <v>0</v>
      </c>
      <c r="AZ375" s="666">
        <v>0</v>
      </c>
      <c r="BA375" s="657">
        <v>0</v>
      </c>
      <c r="BB375" s="657">
        <v>0</v>
      </c>
      <c r="BC375" s="657">
        <v>0</v>
      </c>
      <c r="BD375" s="665">
        <v>0</v>
      </c>
      <c r="BE375" s="657">
        <v>0</v>
      </c>
      <c r="BF375" s="666">
        <v>0</v>
      </c>
      <c r="BG375" s="657">
        <v>0</v>
      </c>
      <c r="BH375" s="657">
        <v>0</v>
      </c>
      <c r="BI375" s="657">
        <v>0</v>
      </c>
      <c r="BJ375" s="665">
        <v>0</v>
      </c>
      <c r="BK375" s="657">
        <v>0</v>
      </c>
      <c r="BL375" s="666">
        <v>0</v>
      </c>
      <c r="BM375" s="657">
        <v>0</v>
      </c>
      <c r="BN375" s="657">
        <v>0</v>
      </c>
      <c r="BO375" s="657">
        <v>0</v>
      </c>
      <c r="BP375" s="665">
        <v>0</v>
      </c>
      <c r="BQ375" s="657">
        <v>0</v>
      </c>
      <c r="BR375" s="666">
        <v>0</v>
      </c>
      <c r="BS375" s="657">
        <v>0</v>
      </c>
      <c r="BT375" s="657">
        <v>0</v>
      </c>
      <c r="BU375" s="657">
        <v>0</v>
      </c>
      <c r="BV375" s="665">
        <v>0</v>
      </c>
      <c r="BW375" s="657">
        <v>0</v>
      </c>
      <c r="BX375" s="666">
        <v>0</v>
      </c>
      <c r="BY375" s="657">
        <v>0</v>
      </c>
      <c r="BZ375" s="657">
        <v>0</v>
      </c>
      <c r="CA375" s="657">
        <v>0</v>
      </c>
      <c r="CB375" s="665">
        <v>0</v>
      </c>
      <c r="CC375" s="657">
        <v>0</v>
      </c>
      <c r="CD375" s="666">
        <v>0</v>
      </c>
      <c r="CE375" s="657">
        <v>0</v>
      </c>
      <c r="CF375" s="657">
        <v>0</v>
      </c>
      <c r="CG375" s="657">
        <v>0</v>
      </c>
      <c r="CH375" s="665">
        <v>0</v>
      </c>
      <c r="CI375" s="657">
        <v>0</v>
      </c>
      <c r="CJ375" s="666">
        <v>0</v>
      </c>
      <c r="CK375" s="657">
        <v>0</v>
      </c>
      <c r="CL375" s="657">
        <v>0</v>
      </c>
      <c r="CM375" s="657">
        <v>0</v>
      </c>
      <c r="CN375" s="665">
        <v>0</v>
      </c>
      <c r="CO375" s="657">
        <v>0</v>
      </c>
      <c r="CP375" s="666">
        <v>0</v>
      </c>
      <c r="CQ375" s="657">
        <v>0</v>
      </c>
      <c r="CR375" s="657">
        <v>0</v>
      </c>
      <c r="CS375" s="657">
        <v>0</v>
      </c>
      <c r="CT375" s="665">
        <v>0</v>
      </c>
      <c r="CU375" s="657">
        <v>0</v>
      </c>
      <c r="CV375" s="666">
        <v>0</v>
      </c>
      <c r="CW375" s="657">
        <v>0</v>
      </c>
      <c r="CX375" s="657">
        <v>0</v>
      </c>
      <c r="CY375" s="657">
        <v>0</v>
      </c>
      <c r="CZ375" s="665">
        <v>0</v>
      </c>
      <c r="DA375" s="657">
        <v>0</v>
      </c>
      <c r="DB375" s="666">
        <v>0</v>
      </c>
      <c r="DC375" s="657">
        <v>0</v>
      </c>
      <c r="DD375" s="657">
        <v>0</v>
      </c>
      <c r="DE375" s="657">
        <v>0</v>
      </c>
      <c r="DF375" s="665">
        <v>0</v>
      </c>
      <c r="DG375" s="657">
        <v>0</v>
      </c>
      <c r="DH375" s="666">
        <v>0</v>
      </c>
      <c r="DI375" s="657">
        <v>0</v>
      </c>
      <c r="DJ375" s="657">
        <v>0</v>
      </c>
      <c r="DK375" s="657">
        <v>0</v>
      </c>
      <c r="DL375" s="665">
        <v>0</v>
      </c>
      <c r="DM375" s="657">
        <v>0</v>
      </c>
      <c r="DN375" s="666">
        <v>0</v>
      </c>
      <c r="DO375" s="657">
        <v>0</v>
      </c>
      <c r="DP375" s="657">
        <v>0</v>
      </c>
      <c r="DQ375" s="657">
        <v>0</v>
      </c>
      <c r="DR375" s="665">
        <v>0</v>
      </c>
      <c r="DS375" s="657">
        <v>0</v>
      </c>
      <c r="DT375" s="666">
        <v>0</v>
      </c>
      <c r="DU375" s="665">
        <v>0</v>
      </c>
      <c r="DV375" s="657">
        <v>0</v>
      </c>
      <c r="DW375" s="666">
        <v>0</v>
      </c>
    </row>
    <row r="376" spans="1:127" x14ac:dyDescent="0.15">
      <c r="A376" s="529" t="s">
        <v>1718</v>
      </c>
      <c r="B376" s="661">
        <v>5023</v>
      </c>
      <c r="C376" s="662">
        <v>3681</v>
      </c>
      <c r="D376" s="663">
        <v>1342</v>
      </c>
      <c r="E376" s="657">
        <v>2217</v>
      </c>
      <c r="F376" s="657">
        <v>1587</v>
      </c>
      <c r="G376" s="657">
        <v>630</v>
      </c>
      <c r="H376" s="665">
        <v>655</v>
      </c>
      <c r="I376" s="657">
        <v>451</v>
      </c>
      <c r="J376" s="666">
        <v>204</v>
      </c>
      <c r="K376" s="657">
        <v>398</v>
      </c>
      <c r="L376" s="657">
        <v>318</v>
      </c>
      <c r="M376" s="657">
        <v>80</v>
      </c>
      <c r="N376" s="665">
        <v>457</v>
      </c>
      <c r="O376" s="657">
        <v>349</v>
      </c>
      <c r="P376" s="666">
        <v>108</v>
      </c>
      <c r="Q376" s="657">
        <v>334</v>
      </c>
      <c r="R376" s="657">
        <v>254</v>
      </c>
      <c r="S376" s="657">
        <v>80</v>
      </c>
      <c r="T376" s="665">
        <v>0</v>
      </c>
      <c r="U376" s="657">
        <v>0</v>
      </c>
      <c r="V376" s="666">
        <v>0</v>
      </c>
      <c r="W376" s="657">
        <v>0</v>
      </c>
      <c r="X376" s="657">
        <v>0</v>
      </c>
      <c r="Y376" s="657">
        <v>0</v>
      </c>
      <c r="Z376" s="665">
        <v>256</v>
      </c>
      <c r="AA376" s="657">
        <v>192</v>
      </c>
      <c r="AB376" s="666">
        <v>64</v>
      </c>
      <c r="AC376" s="657">
        <v>0</v>
      </c>
      <c r="AD376" s="657">
        <v>0</v>
      </c>
      <c r="AE376" s="657">
        <v>0</v>
      </c>
      <c r="AF376" s="665">
        <v>0</v>
      </c>
      <c r="AG376" s="657">
        <v>0</v>
      </c>
      <c r="AH376" s="666">
        <v>0</v>
      </c>
      <c r="AI376" s="657">
        <v>0</v>
      </c>
      <c r="AJ376" s="657">
        <v>0</v>
      </c>
      <c r="AK376" s="657">
        <v>0</v>
      </c>
      <c r="AL376" s="665">
        <v>0</v>
      </c>
      <c r="AM376" s="657">
        <v>0</v>
      </c>
      <c r="AN376" s="666">
        <v>0</v>
      </c>
      <c r="AO376" s="657">
        <v>0</v>
      </c>
      <c r="AP376" s="657">
        <v>0</v>
      </c>
      <c r="AQ376" s="657">
        <v>0</v>
      </c>
      <c r="AR376" s="665">
        <v>460</v>
      </c>
      <c r="AS376" s="657">
        <v>336</v>
      </c>
      <c r="AT376" s="666">
        <v>124</v>
      </c>
      <c r="AU376" s="657">
        <v>0</v>
      </c>
      <c r="AV376" s="657">
        <v>0</v>
      </c>
      <c r="AW376" s="657">
        <v>0</v>
      </c>
      <c r="AX376" s="665">
        <v>0</v>
      </c>
      <c r="AY376" s="657">
        <v>0</v>
      </c>
      <c r="AZ376" s="666">
        <v>0</v>
      </c>
      <c r="BA376" s="657">
        <v>120</v>
      </c>
      <c r="BB376" s="657">
        <v>85</v>
      </c>
      <c r="BC376" s="657">
        <v>35</v>
      </c>
      <c r="BD376" s="665">
        <v>0</v>
      </c>
      <c r="BE376" s="657">
        <v>0</v>
      </c>
      <c r="BF376" s="666">
        <v>0</v>
      </c>
      <c r="BG376" s="657">
        <v>0</v>
      </c>
      <c r="BH376" s="657">
        <v>0</v>
      </c>
      <c r="BI376" s="657">
        <v>0</v>
      </c>
      <c r="BJ376" s="665">
        <v>0</v>
      </c>
      <c r="BK376" s="657">
        <v>0</v>
      </c>
      <c r="BL376" s="666">
        <v>0</v>
      </c>
      <c r="BM376" s="657">
        <v>0</v>
      </c>
      <c r="BN376" s="657">
        <v>0</v>
      </c>
      <c r="BO376" s="657">
        <v>0</v>
      </c>
      <c r="BP376" s="665">
        <v>0</v>
      </c>
      <c r="BQ376" s="657">
        <v>0</v>
      </c>
      <c r="BR376" s="666">
        <v>0</v>
      </c>
      <c r="BS376" s="657">
        <v>126</v>
      </c>
      <c r="BT376" s="657">
        <v>109</v>
      </c>
      <c r="BU376" s="657">
        <v>17</v>
      </c>
      <c r="BV376" s="665">
        <v>0</v>
      </c>
      <c r="BW376" s="657">
        <v>0</v>
      </c>
      <c r="BX376" s="666">
        <v>0</v>
      </c>
      <c r="BY376" s="657">
        <v>0</v>
      </c>
      <c r="BZ376" s="657">
        <v>0</v>
      </c>
      <c r="CA376" s="657">
        <v>0</v>
      </c>
      <c r="CB376" s="665">
        <v>0</v>
      </c>
      <c r="CC376" s="657">
        <v>0</v>
      </c>
      <c r="CD376" s="666">
        <v>0</v>
      </c>
      <c r="CE376" s="657">
        <v>0</v>
      </c>
      <c r="CF376" s="657">
        <v>0</v>
      </c>
      <c r="CG376" s="657">
        <v>0</v>
      </c>
      <c r="CH376" s="665">
        <v>0</v>
      </c>
      <c r="CI376" s="657">
        <v>0</v>
      </c>
      <c r="CJ376" s="666">
        <v>0</v>
      </c>
      <c r="CK376" s="657">
        <v>0</v>
      </c>
      <c r="CL376" s="657">
        <v>0</v>
      </c>
      <c r="CM376" s="657">
        <v>0</v>
      </c>
      <c r="CN376" s="665">
        <v>0</v>
      </c>
      <c r="CO376" s="657">
        <v>0</v>
      </c>
      <c r="CP376" s="666">
        <v>0</v>
      </c>
      <c r="CQ376" s="657">
        <v>0</v>
      </c>
      <c r="CR376" s="657">
        <v>0</v>
      </c>
      <c r="CS376" s="657">
        <v>0</v>
      </c>
      <c r="CT376" s="665">
        <v>0</v>
      </c>
      <c r="CU376" s="657">
        <v>0</v>
      </c>
      <c r="CV376" s="666">
        <v>0</v>
      </c>
      <c r="CW376" s="657">
        <v>0</v>
      </c>
      <c r="CX376" s="657">
        <v>0</v>
      </c>
      <c r="CY376" s="657">
        <v>0</v>
      </c>
      <c r="CZ376" s="665">
        <v>0</v>
      </c>
      <c r="DA376" s="657">
        <v>0</v>
      </c>
      <c r="DB376" s="666">
        <v>0</v>
      </c>
      <c r="DC376" s="657">
        <v>0</v>
      </c>
      <c r="DD376" s="657">
        <v>0</v>
      </c>
      <c r="DE376" s="657">
        <v>0</v>
      </c>
      <c r="DF376" s="665">
        <v>0</v>
      </c>
      <c r="DG376" s="657">
        <v>0</v>
      </c>
      <c r="DH376" s="666">
        <v>0</v>
      </c>
      <c r="DI376" s="657">
        <v>0</v>
      </c>
      <c r="DJ376" s="657">
        <v>0</v>
      </c>
      <c r="DK376" s="657">
        <v>0</v>
      </c>
      <c r="DL376" s="665">
        <v>0</v>
      </c>
      <c r="DM376" s="657">
        <v>0</v>
      </c>
      <c r="DN376" s="666">
        <v>0</v>
      </c>
      <c r="DO376" s="657">
        <v>0</v>
      </c>
      <c r="DP376" s="657">
        <v>0</v>
      </c>
      <c r="DQ376" s="657">
        <v>0</v>
      </c>
      <c r="DR376" s="665">
        <v>0</v>
      </c>
      <c r="DS376" s="657">
        <v>0</v>
      </c>
      <c r="DT376" s="666">
        <v>0</v>
      </c>
      <c r="DU376" s="665">
        <v>0</v>
      </c>
      <c r="DV376" s="657">
        <v>0</v>
      </c>
      <c r="DW376" s="666">
        <v>0</v>
      </c>
    </row>
    <row r="377" spans="1:127" hidden="1" x14ac:dyDescent="0.15">
      <c r="A377" s="529" t="s">
        <v>1719</v>
      </c>
      <c r="B377" s="661">
        <v>449366</v>
      </c>
      <c r="C377" s="662">
        <v>210822</v>
      </c>
      <c r="D377" s="663">
        <v>237469</v>
      </c>
      <c r="E377" s="657">
        <v>157447</v>
      </c>
      <c r="F377" s="657">
        <v>76178</v>
      </c>
      <c r="G377" s="657">
        <v>80825</v>
      </c>
      <c r="H377" s="665">
        <v>50127</v>
      </c>
      <c r="I377" s="657">
        <v>24279</v>
      </c>
      <c r="J377" s="666">
        <v>25773</v>
      </c>
      <c r="K377" s="657">
        <v>35070</v>
      </c>
      <c r="L377" s="657">
        <v>16842</v>
      </c>
      <c r="M377" s="657">
        <v>18143</v>
      </c>
      <c r="N377" s="665">
        <v>18676</v>
      </c>
      <c r="O377" s="657">
        <v>8137</v>
      </c>
      <c r="P377" s="666">
        <v>10521</v>
      </c>
      <c r="Q377" s="657">
        <v>33480</v>
      </c>
      <c r="R377" s="657">
        <v>14354</v>
      </c>
      <c r="S377" s="657">
        <v>19052</v>
      </c>
      <c r="T377" s="665">
        <v>3626</v>
      </c>
      <c r="U377" s="657">
        <v>1829</v>
      </c>
      <c r="V377" s="666">
        <v>1795</v>
      </c>
      <c r="W377" s="657">
        <v>5764</v>
      </c>
      <c r="X377" s="657">
        <v>2220</v>
      </c>
      <c r="Y377" s="657">
        <v>3540</v>
      </c>
      <c r="Z377" s="665">
        <v>14746</v>
      </c>
      <c r="AA377" s="657">
        <v>6424</v>
      </c>
      <c r="AB377" s="666">
        <v>8290</v>
      </c>
      <c r="AC377" s="657">
        <v>1697</v>
      </c>
      <c r="AD377" s="657">
        <v>788</v>
      </c>
      <c r="AE377" s="657">
        <v>909</v>
      </c>
      <c r="AF377" s="665">
        <v>7890</v>
      </c>
      <c r="AG377" s="657">
        <v>4191</v>
      </c>
      <c r="AH377" s="666">
        <v>3662</v>
      </c>
      <c r="AI377" s="657">
        <v>18250</v>
      </c>
      <c r="AJ377" s="657">
        <v>8335</v>
      </c>
      <c r="AK377" s="657">
        <v>9869</v>
      </c>
      <c r="AL377" s="665">
        <v>3234</v>
      </c>
      <c r="AM377" s="657">
        <v>1435</v>
      </c>
      <c r="AN377" s="666">
        <v>1799</v>
      </c>
      <c r="AO377" s="657">
        <v>3364</v>
      </c>
      <c r="AP377" s="657">
        <v>1713</v>
      </c>
      <c r="AQ377" s="657">
        <v>1651</v>
      </c>
      <c r="AR377" s="665">
        <v>11231</v>
      </c>
      <c r="AS377" s="657">
        <v>4687</v>
      </c>
      <c r="AT377" s="666">
        <v>6480</v>
      </c>
      <c r="AU377" s="657">
        <v>7480</v>
      </c>
      <c r="AV377" s="657">
        <v>3788</v>
      </c>
      <c r="AW377" s="657">
        <v>3677</v>
      </c>
      <c r="AX377" s="665">
        <v>5722</v>
      </c>
      <c r="AY377" s="657">
        <v>2425</v>
      </c>
      <c r="AZ377" s="666">
        <v>3272</v>
      </c>
      <c r="BA377" s="657">
        <v>8411</v>
      </c>
      <c r="BB377" s="657">
        <v>3273</v>
      </c>
      <c r="BC377" s="657">
        <v>5137</v>
      </c>
      <c r="BD377" s="665">
        <v>3820</v>
      </c>
      <c r="BE377" s="657">
        <v>1622</v>
      </c>
      <c r="BF377" s="666">
        <v>2198</v>
      </c>
      <c r="BG377" s="657">
        <v>6838</v>
      </c>
      <c r="BH377" s="657">
        <v>2885</v>
      </c>
      <c r="BI377" s="657">
        <v>3945</v>
      </c>
      <c r="BJ377" s="665">
        <v>3164</v>
      </c>
      <c r="BK377" s="657">
        <v>1462</v>
      </c>
      <c r="BL377" s="666">
        <v>1702</v>
      </c>
      <c r="BM377" s="657">
        <v>3596</v>
      </c>
      <c r="BN377" s="657">
        <v>1777</v>
      </c>
      <c r="BO377" s="657">
        <v>1819</v>
      </c>
      <c r="BP377" s="665">
        <v>1672</v>
      </c>
      <c r="BQ377" s="657">
        <v>896</v>
      </c>
      <c r="BR377" s="666">
        <v>776</v>
      </c>
      <c r="BS377" s="657">
        <v>4647</v>
      </c>
      <c r="BT377" s="657">
        <v>2295</v>
      </c>
      <c r="BU377" s="657">
        <v>2350</v>
      </c>
      <c r="BV377" s="665">
        <v>4310</v>
      </c>
      <c r="BW377" s="657">
        <v>2166</v>
      </c>
      <c r="BX377" s="666">
        <v>2140</v>
      </c>
      <c r="BY377" s="657">
        <v>3073</v>
      </c>
      <c r="BZ377" s="657">
        <v>1360</v>
      </c>
      <c r="CA377" s="657">
        <v>1713</v>
      </c>
      <c r="CB377" s="665">
        <v>3657</v>
      </c>
      <c r="CC377" s="657">
        <v>1786</v>
      </c>
      <c r="CD377" s="666">
        <v>1826</v>
      </c>
      <c r="CE377" s="657">
        <v>2725</v>
      </c>
      <c r="CF377" s="657">
        <v>1267</v>
      </c>
      <c r="CG377" s="657">
        <v>1458</v>
      </c>
      <c r="CH377" s="665">
        <v>3083</v>
      </c>
      <c r="CI377" s="657">
        <v>1597</v>
      </c>
      <c r="CJ377" s="666">
        <v>1484</v>
      </c>
      <c r="CK377" s="657">
        <v>5771</v>
      </c>
      <c r="CL377" s="657">
        <v>2794</v>
      </c>
      <c r="CM377" s="657">
        <v>2971</v>
      </c>
      <c r="CN377" s="665">
        <v>1779</v>
      </c>
      <c r="CO377" s="657">
        <v>587</v>
      </c>
      <c r="CP377" s="666">
        <v>1192</v>
      </c>
      <c r="CQ377" s="657">
        <v>1144</v>
      </c>
      <c r="CR377" s="657">
        <v>568</v>
      </c>
      <c r="CS377" s="657">
        <v>572</v>
      </c>
      <c r="CT377" s="665">
        <v>2327</v>
      </c>
      <c r="CU377" s="657">
        <v>1283</v>
      </c>
      <c r="CV377" s="666">
        <v>1039</v>
      </c>
      <c r="CW377" s="657">
        <v>1400</v>
      </c>
      <c r="CX377" s="657">
        <v>650</v>
      </c>
      <c r="CY377" s="657">
        <v>698</v>
      </c>
      <c r="CZ377" s="665">
        <v>460</v>
      </c>
      <c r="DA377" s="657">
        <v>192</v>
      </c>
      <c r="DB377" s="666">
        <v>268</v>
      </c>
      <c r="DC377" s="657">
        <v>2354</v>
      </c>
      <c r="DD377" s="657">
        <v>1148</v>
      </c>
      <c r="DE377" s="657">
        <v>1206</v>
      </c>
      <c r="DF377" s="665">
        <v>606</v>
      </c>
      <c r="DG377" s="657">
        <v>294</v>
      </c>
      <c r="DH377" s="666">
        <v>310</v>
      </c>
      <c r="DI377" s="657">
        <v>2546</v>
      </c>
      <c r="DJ377" s="657">
        <v>1338</v>
      </c>
      <c r="DK377" s="657">
        <v>1208</v>
      </c>
      <c r="DL377" s="665">
        <v>936</v>
      </c>
      <c r="DM377" s="657">
        <v>357</v>
      </c>
      <c r="DN377" s="666">
        <v>579</v>
      </c>
      <c r="DO377" s="657">
        <v>1187</v>
      </c>
      <c r="DP377" s="657">
        <v>521</v>
      </c>
      <c r="DQ377" s="657">
        <v>643</v>
      </c>
      <c r="DR377" s="665">
        <v>1057</v>
      </c>
      <c r="DS377" s="657">
        <v>557</v>
      </c>
      <c r="DT377" s="666">
        <v>500</v>
      </c>
      <c r="DU377" s="665">
        <v>999</v>
      </c>
      <c r="DV377" s="657">
        <v>522</v>
      </c>
      <c r="DW377" s="666">
        <v>477</v>
      </c>
    </row>
    <row r="378" spans="1:127" hidden="1" x14ac:dyDescent="0.15">
      <c r="A378" s="529" t="s">
        <v>1720</v>
      </c>
      <c r="B378" s="661">
        <v>120498</v>
      </c>
      <c r="C378" s="662">
        <v>77289</v>
      </c>
      <c r="D378" s="663">
        <v>43017</v>
      </c>
      <c r="E378" s="657">
        <v>53284</v>
      </c>
      <c r="F378" s="657">
        <v>34173</v>
      </c>
      <c r="G378" s="657">
        <v>19040</v>
      </c>
      <c r="H378" s="665">
        <v>15323</v>
      </c>
      <c r="I378" s="657">
        <v>10343</v>
      </c>
      <c r="J378" s="666">
        <v>4953</v>
      </c>
      <c r="K378" s="657">
        <v>9330</v>
      </c>
      <c r="L378" s="657">
        <v>6384</v>
      </c>
      <c r="M378" s="657">
        <v>2926</v>
      </c>
      <c r="N378" s="665">
        <v>3716</v>
      </c>
      <c r="O378" s="657">
        <v>2438</v>
      </c>
      <c r="P378" s="666">
        <v>1268</v>
      </c>
      <c r="Q378" s="657">
        <v>6694</v>
      </c>
      <c r="R378" s="657">
        <v>4128</v>
      </c>
      <c r="S378" s="657">
        <v>2564</v>
      </c>
      <c r="T378" s="665">
        <v>926</v>
      </c>
      <c r="U378" s="657">
        <v>620</v>
      </c>
      <c r="V378" s="666">
        <v>306</v>
      </c>
      <c r="W378" s="657">
        <v>722</v>
      </c>
      <c r="X378" s="657">
        <v>401</v>
      </c>
      <c r="Y378" s="657">
        <v>321</v>
      </c>
      <c r="Z378" s="665">
        <v>2963</v>
      </c>
      <c r="AA378" s="657">
        <v>1873</v>
      </c>
      <c r="AB378" s="666">
        <v>1070</v>
      </c>
      <c r="AC378" s="657">
        <v>330</v>
      </c>
      <c r="AD378" s="657">
        <v>236</v>
      </c>
      <c r="AE378" s="657">
        <v>94</v>
      </c>
      <c r="AF378" s="665">
        <v>2185</v>
      </c>
      <c r="AG378" s="657">
        <v>1427</v>
      </c>
      <c r="AH378" s="666">
        <v>752</v>
      </c>
      <c r="AI378" s="657">
        <v>4203</v>
      </c>
      <c r="AJ378" s="657">
        <v>2690</v>
      </c>
      <c r="AK378" s="657">
        <v>1510</v>
      </c>
      <c r="AL378" s="665">
        <v>445</v>
      </c>
      <c r="AM378" s="657">
        <v>264</v>
      </c>
      <c r="AN378" s="666">
        <v>181</v>
      </c>
      <c r="AO378" s="657">
        <v>903</v>
      </c>
      <c r="AP378" s="657">
        <v>567</v>
      </c>
      <c r="AQ378" s="657">
        <v>336</v>
      </c>
      <c r="AR378" s="665">
        <v>1424</v>
      </c>
      <c r="AS378" s="657">
        <v>892</v>
      </c>
      <c r="AT378" s="666">
        <v>532</v>
      </c>
      <c r="AU378" s="657">
        <v>2884</v>
      </c>
      <c r="AV378" s="657">
        <v>1684</v>
      </c>
      <c r="AW378" s="657">
        <v>1200</v>
      </c>
      <c r="AX378" s="665">
        <v>1201</v>
      </c>
      <c r="AY378" s="657">
        <v>698</v>
      </c>
      <c r="AZ378" s="666">
        <v>503</v>
      </c>
      <c r="BA378" s="657">
        <v>818</v>
      </c>
      <c r="BB378" s="657">
        <v>403</v>
      </c>
      <c r="BC378" s="657">
        <v>415</v>
      </c>
      <c r="BD378" s="665">
        <v>1338</v>
      </c>
      <c r="BE378" s="657">
        <v>630</v>
      </c>
      <c r="BF378" s="666">
        <v>708</v>
      </c>
      <c r="BG378" s="657">
        <v>926</v>
      </c>
      <c r="BH378" s="657">
        <v>604</v>
      </c>
      <c r="BI378" s="657">
        <v>318</v>
      </c>
      <c r="BJ378" s="665">
        <v>690</v>
      </c>
      <c r="BK378" s="657">
        <v>419</v>
      </c>
      <c r="BL378" s="666">
        <v>271</v>
      </c>
      <c r="BM378" s="657">
        <v>636</v>
      </c>
      <c r="BN378" s="657">
        <v>380</v>
      </c>
      <c r="BO378" s="657">
        <v>256</v>
      </c>
      <c r="BP378" s="665">
        <v>315</v>
      </c>
      <c r="BQ378" s="657">
        <v>215</v>
      </c>
      <c r="BR378" s="666">
        <v>100</v>
      </c>
      <c r="BS378" s="657">
        <v>893</v>
      </c>
      <c r="BT378" s="657">
        <v>586</v>
      </c>
      <c r="BU378" s="657">
        <v>305</v>
      </c>
      <c r="BV378" s="665">
        <v>1271</v>
      </c>
      <c r="BW378" s="657">
        <v>725</v>
      </c>
      <c r="BX378" s="666">
        <v>542</v>
      </c>
      <c r="BY378" s="657">
        <v>694</v>
      </c>
      <c r="BZ378" s="657">
        <v>297</v>
      </c>
      <c r="CA378" s="657">
        <v>397</v>
      </c>
      <c r="CB378" s="665">
        <v>665</v>
      </c>
      <c r="CC378" s="657">
        <v>433</v>
      </c>
      <c r="CD378" s="666">
        <v>232</v>
      </c>
      <c r="CE378" s="657">
        <v>463</v>
      </c>
      <c r="CF378" s="657">
        <v>324</v>
      </c>
      <c r="CG378" s="657">
        <v>139</v>
      </c>
      <c r="CH378" s="665">
        <v>752</v>
      </c>
      <c r="CI378" s="657">
        <v>498</v>
      </c>
      <c r="CJ378" s="666">
        <v>254</v>
      </c>
      <c r="CK378" s="657">
        <v>1639</v>
      </c>
      <c r="CL378" s="657">
        <v>1049</v>
      </c>
      <c r="CM378" s="657">
        <v>590</v>
      </c>
      <c r="CN378" s="665">
        <v>92</v>
      </c>
      <c r="CO378" s="657">
        <v>65</v>
      </c>
      <c r="CP378" s="666">
        <v>27</v>
      </c>
      <c r="CQ378" s="657">
        <v>224</v>
      </c>
      <c r="CR378" s="657">
        <v>131</v>
      </c>
      <c r="CS378" s="657">
        <v>93</v>
      </c>
      <c r="CT378" s="665">
        <v>747</v>
      </c>
      <c r="CU378" s="657">
        <v>580</v>
      </c>
      <c r="CV378" s="666">
        <v>167</v>
      </c>
      <c r="CW378" s="657">
        <v>290</v>
      </c>
      <c r="CX378" s="657">
        <v>215</v>
      </c>
      <c r="CY378" s="657">
        <v>75</v>
      </c>
      <c r="CZ378" s="665">
        <v>32</v>
      </c>
      <c r="DA378" s="657">
        <v>21</v>
      </c>
      <c r="DB378" s="666">
        <v>11</v>
      </c>
      <c r="DC378" s="657">
        <v>576</v>
      </c>
      <c r="DD378" s="657">
        <v>341</v>
      </c>
      <c r="DE378" s="657">
        <v>235</v>
      </c>
      <c r="DF378" s="665">
        <v>47</v>
      </c>
      <c r="DG378" s="657">
        <v>33</v>
      </c>
      <c r="DH378" s="666">
        <v>14</v>
      </c>
      <c r="DI378" s="657">
        <v>319</v>
      </c>
      <c r="DJ378" s="657">
        <v>212</v>
      </c>
      <c r="DK378" s="657">
        <v>107</v>
      </c>
      <c r="DL378" s="665">
        <v>75</v>
      </c>
      <c r="DM378" s="657">
        <v>43</v>
      </c>
      <c r="DN378" s="666">
        <v>32</v>
      </c>
      <c r="DO378" s="657">
        <v>217</v>
      </c>
      <c r="DP378" s="657">
        <v>111</v>
      </c>
      <c r="DQ378" s="657">
        <v>83</v>
      </c>
      <c r="DR378" s="665">
        <v>89</v>
      </c>
      <c r="DS378" s="657">
        <v>59</v>
      </c>
      <c r="DT378" s="666">
        <v>30</v>
      </c>
      <c r="DU378" s="665">
        <v>157</v>
      </c>
      <c r="DV378" s="657">
        <v>97</v>
      </c>
      <c r="DW378" s="666">
        <v>60</v>
      </c>
    </row>
    <row r="379" spans="1:127" hidden="1" x14ac:dyDescent="0.15">
      <c r="A379" s="529" t="s">
        <v>1721</v>
      </c>
      <c r="B379" s="661">
        <v>531</v>
      </c>
      <c r="C379" s="662">
        <v>392</v>
      </c>
      <c r="D379" s="663">
        <v>139</v>
      </c>
      <c r="E379" s="657">
        <v>306</v>
      </c>
      <c r="F379" s="657">
        <v>216</v>
      </c>
      <c r="G379" s="657">
        <v>90</v>
      </c>
      <c r="H379" s="665">
        <v>124</v>
      </c>
      <c r="I379" s="657">
        <v>105</v>
      </c>
      <c r="J379" s="666">
        <v>19</v>
      </c>
      <c r="K379" s="657">
        <v>18</v>
      </c>
      <c r="L379" s="657">
        <v>15</v>
      </c>
      <c r="M379" s="657">
        <v>3</v>
      </c>
      <c r="N379" s="665">
        <v>12</v>
      </c>
      <c r="O379" s="657">
        <v>8</v>
      </c>
      <c r="P379" s="666">
        <v>4</v>
      </c>
      <c r="Q379" s="657">
        <v>19</v>
      </c>
      <c r="R379" s="657">
        <v>11</v>
      </c>
      <c r="S379" s="657">
        <v>8</v>
      </c>
      <c r="T379" s="665">
        <v>0</v>
      </c>
      <c r="U379" s="657">
        <v>0</v>
      </c>
      <c r="V379" s="666">
        <v>0</v>
      </c>
      <c r="W379" s="657">
        <v>0</v>
      </c>
      <c r="X379" s="657">
        <v>0</v>
      </c>
      <c r="Y379" s="657">
        <v>0</v>
      </c>
      <c r="Z379" s="665">
        <v>0</v>
      </c>
      <c r="AA379" s="657">
        <v>0</v>
      </c>
      <c r="AB379" s="666">
        <v>0</v>
      </c>
      <c r="AC379" s="657">
        <v>0</v>
      </c>
      <c r="AD379" s="657">
        <v>0</v>
      </c>
      <c r="AE379" s="657">
        <v>0</v>
      </c>
      <c r="AF379" s="665">
        <v>11</v>
      </c>
      <c r="AG379" s="657">
        <v>8</v>
      </c>
      <c r="AH379" s="666">
        <v>3</v>
      </c>
      <c r="AI379" s="657">
        <v>0</v>
      </c>
      <c r="AJ379" s="657">
        <v>0</v>
      </c>
      <c r="AK379" s="657">
        <v>0</v>
      </c>
      <c r="AL379" s="665">
        <v>0</v>
      </c>
      <c r="AM379" s="657">
        <v>0</v>
      </c>
      <c r="AN379" s="666">
        <v>0</v>
      </c>
      <c r="AO379" s="657">
        <v>6</v>
      </c>
      <c r="AP379" s="657">
        <v>4</v>
      </c>
      <c r="AQ379" s="657">
        <v>2</v>
      </c>
      <c r="AR379" s="665">
        <v>0</v>
      </c>
      <c r="AS379" s="657">
        <v>0</v>
      </c>
      <c r="AT379" s="666">
        <v>0</v>
      </c>
      <c r="AU379" s="657">
        <v>14</v>
      </c>
      <c r="AV379" s="657">
        <v>11</v>
      </c>
      <c r="AW379" s="657">
        <v>3</v>
      </c>
      <c r="AX379" s="665">
        <v>0</v>
      </c>
      <c r="AY379" s="657">
        <v>0</v>
      </c>
      <c r="AZ379" s="666">
        <v>0</v>
      </c>
      <c r="BA379" s="657">
        <v>1</v>
      </c>
      <c r="BB379" s="657">
        <v>1</v>
      </c>
      <c r="BC379" s="657">
        <v>0</v>
      </c>
      <c r="BD379" s="665">
        <v>0</v>
      </c>
      <c r="BE379" s="657">
        <v>0</v>
      </c>
      <c r="BF379" s="666">
        <v>0</v>
      </c>
      <c r="BG379" s="657">
        <v>0</v>
      </c>
      <c r="BH379" s="657">
        <v>0</v>
      </c>
      <c r="BI379" s="657">
        <v>0</v>
      </c>
      <c r="BJ379" s="665">
        <v>0</v>
      </c>
      <c r="BK379" s="657">
        <v>0</v>
      </c>
      <c r="BL379" s="666">
        <v>0</v>
      </c>
      <c r="BM379" s="657">
        <v>0</v>
      </c>
      <c r="BN379" s="657">
        <v>0</v>
      </c>
      <c r="BO379" s="657">
        <v>0</v>
      </c>
      <c r="BP379" s="665">
        <v>0</v>
      </c>
      <c r="BQ379" s="657">
        <v>0</v>
      </c>
      <c r="BR379" s="666">
        <v>0</v>
      </c>
      <c r="BS379" s="657">
        <v>1</v>
      </c>
      <c r="BT379" s="657">
        <v>1</v>
      </c>
      <c r="BU379" s="657">
        <v>0</v>
      </c>
      <c r="BV379" s="665">
        <v>0</v>
      </c>
      <c r="BW379" s="657">
        <v>0</v>
      </c>
      <c r="BX379" s="666">
        <v>0</v>
      </c>
      <c r="BY379" s="657">
        <v>4</v>
      </c>
      <c r="BZ379" s="657">
        <v>2</v>
      </c>
      <c r="CA379" s="657">
        <v>2</v>
      </c>
      <c r="CB379" s="665">
        <v>0</v>
      </c>
      <c r="CC379" s="657">
        <v>0</v>
      </c>
      <c r="CD379" s="666">
        <v>0</v>
      </c>
      <c r="CE379" s="657">
        <v>0</v>
      </c>
      <c r="CF379" s="657">
        <v>0</v>
      </c>
      <c r="CG379" s="657">
        <v>0</v>
      </c>
      <c r="CH379" s="665">
        <v>5</v>
      </c>
      <c r="CI379" s="657">
        <v>4</v>
      </c>
      <c r="CJ379" s="666">
        <v>1</v>
      </c>
      <c r="CK379" s="657">
        <v>3</v>
      </c>
      <c r="CL379" s="657">
        <v>2</v>
      </c>
      <c r="CM379" s="657">
        <v>1</v>
      </c>
      <c r="CN379" s="665">
        <v>0</v>
      </c>
      <c r="CO379" s="657">
        <v>0</v>
      </c>
      <c r="CP379" s="666">
        <v>0</v>
      </c>
      <c r="CQ379" s="657">
        <v>7</v>
      </c>
      <c r="CR379" s="657">
        <v>4</v>
      </c>
      <c r="CS379" s="657">
        <v>3</v>
      </c>
      <c r="CT379" s="665">
        <v>0</v>
      </c>
      <c r="CU379" s="657">
        <v>0</v>
      </c>
      <c r="CV379" s="666">
        <v>0</v>
      </c>
      <c r="CW379" s="657">
        <v>0</v>
      </c>
      <c r="CX379" s="657">
        <v>0</v>
      </c>
      <c r="CY379" s="657">
        <v>0</v>
      </c>
      <c r="CZ379" s="665">
        <v>0</v>
      </c>
      <c r="DA379" s="657">
        <v>0</v>
      </c>
      <c r="DB379" s="666">
        <v>0</v>
      </c>
      <c r="DC379" s="657">
        <v>0</v>
      </c>
      <c r="DD379" s="657">
        <v>0</v>
      </c>
      <c r="DE379" s="657">
        <v>0</v>
      </c>
      <c r="DF379" s="665">
        <v>0</v>
      </c>
      <c r="DG379" s="657">
        <v>0</v>
      </c>
      <c r="DH379" s="666">
        <v>0</v>
      </c>
      <c r="DI379" s="657">
        <v>0</v>
      </c>
      <c r="DJ379" s="657">
        <v>0</v>
      </c>
      <c r="DK379" s="657">
        <v>0</v>
      </c>
      <c r="DL379" s="665">
        <v>0</v>
      </c>
      <c r="DM379" s="657">
        <v>0</v>
      </c>
      <c r="DN379" s="666">
        <v>0</v>
      </c>
      <c r="DO379" s="657">
        <v>0</v>
      </c>
      <c r="DP379" s="657">
        <v>0</v>
      </c>
      <c r="DQ379" s="657">
        <v>0</v>
      </c>
      <c r="DR379" s="665">
        <v>0</v>
      </c>
      <c r="DS379" s="657">
        <v>0</v>
      </c>
      <c r="DT379" s="666">
        <v>0</v>
      </c>
      <c r="DU379" s="665">
        <v>0</v>
      </c>
      <c r="DV379" s="657">
        <v>0</v>
      </c>
      <c r="DW379" s="666">
        <v>0</v>
      </c>
    </row>
    <row r="380" spans="1:127" hidden="1" x14ac:dyDescent="0.15">
      <c r="A380" s="529" t="s">
        <v>1722</v>
      </c>
      <c r="B380" s="661">
        <v>33</v>
      </c>
      <c r="C380" s="662">
        <v>21</v>
      </c>
      <c r="D380" s="663">
        <v>12</v>
      </c>
      <c r="E380" s="657">
        <v>24</v>
      </c>
      <c r="F380" s="657">
        <v>12</v>
      </c>
      <c r="G380" s="657">
        <v>12</v>
      </c>
      <c r="H380" s="665">
        <v>0</v>
      </c>
      <c r="I380" s="657">
        <v>0</v>
      </c>
      <c r="J380" s="666">
        <v>0</v>
      </c>
      <c r="K380" s="657">
        <v>9</v>
      </c>
      <c r="L380" s="657">
        <v>9</v>
      </c>
      <c r="M380" s="657">
        <v>0</v>
      </c>
      <c r="N380" s="665">
        <v>0</v>
      </c>
      <c r="O380" s="657">
        <v>0</v>
      </c>
      <c r="P380" s="666">
        <v>0</v>
      </c>
      <c r="Q380" s="657">
        <v>0</v>
      </c>
      <c r="R380" s="657">
        <v>0</v>
      </c>
      <c r="S380" s="657">
        <v>0</v>
      </c>
      <c r="T380" s="665">
        <v>0</v>
      </c>
      <c r="U380" s="657">
        <v>0</v>
      </c>
      <c r="V380" s="666">
        <v>0</v>
      </c>
      <c r="W380" s="657">
        <v>0</v>
      </c>
      <c r="X380" s="657">
        <v>0</v>
      </c>
      <c r="Y380" s="657">
        <v>0</v>
      </c>
      <c r="Z380" s="665">
        <v>0</v>
      </c>
      <c r="AA380" s="657">
        <v>0</v>
      </c>
      <c r="AB380" s="666">
        <v>0</v>
      </c>
      <c r="AC380" s="657">
        <v>0</v>
      </c>
      <c r="AD380" s="657">
        <v>0</v>
      </c>
      <c r="AE380" s="657">
        <v>0</v>
      </c>
      <c r="AF380" s="665">
        <v>0</v>
      </c>
      <c r="AG380" s="657">
        <v>0</v>
      </c>
      <c r="AH380" s="666">
        <v>0</v>
      </c>
      <c r="AI380" s="657">
        <v>0</v>
      </c>
      <c r="AJ380" s="657">
        <v>0</v>
      </c>
      <c r="AK380" s="657">
        <v>0</v>
      </c>
      <c r="AL380" s="665">
        <v>0</v>
      </c>
      <c r="AM380" s="657">
        <v>0</v>
      </c>
      <c r="AN380" s="666">
        <v>0</v>
      </c>
      <c r="AO380" s="657">
        <v>0</v>
      </c>
      <c r="AP380" s="657">
        <v>0</v>
      </c>
      <c r="AQ380" s="657">
        <v>0</v>
      </c>
      <c r="AR380" s="665">
        <v>0</v>
      </c>
      <c r="AS380" s="657">
        <v>0</v>
      </c>
      <c r="AT380" s="666">
        <v>0</v>
      </c>
      <c r="AU380" s="657">
        <v>0</v>
      </c>
      <c r="AV380" s="657">
        <v>0</v>
      </c>
      <c r="AW380" s="657">
        <v>0</v>
      </c>
      <c r="AX380" s="665">
        <v>0</v>
      </c>
      <c r="AY380" s="657">
        <v>0</v>
      </c>
      <c r="AZ380" s="666">
        <v>0</v>
      </c>
      <c r="BA380" s="657">
        <v>0</v>
      </c>
      <c r="BB380" s="657">
        <v>0</v>
      </c>
      <c r="BC380" s="657">
        <v>0</v>
      </c>
      <c r="BD380" s="665">
        <v>0</v>
      </c>
      <c r="BE380" s="657">
        <v>0</v>
      </c>
      <c r="BF380" s="666">
        <v>0</v>
      </c>
      <c r="BG380" s="657">
        <v>0</v>
      </c>
      <c r="BH380" s="657">
        <v>0</v>
      </c>
      <c r="BI380" s="657">
        <v>0</v>
      </c>
      <c r="BJ380" s="665">
        <v>0</v>
      </c>
      <c r="BK380" s="657">
        <v>0</v>
      </c>
      <c r="BL380" s="666">
        <v>0</v>
      </c>
      <c r="BM380" s="657">
        <v>0</v>
      </c>
      <c r="BN380" s="657">
        <v>0</v>
      </c>
      <c r="BO380" s="657">
        <v>0</v>
      </c>
      <c r="BP380" s="665">
        <v>0</v>
      </c>
      <c r="BQ380" s="657">
        <v>0</v>
      </c>
      <c r="BR380" s="666">
        <v>0</v>
      </c>
      <c r="BS380" s="657">
        <v>0</v>
      </c>
      <c r="BT380" s="657">
        <v>0</v>
      </c>
      <c r="BU380" s="657">
        <v>0</v>
      </c>
      <c r="BV380" s="665">
        <v>0</v>
      </c>
      <c r="BW380" s="657">
        <v>0</v>
      </c>
      <c r="BX380" s="666">
        <v>0</v>
      </c>
      <c r="BY380" s="657">
        <v>0</v>
      </c>
      <c r="BZ380" s="657">
        <v>0</v>
      </c>
      <c r="CA380" s="657">
        <v>0</v>
      </c>
      <c r="CB380" s="665">
        <v>0</v>
      </c>
      <c r="CC380" s="657">
        <v>0</v>
      </c>
      <c r="CD380" s="666">
        <v>0</v>
      </c>
      <c r="CE380" s="657">
        <v>0</v>
      </c>
      <c r="CF380" s="657">
        <v>0</v>
      </c>
      <c r="CG380" s="657">
        <v>0</v>
      </c>
      <c r="CH380" s="665">
        <v>0</v>
      </c>
      <c r="CI380" s="657">
        <v>0</v>
      </c>
      <c r="CJ380" s="666">
        <v>0</v>
      </c>
      <c r="CK380" s="657">
        <v>0</v>
      </c>
      <c r="CL380" s="657">
        <v>0</v>
      </c>
      <c r="CM380" s="657">
        <v>0</v>
      </c>
      <c r="CN380" s="665">
        <v>0</v>
      </c>
      <c r="CO380" s="657">
        <v>0</v>
      </c>
      <c r="CP380" s="666">
        <v>0</v>
      </c>
      <c r="CQ380" s="657">
        <v>0</v>
      </c>
      <c r="CR380" s="657">
        <v>0</v>
      </c>
      <c r="CS380" s="657">
        <v>0</v>
      </c>
      <c r="CT380" s="665">
        <v>0</v>
      </c>
      <c r="CU380" s="657">
        <v>0</v>
      </c>
      <c r="CV380" s="666">
        <v>0</v>
      </c>
      <c r="CW380" s="657">
        <v>0</v>
      </c>
      <c r="CX380" s="657">
        <v>0</v>
      </c>
      <c r="CY380" s="657">
        <v>0</v>
      </c>
      <c r="CZ380" s="665">
        <v>0</v>
      </c>
      <c r="DA380" s="657">
        <v>0</v>
      </c>
      <c r="DB380" s="666">
        <v>0</v>
      </c>
      <c r="DC380" s="657">
        <v>0</v>
      </c>
      <c r="DD380" s="657">
        <v>0</v>
      </c>
      <c r="DE380" s="657">
        <v>0</v>
      </c>
      <c r="DF380" s="665">
        <v>0</v>
      </c>
      <c r="DG380" s="657">
        <v>0</v>
      </c>
      <c r="DH380" s="666">
        <v>0</v>
      </c>
      <c r="DI380" s="657">
        <v>0</v>
      </c>
      <c r="DJ380" s="657">
        <v>0</v>
      </c>
      <c r="DK380" s="657">
        <v>0</v>
      </c>
      <c r="DL380" s="665">
        <v>0</v>
      </c>
      <c r="DM380" s="657">
        <v>0</v>
      </c>
      <c r="DN380" s="666">
        <v>0</v>
      </c>
      <c r="DO380" s="657">
        <v>0</v>
      </c>
      <c r="DP380" s="657">
        <v>0</v>
      </c>
      <c r="DQ380" s="657">
        <v>0</v>
      </c>
      <c r="DR380" s="665">
        <v>0</v>
      </c>
      <c r="DS380" s="657">
        <v>0</v>
      </c>
      <c r="DT380" s="666">
        <v>0</v>
      </c>
      <c r="DU380" s="665">
        <v>0</v>
      </c>
      <c r="DV380" s="657">
        <v>0</v>
      </c>
      <c r="DW380" s="666">
        <v>0</v>
      </c>
    </row>
    <row r="381" spans="1:127" hidden="1" x14ac:dyDescent="0.15">
      <c r="A381" s="529" t="s">
        <v>1723</v>
      </c>
      <c r="B381" s="661">
        <v>498</v>
      </c>
      <c r="C381" s="662">
        <v>371</v>
      </c>
      <c r="D381" s="663">
        <v>127</v>
      </c>
      <c r="E381" s="657">
        <v>282</v>
      </c>
      <c r="F381" s="657">
        <v>204</v>
      </c>
      <c r="G381" s="657">
        <v>78</v>
      </c>
      <c r="H381" s="665">
        <v>124</v>
      </c>
      <c r="I381" s="657">
        <v>105</v>
      </c>
      <c r="J381" s="666">
        <v>19</v>
      </c>
      <c r="K381" s="657">
        <v>9</v>
      </c>
      <c r="L381" s="657">
        <v>6</v>
      </c>
      <c r="M381" s="657">
        <v>3</v>
      </c>
      <c r="N381" s="665">
        <v>12</v>
      </c>
      <c r="O381" s="657">
        <v>8</v>
      </c>
      <c r="P381" s="666">
        <v>4</v>
      </c>
      <c r="Q381" s="657">
        <v>19</v>
      </c>
      <c r="R381" s="657">
        <v>11</v>
      </c>
      <c r="S381" s="657">
        <v>8</v>
      </c>
      <c r="T381" s="665">
        <v>0</v>
      </c>
      <c r="U381" s="657">
        <v>0</v>
      </c>
      <c r="V381" s="666">
        <v>0</v>
      </c>
      <c r="W381" s="657">
        <v>0</v>
      </c>
      <c r="X381" s="657">
        <v>0</v>
      </c>
      <c r="Y381" s="657">
        <v>0</v>
      </c>
      <c r="Z381" s="665">
        <v>0</v>
      </c>
      <c r="AA381" s="657">
        <v>0</v>
      </c>
      <c r="AB381" s="666">
        <v>0</v>
      </c>
      <c r="AC381" s="657">
        <v>0</v>
      </c>
      <c r="AD381" s="657">
        <v>0</v>
      </c>
      <c r="AE381" s="657">
        <v>0</v>
      </c>
      <c r="AF381" s="665">
        <v>11</v>
      </c>
      <c r="AG381" s="657">
        <v>8</v>
      </c>
      <c r="AH381" s="666">
        <v>3</v>
      </c>
      <c r="AI381" s="657">
        <v>0</v>
      </c>
      <c r="AJ381" s="657">
        <v>0</v>
      </c>
      <c r="AK381" s="657">
        <v>0</v>
      </c>
      <c r="AL381" s="665">
        <v>0</v>
      </c>
      <c r="AM381" s="657">
        <v>0</v>
      </c>
      <c r="AN381" s="666">
        <v>0</v>
      </c>
      <c r="AO381" s="657">
        <v>6</v>
      </c>
      <c r="AP381" s="657">
        <v>4</v>
      </c>
      <c r="AQ381" s="657">
        <v>2</v>
      </c>
      <c r="AR381" s="665">
        <v>0</v>
      </c>
      <c r="AS381" s="657">
        <v>0</v>
      </c>
      <c r="AT381" s="666">
        <v>0</v>
      </c>
      <c r="AU381" s="657">
        <v>14</v>
      </c>
      <c r="AV381" s="657">
        <v>11</v>
      </c>
      <c r="AW381" s="657">
        <v>3</v>
      </c>
      <c r="AX381" s="665">
        <v>0</v>
      </c>
      <c r="AY381" s="657">
        <v>0</v>
      </c>
      <c r="AZ381" s="666">
        <v>0</v>
      </c>
      <c r="BA381" s="657">
        <v>1</v>
      </c>
      <c r="BB381" s="657">
        <v>1</v>
      </c>
      <c r="BC381" s="657">
        <v>0</v>
      </c>
      <c r="BD381" s="665">
        <v>0</v>
      </c>
      <c r="BE381" s="657">
        <v>0</v>
      </c>
      <c r="BF381" s="666">
        <v>0</v>
      </c>
      <c r="BG381" s="657">
        <v>0</v>
      </c>
      <c r="BH381" s="657">
        <v>0</v>
      </c>
      <c r="BI381" s="657">
        <v>0</v>
      </c>
      <c r="BJ381" s="665">
        <v>0</v>
      </c>
      <c r="BK381" s="657">
        <v>0</v>
      </c>
      <c r="BL381" s="666">
        <v>0</v>
      </c>
      <c r="BM381" s="657">
        <v>0</v>
      </c>
      <c r="BN381" s="657">
        <v>0</v>
      </c>
      <c r="BO381" s="657">
        <v>0</v>
      </c>
      <c r="BP381" s="665">
        <v>0</v>
      </c>
      <c r="BQ381" s="657">
        <v>0</v>
      </c>
      <c r="BR381" s="666">
        <v>0</v>
      </c>
      <c r="BS381" s="657">
        <v>1</v>
      </c>
      <c r="BT381" s="657">
        <v>1</v>
      </c>
      <c r="BU381" s="657">
        <v>0</v>
      </c>
      <c r="BV381" s="665">
        <v>0</v>
      </c>
      <c r="BW381" s="657">
        <v>0</v>
      </c>
      <c r="BX381" s="666">
        <v>0</v>
      </c>
      <c r="BY381" s="657">
        <v>4</v>
      </c>
      <c r="BZ381" s="657">
        <v>2</v>
      </c>
      <c r="CA381" s="657">
        <v>2</v>
      </c>
      <c r="CB381" s="665">
        <v>0</v>
      </c>
      <c r="CC381" s="657">
        <v>0</v>
      </c>
      <c r="CD381" s="666">
        <v>0</v>
      </c>
      <c r="CE381" s="657">
        <v>0</v>
      </c>
      <c r="CF381" s="657">
        <v>0</v>
      </c>
      <c r="CG381" s="657">
        <v>0</v>
      </c>
      <c r="CH381" s="665">
        <v>5</v>
      </c>
      <c r="CI381" s="657">
        <v>4</v>
      </c>
      <c r="CJ381" s="666">
        <v>1</v>
      </c>
      <c r="CK381" s="657">
        <v>3</v>
      </c>
      <c r="CL381" s="657">
        <v>2</v>
      </c>
      <c r="CM381" s="657">
        <v>1</v>
      </c>
      <c r="CN381" s="665">
        <v>0</v>
      </c>
      <c r="CO381" s="657">
        <v>0</v>
      </c>
      <c r="CP381" s="666">
        <v>0</v>
      </c>
      <c r="CQ381" s="657">
        <v>7</v>
      </c>
      <c r="CR381" s="657">
        <v>4</v>
      </c>
      <c r="CS381" s="657">
        <v>3</v>
      </c>
      <c r="CT381" s="665">
        <v>0</v>
      </c>
      <c r="CU381" s="657">
        <v>0</v>
      </c>
      <c r="CV381" s="666">
        <v>0</v>
      </c>
      <c r="CW381" s="657">
        <v>0</v>
      </c>
      <c r="CX381" s="657">
        <v>0</v>
      </c>
      <c r="CY381" s="657">
        <v>0</v>
      </c>
      <c r="CZ381" s="665">
        <v>0</v>
      </c>
      <c r="DA381" s="657">
        <v>0</v>
      </c>
      <c r="DB381" s="666">
        <v>0</v>
      </c>
      <c r="DC381" s="657">
        <v>0</v>
      </c>
      <c r="DD381" s="657">
        <v>0</v>
      </c>
      <c r="DE381" s="657">
        <v>0</v>
      </c>
      <c r="DF381" s="665">
        <v>0</v>
      </c>
      <c r="DG381" s="657">
        <v>0</v>
      </c>
      <c r="DH381" s="666">
        <v>0</v>
      </c>
      <c r="DI381" s="657">
        <v>0</v>
      </c>
      <c r="DJ381" s="657">
        <v>0</v>
      </c>
      <c r="DK381" s="657">
        <v>0</v>
      </c>
      <c r="DL381" s="665">
        <v>0</v>
      </c>
      <c r="DM381" s="657">
        <v>0</v>
      </c>
      <c r="DN381" s="666">
        <v>0</v>
      </c>
      <c r="DO381" s="657">
        <v>0</v>
      </c>
      <c r="DP381" s="657">
        <v>0</v>
      </c>
      <c r="DQ381" s="657">
        <v>0</v>
      </c>
      <c r="DR381" s="665">
        <v>0</v>
      </c>
      <c r="DS381" s="657">
        <v>0</v>
      </c>
      <c r="DT381" s="666">
        <v>0</v>
      </c>
      <c r="DU381" s="665">
        <v>0</v>
      </c>
      <c r="DV381" s="657">
        <v>0</v>
      </c>
      <c r="DW381" s="666">
        <v>0</v>
      </c>
    </row>
    <row r="382" spans="1:127" hidden="1" x14ac:dyDescent="0.15">
      <c r="A382" s="529" t="s">
        <v>1724</v>
      </c>
      <c r="B382" s="661">
        <v>0</v>
      </c>
      <c r="C382" s="662">
        <v>0</v>
      </c>
      <c r="D382" s="663">
        <v>0</v>
      </c>
      <c r="E382" s="657">
        <v>0</v>
      </c>
      <c r="F382" s="657">
        <v>0</v>
      </c>
      <c r="G382" s="657">
        <v>0</v>
      </c>
      <c r="H382" s="665">
        <v>0</v>
      </c>
      <c r="I382" s="657">
        <v>0</v>
      </c>
      <c r="J382" s="666">
        <v>0</v>
      </c>
      <c r="K382" s="657">
        <v>0</v>
      </c>
      <c r="L382" s="657">
        <v>0</v>
      </c>
      <c r="M382" s="657">
        <v>0</v>
      </c>
      <c r="N382" s="665">
        <v>0</v>
      </c>
      <c r="O382" s="657">
        <v>0</v>
      </c>
      <c r="P382" s="666">
        <v>0</v>
      </c>
      <c r="Q382" s="657">
        <v>0</v>
      </c>
      <c r="R382" s="657">
        <v>0</v>
      </c>
      <c r="S382" s="657">
        <v>0</v>
      </c>
      <c r="T382" s="665">
        <v>0</v>
      </c>
      <c r="U382" s="657">
        <v>0</v>
      </c>
      <c r="V382" s="666">
        <v>0</v>
      </c>
      <c r="W382" s="657">
        <v>0</v>
      </c>
      <c r="X382" s="657">
        <v>0</v>
      </c>
      <c r="Y382" s="657">
        <v>0</v>
      </c>
      <c r="Z382" s="665">
        <v>0</v>
      </c>
      <c r="AA382" s="657">
        <v>0</v>
      </c>
      <c r="AB382" s="666">
        <v>0</v>
      </c>
      <c r="AC382" s="657">
        <v>0</v>
      </c>
      <c r="AD382" s="657">
        <v>0</v>
      </c>
      <c r="AE382" s="657">
        <v>0</v>
      </c>
      <c r="AF382" s="665">
        <v>0</v>
      </c>
      <c r="AG382" s="657">
        <v>0</v>
      </c>
      <c r="AH382" s="666">
        <v>0</v>
      </c>
      <c r="AI382" s="657">
        <v>0</v>
      </c>
      <c r="AJ382" s="657">
        <v>0</v>
      </c>
      <c r="AK382" s="657">
        <v>0</v>
      </c>
      <c r="AL382" s="665">
        <v>0</v>
      </c>
      <c r="AM382" s="657">
        <v>0</v>
      </c>
      <c r="AN382" s="666">
        <v>0</v>
      </c>
      <c r="AO382" s="657">
        <v>0</v>
      </c>
      <c r="AP382" s="657">
        <v>0</v>
      </c>
      <c r="AQ382" s="657">
        <v>0</v>
      </c>
      <c r="AR382" s="665">
        <v>0</v>
      </c>
      <c r="AS382" s="657">
        <v>0</v>
      </c>
      <c r="AT382" s="666">
        <v>0</v>
      </c>
      <c r="AU382" s="657">
        <v>0</v>
      </c>
      <c r="AV382" s="657">
        <v>0</v>
      </c>
      <c r="AW382" s="657">
        <v>0</v>
      </c>
      <c r="AX382" s="665">
        <v>0</v>
      </c>
      <c r="AY382" s="657">
        <v>0</v>
      </c>
      <c r="AZ382" s="666">
        <v>0</v>
      </c>
      <c r="BA382" s="657">
        <v>0</v>
      </c>
      <c r="BB382" s="657">
        <v>0</v>
      </c>
      <c r="BC382" s="657">
        <v>0</v>
      </c>
      <c r="BD382" s="665">
        <v>0</v>
      </c>
      <c r="BE382" s="657">
        <v>0</v>
      </c>
      <c r="BF382" s="666">
        <v>0</v>
      </c>
      <c r="BG382" s="657">
        <v>0</v>
      </c>
      <c r="BH382" s="657">
        <v>0</v>
      </c>
      <c r="BI382" s="657">
        <v>0</v>
      </c>
      <c r="BJ382" s="665">
        <v>0</v>
      </c>
      <c r="BK382" s="657">
        <v>0</v>
      </c>
      <c r="BL382" s="666">
        <v>0</v>
      </c>
      <c r="BM382" s="657">
        <v>0</v>
      </c>
      <c r="BN382" s="657">
        <v>0</v>
      </c>
      <c r="BO382" s="657">
        <v>0</v>
      </c>
      <c r="BP382" s="665">
        <v>0</v>
      </c>
      <c r="BQ382" s="657">
        <v>0</v>
      </c>
      <c r="BR382" s="666">
        <v>0</v>
      </c>
      <c r="BS382" s="657">
        <v>0</v>
      </c>
      <c r="BT382" s="657">
        <v>0</v>
      </c>
      <c r="BU382" s="657">
        <v>0</v>
      </c>
      <c r="BV382" s="665">
        <v>0</v>
      </c>
      <c r="BW382" s="657">
        <v>0</v>
      </c>
      <c r="BX382" s="666">
        <v>0</v>
      </c>
      <c r="BY382" s="657">
        <v>0</v>
      </c>
      <c r="BZ382" s="657">
        <v>0</v>
      </c>
      <c r="CA382" s="657">
        <v>0</v>
      </c>
      <c r="CB382" s="665">
        <v>0</v>
      </c>
      <c r="CC382" s="657">
        <v>0</v>
      </c>
      <c r="CD382" s="666">
        <v>0</v>
      </c>
      <c r="CE382" s="657">
        <v>0</v>
      </c>
      <c r="CF382" s="657">
        <v>0</v>
      </c>
      <c r="CG382" s="657">
        <v>0</v>
      </c>
      <c r="CH382" s="665">
        <v>0</v>
      </c>
      <c r="CI382" s="657">
        <v>0</v>
      </c>
      <c r="CJ382" s="666">
        <v>0</v>
      </c>
      <c r="CK382" s="657">
        <v>0</v>
      </c>
      <c r="CL382" s="657">
        <v>0</v>
      </c>
      <c r="CM382" s="657">
        <v>0</v>
      </c>
      <c r="CN382" s="665">
        <v>0</v>
      </c>
      <c r="CO382" s="657">
        <v>0</v>
      </c>
      <c r="CP382" s="666">
        <v>0</v>
      </c>
      <c r="CQ382" s="657">
        <v>0</v>
      </c>
      <c r="CR382" s="657">
        <v>0</v>
      </c>
      <c r="CS382" s="657">
        <v>0</v>
      </c>
      <c r="CT382" s="665">
        <v>0</v>
      </c>
      <c r="CU382" s="657">
        <v>0</v>
      </c>
      <c r="CV382" s="666">
        <v>0</v>
      </c>
      <c r="CW382" s="657">
        <v>0</v>
      </c>
      <c r="CX382" s="657">
        <v>0</v>
      </c>
      <c r="CY382" s="657">
        <v>0</v>
      </c>
      <c r="CZ382" s="665">
        <v>0</v>
      </c>
      <c r="DA382" s="657">
        <v>0</v>
      </c>
      <c r="DB382" s="666">
        <v>0</v>
      </c>
      <c r="DC382" s="657">
        <v>0</v>
      </c>
      <c r="DD382" s="657">
        <v>0</v>
      </c>
      <c r="DE382" s="657">
        <v>0</v>
      </c>
      <c r="DF382" s="665">
        <v>0</v>
      </c>
      <c r="DG382" s="657">
        <v>0</v>
      </c>
      <c r="DH382" s="666">
        <v>0</v>
      </c>
      <c r="DI382" s="657">
        <v>0</v>
      </c>
      <c r="DJ382" s="657">
        <v>0</v>
      </c>
      <c r="DK382" s="657">
        <v>0</v>
      </c>
      <c r="DL382" s="665">
        <v>0</v>
      </c>
      <c r="DM382" s="657">
        <v>0</v>
      </c>
      <c r="DN382" s="666">
        <v>0</v>
      </c>
      <c r="DO382" s="657">
        <v>0</v>
      </c>
      <c r="DP382" s="657">
        <v>0</v>
      </c>
      <c r="DQ382" s="657">
        <v>0</v>
      </c>
      <c r="DR382" s="665">
        <v>0</v>
      </c>
      <c r="DS382" s="657">
        <v>0</v>
      </c>
      <c r="DT382" s="666">
        <v>0</v>
      </c>
      <c r="DU382" s="665">
        <v>0</v>
      </c>
      <c r="DV382" s="657">
        <v>0</v>
      </c>
      <c r="DW382" s="666">
        <v>0</v>
      </c>
    </row>
    <row r="383" spans="1:127" hidden="1" x14ac:dyDescent="0.15">
      <c r="A383" s="529" t="s">
        <v>1725</v>
      </c>
      <c r="B383" s="661">
        <v>498</v>
      </c>
      <c r="C383" s="662">
        <v>371</v>
      </c>
      <c r="D383" s="663">
        <v>127</v>
      </c>
      <c r="E383" s="657">
        <v>282</v>
      </c>
      <c r="F383" s="657">
        <v>204</v>
      </c>
      <c r="G383" s="657">
        <v>78</v>
      </c>
      <c r="H383" s="665">
        <v>124</v>
      </c>
      <c r="I383" s="657">
        <v>105</v>
      </c>
      <c r="J383" s="666">
        <v>19</v>
      </c>
      <c r="K383" s="657">
        <v>9</v>
      </c>
      <c r="L383" s="657">
        <v>6</v>
      </c>
      <c r="M383" s="657">
        <v>3</v>
      </c>
      <c r="N383" s="665">
        <v>12</v>
      </c>
      <c r="O383" s="657">
        <v>8</v>
      </c>
      <c r="P383" s="666">
        <v>4</v>
      </c>
      <c r="Q383" s="657">
        <v>19</v>
      </c>
      <c r="R383" s="657">
        <v>11</v>
      </c>
      <c r="S383" s="657">
        <v>8</v>
      </c>
      <c r="T383" s="665">
        <v>0</v>
      </c>
      <c r="U383" s="657">
        <v>0</v>
      </c>
      <c r="V383" s="666">
        <v>0</v>
      </c>
      <c r="W383" s="657">
        <v>0</v>
      </c>
      <c r="X383" s="657">
        <v>0</v>
      </c>
      <c r="Y383" s="657">
        <v>0</v>
      </c>
      <c r="Z383" s="665">
        <v>0</v>
      </c>
      <c r="AA383" s="657">
        <v>0</v>
      </c>
      <c r="AB383" s="666">
        <v>0</v>
      </c>
      <c r="AC383" s="657">
        <v>0</v>
      </c>
      <c r="AD383" s="657">
        <v>0</v>
      </c>
      <c r="AE383" s="657">
        <v>0</v>
      </c>
      <c r="AF383" s="665">
        <v>11</v>
      </c>
      <c r="AG383" s="657">
        <v>8</v>
      </c>
      <c r="AH383" s="666">
        <v>3</v>
      </c>
      <c r="AI383" s="657">
        <v>0</v>
      </c>
      <c r="AJ383" s="657">
        <v>0</v>
      </c>
      <c r="AK383" s="657">
        <v>0</v>
      </c>
      <c r="AL383" s="665">
        <v>0</v>
      </c>
      <c r="AM383" s="657">
        <v>0</v>
      </c>
      <c r="AN383" s="666">
        <v>0</v>
      </c>
      <c r="AO383" s="657">
        <v>6</v>
      </c>
      <c r="AP383" s="657">
        <v>4</v>
      </c>
      <c r="AQ383" s="657">
        <v>2</v>
      </c>
      <c r="AR383" s="665">
        <v>0</v>
      </c>
      <c r="AS383" s="657">
        <v>0</v>
      </c>
      <c r="AT383" s="666">
        <v>0</v>
      </c>
      <c r="AU383" s="657">
        <v>14</v>
      </c>
      <c r="AV383" s="657">
        <v>11</v>
      </c>
      <c r="AW383" s="657">
        <v>3</v>
      </c>
      <c r="AX383" s="665">
        <v>0</v>
      </c>
      <c r="AY383" s="657">
        <v>0</v>
      </c>
      <c r="AZ383" s="666">
        <v>0</v>
      </c>
      <c r="BA383" s="657">
        <v>1</v>
      </c>
      <c r="BB383" s="657">
        <v>1</v>
      </c>
      <c r="BC383" s="657">
        <v>0</v>
      </c>
      <c r="BD383" s="665">
        <v>0</v>
      </c>
      <c r="BE383" s="657">
        <v>0</v>
      </c>
      <c r="BF383" s="666">
        <v>0</v>
      </c>
      <c r="BG383" s="657">
        <v>0</v>
      </c>
      <c r="BH383" s="657">
        <v>0</v>
      </c>
      <c r="BI383" s="657">
        <v>0</v>
      </c>
      <c r="BJ383" s="665">
        <v>0</v>
      </c>
      <c r="BK383" s="657">
        <v>0</v>
      </c>
      <c r="BL383" s="666">
        <v>0</v>
      </c>
      <c r="BM383" s="657">
        <v>0</v>
      </c>
      <c r="BN383" s="657">
        <v>0</v>
      </c>
      <c r="BO383" s="657">
        <v>0</v>
      </c>
      <c r="BP383" s="665">
        <v>0</v>
      </c>
      <c r="BQ383" s="657">
        <v>0</v>
      </c>
      <c r="BR383" s="666">
        <v>0</v>
      </c>
      <c r="BS383" s="657">
        <v>1</v>
      </c>
      <c r="BT383" s="657">
        <v>1</v>
      </c>
      <c r="BU383" s="657">
        <v>0</v>
      </c>
      <c r="BV383" s="665">
        <v>0</v>
      </c>
      <c r="BW383" s="657">
        <v>0</v>
      </c>
      <c r="BX383" s="666">
        <v>0</v>
      </c>
      <c r="BY383" s="657">
        <v>4</v>
      </c>
      <c r="BZ383" s="657">
        <v>2</v>
      </c>
      <c r="CA383" s="657">
        <v>2</v>
      </c>
      <c r="CB383" s="665">
        <v>0</v>
      </c>
      <c r="CC383" s="657">
        <v>0</v>
      </c>
      <c r="CD383" s="666">
        <v>0</v>
      </c>
      <c r="CE383" s="657">
        <v>0</v>
      </c>
      <c r="CF383" s="657">
        <v>0</v>
      </c>
      <c r="CG383" s="657">
        <v>0</v>
      </c>
      <c r="CH383" s="665">
        <v>5</v>
      </c>
      <c r="CI383" s="657">
        <v>4</v>
      </c>
      <c r="CJ383" s="666">
        <v>1</v>
      </c>
      <c r="CK383" s="657">
        <v>3</v>
      </c>
      <c r="CL383" s="657">
        <v>2</v>
      </c>
      <c r="CM383" s="657">
        <v>1</v>
      </c>
      <c r="CN383" s="665">
        <v>0</v>
      </c>
      <c r="CO383" s="657">
        <v>0</v>
      </c>
      <c r="CP383" s="666">
        <v>0</v>
      </c>
      <c r="CQ383" s="657">
        <v>7</v>
      </c>
      <c r="CR383" s="657">
        <v>4</v>
      </c>
      <c r="CS383" s="657">
        <v>3</v>
      </c>
      <c r="CT383" s="665">
        <v>0</v>
      </c>
      <c r="CU383" s="657">
        <v>0</v>
      </c>
      <c r="CV383" s="666">
        <v>0</v>
      </c>
      <c r="CW383" s="657">
        <v>0</v>
      </c>
      <c r="CX383" s="657">
        <v>0</v>
      </c>
      <c r="CY383" s="657">
        <v>0</v>
      </c>
      <c r="CZ383" s="665">
        <v>0</v>
      </c>
      <c r="DA383" s="657">
        <v>0</v>
      </c>
      <c r="DB383" s="666">
        <v>0</v>
      </c>
      <c r="DC383" s="657">
        <v>0</v>
      </c>
      <c r="DD383" s="657">
        <v>0</v>
      </c>
      <c r="DE383" s="657">
        <v>0</v>
      </c>
      <c r="DF383" s="665">
        <v>0</v>
      </c>
      <c r="DG383" s="657">
        <v>0</v>
      </c>
      <c r="DH383" s="666">
        <v>0</v>
      </c>
      <c r="DI383" s="657">
        <v>0</v>
      </c>
      <c r="DJ383" s="657">
        <v>0</v>
      </c>
      <c r="DK383" s="657">
        <v>0</v>
      </c>
      <c r="DL383" s="665">
        <v>0</v>
      </c>
      <c r="DM383" s="657">
        <v>0</v>
      </c>
      <c r="DN383" s="666">
        <v>0</v>
      </c>
      <c r="DO383" s="657">
        <v>0</v>
      </c>
      <c r="DP383" s="657">
        <v>0</v>
      </c>
      <c r="DQ383" s="657">
        <v>0</v>
      </c>
      <c r="DR383" s="665">
        <v>0</v>
      </c>
      <c r="DS383" s="657">
        <v>0</v>
      </c>
      <c r="DT383" s="666">
        <v>0</v>
      </c>
      <c r="DU383" s="665">
        <v>0</v>
      </c>
      <c r="DV383" s="657">
        <v>0</v>
      </c>
      <c r="DW383" s="666">
        <v>0</v>
      </c>
    </row>
    <row r="384" spans="1:127" hidden="1" x14ac:dyDescent="0.15">
      <c r="A384" s="529" t="s">
        <v>1726</v>
      </c>
      <c r="B384" s="661">
        <v>8748</v>
      </c>
      <c r="C384" s="662">
        <v>4238</v>
      </c>
      <c r="D384" s="663">
        <v>4495</v>
      </c>
      <c r="E384" s="657">
        <v>5287</v>
      </c>
      <c r="F384" s="657">
        <v>2534</v>
      </c>
      <c r="G384" s="657">
        <v>2742</v>
      </c>
      <c r="H384" s="665">
        <v>510</v>
      </c>
      <c r="I384" s="657">
        <v>253</v>
      </c>
      <c r="J384" s="666">
        <v>253</v>
      </c>
      <c r="K384" s="657">
        <v>259</v>
      </c>
      <c r="L384" s="657">
        <v>151</v>
      </c>
      <c r="M384" s="657">
        <v>108</v>
      </c>
      <c r="N384" s="665">
        <v>96</v>
      </c>
      <c r="O384" s="657">
        <v>35</v>
      </c>
      <c r="P384" s="666">
        <v>61</v>
      </c>
      <c r="Q384" s="657">
        <v>180</v>
      </c>
      <c r="R384" s="657">
        <v>113</v>
      </c>
      <c r="S384" s="657">
        <v>67</v>
      </c>
      <c r="T384" s="665">
        <v>9</v>
      </c>
      <c r="U384" s="657">
        <v>6</v>
      </c>
      <c r="V384" s="666">
        <v>3</v>
      </c>
      <c r="W384" s="657">
        <v>72</v>
      </c>
      <c r="X384" s="657">
        <v>26</v>
      </c>
      <c r="Y384" s="657">
        <v>46</v>
      </c>
      <c r="Z384" s="665">
        <v>73</v>
      </c>
      <c r="AA384" s="657">
        <v>15</v>
      </c>
      <c r="AB384" s="666">
        <v>58</v>
      </c>
      <c r="AC384" s="657">
        <v>4</v>
      </c>
      <c r="AD384" s="657">
        <v>1</v>
      </c>
      <c r="AE384" s="657">
        <v>3</v>
      </c>
      <c r="AF384" s="665">
        <v>586</v>
      </c>
      <c r="AG384" s="657">
        <v>355</v>
      </c>
      <c r="AH384" s="666">
        <v>231</v>
      </c>
      <c r="AI384" s="657">
        <v>188</v>
      </c>
      <c r="AJ384" s="657">
        <v>79</v>
      </c>
      <c r="AK384" s="657">
        <v>109</v>
      </c>
      <c r="AL384" s="665">
        <v>3</v>
      </c>
      <c r="AM384" s="657">
        <v>2</v>
      </c>
      <c r="AN384" s="666">
        <v>1</v>
      </c>
      <c r="AO384" s="657">
        <v>349</v>
      </c>
      <c r="AP384" s="657">
        <v>200</v>
      </c>
      <c r="AQ384" s="657">
        <v>149</v>
      </c>
      <c r="AR384" s="665">
        <v>79</v>
      </c>
      <c r="AS384" s="657">
        <v>38</v>
      </c>
      <c r="AT384" s="666">
        <v>41</v>
      </c>
      <c r="AU384" s="657">
        <v>67</v>
      </c>
      <c r="AV384" s="657">
        <v>23</v>
      </c>
      <c r="AW384" s="657">
        <v>44</v>
      </c>
      <c r="AX384" s="665">
        <v>92</v>
      </c>
      <c r="AY384" s="657">
        <v>51</v>
      </c>
      <c r="AZ384" s="666">
        <v>41</v>
      </c>
      <c r="BA384" s="657">
        <v>218</v>
      </c>
      <c r="BB384" s="657">
        <v>82</v>
      </c>
      <c r="BC384" s="657">
        <v>136</v>
      </c>
      <c r="BD384" s="665">
        <v>144</v>
      </c>
      <c r="BE384" s="657">
        <v>30</v>
      </c>
      <c r="BF384" s="666">
        <v>114</v>
      </c>
      <c r="BG384" s="657">
        <v>78</v>
      </c>
      <c r="BH384" s="657">
        <v>46</v>
      </c>
      <c r="BI384" s="657">
        <v>32</v>
      </c>
      <c r="BJ384" s="665">
        <v>16</v>
      </c>
      <c r="BK384" s="657">
        <v>4</v>
      </c>
      <c r="BL384" s="666">
        <v>12</v>
      </c>
      <c r="BM384" s="657">
        <v>39</v>
      </c>
      <c r="BN384" s="657">
        <v>9</v>
      </c>
      <c r="BO384" s="657">
        <v>30</v>
      </c>
      <c r="BP384" s="665">
        <v>6</v>
      </c>
      <c r="BQ384" s="657">
        <v>5</v>
      </c>
      <c r="BR384" s="666">
        <v>1</v>
      </c>
      <c r="BS384" s="657">
        <v>52</v>
      </c>
      <c r="BT384" s="657">
        <v>22</v>
      </c>
      <c r="BU384" s="657">
        <v>30</v>
      </c>
      <c r="BV384" s="665">
        <v>2</v>
      </c>
      <c r="BW384" s="657">
        <v>0</v>
      </c>
      <c r="BX384" s="666">
        <v>2</v>
      </c>
      <c r="BY384" s="657">
        <v>0</v>
      </c>
      <c r="BZ384" s="657">
        <v>0</v>
      </c>
      <c r="CA384" s="657">
        <v>0</v>
      </c>
      <c r="CB384" s="665">
        <v>15</v>
      </c>
      <c r="CC384" s="657">
        <v>11</v>
      </c>
      <c r="CD384" s="666">
        <v>4</v>
      </c>
      <c r="CE384" s="657">
        <v>11</v>
      </c>
      <c r="CF384" s="657">
        <v>8</v>
      </c>
      <c r="CG384" s="657">
        <v>3</v>
      </c>
      <c r="CH384" s="665">
        <v>65</v>
      </c>
      <c r="CI384" s="657">
        <v>20</v>
      </c>
      <c r="CJ384" s="666">
        <v>45</v>
      </c>
      <c r="CK384" s="657">
        <v>77</v>
      </c>
      <c r="CL384" s="657">
        <v>31</v>
      </c>
      <c r="CM384" s="657">
        <v>46</v>
      </c>
      <c r="CN384" s="665">
        <v>0</v>
      </c>
      <c r="CO384" s="657">
        <v>0</v>
      </c>
      <c r="CP384" s="666">
        <v>0</v>
      </c>
      <c r="CQ384" s="657">
        <v>129</v>
      </c>
      <c r="CR384" s="657">
        <v>70</v>
      </c>
      <c r="CS384" s="657">
        <v>59</v>
      </c>
      <c r="CT384" s="665">
        <v>10</v>
      </c>
      <c r="CU384" s="657">
        <v>4</v>
      </c>
      <c r="CV384" s="666">
        <v>6</v>
      </c>
      <c r="CW384" s="657">
        <v>2</v>
      </c>
      <c r="CX384" s="657">
        <v>0</v>
      </c>
      <c r="CY384" s="657">
        <v>2</v>
      </c>
      <c r="CZ384" s="665">
        <v>0</v>
      </c>
      <c r="DA384" s="657">
        <v>0</v>
      </c>
      <c r="DB384" s="666">
        <v>0</v>
      </c>
      <c r="DC384" s="657">
        <v>7</v>
      </c>
      <c r="DD384" s="657">
        <v>2</v>
      </c>
      <c r="DE384" s="657">
        <v>5</v>
      </c>
      <c r="DF384" s="665">
        <v>5</v>
      </c>
      <c r="DG384" s="657">
        <v>3</v>
      </c>
      <c r="DH384" s="666">
        <v>2</v>
      </c>
      <c r="DI384" s="657">
        <v>12</v>
      </c>
      <c r="DJ384" s="657">
        <v>6</v>
      </c>
      <c r="DK384" s="657">
        <v>6</v>
      </c>
      <c r="DL384" s="665">
        <v>4</v>
      </c>
      <c r="DM384" s="657">
        <v>2</v>
      </c>
      <c r="DN384" s="666">
        <v>2</v>
      </c>
      <c r="DO384" s="657">
        <v>1</v>
      </c>
      <c r="DP384" s="657">
        <v>0</v>
      </c>
      <c r="DQ384" s="657">
        <v>1</v>
      </c>
      <c r="DR384" s="665">
        <v>1</v>
      </c>
      <c r="DS384" s="657">
        <v>1</v>
      </c>
      <c r="DT384" s="666">
        <v>0</v>
      </c>
      <c r="DU384" s="665">
        <v>0</v>
      </c>
      <c r="DV384" s="657">
        <v>0</v>
      </c>
      <c r="DW384" s="666">
        <v>0</v>
      </c>
    </row>
    <row r="385" spans="1:127" hidden="1" x14ac:dyDescent="0.15">
      <c r="A385" s="529" t="s">
        <v>1727</v>
      </c>
      <c r="B385" s="661">
        <v>333</v>
      </c>
      <c r="C385" s="662">
        <v>94</v>
      </c>
      <c r="D385" s="663">
        <v>239</v>
      </c>
      <c r="E385" s="657">
        <v>85</v>
      </c>
      <c r="F385" s="657">
        <v>18</v>
      </c>
      <c r="G385" s="657">
        <v>67</v>
      </c>
      <c r="H385" s="665">
        <v>0</v>
      </c>
      <c r="I385" s="657">
        <v>0</v>
      </c>
      <c r="J385" s="666">
        <v>0</v>
      </c>
      <c r="K385" s="657">
        <v>0</v>
      </c>
      <c r="L385" s="657">
        <v>0</v>
      </c>
      <c r="M385" s="657">
        <v>0</v>
      </c>
      <c r="N385" s="665">
        <v>0</v>
      </c>
      <c r="O385" s="657">
        <v>0</v>
      </c>
      <c r="P385" s="666">
        <v>0</v>
      </c>
      <c r="Q385" s="657">
        <v>0</v>
      </c>
      <c r="R385" s="657">
        <v>0</v>
      </c>
      <c r="S385" s="657">
        <v>0</v>
      </c>
      <c r="T385" s="665">
        <v>0</v>
      </c>
      <c r="U385" s="657">
        <v>0</v>
      </c>
      <c r="V385" s="666">
        <v>0</v>
      </c>
      <c r="W385" s="657">
        <v>0</v>
      </c>
      <c r="X385" s="657">
        <v>0</v>
      </c>
      <c r="Y385" s="657">
        <v>0</v>
      </c>
      <c r="Z385" s="665">
        <v>0</v>
      </c>
      <c r="AA385" s="657">
        <v>0</v>
      </c>
      <c r="AB385" s="666">
        <v>0</v>
      </c>
      <c r="AC385" s="657">
        <v>0</v>
      </c>
      <c r="AD385" s="657">
        <v>0</v>
      </c>
      <c r="AE385" s="657">
        <v>0</v>
      </c>
      <c r="AF385" s="665">
        <v>0</v>
      </c>
      <c r="AG385" s="657">
        <v>0</v>
      </c>
      <c r="AH385" s="666">
        <v>0</v>
      </c>
      <c r="AI385" s="657">
        <v>1</v>
      </c>
      <c r="AJ385" s="657">
        <v>1</v>
      </c>
      <c r="AK385" s="657">
        <v>0</v>
      </c>
      <c r="AL385" s="665">
        <v>0</v>
      </c>
      <c r="AM385" s="657">
        <v>0</v>
      </c>
      <c r="AN385" s="666">
        <v>0</v>
      </c>
      <c r="AO385" s="657">
        <v>2</v>
      </c>
      <c r="AP385" s="657">
        <v>1</v>
      </c>
      <c r="AQ385" s="657">
        <v>1</v>
      </c>
      <c r="AR385" s="665">
        <v>1</v>
      </c>
      <c r="AS385" s="657">
        <v>0</v>
      </c>
      <c r="AT385" s="666">
        <v>1</v>
      </c>
      <c r="AU385" s="657">
        <v>0</v>
      </c>
      <c r="AV385" s="657">
        <v>0</v>
      </c>
      <c r="AW385" s="657">
        <v>0</v>
      </c>
      <c r="AX385" s="665">
        <v>4</v>
      </c>
      <c r="AY385" s="657">
        <v>2</v>
      </c>
      <c r="AZ385" s="666">
        <v>2</v>
      </c>
      <c r="BA385" s="657">
        <v>0</v>
      </c>
      <c r="BB385" s="657">
        <v>0</v>
      </c>
      <c r="BC385" s="657">
        <v>0</v>
      </c>
      <c r="BD385" s="665">
        <v>138</v>
      </c>
      <c r="BE385" s="657">
        <v>29</v>
      </c>
      <c r="BF385" s="666">
        <v>109</v>
      </c>
      <c r="BG385" s="657">
        <v>44</v>
      </c>
      <c r="BH385" s="657">
        <v>26</v>
      </c>
      <c r="BI385" s="657">
        <v>18</v>
      </c>
      <c r="BJ385" s="665">
        <v>0</v>
      </c>
      <c r="BK385" s="657">
        <v>0</v>
      </c>
      <c r="BL385" s="666">
        <v>0</v>
      </c>
      <c r="BM385" s="657">
        <v>0</v>
      </c>
      <c r="BN385" s="657">
        <v>0</v>
      </c>
      <c r="BO385" s="657">
        <v>0</v>
      </c>
      <c r="BP385" s="665">
        <v>0</v>
      </c>
      <c r="BQ385" s="657">
        <v>0</v>
      </c>
      <c r="BR385" s="666">
        <v>0</v>
      </c>
      <c r="BS385" s="657">
        <v>0</v>
      </c>
      <c r="BT385" s="657">
        <v>0</v>
      </c>
      <c r="BU385" s="657">
        <v>0</v>
      </c>
      <c r="BV385" s="665">
        <v>0</v>
      </c>
      <c r="BW385" s="657">
        <v>0</v>
      </c>
      <c r="BX385" s="666">
        <v>0</v>
      </c>
      <c r="BY385" s="657">
        <v>0</v>
      </c>
      <c r="BZ385" s="657">
        <v>0</v>
      </c>
      <c r="CA385" s="657">
        <v>0</v>
      </c>
      <c r="CB385" s="665">
        <v>0</v>
      </c>
      <c r="CC385" s="657">
        <v>0</v>
      </c>
      <c r="CD385" s="666">
        <v>0</v>
      </c>
      <c r="CE385" s="657">
        <v>0</v>
      </c>
      <c r="CF385" s="657">
        <v>0</v>
      </c>
      <c r="CG385" s="657">
        <v>0</v>
      </c>
      <c r="CH385" s="665">
        <v>58</v>
      </c>
      <c r="CI385" s="657">
        <v>17</v>
      </c>
      <c r="CJ385" s="666">
        <v>41</v>
      </c>
      <c r="CK385" s="657">
        <v>0</v>
      </c>
      <c r="CL385" s="657">
        <v>0</v>
      </c>
      <c r="CM385" s="657">
        <v>0</v>
      </c>
      <c r="CN385" s="665">
        <v>0</v>
      </c>
      <c r="CO385" s="657">
        <v>0</v>
      </c>
      <c r="CP385" s="666">
        <v>0</v>
      </c>
      <c r="CQ385" s="657">
        <v>0</v>
      </c>
      <c r="CR385" s="657">
        <v>0</v>
      </c>
      <c r="CS385" s="657">
        <v>0</v>
      </c>
      <c r="CT385" s="665">
        <v>0</v>
      </c>
      <c r="CU385" s="657">
        <v>0</v>
      </c>
      <c r="CV385" s="666">
        <v>0</v>
      </c>
      <c r="CW385" s="657">
        <v>0</v>
      </c>
      <c r="CX385" s="657">
        <v>0</v>
      </c>
      <c r="CY385" s="657">
        <v>0</v>
      </c>
      <c r="CZ385" s="665">
        <v>0</v>
      </c>
      <c r="DA385" s="657">
        <v>0</v>
      </c>
      <c r="DB385" s="666">
        <v>0</v>
      </c>
      <c r="DC385" s="657">
        <v>0</v>
      </c>
      <c r="DD385" s="657">
        <v>0</v>
      </c>
      <c r="DE385" s="657">
        <v>0</v>
      </c>
      <c r="DF385" s="665">
        <v>0</v>
      </c>
      <c r="DG385" s="657">
        <v>0</v>
      </c>
      <c r="DH385" s="666">
        <v>0</v>
      </c>
      <c r="DI385" s="657">
        <v>0</v>
      </c>
      <c r="DJ385" s="657">
        <v>0</v>
      </c>
      <c r="DK385" s="657">
        <v>0</v>
      </c>
      <c r="DL385" s="665">
        <v>0</v>
      </c>
      <c r="DM385" s="657">
        <v>0</v>
      </c>
      <c r="DN385" s="666">
        <v>0</v>
      </c>
      <c r="DO385" s="657">
        <v>0</v>
      </c>
      <c r="DP385" s="657">
        <v>0</v>
      </c>
      <c r="DQ385" s="657">
        <v>0</v>
      </c>
      <c r="DR385" s="665">
        <v>0</v>
      </c>
      <c r="DS385" s="657">
        <v>0</v>
      </c>
      <c r="DT385" s="666">
        <v>0</v>
      </c>
      <c r="DU385" s="665">
        <v>0</v>
      </c>
      <c r="DV385" s="657">
        <v>0</v>
      </c>
      <c r="DW385" s="666">
        <v>0</v>
      </c>
    </row>
    <row r="386" spans="1:127" hidden="1" x14ac:dyDescent="0.15">
      <c r="A386" s="529" t="s">
        <v>1728</v>
      </c>
      <c r="B386" s="661">
        <v>904</v>
      </c>
      <c r="C386" s="662">
        <v>509</v>
      </c>
      <c r="D386" s="663">
        <v>395</v>
      </c>
      <c r="E386" s="657">
        <v>256</v>
      </c>
      <c r="F386" s="657">
        <v>140</v>
      </c>
      <c r="G386" s="657">
        <v>116</v>
      </c>
      <c r="H386" s="665">
        <v>15</v>
      </c>
      <c r="I386" s="657">
        <v>8</v>
      </c>
      <c r="J386" s="666">
        <v>7</v>
      </c>
      <c r="K386" s="657">
        <v>10</v>
      </c>
      <c r="L386" s="657">
        <v>7</v>
      </c>
      <c r="M386" s="657">
        <v>3</v>
      </c>
      <c r="N386" s="665">
        <v>3</v>
      </c>
      <c r="O386" s="657">
        <v>2</v>
      </c>
      <c r="P386" s="666">
        <v>1</v>
      </c>
      <c r="Q386" s="657">
        <v>63</v>
      </c>
      <c r="R386" s="657">
        <v>46</v>
      </c>
      <c r="S386" s="657">
        <v>17</v>
      </c>
      <c r="T386" s="665">
        <v>0</v>
      </c>
      <c r="U386" s="657">
        <v>0</v>
      </c>
      <c r="V386" s="666">
        <v>0</v>
      </c>
      <c r="W386" s="657">
        <v>0</v>
      </c>
      <c r="X386" s="657">
        <v>0</v>
      </c>
      <c r="Y386" s="657">
        <v>0</v>
      </c>
      <c r="Z386" s="665">
        <v>43</v>
      </c>
      <c r="AA386" s="657">
        <v>1</v>
      </c>
      <c r="AB386" s="666">
        <v>42</v>
      </c>
      <c r="AC386" s="657">
        <v>0</v>
      </c>
      <c r="AD386" s="657">
        <v>0</v>
      </c>
      <c r="AE386" s="657">
        <v>0</v>
      </c>
      <c r="AF386" s="665">
        <v>28</v>
      </c>
      <c r="AG386" s="657">
        <v>18</v>
      </c>
      <c r="AH386" s="666">
        <v>10</v>
      </c>
      <c r="AI386" s="657">
        <v>17</v>
      </c>
      <c r="AJ386" s="657">
        <v>10</v>
      </c>
      <c r="AK386" s="657">
        <v>7</v>
      </c>
      <c r="AL386" s="665">
        <v>0</v>
      </c>
      <c r="AM386" s="657">
        <v>0</v>
      </c>
      <c r="AN386" s="666">
        <v>0</v>
      </c>
      <c r="AO386" s="657">
        <v>270</v>
      </c>
      <c r="AP386" s="657">
        <v>161</v>
      </c>
      <c r="AQ386" s="657">
        <v>109</v>
      </c>
      <c r="AR386" s="665">
        <v>12</v>
      </c>
      <c r="AS386" s="657">
        <v>7</v>
      </c>
      <c r="AT386" s="666">
        <v>5</v>
      </c>
      <c r="AU386" s="657">
        <v>2</v>
      </c>
      <c r="AV386" s="657">
        <v>1</v>
      </c>
      <c r="AW386" s="657">
        <v>1</v>
      </c>
      <c r="AX386" s="665">
        <v>14</v>
      </c>
      <c r="AY386" s="657">
        <v>12</v>
      </c>
      <c r="AZ386" s="666">
        <v>2</v>
      </c>
      <c r="BA386" s="657">
        <v>7</v>
      </c>
      <c r="BB386" s="657">
        <v>5</v>
      </c>
      <c r="BC386" s="657">
        <v>2</v>
      </c>
      <c r="BD386" s="665">
        <v>0</v>
      </c>
      <c r="BE386" s="657">
        <v>0</v>
      </c>
      <c r="BF386" s="666">
        <v>0</v>
      </c>
      <c r="BG386" s="657">
        <v>0</v>
      </c>
      <c r="BH386" s="657">
        <v>0</v>
      </c>
      <c r="BI386" s="657">
        <v>0</v>
      </c>
      <c r="BJ386" s="665">
        <v>0</v>
      </c>
      <c r="BK386" s="657">
        <v>0</v>
      </c>
      <c r="BL386" s="666">
        <v>0</v>
      </c>
      <c r="BM386" s="657">
        <v>5</v>
      </c>
      <c r="BN386" s="657">
        <v>1</v>
      </c>
      <c r="BO386" s="657">
        <v>4</v>
      </c>
      <c r="BP386" s="665">
        <v>0</v>
      </c>
      <c r="BQ386" s="657">
        <v>0</v>
      </c>
      <c r="BR386" s="666">
        <v>0</v>
      </c>
      <c r="BS386" s="657">
        <v>2</v>
      </c>
      <c r="BT386" s="657">
        <v>1</v>
      </c>
      <c r="BU386" s="657">
        <v>1</v>
      </c>
      <c r="BV386" s="665">
        <v>0</v>
      </c>
      <c r="BW386" s="657">
        <v>0</v>
      </c>
      <c r="BX386" s="666">
        <v>0</v>
      </c>
      <c r="BY386" s="657">
        <v>0</v>
      </c>
      <c r="BZ386" s="657">
        <v>0</v>
      </c>
      <c r="CA386" s="657">
        <v>0</v>
      </c>
      <c r="CB386" s="665">
        <v>13</v>
      </c>
      <c r="CC386" s="657">
        <v>11</v>
      </c>
      <c r="CD386" s="666">
        <v>2</v>
      </c>
      <c r="CE386" s="657">
        <v>0</v>
      </c>
      <c r="CF386" s="657">
        <v>0</v>
      </c>
      <c r="CG386" s="657">
        <v>0</v>
      </c>
      <c r="CH386" s="665">
        <v>2</v>
      </c>
      <c r="CI386" s="657">
        <v>1</v>
      </c>
      <c r="CJ386" s="666">
        <v>1</v>
      </c>
      <c r="CK386" s="657">
        <v>0</v>
      </c>
      <c r="CL386" s="657">
        <v>0</v>
      </c>
      <c r="CM386" s="657">
        <v>0</v>
      </c>
      <c r="CN386" s="665">
        <v>0</v>
      </c>
      <c r="CO386" s="657">
        <v>0</v>
      </c>
      <c r="CP386" s="666">
        <v>0</v>
      </c>
      <c r="CQ386" s="657">
        <v>129</v>
      </c>
      <c r="CR386" s="657">
        <v>70</v>
      </c>
      <c r="CS386" s="657">
        <v>59</v>
      </c>
      <c r="CT386" s="665">
        <v>0</v>
      </c>
      <c r="CU386" s="657">
        <v>0</v>
      </c>
      <c r="CV386" s="666">
        <v>0</v>
      </c>
      <c r="CW386" s="657">
        <v>0</v>
      </c>
      <c r="CX386" s="657">
        <v>0</v>
      </c>
      <c r="CY386" s="657">
        <v>0</v>
      </c>
      <c r="CZ386" s="665">
        <v>0</v>
      </c>
      <c r="DA386" s="657">
        <v>0</v>
      </c>
      <c r="DB386" s="666">
        <v>0</v>
      </c>
      <c r="DC386" s="657">
        <v>0</v>
      </c>
      <c r="DD386" s="657">
        <v>0</v>
      </c>
      <c r="DE386" s="657">
        <v>0</v>
      </c>
      <c r="DF386" s="665">
        <v>5</v>
      </c>
      <c r="DG386" s="657">
        <v>3</v>
      </c>
      <c r="DH386" s="666">
        <v>2</v>
      </c>
      <c r="DI386" s="657">
        <v>3</v>
      </c>
      <c r="DJ386" s="657">
        <v>1</v>
      </c>
      <c r="DK386" s="657">
        <v>2</v>
      </c>
      <c r="DL386" s="665">
        <v>4</v>
      </c>
      <c r="DM386" s="657">
        <v>2</v>
      </c>
      <c r="DN386" s="666">
        <v>2</v>
      </c>
      <c r="DO386" s="657">
        <v>0</v>
      </c>
      <c r="DP386" s="657">
        <v>0</v>
      </c>
      <c r="DQ386" s="657">
        <v>0</v>
      </c>
      <c r="DR386" s="665">
        <v>1</v>
      </c>
      <c r="DS386" s="657">
        <v>1</v>
      </c>
      <c r="DT386" s="666">
        <v>0</v>
      </c>
      <c r="DU386" s="665">
        <v>0</v>
      </c>
      <c r="DV386" s="657">
        <v>0</v>
      </c>
      <c r="DW386" s="666">
        <v>0</v>
      </c>
    </row>
    <row r="387" spans="1:127" hidden="1" x14ac:dyDescent="0.15">
      <c r="A387" s="529" t="s">
        <v>1729</v>
      </c>
      <c r="B387" s="661">
        <v>3545</v>
      </c>
      <c r="C387" s="662">
        <v>1631</v>
      </c>
      <c r="D387" s="663">
        <v>1911</v>
      </c>
      <c r="E387" s="657">
        <v>2508</v>
      </c>
      <c r="F387" s="657">
        <v>1133</v>
      </c>
      <c r="G387" s="657">
        <v>1372</v>
      </c>
      <c r="H387" s="665">
        <v>303</v>
      </c>
      <c r="I387" s="657">
        <v>165</v>
      </c>
      <c r="J387" s="666">
        <v>138</v>
      </c>
      <c r="K387" s="657">
        <v>102</v>
      </c>
      <c r="L387" s="657">
        <v>28</v>
      </c>
      <c r="M387" s="657">
        <v>74</v>
      </c>
      <c r="N387" s="665">
        <v>20</v>
      </c>
      <c r="O387" s="657">
        <v>6</v>
      </c>
      <c r="P387" s="666">
        <v>14</v>
      </c>
      <c r="Q387" s="657">
        <v>70</v>
      </c>
      <c r="R387" s="657">
        <v>38</v>
      </c>
      <c r="S387" s="657">
        <v>32</v>
      </c>
      <c r="T387" s="665">
        <v>0</v>
      </c>
      <c r="U387" s="657">
        <v>0</v>
      </c>
      <c r="V387" s="666">
        <v>0</v>
      </c>
      <c r="W387" s="657">
        <v>39</v>
      </c>
      <c r="X387" s="657">
        <v>17</v>
      </c>
      <c r="Y387" s="657">
        <v>22</v>
      </c>
      <c r="Z387" s="665">
        <v>18</v>
      </c>
      <c r="AA387" s="657">
        <v>8</v>
      </c>
      <c r="AB387" s="666">
        <v>10</v>
      </c>
      <c r="AC387" s="657">
        <v>4</v>
      </c>
      <c r="AD387" s="657">
        <v>1</v>
      </c>
      <c r="AE387" s="657">
        <v>3</v>
      </c>
      <c r="AF387" s="665">
        <v>179</v>
      </c>
      <c r="AG387" s="657">
        <v>121</v>
      </c>
      <c r="AH387" s="666">
        <v>58</v>
      </c>
      <c r="AI387" s="657">
        <v>19</v>
      </c>
      <c r="AJ387" s="657">
        <v>2</v>
      </c>
      <c r="AK387" s="657">
        <v>17</v>
      </c>
      <c r="AL387" s="665">
        <v>3</v>
      </c>
      <c r="AM387" s="657">
        <v>2</v>
      </c>
      <c r="AN387" s="666">
        <v>1</v>
      </c>
      <c r="AO387" s="657">
        <v>13</v>
      </c>
      <c r="AP387" s="657">
        <v>4</v>
      </c>
      <c r="AQ387" s="657">
        <v>9</v>
      </c>
      <c r="AR387" s="665">
        <v>26</v>
      </c>
      <c r="AS387" s="657">
        <v>11</v>
      </c>
      <c r="AT387" s="666">
        <v>15</v>
      </c>
      <c r="AU387" s="657">
        <v>51</v>
      </c>
      <c r="AV387" s="657">
        <v>13</v>
      </c>
      <c r="AW387" s="657">
        <v>38</v>
      </c>
      <c r="AX387" s="665">
        <v>73</v>
      </c>
      <c r="AY387" s="657">
        <v>37</v>
      </c>
      <c r="AZ387" s="666">
        <v>36</v>
      </c>
      <c r="BA387" s="657">
        <v>7</v>
      </c>
      <c r="BB387" s="657">
        <v>4</v>
      </c>
      <c r="BC387" s="657">
        <v>3</v>
      </c>
      <c r="BD387" s="665">
        <v>2</v>
      </c>
      <c r="BE387" s="657">
        <v>1</v>
      </c>
      <c r="BF387" s="666">
        <v>1</v>
      </c>
      <c r="BG387" s="657">
        <v>34</v>
      </c>
      <c r="BH387" s="657">
        <v>20</v>
      </c>
      <c r="BI387" s="657">
        <v>14</v>
      </c>
      <c r="BJ387" s="665">
        <v>4</v>
      </c>
      <c r="BK387" s="657">
        <v>2</v>
      </c>
      <c r="BL387" s="666">
        <v>2</v>
      </c>
      <c r="BM387" s="657">
        <v>5</v>
      </c>
      <c r="BN387" s="657">
        <v>1</v>
      </c>
      <c r="BO387" s="657">
        <v>4</v>
      </c>
      <c r="BP387" s="665">
        <v>0</v>
      </c>
      <c r="BQ387" s="657">
        <v>0</v>
      </c>
      <c r="BR387" s="666">
        <v>0</v>
      </c>
      <c r="BS387" s="657">
        <v>37</v>
      </c>
      <c r="BT387" s="657">
        <v>13</v>
      </c>
      <c r="BU387" s="657">
        <v>24</v>
      </c>
      <c r="BV387" s="665">
        <v>2</v>
      </c>
      <c r="BW387" s="657">
        <v>0</v>
      </c>
      <c r="BX387" s="666">
        <v>2</v>
      </c>
      <c r="BY387" s="657">
        <v>0</v>
      </c>
      <c r="BZ387" s="657">
        <v>0</v>
      </c>
      <c r="CA387" s="657">
        <v>0</v>
      </c>
      <c r="CB387" s="665">
        <v>2</v>
      </c>
      <c r="CC387" s="657">
        <v>0</v>
      </c>
      <c r="CD387" s="666">
        <v>2</v>
      </c>
      <c r="CE387" s="657">
        <v>4</v>
      </c>
      <c r="CF387" s="657">
        <v>1</v>
      </c>
      <c r="CG387" s="657">
        <v>3</v>
      </c>
      <c r="CH387" s="665">
        <v>0</v>
      </c>
      <c r="CI387" s="657">
        <v>0</v>
      </c>
      <c r="CJ387" s="666">
        <v>0</v>
      </c>
      <c r="CK387" s="657">
        <v>7</v>
      </c>
      <c r="CL387" s="657">
        <v>0</v>
      </c>
      <c r="CM387" s="657">
        <v>7</v>
      </c>
      <c r="CN387" s="665">
        <v>0</v>
      </c>
      <c r="CO387" s="657">
        <v>0</v>
      </c>
      <c r="CP387" s="666">
        <v>0</v>
      </c>
      <c r="CQ387" s="657">
        <v>0</v>
      </c>
      <c r="CR387" s="657">
        <v>0</v>
      </c>
      <c r="CS387" s="657">
        <v>0</v>
      </c>
      <c r="CT387" s="665">
        <v>7</v>
      </c>
      <c r="CU387" s="657">
        <v>2</v>
      </c>
      <c r="CV387" s="666">
        <v>5</v>
      </c>
      <c r="CW387" s="657">
        <v>2</v>
      </c>
      <c r="CX387" s="657">
        <v>0</v>
      </c>
      <c r="CY387" s="657">
        <v>2</v>
      </c>
      <c r="CZ387" s="665">
        <v>0</v>
      </c>
      <c r="DA387" s="657">
        <v>0</v>
      </c>
      <c r="DB387" s="666">
        <v>0</v>
      </c>
      <c r="DC387" s="657">
        <v>1</v>
      </c>
      <c r="DD387" s="657">
        <v>0</v>
      </c>
      <c r="DE387" s="657">
        <v>1</v>
      </c>
      <c r="DF387" s="665">
        <v>0</v>
      </c>
      <c r="DG387" s="657">
        <v>0</v>
      </c>
      <c r="DH387" s="666">
        <v>0</v>
      </c>
      <c r="DI387" s="657">
        <v>2</v>
      </c>
      <c r="DJ387" s="657">
        <v>1</v>
      </c>
      <c r="DK387" s="657">
        <v>1</v>
      </c>
      <c r="DL387" s="665">
        <v>0</v>
      </c>
      <c r="DM387" s="657">
        <v>0</v>
      </c>
      <c r="DN387" s="666">
        <v>0</v>
      </c>
      <c r="DO387" s="657">
        <v>1</v>
      </c>
      <c r="DP387" s="657">
        <v>0</v>
      </c>
      <c r="DQ387" s="657">
        <v>1</v>
      </c>
      <c r="DR387" s="665">
        <v>0</v>
      </c>
      <c r="DS387" s="657">
        <v>0</v>
      </c>
      <c r="DT387" s="666">
        <v>0</v>
      </c>
      <c r="DU387" s="665">
        <v>0</v>
      </c>
      <c r="DV387" s="657">
        <v>0</v>
      </c>
      <c r="DW387" s="666">
        <v>0</v>
      </c>
    </row>
    <row r="388" spans="1:127" hidden="1" x14ac:dyDescent="0.15">
      <c r="A388" s="529" t="s">
        <v>1730</v>
      </c>
      <c r="B388" s="661">
        <v>3966</v>
      </c>
      <c r="C388" s="662">
        <v>2004</v>
      </c>
      <c r="D388" s="663">
        <v>1950</v>
      </c>
      <c r="E388" s="657">
        <v>2438</v>
      </c>
      <c r="F388" s="657">
        <v>1243</v>
      </c>
      <c r="G388" s="657">
        <v>1187</v>
      </c>
      <c r="H388" s="665">
        <v>192</v>
      </c>
      <c r="I388" s="657">
        <v>80</v>
      </c>
      <c r="J388" s="666">
        <v>108</v>
      </c>
      <c r="K388" s="657">
        <v>147</v>
      </c>
      <c r="L388" s="657">
        <v>116</v>
      </c>
      <c r="M388" s="657">
        <v>31</v>
      </c>
      <c r="N388" s="665">
        <v>73</v>
      </c>
      <c r="O388" s="657">
        <v>27</v>
      </c>
      <c r="P388" s="666">
        <v>46</v>
      </c>
      <c r="Q388" s="657">
        <v>47</v>
      </c>
      <c r="R388" s="657">
        <v>29</v>
      </c>
      <c r="S388" s="657">
        <v>18</v>
      </c>
      <c r="T388" s="665">
        <v>9</v>
      </c>
      <c r="U388" s="657">
        <v>6</v>
      </c>
      <c r="V388" s="666">
        <v>3</v>
      </c>
      <c r="W388" s="657">
        <v>33</v>
      </c>
      <c r="X388" s="657">
        <v>9</v>
      </c>
      <c r="Y388" s="657">
        <v>24</v>
      </c>
      <c r="Z388" s="665">
        <v>12</v>
      </c>
      <c r="AA388" s="657">
        <v>6</v>
      </c>
      <c r="AB388" s="666">
        <v>6</v>
      </c>
      <c r="AC388" s="657">
        <v>0</v>
      </c>
      <c r="AD388" s="657">
        <v>0</v>
      </c>
      <c r="AE388" s="657">
        <v>0</v>
      </c>
      <c r="AF388" s="665">
        <v>379</v>
      </c>
      <c r="AG388" s="657">
        <v>216</v>
      </c>
      <c r="AH388" s="666">
        <v>163</v>
      </c>
      <c r="AI388" s="657">
        <v>151</v>
      </c>
      <c r="AJ388" s="657">
        <v>66</v>
      </c>
      <c r="AK388" s="657">
        <v>85</v>
      </c>
      <c r="AL388" s="665">
        <v>0</v>
      </c>
      <c r="AM388" s="657">
        <v>0</v>
      </c>
      <c r="AN388" s="666">
        <v>0</v>
      </c>
      <c r="AO388" s="657">
        <v>64</v>
      </c>
      <c r="AP388" s="657">
        <v>34</v>
      </c>
      <c r="AQ388" s="657">
        <v>30</v>
      </c>
      <c r="AR388" s="665">
        <v>40</v>
      </c>
      <c r="AS388" s="657">
        <v>20</v>
      </c>
      <c r="AT388" s="666">
        <v>20</v>
      </c>
      <c r="AU388" s="657">
        <v>14</v>
      </c>
      <c r="AV388" s="657">
        <v>9</v>
      </c>
      <c r="AW388" s="657">
        <v>5</v>
      </c>
      <c r="AX388" s="665">
        <v>1</v>
      </c>
      <c r="AY388" s="657">
        <v>0</v>
      </c>
      <c r="AZ388" s="666">
        <v>1</v>
      </c>
      <c r="BA388" s="657">
        <v>204</v>
      </c>
      <c r="BB388" s="657">
        <v>73</v>
      </c>
      <c r="BC388" s="657">
        <v>131</v>
      </c>
      <c r="BD388" s="665">
        <v>4</v>
      </c>
      <c r="BE388" s="657">
        <v>0</v>
      </c>
      <c r="BF388" s="666">
        <v>4</v>
      </c>
      <c r="BG388" s="657">
        <v>0</v>
      </c>
      <c r="BH388" s="657">
        <v>0</v>
      </c>
      <c r="BI388" s="657">
        <v>0</v>
      </c>
      <c r="BJ388" s="665">
        <v>12</v>
      </c>
      <c r="BK388" s="657">
        <v>2</v>
      </c>
      <c r="BL388" s="666">
        <v>10</v>
      </c>
      <c r="BM388" s="657">
        <v>29</v>
      </c>
      <c r="BN388" s="657">
        <v>7</v>
      </c>
      <c r="BO388" s="657">
        <v>22</v>
      </c>
      <c r="BP388" s="665">
        <v>6</v>
      </c>
      <c r="BQ388" s="657">
        <v>5</v>
      </c>
      <c r="BR388" s="666">
        <v>1</v>
      </c>
      <c r="BS388" s="657">
        <v>13</v>
      </c>
      <c r="BT388" s="657">
        <v>8</v>
      </c>
      <c r="BU388" s="657">
        <v>5</v>
      </c>
      <c r="BV388" s="665">
        <v>0</v>
      </c>
      <c r="BW388" s="657">
        <v>0</v>
      </c>
      <c r="BX388" s="666">
        <v>0</v>
      </c>
      <c r="BY388" s="657">
        <v>0</v>
      </c>
      <c r="BZ388" s="657">
        <v>0</v>
      </c>
      <c r="CA388" s="657">
        <v>0</v>
      </c>
      <c r="CB388" s="665">
        <v>0</v>
      </c>
      <c r="CC388" s="657">
        <v>0</v>
      </c>
      <c r="CD388" s="666">
        <v>0</v>
      </c>
      <c r="CE388" s="657">
        <v>7</v>
      </c>
      <c r="CF388" s="657">
        <v>7</v>
      </c>
      <c r="CG388" s="657">
        <v>0</v>
      </c>
      <c r="CH388" s="665">
        <v>5</v>
      </c>
      <c r="CI388" s="657">
        <v>2</v>
      </c>
      <c r="CJ388" s="666">
        <v>3</v>
      </c>
      <c r="CK388" s="657">
        <v>70</v>
      </c>
      <c r="CL388" s="657">
        <v>31</v>
      </c>
      <c r="CM388" s="657">
        <v>39</v>
      </c>
      <c r="CN388" s="665">
        <v>0</v>
      </c>
      <c r="CO388" s="657">
        <v>0</v>
      </c>
      <c r="CP388" s="666">
        <v>0</v>
      </c>
      <c r="CQ388" s="657">
        <v>0</v>
      </c>
      <c r="CR388" s="657">
        <v>0</v>
      </c>
      <c r="CS388" s="657">
        <v>0</v>
      </c>
      <c r="CT388" s="665">
        <v>3</v>
      </c>
      <c r="CU388" s="657">
        <v>2</v>
      </c>
      <c r="CV388" s="666">
        <v>1</v>
      </c>
      <c r="CW388" s="657">
        <v>0</v>
      </c>
      <c r="CX388" s="657">
        <v>0</v>
      </c>
      <c r="CY388" s="657">
        <v>0</v>
      </c>
      <c r="CZ388" s="665">
        <v>0</v>
      </c>
      <c r="DA388" s="657">
        <v>0</v>
      </c>
      <c r="DB388" s="666">
        <v>0</v>
      </c>
      <c r="DC388" s="657">
        <v>6</v>
      </c>
      <c r="DD388" s="657">
        <v>2</v>
      </c>
      <c r="DE388" s="657">
        <v>4</v>
      </c>
      <c r="DF388" s="665">
        <v>0</v>
      </c>
      <c r="DG388" s="657">
        <v>0</v>
      </c>
      <c r="DH388" s="666">
        <v>0</v>
      </c>
      <c r="DI388" s="657">
        <v>7</v>
      </c>
      <c r="DJ388" s="657">
        <v>4</v>
      </c>
      <c r="DK388" s="657">
        <v>3</v>
      </c>
      <c r="DL388" s="665">
        <v>0</v>
      </c>
      <c r="DM388" s="657">
        <v>0</v>
      </c>
      <c r="DN388" s="666">
        <v>0</v>
      </c>
      <c r="DO388" s="657">
        <v>0</v>
      </c>
      <c r="DP388" s="657">
        <v>0</v>
      </c>
      <c r="DQ388" s="657">
        <v>0</v>
      </c>
      <c r="DR388" s="665">
        <v>0</v>
      </c>
      <c r="DS388" s="657">
        <v>0</v>
      </c>
      <c r="DT388" s="666">
        <v>0</v>
      </c>
      <c r="DU388" s="665">
        <v>0</v>
      </c>
      <c r="DV388" s="657">
        <v>0</v>
      </c>
      <c r="DW388" s="666">
        <v>0</v>
      </c>
    </row>
    <row r="389" spans="1:127" hidden="1" x14ac:dyDescent="0.15">
      <c r="A389" s="529" t="s">
        <v>1731</v>
      </c>
      <c r="B389" s="661">
        <v>28326</v>
      </c>
      <c r="C389" s="662">
        <v>17586</v>
      </c>
      <c r="D389" s="663">
        <v>10724</v>
      </c>
      <c r="E389" s="657">
        <v>11553</v>
      </c>
      <c r="F389" s="657">
        <v>7517</v>
      </c>
      <c r="G389" s="657">
        <v>4033</v>
      </c>
      <c r="H389" s="665">
        <v>3291</v>
      </c>
      <c r="I389" s="657">
        <v>2109</v>
      </c>
      <c r="J389" s="666">
        <v>1182</v>
      </c>
      <c r="K389" s="657">
        <v>1830</v>
      </c>
      <c r="L389" s="657">
        <v>1078</v>
      </c>
      <c r="M389" s="657">
        <v>752</v>
      </c>
      <c r="N389" s="665">
        <v>1176</v>
      </c>
      <c r="O389" s="657">
        <v>719</v>
      </c>
      <c r="P389" s="666">
        <v>454</v>
      </c>
      <c r="Q389" s="657">
        <v>2684</v>
      </c>
      <c r="R389" s="657">
        <v>1589</v>
      </c>
      <c r="S389" s="657">
        <v>1095</v>
      </c>
      <c r="T389" s="665">
        <v>331</v>
      </c>
      <c r="U389" s="657">
        <v>211</v>
      </c>
      <c r="V389" s="666">
        <v>120</v>
      </c>
      <c r="W389" s="657">
        <v>97</v>
      </c>
      <c r="X389" s="657">
        <v>62</v>
      </c>
      <c r="Y389" s="657">
        <v>35</v>
      </c>
      <c r="Z389" s="665">
        <v>846</v>
      </c>
      <c r="AA389" s="657">
        <v>467</v>
      </c>
      <c r="AB389" s="666">
        <v>379</v>
      </c>
      <c r="AC389" s="657">
        <v>40</v>
      </c>
      <c r="AD389" s="657">
        <v>29</v>
      </c>
      <c r="AE389" s="657">
        <v>11</v>
      </c>
      <c r="AF389" s="665">
        <v>571</v>
      </c>
      <c r="AG389" s="657">
        <v>377</v>
      </c>
      <c r="AH389" s="666">
        <v>188</v>
      </c>
      <c r="AI389" s="657">
        <v>803</v>
      </c>
      <c r="AJ389" s="657">
        <v>423</v>
      </c>
      <c r="AK389" s="657">
        <v>380</v>
      </c>
      <c r="AL389" s="665">
        <v>134</v>
      </c>
      <c r="AM389" s="657">
        <v>59</v>
      </c>
      <c r="AN389" s="666">
        <v>75</v>
      </c>
      <c r="AO389" s="657">
        <v>86</v>
      </c>
      <c r="AP389" s="657">
        <v>59</v>
      </c>
      <c r="AQ389" s="657">
        <v>27</v>
      </c>
      <c r="AR389" s="665">
        <v>145</v>
      </c>
      <c r="AS389" s="657">
        <v>89</v>
      </c>
      <c r="AT389" s="666">
        <v>56</v>
      </c>
      <c r="AU389" s="657">
        <v>128</v>
      </c>
      <c r="AV389" s="657">
        <v>51</v>
      </c>
      <c r="AW389" s="657">
        <v>77</v>
      </c>
      <c r="AX389" s="665">
        <v>442</v>
      </c>
      <c r="AY389" s="657">
        <v>188</v>
      </c>
      <c r="AZ389" s="666">
        <v>254</v>
      </c>
      <c r="BA389" s="657">
        <v>88</v>
      </c>
      <c r="BB389" s="657">
        <v>32</v>
      </c>
      <c r="BC389" s="657">
        <v>56</v>
      </c>
      <c r="BD389" s="665">
        <v>63</v>
      </c>
      <c r="BE389" s="657">
        <v>40</v>
      </c>
      <c r="BF389" s="666">
        <v>23</v>
      </c>
      <c r="BG389" s="657">
        <v>229</v>
      </c>
      <c r="BH389" s="657">
        <v>149</v>
      </c>
      <c r="BI389" s="657">
        <v>80</v>
      </c>
      <c r="BJ389" s="665">
        <v>205</v>
      </c>
      <c r="BK389" s="657">
        <v>103</v>
      </c>
      <c r="BL389" s="666">
        <v>102</v>
      </c>
      <c r="BM389" s="657">
        <v>177</v>
      </c>
      <c r="BN389" s="657">
        <v>81</v>
      </c>
      <c r="BO389" s="657">
        <v>96</v>
      </c>
      <c r="BP389" s="665">
        <v>106</v>
      </c>
      <c r="BQ389" s="657">
        <v>59</v>
      </c>
      <c r="BR389" s="666">
        <v>47</v>
      </c>
      <c r="BS389" s="657">
        <v>175</v>
      </c>
      <c r="BT389" s="657">
        <v>128</v>
      </c>
      <c r="BU389" s="657">
        <v>47</v>
      </c>
      <c r="BV389" s="665">
        <v>849</v>
      </c>
      <c r="BW389" s="657">
        <v>437</v>
      </c>
      <c r="BX389" s="666">
        <v>408</v>
      </c>
      <c r="BY389" s="657">
        <v>91</v>
      </c>
      <c r="BZ389" s="657">
        <v>68</v>
      </c>
      <c r="CA389" s="657">
        <v>23</v>
      </c>
      <c r="CB389" s="665">
        <v>383</v>
      </c>
      <c r="CC389" s="657">
        <v>258</v>
      </c>
      <c r="CD389" s="666">
        <v>125</v>
      </c>
      <c r="CE389" s="657">
        <v>96</v>
      </c>
      <c r="CF389" s="657">
        <v>60</v>
      </c>
      <c r="CG389" s="657">
        <v>36</v>
      </c>
      <c r="CH389" s="665">
        <v>83</v>
      </c>
      <c r="CI389" s="657">
        <v>33</v>
      </c>
      <c r="CJ389" s="666">
        <v>50</v>
      </c>
      <c r="CK389" s="657">
        <v>636</v>
      </c>
      <c r="CL389" s="657">
        <v>373</v>
      </c>
      <c r="CM389" s="657">
        <v>263</v>
      </c>
      <c r="CN389" s="665">
        <v>3</v>
      </c>
      <c r="CO389" s="657">
        <v>2</v>
      </c>
      <c r="CP389" s="666">
        <v>1</v>
      </c>
      <c r="CQ389" s="657">
        <v>21</v>
      </c>
      <c r="CR389" s="657">
        <v>15</v>
      </c>
      <c r="CS389" s="657">
        <v>6</v>
      </c>
      <c r="CT389" s="665">
        <v>472</v>
      </c>
      <c r="CU389" s="657">
        <v>398</v>
      </c>
      <c r="CV389" s="666">
        <v>74</v>
      </c>
      <c r="CW389" s="657">
        <v>42</v>
      </c>
      <c r="CX389" s="657">
        <v>35</v>
      </c>
      <c r="CY389" s="657">
        <v>7</v>
      </c>
      <c r="CZ389" s="665">
        <v>6</v>
      </c>
      <c r="DA389" s="657">
        <v>3</v>
      </c>
      <c r="DB389" s="666">
        <v>3</v>
      </c>
      <c r="DC389" s="657">
        <v>189</v>
      </c>
      <c r="DD389" s="657">
        <v>137</v>
      </c>
      <c r="DE389" s="657">
        <v>52</v>
      </c>
      <c r="DF389" s="665">
        <v>4</v>
      </c>
      <c r="DG389" s="657">
        <v>2</v>
      </c>
      <c r="DH389" s="666">
        <v>2</v>
      </c>
      <c r="DI389" s="657">
        <v>7</v>
      </c>
      <c r="DJ389" s="657">
        <v>6</v>
      </c>
      <c r="DK389" s="657">
        <v>1</v>
      </c>
      <c r="DL389" s="665">
        <v>16</v>
      </c>
      <c r="DM389" s="657">
        <v>10</v>
      </c>
      <c r="DN389" s="666">
        <v>6</v>
      </c>
      <c r="DO389" s="657">
        <v>85</v>
      </c>
      <c r="DP389" s="657">
        <v>43</v>
      </c>
      <c r="DQ389" s="657">
        <v>42</v>
      </c>
      <c r="DR389" s="665">
        <v>23</v>
      </c>
      <c r="DS389" s="657">
        <v>16</v>
      </c>
      <c r="DT389" s="666">
        <v>7</v>
      </c>
      <c r="DU389" s="665">
        <v>120</v>
      </c>
      <c r="DV389" s="657">
        <v>71</v>
      </c>
      <c r="DW389" s="666">
        <v>49</v>
      </c>
    </row>
    <row r="390" spans="1:127" hidden="1" x14ac:dyDescent="0.15">
      <c r="A390" s="529" t="s">
        <v>1732</v>
      </c>
      <c r="B390" s="661">
        <v>406</v>
      </c>
      <c r="C390" s="662">
        <v>291</v>
      </c>
      <c r="D390" s="663">
        <v>115</v>
      </c>
      <c r="E390" s="657">
        <v>219</v>
      </c>
      <c r="F390" s="657">
        <v>160</v>
      </c>
      <c r="G390" s="657">
        <v>59</v>
      </c>
      <c r="H390" s="665">
        <v>7</v>
      </c>
      <c r="I390" s="657">
        <v>5</v>
      </c>
      <c r="J390" s="666">
        <v>2</v>
      </c>
      <c r="K390" s="657">
        <v>0</v>
      </c>
      <c r="L390" s="657">
        <v>0</v>
      </c>
      <c r="M390" s="657">
        <v>0</v>
      </c>
      <c r="N390" s="665">
        <v>0</v>
      </c>
      <c r="O390" s="657">
        <v>0</v>
      </c>
      <c r="P390" s="666">
        <v>0</v>
      </c>
      <c r="Q390" s="657">
        <v>26</v>
      </c>
      <c r="R390" s="657">
        <v>19</v>
      </c>
      <c r="S390" s="657">
        <v>7</v>
      </c>
      <c r="T390" s="665">
        <v>5</v>
      </c>
      <c r="U390" s="657">
        <v>4</v>
      </c>
      <c r="V390" s="666">
        <v>1</v>
      </c>
      <c r="W390" s="657">
        <v>0</v>
      </c>
      <c r="X390" s="657">
        <v>0</v>
      </c>
      <c r="Y390" s="657">
        <v>0</v>
      </c>
      <c r="Z390" s="665">
        <v>11</v>
      </c>
      <c r="AA390" s="657">
        <v>1</v>
      </c>
      <c r="AB390" s="666">
        <v>10</v>
      </c>
      <c r="AC390" s="657">
        <v>0</v>
      </c>
      <c r="AD390" s="657">
        <v>0</v>
      </c>
      <c r="AE390" s="657">
        <v>0</v>
      </c>
      <c r="AF390" s="665">
        <v>0</v>
      </c>
      <c r="AG390" s="657">
        <v>0</v>
      </c>
      <c r="AH390" s="666">
        <v>0</v>
      </c>
      <c r="AI390" s="657">
        <v>14</v>
      </c>
      <c r="AJ390" s="657">
        <v>8</v>
      </c>
      <c r="AK390" s="657">
        <v>6</v>
      </c>
      <c r="AL390" s="665">
        <v>0</v>
      </c>
      <c r="AM390" s="657">
        <v>0</v>
      </c>
      <c r="AN390" s="666">
        <v>0</v>
      </c>
      <c r="AO390" s="657">
        <v>0</v>
      </c>
      <c r="AP390" s="657">
        <v>0</v>
      </c>
      <c r="AQ390" s="657">
        <v>0</v>
      </c>
      <c r="AR390" s="665">
        <v>0</v>
      </c>
      <c r="AS390" s="657">
        <v>0</v>
      </c>
      <c r="AT390" s="666">
        <v>0</v>
      </c>
      <c r="AU390" s="657">
        <v>0</v>
      </c>
      <c r="AV390" s="657">
        <v>0</v>
      </c>
      <c r="AW390" s="657">
        <v>0</v>
      </c>
      <c r="AX390" s="665">
        <v>0</v>
      </c>
      <c r="AY390" s="657">
        <v>0</v>
      </c>
      <c r="AZ390" s="666">
        <v>0</v>
      </c>
      <c r="BA390" s="657">
        <v>0</v>
      </c>
      <c r="BB390" s="657">
        <v>0</v>
      </c>
      <c r="BC390" s="657">
        <v>0</v>
      </c>
      <c r="BD390" s="665">
        <v>0</v>
      </c>
      <c r="BE390" s="657">
        <v>0</v>
      </c>
      <c r="BF390" s="666">
        <v>0</v>
      </c>
      <c r="BG390" s="657">
        <v>4</v>
      </c>
      <c r="BH390" s="657">
        <v>4</v>
      </c>
      <c r="BI390" s="657">
        <v>0</v>
      </c>
      <c r="BJ390" s="665">
        <v>17</v>
      </c>
      <c r="BK390" s="657">
        <v>11</v>
      </c>
      <c r="BL390" s="666">
        <v>6</v>
      </c>
      <c r="BM390" s="657">
        <v>0</v>
      </c>
      <c r="BN390" s="657">
        <v>0</v>
      </c>
      <c r="BO390" s="657">
        <v>0</v>
      </c>
      <c r="BP390" s="665">
        <v>4</v>
      </c>
      <c r="BQ390" s="657">
        <v>3</v>
      </c>
      <c r="BR390" s="666">
        <v>1</v>
      </c>
      <c r="BS390" s="657">
        <v>0</v>
      </c>
      <c r="BT390" s="657">
        <v>0</v>
      </c>
      <c r="BU390" s="657">
        <v>0</v>
      </c>
      <c r="BV390" s="665">
        <v>7</v>
      </c>
      <c r="BW390" s="657">
        <v>6</v>
      </c>
      <c r="BX390" s="666">
        <v>1</v>
      </c>
      <c r="BY390" s="657">
        <v>0</v>
      </c>
      <c r="BZ390" s="657">
        <v>0</v>
      </c>
      <c r="CA390" s="657">
        <v>0</v>
      </c>
      <c r="CB390" s="665">
        <v>11</v>
      </c>
      <c r="CC390" s="657">
        <v>8</v>
      </c>
      <c r="CD390" s="666">
        <v>3</v>
      </c>
      <c r="CE390" s="657">
        <v>0</v>
      </c>
      <c r="CF390" s="657">
        <v>0</v>
      </c>
      <c r="CG390" s="657">
        <v>0</v>
      </c>
      <c r="CH390" s="665">
        <v>9</v>
      </c>
      <c r="CI390" s="657">
        <v>5</v>
      </c>
      <c r="CJ390" s="666">
        <v>4</v>
      </c>
      <c r="CK390" s="657">
        <v>61</v>
      </c>
      <c r="CL390" s="657">
        <v>49</v>
      </c>
      <c r="CM390" s="657">
        <v>12</v>
      </c>
      <c r="CN390" s="665">
        <v>0</v>
      </c>
      <c r="CO390" s="657">
        <v>0</v>
      </c>
      <c r="CP390" s="666">
        <v>0</v>
      </c>
      <c r="CQ390" s="657">
        <v>0</v>
      </c>
      <c r="CR390" s="657">
        <v>0</v>
      </c>
      <c r="CS390" s="657">
        <v>0</v>
      </c>
      <c r="CT390" s="665">
        <v>7</v>
      </c>
      <c r="CU390" s="657">
        <v>6</v>
      </c>
      <c r="CV390" s="666">
        <v>1</v>
      </c>
      <c r="CW390" s="657">
        <v>4</v>
      </c>
      <c r="CX390" s="657">
        <v>2</v>
      </c>
      <c r="CY390" s="657">
        <v>2</v>
      </c>
      <c r="CZ390" s="665">
        <v>0</v>
      </c>
      <c r="DA390" s="657">
        <v>0</v>
      </c>
      <c r="DB390" s="666">
        <v>0</v>
      </c>
      <c r="DC390" s="657">
        <v>0</v>
      </c>
      <c r="DD390" s="657">
        <v>0</v>
      </c>
      <c r="DE390" s="657">
        <v>0</v>
      </c>
      <c r="DF390" s="665">
        <v>0</v>
      </c>
      <c r="DG390" s="657">
        <v>0</v>
      </c>
      <c r="DH390" s="666">
        <v>0</v>
      </c>
      <c r="DI390" s="657">
        <v>0</v>
      </c>
      <c r="DJ390" s="657">
        <v>0</v>
      </c>
      <c r="DK390" s="657">
        <v>0</v>
      </c>
      <c r="DL390" s="665">
        <v>0</v>
      </c>
      <c r="DM390" s="657">
        <v>0</v>
      </c>
      <c r="DN390" s="666">
        <v>0</v>
      </c>
      <c r="DO390" s="657">
        <v>0</v>
      </c>
      <c r="DP390" s="657">
        <v>0</v>
      </c>
      <c r="DQ390" s="657">
        <v>0</v>
      </c>
      <c r="DR390" s="665">
        <v>0</v>
      </c>
      <c r="DS390" s="657">
        <v>0</v>
      </c>
      <c r="DT390" s="666">
        <v>0</v>
      </c>
      <c r="DU390" s="665">
        <v>0</v>
      </c>
      <c r="DV390" s="657">
        <v>0</v>
      </c>
      <c r="DW390" s="666">
        <v>0</v>
      </c>
    </row>
    <row r="391" spans="1:127" hidden="1" x14ac:dyDescent="0.15">
      <c r="A391" s="529" t="s">
        <v>1733</v>
      </c>
      <c r="B391" s="661">
        <v>12294</v>
      </c>
      <c r="C391" s="662">
        <v>8014</v>
      </c>
      <c r="D391" s="663">
        <v>4273</v>
      </c>
      <c r="E391" s="657">
        <v>4815</v>
      </c>
      <c r="F391" s="657">
        <v>3394</v>
      </c>
      <c r="G391" s="657">
        <v>1418</v>
      </c>
      <c r="H391" s="665">
        <v>1718</v>
      </c>
      <c r="I391" s="657">
        <v>1099</v>
      </c>
      <c r="J391" s="666">
        <v>619</v>
      </c>
      <c r="K391" s="657">
        <v>747</v>
      </c>
      <c r="L391" s="657">
        <v>458</v>
      </c>
      <c r="M391" s="657">
        <v>289</v>
      </c>
      <c r="N391" s="665">
        <v>724</v>
      </c>
      <c r="O391" s="657">
        <v>495</v>
      </c>
      <c r="P391" s="666">
        <v>229</v>
      </c>
      <c r="Q391" s="657">
        <v>793</v>
      </c>
      <c r="R391" s="657">
        <v>477</v>
      </c>
      <c r="S391" s="657">
        <v>316</v>
      </c>
      <c r="T391" s="665">
        <v>231</v>
      </c>
      <c r="U391" s="657">
        <v>151</v>
      </c>
      <c r="V391" s="666">
        <v>80</v>
      </c>
      <c r="W391" s="657">
        <v>5</v>
      </c>
      <c r="X391" s="657">
        <v>2</v>
      </c>
      <c r="Y391" s="657">
        <v>3</v>
      </c>
      <c r="Z391" s="665">
        <v>116</v>
      </c>
      <c r="AA391" s="657">
        <v>83</v>
      </c>
      <c r="AB391" s="666">
        <v>33</v>
      </c>
      <c r="AC391" s="657">
        <v>27</v>
      </c>
      <c r="AD391" s="657">
        <v>22</v>
      </c>
      <c r="AE391" s="657">
        <v>5</v>
      </c>
      <c r="AF391" s="665">
        <v>361</v>
      </c>
      <c r="AG391" s="657">
        <v>242</v>
      </c>
      <c r="AH391" s="666">
        <v>119</v>
      </c>
      <c r="AI391" s="657">
        <v>390</v>
      </c>
      <c r="AJ391" s="657">
        <v>197</v>
      </c>
      <c r="AK391" s="657">
        <v>193</v>
      </c>
      <c r="AL391" s="665">
        <v>80</v>
      </c>
      <c r="AM391" s="657">
        <v>48</v>
      </c>
      <c r="AN391" s="666">
        <v>32</v>
      </c>
      <c r="AO391" s="657">
        <v>56</v>
      </c>
      <c r="AP391" s="657">
        <v>40</v>
      </c>
      <c r="AQ391" s="657">
        <v>16</v>
      </c>
      <c r="AR391" s="665">
        <v>58</v>
      </c>
      <c r="AS391" s="657">
        <v>44</v>
      </c>
      <c r="AT391" s="666">
        <v>14</v>
      </c>
      <c r="AU391" s="657">
        <v>58</v>
      </c>
      <c r="AV391" s="657">
        <v>30</v>
      </c>
      <c r="AW391" s="657">
        <v>28</v>
      </c>
      <c r="AX391" s="665">
        <v>40</v>
      </c>
      <c r="AY391" s="657">
        <v>25</v>
      </c>
      <c r="AZ391" s="666">
        <v>15</v>
      </c>
      <c r="BA391" s="657">
        <v>5</v>
      </c>
      <c r="BB391" s="657">
        <v>4</v>
      </c>
      <c r="BC391" s="657">
        <v>1</v>
      </c>
      <c r="BD391" s="665">
        <v>33</v>
      </c>
      <c r="BE391" s="657">
        <v>17</v>
      </c>
      <c r="BF391" s="666">
        <v>16</v>
      </c>
      <c r="BG391" s="657">
        <v>153</v>
      </c>
      <c r="BH391" s="657">
        <v>103</v>
      </c>
      <c r="BI391" s="657">
        <v>50</v>
      </c>
      <c r="BJ391" s="665">
        <v>42</v>
      </c>
      <c r="BK391" s="657">
        <v>28</v>
      </c>
      <c r="BL391" s="666">
        <v>14</v>
      </c>
      <c r="BM391" s="657">
        <v>138</v>
      </c>
      <c r="BN391" s="657">
        <v>66</v>
      </c>
      <c r="BO391" s="657">
        <v>72</v>
      </c>
      <c r="BP391" s="665">
        <v>65</v>
      </c>
      <c r="BQ391" s="657">
        <v>41</v>
      </c>
      <c r="BR391" s="666">
        <v>24</v>
      </c>
      <c r="BS391" s="657">
        <v>103</v>
      </c>
      <c r="BT391" s="657">
        <v>79</v>
      </c>
      <c r="BU391" s="657">
        <v>24</v>
      </c>
      <c r="BV391" s="665">
        <v>728</v>
      </c>
      <c r="BW391" s="657">
        <v>372</v>
      </c>
      <c r="BX391" s="666">
        <v>352</v>
      </c>
      <c r="BY391" s="657">
        <v>40</v>
      </c>
      <c r="BZ391" s="657">
        <v>31</v>
      </c>
      <c r="CA391" s="657">
        <v>9</v>
      </c>
      <c r="CB391" s="665">
        <v>318</v>
      </c>
      <c r="CC391" s="657">
        <v>212</v>
      </c>
      <c r="CD391" s="666">
        <v>106</v>
      </c>
      <c r="CE391" s="657">
        <v>24</v>
      </c>
      <c r="CF391" s="657">
        <v>13</v>
      </c>
      <c r="CG391" s="657">
        <v>11</v>
      </c>
      <c r="CH391" s="665">
        <v>45</v>
      </c>
      <c r="CI391" s="657">
        <v>21</v>
      </c>
      <c r="CJ391" s="666">
        <v>24</v>
      </c>
      <c r="CK391" s="657">
        <v>110</v>
      </c>
      <c r="CL391" s="657">
        <v>60</v>
      </c>
      <c r="CM391" s="657">
        <v>50</v>
      </c>
      <c r="CN391" s="665">
        <v>2</v>
      </c>
      <c r="CO391" s="657">
        <v>1</v>
      </c>
      <c r="CP391" s="666">
        <v>1</v>
      </c>
      <c r="CQ391" s="657">
        <v>21</v>
      </c>
      <c r="CR391" s="657">
        <v>15</v>
      </c>
      <c r="CS391" s="657">
        <v>6</v>
      </c>
      <c r="CT391" s="665">
        <v>46</v>
      </c>
      <c r="CU391" s="657">
        <v>39</v>
      </c>
      <c r="CV391" s="666">
        <v>7</v>
      </c>
      <c r="CW391" s="657">
        <v>6</v>
      </c>
      <c r="CX391" s="657">
        <v>4</v>
      </c>
      <c r="CY391" s="657">
        <v>2</v>
      </c>
      <c r="CZ391" s="665">
        <v>6</v>
      </c>
      <c r="DA391" s="657">
        <v>3</v>
      </c>
      <c r="DB391" s="666">
        <v>3</v>
      </c>
      <c r="DC391" s="657">
        <v>23</v>
      </c>
      <c r="DD391" s="657">
        <v>12</v>
      </c>
      <c r="DE391" s="657">
        <v>11</v>
      </c>
      <c r="DF391" s="665">
        <v>3</v>
      </c>
      <c r="DG391" s="657">
        <v>1</v>
      </c>
      <c r="DH391" s="666">
        <v>2</v>
      </c>
      <c r="DI391" s="657">
        <v>0</v>
      </c>
      <c r="DJ391" s="657">
        <v>0</v>
      </c>
      <c r="DK391" s="657">
        <v>0</v>
      </c>
      <c r="DL391" s="665">
        <v>10</v>
      </c>
      <c r="DM391" s="657">
        <v>6</v>
      </c>
      <c r="DN391" s="666">
        <v>4</v>
      </c>
      <c r="DO391" s="657">
        <v>49</v>
      </c>
      <c r="DP391" s="657">
        <v>22</v>
      </c>
      <c r="DQ391" s="657">
        <v>27</v>
      </c>
      <c r="DR391" s="665">
        <v>17</v>
      </c>
      <c r="DS391" s="657">
        <v>12</v>
      </c>
      <c r="DT391" s="666">
        <v>5</v>
      </c>
      <c r="DU391" s="665">
        <v>88</v>
      </c>
      <c r="DV391" s="657">
        <v>45</v>
      </c>
      <c r="DW391" s="666">
        <v>43</v>
      </c>
    </row>
    <row r="392" spans="1:127" hidden="1" x14ac:dyDescent="0.15">
      <c r="A392" s="529" t="s">
        <v>1734</v>
      </c>
      <c r="B392" s="661">
        <v>1183</v>
      </c>
      <c r="C392" s="662">
        <v>774</v>
      </c>
      <c r="D392" s="663">
        <v>409</v>
      </c>
      <c r="E392" s="657">
        <v>570</v>
      </c>
      <c r="F392" s="657">
        <v>360</v>
      </c>
      <c r="G392" s="657">
        <v>210</v>
      </c>
      <c r="H392" s="665">
        <v>112</v>
      </c>
      <c r="I392" s="657">
        <v>82</v>
      </c>
      <c r="J392" s="666">
        <v>30</v>
      </c>
      <c r="K392" s="657">
        <v>24</v>
      </c>
      <c r="L392" s="657">
        <v>15</v>
      </c>
      <c r="M392" s="657">
        <v>9</v>
      </c>
      <c r="N392" s="665">
        <v>21</v>
      </c>
      <c r="O392" s="657">
        <v>10</v>
      </c>
      <c r="P392" s="666">
        <v>11</v>
      </c>
      <c r="Q392" s="657">
        <v>38</v>
      </c>
      <c r="R392" s="657">
        <v>30</v>
      </c>
      <c r="S392" s="657">
        <v>8</v>
      </c>
      <c r="T392" s="665">
        <v>23</v>
      </c>
      <c r="U392" s="657">
        <v>20</v>
      </c>
      <c r="V392" s="666">
        <v>3</v>
      </c>
      <c r="W392" s="657">
        <v>0</v>
      </c>
      <c r="X392" s="657">
        <v>0</v>
      </c>
      <c r="Y392" s="657">
        <v>0</v>
      </c>
      <c r="Z392" s="665">
        <v>18</v>
      </c>
      <c r="AA392" s="657">
        <v>10</v>
      </c>
      <c r="AB392" s="666">
        <v>8</v>
      </c>
      <c r="AC392" s="657">
        <v>3</v>
      </c>
      <c r="AD392" s="657">
        <v>3</v>
      </c>
      <c r="AE392" s="657">
        <v>0</v>
      </c>
      <c r="AF392" s="665">
        <v>27</v>
      </c>
      <c r="AG392" s="657">
        <v>22</v>
      </c>
      <c r="AH392" s="666">
        <v>5</v>
      </c>
      <c r="AI392" s="657">
        <v>3</v>
      </c>
      <c r="AJ392" s="657">
        <v>1</v>
      </c>
      <c r="AK392" s="657">
        <v>2</v>
      </c>
      <c r="AL392" s="665">
        <v>8</v>
      </c>
      <c r="AM392" s="657">
        <v>5</v>
      </c>
      <c r="AN392" s="666">
        <v>3</v>
      </c>
      <c r="AO392" s="657">
        <v>12</v>
      </c>
      <c r="AP392" s="657">
        <v>11</v>
      </c>
      <c r="AQ392" s="657">
        <v>1</v>
      </c>
      <c r="AR392" s="665">
        <v>0</v>
      </c>
      <c r="AS392" s="657">
        <v>0</v>
      </c>
      <c r="AT392" s="666">
        <v>0</v>
      </c>
      <c r="AU392" s="657">
        <v>4</v>
      </c>
      <c r="AV392" s="657">
        <v>3</v>
      </c>
      <c r="AW392" s="657">
        <v>1</v>
      </c>
      <c r="AX392" s="665">
        <v>4</v>
      </c>
      <c r="AY392" s="657">
        <v>4</v>
      </c>
      <c r="AZ392" s="666">
        <v>0</v>
      </c>
      <c r="BA392" s="657">
        <v>0</v>
      </c>
      <c r="BB392" s="657">
        <v>0</v>
      </c>
      <c r="BC392" s="657">
        <v>0</v>
      </c>
      <c r="BD392" s="665">
        <v>3</v>
      </c>
      <c r="BE392" s="657">
        <v>2</v>
      </c>
      <c r="BF392" s="666">
        <v>1</v>
      </c>
      <c r="BG392" s="657">
        <v>15</v>
      </c>
      <c r="BH392" s="657">
        <v>15</v>
      </c>
      <c r="BI392" s="657">
        <v>0</v>
      </c>
      <c r="BJ392" s="665">
        <v>17</v>
      </c>
      <c r="BK392" s="657">
        <v>14</v>
      </c>
      <c r="BL392" s="666">
        <v>3</v>
      </c>
      <c r="BM392" s="657">
        <v>97</v>
      </c>
      <c r="BN392" s="657">
        <v>46</v>
      </c>
      <c r="BO392" s="657">
        <v>51</v>
      </c>
      <c r="BP392" s="665">
        <v>5</v>
      </c>
      <c r="BQ392" s="657">
        <v>2</v>
      </c>
      <c r="BR392" s="666">
        <v>3</v>
      </c>
      <c r="BS392" s="657">
        <v>51</v>
      </c>
      <c r="BT392" s="657">
        <v>45</v>
      </c>
      <c r="BU392" s="657">
        <v>6</v>
      </c>
      <c r="BV392" s="665">
        <v>18</v>
      </c>
      <c r="BW392" s="657">
        <v>13</v>
      </c>
      <c r="BX392" s="666">
        <v>5</v>
      </c>
      <c r="BY392" s="657">
        <v>1</v>
      </c>
      <c r="BZ392" s="657">
        <v>1</v>
      </c>
      <c r="CA392" s="657">
        <v>0</v>
      </c>
      <c r="CB392" s="665">
        <v>3</v>
      </c>
      <c r="CC392" s="657">
        <v>1</v>
      </c>
      <c r="CD392" s="666">
        <v>2</v>
      </c>
      <c r="CE392" s="657">
        <v>0</v>
      </c>
      <c r="CF392" s="657">
        <v>0</v>
      </c>
      <c r="CG392" s="657">
        <v>0</v>
      </c>
      <c r="CH392" s="665">
        <v>34</v>
      </c>
      <c r="CI392" s="657">
        <v>16</v>
      </c>
      <c r="CJ392" s="666">
        <v>18</v>
      </c>
      <c r="CK392" s="657">
        <v>33</v>
      </c>
      <c r="CL392" s="657">
        <v>7</v>
      </c>
      <c r="CM392" s="657">
        <v>26</v>
      </c>
      <c r="CN392" s="665">
        <v>0</v>
      </c>
      <c r="CO392" s="657">
        <v>0</v>
      </c>
      <c r="CP392" s="666">
        <v>0</v>
      </c>
      <c r="CQ392" s="657">
        <v>0</v>
      </c>
      <c r="CR392" s="657">
        <v>0</v>
      </c>
      <c r="CS392" s="657">
        <v>0</v>
      </c>
      <c r="CT392" s="665">
        <v>38</v>
      </c>
      <c r="CU392" s="657">
        <v>35</v>
      </c>
      <c r="CV392" s="666">
        <v>3</v>
      </c>
      <c r="CW392" s="657">
        <v>0</v>
      </c>
      <c r="CX392" s="657">
        <v>0</v>
      </c>
      <c r="CY392" s="657">
        <v>0</v>
      </c>
      <c r="CZ392" s="665">
        <v>0</v>
      </c>
      <c r="DA392" s="657">
        <v>0</v>
      </c>
      <c r="DB392" s="666">
        <v>0</v>
      </c>
      <c r="DC392" s="657">
        <v>0</v>
      </c>
      <c r="DD392" s="657">
        <v>0</v>
      </c>
      <c r="DE392" s="657">
        <v>0</v>
      </c>
      <c r="DF392" s="665">
        <v>0</v>
      </c>
      <c r="DG392" s="657">
        <v>0</v>
      </c>
      <c r="DH392" s="666">
        <v>0</v>
      </c>
      <c r="DI392" s="657">
        <v>0</v>
      </c>
      <c r="DJ392" s="657">
        <v>0</v>
      </c>
      <c r="DK392" s="657">
        <v>0</v>
      </c>
      <c r="DL392" s="665">
        <v>0</v>
      </c>
      <c r="DM392" s="657">
        <v>0</v>
      </c>
      <c r="DN392" s="666">
        <v>0</v>
      </c>
      <c r="DO392" s="657">
        <v>0</v>
      </c>
      <c r="DP392" s="657">
        <v>0</v>
      </c>
      <c r="DQ392" s="657">
        <v>0</v>
      </c>
      <c r="DR392" s="665">
        <v>1</v>
      </c>
      <c r="DS392" s="657">
        <v>1</v>
      </c>
      <c r="DT392" s="666">
        <v>0</v>
      </c>
      <c r="DU392" s="665">
        <v>0</v>
      </c>
      <c r="DV392" s="657">
        <v>0</v>
      </c>
      <c r="DW392" s="666">
        <v>0</v>
      </c>
    </row>
    <row r="393" spans="1:127" hidden="1" x14ac:dyDescent="0.15">
      <c r="A393" s="529" t="s">
        <v>1735</v>
      </c>
      <c r="B393" s="661">
        <v>4688</v>
      </c>
      <c r="C393" s="662">
        <v>2784</v>
      </c>
      <c r="D393" s="663">
        <v>1900</v>
      </c>
      <c r="E393" s="657">
        <v>1927</v>
      </c>
      <c r="F393" s="657">
        <v>1298</v>
      </c>
      <c r="G393" s="657">
        <v>629</v>
      </c>
      <c r="H393" s="665">
        <v>641</v>
      </c>
      <c r="I393" s="657">
        <v>352</v>
      </c>
      <c r="J393" s="666">
        <v>289</v>
      </c>
      <c r="K393" s="657">
        <v>435</v>
      </c>
      <c r="L393" s="657">
        <v>245</v>
      </c>
      <c r="M393" s="657">
        <v>190</v>
      </c>
      <c r="N393" s="665">
        <v>233</v>
      </c>
      <c r="O393" s="657">
        <v>148</v>
      </c>
      <c r="P393" s="666">
        <v>85</v>
      </c>
      <c r="Q393" s="657">
        <v>320</v>
      </c>
      <c r="R393" s="657">
        <v>165</v>
      </c>
      <c r="S393" s="657">
        <v>155</v>
      </c>
      <c r="T393" s="665">
        <v>53</v>
      </c>
      <c r="U393" s="657">
        <v>35</v>
      </c>
      <c r="V393" s="666">
        <v>18</v>
      </c>
      <c r="W393" s="657">
        <v>0</v>
      </c>
      <c r="X393" s="657">
        <v>0</v>
      </c>
      <c r="Y393" s="657">
        <v>0</v>
      </c>
      <c r="Z393" s="665">
        <v>8</v>
      </c>
      <c r="AA393" s="657">
        <v>6</v>
      </c>
      <c r="AB393" s="666">
        <v>2</v>
      </c>
      <c r="AC393" s="657">
        <v>7</v>
      </c>
      <c r="AD393" s="657">
        <v>5</v>
      </c>
      <c r="AE393" s="657">
        <v>2</v>
      </c>
      <c r="AF393" s="665">
        <v>88</v>
      </c>
      <c r="AG393" s="657">
        <v>53</v>
      </c>
      <c r="AH393" s="666">
        <v>35</v>
      </c>
      <c r="AI393" s="657">
        <v>133</v>
      </c>
      <c r="AJ393" s="657">
        <v>60</v>
      </c>
      <c r="AK393" s="657">
        <v>73</v>
      </c>
      <c r="AL393" s="665">
        <v>20</v>
      </c>
      <c r="AM393" s="657">
        <v>10</v>
      </c>
      <c r="AN393" s="666">
        <v>10</v>
      </c>
      <c r="AO393" s="657">
        <v>18</v>
      </c>
      <c r="AP393" s="657">
        <v>9</v>
      </c>
      <c r="AQ393" s="657">
        <v>9</v>
      </c>
      <c r="AR393" s="665">
        <v>17</v>
      </c>
      <c r="AS393" s="657">
        <v>13</v>
      </c>
      <c r="AT393" s="666">
        <v>4</v>
      </c>
      <c r="AU393" s="657">
        <v>32</v>
      </c>
      <c r="AV393" s="657">
        <v>15</v>
      </c>
      <c r="AW393" s="657">
        <v>17</v>
      </c>
      <c r="AX393" s="665">
        <v>3</v>
      </c>
      <c r="AY393" s="657">
        <v>0</v>
      </c>
      <c r="AZ393" s="666">
        <v>3</v>
      </c>
      <c r="BA393" s="657">
        <v>0</v>
      </c>
      <c r="BB393" s="657">
        <v>0</v>
      </c>
      <c r="BC393" s="657">
        <v>0</v>
      </c>
      <c r="BD393" s="665">
        <v>0</v>
      </c>
      <c r="BE393" s="657">
        <v>0</v>
      </c>
      <c r="BF393" s="666">
        <v>0</v>
      </c>
      <c r="BG393" s="657">
        <v>20</v>
      </c>
      <c r="BH393" s="657">
        <v>10</v>
      </c>
      <c r="BI393" s="657">
        <v>10</v>
      </c>
      <c r="BJ393" s="665">
        <v>4</v>
      </c>
      <c r="BK393" s="657">
        <v>2</v>
      </c>
      <c r="BL393" s="666">
        <v>2</v>
      </c>
      <c r="BM393" s="657">
        <v>23</v>
      </c>
      <c r="BN393" s="657">
        <v>10</v>
      </c>
      <c r="BO393" s="657">
        <v>13</v>
      </c>
      <c r="BP393" s="665">
        <v>23</v>
      </c>
      <c r="BQ393" s="657">
        <v>15</v>
      </c>
      <c r="BR393" s="666">
        <v>8</v>
      </c>
      <c r="BS393" s="657">
        <v>25</v>
      </c>
      <c r="BT393" s="657">
        <v>16</v>
      </c>
      <c r="BU393" s="657">
        <v>9</v>
      </c>
      <c r="BV393" s="665">
        <v>542</v>
      </c>
      <c r="BW393" s="657">
        <v>248</v>
      </c>
      <c r="BX393" s="666">
        <v>290</v>
      </c>
      <c r="BY393" s="657">
        <v>0</v>
      </c>
      <c r="BZ393" s="657">
        <v>0</v>
      </c>
      <c r="CA393" s="657">
        <v>0</v>
      </c>
      <c r="CB393" s="665">
        <v>47</v>
      </c>
      <c r="CC393" s="657">
        <v>32</v>
      </c>
      <c r="CD393" s="666">
        <v>15</v>
      </c>
      <c r="CE393" s="657">
        <v>13</v>
      </c>
      <c r="CF393" s="657">
        <v>7</v>
      </c>
      <c r="CG393" s="657">
        <v>6</v>
      </c>
      <c r="CH393" s="665">
        <v>6</v>
      </c>
      <c r="CI393" s="657">
        <v>2</v>
      </c>
      <c r="CJ393" s="666">
        <v>4</v>
      </c>
      <c r="CK393" s="657">
        <v>19</v>
      </c>
      <c r="CL393" s="657">
        <v>19</v>
      </c>
      <c r="CM393" s="657">
        <v>0</v>
      </c>
      <c r="CN393" s="665">
        <v>2</v>
      </c>
      <c r="CO393" s="657">
        <v>1</v>
      </c>
      <c r="CP393" s="666">
        <v>1</v>
      </c>
      <c r="CQ393" s="657">
        <v>1</v>
      </c>
      <c r="CR393" s="657">
        <v>1</v>
      </c>
      <c r="CS393" s="657">
        <v>0</v>
      </c>
      <c r="CT393" s="665">
        <v>0</v>
      </c>
      <c r="CU393" s="657">
        <v>0</v>
      </c>
      <c r="CV393" s="666">
        <v>0</v>
      </c>
      <c r="CW393" s="657">
        <v>0</v>
      </c>
      <c r="CX393" s="657">
        <v>0</v>
      </c>
      <c r="CY393" s="657">
        <v>0</v>
      </c>
      <c r="CZ393" s="665">
        <v>0</v>
      </c>
      <c r="DA393" s="657">
        <v>0</v>
      </c>
      <c r="DB393" s="666">
        <v>0</v>
      </c>
      <c r="DC393" s="657">
        <v>0</v>
      </c>
      <c r="DD393" s="657">
        <v>0</v>
      </c>
      <c r="DE393" s="657">
        <v>0</v>
      </c>
      <c r="DF393" s="665">
        <v>0</v>
      </c>
      <c r="DG393" s="657">
        <v>0</v>
      </c>
      <c r="DH393" s="666">
        <v>0</v>
      </c>
      <c r="DI393" s="657">
        <v>0</v>
      </c>
      <c r="DJ393" s="657">
        <v>0</v>
      </c>
      <c r="DK393" s="657">
        <v>0</v>
      </c>
      <c r="DL393" s="665">
        <v>5</v>
      </c>
      <c r="DM393" s="657">
        <v>4</v>
      </c>
      <c r="DN393" s="666">
        <v>1</v>
      </c>
      <c r="DO393" s="657">
        <v>23</v>
      </c>
      <c r="DP393" s="657">
        <v>3</v>
      </c>
      <c r="DQ393" s="657">
        <v>20</v>
      </c>
      <c r="DR393" s="665">
        <v>0</v>
      </c>
      <c r="DS393" s="657">
        <v>0</v>
      </c>
      <c r="DT393" s="666">
        <v>0</v>
      </c>
      <c r="DU393" s="665">
        <v>0</v>
      </c>
      <c r="DV393" s="657">
        <v>0</v>
      </c>
      <c r="DW393" s="666">
        <v>0</v>
      </c>
    </row>
    <row r="394" spans="1:127" hidden="1" x14ac:dyDescent="0.15">
      <c r="A394" s="529" t="s">
        <v>1736</v>
      </c>
      <c r="B394" s="661">
        <v>2563</v>
      </c>
      <c r="C394" s="662">
        <v>1745</v>
      </c>
      <c r="D394" s="663">
        <v>815</v>
      </c>
      <c r="E394" s="657">
        <v>1046</v>
      </c>
      <c r="F394" s="657">
        <v>765</v>
      </c>
      <c r="G394" s="657">
        <v>278</v>
      </c>
      <c r="H394" s="665">
        <v>337</v>
      </c>
      <c r="I394" s="657">
        <v>213</v>
      </c>
      <c r="J394" s="666">
        <v>124</v>
      </c>
      <c r="K394" s="657">
        <v>115</v>
      </c>
      <c r="L394" s="657">
        <v>79</v>
      </c>
      <c r="M394" s="657">
        <v>36</v>
      </c>
      <c r="N394" s="665">
        <v>28</v>
      </c>
      <c r="O394" s="657">
        <v>25</v>
      </c>
      <c r="P394" s="666">
        <v>3</v>
      </c>
      <c r="Q394" s="657">
        <v>357</v>
      </c>
      <c r="R394" s="657">
        <v>224</v>
      </c>
      <c r="S394" s="657">
        <v>133</v>
      </c>
      <c r="T394" s="665">
        <v>49</v>
      </c>
      <c r="U394" s="657">
        <v>33</v>
      </c>
      <c r="V394" s="666">
        <v>16</v>
      </c>
      <c r="W394" s="657">
        <v>2</v>
      </c>
      <c r="X394" s="657">
        <v>1</v>
      </c>
      <c r="Y394" s="657">
        <v>1</v>
      </c>
      <c r="Z394" s="665">
        <v>74</v>
      </c>
      <c r="AA394" s="657">
        <v>55</v>
      </c>
      <c r="AB394" s="666">
        <v>19</v>
      </c>
      <c r="AC394" s="657">
        <v>3</v>
      </c>
      <c r="AD394" s="657">
        <v>3</v>
      </c>
      <c r="AE394" s="657">
        <v>0</v>
      </c>
      <c r="AF394" s="665">
        <v>71</v>
      </c>
      <c r="AG394" s="657">
        <v>47</v>
      </c>
      <c r="AH394" s="666">
        <v>24</v>
      </c>
      <c r="AI394" s="657">
        <v>129</v>
      </c>
      <c r="AJ394" s="657">
        <v>73</v>
      </c>
      <c r="AK394" s="657">
        <v>56</v>
      </c>
      <c r="AL394" s="665">
        <v>6</v>
      </c>
      <c r="AM394" s="657">
        <v>3</v>
      </c>
      <c r="AN394" s="666">
        <v>3</v>
      </c>
      <c r="AO394" s="657">
        <v>1</v>
      </c>
      <c r="AP394" s="657">
        <v>0</v>
      </c>
      <c r="AQ394" s="657">
        <v>1</v>
      </c>
      <c r="AR394" s="665">
        <v>36</v>
      </c>
      <c r="AS394" s="657">
        <v>28</v>
      </c>
      <c r="AT394" s="666">
        <v>8</v>
      </c>
      <c r="AU394" s="657">
        <v>4</v>
      </c>
      <c r="AV394" s="657">
        <v>2</v>
      </c>
      <c r="AW394" s="657">
        <v>2</v>
      </c>
      <c r="AX394" s="665">
        <v>8</v>
      </c>
      <c r="AY394" s="657">
        <v>2</v>
      </c>
      <c r="AZ394" s="666">
        <v>6</v>
      </c>
      <c r="BA394" s="657">
        <v>5</v>
      </c>
      <c r="BB394" s="657">
        <v>4</v>
      </c>
      <c r="BC394" s="657">
        <v>1</v>
      </c>
      <c r="BD394" s="665">
        <v>0</v>
      </c>
      <c r="BE394" s="657">
        <v>0</v>
      </c>
      <c r="BF394" s="666">
        <v>0</v>
      </c>
      <c r="BG394" s="657">
        <v>60</v>
      </c>
      <c r="BH394" s="657">
        <v>34</v>
      </c>
      <c r="BI394" s="657">
        <v>26</v>
      </c>
      <c r="BJ394" s="665">
        <v>10</v>
      </c>
      <c r="BK394" s="657">
        <v>6</v>
      </c>
      <c r="BL394" s="666">
        <v>4</v>
      </c>
      <c r="BM394" s="657">
        <v>18</v>
      </c>
      <c r="BN394" s="657">
        <v>10</v>
      </c>
      <c r="BO394" s="657">
        <v>8</v>
      </c>
      <c r="BP394" s="665">
        <v>15</v>
      </c>
      <c r="BQ394" s="657">
        <v>10</v>
      </c>
      <c r="BR394" s="666">
        <v>5</v>
      </c>
      <c r="BS394" s="657">
        <v>11</v>
      </c>
      <c r="BT394" s="657">
        <v>7</v>
      </c>
      <c r="BU394" s="657">
        <v>4</v>
      </c>
      <c r="BV394" s="665">
        <v>26</v>
      </c>
      <c r="BW394" s="657">
        <v>18</v>
      </c>
      <c r="BX394" s="666">
        <v>8</v>
      </c>
      <c r="BY394" s="657">
        <v>31</v>
      </c>
      <c r="BZ394" s="657">
        <v>25</v>
      </c>
      <c r="CA394" s="657">
        <v>6</v>
      </c>
      <c r="CB394" s="665">
        <v>14</v>
      </c>
      <c r="CC394" s="657">
        <v>9</v>
      </c>
      <c r="CD394" s="666">
        <v>5</v>
      </c>
      <c r="CE394" s="657">
        <v>0</v>
      </c>
      <c r="CF394" s="657">
        <v>0</v>
      </c>
      <c r="CG394" s="657">
        <v>0</v>
      </c>
      <c r="CH394" s="665">
        <v>0</v>
      </c>
      <c r="CI394" s="657">
        <v>0</v>
      </c>
      <c r="CJ394" s="666">
        <v>0</v>
      </c>
      <c r="CK394" s="657">
        <v>44</v>
      </c>
      <c r="CL394" s="657">
        <v>27</v>
      </c>
      <c r="CM394" s="657">
        <v>17</v>
      </c>
      <c r="CN394" s="665">
        <v>0</v>
      </c>
      <c r="CO394" s="657">
        <v>0</v>
      </c>
      <c r="CP394" s="666">
        <v>0</v>
      </c>
      <c r="CQ394" s="657">
        <v>20</v>
      </c>
      <c r="CR394" s="657">
        <v>14</v>
      </c>
      <c r="CS394" s="657">
        <v>6</v>
      </c>
      <c r="CT394" s="665">
        <v>0</v>
      </c>
      <c r="CU394" s="657">
        <v>0</v>
      </c>
      <c r="CV394" s="666">
        <v>0</v>
      </c>
      <c r="CW394" s="657">
        <v>4</v>
      </c>
      <c r="CX394" s="657">
        <v>3</v>
      </c>
      <c r="CY394" s="657">
        <v>1</v>
      </c>
      <c r="CZ394" s="665">
        <v>0</v>
      </c>
      <c r="DA394" s="657">
        <v>0</v>
      </c>
      <c r="DB394" s="666">
        <v>0</v>
      </c>
      <c r="DC394" s="657">
        <v>2</v>
      </c>
      <c r="DD394" s="657">
        <v>1</v>
      </c>
      <c r="DE394" s="657">
        <v>1</v>
      </c>
      <c r="DF394" s="665">
        <v>3</v>
      </c>
      <c r="DG394" s="657">
        <v>1</v>
      </c>
      <c r="DH394" s="666">
        <v>2</v>
      </c>
      <c r="DI394" s="657">
        <v>0</v>
      </c>
      <c r="DJ394" s="657">
        <v>0</v>
      </c>
      <c r="DK394" s="657">
        <v>0</v>
      </c>
      <c r="DL394" s="665">
        <v>5</v>
      </c>
      <c r="DM394" s="657">
        <v>2</v>
      </c>
      <c r="DN394" s="666">
        <v>3</v>
      </c>
      <c r="DO394" s="657">
        <v>26</v>
      </c>
      <c r="DP394" s="657">
        <v>19</v>
      </c>
      <c r="DQ394" s="657">
        <v>7</v>
      </c>
      <c r="DR394" s="665">
        <v>0</v>
      </c>
      <c r="DS394" s="657">
        <v>0</v>
      </c>
      <c r="DT394" s="666">
        <v>0</v>
      </c>
      <c r="DU394" s="665">
        <v>3</v>
      </c>
      <c r="DV394" s="657">
        <v>2</v>
      </c>
      <c r="DW394" s="666">
        <v>1</v>
      </c>
    </row>
    <row r="395" spans="1:127" hidden="1" x14ac:dyDescent="0.15">
      <c r="A395" s="529" t="s">
        <v>1737</v>
      </c>
      <c r="B395" s="661">
        <v>3063</v>
      </c>
      <c r="C395" s="662">
        <v>2186</v>
      </c>
      <c r="D395" s="663">
        <v>877</v>
      </c>
      <c r="E395" s="657">
        <v>997</v>
      </c>
      <c r="F395" s="657">
        <v>781</v>
      </c>
      <c r="G395" s="657">
        <v>216</v>
      </c>
      <c r="H395" s="665">
        <v>572</v>
      </c>
      <c r="I395" s="657">
        <v>412</v>
      </c>
      <c r="J395" s="666">
        <v>160</v>
      </c>
      <c r="K395" s="657">
        <v>150</v>
      </c>
      <c r="L395" s="657">
        <v>104</v>
      </c>
      <c r="M395" s="657">
        <v>46</v>
      </c>
      <c r="N395" s="665">
        <v>287</v>
      </c>
      <c r="O395" s="657">
        <v>212</v>
      </c>
      <c r="P395" s="666">
        <v>75</v>
      </c>
      <c r="Q395" s="657">
        <v>35</v>
      </c>
      <c r="R395" s="657">
        <v>20</v>
      </c>
      <c r="S395" s="657">
        <v>15</v>
      </c>
      <c r="T395" s="665">
        <v>81</v>
      </c>
      <c r="U395" s="657">
        <v>49</v>
      </c>
      <c r="V395" s="666">
        <v>32</v>
      </c>
      <c r="W395" s="657">
        <v>3</v>
      </c>
      <c r="X395" s="657">
        <v>1</v>
      </c>
      <c r="Y395" s="657">
        <v>2</v>
      </c>
      <c r="Z395" s="665">
        <v>14</v>
      </c>
      <c r="AA395" s="657">
        <v>11</v>
      </c>
      <c r="AB395" s="666">
        <v>3</v>
      </c>
      <c r="AC395" s="657">
        <v>14</v>
      </c>
      <c r="AD395" s="657">
        <v>11</v>
      </c>
      <c r="AE395" s="657">
        <v>3</v>
      </c>
      <c r="AF395" s="665">
        <v>149</v>
      </c>
      <c r="AG395" s="657">
        <v>104</v>
      </c>
      <c r="AH395" s="666">
        <v>45</v>
      </c>
      <c r="AI395" s="657">
        <v>74</v>
      </c>
      <c r="AJ395" s="657">
        <v>36</v>
      </c>
      <c r="AK395" s="657">
        <v>38</v>
      </c>
      <c r="AL395" s="665">
        <v>46</v>
      </c>
      <c r="AM395" s="657">
        <v>30</v>
      </c>
      <c r="AN395" s="666">
        <v>16</v>
      </c>
      <c r="AO395" s="657">
        <v>25</v>
      </c>
      <c r="AP395" s="657">
        <v>20</v>
      </c>
      <c r="AQ395" s="657">
        <v>5</v>
      </c>
      <c r="AR395" s="665">
        <v>5</v>
      </c>
      <c r="AS395" s="657">
        <v>3</v>
      </c>
      <c r="AT395" s="666">
        <v>2</v>
      </c>
      <c r="AU395" s="657">
        <v>8</v>
      </c>
      <c r="AV395" s="657">
        <v>4</v>
      </c>
      <c r="AW395" s="657">
        <v>4</v>
      </c>
      <c r="AX395" s="665">
        <v>15</v>
      </c>
      <c r="AY395" s="657">
        <v>12</v>
      </c>
      <c r="AZ395" s="666">
        <v>3</v>
      </c>
      <c r="BA395" s="657">
        <v>0</v>
      </c>
      <c r="BB395" s="657">
        <v>0</v>
      </c>
      <c r="BC395" s="657">
        <v>0</v>
      </c>
      <c r="BD395" s="665">
        <v>0</v>
      </c>
      <c r="BE395" s="657">
        <v>0</v>
      </c>
      <c r="BF395" s="666">
        <v>0</v>
      </c>
      <c r="BG395" s="657">
        <v>58</v>
      </c>
      <c r="BH395" s="657">
        <v>44</v>
      </c>
      <c r="BI395" s="657">
        <v>14</v>
      </c>
      <c r="BJ395" s="665">
        <v>11</v>
      </c>
      <c r="BK395" s="657">
        <v>6</v>
      </c>
      <c r="BL395" s="666">
        <v>5</v>
      </c>
      <c r="BM395" s="657">
        <v>0</v>
      </c>
      <c r="BN395" s="657">
        <v>0</v>
      </c>
      <c r="BO395" s="657">
        <v>0</v>
      </c>
      <c r="BP395" s="665">
        <v>22</v>
      </c>
      <c r="BQ395" s="657">
        <v>14</v>
      </c>
      <c r="BR395" s="666">
        <v>8</v>
      </c>
      <c r="BS395" s="657">
        <v>0</v>
      </c>
      <c r="BT395" s="657">
        <v>0</v>
      </c>
      <c r="BU395" s="657">
        <v>0</v>
      </c>
      <c r="BV395" s="665">
        <v>126</v>
      </c>
      <c r="BW395" s="657">
        <v>83</v>
      </c>
      <c r="BX395" s="666">
        <v>43</v>
      </c>
      <c r="BY395" s="657">
        <v>0</v>
      </c>
      <c r="BZ395" s="657">
        <v>0</v>
      </c>
      <c r="CA395" s="657">
        <v>0</v>
      </c>
      <c r="CB395" s="665">
        <v>242</v>
      </c>
      <c r="CC395" s="657">
        <v>160</v>
      </c>
      <c r="CD395" s="666">
        <v>82</v>
      </c>
      <c r="CE395" s="657">
        <v>11</v>
      </c>
      <c r="CF395" s="657">
        <v>6</v>
      </c>
      <c r="CG395" s="657">
        <v>5</v>
      </c>
      <c r="CH395" s="665">
        <v>0</v>
      </c>
      <c r="CI395" s="657">
        <v>0</v>
      </c>
      <c r="CJ395" s="666">
        <v>0</v>
      </c>
      <c r="CK395" s="657">
        <v>7</v>
      </c>
      <c r="CL395" s="657">
        <v>4</v>
      </c>
      <c r="CM395" s="657">
        <v>3</v>
      </c>
      <c r="CN395" s="665">
        <v>0</v>
      </c>
      <c r="CO395" s="657">
        <v>0</v>
      </c>
      <c r="CP395" s="666">
        <v>0</v>
      </c>
      <c r="CQ395" s="657">
        <v>0</v>
      </c>
      <c r="CR395" s="657">
        <v>0</v>
      </c>
      <c r="CS395" s="657">
        <v>0</v>
      </c>
      <c r="CT395" s="665">
        <v>8</v>
      </c>
      <c r="CU395" s="657">
        <v>4</v>
      </c>
      <c r="CV395" s="666">
        <v>4</v>
      </c>
      <c r="CW395" s="657">
        <v>2</v>
      </c>
      <c r="CX395" s="657">
        <v>1</v>
      </c>
      <c r="CY395" s="657">
        <v>1</v>
      </c>
      <c r="CZ395" s="665">
        <v>0</v>
      </c>
      <c r="DA395" s="657">
        <v>0</v>
      </c>
      <c r="DB395" s="666">
        <v>0</v>
      </c>
      <c r="DC395" s="657">
        <v>0</v>
      </c>
      <c r="DD395" s="657">
        <v>0</v>
      </c>
      <c r="DE395" s="657">
        <v>0</v>
      </c>
      <c r="DF395" s="665">
        <v>0</v>
      </c>
      <c r="DG395" s="657">
        <v>0</v>
      </c>
      <c r="DH395" s="666">
        <v>0</v>
      </c>
      <c r="DI395" s="657">
        <v>0</v>
      </c>
      <c r="DJ395" s="657">
        <v>0</v>
      </c>
      <c r="DK395" s="657">
        <v>0</v>
      </c>
      <c r="DL395" s="665">
        <v>0</v>
      </c>
      <c r="DM395" s="657">
        <v>0</v>
      </c>
      <c r="DN395" s="666">
        <v>0</v>
      </c>
      <c r="DO395" s="657">
        <v>0</v>
      </c>
      <c r="DP395" s="657">
        <v>0</v>
      </c>
      <c r="DQ395" s="657">
        <v>0</v>
      </c>
      <c r="DR395" s="665">
        <v>16</v>
      </c>
      <c r="DS395" s="657">
        <v>11</v>
      </c>
      <c r="DT395" s="666">
        <v>5</v>
      </c>
      <c r="DU395" s="665">
        <v>85</v>
      </c>
      <c r="DV395" s="657">
        <v>43</v>
      </c>
      <c r="DW395" s="666">
        <v>42</v>
      </c>
    </row>
    <row r="396" spans="1:127" hidden="1" x14ac:dyDescent="0.15">
      <c r="A396" s="529" t="s">
        <v>1738</v>
      </c>
      <c r="B396" s="661">
        <v>797</v>
      </c>
      <c r="C396" s="662">
        <v>525</v>
      </c>
      <c r="D396" s="663">
        <v>272</v>
      </c>
      <c r="E396" s="657">
        <v>275</v>
      </c>
      <c r="F396" s="657">
        <v>190</v>
      </c>
      <c r="G396" s="657">
        <v>85</v>
      </c>
      <c r="H396" s="665">
        <v>56</v>
      </c>
      <c r="I396" s="657">
        <v>40</v>
      </c>
      <c r="J396" s="666">
        <v>16</v>
      </c>
      <c r="K396" s="657">
        <v>23</v>
      </c>
      <c r="L396" s="657">
        <v>15</v>
      </c>
      <c r="M396" s="657">
        <v>8</v>
      </c>
      <c r="N396" s="665">
        <v>155</v>
      </c>
      <c r="O396" s="657">
        <v>100</v>
      </c>
      <c r="P396" s="666">
        <v>55</v>
      </c>
      <c r="Q396" s="657">
        <v>43</v>
      </c>
      <c r="R396" s="657">
        <v>38</v>
      </c>
      <c r="S396" s="657">
        <v>5</v>
      </c>
      <c r="T396" s="665">
        <v>25</v>
      </c>
      <c r="U396" s="657">
        <v>14</v>
      </c>
      <c r="V396" s="666">
        <v>11</v>
      </c>
      <c r="W396" s="657">
        <v>0</v>
      </c>
      <c r="X396" s="657">
        <v>0</v>
      </c>
      <c r="Y396" s="657">
        <v>0</v>
      </c>
      <c r="Z396" s="665">
        <v>2</v>
      </c>
      <c r="AA396" s="657">
        <v>1</v>
      </c>
      <c r="AB396" s="666">
        <v>1</v>
      </c>
      <c r="AC396" s="657">
        <v>0</v>
      </c>
      <c r="AD396" s="657">
        <v>0</v>
      </c>
      <c r="AE396" s="657">
        <v>0</v>
      </c>
      <c r="AF396" s="665">
        <v>26</v>
      </c>
      <c r="AG396" s="657">
        <v>16</v>
      </c>
      <c r="AH396" s="666">
        <v>10</v>
      </c>
      <c r="AI396" s="657">
        <v>51</v>
      </c>
      <c r="AJ396" s="657">
        <v>27</v>
      </c>
      <c r="AK396" s="657">
        <v>24</v>
      </c>
      <c r="AL396" s="665">
        <v>0</v>
      </c>
      <c r="AM396" s="657">
        <v>0</v>
      </c>
      <c r="AN396" s="666">
        <v>0</v>
      </c>
      <c r="AO396" s="657">
        <v>0</v>
      </c>
      <c r="AP396" s="657">
        <v>0</v>
      </c>
      <c r="AQ396" s="657">
        <v>0</v>
      </c>
      <c r="AR396" s="665">
        <v>0</v>
      </c>
      <c r="AS396" s="657">
        <v>0</v>
      </c>
      <c r="AT396" s="666">
        <v>0</v>
      </c>
      <c r="AU396" s="657">
        <v>10</v>
      </c>
      <c r="AV396" s="657">
        <v>6</v>
      </c>
      <c r="AW396" s="657">
        <v>4</v>
      </c>
      <c r="AX396" s="665">
        <v>10</v>
      </c>
      <c r="AY396" s="657">
        <v>7</v>
      </c>
      <c r="AZ396" s="666">
        <v>3</v>
      </c>
      <c r="BA396" s="657">
        <v>0</v>
      </c>
      <c r="BB396" s="657">
        <v>0</v>
      </c>
      <c r="BC396" s="657">
        <v>0</v>
      </c>
      <c r="BD396" s="665">
        <v>30</v>
      </c>
      <c r="BE396" s="657">
        <v>15</v>
      </c>
      <c r="BF396" s="666">
        <v>15</v>
      </c>
      <c r="BG396" s="657">
        <v>0</v>
      </c>
      <c r="BH396" s="657">
        <v>0</v>
      </c>
      <c r="BI396" s="657">
        <v>0</v>
      </c>
      <c r="BJ396" s="665">
        <v>0</v>
      </c>
      <c r="BK396" s="657">
        <v>0</v>
      </c>
      <c r="BL396" s="666">
        <v>0</v>
      </c>
      <c r="BM396" s="657">
        <v>0</v>
      </c>
      <c r="BN396" s="657">
        <v>0</v>
      </c>
      <c r="BO396" s="657">
        <v>0</v>
      </c>
      <c r="BP396" s="665">
        <v>0</v>
      </c>
      <c r="BQ396" s="657">
        <v>0</v>
      </c>
      <c r="BR396" s="666">
        <v>0</v>
      </c>
      <c r="BS396" s="657">
        <v>16</v>
      </c>
      <c r="BT396" s="657">
        <v>11</v>
      </c>
      <c r="BU396" s="657">
        <v>5</v>
      </c>
      <c r="BV396" s="665">
        <v>16</v>
      </c>
      <c r="BW396" s="657">
        <v>10</v>
      </c>
      <c r="BX396" s="666">
        <v>6</v>
      </c>
      <c r="BY396" s="657">
        <v>8</v>
      </c>
      <c r="BZ396" s="657">
        <v>5</v>
      </c>
      <c r="CA396" s="657">
        <v>3</v>
      </c>
      <c r="CB396" s="665">
        <v>12</v>
      </c>
      <c r="CC396" s="657">
        <v>10</v>
      </c>
      <c r="CD396" s="666">
        <v>2</v>
      </c>
      <c r="CE396" s="657">
        <v>0</v>
      </c>
      <c r="CF396" s="657">
        <v>0</v>
      </c>
      <c r="CG396" s="657">
        <v>0</v>
      </c>
      <c r="CH396" s="665">
        <v>5</v>
      </c>
      <c r="CI396" s="657">
        <v>3</v>
      </c>
      <c r="CJ396" s="666">
        <v>2</v>
      </c>
      <c r="CK396" s="657">
        <v>7</v>
      </c>
      <c r="CL396" s="657">
        <v>3</v>
      </c>
      <c r="CM396" s="657">
        <v>4</v>
      </c>
      <c r="CN396" s="665">
        <v>0</v>
      </c>
      <c r="CO396" s="657">
        <v>0</v>
      </c>
      <c r="CP396" s="666">
        <v>0</v>
      </c>
      <c r="CQ396" s="657">
        <v>0</v>
      </c>
      <c r="CR396" s="657">
        <v>0</v>
      </c>
      <c r="CS396" s="657">
        <v>0</v>
      </c>
      <c r="CT396" s="665">
        <v>0</v>
      </c>
      <c r="CU396" s="657">
        <v>0</v>
      </c>
      <c r="CV396" s="666">
        <v>0</v>
      </c>
      <c r="CW396" s="657">
        <v>0</v>
      </c>
      <c r="CX396" s="657">
        <v>0</v>
      </c>
      <c r="CY396" s="657">
        <v>0</v>
      </c>
      <c r="CZ396" s="665">
        <v>6</v>
      </c>
      <c r="DA396" s="657">
        <v>3</v>
      </c>
      <c r="DB396" s="666">
        <v>3</v>
      </c>
      <c r="DC396" s="657">
        <v>21</v>
      </c>
      <c r="DD396" s="657">
        <v>11</v>
      </c>
      <c r="DE396" s="657">
        <v>10</v>
      </c>
      <c r="DF396" s="665">
        <v>0</v>
      </c>
      <c r="DG396" s="657">
        <v>0</v>
      </c>
      <c r="DH396" s="666">
        <v>0</v>
      </c>
      <c r="DI396" s="657">
        <v>0</v>
      </c>
      <c r="DJ396" s="657">
        <v>0</v>
      </c>
      <c r="DK396" s="657">
        <v>0</v>
      </c>
      <c r="DL396" s="665">
        <v>0</v>
      </c>
      <c r="DM396" s="657">
        <v>0</v>
      </c>
      <c r="DN396" s="666">
        <v>0</v>
      </c>
      <c r="DO396" s="657">
        <v>0</v>
      </c>
      <c r="DP396" s="657">
        <v>0</v>
      </c>
      <c r="DQ396" s="657">
        <v>0</v>
      </c>
      <c r="DR396" s="665">
        <v>0</v>
      </c>
      <c r="DS396" s="657">
        <v>0</v>
      </c>
      <c r="DT396" s="666">
        <v>0</v>
      </c>
      <c r="DU396" s="665">
        <v>0</v>
      </c>
      <c r="DV396" s="657">
        <v>0</v>
      </c>
      <c r="DW396" s="666">
        <v>0</v>
      </c>
    </row>
    <row r="397" spans="1:127" hidden="1" x14ac:dyDescent="0.15">
      <c r="A397" s="529" t="s">
        <v>1739</v>
      </c>
      <c r="B397" s="661">
        <v>15626</v>
      </c>
      <c r="C397" s="662">
        <v>9281</v>
      </c>
      <c r="D397" s="663">
        <v>6336</v>
      </c>
      <c r="E397" s="657">
        <v>6519</v>
      </c>
      <c r="F397" s="657">
        <v>3963</v>
      </c>
      <c r="G397" s="657">
        <v>2556</v>
      </c>
      <c r="H397" s="665">
        <v>1566</v>
      </c>
      <c r="I397" s="657">
        <v>1005</v>
      </c>
      <c r="J397" s="666">
        <v>561</v>
      </c>
      <c r="K397" s="657">
        <v>1083</v>
      </c>
      <c r="L397" s="657">
        <v>620</v>
      </c>
      <c r="M397" s="657">
        <v>463</v>
      </c>
      <c r="N397" s="665">
        <v>452</v>
      </c>
      <c r="O397" s="657">
        <v>224</v>
      </c>
      <c r="P397" s="666">
        <v>225</v>
      </c>
      <c r="Q397" s="657">
        <v>1865</v>
      </c>
      <c r="R397" s="657">
        <v>1093</v>
      </c>
      <c r="S397" s="657">
        <v>772</v>
      </c>
      <c r="T397" s="665">
        <v>95</v>
      </c>
      <c r="U397" s="657">
        <v>56</v>
      </c>
      <c r="V397" s="666">
        <v>39</v>
      </c>
      <c r="W397" s="657">
        <v>92</v>
      </c>
      <c r="X397" s="657">
        <v>60</v>
      </c>
      <c r="Y397" s="657">
        <v>32</v>
      </c>
      <c r="Z397" s="665">
        <v>719</v>
      </c>
      <c r="AA397" s="657">
        <v>383</v>
      </c>
      <c r="AB397" s="666">
        <v>336</v>
      </c>
      <c r="AC397" s="657">
        <v>13</v>
      </c>
      <c r="AD397" s="657">
        <v>7</v>
      </c>
      <c r="AE397" s="657">
        <v>6</v>
      </c>
      <c r="AF397" s="665">
        <v>210</v>
      </c>
      <c r="AG397" s="657">
        <v>135</v>
      </c>
      <c r="AH397" s="666">
        <v>69</v>
      </c>
      <c r="AI397" s="657">
        <v>399</v>
      </c>
      <c r="AJ397" s="657">
        <v>218</v>
      </c>
      <c r="AK397" s="657">
        <v>181</v>
      </c>
      <c r="AL397" s="665">
        <v>54</v>
      </c>
      <c r="AM397" s="657">
        <v>11</v>
      </c>
      <c r="AN397" s="666">
        <v>43</v>
      </c>
      <c r="AO397" s="657">
        <v>30</v>
      </c>
      <c r="AP397" s="657">
        <v>19</v>
      </c>
      <c r="AQ397" s="657">
        <v>11</v>
      </c>
      <c r="AR397" s="665">
        <v>87</v>
      </c>
      <c r="AS397" s="657">
        <v>45</v>
      </c>
      <c r="AT397" s="666">
        <v>42</v>
      </c>
      <c r="AU397" s="657">
        <v>70</v>
      </c>
      <c r="AV397" s="657">
        <v>21</v>
      </c>
      <c r="AW397" s="657">
        <v>49</v>
      </c>
      <c r="AX397" s="665">
        <v>402</v>
      </c>
      <c r="AY397" s="657">
        <v>163</v>
      </c>
      <c r="AZ397" s="666">
        <v>239</v>
      </c>
      <c r="BA397" s="657">
        <v>83</v>
      </c>
      <c r="BB397" s="657">
        <v>28</v>
      </c>
      <c r="BC397" s="657">
        <v>55</v>
      </c>
      <c r="BD397" s="665">
        <v>30</v>
      </c>
      <c r="BE397" s="657">
        <v>23</v>
      </c>
      <c r="BF397" s="666">
        <v>7</v>
      </c>
      <c r="BG397" s="657">
        <v>72</v>
      </c>
      <c r="BH397" s="657">
        <v>42</v>
      </c>
      <c r="BI397" s="657">
        <v>30</v>
      </c>
      <c r="BJ397" s="665">
        <v>146</v>
      </c>
      <c r="BK397" s="657">
        <v>64</v>
      </c>
      <c r="BL397" s="666">
        <v>82</v>
      </c>
      <c r="BM397" s="657">
        <v>39</v>
      </c>
      <c r="BN397" s="657">
        <v>15</v>
      </c>
      <c r="BO397" s="657">
        <v>24</v>
      </c>
      <c r="BP397" s="665">
        <v>37</v>
      </c>
      <c r="BQ397" s="657">
        <v>15</v>
      </c>
      <c r="BR397" s="666">
        <v>22</v>
      </c>
      <c r="BS397" s="657">
        <v>72</v>
      </c>
      <c r="BT397" s="657">
        <v>49</v>
      </c>
      <c r="BU397" s="657">
        <v>23</v>
      </c>
      <c r="BV397" s="665">
        <v>114</v>
      </c>
      <c r="BW397" s="657">
        <v>59</v>
      </c>
      <c r="BX397" s="666">
        <v>55</v>
      </c>
      <c r="BY397" s="657">
        <v>51</v>
      </c>
      <c r="BZ397" s="657">
        <v>37</v>
      </c>
      <c r="CA397" s="657">
        <v>14</v>
      </c>
      <c r="CB397" s="665">
        <v>54</v>
      </c>
      <c r="CC397" s="657">
        <v>38</v>
      </c>
      <c r="CD397" s="666">
        <v>16</v>
      </c>
      <c r="CE397" s="657">
        <v>72</v>
      </c>
      <c r="CF397" s="657">
        <v>47</v>
      </c>
      <c r="CG397" s="657">
        <v>25</v>
      </c>
      <c r="CH397" s="665">
        <v>29</v>
      </c>
      <c r="CI397" s="657">
        <v>7</v>
      </c>
      <c r="CJ397" s="666">
        <v>22</v>
      </c>
      <c r="CK397" s="657">
        <v>465</v>
      </c>
      <c r="CL397" s="657">
        <v>264</v>
      </c>
      <c r="CM397" s="657">
        <v>201</v>
      </c>
      <c r="CN397" s="665">
        <v>1</v>
      </c>
      <c r="CO397" s="657">
        <v>1</v>
      </c>
      <c r="CP397" s="666">
        <v>0</v>
      </c>
      <c r="CQ397" s="657">
        <v>0</v>
      </c>
      <c r="CR397" s="657">
        <v>0</v>
      </c>
      <c r="CS397" s="657">
        <v>0</v>
      </c>
      <c r="CT397" s="665">
        <v>419</v>
      </c>
      <c r="CU397" s="657">
        <v>353</v>
      </c>
      <c r="CV397" s="666">
        <v>66</v>
      </c>
      <c r="CW397" s="657">
        <v>32</v>
      </c>
      <c r="CX397" s="657">
        <v>29</v>
      </c>
      <c r="CY397" s="657">
        <v>3</v>
      </c>
      <c r="CZ397" s="665">
        <v>0</v>
      </c>
      <c r="DA397" s="657">
        <v>0</v>
      </c>
      <c r="DB397" s="666">
        <v>0</v>
      </c>
      <c r="DC397" s="657">
        <v>166</v>
      </c>
      <c r="DD397" s="657">
        <v>125</v>
      </c>
      <c r="DE397" s="657">
        <v>41</v>
      </c>
      <c r="DF397" s="665">
        <v>1</v>
      </c>
      <c r="DG397" s="657">
        <v>1</v>
      </c>
      <c r="DH397" s="666">
        <v>0</v>
      </c>
      <c r="DI397" s="657">
        <v>7</v>
      </c>
      <c r="DJ397" s="657">
        <v>6</v>
      </c>
      <c r="DK397" s="657">
        <v>1</v>
      </c>
      <c r="DL397" s="665">
        <v>6</v>
      </c>
      <c r="DM397" s="657">
        <v>4</v>
      </c>
      <c r="DN397" s="666">
        <v>2</v>
      </c>
      <c r="DO397" s="657">
        <v>36</v>
      </c>
      <c r="DP397" s="657">
        <v>21</v>
      </c>
      <c r="DQ397" s="657">
        <v>15</v>
      </c>
      <c r="DR397" s="665">
        <v>6</v>
      </c>
      <c r="DS397" s="657">
        <v>4</v>
      </c>
      <c r="DT397" s="666">
        <v>2</v>
      </c>
      <c r="DU397" s="665">
        <v>32</v>
      </c>
      <c r="DV397" s="657">
        <v>26</v>
      </c>
      <c r="DW397" s="666">
        <v>6</v>
      </c>
    </row>
    <row r="398" spans="1:127" hidden="1" x14ac:dyDescent="0.15">
      <c r="A398" s="529" t="s">
        <v>1740</v>
      </c>
      <c r="B398" s="661">
        <v>21299</v>
      </c>
      <c r="C398" s="662">
        <v>14352</v>
      </c>
      <c r="D398" s="663">
        <v>6893</v>
      </c>
      <c r="E398" s="657">
        <v>6307</v>
      </c>
      <c r="F398" s="657">
        <v>4214</v>
      </c>
      <c r="G398" s="657">
        <v>2091</v>
      </c>
      <c r="H398" s="665">
        <v>3921</v>
      </c>
      <c r="I398" s="657">
        <v>2764</v>
      </c>
      <c r="J398" s="666">
        <v>1141</v>
      </c>
      <c r="K398" s="657">
        <v>1997</v>
      </c>
      <c r="L398" s="657">
        <v>1389</v>
      </c>
      <c r="M398" s="657">
        <v>600</v>
      </c>
      <c r="N398" s="665">
        <v>671</v>
      </c>
      <c r="O398" s="657">
        <v>434</v>
      </c>
      <c r="P398" s="666">
        <v>237</v>
      </c>
      <c r="Q398" s="657">
        <v>940</v>
      </c>
      <c r="R398" s="657">
        <v>605</v>
      </c>
      <c r="S398" s="657">
        <v>335</v>
      </c>
      <c r="T398" s="665">
        <v>185</v>
      </c>
      <c r="U398" s="657">
        <v>132</v>
      </c>
      <c r="V398" s="666">
        <v>53</v>
      </c>
      <c r="W398" s="657">
        <v>121</v>
      </c>
      <c r="X398" s="657">
        <v>72</v>
      </c>
      <c r="Y398" s="657">
        <v>49</v>
      </c>
      <c r="Z398" s="665">
        <v>635</v>
      </c>
      <c r="AA398" s="657">
        <v>414</v>
      </c>
      <c r="AB398" s="666">
        <v>221</v>
      </c>
      <c r="AC398" s="657">
        <v>186</v>
      </c>
      <c r="AD398" s="657">
        <v>131</v>
      </c>
      <c r="AE398" s="657">
        <v>55</v>
      </c>
      <c r="AF398" s="665">
        <v>291</v>
      </c>
      <c r="AG398" s="657">
        <v>208</v>
      </c>
      <c r="AH398" s="666">
        <v>83</v>
      </c>
      <c r="AI398" s="657">
        <v>1474</v>
      </c>
      <c r="AJ398" s="657">
        <v>1045</v>
      </c>
      <c r="AK398" s="657">
        <v>426</v>
      </c>
      <c r="AL398" s="665">
        <v>151</v>
      </c>
      <c r="AM398" s="657">
        <v>97</v>
      </c>
      <c r="AN398" s="666">
        <v>54</v>
      </c>
      <c r="AO398" s="657">
        <v>212</v>
      </c>
      <c r="AP398" s="657">
        <v>125</v>
      </c>
      <c r="AQ398" s="657">
        <v>87</v>
      </c>
      <c r="AR398" s="665">
        <v>369</v>
      </c>
      <c r="AS398" s="657">
        <v>158</v>
      </c>
      <c r="AT398" s="666">
        <v>211</v>
      </c>
      <c r="AU398" s="657">
        <v>442</v>
      </c>
      <c r="AV398" s="657">
        <v>302</v>
      </c>
      <c r="AW398" s="657">
        <v>140</v>
      </c>
      <c r="AX398" s="665">
        <v>327</v>
      </c>
      <c r="AY398" s="657">
        <v>221</v>
      </c>
      <c r="AZ398" s="666">
        <v>106</v>
      </c>
      <c r="BA398" s="657">
        <v>151</v>
      </c>
      <c r="BB398" s="657">
        <v>58</v>
      </c>
      <c r="BC398" s="657">
        <v>93</v>
      </c>
      <c r="BD398" s="665">
        <v>168</v>
      </c>
      <c r="BE398" s="657">
        <v>116</v>
      </c>
      <c r="BF398" s="666">
        <v>52</v>
      </c>
      <c r="BG398" s="657">
        <v>243</v>
      </c>
      <c r="BH398" s="657">
        <v>157</v>
      </c>
      <c r="BI398" s="657">
        <v>86</v>
      </c>
      <c r="BJ398" s="665">
        <v>190</v>
      </c>
      <c r="BK398" s="657">
        <v>139</v>
      </c>
      <c r="BL398" s="666">
        <v>51</v>
      </c>
      <c r="BM398" s="657">
        <v>87</v>
      </c>
      <c r="BN398" s="657">
        <v>62</v>
      </c>
      <c r="BO398" s="657">
        <v>25</v>
      </c>
      <c r="BP398" s="665">
        <v>132</v>
      </c>
      <c r="BQ398" s="657">
        <v>94</v>
      </c>
      <c r="BR398" s="666">
        <v>38</v>
      </c>
      <c r="BS398" s="657">
        <v>211</v>
      </c>
      <c r="BT398" s="657">
        <v>133</v>
      </c>
      <c r="BU398" s="657">
        <v>76</v>
      </c>
      <c r="BV398" s="665">
        <v>248</v>
      </c>
      <c r="BW398" s="657">
        <v>168</v>
      </c>
      <c r="BX398" s="666">
        <v>80</v>
      </c>
      <c r="BY398" s="657">
        <v>113</v>
      </c>
      <c r="BZ398" s="657">
        <v>85</v>
      </c>
      <c r="CA398" s="657">
        <v>28</v>
      </c>
      <c r="CB398" s="665">
        <v>121</v>
      </c>
      <c r="CC398" s="657">
        <v>81</v>
      </c>
      <c r="CD398" s="666">
        <v>40</v>
      </c>
      <c r="CE398" s="657">
        <v>214</v>
      </c>
      <c r="CF398" s="657">
        <v>158</v>
      </c>
      <c r="CG398" s="657">
        <v>56</v>
      </c>
      <c r="CH398" s="665">
        <v>177</v>
      </c>
      <c r="CI398" s="657">
        <v>130</v>
      </c>
      <c r="CJ398" s="666">
        <v>47</v>
      </c>
      <c r="CK398" s="657">
        <v>342</v>
      </c>
      <c r="CL398" s="657">
        <v>228</v>
      </c>
      <c r="CM398" s="657">
        <v>114</v>
      </c>
      <c r="CN398" s="665">
        <v>16</v>
      </c>
      <c r="CO398" s="657">
        <v>9</v>
      </c>
      <c r="CP398" s="666">
        <v>7</v>
      </c>
      <c r="CQ398" s="657">
        <v>38</v>
      </c>
      <c r="CR398" s="657">
        <v>24</v>
      </c>
      <c r="CS398" s="657">
        <v>14</v>
      </c>
      <c r="CT398" s="665">
        <v>131</v>
      </c>
      <c r="CU398" s="657">
        <v>100</v>
      </c>
      <c r="CV398" s="666">
        <v>31</v>
      </c>
      <c r="CW398" s="657">
        <v>72</v>
      </c>
      <c r="CX398" s="657">
        <v>56</v>
      </c>
      <c r="CY398" s="657">
        <v>16</v>
      </c>
      <c r="CZ398" s="665">
        <v>11</v>
      </c>
      <c r="DA398" s="657">
        <v>8</v>
      </c>
      <c r="DB398" s="666">
        <v>3</v>
      </c>
      <c r="DC398" s="657">
        <v>114</v>
      </c>
      <c r="DD398" s="657">
        <v>54</v>
      </c>
      <c r="DE398" s="657">
        <v>60</v>
      </c>
      <c r="DF398" s="665">
        <v>18</v>
      </c>
      <c r="DG398" s="657">
        <v>12</v>
      </c>
      <c r="DH398" s="666">
        <v>6</v>
      </c>
      <c r="DI398" s="657">
        <v>92</v>
      </c>
      <c r="DJ398" s="657">
        <v>60</v>
      </c>
      <c r="DK398" s="657">
        <v>32</v>
      </c>
      <c r="DL398" s="665">
        <v>38</v>
      </c>
      <c r="DM398" s="657">
        <v>27</v>
      </c>
      <c r="DN398" s="666">
        <v>11</v>
      </c>
      <c r="DO398" s="657">
        <v>83</v>
      </c>
      <c r="DP398" s="657">
        <v>43</v>
      </c>
      <c r="DQ398" s="657">
        <v>17</v>
      </c>
      <c r="DR398" s="665">
        <v>41</v>
      </c>
      <c r="DS398" s="657">
        <v>23</v>
      </c>
      <c r="DT398" s="666">
        <v>18</v>
      </c>
      <c r="DU398" s="665">
        <v>19</v>
      </c>
      <c r="DV398" s="657">
        <v>16</v>
      </c>
      <c r="DW398" s="666">
        <v>3</v>
      </c>
    </row>
    <row r="399" spans="1:127" hidden="1" x14ac:dyDescent="0.15">
      <c r="A399" s="529" t="s">
        <v>1741</v>
      </c>
      <c r="B399" s="661">
        <v>327</v>
      </c>
      <c r="C399" s="662">
        <v>228</v>
      </c>
      <c r="D399" s="663">
        <v>99</v>
      </c>
      <c r="E399" s="657">
        <v>142</v>
      </c>
      <c r="F399" s="657">
        <v>89</v>
      </c>
      <c r="G399" s="657">
        <v>53</v>
      </c>
      <c r="H399" s="665">
        <v>52</v>
      </c>
      <c r="I399" s="657">
        <v>44</v>
      </c>
      <c r="J399" s="666">
        <v>8</v>
      </c>
      <c r="K399" s="657">
        <v>60</v>
      </c>
      <c r="L399" s="657">
        <v>45</v>
      </c>
      <c r="M399" s="657">
        <v>15</v>
      </c>
      <c r="N399" s="665">
        <v>4</v>
      </c>
      <c r="O399" s="657">
        <v>3</v>
      </c>
      <c r="P399" s="666">
        <v>1</v>
      </c>
      <c r="Q399" s="657">
        <v>1</v>
      </c>
      <c r="R399" s="657">
        <v>1</v>
      </c>
      <c r="S399" s="657">
        <v>0</v>
      </c>
      <c r="T399" s="665">
        <v>1</v>
      </c>
      <c r="U399" s="657">
        <v>0</v>
      </c>
      <c r="V399" s="666">
        <v>1</v>
      </c>
      <c r="W399" s="657">
        <v>0</v>
      </c>
      <c r="X399" s="657">
        <v>0</v>
      </c>
      <c r="Y399" s="657">
        <v>0</v>
      </c>
      <c r="Z399" s="665">
        <v>0</v>
      </c>
      <c r="AA399" s="657">
        <v>0</v>
      </c>
      <c r="AB399" s="666">
        <v>0</v>
      </c>
      <c r="AC399" s="657">
        <v>0</v>
      </c>
      <c r="AD399" s="657">
        <v>0</v>
      </c>
      <c r="AE399" s="657">
        <v>0</v>
      </c>
      <c r="AF399" s="665">
        <v>1</v>
      </c>
      <c r="AG399" s="657">
        <v>1</v>
      </c>
      <c r="AH399" s="666">
        <v>0</v>
      </c>
      <c r="AI399" s="657">
        <v>23</v>
      </c>
      <c r="AJ399" s="657">
        <v>16</v>
      </c>
      <c r="AK399" s="657">
        <v>7</v>
      </c>
      <c r="AL399" s="665">
        <v>0</v>
      </c>
      <c r="AM399" s="657">
        <v>0</v>
      </c>
      <c r="AN399" s="666">
        <v>0</v>
      </c>
      <c r="AO399" s="657">
        <v>1</v>
      </c>
      <c r="AP399" s="657">
        <v>1</v>
      </c>
      <c r="AQ399" s="657">
        <v>0</v>
      </c>
      <c r="AR399" s="665">
        <v>9</v>
      </c>
      <c r="AS399" s="657">
        <v>5</v>
      </c>
      <c r="AT399" s="666">
        <v>4</v>
      </c>
      <c r="AU399" s="657">
        <v>0</v>
      </c>
      <c r="AV399" s="657">
        <v>0</v>
      </c>
      <c r="AW399" s="657">
        <v>0</v>
      </c>
      <c r="AX399" s="665">
        <v>3</v>
      </c>
      <c r="AY399" s="657">
        <v>1</v>
      </c>
      <c r="AZ399" s="666">
        <v>2</v>
      </c>
      <c r="BA399" s="657">
        <v>0</v>
      </c>
      <c r="BB399" s="657">
        <v>0</v>
      </c>
      <c r="BC399" s="657">
        <v>0</v>
      </c>
      <c r="BD399" s="665">
        <v>0</v>
      </c>
      <c r="BE399" s="657">
        <v>0</v>
      </c>
      <c r="BF399" s="666">
        <v>0</v>
      </c>
      <c r="BG399" s="657">
        <v>6</v>
      </c>
      <c r="BH399" s="657">
        <v>5</v>
      </c>
      <c r="BI399" s="657">
        <v>1</v>
      </c>
      <c r="BJ399" s="665">
        <v>0</v>
      </c>
      <c r="BK399" s="657">
        <v>0</v>
      </c>
      <c r="BL399" s="666">
        <v>0</v>
      </c>
      <c r="BM399" s="657">
        <v>0</v>
      </c>
      <c r="BN399" s="657">
        <v>0</v>
      </c>
      <c r="BO399" s="657">
        <v>0</v>
      </c>
      <c r="BP399" s="665">
        <v>0</v>
      </c>
      <c r="BQ399" s="657">
        <v>0</v>
      </c>
      <c r="BR399" s="666">
        <v>0</v>
      </c>
      <c r="BS399" s="657">
        <v>0</v>
      </c>
      <c r="BT399" s="657">
        <v>0</v>
      </c>
      <c r="BU399" s="657">
        <v>0</v>
      </c>
      <c r="BV399" s="665">
        <v>1</v>
      </c>
      <c r="BW399" s="657">
        <v>1</v>
      </c>
      <c r="BX399" s="666">
        <v>0</v>
      </c>
      <c r="BY399" s="657">
        <v>0</v>
      </c>
      <c r="BZ399" s="657">
        <v>0</v>
      </c>
      <c r="CA399" s="657">
        <v>0</v>
      </c>
      <c r="CB399" s="665">
        <v>6</v>
      </c>
      <c r="CC399" s="657">
        <v>3</v>
      </c>
      <c r="CD399" s="666">
        <v>3</v>
      </c>
      <c r="CE399" s="657">
        <v>7</v>
      </c>
      <c r="CF399" s="657">
        <v>6</v>
      </c>
      <c r="CG399" s="657">
        <v>1</v>
      </c>
      <c r="CH399" s="665">
        <v>1</v>
      </c>
      <c r="CI399" s="657">
        <v>1</v>
      </c>
      <c r="CJ399" s="666">
        <v>0</v>
      </c>
      <c r="CK399" s="657">
        <v>0</v>
      </c>
      <c r="CL399" s="657">
        <v>0</v>
      </c>
      <c r="CM399" s="657">
        <v>0</v>
      </c>
      <c r="CN399" s="665">
        <v>0</v>
      </c>
      <c r="CO399" s="657">
        <v>0</v>
      </c>
      <c r="CP399" s="666">
        <v>0</v>
      </c>
      <c r="CQ399" s="657">
        <v>0</v>
      </c>
      <c r="CR399" s="657">
        <v>0</v>
      </c>
      <c r="CS399" s="657">
        <v>0</v>
      </c>
      <c r="CT399" s="665">
        <v>0</v>
      </c>
      <c r="CU399" s="657">
        <v>0</v>
      </c>
      <c r="CV399" s="666">
        <v>0</v>
      </c>
      <c r="CW399" s="657">
        <v>0</v>
      </c>
      <c r="CX399" s="657">
        <v>0</v>
      </c>
      <c r="CY399" s="657">
        <v>0</v>
      </c>
      <c r="CZ399" s="665">
        <v>0</v>
      </c>
      <c r="DA399" s="657">
        <v>0</v>
      </c>
      <c r="DB399" s="666">
        <v>0</v>
      </c>
      <c r="DC399" s="657">
        <v>0</v>
      </c>
      <c r="DD399" s="657">
        <v>0</v>
      </c>
      <c r="DE399" s="657">
        <v>0</v>
      </c>
      <c r="DF399" s="665">
        <v>0</v>
      </c>
      <c r="DG399" s="657">
        <v>0</v>
      </c>
      <c r="DH399" s="666">
        <v>0</v>
      </c>
      <c r="DI399" s="657">
        <v>9</v>
      </c>
      <c r="DJ399" s="657">
        <v>6</v>
      </c>
      <c r="DK399" s="657">
        <v>3</v>
      </c>
      <c r="DL399" s="665">
        <v>0</v>
      </c>
      <c r="DM399" s="657">
        <v>0</v>
      </c>
      <c r="DN399" s="666">
        <v>0</v>
      </c>
      <c r="DO399" s="657">
        <v>0</v>
      </c>
      <c r="DP399" s="657">
        <v>0</v>
      </c>
      <c r="DQ399" s="657">
        <v>0</v>
      </c>
      <c r="DR399" s="665">
        <v>0</v>
      </c>
      <c r="DS399" s="657">
        <v>0</v>
      </c>
      <c r="DT399" s="666">
        <v>0</v>
      </c>
      <c r="DU399" s="665">
        <v>0</v>
      </c>
      <c r="DV399" s="657">
        <v>0</v>
      </c>
      <c r="DW399" s="666">
        <v>0</v>
      </c>
    </row>
    <row r="400" spans="1:127" hidden="1" x14ac:dyDescent="0.15">
      <c r="A400" s="529" t="s">
        <v>1742</v>
      </c>
      <c r="B400" s="661">
        <v>7617</v>
      </c>
      <c r="C400" s="662">
        <v>5547</v>
      </c>
      <c r="D400" s="663">
        <v>2057</v>
      </c>
      <c r="E400" s="657">
        <v>2288</v>
      </c>
      <c r="F400" s="657">
        <v>1659</v>
      </c>
      <c r="G400" s="657">
        <v>629</v>
      </c>
      <c r="H400" s="665">
        <v>1492</v>
      </c>
      <c r="I400" s="657">
        <v>1087</v>
      </c>
      <c r="J400" s="666">
        <v>399</v>
      </c>
      <c r="K400" s="657">
        <v>508</v>
      </c>
      <c r="L400" s="657">
        <v>371</v>
      </c>
      <c r="M400" s="657">
        <v>132</v>
      </c>
      <c r="N400" s="665">
        <v>224</v>
      </c>
      <c r="O400" s="657">
        <v>176</v>
      </c>
      <c r="P400" s="666">
        <v>48</v>
      </c>
      <c r="Q400" s="657">
        <v>361</v>
      </c>
      <c r="R400" s="657">
        <v>265</v>
      </c>
      <c r="S400" s="657">
        <v>96</v>
      </c>
      <c r="T400" s="665">
        <v>97</v>
      </c>
      <c r="U400" s="657">
        <v>73</v>
      </c>
      <c r="V400" s="666">
        <v>24</v>
      </c>
      <c r="W400" s="657">
        <v>60</v>
      </c>
      <c r="X400" s="657">
        <v>45</v>
      </c>
      <c r="Y400" s="657">
        <v>15</v>
      </c>
      <c r="Z400" s="665">
        <v>196</v>
      </c>
      <c r="AA400" s="657">
        <v>130</v>
      </c>
      <c r="AB400" s="666">
        <v>66</v>
      </c>
      <c r="AC400" s="657">
        <v>13</v>
      </c>
      <c r="AD400" s="657">
        <v>6</v>
      </c>
      <c r="AE400" s="657">
        <v>7</v>
      </c>
      <c r="AF400" s="665">
        <v>170</v>
      </c>
      <c r="AG400" s="657">
        <v>122</v>
      </c>
      <c r="AH400" s="666">
        <v>48</v>
      </c>
      <c r="AI400" s="657">
        <v>421</v>
      </c>
      <c r="AJ400" s="657">
        <v>297</v>
      </c>
      <c r="AK400" s="657">
        <v>124</v>
      </c>
      <c r="AL400" s="665">
        <v>51</v>
      </c>
      <c r="AM400" s="657">
        <v>34</v>
      </c>
      <c r="AN400" s="666">
        <v>17</v>
      </c>
      <c r="AO400" s="657">
        <v>81</v>
      </c>
      <c r="AP400" s="657">
        <v>54</v>
      </c>
      <c r="AQ400" s="657">
        <v>27</v>
      </c>
      <c r="AR400" s="665">
        <v>111</v>
      </c>
      <c r="AS400" s="657">
        <v>83</v>
      </c>
      <c r="AT400" s="666">
        <v>28</v>
      </c>
      <c r="AU400" s="657">
        <v>110</v>
      </c>
      <c r="AV400" s="657">
        <v>87</v>
      </c>
      <c r="AW400" s="657">
        <v>23</v>
      </c>
      <c r="AX400" s="665">
        <v>108</v>
      </c>
      <c r="AY400" s="657">
        <v>74</v>
      </c>
      <c r="AZ400" s="666">
        <v>34</v>
      </c>
      <c r="BA400" s="657">
        <v>59</v>
      </c>
      <c r="BB400" s="657">
        <v>42</v>
      </c>
      <c r="BC400" s="657">
        <v>17</v>
      </c>
      <c r="BD400" s="665">
        <v>88</v>
      </c>
      <c r="BE400" s="657">
        <v>66</v>
      </c>
      <c r="BF400" s="666">
        <v>22</v>
      </c>
      <c r="BG400" s="657">
        <v>56</v>
      </c>
      <c r="BH400" s="657">
        <v>41</v>
      </c>
      <c r="BI400" s="657">
        <v>15</v>
      </c>
      <c r="BJ400" s="665">
        <v>54</v>
      </c>
      <c r="BK400" s="657">
        <v>39</v>
      </c>
      <c r="BL400" s="666">
        <v>15</v>
      </c>
      <c r="BM400" s="657">
        <v>47</v>
      </c>
      <c r="BN400" s="657">
        <v>36</v>
      </c>
      <c r="BO400" s="657">
        <v>11</v>
      </c>
      <c r="BP400" s="665">
        <v>90</v>
      </c>
      <c r="BQ400" s="657">
        <v>67</v>
      </c>
      <c r="BR400" s="666">
        <v>23</v>
      </c>
      <c r="BS400" s="657">
        <v>80</v>
      </c>
      <c r="BT400" s="657">
        <v>62</v>
      </c>
      <c r="BU400" s="657">
        <v>16</v>
      </c>
      <c r="BV400" s="665">
        <v>155</v>
      </c>
      <c r="BW400" s="657">
        <v>107</v>
      </c>
      <c r="BX400" s="666">
        <v>48</v>
      </c>
      <c r="BY400" s="657">
        <v>80</v>
      </c>
      <c r="BZ400" s="657">
        <v>65</v>
      </c>
      <c r="CA400" s="657">
        <v>15</v>
      </c>
      <c r="CB400" s="665">
        <v>75</v>
      </c>
      <c r="CC400" s="657">
        <v>62</v>
      </c>
      <c r="CD400" s="666">
        <v>13</v>
      </c>
      <c r="CE400" s="657">
        <v>100</v>
      </c>
      <c r="CF400" s="657">
        <v>78</v>
      </c>
      <c r="CG400" s="657">
        <v>22</v>
      </c>
      <c r="CH400" s="665">
        <v>97</v>
      </c>
      <c r="CI400" s="657">
        <v>78</v>
      </c>
      <c r="CJ400" s="666">
        <v>19</v>
      </c>
      <c r="CK400" s="657">
        <v>91</v>
      </c>
      <c r="CL400" s="657">
        <v>64</v>
      </c>
      <c r="CM400" s="657">
        <v>27</v>
      </c>
      <c r="CN400" s="665">
        <v>11</v>
      </c>
      <c r="CO400" s="657">
        <v>8</v>
      </c>
      <c r="CP400" s="666">
        <v>3</v>
      </c>
      <c r="CQ400" s="657">
        <v>19</v>
      </c>
      <c r="CR400" s="657">
        <v>11</v>
      </c>
      <c r="CS400" s="657">
        <v>8</v>
      </c>
      <c r="CT400" s="665">
        <v>57</v>
      </c>
      <c r="CU400" s="657">
        <v>40</v>
      </c>
      <c r="CV400" s="666">
        <v>17</v>
      </c>
      <c r="CW400" s="657">
        <v>35</v>
      </c>
      <c r="CX400" s="657">
        <v>27</v>
      </c>
      <c r="CY400" s="657">
        <v>8</v>
      </c>
      <c r="CZ400" s="665">
        <v>11</v>
      </c>
      <c r="DA400" s="657">
        <v>8</v>
      </c>
      <c r="DB400" s="666">
        <v>3</v>
      </c>
      <c r="DC400" s="657">
        <v>25</v>
      </c>
      <c r="DD400" s="657">
        <v>17</v>
      </c>
      <c r="DE400" s="657">
        <v>8</v>
      </c>
      <c r="DF400" s="665">
        <v>13</v>
      </c>
      <c r="DG400" s="657">
        <v>8</v>
      </c>
      <c r="DH400" s="666">
        <v>5</v>
      </c>
      <c r="DI400" s="657">
        <v>37</v>
      </c>
      <c r="DJ400" s="657">
        <v>25</v>
      </c>
      <c r="DK400" s="657">
        <v>12</v>
      </c>
      <c r="DL400" s="665">
        <v>22</v>
      </c>
      <c r="DM400" s="657">
        <v>17</v>
      </c>
      <c r="DN400" s="666">
        <v>5</v>
      </c>
      <c r="DO400" s="657">
        <v>5</v>
      </c>
      <c r="DP400" s="657">
        <v>3</v>
      </c>
      <c r="DQ400" s="657">
        <v>2</v>
      </c>
      <c r="DR400" s="665">
        <v>15</v>
      </c>
      <c r="DS400" s="657">
        <v>9</v>
      </c>
      <c r="DT400" s="666">
        <v>6</v>
      </c>
      <c r="DU400" s="665">
        <v>4</v>
      </c>
      <c r="DV400" s="657">
        <v>4</v>
      </c>
      <c r="DW400" s="666">
        <v>0</v>
      </c>
    </row>
    <row r="401" spans="1:127" hidden="1" x14ac:dyDescent="0.15">
      <c r="A401" s="529" t="s">
        <v>1743</v>
      </c>
      <c r="B401" s="661">
        <v>4143</v>
      </c>
      <c r="C401" s="662">
        <v>2869</v>
      </c>
      <c r="D401" s="663">
        <v>1271</v>
      </c>
      <c r="E401" s="657">
        <v>1429</v>
      </c>
      <c r="F401" s="657">
        <v>989</v>
      </c>
      <c r="G401" s="657">
        <v>440</v>
      </c>
      <c r="H401" s="665">
        <v>741</v>
      </c>
      <c r="I401" s="657">
        <v>534</v>
      </c>
      <c r="J401" s="666">
        <v>207</v>
      </c>
      <c r="K401" s="657">
        <v>478</v>
      </c>
      <c r="L401" s="657">
        <v>354</v>
      </c>
      <c r="M401" s="657">
        <v>124</v>
      </c>
      <c r="N401" s="665">
        <v>135</v>
      </c>
      <c r="O401" s="657">
        <v>88</v>
      </c>
      <c r="P401" s="666">
        <v>47</v>
      </c>
      <c r="Q401" s="657">
        <v>199</v>
      </c>
      <c r="R401" s="657">
        <v>126</v>
      </c>
      <c r="S401" s="657">
        <v>73</v>
      </c>
      <c r="T401" s="665">
        <v>19</v>
      </c>
      <c r="U401" s="657">
        <v>13</v>
      </c>
      <c r="V401" s="666">
        <v>6</v>
      </c>
      <c r="W401" s="657">
        <v>43</v>
      </c>
      <c r="X401" s="657">
        <v>18</v>
      </c>
      <c r="Y401" s="657">
        <v>25</v>
      </c>
      <c r="Z401" s="665">
        <v>108</v>
      </c>
      <c r="AA401" s="657">
        <v>58</v>
      </c>
      <c r="AB401" s="666">
        <v>50</v>
      </c>
      <c r="AC401" s="657">
        <v>40</v>
      </c>
      <c r="AD401" s="657">
        <v>30</v>
      </c>
      <c r="AE401" s="657">
        <v>10</v>
      </c>
      <c r="AF401" s="665">
        <v>12</v>
      </c>
      <c r="AG401" s="657">
        <v>9</v>
      </c>
      <c r="AH401" s="666">
        <v>3</v>
      </c>
      <c r="AI401" s="657">
        <v>353</v>
      </c>
      <c r="AJ401" s="657">
        <v>260</v>
      </c>
      <c r="AK401" s="657">
        <v>90</v>
      </c>
      <c r="AL401" s="665">
        <v>2</v>
      </c>
      <c r="AM401" s="657">
        <v>2</v>
      </c>
      <c r="AN401" s="666">
        <v>0</v>
      </c>
      <c r="AO401" s="657">
        <v>45</v>
      </c>
      <c r="AP401" s="657">
        <v>23</v>
      </c>
      <c r="AQ401" s="657">
        <v>22</v>
      </c>
      <c r="AR401" s="665">
        <v>34</v>
      </c>
      <c r="AS401" s="657">
        <v>21</v>
      </c>
      <c r="AT401" s="666">
        <v>13</v>
      </c>
      <c r="AU401" s="657">
        <v>66</v>
      </c>
      <c r="AV401" s="657">
        <v>41</v>
      </c>
      <c r="AW401" s="657">
        <v>25</v>
      </c>
      <c r="AX401" s="665">
        <v>7</v>
      </c>
      <c r="AY401" s="657">
        <v>4</v>
      </c>
      <c r="AZ401" s="666">
        <v>3</v>
      </c>
      <c r="BA401" s="657">
        <v>14</v>
      </c>
      <c r="BB401" s="657">
        <v>7</v>
      </c>
      <c r="BC401" s="657">
        <v>7</v>
      </c>
      <c r="BD401" s="665">
        <v>4</v>
      </c>
      <c r="BE401" s="657">
        <v>2</v>
      </c>
      <c r="BF401" s="666">
        <v>2</v>
      </c>
      <c r="BG401" s="657">
        <v>21</v>
      </c>
      <c r="BH401" s="657">
        <v>12</v>
      </c>
      <c r="BI401" s="657">
        <v>9</v>
      </c>
      <c r="BJ401" s="665">
        <v>11</v>
      </c>
      <c r="BK401" s="657">
        <v>7</v>
      </c>
      <c r="BL401" s="666">
        <v>4</v>
      </c>
      <c r="BM401" s="657">
        <v>7</v>
      </c>
      <c r="BN401" s="657">
        <v>6</v>
      </c>
      <c r="BO401" s="657">
        <v>1</v>
      </c>
      <c r="BP401" s="665">
        <v>21</v>
      </c>
      <c r="BQ401" s="657">
        <v>14</v>
      </c>
      <c r="BR401" s="666">
        <v>7</v>
      </c>
      <c r="BS401" s="657">
        <v>74</v>
      </c>
      <c r="BT401" s="657">
        <v>39</v>
      </c>
      <c r="BU401" s="657">
        <v>35</v>
      </c>
      <c r="BV401" s="665">
        <v>26</v>
      </c>
      <c r="BW401" s="657">
        <v>19</v>
      </c>
      <c r="BX401" s="666">
        <v>7</v>
      </c>
      <c r="BY401" s="657">
        <v>4</v>
      </c>
      <c r="BZ401" s="657">
        <v>3</v>
      </c>
      <c r="CA401" s="657">
        <v>1</v>
      </c>
      <c r="CB401" s="665">
        <v>0</v>
      </c>
      <c r="CC401" s="657">
        <v>0</v>
      </c>
      <c r="CD401" s="666">
        <v>0</v>
      </c>
      <c r="CE401" s="657">
        <v>20</v>
      </c>
      <c r="CF401" s="657">
        <v>12</v>
      </c>
      <c r="CG401" s="657">
        <v>8</v>
      </c>
      <c r="CH401" s="665">
        <v>30</v>
      </c>
      <c r="CI401" s="657">
        <v>19</v>
      </c>
      <c r="CJ401" s="666">
        <v>11</v>
      </c>
      <c r="CK401" s="657">
        <v>125</v>
      </c>
      <c r="CL401" s="657">
        <v>102</v>
      </c>
      <c r="CM401" s="657">
        <v>23</v>
      </c>
      <c r="CN401" s="665">
        <v>2</v>
      </c>
      <c r="CO401" s="657">
        <v>1</v>
      </c>
      <c r="CP401" s="666">
        <v>1</v>
      </c>
      <c r="CQ401" s="657">
        <v>4</v>
      </c>
      <c r="CR401" s="657">
        <v>3</v>
      </c>
      <c r="CS401" s="657">
        <v>1</v>
      </c>
      <c r="CT401" s="665">
        <v>31</v>
      </c>
      <c r="CU401" s="657">
        <v>26</v>
      </c>
      <c r="CV401" s="666">
        <v>5</v>
      </c>
      <c r="CW401" s="657">
        <v>2</v>
      </c>
      <c r="CX401" s="657">
        <v>2</v>
      </c>
      <c r="CY401" s="657">
        <v>0</v>
      </c>
      <c r="CZ401" s="665">
        <v>0</v>
      </c>
      <c r="DA401" s="657">
        <v>0</v>
      </c>
      <c r="DB401" s="666">
        <v>0</v>
      </c>
      <c r="DC401" s="657">
        <v>0</v>
      </c>
      <c r="DD401" s="657">
        <v>0</v>
      </c>
      <c r="DE401" s="657">
        <v>0</v>
      </c>
      <c r="DF401" s="665">
        <v>0</v>
      </c>
      <c r="DG401" s="657">
        <v>0</v>
      </c>
      <c r="DH401" s="666">
        <v>0</v>
      </c>
      <c r="DI401" s="657">
        <v>13</v>
      </c>
      <c r="DJ401" s="657">
        <v>10</v>
      </c>
      <c r="DK401" s="657">
        <v>3</v>
      </c>
      <c r="DL401" s="665">
        <v>0</v>
      </c>
      <c r="DM401" s="657">
        <v>0</v>
      </c>
      <c r="DN401" s="666">
        <v>0</v>
      </c>
      <c r="DO401" s="657">
        <v>8</v>
      </c>
      <c r="DP401" s="657">
        <v>5</v>
      </c>
      <c r="DQ401" s="657">
        <v>3</v>
      </c>
      <c r="DR401" s="665">
        <v>15</v>
      </c>
      <c r="DS401" s="657">
        <v>10</v>
      </c>
      <c r="DT401" s="666">
        <v>5</v>
      </c>
      <c r="DU401" s="665">
        <v>0</v>
      </c>
      <c r="DV401" s="657">
        <v>0</v>
      </c>
      <c r="DW401" s="666">
        <v>0</v>
      </c>
    </row>
    <row r="402" spans="1:127" hidden="1" x14ac:dyDescent="0.15">
      <c r="A402" s="529" t="s">
        <v>1744</v>
      </c>
      <c r="B402" s="661">
        <v>1758</v>
      </c>
      <c r="C402" s="662">
        <v>1262</v>
      </c>
      <c r="D402" s="663">
        <v>496</v>
      </c>
      <c r="E402" s="657">
        <v>454</v>
      </c>
      <c r="F402" s="657">
        <v>323</v>
      </c>
      <c r="G402" s="657">
        <v>131</v>
      </c>
      <c r="H402" s="665">
        <v>280</v>
      </c>
      <c r="I402" s="657">
        <v>191</v>
      </c>
      <c r="J402" s="666">
        <v>89</v>
      </c>
      <c r="K402" s="657">
        <v>73</v>
      </c>
      <c r="L402" s="657">
        <v>48</v>
      </c>
      <c r="M402" s="657">
        <v>25</v>
      </c>
      <c r="N402" s="665">
        <v>59</v>
      </c>
      <c r="O402" s="657">
        <v>41</v>
      </c>
      <c r="P402" s="666">
        <v>18</v>
      </c>
      <c r="Q402" s="657">
        <v>28</v>
      </c>
      <c r="R402" s="657">
        <v>19</v>
      </c>
      <c r="S402" s="657">
        <v>9</v>
      </c>
      <c r="T402" s="665">
        <v>30</v>
      </c>
      <c r="U402" s="657">
        <v>27</v>
      </c>
      <c r="V402" s="666">
        <v>3</v>
      </c>
      <c r="W402" s="657">
        <v>8</v>
      </c>
      <c r="X402" s="657">
        <v>5</v>
      </c>
      <c r="Y402" s="657">
        <v>3</v>
      </c>
      <c r="Z402" s="665">
        <v>180</v>
      </c>
      <c r="AA402" s="657">
        <v>138</v>
      </c>
      <c r="AB402" s="666">
        <v>42</v>
      </c>
      <c r="AC402" s="657">
        <v>73</v>
      </c>
      <c r="AD402" s="657">
        <v>53</v>
      </c>
      <c r="AE402" s="657">
        <v>20</v>
      </c>
      <c r="AF402" s="665">
        <v>10</v>
      </c>
      <c r="AG402" s="657">
        <v>9</v>
      </c>
      <c r="AH402" s="666">
        <v>1</v>
      </c>
      <c r="AI402" s="657">
        <v>204</v>
      </c>
      <c r="AJ402" s="657">
        <v>149</v>
      </c>
      <c r="AK402" s="657">
        <v>55</v>
      </c>
      <c r="AL402" s="665">
        <v>55</v>
      </c>
      <c r="AM402" s="657">
        <v>37</v>
      </c>
      <c r="AN402" s="666">
        <v>18</v>
      </c>
      <c r="AO402" s="657">
        <v>15</v>
      </c>
      <c r="AP402" s="657">
        <v>11</v>
      </c>
      <c r="AQ402" s="657">
        <v>4</v>
      </c>
      <c r="AR402" s="665">
        <v>15</v>
      </c>
      <c r="AS402" s="657">
        <v>11</v>
      </c>
      <c r="AT402" s="666">
        <v>4</v>
      </c>
      <c r="AU402" s="657">
        <v>0</v>
      </c>
      <c r="AV402" s="657">
        <v>0</v>
      </c>
      <c r="AW402" s="657">
        <v>0</v>
      </c>
      <c r="AX402" s="665">
        <v>33</v>
      </c>
      <c r="AY402" s="657">
        <v>25</v>
      </c>
      <c r="AZ402" s="666">
        <v>8</v>
      </c>
      <c r="BA402" s="657">
        <v>3</v>
      </c>
      <c r="BB402" s="657">
        <v>2</v>
      </c>
      <c r="BC402" s="657">
        <v>1</v>
      </c>
      <c r="BD402" s="665">
        <v>27</v>
      </c>
      <c r="BE402" s="657">
        <v>22</v>
      </c>
      <c r="BF402" s="666">
        <v>5</v>
      </c>
      <c r="BG402" s="657">
        <v>23</v>
      </c>
      <c r="BH402" s="657">
        <v>16</v>
      </c>
      <c r="BI402" s="657">
        <v>7</v>
      </c>
      <c r="BJ402" s="665">
        <v>29</v>
      </c>
      <c r="BK402" s="657">
        <v>23</v>
      </c>
      <c r="BL402" s="666">
        <v>6</v>
      </c>
      <c r="BM402" s="657">
        <v>0</v>
      </c>
      <c r="BN402" s="657">
        <v>0</v>
      </c>
      <c r="BO402" s="657">
        <v>0</v>
      </c>
      <c r="BP402" s="665">
        <v>1</v>
      </c>
      <c r="BQ402" s="657">
        <v>0</v>
      </c>
      <c r="BR402" s="666">
        <v>1</v>
      </c>
      <c r="BS402" s="657">
        <v>6</v>
      </c>
      <c r="BT402" s="657">
        <v>5</v>
      </c>
      <c r="BU402" s="657">
        <v>1</v>
      </c>
      <c r="BV402" s="665">
        <v>22</v>
      </c>
      <c r="BW402" s="657">
        <v>14</v>
      </c>
      <c r="BX402" s="666">
        <v>8</v>
      </c>
      <c r="BY402" s="657">
        <v>16</v>
      </c>
      <c r="BZ402" s="657">
        <v>9</v>
      </c>
      <c r="CA402" s="657">
        <v>7</v>
      </c>
      <c r="CB402" s="665">
        <v>0</v>
      </c>
      <c r="CC402" s="657">
        <v>0</v>
      </c>
      <c r="CD402" s="666">
        <v>0</v>
      </c>
      <c r="CE402" s="657">
        <v>39</v>
      </c>
      <c r="CF402" s="657">
        <v>32</v>
      </c>
      <c r="CG402" s="657">
        <v>7</v>
      </c>
      <c r="CH402" s="665">
        <v>3</v>
      </c>
      <c r="CI402" s="657">
        <v>3</v>
      </c>
      <c r="CJ402" s="666">
        <v>0</v>
      </c>
      <c r="CK402" s="657">
        <v>22</v>
      </c>
      <c r="CL402" s="657">
        <v>10</v>
      </c>
      <c r="CM402" s="657">
        <v>12</v>
      </c>
      <c r="CN402" s="665">
        <v>0</v>
      </c>
      <c r="CO402" s="657">
        <v>0</v>
      </c>
      <c r="CP402" s="666">
        <v>0</v>
      </c>
      <c r="CQ402" s="657">
        <v>0</v>
      </c>
      <c r="CR402" s="657">
        <v>0</v>
      </c>
      <c r="CS402" s="657">
        <v>0</v>
      </c>
      <c r="CT402" s="665">
        <v>0</v>
      </c>
      <c r="CU402" s="657">
        <v>0</v>
      </c>
      <c r="CV402" s="666">
        <v>0</v>
      </c>
      <c r="CW402" s="657">
        <v>2</v>
      </c>
      <c r="CX402" s="657">
        <v>1</v>
      </c>
      <c r="CY402" s="657">
        <v>1</v>
      </c>
      <c r="CZ402" s="665">
        <v>0</v>
      </c>
      <c r="DA402" s="657">
        <v>0</v>
      </c>
      <c r="DB402" s="666">
        <v>0</v>
      </c>
      <c r="DC402" s="657">
        <v>9</v>
      </c>
      <c r="DD402" s="657">
        <v>6</v>
      </c>
      <c r="DE402" s="657">
        <v>3</v>
      </c>
      <c r="DF402" s="665">
        <v>5</v>
      </c>
      <c r="DG402" s="657">
        <v>4</v>
      </c>
      <c r="DH402" s="666">
        <v>1</v>
      </c>
      <c r="DI402" s="657">
        <v>0</v>
      </c>
      <c r="DJ402" s="657">
        <v>0</v>
      </c>
      <c r="DK402" s="657">
        <v>0</v>
      </c>
      <c r="DL402" s="665">
        <v>7</v>
      </c>
      <c r="DM402" s="657">
        <v>6</v>
      </c>
      <c r="DN402" s="666">
        <v>1</v>
      </c>
      <c r="DO402" s="657">
        <v>13</v>
      </c>
      <c r="DP402" s="657">
        <v>12</v>
      </c>
      <c r="DQ402" s="657">
        <v>1</v>
      </c>
      <c r="DR402" s="665">
        <v>5</v>
      </c>
      <c r="DS402" s="657">
        <v>2</v>
      </c>
      <c r="DT402" s="666">
        <v>3</v>
      </c>
      <c r="DU402" s="665">
        <v>9</v>
      </c>
      <c r="DV402" s="657">
        <v>8</v>
      </c>
      <c r="DW402" s="666">
        <v>1</v>
      </c>
    </row>
    <row r="403" spans="1:127" hidden="1" x14ac:dyDescent="0.15">
      <c r="A403" s="529" t="s">
        <v>1745</v>
      </c>
      <c r="B403" s="661">
        <v>2319</v>
      </c>
      <c r="C403" s="662">
        <v>1635</v>
      </c>
      <c r="D403" s="663">
        <v>682</v>
      </c>
      <c r="E403" s="657">
        <v>640</v>
      </c>
      <c r="F403" s="657">
        <v>436</v>
      </c>
      <c r="G403" s="657">
        <v>202</v>
      </c>
      <c r="H403" s="665">
        <v>513</v>
      </c>
      <c r="I403" s="657">
        <v>358</v>
      </c>
      <c r="J403" s="666">
        <v>155</v>
      </c>
      <c r="K403" s="657">
        <v>263</v>
      </c>
      <c r="L403" s="657">
        <v>200</v>
      </c>
      <c r="M403" s="657">
        <v>63</v>
      </c>
      <c r="N403" s="665">
        <v>83</v>
      </c>
      <c r="O403" s="657">
        <v>60</v>
      </c>
      <c r="P403" s="666">
        <v>23</v>
      </c>
      <c r="Q403" s="657">
        <v>96</v>
      </c>
      <c r="R403" s="657">
        <v>70</v>
      </c>
      <c r="S403" s="657">
        <v>26</v>
      </c>
      <c r="T403" s="665">
        <v>24</v>
      </c>
      <c r="U403" s="657">
        <v>15</v>
      </c>
      <c r="V403" s="666">
        <v>9</v>
      </c>
      <c r="W403" s="657">
        <v>2</v>
      </c>
      <c r="X403" s="657">
        <v>1</v>
      </c>
      <c r="Y403" s="657">
        <v>1</v>
      </c>
      <c r="Z403" s="665">
        <v>21</v>
      </c>
      <c r="AA403" s="657">
        <v>16</v>
      </c>
      <c r="AB403" s="666">
        <v>5</v>
      </c>
      <c r="AC403" s="657">
        <v>44</v>
      </c>
      <c r="AD403" s="657">
        <v>35</v>
      </c>
      <c r="AE403" s="657">
        <v>9</v>
      </c>
      <c r="AF403" s="665">
        <v>57</v>
      </c>
      <c r="AG403" s="657">
        <v>42</v>
      </c>
      <c r="AH403" s="666">
        <v>15</v>
      </c>
      <c r="AI403" s="657">
        <v>130</v>
      </c>
      <c r="AJ403" s="657">
        <v>100</v>
      </c>
      <c r="AK403" s="657">
        <v>30</v>
      </c>
      <c r="AL403" s="665">
        <v>0</v>
      </c>
      <c r="AM403" s="657">
        <v>0</v>
      </c>
      <c r="AN403" s="666">
        <v>0</v>
      </c>
      <c r="AO403" s="657">
        <v>16</v>
      </c>
      <c r="AP403" s="657">
        <v>12</v>
      </c>
      <c r="AQ403" s="657">
        <v>4</v>
      </c>
      <c r="AR403" s="665">
        <v>6</v>
      </c>
      <c r="AS403" s="657">
        <v>6</v>
      </c>
      <c r="AT403" s="666">
        <v>0</v>
      </c>
      <c r="AU403" s="657">
        <v>149</v>
      </c>
      <c r="AV403" s="657">
        <v>100</v>
      </c>
      <c r="AW403" s="657">
        <v>49</v>
      </c>
      <c r="AX403" s="665">
        <v>35</v>
      </c>
      <c r="AY403" s="657">
        <v>22</v>
      </c>
      <c r="AZ403" s="666">
        <v>13</v>
      </c>
      <c r="BA403" s="657">
        <v>2</v>
      </c>
      <c r="BB403" s="657">
        <v>1</v>
      </c>
      <c r="BC403" s="657">
        <v>1</v>
      </c>
      <c r="BD403" s="665">
        <v>20</v>
      </c>
      <c r="BE403" s="657">
        <v>13</v>
      </c>
      <c r="BF403" s="666">
        <v>7</v>
      </c>
      <c r="BG403" s="657">
        <v>46</v>
      </c>
      <c r="BH403" s="657">
        <v>28</v>
      </c>
      <c r="BI403" s="657">
        <v>18</v>
      </c>
      <c r="BJ403" s="665">
        <v>43</v>
      </c>
      <c r="BK403" s="657">
        <v>29</v>
      </c>
      <c r="BL403" s="666">
        <v>14</v>
      </c>
      <c r="BM403" s="657">
        <v>0</v>
      </c>
      <c r="BN403" s="657">
        <v>0</v>
      </c>
      <c r="BO403" s="657">
        <v>0</v>
      </c>
      <c r="BP403" s="665">
        <v>16</v>
      </c>
      <c r="BQ403" s="657">
        <v>12</v>
      </c>
      <c r="BR403" s="666">
        <v>4</v>
      </c>
      <c r="BS403" s="657">
        <v>12</v>
      </c>
      <c r="BT403" s="657">
        <v>8</v>
      </c>
      <c r="BU403" s="657">
        <v>4</v>
      </c>
      <c r="BV403" s="665">
        <v>18</v>
      </c>
      <c r="BW403" s="657">
        <v>13</v>
      </c>
      <c r="BX403" s="666">
        <v>5</v>
      </c>
      <c r="BY403" s="657">
        <v>1</v>
      </c>
      <c r="BZ403" s="657">
        <v>1</v>
      </c>
      <c r="CA403" s="657">
        <v>0</v>
      </c>
      <c r="CB403" s="665">
        <v>0</v>
      </c>
      <c r="CC403" s="657">
        <v>0</v>
      </c>
      <c r="CD403" s="666">
        <v>0</v>
      </c>
      <c r="CE403" s="657">
        <v>10</v>
      </c>
      <c r="CF403" s="657">
        <v>7</v>
      </c>
      <c r="CG403" s="657">
        <v>3</v>
      </c>
      <c r="CH403" s="665">
        <v>28</v>
      </c>
      <c r="CI403" s="657">
        <v>20</v>
      </c>
      <c r="CJ403" s="666">
        <v>8</v>
      </c>
      <c r="CK403" s="657">
        <v>1</v>
      </c>
      <c r="CL403" s="657">
        <v>1</v>
      </c>
      <c r="CM403" s="657">
        <v>0</v>
      </c>
      <c r="CN403" s="665">
        <v>0</v>
      </c>
      <c r="CO403" s="657">
        <v>0</v>
      </c>
      <c r="CP403" s="666">
        <v>0</v>
      </c>
      <c r="CQ403" s="657">
        <v>0</v>
      </c>
      <c r="CR403" s="657">
        <v>0</v>
      </c>
      <c r="CS403" s="657">
        <v>0</v>
      </c>
      <c r="CT403" s="665">
        <v>6</v>
      </c>
      <c r="CU403" s="657">
        <v>4</v>
      </c>
      <c r="CV403" s="666">
        <v>2</v>
      </c>
      <c r="CW403" s="657">
        <v>2</v>
      </c>
      <c r="CX403" s="657">
        <v>2</v>
      </c>
      <c r="CY403" s="657">
        <v>0</v>
      </c>
      <c r="CZ403" s="665">
        <v>0</v>
      </c>
      <c r="DA403" s="657">
        <v>0</v>
      </c>
      <c r="DB403" s="666">
        <v>0</v>
      </c>
      <c r="DC403" s="657">
        <v>22</v>
      </c>
      <c r="DD403" s="657">
        <v>15</v>
      </c>
      <c r="DE403" s="657">
        <v>7</v>
      </c>
      <c r="DF403" s="665">
        <v>0</v>
      </c>
      <c r="DG403" s="657">
        <v>0</v>
      </c>
      <c r="DH403" s="666">
        <v>0</v>
      </c>
      <c r="DI403" s="657">
        <v>13</v>
      </c>
      <c r="DJ403" s="657">
        <v>8</v>
      </c>
      <c r="DK403" s="657">
        <v>5</v>
      </c>
      <c r="DL403" s="665">
        <v>0</v>
      </c>
      <c r="DM403" s="657">
        <v>0</v>
      </c>
      <c r="DN403" s="666">
        <v>0</v>
      </c>
      <c r="DO403" s="657">
        <v>0</v>
      </c>
      <c r="DP403" s="657">
        <v>0</v>
      </c>
      <c r="DQ403" s="657">
        <v>0</v>
      </c>
      <c r="DR403" s="665">
        <v>0</v>
      </c>
      <c r="DS403" s="657">
        <v>0</v>
      </c>
      <c r="DT403" s="666">
        <v>0</v>
      </c>
      <c r="DU403" s="665">
        <v>0</v>
      </c>
      <c r="DV403" s="657">
        <v>0</v>
      </c>
      <c r="DW403" s="666">
        <v>0</v>
      </c>
    </row>
    <row r="404" spans="1:127" hidden="1" x14ac:dyDescent="0.15">
      <c r="A404" s="529" t="s">
        <v>1746</v>
      </c>
      <c r="B404" s="661">
        <v>2014</v>
      </c>
      <c r="C404" s="662">
        <v>367</v>
      </c>
      <c r="D404" s="663">
        <v>1647</v>
      </c>
      <c r="E404" s="657">
        <v>583</v>
      </c>
      <c r="F404" s="657">
        <v>106</v>
      </c>
      <c r="G404" s="657">
        <v>477</v>
      </c>
      <c r="H404" s="665">
        <v>236</v>
      </c>
      <c r="I404" s="657">
        <v>70</v>
      </c>
      <c r="J404" s="666">
        <v>166</v>
      </c>
      <c r="K404" s="657">
        <v>234</v>
      </c>
      <c r="L404" s="657">
        <v>63</v>
      </c>
      <c r="M404" s="657">
        <v>171</v>
      </c>
      <c r="N404" s="665">
        <v>94</v>
      </c>
      <c r="O404" s="657">
        <v>14</v>
      </c>
      <c r="P404" s="666">
        <v>80</v>
      </c>
      <c r="Q404" s="657">
        <v>129</v>
      </c>
      <c r="R404" s="657">
        <v>25</v>
      </c>
      <c r="S404" s="657">
        <v>104</v>
      </c>
      <c r="T404" s="665">
        <v>11</v>
      </c>
      <c r="U404" s="657">
        <v>1</v>
      </c>
      <c r="V404" s="666">
        <v>10</v>
      </c>
      <c r="W404" s="657">
        <v>3</v>
      </c>
      <c r="X404" s="657">
        <v>1</v>
      </c>
      <c r="Y404" s="657">
        <v>2</v>
      </c>
      <c r="Z404" s="665">
        <v>41</v>
      </c>
      <c r="AA404" s="657">
        <v>6</v>
      </c>
      <c r="AB404" s="666">
        <v>35</v>
      </c>
      <c r="AC404" s="657">
        <v>9</v>
      </c>
      <c r="AD404" s="657">
        <v>2</v>
      </c>
      <c r="AE404" s="657">
        <v>7</v>
      </c>
      <c r="AF404" s="665">
        <v>13</v>
      </c>
      <c r="AG404" s="657">
        <v>2</v>
      </c>
      <c r="AH404" s="666">
        <v>11</v>
      </c>
      <c r="AI404" s="657">
        <v>97</v>
      </c>
      <c r="AJ404" s="657">
        <v>7</v>
      </c>
      <c r="AK404" s="657">
        <v>90</v>
      </c>
      <c r="AL404" s="665">
        <v>10</v>
      </c>
      <c r="AM404" s="657">
        <v>0</v>
      </c>
      <c r="AN404" s="666">
        <v>10</v>
      </c>
      <c r="AO404" s="657">
        <v>22</v>
      </c>
      <c r="AP404" s="657">
        <v>0</v>
      </c>
      <c r="AQ404" s="657">
        <v>22</v>
      </c>
      <c r="AR404" s="665">
        <v>157</v>
      </c>
      <c r="AS404" s="657">
        <v>2</v>
      </c>
      <c r="AT404" s="666">
        <v>155</v>
      </c>
      <c r="AU404" s="657">
        <v>36</v>
      </c>
      <c r="AV404" s="657">
        <v>9</v>
      </c>
      <c r="AW404" s="657">
        <v>27</v>
      </c>
      <c r="AX404" s="665">
        <v>23</v>
      </c>
      <c r="AY404" s="657">
        <v>0</v>
      </c>
      <c r="AZ404" s="666">
        <v>23</v>
      </c>
      <c r="BA404" s="657">
        <v>71</v>
      </c>
      <c r="BB404" s="657">
        <v>5</v>
      </c>
      <c r="BC404" s="657">
        <v>66</v>
      </c>
      <c r="BD404" s="665">
        <v>12</v>
      </c>
      <c r="BE404" s="657">
        <v>0</v>
      </c>
      <c r="BF404" s="666">
        <v>12</v>
      </c>
      <c r="BG404" s="657">
        <v>21</v>
      </c>
      <c r="BH404" s="657">
        <v>2</v>
      </c>
      <c r="BI404" s="657">
        <v>19</v>
      </c>
      <c r="BJ404" s="665">
        <v>19</v>
      </c>
      <c r="BK404" s="657">
        <v>12</v>
      </c>
      <c r="BL404" s="666">
        <v>7</v>
      </c>
      <c r="BM404" s="657">
        <v>11</v>
      </c>
      <c r="BN404" s="657">
        <v>1</v>
      </c>
      <c r="BO404" s="657">
        <v>10</v>
      </c>
      <c r="BP404" s="665">
        <v>3</v>
      </c>
      <c r="BQ404" s="657">
        <v>0</v>
      </c>
      <c r="BR404" s="666">
        <v>3</v>
      </c>
      <c r="BS404" s="657">
        <v>16</v>
      </c>
      <c r="BT404" s="657">
        <v>2</v>
      </c>
      <c r="BU404" s="657">
        <v>14</v>
      </c>
      <c r="BV404" s="665">
        <v>11</v>
      </c>
      <c r="BW404" s="657">
        <v>2</v>
      </c>
      <c r="BX404" s="666">
        <v>9</v>
      </c>
      <c r="BY404" s="657">
        <v>5</v>
      </c>
      <c r="BZ404" s="657">
        <v>1</v>
      </c>
      <c r="CA404" s="657">
        <v>4</v>
      </c>
      <c r="CB404" s="665">
        <v>21</v>
      </c>
      <c r="CC404" s="657">
        <v>0</v>
      </c>
      <c r="CD404" s="666">
        <v>21</v>
      </c>
      <c r="CE404" s="657">
        <v>33</v>
      </c>
      <c r="CF404" s="657">
        <v>18</v>
      </c>
      <c r="CG404" s="657">
        <v>15</v>
      </c>
      <c r="CH404" s="665">
        <v>9</v>
      </c>
      <c r="CI404" s="657">
        <v>0</v>
      </c>
      <c r="CJ404" s="666">
        <v>9</v>
      </c>
      <c r="CK404" s="657">
        <v>43</v>
      </c>
      <c r="CL404" s="657">
        <v>5</v>
      </c>
      <c r="CM404" s="657">
        <v>38</v>
      </c>
      <c r="CN404" s="665">
        <v>3</v>
      </c>
      <c r="CO404" s="657">
        <v>0</v>
      </c>
      <c r="CP404" s="666">
        <v>3</v>
      </c>
      <c r="CQ404" s="657">
        <v>5</v>
      </c>
      <c r="CR404" s="657">
        <v>3</v>
      </c>
      <c r="CS404" s="657">
        <v>2</v>
      </c>
      <c r="CT404" s="665">
        <v>3</v>
      </c>
      <c r="CU404" s="657">
        <v>0</v>
      </c>
      <c r="CV404" s="666">
        <v>3</v>
      </c>
      <c r="CW404" s="657">
        <v>0</v>
      </c>
      <c r="CX404" s="657">
        <v>0</v>
      </c>
      <c r="CY404" s="657">
        <v>0</v>
      </c>
      <c r="CZ404" s="665">
        <v>0</v>
      </c>
      <c r="DA404" s="657">
        <v>0</v>
      </c>
      <c r="DB404" s="666">
        <v>0</v>
      </c>
      <c r="DC404" s="657">
        <v>6</v>
      </c>
      <c r="DD404" s="657">
        <v>0</v>
      </c>
      <c r="DE404" s="657">
        <v>6</v>
      </c>
      <c r="DF404" s="665">
        <v>0</v>
      </c>
      <c r="DG404" s="657">
        <v>0</v>
      </c>
      <c r="DH404" s="666">
        <v>0</v>
      </c>
      <c r="DI404" s="657">
        <v>13</v>
      </c>
      <c r="DJ404" s="657">
        <v>6</v>
      </c>
      <c r="DK404" s="657">
        <v>7</v>
      </c>
      <c r="DL404" s="665">
        <v>3</v>
      </c>
      <c r="DM404" s="657">
        <v>0</v>
      </c>
      <c r="DN404" s="666">
        <v>3</v>
      </c>
      <c r="DO404" s="657">
        <v>2</v>
      </c>
      <c r="DP404" s="657">
        <v>0</v>
      </c>
      <c r="DQ404" s="657">
        <v>2</v>
      </c>
      <c r="DR404" s="665">
        <v>3</v>
      </c>
      <c r="DS404" s="657">
        <v>0</v>
      </c>
      <c r="DT404" s="666">
        <v>3</v>
      </c>
      <c r="DU404" s="665">
        <v>3</v>
      </c>
      <c r="DV404" s="657">
        <v>2</v>
      </c>
      <c r="DW404" s="666">
        <v>1</v>
      </c>
    </row>
    <row r="405" spans="1:127" hidden="1" x14ac:dyDescent="0.15">
      <c r="A405" s="529" t="s">
        <v>1747</v>
      </c>
      <c r="B405" s="661">
        <v>3121</v>
      </c>
      <c r="C405" s="662">
        <v>2444</v>
      </c>
      <c r="D405" s="663">
        <v>641</v>
      </c>
      <c r="E405" s="657">
        <v>771</v>
      </c>
      <c r="F405" s="657">
        <v>612</v>
      </c>
      <c r="G405" s="657">
        <v>159</v>
      </c>
      <c r="H405" s="665">
        <v>607</v>
      </c>
      <c r="I405" s="657">
        <v>480</v>
      </c>
      <c r="J405" s="666">
        <v>117</v>
      </c>
      <c r="K405" s="657">
        <v>381</v>
      </c>
      <c r="L405" s="657">
        <v>308</v>
      </c>
      <c r="M405" s="657">
        <v>70</v>
      </c>
      <c r="N405" s="665">
        <v>72</v>
      </c>
      <c r="O405" s="657">
        <v>52</v>
      </c>
      <c r="P405" s="666">
        <v>20</v>
      </c>
      <c r="Q405" s="657">
        <v>126</v>
      </c>
      <c r="R405" s="657">
        <v>99</v>
      </c>
      <c r="S405" s="657">
        <v>27</v>
      </c>
      <c r="T405" s="665">
        <v>3</v>
      </c>
      <c r="U405" s="657">
        <v>3</v>
      </c>
      <c r="V405" s="666">
        <v>0</v>
      </c>
      <c r="W405" s="657">
        <v>5</v>
      </c>
      <c r="X405" s="657">
        <v>2</v>
      </c>
      <c r="Y405" s="657">
        <v>3</v>
      </c>
      <c r="Z405" s="665">
        <v>89</v>
      </c>
      <c r="AA405" s="657">
        <v>66</v>
      </c>
      <c r="AB405" s="666">
        <v>23</v>
      </c>
      <c r="AC405" s="657">
        <v>7</v>
      </c>
      <c r="AD405" s="657">
        <v>5</v>
      </c>
      <c r="AE405" s="657">
        <v>2</v>
      </c>
      <c r="AF405" s="665">
        <v>28</v>
      </c>
      <c r="AG405" s="657">
        <v>23</v>
      </c>
      <c r="AH405" s="666">
        <v>5</v>
      </c>
      <c r="AI405" s="657">
        <v>246</v>
      </c>
      <c r="AJ405" s="657">
        <v>216</v>
      </c>
      <c r="AK405" s="657">
        <v>30</v>
      </c>
      <c r="AL405" s="665">
        <v>33</v>
      </c>
      <c r="AM405" s="657">
        <v>24</v>
      </c>
      <c r="AN405" s="666">
        <v>9</v>
      </c>
      <c r="AO405" s="657">
        <v>32</v>
      </c>
      <c r="AP405" s="657">
        <v>24</v>
      </c>
      <c r="AQ405" s="657">
        <v>8</v>
      </c>
      <c r="AR405" s="665">
        <v>37</v>
      </c>
      <c r="AS405" s="657">
        <v>30</v>
      </c>
      <c r="AT405" s="666">
        <v>7</v>
      </c>
      <c r="AU405" s="657">
        <v>81</v>
      </c>
      <c r="AV405" s="657">
        <v>65</v>
      </c>
      <c r="AW405" s="657">
        <v>16</v>
      </c>
      <c r="AX405" s="665">
        <v>118</v>
      </c>
      <c r="AY405" s="657">
        <v>95</v>
      </c>
      <c r="AZ405" s="666">
        <v>23</v>
      </c>
      <c r="BA405" s="657">
        <v>2</v>
      </c>
      <c r="BB405" s="657">
        <v>1</v>
      </c>
      <c r="BC405" s="657">
        <v>1</v>
      </c>
      <c r="BD405" s="665">
        <v>17</v>
      </c>
      <c r="BE405" s="657">
        <v>13</v>
      </c>
      <c r="BF405" s="666">
        <v>4</v>
      </c>
      <c r="BG405" s="657">
        <v>70</v>
      </c>
      <c r="BH405" s="657">
        <v>53</v>
      </c>
      <c r="BI405" s="657">
        <v>17</v>
      </c>
      <c r="BJ405" s="665">
        <v>34</v>
      </c>
      <c r="BK405" s="657">
        <v>29</v>
      </c>
      <c r="BL405" s="666">
        <v>5</v>
      </c>
      <c r="BM405" s="657">
        <v>22</v>
      </c>
      <c r="BN405" s="657">
        <v>19</v>
      </c>
      <c r="BO405" s="657">
        <v>3</v>
      </c>
      <c r="BP405" s="665">
        <v>1</v>
      </c>
      <c r="BQ405" s="657">
        <v>1</v>
      </c>
      <c r="BR405" s="666">
        <v>0</v>
      </c>
      <c r="BS405" s="657">
        <v>23</v>
      </c>
      <c r="BT405" s="657">
        <v>17</v>
      </c>
      <c r="BU405" s="657">
        <v>6</v>
      </c>
      <c r="BV405" s="665">
        <v>15</v>
      </c>
      <c r="BW405" s="657">
        <v>12</v>
      </c>
      <c r="BX405" s="666">
        <v>3</v>
      </c>
      <c r="BY405" s="657">
        <v>7</v>
      </c>
      <c r="BZ405" s="657">
        <v>6</v>
      </c>
      <c r="CA405" s="657">
        <v>1</v>
      </c>
      <c r="CB405" s="665">
        <v>19</v>
      </c>
      <c r="CC405" s="657">
        <v>16</v>
      </c>
      <c r="CD405" s="666">
        <v>3</v>
      </c>
      <c r="CE405" s="657">
        <v>5</v>
      </c>
      <c r="CF405" s="657">
        <v>5</v>
      </c>
      <c r="CG405" s="657">
        <v>0</v>
      </c>
      <c r="CH405" s="665">
        <v>9</v>
      </c>
      <c r="CI405" s="657">
        <v>9</v>
      </c>
      <c r="CJ405" s="666">
        <v>0</v>
      </c>
      <c r="CK405" s="657">
        <v>60</v>
      </c>
      <c r="CL405" s="657">
        <v>46</v>
      </c>
      <c r="CM405" s="657">
        <v>14</v>
      </c>
      <c r="CN405" s="665">
        <v>0</v>
      </c>
      <c r="CO405" s="657">
        <v>0</v>
      </c>
      <c r="CP405" s="666">
        <v>0</v>
      </c>
      <c r="CQ405" s="657">
        <v>10</v>
      </c>
      <c r="CR405" s="657">
        <v>7</v>
      </c>
      <c r="CS405" s="657">
        <v>3</v>
      </c>
      <c r="CT405" s="665">
        <v>34</v>
      </c>
      <c r="CU405" s="657">
        <v>30</v>
      </c>
      <c r="CV405" s="666">
        <v>4</v>
      </c>
      <c r="CW405" s="657">
        <v>31</v>
      </c>
      <c r="CX405" s="657">
        <v>24</v>
      </c>
      <c r="CY405" s="657">
        <v>7</v>
      </c>
      <c r="CZ405" s="665">
        <v>0</v>
      </c>
      <c r="DA405" s="657">
        <v>0</v>
      </c>
      <c r="DB405" s="666">
        <v>0</v>
      </c>
      <c r="DC405" s="657">
        <v>52</v>
      </c>
      <c r="DD405" s="657">
        <v>16</v>
      </c>
      <c r="DE405" s="657">
        <v>36</v>
      </c>
      <c r="DF405" s="665">
        <v>0</v>
      </c>
      <c r="DG405" s="657">
        <v>0</v>
      </c>
      <c r="DH405" s="666">
        <v>0</v>
      </c>
      <c r="DI405" s="657">
        <v>7</v>
      </c>
      <c r="DJ405" s="657">
        <v>5</v>
      </c>
      <c r="DK405" s="657">
        <v>2</v>
      </c>
      <c r="DL405" s="665">
        <v>6</v>
      </c>
      <c r="DM405" s="657">
        <v>4</v>
      </c>
      <c r="DN405" s="666">
        <v>2</v>
      </c>
      <c r="DO405" s="657">
        <v>55</v>
      </c>
      <c r="DP405" s="657">
        <v>23</v>
      </c>
      <c r="DQ405" s="657">
        <v>9</v>
      </c>
      <c r="DR405" s="665">
        <v>3</v>
      </c>
      <c r="DS405" s="657">
        <v>2</v>
      </c>
      <c r="DT405" s="666">
        <v>1</v>
      </c>
      <c r="DU405" s="665">
        <v>3</v>
      </c>
      <c r="DV405" s="657">
        <v>2</v>
      </c>
      <c r="DW405" s="666">
        <v>1</v>
      </c>
    </row>
    <row r="406" spans="1:127" hidden="1" x14ac:dyDescent="0.15">
      <c r="A406" s="529" t="s">
        <v>1748</v>
      </c>
      <c r="B406" s="661">
        <v>33235</v>
      </c>
      <c r="C406" s="662">
        <v>25194</v>
      </c>
      <c r="D406" s="663">
        <v>7993</v>
      </c>
      <c r="E406" s="657">
        <v>16438</v>
      </c>
      <c r="F406" s="657">
        <v>12620</v>
      </c>
      <c r="G406" s="657">
        <v>3798</v>
      </c>
      <c r="H406" s="665">
        <v>4156</v>
      </c>
      <c r="I406" s="657">
        <v>3142</v>
      </c>
      <c r="J406" s="666">
        <v>1008</v>
      </c>
      <c r="K406" s="657">
        <v>3105</v>
      </c>
      <c r="L406" s="657">
        <v>2459</v>
      </c>
      <c r="M406" s="657">
        <v>635</v>
      </c>
      <c r="N406" s="665">
        <v>1315</v>
      </c>
      <c r="O406" s="657">
        <v>976</v>
      </c>
      <c r="P406" s="666">
        <v>332</v>
      </c>
      <c r="Q406" s="657">
        <v>1254</v>
      </c>
      <c r="R406" s="657">
        <v>946</v>
      </c>
      <c r="S406" s="657">
        <v>308</v>
      </c>
      <c r="T406" s="665">
        <v>197</v>
      </c>
      <c r="U406" s="657">
        <v>147</v>
      </c>
      <c r="V406" s="666">
        <v>50</v>
      </c>
      <c r="W406" s="657">
        <v>177</v>
      </c>
      <c r="X406" s="657">
        <v>106</v>
      </c>
      <c r="Y406" s="657">
        <v>71</v>
      </c>
      <c r="Z406" s="665">
        <v>719</v>
      </c>
      <c r="AA406" s="657">
        <v>527</v>
      </c>
      <c r="AB406" s="666">
        <v>192</v>
      </c>
      <c r="AC406" s="657">
        <v>23</v>
      </c>
      <c r="AD406" s="657">
        <v>16</v>
      </c>
      <c r="AE406" s="657">
        <v>7</v>
      </c>
      <c r="AF406" s="665">
        <v>305</v>
      </c>
      <c r="AG406" s="657">
        <v>233</v>
      </c>
      <c r="AH406" s="666">
        <v>72</v>
      </c>
      <c r="AI406" s="657">
        <v>994</v>
      </c>
      <c r="AJ406" s="657">
        <v>742</v>
      </c>
      <c r="AK406" s="657">
        <v>252</v>
      </c>
      <c r="AL406" s="665">
        <v>83</v>
      </c>
      <c r="AM406" s="657">
        <v>62</v>
      </c>
      <c r="AN406" s="666">
        <v>21</v>
      </c>
      <c r="AO406" s="657">
        <v>159</v>
      </c>
      <c r="AP406" s="657">
        <v>124</v>
      </c>
      <c r="AQ406" s="657">
        <v>35</v>
      </c>
      <c r="AR406" s="665">
        <v>600</v>
      </c>
      <c r="AS406" s="657">
        <v>471</v>
      </c>
      <c r="AT406" s="666">
        <v>129</v>
      </c>
      <c r="AU406" s="657">
        <v>799</v>
      </c>
      <c r="AV406" s="657">
        <v>480</v>
      </c>
      <c r="AW406" s="657">
        <v>319</v>
      </c>
      <c r="AX406" s="665">
        <v>219</v>
      </c>
      <c r="AY406" s="657">
        <v>169</v>
      </c>
      <c r="AZ406" s="666">
        <v>50</v>
      </c>
      <c r="BA406" s="657">
        <v>166</v>
      </c>
      <c r="BB406" s="657">
        <v>122</v>
      </c>
      <c r="BC406" s="657">
        <v>44</v>
      </c>
      <c r="BD406" s="665">
        <v>154</v>
      </c>
      <c r="BE406" s="657">
        <v>104</v>
      </c>
      <c r="BF406" s="666">
        <v>50</v>
      </c>
      <c r="BG406" s="657">
        <v>279</v>
      </c>
      <c r="BH406" s="657">
        <v>198</v>
      </c>
      <c r="BI406" s="657">
        <v>77</v>
      </c>
      <c r="BJ406" s="665">
        <v>127</v>
      </c>
      <c r="BK406" s="657">
        <v>91</v>
      </c>
      <c r="BL406" s="666">
        <v>36</v>
      </c>
      <c r="BM406" s="657">
        <v>64</v>
      </c>
      <c r="BN406" s="657">
        <v>50</v>
      </c>
      <c r="BO406" s="657">
        <v>14</v>
      </c>
      <c r="BP406" s="665">
        <v>33</v>
      </c>
      <c r="BQ406" s="657">
        <v>27</v>
      </c>
      <c r="BR406" s="666">
        <v>6</v>
      </c>
      <c r="BS406" s="657">
        <v>150</v>
      </c>
      <c r="BT406" s="657">
        <v>115</v>
      </c>
      <c r="BU406" s="657">
        <v>35</v>
      </c>
      <c r="BV406" s="665">
        <v>89</v>
      </c>
      <c r="BW406" s="657">
        <v>67</v>
      </c>
      <c r="BX406" s="666">
        <v>22</v>
      </c>
      <c r="BY406" s="657">
        <v>147</v>
      </c>
      <c r="BZ406" s="657">
        <v>109</v>
      </c>
      <c r="CA406" s="657">
        <v>38</v>
      </c>
      <c r="CB406" s="665">
        <v>111</v>
      </c>
      <c r="CC406" s="657">
        <v>66</v>
      </c>
      <c r="CD406" s="666">
        <v>45</v>
      </c>
      <c r="CE406" s="657">
        <v>88</v>
      </c>
      <c r="CF406" s="657">
        <v>65</v>
      </c>
      <c r="CG406" s="657">
        <v>23</v>
      </c>
      <c r="CH406" s="665">
        <v>269</v>
      </c>
      <c r="CI406" s="657">
        <v>205</v>
      </c>
      <c r="CJ406" s="666">
        <v>64</v>
      </c>
      <c r="CK406" s="657">
        <v>398</v>
      </c>
      <c r="CL406" s="657">
        <v>325</v>
      </c>
      <c r="CM406" s="657">
        <v>73</v>
      </c>
      <c r="CN406" s="665">
        <v>57</v>
      </c>
      <c r="CO406" s="657">
        <v>43</v>
      </c>
      <c r="CP406" s="666">
        <v>14</v>
      </c>
      <c r="CQ406" s="657">
        <v>5</v>
      </c>
      <c r="CR406" s="657">
        <v>3</v>
      </c>
      <c r="CS406" s="657">
        <v>2</v>
      </c>
      <c r="CT406" s="665">
        <v>54</v>
      </c>
      <c r="CU406" s="657">
        <v>24</v>
      </c>
      <c r="CV406" s="666">
        <v>30</v>
      </c>
      <c r="CW406" s="657">
        <v>112</v>
      </c>
      <c r="CX406" s="657">
        <v>80</v>
      </c>
      <c r="CY406" s="657">
        <v>32</v>
      </c>
      <c r="CZ406" s="665">
        <v>11</v>
      </c>
      <c r="DA406" s="657">
        <v>8</v>
      </c>
      <c r="DB406" s="666">
        <v>3</v>
      </c>
      <c r="DC406" s="657">
        <v>182</v>
      </c>
      <c r="DD406" s="657">
        <v>126</v>
      </c>
      <c r="DE406" s="657">
        <v>56</v>
      </c>
      <c r="DF406" s="665">
        <v>16</v>
      </c>
      <c r="DG406" s="657">
        <v>12</v>
      </c>
      <c r="DH406" s="666">
        <v>4</v>
      </c>
      <c r="DI406" s="657">
        <v>156</v>
      </c>
      <c r="DJ406" s="657">
        <v>116</v>
      </c>
      <c r="DK406" s="657">
        <v>40</v>
      </c>
      <c r="DL406" s="665">
        <v>0</v>
      </c>
      <c r="DM406" s="657">
        <v>0</v>
      </c>
      <c r="DN406" s="666">
        <v>0</v>
      </c>
      <c r="DO406" s="657">
        <v>12</v>
      </c>
      <c r="DP406" s="657">
        <v>8</v>
      </c>
      <c r="DQ406" s="657">
        <v>4</v>
      </c>
      <c r="DR406" s="665">
        <v>12</v>
      </c>
      <c r="DS406" s="657">
        <v>10</v>
      </c>
      <c r="DT406" s="666">
        <v>2</v>
      </c>
      <c r="DU406" s="665">
        <v>0</v>
      </c>
      <c r="DV406" s="657">
        <v>0</v>
      </c>
      <c r="DW406" s="666">
        <v>0</v>
      </c>
    </row>
    <row r="407" spans="1:127" hidden="1" x14ac:dyDescent="0.15">
      <c r="A407" s="529" t="s">
        <v>1749</v>
      </c>
      <c r="B407" s="661">
        <v>770</v>
      </c>
      <c r="C407" s="662">
        <v>610</v>
      </c>
      <c r="D407" s="663">
        <v>160</v>
      </c>
      <c r="E407" s="657">
        <v>146</v>
      </c>
      <c r="F407" s="657">
        <v>97</v>
      </c>
      <c r="G407" s="657">
        <v>49</v>
      </c>
      <c r="H407" s="665">
        <v>21</v>
      </c>
      <c r="I407" s="657">
        <v>17</v>
      </c>
      <c r="J407" s="666">
        <v>4</v>
      </c>
      <c r="K407" s="657">
        <v>43</v>
      </c>
      <c r="L407" s="657">
        <v>40</v>
      </c>
      <c r="M407" s="657">
        <v>3</v>
      </c>
      <c r="N407" s="665">
        <v>16</v>
      </c>
      <c r="O407" s="657">
        <v>13</v>
      </c>
      <c r="P407" s="666">
        <v>3</v>
      </c>
      <c r="Q407" s="657">
        <v>29</v>
      </c>
      <c r="R407" s="657">
        <v>17</v>
      </c>
      <c r="S407" s="657">
        <v>12</v>
      </c>
      <c r="T407" s="665">
        <v>0</v>
      </c>
      <c r="U407" s="657">
        <v>0</v>
      </c>
      <c r="V407" s="666">
        <v>0</v>
      </c>
      <c r="W407" s="657">
        <v>0</v>
      </c>
      <c r="X407" s="657">
        <v>0</v>
      </c>
      <c r="Y407" s="657">
        <v>0</v>
      </c>
      <c r="Z407" s="665">
        <v>0</v>
      </c>
      <c r="AA407" s="657">
        <v>0</v>
      </c>
      <c r="AB407" s="666">
        <v>0</v>
      </c>
      <c r="AC407" s="657">
        <v>0</v>
      </c>
      <c r="AD407" s="657">
        <v>0</v>
      </c>
      <c r="AE407" s="657">
        <v>0</v>
      </c>
      <c r="AF407" s="665">
        <v>0</v>
      </c>
      <c r="AG407" s="657">
        <v>0</v>
      </c>
      <c r="AH407" s="666">
        <v>0</v>
      </c>
      <c r="AI407" s="657">
        <v>1</v>
      </c>
      <c r="AJ407" s="657">
        <v>0</v>
      </c>
      <c r="AK407" s="657">
        <v>1</v>
      </c>
      <c r="AL407" s="665">
        <v>0</v>
      </c>
      <c r="AM407" s="657">
        <v>0</v>
      </c>
      <c r="AN407" s="666">
        <v>0</v>
      </c>
      <c r="AO407" s="657">
        <v>0</v>
      </c>
      <c r="AP407" s="657">
        <v>0</v>
      </c>
      <c r="AQ407" s="657">
        <v>0</v>
      </c>
      <c r="AR407" s="665">
        <v>351</v>
      </c>
      <c r="AS407" s="657">
        <v>295</v>
      </c>
      <c r="AT407" s="666">
        <v>56</v>
      </c>
      <c r="AU407" s="657">
        <v>20</v>
      </c>
      <c r="AV407" s="657">
        <v>17</v>
      </c>
      <c r="AW407" s="657">
        <v>3</v>
      </c>
      <c r="AX407" s="665">
        <v>0</v>
      </c>
      <c r="AY407" s="657">
        <v>0</v>
      </c>
      <c r="AZ407" s="666">
        <v>0</v>
      </c>
      <c r="BA407" s="657">
        <v>3</v>
      </c>
      <c r="BB407" s="657">
        <v>2</v>
      </c>
      <c r="BC407" s="657">
        <v>1</v>
      </c>
      <c r="BD407" s="665">
        <v>7</v>
      </c>
      <c r="BE407" s="657">
        <v>4</v>
      </c>
      <c r="BF407" s="666">
        <v>3</v>
      </c>
      <c r="BG407" s="657">
        <v>7</v>
      </c>
      <c r="BH407" s="657">
        <v>6</v>
      </c>
      <c r="BI407" s="657">
        <v>1</v>
      </c>
      <c r="BJ407" s="665">
        <v>0</v>
      </c>
      <c r="BK407" s="657">
        <v>0</v>
      </c>
      <c r="BL407" s="666">
        <v>0</v>
      </c>
      <c r="BM407" s="657">
        <v>0</v>
      </c>
      <c r="BN407" s="657">
        <v>0</v>
      </c>
      <c r="BO407" s="657">
        <v>0</v>
      </c>
      <c r="BP407" s="665">
        <v>0</v>
      </c>
      <c r="BQ407" s="657">
        <v>0</v>
      </c>
      <c r="BR407" s="666">
        <v>0</v>
      </c>
      <c r="BS407" s="657">
        <v>6</v>
      </c>
      <c r="BT407" s="657">
        <v>5</v>
      </c>
      <c r="BU407" s="657">
        <v>1</v>
      </c>
      <c r="BV407" s="665">
        <v>0</v>
      </c>
      <c r="BW407" s="657">
        <v>0</v>
      </c>
      <c r="BX407" s="666">
        <v>0</v>
      </c>
      <c r="BY407" s="657">
        <v>15</v>
      </c>
      <c r="BZ407" s="657">
        <v>6</v>
      </c>
      <c r="CA407" s="657">
        <v>9</v>
      </c>
      <c r="CB407" s="665">
        <v>0</v>
      </c>
      <c r="CC407" s="657">
        <v>0</v>
      </c>
      <c r="CD407" s="666">
        <v>0</v>
      </c>
      <c r="CE407" s="657">
        <v>0</v>
      </c>
      <c r="CF407" s="657">
        <v>0</v>
      </c>
      <c r="CG407" s="657">
        <v>0</v>
      </c>
      <c r="CH407" s="665">
        <v>1</v>
      </c>
      <c r="CI407" s="657">
        <v>1</v>
      </c>
      <c r="CJ407" s="666">
        <v>0</v>
      </c>
      <c r="CK407" s="657">
        <v>97</v>
      </c>
      <c r="CL407" s="657">
        <v>84</v>
      </c>
      <c r="CM407" s="657">
        <v>13</v>
      </c>
      <c r="CN407" s="665">
        <v>0</v>
      </c>
      <c r="CO407" s="657">
        <v>0</v>
      </c>
      <c r="CP407" s="666">
        <v>0</v>
      </c>
      <c r="CQ407" s="657">
        <v>0</v>
      </c>
      <c r="CR407" s="657">
        <v>0</v>
      </c>
      <c r="CS407" s="657">
        <v>0</v>
      </c>
      <c r="CT407" s="665">
        <v>0</v>
      </c>
      <c r="CU407" s="657">
        <v>0</v>
      </c>
      <c r="CV407" s="666">
        <v>0</v>
      </c>
      <c r="CW407" s="657">
        <v>2</v>
      </c>
      <c r="CX407" s="657">
        <v>2</v>
      </c>
      <c r="CY407" s="657">
        <v>0</v>
      </c>
      <c r="CZ407" s="665">
        <v>5</v>
      </c>
      <c r="DA407" s="657">
        <v>4</v>
      </c>
      <c r="DB407" s="666">
        <v>1</v>
      </c>
      <c r="DC407" s="657">
        <v>0</v>
      </c>
      <c r="DD407" s="657">
        <v>0</v>
      </c>
      <c r="DE407" s="657">
        <v>0</v>
      </c>
      <c r="DF407" s="665">
        <v>0</v>
      </c>
      <c r="DG407" s="657">
        <v>0</v>
      </c>
      <c r="DH407" s="666">
        <v>0</v>
      </c>
      <c r="DI407" s="657">
        <v>0</v>
      </c>
      <c r="DJ407" s="657">
        <v>0</v>
      </c>
      <c r="DK407" s="657">
        <v>0</v>
      </c>
      <c r="DL407" s="665">
        <v>0</v>
      </c>
      <c r="DM407" s="657">
        <v>0</v>
      </c>
      <c r="DN407" s="666">
        <v>0</v>
      </c>
      <c r="DO407" s="657">
        <v>0</v>
      </c>
      <c r="DP407" s="657">
        <v>0</v>
      </c>
      <c r="DQ407" s="657">
        <v>0</v>
      </c>
      <c r="DR407" s="665">
        <v>0</v>
      </c>
      <c r="DS407" s="657">
        <v>0</v>
      </c>
      <c r="DT407" s="666">
        <v>0</v>
      </c>
      <c r="DU407" s="665">
        <v>0</v>
      </c>
      <c r="DV407" s="657">
        <v>0</v>
      </c>
      <c r="DW407" s="666">
        <v>0</v>
      </c>
    </row>
    <row r="408" spans="1:127" hidden="1" x14ac:dyDescent="0.15">
      <c r="A408" s="529" t="s">
        <v>1750</v>
      </c>
      <c r="B408" s="661">
        <v>13458</v>
      </c>
      <c r="C408" s="662">
        <v>10333</v>
      </c>
      <c r="D408" s="663">
        <v>3116</v>
      </c>
      <c r="E408" s="657">
        <v>5867</v>
      </c>
      <c r="F408" s="657">
        <v>4515</v>
      </c>
      <c r="G408" s="657">
        <v>1345</v>
      </c>
      <c r="H408" s="665">
        <v>1720</v>
      </c>
      <c r="I408" s="657">
        <v>1335</v>
      </c>
      <c r="J408" s="666">
        <v>385</v>
      </c>
      <c r="K408" s="657">
        <v>1891</v>
      </c>
      <c r="L408" s="657">
        <v>1556</v>
      </c>
      <c r="M408" s="657">
        <v>335</v>
      </c>
      <c r="N408" s="665">
        <v>815</v>
      </c>
      <c r="O408" s="657">
        <v>620</v>
      </c>
      <c r="P408" s="666">
        <v>193</v>
      </c>
      <c r="Q408" s="657">
        <v>546</v>
      </c>
      <c r="R408" s="657">
        <v>397</v>
      </c>
      <c r="S408" s="657">
        <v>149</v>
      </c>
      <c r="T408" s="665">
        <v>63</v>
      </c>
      <c r="U408" s="657">
        <v>49</v>
      </c>
      <c r="V408" s="666">
        <v>14</v>
      </c>
      <c r="W408" s="657">
        <v>46</v>
      </c>
      <c r="X408" s="657">
        <v>24</v>
      </c>
      <c r="Y408" s="657">
        <v>22</v>
      </c>
      <c r="Z408" s="665">
        <v>301</v>
      </c>
      <c r="AA408" s="657">
        <v>235</v>
      </c>
      <c r="AB408" s="666">
        <v>66</v>
      </c>
      <c r="AC408" s="657">
        <v>3</v>
      </c>
      <c r="AD408" s="657">
        <v>2</v>
      </c>
      <c r="AE408" s="657">
        <v>1</v>
      </c>
      <c r="AF408" s="665">
        <v>91</v>
      </c>
      <c r="AG408" s="657">
        <v>70</v>
      </c>
      <c r="AH408" s="666">
        <v>21</v>
      </c>
      <c r="AI408" s="657">
        <v>498</v>
      </c>
      <c r="AJ408" s="657">
        <v>364</v>
      </c>
      <c r="AK408" s="657">
        <v>134</v>
      </c>
      <c r="AL408" s="665">
        <v>66</v>
      </c>
      <c r="AM408" s="657">
        <v>50</v>
      </c>
      <c r="AN408" s="666">
        <v>16</v>
      </c>
      <c r="AO408" s="657">
        <v>63</v>
      </c>
      <c r="AP408" s="657">
        <v>45</v>
      </c>
      <c r="AQ408" s="657">
        <v>18</v>
      </c>
      <c r="AR408" s="665">
        <v>94</v>
      </c>
      <c r="AS408" s="657">
        <v>61</v>
      </c>
      <c r="AT408" s="666">
        <v>33</v>
      </c>
      <c r="AU408" s="657">
        <v>263</v>
      </c>
      <c r="AV408" s="657">
        <v>159</v>
      </c>
      <c r="AW408" s="657">
        <v>104</v>
      </c>
      <c r="AX408" s="665">
        <v>155</v>
      </c>
      <c r="AY408" s="657">
        <v>123</v>
      </c>
      <c r="AZ408" s="666">
        <v>32</v>
      </c>
      <c r="BA408" s="657">
        <v>47</v>
      </c>
      <c r="BB408" s="657">
        <v>40</v>
      </c>
      <c r="BC408" s="657">
        <v>7</v>
      </c>
      <c r="BD408" s="665">
        <v>66</v>
      </c>
      <c r="BE408" s="657">
        <v>40</v>
      </c>
      <c r="BF408" s="666">
        <v>26</v>
      </c>
      <c r="BG408" s="657">
        <v>111</v>
      </c>
      <c r="BH408" s="657">
        <v>84</v>
      </c>
      <c r="BI408" s="657">
        <v>27</v>
      </c>
      <c r="BJ408" s="665">
        <v>77</v>
      </c>
      <c r="BK408" s="657">
        <v>62</v>
      </c>
      <c r="BL408" s="666">
        <v>15</v>
      </c>
      <c r="BM408" s="657">
        <v>26</v>
      </c>
      <c r="BN408" s="657">
        <v>19</v>
      </c>
      <c r="BO408" s="657">
        <v>7</v>
      </c>
      <c r="BP408" s="665">
        <v>16</v>
      </c>
      <c r="BQ408" s="657">
        <v>13</v>
      </c>
      <c r="BR408" s="666">
        <v>3</v>
      </c>
      <c r="BS408" s="657">
        <v>52</v>
      </c>
      <c r="BT408" s="657">
        <v>41</v>
      </c>
      <c r="BU408" s="657">
        <v>11</v>
      </c>
      <c r="BV408" s="665">
        <v>29</v>
      </c>
      <c r="BW408" s="657">
        <v>20</v>
      </c>
      <c r="BX408" s="666">
        <v>9</v>
      </c>
      <c r="BY408" s="657">
        <v>69</v>
      </c>
      <c r="BZ408" s="657">
        <v>50</v>
      </c>
      <c r="CA408" s="657">
        <v>19</v>
      </c>
      <c r="CB408" s="665">
        <v>44</v>
      </c>
      <c r="CC408" s="657">
        <v>33</v>
      </c>
      <c r="CD408" s="666">
        <v>11</v>
      </c>
      <c r="CE408" s="657">
        <v>47</v>
      </c>
      <c r="CF408" s="657">
        <v>36</v>
      </c>
      <c r="CG408" s="657">
        <v>11</v>
      </c>
      <c r="CH408" s="665">
        <v>45</v>
      </c>
      <c r="CI408" s="657">
        <v>40</v>
      </c>
      <c r="CJ408" s="666">
        <v>5</v>
      </c>
      <c r="CK408" s="657">
        <v>158</v>
      </c>
      <c r="CL408" s="657">
        <v>124</v>
      </c>
      <c r="CM408" s="657">
        <v>34</v>
      </c>
      <c r="CN408" s="665">
        <v>12</v>
      </c>
      <c r="CO408" s="657">
        <v>7</v>
      </c>
      <c r="CP408" s="666">
        <v>5</v>
      </c>
      <c r="CQ408" s="657">
        <v>1</v>
      </c>
      <c r="CR408" s="657">
        <v>1</v>
      </c>
      <c r="CS408" s="657">
        <v>0</v>
      </c>
      <c r="CT408" s="665">
        <v>27</v>
      </c>
      <c r="CU408" s="657">
        <v>13</v>
      </c>
      <c r="CV408" s="666">
        <v>14</v>
      </c>
      <c r="CW408" s="657">
        <v>80</v>
      </c>
      <c r="CX408" s="657">
        <v>55</v>
      </c>
      <c r="CY408" s="657">
        <v>25</v>
      </c>
      <c r="CZ408" s="665">
        <v>6</v>
      </c>
      <c r="DA408" s="657">
        <v>4</v>
      </c>
      <c r="DB408" s="666">
        <v>2</v>
      </c>
      <c r="DC408" s="657">
        <v>22</v>
      </c>
      <c r="DD408" s="657">
        <v>17</v>
      </c>
      <c r="DE408" s="657">
        <v>5</v>
      </c>
      <c r="DF408" s="665">
        <v>8</v>
      </c>
      <c r="DG408" s="657">
        <v>6</v>
      </c>
      <c r="DH408" s="666">
        <v>2</v>
      </c>
      <c r="DI408" s="657">
        <v>21</v>
      </c>
      <c r="DJ408" s="657">
        <v>14</v>
      </c>
      <c r="DK408" s="657">
        <v>7</v>
      </c>
      <c r="DL408" s="665">
        <v>0</v>
      </c>
      <c r="DM408" s="657">
        <v>0</v>
      </c>
      <c r="DN408" s="666">
        <v>0</v>
      </c>
      <c r="DO408" s="657">
        <v>6</v>
      </c>
      <c r="DP408" s="657">
        <v>4</v>
      </c>
      <c r="DQ408" s="657">
        <v>2</v>
      </c>
      <c r="DR408" s="665">
        <v>6</v>
      </c>
      <c r="DS408" s="657">
        <v>5</v>
      </c>
      <c r="DT408" s="666">
        <v>1</v>
      </c>
      <c r="DU408" s="665">
        <v>0</v>
      </c>
      <c r="DV408" s="657">
        <v>0</v>
      </c>
      <c r="DW408" s="666">
        <v>0</v>
      </c>
    </row>
    <row r="409" spans="1:127" hidden="1" x14ac:dyDescent="0.15">
      <c r="A409" s="529" t="s">
        <v>1751</v>
      </c>
      <c r="B409" s="661">
        <v>7939</v>
      </c>
      <c r="C409" s="662">
        <v>6280</v>
      </c>
      <c r="D409" s="663">
        <v>1653</v>
      </c>
      <c r="E409" s="657">
        <v>4708</v>
      </c>
      <c r="F409" s="657">
        <v>3791</v>
      </c>
      <c r="G409" s="657">
        <v>915</v>
      </c>
      <c r="H409" s="665">
        <v>719</v>
      </c>
      <c r="I409" s="657">
        <v>558</v>
      </c>
      <c r="J409" s="666">
        <v>161</v>
      </c>
      <c r="K409" s="657">
        <v>312</v>
      </c>
      <c r="L409" s="657">
        <v>249</v>
      </c>
      <c r="M409" s="657">
        <v>63</v>
      </c>
      <c r="N409" s="665">
        <v>167</v>
      </c>
      <c r="O409" s="657">
        <v>129</v>
      </c>
      <c r="P409" s="666">
        <v>38</v>
      </c>
      <c r="Q409" s="657">
        <v>136</v>
      </c>
      <c r="R409" s="657">
        <v>109</v>
      </c>
      <c r="S409" s="657">
        <v>27</v>
      </c>
      <c r="T409" s="665">
        <v>90</v>
      </c>
      <c r="U409" s="657">
        <v>69</v>
      </c>
      <c r="V409" s="666">
        <v>21</v>
      </c>
      <c r="W409" s="657">
        <v>52</v>
      </c>
      <c r="X409" s="657">
        <v>39</v>
      </c>
      <c r="Y409" s="657">
        <v>13</v>
      </c>
      <c r="Z409" s="665">
        <v>275</v>
      </c>
      <c r="AA409" s="657">
        <v>184</v>
      </c>
      <c r="AB409" s="666">
        <v>91</v>
      </c>
      <c r="AC409" s="657">
        <v>15</v>
      </c>
      <c r="AD409" s="657">
        <v>10</v>
      </c>
      <c r="AE409" s="657">
        <v>5</v>
      </c>
      <c r="AF409" s="665">
        <v>141</v>
      </c>
      <c r="AG409" s="657">
        <v>112</v>
      </c>
      <c r="AH409" s="666">
        <v>29</v>
      </c>
      <c r="AI409" s="657">
        <v>152</v>
      </c>
      <c r="AJ409" s="657">
        <v>117</v>
      </c>
      <c r="AK409" s="657">
        <v>35</v>
      </c>
      <c r="AL409" s="665">
        <v>17</v>
      </c>
      <c r="AM409" s="657">
        <v>12</v>
      </c>
      <c r="AN409" s="666">
        <v>5</v>
      </c>
      <c r="AO409" s="657">
        <v>70</v>
      </c>
      <c r="AP409" s="657">
        <v>59</v>
      </c>
      <c r="AQ409" s="657">
        <v>11</v>
      </c>
      <c r="AR409" s="665">
        <v>62</v>
      </c>
      <c r="AS409" s="657">
        <v>55</v>
      </c>
      <c r="AT409" s="666">
        <v>7</v>
      </c>
      <c r="AU409" s="657">
        <v>239</v>
      </c>
      <c r="AV409" s="657">
        <v>201</v>
      </c>
      <c r="AW409" s="657">
        <v>38</v>
      </c>
      <c r="AX409" s="665">
        <v>33</v>
      </c>
      <c r="AY409" s="657">
        <v>24</v>
      </c>
      <c r="AZ409" s="666">
        <v>9</v>
      </c>
      <c r="BA409" s="657">
        <v>33</v>
      </c>
      <c r="BB409" s="657">
        <v>26</v>
      </c>
      <c r="BC409" s="657">
        <v>7</v>
      </c>
      <c r="BD409" s="665">
        <v>38</v>
      </c>
      <c r="BE409" s="657">
        <v>32</v>
      </c>
      <c r="BF409" s="666">
        <v>6</v>
      </c>
      <c r="BG409" s="657">
        <v>65</v>
      </c>
      <c r="BH409" s="657">
        <v>49</v>
      </c>
      <c r="BI409" s="657">
        <v>12</v>
      </c>
      <c r="BJ409" s="665">
        <v>29</v>
      </c>
      <c r="BK409" s="657">
        <v>14</v>
      </c>
      <c r="BL409" s="666">
        <v>15</v>
      </c>
      <c r="BM409" s="657">
        <v>34</v>
      </c>
      <c r="BN409" s="657">
        <v>27</v>
      </c>
      <c r="BO409" s="657">
        <v>7</v>
      </c>
      <c r="BP409" s="665">
        <v>10</v>
      </c>
      <c r="BQ409" s="657">
        <v>9</v>
      </c>
      <c r="BR409" s="666">
        <v>1</v>
      </c>
      <c r="BS409" s="657">
        <v>45</v>
      </c>
      <c r="BT409" s="657">
        <v>38</v>
      </c>
      <c r="BU409" s="657">
        <v>7</v>
      </c>
      <c r="BV409" s="665">
        <v>33</v>
      </c>
      <c r="BW409" s="657">
        <v>26</v>
      </c>
      <c r="BX409" s="666">
        <v>7</v>
      </c>
      <c r="BY409" s="657">
        <v>41</v>
      </c>
      <c r="BZ409" s="657">
        <v>35</v>
      </c>
      <c r="CA409" s="657">
        <v>6</v>
      </c>
      <c r="CB409" s="665">
        <v>32</v>
      </c>
      <c r="CC409" s="657">
        <v>20</v>
      </c>
      <c r="CD409" s="666">
        <v>12</v>
      </c>
      <c r="CE409" s="657">
        <v>37</v>
      </c>
      <c r="CF409" s="657">
        <v>26</v>
      </c>
      <c r="CG409" s="657">
        <v>11</v>
      </c>
      <c r="CH409" s="665">
        <v>40</v>
      </c>
      <c r="CI409" s="657">
        <v>28</v>
      </c>
      <c r="CJ409" s="666">
        <v>12</v>
      </c>
      <c r="CK409" s="657">
        <v>40</v>
      </c>
      <c r="CL409" s="657">
        <v>34</v>
      </c>
      <c r="CM409" s="657">
        <v>6</v>
      </c>
      <c r="CN409" s="665">
        <v>5</v>
      </c>
      <c r="CO409" s="657">
        <v>4</v>
      </c>
      <c r="CP409" s="666">
        <v>1</v>
      </c>
      <c r="CQ409" s="657">
        <v>2</v>
      </c>
      <c r="CR409" s="657">
        <v>1</v>
      </c>
      <c r="CS409" s="657">
        <v>1</v>
      </c>
      <c r="CT409" s="665">
        <v>2</v>
      </c>
      <c r="CU409" s="657">
        <v>2</v>
      </c>
      <c r="CV409" s="666">
        <v>0</v>
      </c>
      <c r="CW409" s="657">
        <v>13</v>
      </c>
      <c r="CX409" s="657">
        <v>9</v>
      </c>
      <c r="CY409" s="657">
        <v>4</v>
      </c>
      <c r="CZ409" s="665">
        <v>0</v>
      </c>
      <c r="DA409" s="657">
        <v>0</v>
      </c>
      <c r="DB409" s="666">
        <v>0</v>
      </c>
      <c r="DC409" s="657">
        <v>142</v>
      </c>
      <c r="DD409" s="657">
        <v>98</v>
      </c>
      <c r="DE409" s="657">
        <v>44</v>
      </c>
      <c r="DF409" s="665">
        <v>8</v>
      </c>
      <c r="DG409" s="657">
        <v>6</v>
      </c>
      <c r="DH409" s="666">
        <v>2</v>
      </c>
      <c r="DI409" s="657">
        <v>99</v>
      </c>
      <c r="DJ409" s="657">
        <v>76</v>
      </c>
      <c r="DK409" s="657">
        <v>23</v>
      </c>
      <c r="DL409" s="665">
        <v>0</v>
      </c>
      <c r="DM409" s="657">
        <v>0</v>
      </c>
      <c r="DN409" s="666">
        <v>0</v>
      </c>
      <c r="DO409" s="657">
        <v>2</v>
      </c>
      <c r="DP409" s="657">
        <v>1</v>
      </c>
      <c r="DQ409" s="657">
        <v>1</v>
      </c>
      <c r="DR409" s="665">
        <v>1</v>
      </c>
      <c r="DS409" s="657">
        <v>1</v>
      </c>
      <c r="DT409" s="666">
        <v>0</v>
      </c>
      <c r="DU409" s="665">
        <v>0</v>
      </c>
      <c r="DV409" s="657">
        <v>0</v>
      </c>
      <c r="DW409" s="666">
        <v>0</v>
      </c>
    </row>
    <row r="410" spans="1:127" hidden="1" x14ac:dyDescent="0.15">
      <c r="A410" s="529" t="s">
        <v>1752</v>
      </c>
      <c r="B410" s="661">
        <v>6327</v>
      </c>
      <c r="C410" s="662">
        <v>4504</v>
      </c>
      <c r="D410" s="663">
        <v>1802</v>
      </c>
      <c r="E410" s="657">
        <v>2811</v>
      </c>
      <c r="F410" s="657">
        <v>2085</v>
      </c>
      <c r="G410" s="657">
        <v>722</v>
      </c>
      <c r="H410" s="665">
        <v>1105</v>
      </c>
      <c r="I410" s="657">
        <v>799</v>
      </c>
      <c r="J410" s="666">
        <v>300</v>
      </c>
      <c r="K410" s="657">
        <v>618</v>
      </c>
      <c r="L410" s="657">
        <v>438</v>
      </c>
      <c r="M410" s="657">
        <v>169</v>
      </c>
      <c r="N410" s="665">
        <v>252</v>
      </c>
      <c r="O410" s="657">
        <v>177</v>
      </c>
      <c r="P410" s="666">
        <v>75</v>
      </c>
      <c r="Q410" s="657">
        <v>209</v>
      </c>
      <c r="R410" s="657">
        <v>165</v>
      </c>
      <c r="S410" s="657">
        <v>44</v>
      </c>
      <c r="T410" s="665">
        <v>35</v>
      </c>
      <c r="U410" s="657">
        <v>25</v>
      </c>
      <c r="V410" s="666">
        <v>10</v>
      </c>
      <c r="W410" s="657">
        <v>59</v>
      </c>
      <c r="X410" s="657">
        <v>34</v>
      </c>
      <c r="Y410" s="657">
        <v>25</v>
      </c>
      <c r="Z410" s="665">
        <v>109</v>
      </c>
      <c r="AA410" s="657">
        <v>86</v>
      </c>
      <c r="AB410" s="666">
        <v>23</v>
      </c>
      <c r="AC410" s="657">
        <v>0</v>
      </c>
      <c r="AD410" s="657">
        <v>0</v>
      </c>
      <c r="AE410" s="657">
        <v>0</v>
      </c>
      <c r="AF410" s="665">
        <v>63</v>
      </c>
      <c r="AG410" s="657">
        <v>44</v>
      </c>
      <c r="AH410" s="666">
        <v>19</v>
      </c>
      <c r="AI410" s="657">
        <v>217</v>
      </c>
      <c r="AJ410" s="657">
        <v>163</v>
      </c>
      <c r="AK410" s="657">
        <v>54</v>
      </c>
      <c r="AL410" s="665">
        <v>0</v>
      </c>
      <c r="AM410" s="657">
        <v>0</v>
      </c>
      <c r="AN410" s="666">
        <v>0</v>
      </c>
      <c r="AO410" s="657">
        <v>17</v>
      </c>
      <c r="AP410" s="657">
        <v>11</v>
      </c>
      <c r="AQ410" s="657">
        <v>6</v>
      </c>
      <c r="AR410" s="665">
        <v>83</v>
      </c>
      <c r="AS410" s="657">
        <v>55</v>
      </c>
      <c r="AT410" s="666">
        <v>28</v>
      </c>
      <c r="AU410" s="657">
        <v>251</v>
      </c>
      <c r="AV410" s="657">
        <v>88</v>
      </c>
      <c r="AW410" s="657">
        <v>163</v>
      </c>
      <c r="AX410" s="665">
        <v>17</v>
      </c>
      <c r="AY410" s="657">
        <v>10</v>
      </c>
      <c r="AZ410" s="666">
        <v>7</v>
      </c>
      <c r="BA410" s="657">
        <v>38</v>
      </c>
      <c r="BB410" s="657">
        <v>22</v>
      </c>
      <c r="BC410" s="657">
        <v>16</v>
      </c>
      <c r="BD410" s="665">
        <v>4</v>
      </c>
      <c r="BE410" s="657">
        <v>1</v>
      </c>
      <c r="BF410" s="666">
        <v>3</v>
      </c>
      <c r="BG410" s="657">
        <v>80</v>
      </c>
      <c r="BH410" s="657">
        <v>44</v>
      </c>
      <c r="BI410" s="657">
        <v>36</v>
      </c>
      <c r="BJ410" s="665">
        <v>21</v>
      </c>
      <c r="BK410" s="657">
        <v>15</v>
      </c>
      <c r="BL410" s="666">
        <v>6</v>
      </c>
      <c r="BM410" s="657">
        <v>4</v>
      </c>
      <c r="BN410" s="657">
        <v>4</v>
      </c>
      <c r="BO410" s="657">
        <v>0</v>
      </c>
      <c r="BP410" s="665">
        <v>2</v>
      </c>
      <c r="BQ410" s="657">
        <v>2</v>
      </c>
      <c r="BR410" s="666">
        <v>0</v>
      </c>
      <c r="BS410" s="657">
        <v>18</v>
      </c>
      <c r="BT410" s="657">
        <v>15</v>
      </c>
      <c r="BU410" s="657">
        <v>3</v>
      </c>
      <c r="BV410" s="665">
        <v>15</v>
      </c>
      <c r="BW410" s="657">
        <v>11</v>
      </c>
      <c r="BX410" s="666">
        <v>4</v>
      </c>
      <c r="BY410" s="657">
        <v>12</v>
      </c>
      <c r="BZ410" s="657">
        <v>9</v>
      </c>
      <c r="CA410" s="657">
        <v>3</v>
      </c>
      <c r="CB410" s="665">
        <v>25</v>
      </c>
      <c r="CC410" s="657">
        <v>7</v>
      </c>
      <c r="CD410" s="666">
        <v>18</v>
      </c>
      <c r="CE410" s="657">
        <v>0</v>
      </c>
      <c r="CF410" s="657">
        <v>0</v>
      </c>
      <c r="CG410" s="657">
        <v>0</v>
      </c>
      <c r="CH410" s="665">
        <v>177</v>
      </c>
      <c r="CI410" s="657">
        <v>131</v>
      </c>
      <c r="CJ410" s="666">
        <v>46</v>
      </c>
      <c r="CK410" s="657">
        <v>51</v>
      </c>
      <c r="CL410" s="657">
        <v>38</v>
      </c>
      <c r="CM410" s="657">
        <v>13</v>
      </c>
      <c r="CN410" s="665">
        <v>3</v>
      </c>
      <c r="CO410" s="657">
        <v>3</v>
      </c>
      <c r="CP410" s="666">
        <v>0</v>
      </c>
      <c r="CQ410" s="657">
        <v>2</v>
      </c>
      <c r="CR410" s="657">
        <v>1</v>
      </c>
      <c r="CS410" s="657">
        <v>1</v>
      </c>
      <c r="CT410" s="665">
        <v>0</v>
      </c>
      <c r="CU410" s="657">
        <v>0</v>
      </c>
      <c r="CV410" s="666">
        <v>0</v>
      </c>
      <c r="CW410" s="657">
        <v>17</v>
      </c>
      <c r="CX410" s="657">
        <v>14</v>
      </c>
      <c r="CY410" s="657">
        <v>3</v>
      </c>
      <c r="CZ410" s="665">
        <v>0</v>
      </c>
      <c r="DA410" s="657">
        <v>0</v>
      </c>
      <c r="DB410" s="666">
        <v>0</v>
      </c>
      <c r="DC410" s="657">
        <v>0</v>
      </c>
      <c r="DD410" s="657">
        <v>0</v>
      </c>
      <c r="DE410" s="657">
        <v>0</v>
      </c>
      <c r="DF410" s="665">
        <v>0</v>
      </c>
      <c r="DG410" s="657">
        <v>0</v>
      </c>
      <c r="DH410" s="666">
        <v>0</v>
      </c>
      <c r="DI410" s="657">
        <v>7</v>
      </c>
      <c r="DJ410" s="657">
        <v>3</v>
      </c>
      <c r="DK410" s="657">
        <v>4</v>
      </c>
      <c r="DL410" s="665">
        <v>0</v>
      </c>
      <c r="DM410" s="657">
        <v>0</v>
      </c>
      <c r="DN410" s="666">
        <v>0</v>
      </c>
      <c r="DO410" s="657">
        <v>0</v>
      </c>
      <c r="DP410" s="657">
        <v>0</v>
      </c>
      <c r="DQ410" s="657">
        <v>0</v>
      </c>
      <c r="DR410" s="665">
        <v>5</v>
      </c>
      <c r="DS410" s="657">
        <v>4</v>
      </c>
      <c r="DT410" s="666">
        <v>1</v>
      </c>
      <c r="DU410" s="665">
        <v>0</v>
      </c>
      <c r="DV410" s="657">
        <v>0</v>
      </c>
      <c r="DW410" s="666">
        <v>0</v>
      </c>
    </row>
    <row r="411" spans="1:127" hidden="1" x14ac:dyDescent="0.15">
      <c r="A411" s="529" t="s">
        <v>1753</v>
      </c>
      <c r="B411" s="661">
        <v>4741</v>
      </c>
      <c r="C411" s="662">
        <v>3467</v>
      </c>
      <c r="D411" s="663">
        <v>1262</v>
      </c>
      <c r="E411" s="657">
        <v>2906</v>
      </c>
      <c r="F411" s="657">
        <v>2132</v>
      </c>
      <c r="G411" s="657">
        <v>767</v>
      </c>
      <c r="H411" s="665">
        <v>591</v>
      </c>
      <c r="I411" s="657">
        <v>433</v>
      </c>
      <c r="J411" s="666">
        <v>158</v>
      </c>
      <c r="K411" s="657">
        <v>241</v>
      </c>
      <c r="L411" s="657">
        <v>176</v>
      </c>
      <c r="M411" s="657">
        <v>65</v>
      </c>
      <c r="N411" s="665">
        <v>65</v>
      </c>
      <c r="O411" s="657">
        <v>37</v>
      </c>
      <c r="P411" s="666">
        <v>23</v>
      </c>
      <c r="Q411" s="657">
        <v>334</v>
      </c>
      <c r="R411" s="657">
        <v>258</v>
      </c>
      <c r="S411" s="657">
        <v>76</v>
      </c>
      <c r="T411" s="665">
        <v>9</v>
      </c>
      <c r="U411" s="657">
        <v>4</v>
      </c>
      <c r="V411" s="666">
        <v>5</v>
      </c>
      <c r="W411" s="657">
        <v>20</v>
      </c>
      <c r="X411" s="657">
        <v>9</v>
      </c>
      <c r="Y411" s="657">
        <v>11</v>
      </c>
      <c r="Z411" s="665">
        <v>34</v>
      </c>
      <c r="AA411" s="657">
        <v>22</v>
      </c>
      <c r="AB411" s="666">
        <v>12</v>
      </c>
      <c r="AC411" s="657">
        <v>5</v>
      </c>
      <c r="AD411" s="657">
        <v>4</v>
      </c>
      <c r="AE411" s="657">
        <v>1</v>
      </c>
      <c r="AF411" s="665">
        <v>10</v>
      </c>
      <c r="AG411" s="657">
        <v>7</v>
      </c>
      <c r="AH411" s="666">
        <v>3</v>
      </c>
      <c r="AI411" s="657">
        <v>126</v>
      </c>
      <c r="AJ411" s="657">
        <v>98</v>
      </c>
      <c r="AK411" s="657">
        <v>28</v>
      </c>
      <c r="AL411" s="665">
        <v>0</v>
      </c>
      <c r="AM411" s="657">
        <v>0</v>
      </c>
      <c r="AN411" s="666">
        <v>0</v>
      </c>
      <c r="AO411" s="657">
        <v>9</v>
      </c>
      <c r="AP411" s="657">
        <v>9</v>
      </c>
      <c r="AQ411" s="657">
        <v>0</v>
      </c>
      <c r="AR411" s="665">
        <v>10</v>
      </c>
      <c r="AS411" s="657">
        <v>5</v>
      </c>
      <c r="AT411" s="666">
        <v>5</v>
      </c>
      <c r="AU411" s="657">
        <v>26</v>
      </c>
      <c r="AV411" s="657">
        <v>15</v>
      </c>
      <c r="AW411" s="657">
        <v>11</v>
      </c>
      <c r="AX411" s="665">
        <v>14</v>
      </c>
      <c r="AY411" s="657">
        <v>12</v>
      </c>
      <c r="AZ411" s="666">
        <v>2</v>
      </c>
      <c r="BA411" s="657">
        <v>45</v>
      </c>
      <c r="BB411" s="657">
        <v>32</v>
      </c>
      <c r="BC411" s="657">
        <v>13</v>
      </c>
      <c r="BD411" s="665">
        <v>39</v>
      </c>
      <c r="BE411" s="657">
        <v>27</v>
      </c>
      <c r="BF411" s="666">
        <v>12</v>
      </c>
      <c r="BG411" s="657">
        <v>16</v>
      </c>
      <c r="BH411" s="657">
        <v>15</v>
      </c>
      <c r="BI411" s="657">
        <v>1</v>
      </c>
      <c r="BJ411" s="665">
        <v>0</v>
      </c>
      <c r="BK411" s="657">
        <v>0</v>
      </c>
      <c r="BL411" s="666">
        <v>0</v>
      </c>
      <c r="BM411" s="657">
        <v>0</v>
      </c>
      <c r="BN411" s="657">
        <v>0</v>
      </c>
      <c r="BO411" s="657">
        <v>0</v>
      </c>
      <c r="BP411" s="665">
        <v>5</v>
      </c>
      <c r="BQ411" s="657">
        <v>3</v>
      </c>
      <c r="BR411" s="666">
        <v>2</v>
      </c>
      <c r="BS411" s="657">
        <v>29</v>
      </c>
      <c r="BT411" s="657">
        <v>16</v>
      </c>
      <c r="BU411" s="657">
        <v>13</v>
      </c>
      <c r="BV411" s="665">
        <v>12</v>
      </c>
      <c r="BW411" s="657">
        <v>10</v>
      </c>
      <c r="BX411" s="666">
        <v>2</v>
      </c>
      <c r="BY411" s="657">
        <v>10</v>
      </c>
      <c r="BZ411" s="657">
        <v>9</v>
      </c>
      <c r="CA411" s="657">
        <v>1</v>
      </c>
      <c r="CB411" s="665">
        <v>10</v>
      </c>
      <c r="CC411" s="657">
        <v>6</v>
      </c>
      <c r="CD411" s="666">
        <v>4</v>
      </c>
      <c r="CE411" s="657">
        <v>4</v>
      </c>
      <c r="CF411" s="657">
        <v>3</v>
      </c>
      <c r="CG411" s="657">
        <v>1</v>
      </c>
      <c r="CH411" s="665">
        <v>6</v>
      </c>
      <c r="CI411" s="657">
        <v>5</v>
      </c>
      <c r="CJ411" s="666">
        <v>1</v>
      </c>
      <c r="CK411" s="657">
        <v>52</v>
      </c>
      <c r="CL411" s="657">
        <v>45</v>
      </c>
      <c r="CM411" s="657">
        <v>7</v>
      </c>
      <c r="CN411" s="665">
        <v>37</v>
      </c>
      <c r="CO411" s="657">
        <v>29</v>
      </c>
      <c r="CP411" s="666">
        <v>8</v>
      </c>
      <c r="CQ411" s="657">
        <v>0</v>
      </c>
      <c r="CR411" s="657">
        <v>0</v>
      </c>
      <c r="CS411" s="657">
        <v>0</v>
      </c>
      <c r="CT411" s="665">
        <v>25</v>
      </c>
      <c r="CU411" s="657">
        <v>9</v>
      </c>
      <c r="CV411" s="666">
        <v>16</v>
      </c>
      <c r="CW411" s="657">
        <v>0</v>
      </c>
      <c r="CX411" s="657">
        <v>0</v>
      </c>
      <c r="CY411" s="657">
        <v>0</v>
      </c>
      <c r="CZ411" s="665">
        <v>0</v>
      </c>
      <c r="DA411" s="657">
        <v>0</v>
      </c>
      <c r="DB411" s="666">
        <v>0</v>
      </c>
      <c r="DC411" s="657">
        <v>18</v>
      </c>
      <c r="DD411" s="657">
        <v>11</v>
      </c>
      <c r="DE411" s="657">
        <v>7</v>
      </c>
      <c r="DF411" s="665">
        <v>0</v>
      </c>
      <c r="DG411" s="657">
        <v>0</v>
      </c>
      <c r="DH411" s="666">
        <v>0</v>
      </c>
      <c r="DI411" s="657">
        <v>29</v>
      </c>
      <c r="DJ411" s="657">
        <v>23</v>
      </c>
      <c r="DK411" s="657">
        <v>6</v>
      </c>
      <c r="DL411" s="665">
        <v>0</v>
      </c>
      <c r="DM411" s="657">
        <v>0</v>
      </c>
      <c r="DN411" s="666">
        <v>0</v>
      </c>
      <c r="DO411" s="657">
        <v>4</v>
      </c>
      <c r="DP411" s="657">
        <v>3</v>
      </c>
      <c r="DQ411" s="657">
        <v>1</v>
      </c>
      <c r="DR411" s="665">
        <v>0</v>
      </c>
      <c r="DS411" s="657">
        <v>0</v>
      </c>
      <c r="DT411" s="666">
        <v>0</v>
      </c>
      <c r="DU411" s="665">
        <v>0</v>
      </c>
      <c r="DV411" s="657">
        <v>0</v>
      </c>
      <c r="DW411" s="666">
        <v>0</v>
      </c>
    </row>
    <row r="412" spans="1:127" hidden="1" x14ac:dyDescent="0.15">
      <c r="A412" s="529" t="s">
        <v>1754</v>
      </c>
      <c r="B412" s="661">
        <v>28214</v>
      </c>
      <c r="C412" s="662">
        <v>15410</v>
      </c>
      <c r="D412" s="663">
        <v>12745</v>
      </c>
      <c r="E412" s="657">
        <v>13320</v>
      </c>
      <c r="F412" s="657">
        <v>7012</v>
      </c>
      <c r="G412" s="657">
        <v>6273</v>
      </c>
      <c r="H412" s="665">
        <v>3281</v>
      </c>
      <c r="I412" s="657">
        <v>1938</v>
      </c>
      <c r="J412" s="666">
        <v>1342</v>
      </c>
      <c r="K412" s="657">
        <v>2121</v>
      </c>
      <c r="L412" s="657">
        <v>1292</v>
      </c>
      <c r="M412" s="657">
        <v>828</v>
      </c>
      <c r="N412" s="665">
        <v>444</v>
      </c>
      <c r="O412" s="657">
        <v>265</v>
      </c>
      <c r="P412" s="666">
        <v>179</v>
      </c>
      <c r="Q412" s="657">
        <v>1613</v>
      </c>
      <c r="R412" s="657">
        <v>860</v>
      </c>
      <c r="S412" s="657">
        <v>751</v>
      </c>
      <c r="T412" s="665">
        <v>204</v>
      </c>
      <c r="U412" s="657">
        <v>124</v>
      </c>
      <c r="V412" s="666">
        <v>80</v>
      </c>
      <c r="W412" s="657">
        <v>255</v>
      </c>
      <c r="X412" s="657">
        <v>135</v>
      </c>
      <c r="Y412" s="657">
        <v>120</v>
      </c>
      <c r="Z412" s="665">
        <v>690</v>
      </c>
      <c r="AA412" s="657">
        <v>450</v>
      </c>
      <c r="AB412" s="666">
        <v>220</v>
      </c>
      <c r="AC412" s="657">
        <v>77</v>
      </c>
      <c r="AD412" s="657">
        <v>59</v>
      </c>
      <c r="AE412" s="657">
        <v>18</v>
      </c>
      <c r="AF412" s="665">
        <v>421</v>
      </c>
      <c r="AG412" s="657">
        <v>246</v>
      </c>
      <c r="AH412" s="666">
        <v>175</v>
      </c>
      <c r="AI412" s="657">
        <v>726</v>
      </c>
      <c r="AJ412" s="657">
        <v>387</v>
      </c>
      <c r="AK412" s="657">
        <v>339</v>
      </c>
      <c r="AL412" s="665">
        <v>68</v>
      </c>
      <c r="AM412" s="657">
        <v>39</v>
      </c>
      <c r="AN412" s="666">
        <v>29</v>
      </c>
      <c r="AO412" s="657">
        <v>91</v>
      </c>
      <c r="AP412" s="657">
        <v>55</v>
      </c>
      <c r="AQ412" s="657">
        <v>36</v>
      </c>
      <c r="AR412" s="665">
        <v>231</v>
      </c>
      <c r="AS412" s="657">
        <v>136</v>
      </c>
      <c r="AT412" s="666">
        <v>95</v>
      </c>
      <c r="AU412" s="657">
        <v>1432</v>
      </c>
      <c r="AV412" s="657">
        <v>816</v>
      </c>
      <c r="AW412" s="657">
        <v>616</v>
      </c>
      <c r="AX412" s="665">
        <v>121</v>
      </c>
      <c r="AY412" s="657">
        <v>69</v>
      </c>
      <c r="AZ412" s="666">
        <v>52</v>
      </c>
      <c r="BA412" s="657">
        <v>194</v>
      </c>
      <c r="BB412" s="657">
        <v>108</v>
      </c>
      <c r="BC412" s="657">
        <v>86</v>
      </c>
      <c r="BD412" s="665">
        <v>809</v>
      </c>
      <c r="BE412" s="657">
        <v>340</v>
      </c>
      <c r="BF412" s="666">
        <v>469</v>
      </c>
      <c r="BG412" s="657">
        <v>97</v>
      </c>
      <c r="BH412" s="657">
        <v>54</v>
      </c>
      <c r="BI412" s="657">
        <v>43</v>
      </c>
      <c r="BJ412" s="665">
        <v>152</v>
      </c>
      <c r="BK412" s="657">
        <v>82</v>
      </c>
      <c r="BL412" s="666">
        <v>70</v>
      </c>
      <c r="BM412" s="657">
        <v>269</v>
      </c>
      <c r="BN412" s="657">
        <v>178</v>
      </c>
      <c r="BO412" s="657">
        <v>91</v>
      </c>
      <c r="BP412" s="665">
        <v>38</v>
      </c>
      <c r="BQ412" s="657">
        <v>30</v>
      </c>
      <c r="BR412" s="666">
        <v>8</v>
      </c>
      <c r="BS412" s="657">
        <v>304</v>
      </c>
      <c r="BT412" s="657">
        <v>187</v>
      </c>
      <c r="BU412" s="657">
        <v>117</v>
      </c>
      <c r="BV412" s="665">
        <v>83</v>
      </c>
      <c r="BW412" s="657">
        <v>53</v>
      </c>
      <c r="BX412" s="666">
        <v>30</v>
      </c>
      <c r="BY412" s="657">
        <v>339</v>
      </c>
      <c r="BZ412" s="657">
        <v>33</v>
      </c>
      <c r="CA412" s="657">
        <v>306</v>
      </c>
      <c r="CB412" s="665">
        <v>35</v>
      </c>
      <c r="CC412" s="657">
        <v>17</v>
      </c>
      <c r="CD412" s="666">
        <v>18</v>
      </c>
      <c r="CE412" s="657">
        <v>54</v>
      </c>
      <c r="CF412" s="657">
        <v>33</v>
      </c>
      <c r="CG412" s="657">
        <v>21</v>
      </c>
      <c r="CH412" s="665">
        <v>153</v>
      </c>
      <c r="CI412" s="657">
        <v>106</v>
      </c>
      <c r="CJ412" s="666">
        <v>47</v>
      </c>
      <c r="CK412" s="657">
        <v>183</v>
      </c>
      <c r="CL412" s="657">
        <v>90</v>
      </c>
      <c r="CM412" s="657">
        <v>93</v>
      </c>
      <c r="CN412" s="665">
        <v>16</v>
      </c>
      <c r="CO412" s="657">
        <v>11</v>
      </c>
      <c r="CP412" s="666">
        <v>5</v>
      </c>
      <c r="CQ412" s="657">
        <v>24</v>
      </c>
      <c r="CR412" s="657">
        <v>15</v>
      </c>
      <c r="CS412" s="657">
        <v>9</v>
      </c>
      <c r="CT412" s="665">
        <v>80</v>
      </c>
      <c r="CU412" s="657">
        <v>54</v>
      </c>
      <c r="CV412" s="666">
        <v>26</v>
      </c>
      <c r="CW412" s="657">
        <v>62</v>
      </c>
      <c r="CX412" s="657">
        <v>44</v>
      </c>
      <c r="CY412" s="657">
        <v>18</v>
      </c>
      <c r="CZ412" s="665">
        <v>4</v>
      </c>
      <c r="DA412" s="657">
        <v>2</v>
      </c>
      <c r="DB412" s="666">
        <v>2</v>
      </c>
      <c r="DC412" s="657">
        <v>84</v>
      </c>
      <c r="DD412" s="657">
        <v>22</v>
      </c>
      <c r="DE412" s="657">
        <v>62</v>
      </c>
      <c r="DF412" s="665">
        <v>4</v>
      </c>
      <c r="DG412" s="657">
        <v>4</v>
      </c>
      <c r="DH412" s="666">
        <v>0</v>
      </c>
      <c r="DI412" s="657">
        <v>52</v>
      </c>
      <c r="DJ412" s="657">
        <v>24</v>
      </c>
      <c r="DK412" s="657">
        <v>28</v>
      </c>
      <c r="DL412" s="665">
        <v>17</v>
      </c>
      <c r="DM412" s="657">
        <v>4</v>
      </c>
      <c r="DN412" s="666">
        <v>13</v>
      </c>
      <c r="DO412" s="657">
        <v>36</v>
      </c>
      <c r="DP412" s="657">
        <v>17</v>
      </c>
      <c r="DQ412" s="657">
        <v>19</v>
      </c>
      <c r="DR412" s="665">
        <v>12</v>
      </c>
      <c r="DS412" s="657">
        <v>9</v>
      </c>
      <c r="DT412" s="666">
        <v>3</v>
      </c>
      <c r="DU412" s="665">
        <v>18</v>
      </c>
      <c r="DV412" s="657">
        <v>10</v>
      </c>
      <c r="DW412" s="666">
        <v>8</v>
      </c>
    </row>
    <row r="413" spans="1:127" hidden="1" x14ac:dyDescent="0.15">
      <c r="A413" s="529" t="s">
        <v>1755</v>
      </c>
      <c r="B413" s="661">
        <v>507</v>
      </c>
      <c r="C413" s="662">
        <v>275</v>
      </c>
      <c r="D413" s="663">
        <v>232</v>
      </c>
      <c r="E413" s="657">
        <v>186</v>
      </c>
      <c r="F413" s="657">
        <v>126</v>
      </c>
      <c r="G413" s="657">
        <v>60</v>
      </c>
      <c r="H413" s="665">
        <v>15</v>
      </c>
      <c r="I413" s="657">
        <v>6</v>
      </c>
      <c r="J413" s="666">
        <v>9</v>
      </c>
      <c r="K413" s="657">
        <v>18</v>
      </c>
      <c r="L413" s="657">
        <v>15</v>
      </c>
      <c r="M413" s="657">
        <v>3</v>
      </c>
      <c r="N413" s="665">
        <v>1</v>
      </c>
      <c r="O413" s="657">
        <v>0</v>
      </c>
      <c r="P413" s="666">
        <v>1</v>
      </c>
      <c r="Q413" s="657">
        <v>58</v>
      </c>
      <c r="R413" s="657">
        <v>30</v>
      </c>
      <c r="S413" s="657">
        <v>28</v>
      </c>
      <c r="T413" s="665">
        <v>0</v>
      </c>
      <c r="U413" s="657">
        <v>0</v>
      </c>
      <c r="V413" s="666">
        <v>0</v>
      </c>
      <c r="W413" s="657">
        <v>0</v>
      </c>
      <c r="X413" s="657">
        <v>0</v>
      </c>
      <c r="Y413" s="657">
        <v>0</v>
      </c>
      <c r="Z413" s="665">
        <v>28</v>
      </c>
      <c r="AA413" s="657">
        <v>23</v>
      </c>
      <c r="AB413" s="666">
        <v>5</v>
      </c>
      <c r="AC413" s="657">
        <v>0</v>
      </c>
      <c r="AD413" s="657">
        <v>0</v>
      </c>
      <c r="AE413" s="657">
        <v>0</v>
      </c>
      <c r="AF413" s="665">
        <v>37</v>
      </c>
      <c r="AG413" s="657">
        <v>25</v>
      </c>
      <c r="AH413" s="666">
        <v>12</v>
      </c>
      <c r="AI413" s="657">
        <v>0</v>
      </c>
      <c r="AJ413" s="657">
        <v>0</v>
      </c>
      <c r="AK413" s="657">
        <v>0</v>
      </c>
      <c r="AL413" s="665">
        <v>0</v>
      </c>
      <c r="AM413" s="657">
        <v>0</v>
      </c>
      <c r="AN413" s="666">
        <v>0</v>
      </c>
      <c r="AO413" s="657">
        <v>0</v>
      </c>
      <c r="AP413" s="657">
        <v>0</v>
      </c>
      <c r="AQ413" s="657">
        <v>0</v>
      </c>
      <c r="AR413" s="665">
        <v>0</v>
      </c>
      <c r="AS413" s="657">
        <v>0</v>
      </c>
      <c r="AT413" s="666">
        <v>0</v>
      </c>
      <c r="AU413" s="657">
        <v>59</v>
      </c>
      <c r="AV413" s="657">
        <v>13</v>
      </c>
      <c r="AW413" s="657">
        <v>46</v>
      </c>
      <c r="AX413" s="665">
        <v>1</v>
      </c>
      <c r="AY413" s="657">
        <v>0</v>
      </c>
      <c r="AZ413" s="666">
        <v>1</v>
      </c>
      <c r="BA413" s="657">
        <v>0</v>
      </c>
      <c r="BB413" s="657">
        <v>0</v>
      </c>
      <c r="BC413" s="657">
        <v>0</v>
      </c>
      <c r="BD413" s="665">
        <v>0</v>
      </c>
      <c r="BE413" s="657">
        <v>0</v>
      </c>
      <c r="BF413" s="666">
        <v>0</v>
      </c>
      <c r="BG413" s="657">
        <v>0</v>
      </c>
      <c r="BH413" s="657">
        <v>0</v>
      </c>
      <c r="BI413" s="657">
        <v>0</v>
      </c>
      <c r="BJ413" s="665">
        <v>7</v>
      </c>
      <c r="BK413" s="657">
        <v>5</v>
      </c>
      <c r="BL413" s="666">
        <v>2</v>
      </c>
      <c r="BM413" s="657">
        <v>13</v>
      </c>
      <c r="BN413" s="657">
        <v>4</v>
      </c>
      <c r="BO413" s="657">
        <v>9</v>
      </c>
      <c r="BP413" s="665">
        <v>0</v>
      </c>
      <c r="BQ413" s="657">
        <v>0</v>
      </c>
      <c r="BR413" s="666">
        <v>0</v>
      </c>
      <c r="BS413" s="657">
        <v>57</v>
      </c>
      <c r="BT413" s="657">
        <v>20</v>
      </c>
      <c r="BU413" s="657">
        <v>37</v>
      </c>
      <c r="BV413" s="665">
        <v>0</v>
      </c>
      <c r="BW413" s="657">
        <v>0</v>
      </c>
      <c r="BX413" s="666">
        <v>0</v>
      </c>
      <c r="BY413" s="657">
        <v>0</v>
      </c>
      <c r="BZ413" s="657">
        <v>0</v>
      </c>
      <c r="CA413" s="657">
        <v>0</v>
      </c>
      <c r="CB413" s="665">
        <v>0</v>
      </c>
      <c r="CC413" s="657">
        <v>0</v>
      </c>
      <c r="CD413" s="666">
        <v>0</v>
      </c>
      <c r="CE413" s="657">
        <v>0</v>
      </c>
      <c r="CF413" s="657">
        <v>0</v>
      </c>
      <c r="CG413" s="657">
        <v>0</v>
      </c>
      <c r="CH413" s="665">
        <v>12</v>
      </c>
      <c r="CI413" s="657">
        <v>3</v>
      </c>
      <c r="CJ413" s="666">
        <v>9</v>
      </c>
      <c r="CK413" s="657">
        <v>0</v>
      </c>
      <c r="CL413" s="657">
        <v>0</v>
      </c>
      <c r="CM413" s="657">
        <v>0</v>
      </c>
      <c r="CN413" s="665">
        <v>0</v>
      </c>
      <c r="CO413" s="657">
        <v>0</v>
      </c>
      <c r="CP413" s="666">
        <v>0</v>
      </c>
      <c r="CQ413" s="657">
        <v>4</v>
      </c>
      <c r="CR413" s="657">
        <v>3</v>
      </c>
      <c r="CS413" s="657">
        <v>1</v>
      </c>
      <c r="CT413" s="665">
        <v>0</v>
      </c>
      <c r="CU413" s="657">
        <v>0</v>
      </c>
      <c r="CV413" s="666">
        <v>0</v>
      </c>
      <c r="CW413" s="657">
        <v>0</v>
      </c>
      <c r="CX413" s="657">
        <v>0</v>
      </c>
      <c r="CY413" s="657">
        <v>0</v>
      </c>
      <c r="CZ413" s="665">
        <v>0</v>
      </c>
      <c r="DA413" s="657">
        <v>0</v>
      </c>
      <c r="DB413" s="666">
        <v>0</v>
      </c>
      <c r="DC413" s="657">
        <v>0</v>
      </c>
      <c r="DD413" s="657">
        <v>0</v>
      </c>
      <c r="DE413" s="657">
        <v>0</v>
      </c>
      <c r="DF413" s="665">
        <v>0</v>
      </c>
      <c r="DG413" s="657">
        <v>0</v>
      </c>
      <c r="DH413" s="666">
        <v>0</v>
      </c>
      <c r="DI413" s="657">
        <v>0</v>
      </c>
      <c r="DJ413" s="657">
        <v>0</v>
      </c>
      <c r="DK413" s="657">
        <v>0</v>
      </c>
      <c r="DL413" s="665">
        <v>11</v>
      </c>
      <c r="DM413" s="657">
        <v>2</v>
      </c>
      <c r="DN413" s="666">
        <v>9</v>
      </c>
      <c r="DO413" s="657">
        <v>0</v>
      </c>
      <c r="DP413" s="657">
        <v>0</v>
      </c>
      <c r="DQ413" s="657">
        <v>0</v>
      </c>
      <c r="DR413" s="665">
        <v>0</v>
      </c>
      <c r="DS413" s="657">
        <v>0</v>
      </c>
      <c r="DT413" s="666">
        <v>0</v>
      </c>
      <c r="DU413" s="665">
        <v>0</v>
      </c>
      <c r="DV413" s="657">
        <v>0</v>
      </c>
      <c r="DW413" s="666">
        <v>0</v>
      </c>
    </row>
    <row r="414" spans="1:127" hidden="1" x14ac:dyDescent="0.15">
      <c r="A414" s="529" t="s">
        <v>1756</v>
      </c>
      <c r="B414" s="661">
        <v>2823</v>
      </c>
      <c r="C414" s="662">
        <v>1770</v>
      </c>
      <c r="D414" s="663">
        <v>1049</v>
      </c>
      <c r="E414" s="657">
        <v>1026</v>
      </c>
      <c r="F414" s="657">
        <v>655</v>
      </c>
      <c r="G414" s="657">
        <v>367</v>
      </c>
      <c r="H414" s="665">
        <v>357</v>
      </c>
      <c r="I414" s="657">
        <v>239</v>
      </c>
      <c r="J414" s="666">
        <v>118</v>
      </c>
      <c r="K414" s="657">
        <v>321</v>
      </c>
      <c r="L414" s="657">
        <v>195</v>
      </c>
      <c r="M414" s="657">
        <v>126</v>
      </c>
      <c r="N414" s="665">
        <v>13</v>
      </c>
      <c r="O414" s="657">
        <v>8</v>
      </c>
      <c r="P414" s="666">
        <v>5</v>
      </c>
      <c r="Q414" s="657">
        <v>187</v>
      </c>
      <c r="R414" s="657">
        <v>90</v>
      </c>
      <c r="S414" s="657">
        <v>97</v>
      </c>
      <c r="T414" s="665">
        <v>15</v>
      </c>
      <c r="U414" s="657">
        <v>10</v>
      </c>
      <c r="V414" s="666">
        <v>5</v>
      </c>
      <c r="W414" s="657">
        <v>31</v>
      </c>
      <c r="X414" s="657">
        <v>15</v>
      </c>
      <c r="Y414" s="657">
        <v>16</v>
      </c>
      <c r="Z414" s="665">
        <v>64</v>
      </c>
      <c r="AA414" s="657">
        <v>34</v>
      </c>
      <c r="AB414" s="666">
        <v>30</v>
      </c>
      <c r="AC414" s="657">
        <v>0</v>
      </c>
      <c r="AD414" s="657">
        <v>0</v>
      </c>
      <c r="AE414" s="657">
        <v>0</v>
      </c>
      <c r="AF414" s="665">
        <v>48</v>
      </c>
      <c r="AG414" s="657">
        <v>32</v>
      </c>
      <c r="AH414" s="666">
        <v>16</v>
      </c>
      <c r="AI414" s="657">
        <v>55</v>
      </c>
      <c r="AJ414" s="657">
        <v>34</v>
      </c>
      <c r="AK414" s="657">
        <v>21</v>
      </c>
      <c r="AL414" s="665">
        <v>2</v>
      </c>
      <c r="AM414" s="657">
        <v>1</v>
      </c>
      <c r="AN414" s="666">
        <v>1</v>
      </c>
      <c r="AO414" s="657">
        <v>10</v>
      </c>
      <c r="AP414" s="657">
        <v>7</v>
      </c>
      <c r="AQ414" s="657">
        <v>3</v>
      </c>
      <c r="AR414" s="665">
        <v>8</v>
      </c>
      <c r="AS414" s="657">
        <v>7</v>
      </c>
      <c r="AT414" s="666">
        <v>1</v>
      </c>
      <c r="AU414" s="657">
        <v>61</v>
      </c>
      <c r="AV414" s="657">
        <v>38</v>
      </c>
      <c r="AW414" s="657">
        <v>23</v>
      </c>
      <c r="AX414" s="665">
        <v>24</v>
      </c>
      <c r="AY414" s="657">
        <v>12</v>
      </c>
      <c r="AZ414" s="666">
        <v>12</v>
      </c>
      <c r="BA414" s="657">
        <v>31</v>
      </c>
      <c r="BB414" s="657">
        <v>16</v>
      </c>
      <c r="BC414" s="657">
        <v>15</v>
      </c>
      <c r="BD414" s="665">
        <v>121</v>
      </c>
      <c r="BE414" s="657">
        <v>62</v>
      </c>
      <c r="BF414" s="666">
        <v>59</v>
      </c>
      <c r="BG414" s="657">
        <v>3</v>
      </c>
      <c r="BH414" s="657">
        <v>2</v>
      </c>
      <c r="BI414" s="657">
        <v>1</v>
      </c>
      <c r="BJ414" s="665">
        <v>64</v>
      </c>
      <c r="BK414" s="657">
        <v>37</v>
      </c>
      <c r="BL414" s="666">
        <v>27</v>
      </c>
      <c r="BM414" s="657">
        <v>188</v>
      </c>
      <c r="BN414" s="657">
        <v>144</v>
      </c>
      <c r="BO414" s="657">
        <v>44</v>
      </c>
      <c r="BP414" s="665">
        <v>0</v>
      </c>
      <c r="BQ414" s="657">
        <v>0</v>
      </c>
      <c r="BR414" s="666">
        <v>0</v>
      </c>
      <c r="BS414" s="657">
        <v>46</v>
      </c>
      <c r="BT414" s="657">
        <v>35</v>
      </c>
      <c r="BU414" s="657">
        <v>11</v>
      </c>
      <c r="BV414" s="665">
        <v>6</v>
      </c>
      <c r="BW414" s="657">
        <v>5</v>
      </c>
      <c r="BX414" s="666">
        <v>1</v>
      </c>
      <c r="BY414" s="657">
        <v>4</v>
      </c>
      <c r="BZ414" s="657">
        <v>3</v>
      </c>
      <c r="CA414" s="657">
        <v>1</v>
      </c>
      <c r="CB414" s="665">
        <v>13</v>
      </c>
      <c r="CC414" s="657">
        <v>5</v>
      </c>
      <c r="CD414" s="666">
        <v>8</v>
      </c>
      <c r="CE414" s="657">
        <v>26</v>
      </c>
      <c r="CF414" s="657">
        <v>22</v>
      </c>
      <c r="CG414" s="657">
        <v>4</v>
      </c>
      <c r="CH414" s="665">
        <v>16</v>
      </c>
      <c r="CI414" s="657">
        <v>10</v>
      </c>
      <c r="CJ414" s="666">
        <v>6</v>
      </c>
      <c r="CK414" s="657">
        <v>28</v>
      </c>
      <c r="CL414" s="657">
        <v>19</v>
      </c>
      <c r="CM414" s="657">
        <v>9</v>
      </c>
      <c r="CN414" s="665">
        <v>2</v>
      </c>
      <c r="CO414" s="657">
        <v>1</v>
      </c>
      <c r="CP414" s="666">
        <v>1</v>
      </c>
      <c r="CQ414" s="657">
        <v>0</v>
      </c>
      <c r="CR414" s="657">
        <v>0</v>
      </c>
      <c r="CS414" s="657">
        <v>0</v>
      </c>
      <c r="CT414" s="665">
        <v>12</v>
      </c>
      <c r="CU414" s="657">
        <v>7</v>
      </c>
      <c r="CV414" s="666">
        <v>5</v>
      </c>
      <c r="CW414" s="657">
        <v>14</v>
      </c>
      <c r="CX414" s="657">
        <v>9</v>
      </c>
      <c r="CY414" s="657">
        <v>5</v>
      </c>
      <c r="CZ414" s="665">
        <v>0</v>
      </c>
      <c r="DA414" s="657">
        <v>0</v>
      </c>
      <c r="DB414" s="666">
        <v>0</v>
      </c>
      <c r="DC414" s="657">
        <v>0</v>
      </c>
      <c r="DD414" s="657">
        <v>0</v>
      </c>
      <c r="DE414" s="657">
        <v>0</v>
      </c>
      <c r="DF414" s="665">
        <v>4</v>
      </c>
      <c r="DG414" s="657">
        <v>4</v>
      </c>
      <c r="DH414" s="666">
        <v>0</v>
      </c>
      <c r="DI414" s="657">
        <v>11</v>
      </c>
      <c r="DJ414" s="657">
        <v>7</v>
      </c>
      <c r="DK414" s="657">
        <v>4</v>
      </c>
      <c r="DL414" s="665">
        <v>0</v>
      </c>
      <c r="DM414" s="657">
        <v>0</v>
      </c>
      <c r="DN414" s="666">
        <v>0</v>
      </c>
      <c r="DO414" s="657">
        <v>7</v>
      </c>
      <c r="DP414" s="657">
        <v>3</v>
      </c>
      <c r="DQ414" s="657">
        <v>4</v>
      </c>
      <c r="DR414" s="665">
        <v>5</v>
      </c>
      <c r="DS414" s="657">
        <v>2</v>
      </c>
      <c r="DT414" s="666">
        <v>3</v>
      </c>
      <c r="DU414" s="665">
        <v>0</v>
      </c>
      <c r="DV414" s="657">
        <v>0</v>
      </c>
      <c r="DW414" s="666">
        <v>0</v>
      </c>
    </row>
    <row r="415" spans="1:127" hidden="1" x14ac:dyDescent="0.15">
      <c r="A415" s="529" t="s">
        <v>1757</v>
      </c>
      <c r="B415" s="661">
        <v>10746</v>
      </c>
      <c r="C415" s="662">
        <v>5281</v>
      </c>
      <c r="D415" s="663">
        <v>5439</v>
      </c>
      <c r="E415" s="657">
        <v>6897</v>
      </c>
      <c r="F415" s="657">
        <v>3156</v>
      </c>
      <c r="G415" s="657">
        <v>3717</v>
      </c>
      <c r="H415" s="665">
        <v>1157</v>
      </c>
      <c r="I415" s="657">
        <v>682</v>
      </c>
      <c r="J415" s="666">
        <v>474</v>
      </c>
      <c r="K415" s="657">
        <v>570</v>
      </c>
      <c r="L415" s="657">
        <v>356</v>
      </c>
      <c r="M415" s="657">
        <v>213</v>
      </c>
      <c r="N415" s="665">
        <v>118</v>
      </c>
      <c r="O415" s="657">
        <v>70</v>
      </c>
      <c r="P415" s="666">
        <v>48</v>
      </c>
      <c r="Q415" s="657">
        <v>411</v>
      </c>
      <c r="R415" s="657">
        <v>204</v>
      </c>
      <c r="S415" s="657">
        <v>207</v>
      </c>
      <c r="T415" s="665">
        <v>85</v>
      </c>
      <c r="U415" s="657">
        <v>60</v>
      </c>
      <c r="V415" s="666">
        <v>25</v>
      </c>
      <c r="W415" s="657">
        <v>82</v>
      </c>
      <c r="X415" s="657">
        <v>55</v>
      </c>
      <c r="Y415" s="657">
        <v>27</v>
      </c>
      <c r="Z415" s="665">
        <v>232</v>
      </c>
      <c r="AA415" s="657">
        <v>150</v>
      </c>
      <c r="AB415" s="666">
        <v>82</v>
      </c>
      <c r="AC415" s="657">
        <v>68</v>
      </c>
      <c r="AD415" s="657">
        <v>53</v>
      </c>
      <c r="AE415" s="657">
        <v>15</v>
      </c>
      <c r="AF415" s="665">
        <v>121</v>
      </c>
      <c r="AG415" s="657">
        <v>86</v>
      </c>
      <c r="AH415" s="666">
        <v>35</v>
      </c>
      <c r="AI415" s="657">
        <v>182</v>
      </c>
      <c r="AJ415" s="657">
        <v>119</v>
      </c>
      <c r="AK415" s="657">
        <v>63</v>
      </c>
      <c r="AL415" s="665">
        <v>51</v>
      </c>
      <c r="AM415" s="657">
        <v>30</v>
      </c>
      <c r="AN415" s="666">
        <v>21</v>
      </c>
      <c r="AO415" s="657">
        <v>38</v>
      </c>
      <c r="AP415" s="657">
        <v>23</v>
      </c>
      <c r="AQ415" s="657">
        <v>15</v>
      </c>
      <c r="AR415" s="665">
        <v>39</v>
      </c>
      <c r="AS415" s="657">
        <v>29</v>
      </c>
      <c r="AT415" s="666">
        <v>10</v>
      </c>
      <c r="AU415" s="657">
        <v>25</v>
      </c>
      <c r="AV415" s="657">
        <v>8</v>
      </c>
      <c r="AW415" s="657">
        <v>17</v>
      </c>
      <c r="AX415" s="665">
        <v>16</v>
      </c>
      <c r="AY415" s="657">
        <v>4</v>
      </c>
      <c r="AZ415" s="666">
        <v>12</v>
      </c>
      <c r="BA415" s="657">
        <v>29</v>
      </c>
      <c r="BB415" s="657">
        <v>10</v>
      </c>
      <c r="BC415" s="657">
        <v>19</v>
      </c>
      <c r="BD415" s="665">
        <v>88</v>
      </c>
      <c r="BE415" s="657">
        <v>41</v>
      </c>
      <c r="BF415" s="666">
        <v>47</v>
      </c>
      <c r="BG415" s="657">
        <v>6</v>
      </c>
      <c r="BH415" s="657">
        <v>0</v>
      </c>
      <c r="BI415" s="657">
        <v>6</v>
      </c>
      <c r="BJ415" s="665">
        <v>1</v>
      </c>
      <c r="BK415" s="657">
        <v>0</v>
      </c>
      <c r="BL415" s="666">
        <v>1</v>
      </c>
      <c r="BM415" s="657">
        <v>18</v>
      </c>
      <c r="BN415" s="657">
        <v>8</v>
      </c>
      <c r="BO415" s="657">
        <v>10</v>
      </c>
      <c r="BP415" s="665">
        <v>1</v>
      </c>
      <c r="BQ415" s="657">
        <v>0</v>
      </c>
      <c r="BR415" s="666">
        <v>1</v>
      </c>
      <c r="BS415" s="657">
        <v>50</v>
      </c>
      <c r="BT415" s="657">
        <v>38</v>
      </c>
      <c r="BU415" s="657">
        <v>12</v>
      </c>
      <c r="BV415" s="665">
        <v>5</v>
      </c>
      <c r="BW415" s="657">
        <v>3</v>
      </c>
      <c r="BX415" s="666">
        <v>2</v>
      </c>
      <c r="BY415" s="657">
        <v>326</v>
      </c>
      <c r="BZ415" s="657">
        <v>24</v>
      </c>
      <c r="CA415" s="657">
        <v>302</v>
      </c>
      <c r="CB415" s="665">
        <v>4</v>
      </c>
      <c r="CC415" s="657">
        <v>0</v>
      </c>
      <c r="CD415" s="666">
        <v>4</v>
      </c>
      <c r="CE415" s="657">
        <v>1</v>
      </c>
      <c r="CF415" s="657">
        <v>0</v>
      </c>
      <c r="CG415" s="657">
        <v>1</v>
      </c>
      <c r="CH415" s="665">
        <v>51</v>
      </c>
      <c r="CI415" s="657">
        <v>43</v>
      </c>
      <c r="CJ415" s="666">
        <v>8</v>
      </c>
      <c r="CK415" s="657">
        <v>25</v>
      </c>
      <c r="CL415" s="657">
        <v>15</v>
      </c>
      <c r="CM415" s="657">
        <v>10</v>
      </c>
      <c r="CN415" s="665">
        <v>2</v>
      </c>
      <c r="CO415" s="657">
        <v>2</v>
      </c>
      <c r="CP415" s="666">
        <v>0</v>
      </c>
      <c r="CQ415" s="657">
        <v>0</v>
      </c>
      <c r="CR415" s="657">
        <v>0</v>
      </c>
      <c r="CS415" s="657">
        <v>0</v>
      </c>
      <c r="CT415" s="665">
        <v>4</v>
      </c>
      <c r="CU415" s="657">
        <v>2</v>
      </c>
      <c r="CV415" s="666">
        <v>2</v>
      </c>
      <c r="CW415" s="657">
        <v>0</v>
      </c>
      <c r="CX415" s="657">
        <v>0</v>
      </c>
      <c r="CY415" s="657">
        <v>0</v>
      </c>
      <c r="CZ415" s="665">
        <v>0</v>
      </c>
      <c r="DA415" s="657">
        <v>0</v>
      </c>
      <c r="DB415" s="666">
        <v>0</v>
      </c>
      <c r="DC415" s="657">
        <v>10</v>
      </c>
      <c r="DD415" s="657">
        <v>3</v>
      </c>
      <c r="DE415" s="657">
        <v>7</v>
      </c>
      <c r="DF415" s="665">
        <v>0</v>
      </c>
      <c r="DG415" s="657">
        <v>0</v>
      </c>
      <c r="DH415" s="666">
        <v>0</v>
      </c>
      <c r="DI415" s="657">
        <v>9</v>
      </c>
      <c r="DJ415" s="657">
        <v>1</v>
      </c>
      <c r="DK415" s="657">
        <v>8</v>
      </c>
      <c r="DL415" s="665">
        <v>3</v>
      </c>
      <c r="DM415" s="657">
        <v>0</v>
      </c>
      <c r="DN415" s="666">
        <v>3</v>
      </c>
      <c r="DO415" s="657">
        <v>21</v>
      </c>
      <c r="DP415" s="657">
        <v>6</v>
      </c>
      <c r="DQ415" s="657">
        <v>15</v>
      </c>
      <c r="DR415" s="665">
        <v>0</v>
      </c>
      <c r="DS415" s="657">
        <v>0</v>
      </c>
      <c r="DT415" s="666">
        <v>0</v>
      </c>
      <c r="DU415" s="665">
        <v>0</v>
      </c>
      <c r="DV415" s="657">
        <v>0</v>
      </c>
      <c r="DW415" s="666">
        <v>0</v>
      </c>
    </row>
    <row r="416" spans="1:127" hidden="1" x14ac:dyDescent="0.15">
      <c r="A416" s="529" t="s">
        <v>1758</v>
      </c>
      <c r="B416" s="661">
        <v>1415</v>
      </c>
      <c r="C416" s="662">
        <v>860</v>
      </c>
      <c r="D416" s="663">
        <v>535</v>
      </c>
      <c r="E416" s="657">
        <v>620</v>
      </c>
      <c r="F416" s="657">
        <v>323</v>
      </c>
      <c r="G416" s="657">
        <v>297</v>
      </c>
      <c r="H416" s="665">
        <v>236</v>
      </c>
      <c r="I416" s="657">
        <v>141</v>
      </c>
      <c r="J416" s="666">
        <v>95</v>
      </c>
      <c r="K416" s="657">
        <v>104</v>
      </c>
      <c r="L416" s="657">
        <v>70</v>
      </c>
      <c r="M416" s="657">
        <v>34</v>
      </c>
      <c r="N416" s="665">
        <v>19</v>
      </c>
      <c r="O416" s="657">
        <v>9</v>
      </c>
      <c r="P416" s="666">
        <v>10</v>
      </c>
      <c r="Q416" s="657">
        <v>78</v>
      </c>
      <c r="R416" s="657">
        <v>55</v>
      </c>
      <c r="S416" s="657">
        <v>23</v>
      </c>
      <c r="T416" s="665">
        <v>12</v>
      </c>
      <c r="U416" s="657">
        <v>8</v>
      </c>
      <c r="V416" s="666">
        <v>4</v>
      </c>
      <c r="W416" s="657">
        <v>2</v>
      </c>
      <c r="X416" s="657">
        <v>1</v>
      </c>
      <c r="Y416" s="657">
        <v>1</v>
      </c>
      <c r="Z416" s="665">
        <v>94</v>
      </c>
      <c r="AA416" s="657">
        <v>59</v>
      </c>
      <c r="AB416" s="666">
        <v>15</v>
      </c>
      <c r="AC416" s="657">
        <v>4</v>
      </c>
      <c r="AD416" s="657">
        <v>2</v>
      </c>
      <c r="AE416" s="657">
        <v>2</v>
      </c>
      <c r="AF416" s="665">
        <v>17</v>
      </c>
      <c r="AG416" s="657">
        <v>13</v>
      </c>
      <c r="AH416" s="666">
        <v>4</v>
      </c>
      <c r="AI416" s="657">
        <v>38</v>
      </c>
      <c r="AJ416" s="657">
        <v>24</v>
      </c>
      <c r="AK416" s="657">
        <v>14</v>
      </c>
      <c r="AL416" s="665">
        <v>2</v>
      </c>
      <c r="AM416" s="657">
        <v>1</v>
      </c>
      <c r="AN416" s="666">
        <v>1</v>
      </c>
      <c r="AO416" s="657">
        <v>15</v>
      </c>
      <c r="AP416" s="657">
        <v>9</v>
      </c>
      <c r="AQ416" s="657">
        <v>6</v>
      </c>
      <c r="AR416" s="665">
        <v>6</v>
      </c>
      <c r="AS416" s="657">
        <v>2</v>
      </c>
      <c r="AT416" s="666">
        <v>4</v>
      </c>
      <c r="AU416" s="657">
        <v>99</v>
      </c>
      <c r="AV416" s="657">
        <v>91</v>
      </c>
      <c r="AW416" s="657">
        <v>8</v>
      </c>
      <c r="AX416" s="665">
        <v>14</v>
      </c>
      <c r="AY416" s="657">
        <v>11</v>
      </c>
      <c r="AZ416" s="666">
        <v>3</v>
      </c>
      <c r="BA416" s="657">
        <v>8</v>
      </c>
      <c r="BB416" s="657">
        <v>5</v>
      </c>
      <c r="BC416" s="657">
        <v>3</v>
      </c>
      <c r="BD416" s="665">
        <v>2</v>
      </c>
      <c r="BE416" s="657">
        <v>1</v>
      </c>
      <c r="BF416" s="666">
        <v>1</v>
      </c>
      <c r="BG416" s="657">
        <v>4</v>
      </c>
      <c r="BH416" s="657">
        <v>2</v>
      </c>
      <c r="BI416" s="657">
        <v>2</v>
      </c>
      <c r="BJ416" s="665">
        <v>3</v>
      </c>
      <c r="BK416" s="657">
        <v>2</v>
      </c>
      <c r="BL416" s="666">
        <v>1</v>
      </c>
      <c r="BM416" s="657">
        <v>0</v>
      </c>
      <c r="BN416" s="657">
        <v>0</v>
      </c>
      <c r="BO416" s="657">
        <v>0</v>
      </c>
      <c r="BP416" s="665">
        <v>6</v>
      </c>
      <c r="BQ416" s="657">
        <v>4</v>
      </c>
      <c r="BR416" s="666">
        <v>2</v>
      </c>
      <c r="BS416" s="657">
        <v>4</v>
      </c>
      <c r="BT416" s="657">
        <v>3</v>
      </c>
      <c r="BU416" s="657">
        <v>1</v>
      </c>
      <c r="BV416" s="665">
        <v>5</v>
      </c>
      <c r="BW416" s="657">
        <v>4</v>
      </c>
      <c r="BX416" s="666">
        <v>1</v>
      </c>
      <c r="BY416" s="657">
        <v>0</v>
      </c>
      <c r="BZ416" s="657">
        <v>0</v>
      </c>
      <c r="CA416" s="657">
        <v>0</v>
      </c>
      <c r="CB416" s="665">
        <v>0</v>
      </c>
      <c r="CC416" s="657">
        <v>0</v>
      </c>
      <c r="CD416" s="666">
        <v>0</v>
      </c>
      <c r="CE416" s="657">
        <v>0</v>
      </c>
      <c r="CF416" s="657">
        <v>0</v>
      </c>
      <c r="CG416" s="657">
        <v>0</v>
      </c>
      <c r="CH416" s="665">
        <v>15</v>
      </c>
      <c r="CI416" s="657">
        <v>14</v>
      </c>
      <c r="CJ416" s="666">
        <v>1</v>
      </c>
      <c r="CK416" s="657">
        <v>1</v>
      </c>
      <c r="CL416" s="657">
        <v>1</v>
      </c>
      <c r="CM416" s="657">
        <v>0</v>
      </c>
      <c r="CN416" s="665">
        <v>0</v>
      </c>
      <c r="CO416" s="657">
        <v>0</v>
      </c>
      <c r="CP416" s="666">
        <v>0</v>
      </c>
      <c r="CQ416" s="657">
        <v>0</v>
      </c>
      <c r="CR416" s="657">
        <v>0</v>
      </c>
      <c r="CS416" s="657">
        <v>0</v>
      </c>
      <c r="CT416" s="665">
        <v>1</v>
      </c>
      <c r="CU416" s="657">
        <v>0</v>
      </c>
      <c r="CV416" s="666">
        <v>1</v>
      </c>
      <c r="CW416" s="657">
        <v>0</v>
      </c>
      <c r="CX416" s="657">
        <v>0</v>
      </c>
      <c r="CY416" s="657">
        <v>0</v>
      </c>
      <c r="CZ416" s="665">
        <v>0</v>
      </c>
      <c r="DA416" s="657">
        <v>0</v>
      </c>
      <c r="DB416" s="666">
        <v>0</v>
      </c>
      <c r="DC416" s="657">
        <v>2</v>
      </c>
      <c r="DD416" s="657">
        <v>2</v>
      </c>
      <c r="DE416" s="657">
        <v>0</v>
      </c>
      <c r="DF416" s="665">
        <v>0</v>
      </c>
      <c r="DG416" s="657">
        <v>0</v>
      </c>
      <c r="DH416" s="666">
        <v>0</v>
      </c>
      <c r="DI416" s="657">
        <v>0</v>
      </c>
      <c r="DJ416" s="657">
        <v>0</v>
      </c>
      <c r="DK416" s="657">
        <v>0</v>
      </c>
      <c r="DL416" s="665">
        <v>3</v>
      </c>
      <c r="DM416" s="657">
        <v>2</v>
      </c>
      <c r="DN416" s="666">
        <v>1</v>
      </c>
      <c r="DO416" s="657">
        <v>1</v>
      </c>
      <c r="DP416" s="657">
        <v>1</v>
      </c>
      <c r="DQ416" s="657">
        <v>0</v>
      </c>
      <c r="DR416" s="665">
        <v>0</v>
      </c>
      <c r="DS416" s="657">
        <v>0</v>
      </c>
      <c r="DT416" s="666">
        <v>0</v>
      </c>
      <c r="DU416" s="665">
        <v>0</v>
      </c>
      <c r="DV416" s="657">
        <v>0</v>
      </c>
      <c r="DW416" s="666">
        <v>0</v>
      </c>
    </row>
    <row r="417" spans="1:127" hidden="1" x14ac:dyDescent="0.15">
      <c r="A417" s="529" t="s">
        <v>1759</v>
      </c>
      <c r="B417" s="661">
        <v>12723</v>
      </c>
      <c r="C417" s="662">
        <v>7224</v>
      </c>
      <c r="D417" s="663">
        <v>5490</v>
      </c>
      <c r="E417" s="657">
        <v>4591</v>
      </c>
      <c r="F417" s="657">
        <v>2752</v>
      </c>
      <c r="G417" s="657">
        <v>1832</v>
      </c>
      <c r="H417" s="665">
        <v>1516</v>
      </c>
      <c r="I417" s="657">
        <v>870</v>
      </c>
      <c r="J417" s="666">
        <v>646</v>
      </c>
      <c r="K417" s="657">
        <v>1108</v>
      </c>
      <c r="L417" s="657">
        <v>656</v>
      </c>
      <c r="M417" s="657">
        <v>452</v>
      </c>
      <c r="N417" s="665">
        <v>293</v>
      </c>
      <c r="O417" s="657">
        <v>178</v>
      </c>
      <c r="P417" s="666">
        <v>115</v>
      </c>
      <c r="Q417" s="657">
        <v>879</v>
      </c>
      <c r="R417" s="657">
        <v>481</v>
      </c>
      <c r="S417" s="657">
        <v>396</v>
      </c>
      <c r="T417" s="665">
        <v>92</v>
      </c>
      <c r="U417" s="657">
        <v>46</v>
      </c>
      <c r="V417" s="666">
        <v>46</v>
      </c>
      <c r="W417" s="657">
        <v>140</v>
      </c>
      <c r="X417" s="657">
        <v>64</v>
      </c>
      <c r="Y417" s="657">
        <v>76</v>
      </c>
      <c r="Z417" s="665">
        <v>272</v>
      </c>
      <c r="AA417" s="657">
        <v>184</v>
      </c>
      <c r="AB417" s="666">
        <v>88</v>
      </c>
      <c r="AC417" s="657">
        <v>5</v>
      </c>
      <c r="AD417" s="657">
        <v>4</v>
      </c>
      <c r="AE417" s="657">
        <v>1</v>
      </c>
      <c r="AF417" s="665">
        <v>198</v>
      </c>
      <c r="AG417" s="657">
        <v>90</v>
      </c>
      <c r="AH417" s="666">
        <v>108</v>
      </c>
      <c r="AI417" s="657">
        <v>451</v>
      </c>
      <c r="AJ417" s="657">
        <v>210</v>
      </c>
      <c r="AK417" s="657">
        <v>241</v>
      </c>
      <c r="AL417" s="665">
        <v>13</v>
      </c>
      <c r="AM417" s="657">
        <v>7</v>
      </c>
      <c r="AN417" s="666">
        <v>6</v>
      </c>
      <c r="AO417" s="657">
        <v>28</v>
      </c>
      <c r="AP417" s="657">
        <v>16</v>
      </c>
      <c r="AQ417" s="657">
        <v>12</v>
      </c>
      <c r="AR417" s="665">
        <v>178</v>
      </c>
      <c r="AS417" s="657">
        <v>98</v>
      </c>
      <c r="AT417" s="666">
        <v>80</v>
      </c>
      <c r="AU417" s="657">
        <v>1188</v>
      </c>
      <c r="AV417" s="657">
        <v>666</v>
      </c>
      <c r="AW417" s="657">
        <v>522</v>
      </c>
      <c r="AX417" s="665">
        <v>66</v>
      </c>
      <c r="AY417" s="657">
        <v>42</v>
      </c>
      <c r="AZ417" s="666">
        <v>24</v>
      </c>
      <c r="BA417" s="657">
        <v>126</v>
      </c>
      <c r="BB417" s="657">
        <v>77</v>
      </c>
      <c r="BC417" s="657">
        <v>49</v>
      </c>
      <c r="BD417" s="665">
        <v>598</v>
      </c>
      <c r="BE417" s="657">
        <v>236</v>
      </c>
      <c r="BF417" s="666">
        <v>362</v>
      </c>
      <c r="BG417" s="657">
        <v>84</v>
      </c>
      <c r="BH417" s="657">
        <v>50</v>
      </c>
      <c r="BI417" s="657">
        <v>34</v>
      </c>
      <c r="BJ417" s="665">
        <v>77</v>
      </c>
      <c r="BK417" s="657">
        <v>38</v>
      </c>
      <c r="BL417" s="666">
        <v>39</v>
      </c>
      <c r="BM417" s="657">
        <v>50</v>
      </c>
      <c r="BN417" s="657">
        <v>22</v>
      </c>
      <c r="BO417" s="657">
        <v>28</v>
      </c>
      <c r="BP417" s="665">
        <v>31</v>
      </c>
      <c r="BQ417" s="657">
        <v>26</v>
      </c>
      <c r="BR417" s="666">
        <v>5</v>
      </c>
      <c r="BS417" s="657">
        <v>147</v>
      </c>
      <c r="BT417" s="657">
        <v>91</v>
      </c>
      <c r="BU417" s="657">
        <v>56</v>
      </c>
      <c r="BV417" s="665">
        <v>67</v>
      </c>
      <c r="BW417" s="657">
        <v>41</v>
      </c>
      <c r="BX417" s="666">
        <v>26</v>
      </c>
      <c r="BY417" s="657">
        <v>9</v>
      </c>
      <c r="BZ417" s="657">
        <v>6</v>
      </c>
      <c r="CA417" s="657">
        <v>3</v>
      </c>
      <c r="CB417" s="665">
        <v>18</v>
      </c>
      <c r="CC417" s="657">
        <v>12</v>
      </c>
      <c r="CD417" s="666">
        <v>6</v>
      </c>
      <c r="CE417" s="657">
        <v>27</v>
      </c>
      <c r="CF417" s="657">
        <v>11</v>
      </c>
      <c r="CG417" s="657">
        <v>16</v>
      </c>
      <c r="CH417" s="665">
        <v>59</v>
      </c>
      <c r="CI417" s="657">
        <v>36</v>
      </c>
      <c r="CJ417" s="666">
        <v>23</v>
      </c>
      <c r="CK417" s="657">
        <v>129</v>
      </c>
      <c r="CL417" s="657">
        <v>55</v>
      </c>
      <c r="CM417" s="657">
        <v>74</v>
      </c>
      <c r="CN417" s="665">
        <v>12</v>
      </c>
      <c r="CO417" s="657">
        <v>8</v>
      </c>
      <c r="CP417" s="666">
        <v>4</v>
      </c>
      <c r="CQ417" s="657">
        <v>20</v>
      </c>
      <c r="CR417" s="657">
        <v>12</v>
      </c>
      <c r="CS417" s="657">
        <v>8</v>
      </c>
      <c r="CT417" s="665">
        <v>63</v>
      </c>
      <c r="CU417" s="657">
        <v>45</v>
      </c>
      <c r="CV417" s="666">
        <v>18</v>
      </c>
      <c r="CW417" s="657">
        <v>48</v>
      </c>
      <c r="CX417" s="657">
        <v>35</v>
      </c>
      <c r="CY417" s="657">
        <v>13</v>
      </c>
      <c r="CZ417" s="665">
        <v>4</v>
      </c>
      <c r="DA417" s="657">
        <v>2</v>
      </c>
      <c r="DB417" s="666">
        <v>2</v>
      </c>
      <c r="DC417" s="657">
        <v>72</v>
      </c>
      <c r="DD417" s="657">
        <v>17</v>
      </c>
      <c r="DE417" s="657">
        <v>55</v>
      </c>
      <c r="DF417" s="665">
        <v>0</v>
      </c>
      <c r="DG417" s="657">
        <v>0</v>
      </c>
      <c r="DH417" s="666">
        <v>0</v>
      </c>
      <c r="DI417" s="657">
        <v>32</v>
      </c>
      <c r="DJ417" s="657">
        <v>16</v>
      </c>
      <c r="DK417" s="657">
        <v>16</v>
      </c>
      <c r="DL417" s="665">
        <v>0</v>
      </c>
      <c r="DM417" s="657">
        <v>0</v>
      </c>
      <c r="DN417" s="666">
        <v>0</v>
      </c>
      <c r="DO417" s="657">
        <v>7</v>
      </c>
      <c r="DP417" s="657">
        <v>7</v>
      </c>
      <c r="DQ417" s="657">
        <v>0</v>
      </c>
      <c r="DR417" s="665">
        <v>7</v>
      </c>
      <c r="DS417" s="657">
        <v>7</v>
      </c>
      <c r="DT417" s="666">
        <v>0</v>
      </c>
      <c r="DU417" s="665">
        <v>18</v>
      </c>
      <c r="DV417" s="657">
        <v>10</v>
      </c>
      <c r="DW417" s="666">
        <v>8</v>
      </c>
    </row>
    <row r="418" spans="1:127" hidden="1" x14ac:dyDescent="0.15">
      <c r="A418" s="529" t="s">
        <v>1760</v>
      </c>
      <c r="B418" s="661">
        <v>510</v>
      </c>
      <c r="C418" s="662">
        <v>316</v>
      </c>
      <c r="D418" s="663">
        <v>194</v>
      </c>
      <c r="E418" s="657">
        <v>303</v>
      </c>
      <c r="F418" s="657">
        <v>190</v>
      </c>
      <c r="G418" s="657">
        <v>113</v>
      </c>
      <c r="H418" s="665">
        <v>44</v>
      </c>
      <c r="I418" s="657">
        <v>25</v>
      </c>
      <c r="J418" s="666">
        <v>19</v>
      </c>
      <c r="K418" s="657">
        <v>18</v>
      </c>
      <c r="L418" s="657">
        <v>8</v>
      </c>
      <c r="M418" s="657">
        <v>10</v>
      </c>
      <c r="N418" s="665">
        <v>9</v>
      </c>
      <c r="O418" s="657">
        <v>6</v>
      </c>
      <c r="P418" s="666">
        <v>3</v>
      </c>
      <c r="Q418" s="657">
        <v>27</v>
      </c>
      <c r="R418" s="657">
        <v>22</v>
      </c>
      <c r="S418" s="657">
        <v>5</v>
      </c>
      <c r="T418" s="665">
        <v>26</v>
      </c>
      <c r="U418" s="657">
        <v>12</v>
      </c>
      <c r="V418" s="666">
        <v>14</v>
      </c>
      <c r="W418" s="657">
        <v>5</v>
      </c>
      <c r="X418" s="657">
        <v>3</v>
      </c>
      <c r="Y418" s="657">
        <v>2</v>
      </c>
      <c r="Z418" s="665">
        <v>7</v>
      </c>
      <c r="AA418" s="657">
        <v>1</v>
      </c>
      <c r="AB418" s="666">
        <v>6</v>
      </c>
      <c r="AC418" s="657">
        <v>0</v>
      </c>
      <c r="AD418" s="657">
        <v>0</v>
      </c>
      <c r="AE418" s="657">
        <v>0</v>
      </c>
      <c r="AF418" s="665">
        <v>1</v>
      </c>
      <c r="AG418" s="657">
        <v>1</v>
      </c>
      <c r="AH418" s="666">
        <v>0</v>
      </c>
      <c r="AI418" s="657">
        <v>1</v>
      </c>
      <c r="AJ418" s="657">
        <v>1</v>
      </c>
      <c r="AK418" s="657">
        <v>0</v>
      </c>
      <c r="AL418" s="665">
        <v>0</v>
      </c>
      <c r="AM418" s="657">
        <v>0</v>
      </c>
      <c r="AN418" s="666">
        <v>0</v>
      </c>
      <c r="AO418" s="657">
        <v>0</v>
      </c>
      <c r="AP418" s="657">
        <v>0</v>
      </c>
      <c r="AQ418" s="657">
        <v>0</v>
      </c>
      <c r="AR418" s="665">
        <v>18</v>
      </c>
      <c r="AS418" s="657">
        <v>9</v>
      </c>
      <c r="AT418" s="666">
        <v>9</v>
      </c>
      <c r="AU418" s="657">
        <v>1</v>
      </c>
      <c r="AV418" s="657">
        <v>1</v>
      </c>
      <c r="AW418" s="657">
        <v>0</v>
      </c>
      <c r="AX418" s="665">
        <v>0</v>
      </c>
      <c r="AY418" s="657">
        <v>0</v>
      </c>
      <c r="AZ418" s="666">
        <v>0</v>
      </c>
      <c r="BA418" s="657">
        <v>4</v>
      </c>
      <c r="BB418" s="657">
        <v>2</v>
      </c>
      <c r="BC418" s="657">
        <v>2</v>
      </c>
      <c r="BD418" s="665">
        <v>0</v>
      </c>
      <c r="BE418" s="657">
        <v>0</v>
      </c>
      <c r="BF418" s="666">
        <v>0</v>
      </c>
      <c r="BG418" s="657">
        <v>1</v>
      </c>
      <c r="BH418" s="657">
        <v>1</v>
      </c>
      <c r="BI418" s="657">
        <v>0</v>
      </c>
      <c r="BJ418" s="665">
        <v>0</v>
      </c>
      <c r="BK418" s="657">
        <v>0</v>
      </c>
      <c r="BL418" s="666">
        <v>0</v>
      </c>
      <c r="BM418" s="657">
        <v>0</v>
      </c>
      <c r="BN418" s="657">
        <v>0</v>
      </c>
      <c r="BO418" s="657">
        <v>0</v>
      </c>
      <c r="BP418" s="665">
        <v>0</v>
      </c>
      <c r="BQ418" s="657">
        <v>0</v>
      </c>
      <c r="BR418" s="666">
        <v>0</v>
      </c>
      <c r="BS418" s="657">
        <v>25</v>
      </c>
      <c r="BT418" s="657">
        <v>19</v>
      </c>
      <c r="BU418" s="657">
        <v>6</v>
      </c>
      <c r="BV418" s="665">
        <v>2</v>
      </c>
      <c r="BW418" s="657">
        <v>1</v>
      </c>
      <c r="BX418" s="666">
        <v>1</v>
      </c>
      <c r="BY418" s="657">
        <v>0</v>
      </c>
      <c r="BZ418" s="657">
        <v>0</v>
      </c>
      <c r="CA418" s="657">
        <v>0</v>
      </c>
      <c r="CB418" s="665">
        <v>0</v>
      </c>
      <c r="CC418" s="657">
        <v>0</v>
      </c>
      <c r="CD418" s="666">
        <v>0</v>
      </c>
      <c r="CE418" s="657">
        <v>0</v>
      </c>
      <c r="CF418" s="657">
        <v>0</v>
      </c>
      <c r="CG418" s="657">
        <v>0</v>
      </c>
      <c r="CH418" s="665">
        <v>0</v>
      </c>
      <c r="CI418" s="657">
        <v>0</v>
      </c>
      <c r="CJ418" s="666">
        <v>0</v>
      </c>
      <c r="CK418" s="657">
        <v>1</v>
      </c>
      <c r="CL418" s="657">
        <v>1</v>
      </c>
      <c r="CM418" s="657">
        <v>0</v>
      </c>
      <c r="CN418" s="665">
        <v>0</v>
      </c>
      <c r="CO418" s="657">
        <v>0</v>
      </c>
      <c r="CP418" s="666">
        <v>0</v>
      </c>
      <c r="CQ418" s="657">
        <v>0</v>
      </c>
      <c r="CR418" s="657">
        <v>0</v>
      </c>
      <c r="CS418" s="657">
        <v>0</v>
      </c>
      <c r="CT418" s="665">
        <v>0</v>
      </c>
      <c r="CU418" s="657">
        <v>0</v>
      </c>
      <c r="CV418" s="666">
        <v>0</v>
      </c>
      <c r="CW418" s="657">
        <v>11</v>
      </c>
      <c r="CX418" s="657">
        <v>9</v>
      </c>
      <c r="CY418" s="657">
        <v>2</v>
      </c>
      <c r="CZ418" s="665">
        <v>2</v>
      </c>
      <c r="DA418" s="657">
        <v>1</v>
      </c>
      <c r="DB418" s="666">
        <v>1</v>
      </c>
      <c r="DC418" s="657">
        <v>0</v>
      </c>
      <c r="DD418" s="657">
        <v>0</v>
      </c>
      <c r="DE418" s="657">
        <v>0</v>
      </c>
      <c r="DF418" s="665">
        <v>0</v>
      </c>
      <c r="DG418" s="657">
        <v>0</v>
      </c>
      <c r="DH418" s="666">
        <v>0</v>
      </c>
      <c r="DI418" s="657">
        <v>3</v>
      </c>
      <c r="DJ418" s="657">
        <v>2</v>
      </c>
      <c r="DK418" s="657">
        <v>1</v>
      </c>
      <c r="DL418" s="665">
        <v>0</v>
      </c>
      <c r="DM418" s="657">
        <v>0</v>
      </c>
      <c r="DN418" s="666">
        <v>0</v>
      </c>
      <c r="DO418" s="657">
        <v>0</v>
      </c>
      <c r="DP418" s="657">
        <v>0</v>
      </c>
      <c r="DQ418" s="657">
        <v>0</v>
      </c>
      <c r="DR418" s="665">
        <v>1</v>
      </c>
      <c r="DS418" s="657">
        <v>1</v>
      </c>
      <c r="DT418" s="666">
        <v>0</v>
      </c>
      <c r="DU418" s="665">
        <v>0</v>
      </c>
      <c r="DV418" s="657">
        <v>0</v>
      </c>
      <c r="DW418" s="666">
        <v>0</v>
      </c>
    </row>
    <row r="419" spans="1:127" hidden="1" x14ac:dyDescent="0.15">
      <c r="A419" s="529" t="s">
        <v>1761</v>
      </c>
      <c r="B419" s="661">
        <v>12213</v>
      </c>
      <c r="C419" s="662">
        <v>6908</v>
      </c>
      <c r="D419" s="663">
        <v>5296</v>
      </c>
      <c r="E419" s="657">
        <v>4288</v>
      </c>
      <c r="F419" s="657">
        <v>2562</v>
      </c>
      <c r="G419" s="657">
        <v>1719</v>
      </c>
      <c r="H419" s="665">
        <v>1472</v>
      </c>
      <c r="I419" s="657">
        <v>845</v>
      </c>
      <c r="J419" s="666">
        <v>627</v>
      </c>
      <c r="K419" s="657">
        <v>1090</v>
      </c>
      <c r="L419" s="657">
        <v>648</v>
      </c>
      <c r="M419" s="657">
        <v>442</v>
      </c>
      <c r="N419" s="665">
        <v>284</v>
      </c>
      <c r="O419" s="657">
        <v>172</v>
      </c>
      <c r="P419" s="666">
        <v>112</v>
      </c>
      <c r="Q419" s="657">
        <v>852</v>
      </c>
      <c r="R419" s="657">
        <v>459</v>
      </c>
      <c r="S419" s="657">
        <v>391</v>
      </c>
      <c r="T419" s="665">
        <v>66</v>
      </c>
      <c r="U419" s="657">
        <v>34</v>
      </c>
      <c r="V419" s="666">
        <v>32</v>
      </c>
      <c r="W419" s="657">
        <v>135</v>
      </c>
      <c r="X419" s="657">
        <v>61</v>
      </c>
      <c r="Y419" s="657">
        <v>74</v>
      </c>
      <c r="Z419" s="665">
        <v>265</v>
      </c>
      <c r="AA419" s="657">
        <v>183</v>
      </c>
      <c r="AB419" s="666">
        <v>82</v>
      </c>
      <c r="AC419" s="657">
        <v>5</v>
      </c>
      <c r="AD419" s="657">
        <v>4</v>
      </c>
      <c r="AE419" s="657">
        <v>1</v>
      </c>
      <c r="AF419" s="665">
        <v>197</v>
      </c>
      <c r="AG419" s="657">
        <v>89</v>
      </c>
      <c r="AH419" s="666">
        <v>108</v>
      </c>
      <c r="AI419" s="657">
        <v>450</v>
      </c>
      <c r="AJ419" s="657">
        <v>209</v>
      </c>
      <c r="AK419" s="657">
        <v>241</v>
      </c>
      <c r="AL419" s="665">
        <v>13</v>
      </c>
      <c r="AM419" s="657">
        <v>7</v>
      </c>
      <c r="AN419" s="666">
        <v>6</v>
      </c>
      <c r="AO419" s="657">
        <v>28</v>
      </c>
      <c r="AP419" s="657">
        <v>16</v>
      </c>
      <c r="AQ419" s="657">
        <v>12</v>
      </c>
      <c r="AR419" s="665">
        <v>160</v>
      </c>
      <c r="AS419" s="657">
        <v>89</v>
      </c>
      <c r="AT419" s="666">
        <v>71</v>
      </c>
      <c r="AU419" s="657">
        <v>1187</v>
      </c>
      <c r="AV419" s="657">
        <v>665</v>
      </c>
      <c r="AW419" s="657">
        <v>522</v>
      </c>
      <c r="AX419" s="665">
        <v>66</v>
      </c>
      <c r="AY419" s="657">
        <v>42</v>
      </c>
      <c r="AZ419" s="666">
        <v>24</v>
      </c>
      <c r="BA419" s="657">
        <v>122</v>
      </c>
      <c r="BB419" s="657">
        <v>75</v>
      </c>
      <c r="BC419" s="657">
        <v>47</v>
      </c>
      <c r="BD419" s="665">
        <v>598</v>
      </c>
      <c r="BE419" s="657">
        <v>236</v>
      </c>
      <c r="BF419" s="666">
        <v>362</v>
      </c>
      <c r="BG419" s="657">
        <v>83</v>
      </c>
      <c r="BH419" s="657">
        <v>49</v>
      </c>
      <c r="BI419" s="657">
        <v>34</v>
      </c>
      <c r="BJ419" s="665">
        <v>77</v>
      </c>
      <c r="BK419" s="657">
        <v>38</v>
      </c>
      <c r="BL419" s="666">
        <v>39</v>
      </c>
      <c r="BM419" s="657">
        <v>50</v>
      </c>
      <c r="BN419" s="657">
        <v>22</v>
      </c>
      <c r="BO419" s="657">
        <v>28</v>
      </c>
      <c r="BP419" s="665">
        <v>31</v>
      </c>
      <c r="BQ419" s="657">
        <v>26</v>
      </c>
      <c r="BR419" s="666">
        <v>5</v>
      </c>
      <c r="BS419" s="657">
        <v>122</v>
      </c>
      <c r="BT419" s="657">
        <v>72</v>
      </c>
      <c r="BU419" s="657">
        <v>50</v>
      </c>
      <c r="BV419" s="665">
        <v>65</v>
      </c>
      <c r="BW419" s="657">
        <v>40</v>
      </c>
      <c r="BX419" s="666">
        <v>25</v>
      </c>
      <c r="BY419" s="657">
        <v>9</v>
      </c>
      <c r="BZ419" s="657">
        <v>6</v>
      </c>
      <c r="CA419" s="657">
        <v>3</v>
      </c>
      <c r="CB419" s="665">
        <v>18</v>
      </c>
      <c r="CC419" s="657">
        <v>12</v>
      </c>
      <c r="CD419" s="666">
        <v>6</v>
      </c>
      <c r="CE419" s="657">
        <v>27</v>
      </c>
      <c r="CF419" s="657">
        <v>11</v>
      </c>
      <c r="CG419" s="657">
        <v>16</v>
      </c>
      <c r="CH419" s="665">
        <v>59</v>
      </c>
      <c r="CI419" s="657">
        <v>36</v>
      </c>
      <c r="CJ419" s="666">
        <v>23</v>
      </c>
      <c r="CK419" s="657">
        <v>128</v>
      </c>
      <c r="CL419" s="657">
        <v>54</v>
      </c>
      <c r="CM419" s="657">
        <v>74</v>
      </c>
      <c r="CN419" s="665">
        <v>12</v>
      </c>
      <c r="CO419" s="657">
        <v>8</v>
      </c>
      <c r="CP419" s="666">
        <v>4</v>
      </c>
      <c r="CQ419" s="657">
        <v>20</v>
      </c>
      <c r="CR419" s="657">
        <v>12</v>
      </c>
      <c r="CS419" s="657">
        <v>8</v>
      </c>
      <c r="CT419" s="665">
        <v>63</v>
      </c>
      <c r="CU419" s="657">
        <v>45</v>
      </c>
      <c r="CV419" s="666">
        <v>18</v>
      </c>
      <c r="CW419" s="657">
        <v>37</v>
      </c>
      <c r="CX419" s="657">
        <v>26</v>
      </c>
      <c r="CY419" s="657">
        <v>11</v>
      </c>
      <c r="CZ419" s="665">
        <v>2</v>
      </c>
      <c r="DA419" s="657">
        <v>1</v>
      </c>
      <c r="DB419" s="666">
        <v>1</v>
      </c>
      <c r="DC419" s="657">
        <v>72</v>
      </c>
      <c r="DD419" s="657">
        <v>17</v>
      </c>
      <c r="DE419" s="657">
        <v>55</v>
      </c>
      <c r="DF419" s="665">
        <v>0</v>
      </c>
      <c r="DG419" s="657">
        <v>0</v>
      </c>
      <c r="DH419" s="666">
        <v>0</v>
      </c>
      <c r="DI419" s="657">
        <v>29</v>
      </c>
      <c r="DJ419" s="657">
        <v>14</v>
      </c>
      <c r="DK419" s="657">
        <v>15</v>
      </c>
      <c r="DL419" s="665">
        <v>0</v>
      </c>
      <c r="DM419" s="657">
        <v>0</v>
      </c>
      <c r="DN419" s="666">
        <v>0</v>
      </c>
      <c r="DO419" s="657">
        <v>7</v>
      </c>
      <c r="DP419" s="657">
        <v>7</v>
      </c>
      <c r="DQ419" s="657">
        <v>0</v>
      </c>
      <c r="DR419" s="665">
        <v>6</v>
      </c>
      <c r="DS419" s="657">
        <v>6</v>
      </c>
      <c r="DT419" s="666">
        <v>0</v>
      </c>
      <c r="DU419" s="665">
        <v>18</v>
      </c>
      <c r="DV419" s="657">
        <v>10</v>
      </c>
      <c r="DW419" s="666">
        <v>8</v>
      </c>
    </row>
    <row r="420" spans="1:127" hidden="1" x14ac:dyDescent="0.15">
      <c r="A420" s="529" t="s">
        <v>1762</v>
      </c>
      <c r="B420" s="661">
        <v>328868</v>
      </c>
      <c r="C420" s="662">
        <v>133533</v>
      </c>
      <c r="D420" s="663">
        <v>194452</v>
      </c>
      <c r="E420" s="657">
        <v>104163</v>
      </c>
      <c r="F420" s="657">
        <v>42005</v>
      </c>
      <c r="G420" s="657">
        <v>61785</v>
      </c>
      <c r="H420" s="665">
        <v>34804</v>
      </c>
      <c r="I420" s="657">
        <v>13936</v>
      </c>
      <c r="J420" s="666">
        <v>20820</v>
      </c>
      <c r="K420" s="657">
        <v>25740</v>
      </c>
      <c r="L420" s="657">
        <v>10458</v>
      </c>
      <c r="M420" s="657">
        <v>15217</v>
      </c>
      <c r="N420" s="665">
        <v>14960</v>
      </c>
      <c r="O420" s="657">
        <v>5699</v>
      </c>
      <c r="P420" s="666">
        <v>9253</v>
      </c>
      <c r="Q420" s="657">
        <v>26786</v>
      </c>
      <c r="R420" s="657">
        <v>10226</v>
      </c>
      <c r="S420" s="657">
        <v>16488</v>
      </c>
      <c r="T420" s="665">
        <v>2700</v>
      </c>
      <c r="U420" s="657">
        <v>1209</v>
      </c>
      <c r="V420" s="666">
        <v>1489</v>
      </c>
      <c r="W420" s="657">
        <v>5042</v>
      </c>
      <c r="X420" s="657">
        <v>1819</v>
      </c>
      <c r="Y420" s="657">
        <v>3219</v>
      </c>
      <c r="Z420" s="665">
        <v>11783</v>
      </c>
      <c r="AA420" s="657">
        <v>4551</v>
      </c>
      <c r="AB420" s="666">
        <v>7220</v>
      </c>
      <c r="AC420" s="657">
        <v>1367</v>
      </c>
      <c r="AD420" s="657">
        <v>552</v>
      </c>
      <c r="AE420" s="657">
        <v>815</v>
      </c>
      <c r="AF420" s="665">
        <v>5705</v>
      </c>
      <c r="AG420" s="657">
        <v>2764</v>
      </c>
      <c r="AH420" s="666">
        <v>2910</v>
      </c>
      <c r="AI420" s="657">
        <v>14047</v>
      </c>
      <c r="AJ420" s="657">
        <v>5645</v>
      </c>
      <c r="AK420" s="657">
        <v>8359</v>
      </c>
      <c r="AL420" s="665">
        <v>2789</v>
      </c>
      <c r="AM420" s="657">
        <v>1171</v>
      </c>
      <c r="AN420" s="666">
        <v>1618</v>
      </c>
      <c r="AO420" s="657">
        <v>2461</v>
      </c>
      <c r="AP420" s="657">
        <v>1146</v>
      </c>
      <c r="AQ420" s="657">
        <v>1315</v>
      </c>
      <c r="AR420" s="665">
        <v>9807</v>
      </c>
      <c r="AS420" s="657">
        <v>3795</v>
      </c>
      <c r="AT420" s="666">
        <v>5948</v>
      </c>
      <c r="AU420" s="657">
        <v>4596</v>
      </c>
      <c r="AV420" s="657">
        <v>2104</v>
      </c>
      <c r="AW420" s="657">
        <v>2477</v>
      </c>
      <c r="AX420" s="665">
        <v>4521</v>
      </c>
      <c r="AY420" s="657">
        <v>1727</v>
      </c>
      <c r="AZ420" s="666">
        <v>2769</v>
      </c>
      <c r="BA420" s="657">
        <v>7593</v>
      </c>
      <c r="BB420" s="657">
        <v>2870</v>
      </c>
      <c r="BC420" s="657">
        <v>4722</v>
      </c>
      <c r="BD420" s="665">
        <v>2482</v>
      </c>
      <c r="BE420" s="657">
        <v>992</v>
      </c>
      <c r="BF420" s="666">
        <v>1490</v>
      </c>
      <c r="BG420" s="657">
        <v>5912</v>
      </c>
      <c r="BH420" s="657">
        <v>2281</v>
      </c>
      <c r="BI420" s="657">
        <v>3627</v>
      </c>
      <c r="BJ420" s="665">
        <v>2474</v>
      </c>
      <c r="BK420" s="657">
        <v>1043</v>
      </c>
      <c r="BL420" s="666">
        <v>1431</v>
      </c>
      <c r="BM420" s="657">
        <v>2960</v>
      </c>
      <c r="BN420" s="657">
        <v>1397</v>
      </c>
      <c r="BO420" s="657">
        <v>1563</v>
      </c>
      <c r="BP420" s="665">
        <v>1357</v>
      </c>
      <c r="BQ420" s="657">
        <v>681</v>
      </c>
      <c r="BR420" s="666">
        <v>676</v>
      </c>
      <c r="BS420" s="657">
        <v>3754</v>
      </c>
      <c r="BT420" s="657">
        <v>1709</v>
      </c>
      <c r="BU420" s="657">
        <v>2045</v>
      </c>
      <c r="BV420" s="665">
        <v>3039</v>
      </c>
      <c r="BW420" s="657">
        <v>1441</v>
      </c>
      <c r="BX420" s="666">
        <v>1598</v>
      </c>
      <c r="BY420" s="657">
        <v>2379</v>
      </c>
      <c r="BZ420" s="657">
        <v>1063</v>
      </c>
      <c r="CA420" s="657">
        <v>1316</v>
      </c>
      <c r="CB420" s="665">
        <v>2992</v>
      </c>
      <c r="CC420" s="657">
        <v>1353</v>
      </c>
      <c r="CD420" s="666">
        <v>1594</v>
      </c>
      <c r="CE420" s="657">
        <v>2262</v>
      </c>
      <c r="CF420" s="657">
        <v>943</v>
      </c>
      <c r="CG420" s="657">
        <v>1319</v>
      </c>
      <c r="CH420" s="665">
        <v>2331</v>
      </c>
      <c r="CI420" s="657">
        <v>1099</v>
      </c>
      <c r="CJ420" s="666">
        <v>1230</v>
      </c>
      <c r="CK420" s="657">
        <v>4132</v>
      </c>
      <c r="CL420" s="657">
        <v>1745</v>
      </c>
      <c r="CM420" s="657">
        <v>2381</v>
      </c>
      <c r="CN420" s="665">
        <v>1687</v>
      </c>
      <c r="CO420" s="657">
        <v>522</v>
      </c>
      <c r="CP420" s="666">
        <v>1165</v>
      </c>
      <c r="CQ420" s="657">
        <v>920</v>
      </c>
      <c r="CR420" s="657">
        <v>437</v>
      </c>
      <c r="CS420" s="657">
        <v>479</v>
      </c>
      <c r="CT420" s="665">
        <v>1580</v>
      </c>
      <c r="CU420" s="657">
        <v>703</v>
      </c>
      <c r="CV420" s="666">
        <v>872</v>
      </c>
      <c r="CW420" s="657">
        <v>1110</v>
      </c>
      <c r="CX420" s="657">
        <v>435</v>
      </c>
      <c r="CY420" s="657">
        <v>623</v>
      </c>
      <c r="CZ420" s="665">
        <v>428</v>
      </c>
      <c r="DA420" s="657">
        <v>171</v>
      </c>
      <c r="DB420" s="666">
        <v>257</v>
      </c>
      <c r="DC420" s="657">
        <v>1778</v>
      </c>
      <c r="DD420" s="657">
        <v>807</v>
      </c>
      <c r="DE420" s="657">
        <v>971</v>
      </c>
      <c r="DF420" s="665">
        <v>559</v>
      </c>
      <c r="DG420" s="657">
        <v>261</v>
      </c>
      <c r="DH420" s="666">
        <v>296</v>
      </c>
      <c r="DI420" s="657">
        <v>2227</v>
      </c>
      <c r="DJ420" s="657">
        <v>1126</v>
      </c>
      <c r="DK420" s="657">
        <v>1101</v>
      </c>
      <c r="DL420" s="665">
        <v>861</v>
      </c>
      <c r="DM420" s="657">
        <v>314</v>
      </c>
      <c r="DN420" s="666">
        <v>547</v>
      </c>
      <c r="DO420" s="657">
        <v>970</v>
      </c>
      <c r="DP420" s="657">
        <v>410</v>
      </c>
      <c r="DQ420" s="657">
        <v>560</v>
      </c>
      <c r="DR420" s="665">
        <v>968</v>
      </c>
      <c r="DS420" s="657">
        <v>498</v>
      </c>
      <c r="DT420" s="666">
        <v>470</v>
      </c>
      <c r="DU420" s="665">
        <v>842</v>
      </c>
      <c r="DV420" s="657">
        <v>425</v>
      </c>
      <c r="DW420" s="666">
        <v>417</v>
      </c>
    </row>
    <row r="421" spans="1:127" hidden="1" x14ac:dyDescent="0.15">
      <c r="A421" s="529" t="s">
        <v>1763</v>
      </c>
      <c r="B421" s="661">
        <v>16728</v>
      </c>
      <c r="C421" s="662">
        <v>4578</v>
      </c>
      <c r="D421" s="663">
        <v>12150</v>
      </c>
      <c r="E421" s="657">
        <v>5434</v>
      </c>
      <c r="F421" s="657">
        <v>1597</v>
      </c>
      <c r="G421" s="657">
        <v>3837</v>
      </c>
      <c r="H421" s="665">
        <v>1993</v>
      </c>
      <c r="I421" s="657">
        <v>511</v>
      </c>
      <c r="J421" s="666">
        <v>1482</v>
      </c>
      <c r="K421" s="657">
        <v>822</v>
      </c>
      <c r="L421" s="657">
        <v>200</v>
      </c>
      <c r="M421" s="657">
        <v>622</v>
      </c>
      <c r="N421" s="665">
        <v>599</v>
      </c>
      <c r="O421" s="657">
        <v>203</v>
      </c>
      <c r="P421" s="666">
        <v>396</v>
      </c>
      <c r="Q421" s="657">
        <v>1776</v>
      </c>
      <c r="R421" s="657">
        <v>481</v>
      </c>
      <c r="S421" s="657">
        <v>1295</v>
      </c>
      <c r="T421" s="665">
        <v>222</v>
      </c>
      <c r="U421" s="657">
        <v>65</v>
      </c>
      <c r="V421" s="666">
        <v>157</v>
      </c>
      <c r="W421" s="657">
        <v>24</v>
      </c>
      <c r="X421" s="657">
        <v>10</v>
      </c>
      <c r="Y421" s="657">
        <v>14</v>
      </c>
      <c r="Z421" s="665">
        <v>1008</v>
      </c>
      <c r="AA421" s="657">
        <v>250</v>
      </c>
      <c r="AB421" s="666">
        <v>758</v>
      </c>
      <c r="AC421" s="657">
        <v>81</v>
      </c>
      <c r="AD421" s="657">
        <v>10</v>
      </c>
      <c r="AE421" s="657">
        <v>71</v>
      </c>
      <c r="AF421" s="665">
        <v>335</v>
      </c>
      <c r="AG421" s="657">
        <v>82</v>
      </c>
      <c r="AH421" s="666">
        <v>253</v>
      </c>
      <c r="AI421" s="657">
        <v>780</v>
      </c>
      <c r="AJ421" s="657">
        <v>224</v>
      </c>
      <c r="AK421" s="657">
        <v>556</v>
      </c>
      <c r="AL421" s="665">
        <v>191</v>
      </c>
      <c r="AM421" s="657">
        <v>61</v>
      </c>
      <c r="AN421" s="666">
        <v>130</v>
      </c>
      <c r="AO421" s="657">
        <v>0</v>
      </c>
      <c r="AP421" s="657">
        <v>0</v>
      </c>
      <c r="AQ421" s="657">
        <v>0</v>
      </c>
      <c r="AR421" s="665">
        <v>491</v>
      </c>
      <c r="AS421" s="657">
        <v>118</v>
      </c>
      <c r="AT421" s="666">
        <v>373</v>
      </c>
      <c r="AU421" s="657">
        <v>157</v>
      </c>
      <c r="AV421" s="657">
        <v>43</v>
      </c>
      <c r="AW421" s="657">
        <v>114</v>
      </c>
      <c r="AX421" s="665">
        <v>188</v>
      </c>
      <c r="AY421" s="657">
        <v>53</v>
      </c>
      <c r="AZ421" s="666">
        <v>135</v>
      </c>
      <c r="BA421" s="657">
        <v>641</v>
      </c>
      <c r="BB421" s="657">
        <v>122</v>
      </c>
      <c r="BC421" s="657">
        <v>519</v>
      </c>
      <c r="BD421" s="665">
        <v>171</v>
      </c>
      <c r="BE421" s="657">
        <v>51</v>
      </c>
      <c r="BF421" s="666">
        <v>120</v>
      </c>
      <c r="BG421" s="657">
        <v>383</v>
      </c>
      <c r="BH421" s="657">
        <v>98</v>
      </c>
      <c r="BI421" s="657">
        <v>285</v>
      </c>
      <c r="BJ421" s="665">
        <v>251</v>
      </c>
      <c r="BK421" s="657">
        <v>69</v>
      </c>
      <c r="BL421" s="666">
        <v>182</v>
      </c>
      <c r="BM421" s="657">
        <v>3</v>
      </c>
      <c r="BN421" s="657">
        <v>1</v>
      </c>
      <c r="BO421" s="657">
        <v>2</v>
      </c>
      <c r="BP421" s="665">
        <v>0</v>
      </c>
      <c r="BQ421" s="657">
        <v>0</v>
      </c>
      <c r="BR421" s="666">
        <v>0</v>
      </c>
      <c r="BS421" s="657">
        <v>100</v>
      </c>
      <c r="BT421" s="657">
        <v>25</v>
      </c>
      <c r="BU421" s="657">
        <v>75</v>
      </c>
      <c r="BV421" s="665">
        <v>8</v>
      </c>
      <c r="BW421" s="657">
        <v>5</v>
      </c>
      <c r="BX421" s="666">
        <v>3</v>
      </c>
      <c r="BY421" s="657">
        <v>132</v>
      </c>
      <c r="BZ421" s="657">
        <v>36</v>
      </c>
      <c r="CA421" s="657">
        <v>96</v>
      </c>
      <c r="CB421" s="665">
        <v>236</v>
      </c>
      <c r="CC421" s="657">
        <v>73</v>
      </c>
      <c r="CD421" s="666">
        <v>163</v>
      </c>
      <c r="CE421" s="657">
        <v>140</v>
      </c>
      <c r="CF421" s="657">
        <v>38</v>
      </c>
      <c r="CG421" s="657">
        <v>102</v>
      </c>
      <c r="CH421" s="665">
        <v>126</v>
      </c>
      <c r="CI421" s="657">
        <v>35</v>
      </c>
      <c r="CJ421" s="666">
        <v>91</v>
      </c>
      <c r="CK421" s="657">
        <v>126</v>
      </c>
      <c r="CL421" s="657">
        <v>27</v>
      </c>
      <c r="CM421" s="657">
        <v>99</v>
      </c>
      <c r="CN421" s="665">
        <v>287</v>
      </c>
      <c r="CO421" s="657">
        <v>82</v>
      </c>
      <c r="CP421" s="666">
        <v>205</v>
      </c>
      <c r="CQ421" s="657">
        <v>0</v>
      </c>
      <c r="CR421" s="657">
        <v>0</v>
      </c>
      <c r="CS421" s="657">
        <v>0</v>
      </c>
      <c r="CT421" s="665">
        <v>0</v>
      </c>
      <c r="CU421" s="657">
        <v>0</v>
      </c>
      <c r="CV421" s="666">
        <v>0</v>
      </c>
      <c r="CW421" s="657">
        <v>6</v>
      </c>
      <c r="CX421" s="657">
        <v>2</v>
      </c>
      <c r="CY421" s="657">
        <v>4</v>
      </c>
      <c r="CZ421" s="665">
        <v>0</v>
      </c>
      <c r="DA421" s="657">
        <v>0</v>
      </c>
      <c r="DB421" s="666">
        <v>0</v>
      </c>
      <c r="DC421" s="657">
        <v>8</v>
      </c>
      <c r="DD421" s="657">
        <v>2</v>
      </c>
      <c r="DE421" s="657">
        <v>6</v>
      </c>
      <c r="DF421" s="665">
        <v>0</v>
      </c>
      <c r="DG421" s="657">
        <v>0</v>
      </c>
      <c r="DH421" s="666">
        <v>0</v>
      </c>
      <c r="DI421" s="657">
        <v>0</v>
      </c>
      <c r="DJ421" s="657">
        <v>0</v>
      </c>
      <c r="DK421" s="657">
        <v>0</v>
      </c>
      <c r="DL421" s="665">
        <v>0</v>
      </c>
      <c r="DM421" s="657">
        <v>0</v>
      </c>
      <c r="DN421" s="666">
        <v>0</v>
      </c>
      <c r="DO421" s="657">
        <v>5</v>
      </c>
      <c r="DP421" s="657">
        <v>1</v>
      </c>
      <c r="DQ421" s="657">
        <v>4</v>
      </c>
      <c r="DR421" s="665">
        <v>2</v>
      </c>
      <c r="DS421" s="657">
        <v>2</v>
      </c>
      <c r="DT421" s="666">
        <v>0</v>
      </c>
      <c r="DU421" s="665">
        <v>2</v>
      </c>
      <c r="DV421" s="657">
        <v>1</v>
      </c>
      <c r="DW421" s="666">
        <v>1</v>
      </c>
    </row>
    <row r="422" spans="1:127" hidden="1" x14ac:dyDescent="0.15">
      <c r="A422" s="529" t="s">
        <v>1764</v>
      </c>
      <c r="B422" s="661">
        <v>5</v>
      </c>
      <c r="C422" s="662">
        <v>5</v>
      </c>
      <c r="D422" s="663">
        <v>0</v>
      </c>
      <c r="E422" s="657">
        <v>1</v>
      </c>
      <c r="F422" s="657">
        <v>1</v>
      </c>
      <c r="G422" s="657">
        <v>0</v>
      </c>
      <c r="H422" s="665">
        <v>0</v>
      </c>
      <c r="I422" s="657">
        <v>0</v>
      </c>
      <c r="J422" s="666">
        <v>0</v>
      </c>
      <c r="K422" s="657">
        <v>0</v>
      </c>
      <c r="L422" s="657">
        <v>0</v>
      </c>
      <c r="M422" s="657">
        <v>0</v>
      </c>
      <c r="N422" s="665">
        <v>4</v>
      </c>
      <c r="O422" s="657">
        <v>4</v>
      </c>
      <c r="P422" s="666">
        <v>0</v>
      </c>
      <c r="Q422" s="657">
        <v>0</v>
      </c>
      <c r="R422" s="657">
        <v>0</v>
      </c>
      <c r="S422" s="657">
        <v>0</v>
      </c>
      <c r="T422" s="665">
        <v>0</v>
      </c>
      <c r="U422" s="657">
        <v>0</v>
      </c>
      <c r="V422" s="666">
        <v>0</v>
      </c>
      <c r="W422" s="657">
        <v>0</v>
      </c>
      <c r="X422" s="657">
        <v>0</v>
      </c>
      <c r="Y422" s="657">
        <v>0</v>
      </c>
      <c r="Z422" s="665">
        <v>0</v>
      </c>
      <c r="AA422" s="657">
        <v>0</v>
      </c>
      <c r="AB422" s="666">
        <v>0</v>
      </c>
      <c r="AC422" s="657">
        <v>0</v>
      </c>
      <c r="AD422" s="657">
        <v>0</v>
      </c>
      <c r="AE422" s="657">
        <v>0</v>
      </c>
      <c r="AF422" s="665">
        <v>0</v>
      </c>
      <c r="AG422" s="657">
        <v>0</v>
      </c>
      <c r="AH422" s="666">
        <v>0</v>
      </c>
      <c r="AI422" s="657">
        <v>0</v>
      </c>
      <c r="AJ422" s="657">
        <v>0</v>
      </c>
      <c r="AK422" s="657">
        <v>0</v>
      </c>
      <c r="AL422" s="665">
        <v>0</v>
      </c>
      <c r="AM422" s="657">
        <v>0</v>
      </c>
      <c r="AN422" s="666">
        <v>0</v>
      </c>
      <c r="AO422" s="657">
        <v>0</v>
      </c>
      <c r="AP422" s="657">
        <v>0</v>
      </c>
      <c r="AQ422" s="657">
        <v>0</v>
      </c>
      <c r="AR422" s="665">
        <v>0</v>
      </c>
      <c r="AS422" s="657">
        <v>0</v>
      </c>
      <c r="AT422" s="666">
        <v>0</v>
      </c>
      <c r="AU422" s="657">
        <v>0</v>
      </c>
      <c r="AV422" s="657">
        <v>0</v>
      </c>
      <c r="AW422" s="657">
        <v>0</v>
      </c>
      <c r="AX422" s="665">
        <v>0</v>
      </c>
      <c r="AY422" s="657">
        <v>0</v>
      </c>
      <c r="AZ422" s="666">
        <v>0</v>
      </c>
      <c r="BA422" s="657">
        <v>0</v>
      </c>
      <c r="BB422" s="657">
        <v>0</v>
      </c>
      <c r="BC422" s="657">
        <v>0</v>
      </c>
      <c r="BD422" s="665">
        <v>0</v>
      </c>
      <c r="BE422" s="657">
        <v>0</v>
      </c>
      <c r="BF422" s="666">
        <v>0</v>
      </c>
      <c r="BG422" s="657">
        <v>0</v>
      </c>
      <c r="BH422" s="657">
        <v>0</v>
      </c>
      <c r="BI422" s="657">
        <v>0</v>
      </c>
      <c r="BJ422" s="665">
        <v>0</v>
      </c>
      <c r="BK422" s="657">
        <v>0</v>
      </c>
      <c r="BL422" s="666">
        <v>0</v>
      </c>
      <c r="BM422" s="657">
        <v>0</v>
      </c>
      <c r="BN422" s="657">
        <v>0</v>
      </c>
      <c r="BO422" s="657">
        <v>0</v>
      </c>
      <c r="BP422" s="665">
        <v>0</v>
      </c>
      <c r="BQ422" s="657">
        <v>0</v>
      </c>
      <c r="BR422" s="666">
        <v>0</v>
      </c>
      <c r="BS422" s="657">
        <v>0</v>
      </c>
      <c r="BT422" s="657">
        <v>0</v>
      </c>
      <c r="BU422" s="657">
        <v>0</v>
      </c>
      <c r="BV422" s="665">
        <v>0</v>
      </c>
      <c r="BW422" s="657">
        <v>0</v>
      </c>
      <c r="BX422" s="666">
        <v>0</v>
      </c>
      <c r="BY422" s="657">
        <v>0</v>
      </c>
      <c r="BZ422" s="657">
        <v>0</v>
      </c>
      <c r="CA422" s="657">
        <v>0</v>
      </c>
      <c r="CB422" s="665">
        <v>0</v>
      </c>
      <c r="CC422" s="657">
        <v>0</v>
      </c>
      <c r="CD422" s="666">
        <v>0</v>
      </c>
      <c r="CE422" s="657">
        <v>0</v>
      </c>
      <c r="CF422" s="657">
        <v>0</v>
      </c>
      <c r="CG422" s="657">
        <v>0</v>
      </c>
      <c r="CH422" s="665">
        <v>0</v>
      </c>
      <c r="CI422" s="657">
        <v>0</v>
      </c>
      <c r="CJ422" s="666">
        <v>0</v>
      </c>
      <c r="CK422" s="657">
        <v>0</v>
      </c>
      <c r="CL422" s="657">
        <v>0</v>
      </c>
      <c r="CM422" s="657">
        <v>0</v>
      </c>
      <c r="CN422" s="665">
        <v>0</v>
      </c>
      <c r="CO422" s="657">
        <v>0</v>
      </c>
      <c r="CP422" s="666">
        <v>0</v>
      </c>
      <c r="CQ422" s="657">
        <v>0</v>
      </c>
      <c r="CR422" s="657">
        <v>0</v>
      </c>
      <c r="CS422" s="657">
        <v>0</v>
      </c>
      <c r="CT422" s="665">
        <v>0</v>
      </c>
      <c r="CU422" s="657">
        <v>0</v>
      </c>
      <c r="CV422" s="666">
        <v>0</v>
      </c>
      <c r="CW422" s="657">
        <v>0</v>
      </c>
      <c r="CX422" s="657">
        <v>0</v>
      </c>
      <c r="CY422" s="657">
        <v>0</v>
      </c>
      <c r="CZ422" s="665">
        <v>0</v>
      </c>
      <c r="DA422" s="657">
        <v>0</v>
      </c>
      <c r="DB422" s="666">
        <v>0</v>
      </c>
      <c r="DC422" s="657">
        <v>0</v>
      </c>
      <c r="DD422" s="657">
        <v>0</v>
      </c>
      <c r="DE422" s="657">
        <v>0</v>
      </c>
      <c r="DF422" s="665">
        <v>0</v>
      </c>
      <c r="DG422" s="657">
        <v>0</v>
      </c>
      <c r="DH422" s="666">
        <v>0</v>
      </c>
      <c r="DI422" s="657">
        <v>0</v>
      </c>
      <c r="DJ422" s="657">
        <v>0</v>
      </c>
      <c r="DK422" s="657">
        <v>0</v>
      </c>
      <c r="DL422" s="665">
        <v>0</v>
      </c>
      <c r="DM422" s="657">
        <v>0</v>
      </c>
      <c r="DN422" s="666">
        <v>0</v>
      </c>
      <c r="DO422" s="657">
        <v>0</v>
      </c>
      <c r="DP422" s="657">
        <v>0</v>
      </c>
      <c r="DQ422" s="657">
        <v>0</v>
      </c>
      <c r="DR422" s="665">
        <v>0</v>
      </c>
      <c r="DS422" s="657">
        <v>0</v>
      </c>
      <c r="DT422" s="666">
        <v>0</v>
      </c>
      <c r="DU422" s="665">
        <v>0</v>
      </c>
      <c r="DV422" s="657">
        <v>0</v>
      </c>
      <c r="DW422" s="666">
        <v>0</v>
      </c>
    </row>
    <row r="423" spans="1:127" hidden="1" x14ac:dyDescent="0.15">
      <c r="A423" s="529" t="s">
        <v>1765</v>
      </c>
      <c r="B423" s="661">
        <v>16239</v>
      </c>
      <c r="C423" s="662">
        <v>4431</v>
      </c>
      <c r="D423" s="663">
        <v>11808</v>
      </c>
      <c r="E423" s="657">
        <v>5322</v>
      </c>
      <c r="F423" s="657">
        <v>1562</v>
      </c>
      <c r="G423" s="657">
        <v>3760</v>
      </c>
      <c r="H423" s="665">
        <v>1944</v>
      </c>
      <c r="I423" s="657">
        <v>495</v>
      </c>
      <c r="J423" s="666">
        <v>1449</v>
      </c>
      <c r="K423" s="657">
        <v>800</v>
      </c>
      <c r="L423" s="657">
        <v>195</v>
      </c>
      <c r="M423" s="657">
        <v>605</v>
      </c>
      <c r="N423" s="665">
        <v>559</v>
      </c>
      <c r="O423" s="657">
        <v>191</v>
      </c>
      <c r="P423" s="666">
        <v>368</v>
      </c>
      <c r="Q423" s="657">
        <v>1722</v>
      </c>
      <c r="R423" s="657">
        <v>468</v>
      </c>
      <c r="S423" s="657">
        <v>1254</v>
      </c>
      <c r="T423" s="665">
        <v>220</v>
      </c>
      <c r="U423" s="657">
        <v>65</v>
      </c>
      <c r="V423" s="666">
        <v>155</v>
      </c>
      <c r="W423" s="657">
        <v>0</v>
      </c>
      <c r="X423" s="657">
        <v>0</v>
      </c>
      <c r="Y423" s="657">
        <v>0</v>
      </c>
      <c r="Z423" s="665">
        <v>982</v>
      </c>
      <c r="AA423" s="657">
        <v>247</v>
      </c>
      <c r="AB423" s="666">
        <v>735</v>
      </c>
      <c r="AC423" s="657">
        <v>81</v>
      </c>
      <c r="AD423" s="657">
        <v>10</v>
      </c>
      <c r="AE423" s="657">
        <v>71</v>
      </c>
      <c r="AF423" s="665">
        <v>284</v>
      </c>
      <c r="AG423" s="657">
        <v>58</v>
      </c>
      <c r="AH423" s="666">
        <v>226</v>
      </c>
      <c r="AI423" s="657">
        <v>751</v>
      </c>
      <c r="AJ423" s="657">
        <v>220</v>
      </c>
      <c r="AK423" s="657">
        <v>531</v>
      </c>
      <c r="AL423" s="665">
        <v>191</v>
      </c>
      <c r="AM423" s="657">
        <v>61</v>
      </c>
      <c r="AN423" s="666">
        <v>130</v>
      </c>
      <c r="AO423" s="657">
        <v>0</v>
      </c>
      <c r="AP423" s="657">
        <v>0</v>
      </c>
      <c r="AQ423" s="657">
        <v>0</v>
      </c>
      <c r="AR423" s="665">
        <v>491</v>
      </c>
      <c r="AS423" s="657">
        <v>118</v>
      </c>
      <c r="AT423" s="666">
        <v>373</v>
      </c>
      <c r="AU423" s="657">
        <v>157</v>
      </c>
      <c r="AV423" s="657">
        <v>43</v>
      </c>
      <c r="AW423" s="657">
        <v>114</v>
      </c>
      <c r="AX423" s="665">
        <v>188</v>
      </c>
      <c r="AY423" s="657">
        <v>53</v>
      </c>
      <c r="AZ423" s="666">
        <v>135</v>
      </c>
      <c r="BA423" s="657">
        <v>641</v>
      </c>
      <c r="BB423" s="657">
        <v>122</v>
      </c>
      <c r="BC423" s="657">
        <v>519</v>
      </c>
      <c r="BD423" s="665">
        <v>169</v>
      </c>
      <c r="BE423" s="657">
        <v>51</v>
      </c>
      <c r="BF423" s="666">
        <v>118</v>
      </c>
      <c r="BG423" s="657">
        <v>383</v>
      </c>
      <c r="BH423" s="657">
        <v>98</v>
      </c>
      <c r="BI423" s="657">
        <v>285</v>
      </c>
      <c r="BJ423" s="665">
        <v>232</v>
      </c>
      <c r="BK423" s="657">
        <v>63</v>
      </c>
      <c r="BL423" s="666">
        <v>169</v>
      </c>
      <c r="BM423" s="657">
        <v>0</v>
      </c>
      <c r="BN423" s="657">
        <v>0</v>
      </c>
      <c r="BO423" s="657">
        <v>0</v>
      </c>
      <c r="BP423" s="665">
        <v>0</v>
      </c>
      <c r="BQ423" s="657">
        <v>0</v>
      </c>
      <c r="BR423" s="666">
        <v>0</v>
      </c>
      <c r="BS423" s="657">
        <v>100</v>
      </c>
      <c r="BT423" s="657">
        <v>25</v>
      </c>
      <c r="BU423" s="657">
        <v>75</v>
      </c>
      <c r="BV423" s="665">
        <v>0</v>
      </c>
      <c r="BW423" s="657">
        <v>0</v>
      </c>
      <c r="BX423" s="666">
        <v>0</v>
      </c>
      <c r="BY423" s="657">
        <v>132</v>
      </c>
      <c r="BZ423" s="657">
        <v>36</v>
      </c>
      <c r="CA423" s="657">
        <v>96</v>
      </c>
      <c r="CB423" s="665">
        <v>217</v>
      </c>
      <c r="CC423" s="657">
        <v>69</v>
      </c>
      <c r="CD423" s="666">
        <v>148</v>
      </c>
      <c r="CE423" s="657">
        <v>137</v>
      </c>
      <c r="CF423" s="657">
        <v>38</v>
      </c>
      <c r="CG423" s="657">
        <v>99</v>
      </c>
      <c r="CH423" s="665">
        <v>124</v>
      </c>
      <c r="CI423" s="657">
        <v>34</v>
      </c>
      <c r="CJ423" s="666">
        <v>90</v>
      </c>
      <c r="CK423" s="657">
        <v>125</v>
      </c>
      <c r="CL423" s="657">
        <v>27</v>
      </c>
      <c r="CM423" s="657">
        <v>98</v>
      </c>
      <c r="CN423" s="665">
        <v>287</v>
      </c>
      <c r="CO423" s="657">
        <v>82</v>
      </c>
      <c r="CP423" s="666">
        <v>205</v>
      </c>
      <c r="CQ423" s="657">
        <v>0</v>
      </c>
      <c r="CR423" s="657">
        <v>0</v>
      </c>
      <c r="CS423" s="657">
        <v>0</v>
      </c>
      <c r="CT423" s="665">
        <v>0</v>
      </c>
      <c r="CU423" s="657">
        <v>0</v>
      </c>
      <c r="CV423" s="666">
        <v>0</v>
      </c>
      <c r="CW423" s="657">
        <v>0</v>
      </c>
      <c r="CX423" s="657">
        <v>0</v>
      </c>
      <c r="CY423" s="657">
        <v>0</v>
      </c>
      <c r="CZ423" s="665">
        <v>0</v>
      </c>
      <c r="DA423" s="657">
        <v>0</v>
      </c>
      <c r="DB423" s="666">
        <v>0</v>
      </c>
      <c r="DC423" s="657">
        <v>0</v>
      </c>
      <c r="DD423" s="657">
        <v>0</v>
      </c>
      <c r="DE423" s="657">
        <v>0</v>
      </c>
      <c r="DF423" s="665">
        <v>0</v>
      </c>
      <c r="DG423" s="657">
        <v>0</v>
      </c>
      <c r="DH423" s="666">
        <v>0</v>
      </c>
      <c r="DI423" s="657">
        <v>0</v>
      </c>
      <c r="DJ423" s="657">
        <v>0</v>
      </c>
      <c r="DK423" s="657">
        <v>0</v>
      </c>
      <c r="DL423" s="665">
        <v>0</v>
      </c>
      <c r="DM423" s="657">
        <v>0</v>
      </c>
      <c r="DN423" s="666">
        <v>0</v>
      </c>
      <c r="DO423" s="657">
        <v>0</v>
      </c>
      <c r="DP423" s="657">
        <v>0</v>
      </c>
      <c r="DQ423" s="657">
        <v>0</v>
      </c>
      <c r="DR423" s="665">
        <v>0</v>
      </c>
      <c r="DS423" s="657">
        <v>0</v>
      </c>
      <c r="DT423" s="666">
        <v>0</v>
      </c>
      <c r="DU423" s="665">
        <v>0</v>
      </c>
      <c r="DV423" s="657">
        <v>0</v>
      </c>
      <c r="DW423" s="666">
        <v>0</v>
      </c>
    </row>
    <row r="424" spans="1:127" hidden="1" x14ac:dyDescent="0.15">
      <c r="A424" s="529" t="s">
        <v>1766</v>
      </c>
      <c r="B424" s="661">
        <v>484</v>
      </c>
      <c r="C424" s="662">
        <v>142</v>
      </c>
      <c r="D424" s="663">
        <v>342</v>
      </c>
      <c r="E424" s="657">
        <v>111</v>
      </c>
      <c r="F424" s="657">
        <v>34</v>
      </c>
      <c r="G424" s="657">
        <v>77</v>
      </c>
      <c r="H424" s="665">
        <v>49</v>
      </c>
      <c r="I424" s="657">
        <v>16</v>
      </c>
      <c r="J424" s="666">
        <v>33</v>
      </c>
      <c r="K424" s="657">
        <v>22</v>
      </c>
      <c r="L424" s="657">
        <v>5</v>
      </c>
      <c r="M424" s="657">
        <v>17</v>
      </c>
      <c r="N424" s="665">
        <v>36</v>
      </c>
      <c r="O424" s="657">
        <v>8</v>
      </c>
      <c r="P424" s="666">
        <v>28</v>
      </c>
      <c r="Q424" s="657">
        <v>54</v>
      </c>
      <c r="R424" s="657">
        <v>13</v>
      </c>
      <c r="S424" s="657">
        <v>41</v>
      </c>
      <c r="T424" s="665">
        <v>2</v>
      </c>
      <c r="U424" s="657">
        <v>0</v>
      </c>
      <c r="V424" s="666">
        <v>2</v>
      </c>
      <c r="W424" s="657">
        <v>24</v>
      </c>
      <c r="X424" s="657">
        <v>10</v>
      </c>
      <c r="Y424" s="657">
        <v>14</v>
      </c>
      <c r="Z424" s="665">
        <v>26</v>
      </c>
      <c r="AA424" s="657">
        <v>3</v>
      </c>
      <c r="AB424" s="666">
        <v>23</v>
      </c>
      <c r="AC424" s="657">
        <v>0</v>
      </c>
      <c r="AD424" s="657">
        <v>0</v>
      </c>
      <c r="AE424" s="657">
        <v>0</v>
      </c>
      <c r="AF424" s="665">
        <v>51</v>
      </c>
      <c r="AG424" s="657">
        <v>24</v>
      </c>
      <c r="AH424" s="666">
        <v>27</v>
      </c>
      <c r="AI424" s="657">
        <v>29</v>
      </c>
      <c r="AJ424" s="657">
        <v>4</v>
      </c>
      <c r="AK424" s="657">
        <v>25</v>
      </c>
      <c r="AL424" s="665">
        <v>0</v>
      </c>
      <c r="AM424" s="657">
        <v>0</v>
      </c>
      <c r="AN424" s="666">
        <v>0</v>
      </c>
      <c r="AO424" s="657">
        <v>0</v>
      </c>
      <c r="AP424" s="657">
        <v>0</v>
      </c>
      <c r="AQ424" s="657">
        <v>0</v>
      </c>
      <c r="AR424" s="665">
        <v>0</v>
      </c>
      <c r="AS424" s="657">
        <v>0</v>
      </c>
      <c r="AT424" s="666">
        <v>0</v>
      </c>
      <c r="AU424" s="657">
        <v>0</v>
      </c>
      <c r="AV424" s="657">
        <v>0</v>
      </c>
      <c r="AW424" s="657">
        <v>0</v>
      </c>
      <c r="AX424" s="665">
        <v>0</v>
      </c>
      <c r="AY424" s="657">
        <v>0</v>
      </c>
      <c r="AZ424" s="666">
        <v>0</v>
      </c>
      <c r="BA424" s="657">
        <v>0</v>
      </c>
      <c r="BB424" s="657">
        <v>0</v>
      </c>
      <c r="BC424" s="657">
        <v>0</v>
      </c>
      <c r="BD424" s="665">
        <v>2</v>
      </c>
      <c r="BE424" s="657">
        <v>0</v>
      </c>
      <c r="BF424" s="666">
        <v>2</v>
      </c>
      <c r="BG424" s="657">
        <v>0</v>
      </c>
      <c r="BH424" s="657">
        <v>0</v>
      </c>
      <c r="BI424" s="657">
        <v>0</v>
      </c>
      <c r="BJ424" s="665">
        <v>19</v>
      </c>
      <c r="BK424" s="657">
        <v>6</v>
      </c>
      <c r="BL424" s="666">
        <v>13</v>
      </c>
      <c r="BM424" s="657">
        <v>3</v>
      </c>
      <c r="BN424" s="657">
        <v>1</v>
      </c>
      <c r="BO424" s="657">
        <v>2</v>
      </c>
      <c r="BP424" s="665">
        <v>0</v>
      </c>
      <c r="BQ424" s="657">
        <v>0</v>
      </c>
      <c r="BR424" s="666">
        <v>0</v>
      </c>
      <c r="BS424" s="657">
        <v>0</v>
      </c>
      <c r="BT424" s="657">
        <v>0</v>
      </c>
      <c r="BU424" s="657">
        <v>0</v>
      </c>
      <c r="BV424" s="665">
        <v>8</v>
      </c>
      <c r="BW424" s="657">
        <v>5</v>
      </c>
      <c r="BX424" s="666">
        <v>3</v>
      </c>
      <c r="BY424" s="657">
        <v>0</v>
      </c>
      <c r="BZ424" s="657">
        <v>0</v>
      </c>
      <c r="CA424" s="657">
        <v>0</v>
      </c>
      <c r="CB424" s="665">
        <v>19</v>
      </c>
      <c r="CC424" s="657">
        <v>4</v>
      </c>
      <c r="CD424" s="666">
        <v>15</v>
      </c>
      <c r="CE424" s="657">
        <v>3</v>
      </c>
      <c r="CF424" s="657">
        <v>0</v>
      </c>
      <c r="CG424" s="657">
        <v>3</v>
      </c>
      <c r="CH424" s="665">
        <v>2</v>
      </c>
      <c r="CI424" s="657">
        <v>1</v>
      </c>
      <c r="CJ424" s="666">
        <v>1</v>
      </c>
      <c r="CK424" s="657">
        <v>1</v>
      </c>
      <c r="CL424" s="657">
        <v>0</v>
      </c>
      <c r="CM424" s="657">
        <v>1</v>
      </c>
      <c r="CN424" s="665">
        <v>0</v>
      </c>
      <c r="CO424" s="657">
        <v>0</v>
      </c>
      <c r="CP424" s="666">
        <v>0</v>
      </c>
      <c r="CQ424" s="657">
        <v>0</v>
      </c>
      <c r="CR424" s="657">
        <v>0</v>
      </c>
      <c r="CS424" s="657">
        <v>0</v>
      </c>
      <c r="CT424" s="665">
        <v>0</v>
      </c>
      <c r="CU424" s="657">
        <v>0</v>
      </c>
      <c r="CV424" s="666">
        <v>0</v>
      </c>
      <c r="CW424" s="657">
        <v>6</v>
      </c>
      <c r="CX424" s="657">
        <v>2</v>
      </c>
      <c r="CY424" s="657">
        <v>4</v>
      </c>
      <c r="CZ424" s="665">
        <v>0</v>
      </c>
      <c r="DA424" s="657">
        <v>0</v>
      </c>
      <c r="DB424" s="666">
        <v>0</v>
      </c>
      <c r="DC424" s="657">
        <v>8</v>
      </c>
      <c r="DD424" s="657">
        <v>2</v>
      </c>
      <c r="DE424" s="657">
        <v>6</v>
      </c>
      <c r="DF424" s="665">
        <v>0</v>
      </c>
      <c r="DG424" s="657">
        <v>0</v>
      </c>
      <c r="DH424" s="666">
        <v>0</v>
      </c>
      <c r="DI424" s="657">
        <v>0</v>
      </c>
      <c r="DJ424" s="657">
        <v>0</v>
      </c>
      <c r="DK424" s="657">
        <v>0</v>
      </c>
      <c r="DL424" s="665">
        <v>0</v>
      </c>
      <c r="DM424" s="657">
        <v>0</v>
      </c>
      <c r="DN424" s="666">
        <v>0</v>
      </c>
      <c r="DO424" s="657">
        <v>5</v>
      </c>
      <c r="DP424" s="657">
        <v>1</v>
      </c>
      <c r="DQ424" s="657">
        <v>4</v>
      </c>
      <c r="DR424" s="665">
        <v>2</v>
      </c>
      <c r="DS424" s="657">
        <v>2</v>
      </c>
      <c r="DT424" s="666">
        <v>0</v>
      </c>
      <c r="DU424" s="665">
        <v>2</v>
      </c>
      <c r="DV424" s="657">
        <v>1</v>
      </c>
      <c r="DW424" s="666">
        <v>1</v>
      </c>
    </row>
    <row r="425" spans="1:127" hidden="1" x14ac:dyDescent="0.15">
      <c r="A425" s="529" t="s">
        <v>1767</v>
      </c>
      <c r="B425" s="661">
        <v>33832</v>
      </c>
      <c r="C425" s="662">
        <v>8485</v>
      </c>
      <c r="D425" s="663">
        <v>25205</v>
      </c>
      <c r="E425" s="657">
        <v>14409</v>
      </c>
      <c r="F425" s="657">
        <v>3853</v>
      </c>
      <c r="G425" s="657">
        <v>10449</v>
      </c>
      <c r="H425" s="665">
        <v>4158</v>
      </c>
      <c r="I425" s="657">
        <v>1113</v>
      </c>
      <c r="J425" s="666">
        <v>3034</v>
      </c>
      <c r="K425" s="657">
        <v>2071</v>
      </c>
      <c r="L425" s="657">
        <v>573</v>
      </c>
      <c r="M425" s="657">
        <v>1492</v>
      </c>
      <c r="N425" s="665">
        <v>1143</v>
      </c>
      <c r="O425" s="657">
        <v>235</v>
      </c>
      <c r="P425" s="666">
        <v>908</v>
      </c>
      <c r="Q425" s="657">
        <v>2955</v>
      </c>
      <c r="R425" s="657">
        <v>638</v>
      </c>
      <c r="S425" s="657">
        <v>2305</v>
      </c>
      <c r="T425" s="665">
        <v>259</v>
      </c>
      <c r="U425" s="657">
        <v>76</v>
      </c>
      <c r="V425" s="666">
        <v>181</v>
      </c>
      <c r="W425" s="657">
        <v>516</v>
      </c>
      <c r="X425" s="657">
        <v>87</v>
      </c>
      <c r="Y425" s="657">
        <v>429</v>
      </c>
      <c r="Z425" s="665">
        <v>1275</v>
      </c>
      <c r="AA425" s="657">
        <v>284</v>
      </c>
      <c r="AB425" s="666">
        <v>991</v>
      </c>
      <c r="AC425" s="657">
        <v>74</v>
      </c>
      <c r="AD425" s="657">
        <v>15</v>
      </c>
      <c r="AE425" s="657">
        <v>59</v>
      </c>
      <c r="AF425" s="665">
        <v>445</v>
      </c>
      <c r="AG425" s="657">
        <v>145</v>
      </c>
      <c r="AH425" s="666">
        <v>300</v>
      </c>
      <c r="AI425" s="657">
        <v>1314</v>
      </c>
      <c r="AJ425" s="657">
        <v>298</v>
      </c>
      <c r="AK425" s="657">
        <v>1016</v>
      </c>
      <c r="AL425" s="665">
        <v>216</v>
      </c>
      <c r="AM425" s="657">
        <v>39</v>
      </c>
      <c r="AN425" s="666">
        <v>177</v>
      </c>
      <c r="AO425" s="657">
        <v>174</v>
      </c>
      <c r="AP425" s="657">
        <v>53</v>
      </c>
      <c r="AQ425" s="657">
        <v>121</v>
      </c>
      <c r="AR425" s="665">
        <v>489</v>
      </c>
      <c r="AS425" s="657">
        <v>96</v>
      </c>
      <c r="AT425" s="666">
        <v>389</v>
      </c>
      <c r="AU425" s="657">
        <v>290</v>
      </c>
      <c r="AV425" s="657">
        <v>57</v>
      </c>
      <c r="AW425" s="657">
        <v>233</v>
      </c>
      <c r="AX425" s="665">
        <v>271</v>
      </c>
      <c r="AY425" s="657">
        <v>58</v>
      </c>
      <c r="AZ425" s="666">
        <v>213</v>
      </c>
      <c r="BA425" s="657">
        <v>498</v>
      </c>
      <c r="BB425" s="657">
        <v>84</v>
      </c>
      <c r="BC425" s="657">
        <v>414</v>
      </c>
      <c r="BD425" s="665">
        <v>143</v>
      </c>
      <c r="BE425" s="657">
        <v>26</v>
      </c>
      <c r="BF425" s="666">
        <v>117</v>
      </c>
      <c r="BG425" s="657">
        <v>396</v>
      </c>
      <c r="BH425" s="657">
        <v>74</v>
      </c>
      <c r="BI425" s="657">
        <v>322</v>
      </c>
      <c r="BJ425" s="665">
        <v>257</v>
      </c>
      <c r="BK425" s="657">
        <v>56</v>
      </c>
      <c r="BL425" s="666">
        <v>201</v>
      </c>
      <c r="BM425" s="657">
        <v>127</v>
      </c>
      <c r="BN425" s="657">
        <v>44</v>
      </c>
      <c r="BO425" s="657">
        <v>83</v>
      </c>
      <c r="BP425" s="665">
        <v>61</v>
      </c>
      <c r="BQ425" s="657">
        <v>26</v>
      </c>
      <c r="BR425" s="666">
        <v>35</v>
      </c>
      <c r="BS425" s="657">
        <v>256</v>
      </c>
      <c r="BT425" s="657">
        <v>72</v>
      </c>
      <c r="BU425" s="657">
        <v>184</v>
      </c>
      <c r="BV425" s="665">
        <v>179</v>
      </c>
      <c r="BW425" s="657">
        <v>54</v>
      </c>
      <c r="BX425" s="666">
        <v>125</v>
      </c>
      <c r="BY425" s="657">
        <v>157</v>
      </c>
      <c r="BZ425" s="657">
        <v>37</v>
      </c>
      <c r="CA425" s="657">
        <v>120</v>
      </c>
      <c r="CB425" s="665">
        <v>151</v>
      </c>
      <c r="CC425" s="657">
        <v>37</v>
      </c>
      <c r="CD425" s="666">
        <v>114</v>
      </c>
      <c r="CE425" s="657">
        <v>171</v>
      </c>
      <c r="CF425" s="657">
        <v>45</v>
      </c>
      <c r="CG425" s="657">
        <v>126</v>
      </c>
      <c r="CH425" s="665">
        <v>163</v>
      </c>
      <c r="CI425" s="657">
        <v>43</v>
      </c>
      <c r="CJ425" s="666">
        <v>120</v>
      </c>
      <c r="CK425" s="657">
        <v>220</v>
      </c>
      <c r="CL425" s="657">
        <v>52</v>
      </c>
      <c r="CM425" s="657">
        <v>168</v>
      </c>
      <c r="CN425" s="665">
        <v>210</v>
      </c>
      <c r="CO425" s="657">
        <v>28</v>
      </c>
      <c r="CP425" s="666">
        <v>182</v>
      </c>
      <c r="CQ425" s="657">
        <v>50</v>
      </c>
      <c r="CR425" s="657">
        <v>23</v>
      </c>
      <c r="CS425" s="657">
        <v>27</v>
      </c>
      <c r="CT425" s="665">
        <v>115</v>
      </c>
      <c r="CU425" s="657">
        <v>25</v>
      </c>
      <c r="CV425" s="666">
        <v>90</v>
      </c>
      <c r="CW425" s="657">
        <v>13</v>
      </c>
      <c r="CX425" s="657">
        <v>4</v>
      </c>
      <c r="CY425" s="657">
        <v>9</v>
      </c>
      <c r="CZ425" s="665">
        <v>69</v>
      </c>
      <c r="DA425" s="657">
        <v>14</v>
      </c>
      <c r="DB425" s="666">
        <v>55</v>
      </c>
      <c r="DC425" s="657">
        <v>171</v>
      </c>
      <c r="DD425" s="657">
        <v>27</v>
      </c>
      <c r="DE425" s="657">
        <v>144</v>
      </c>
      <c r="DF425" s="665">
        <v>40</v>
      </c>
      <c r="DG425" s="657">
        <v>8</v>
      </c>
      <c r="DH425" s="666">
        <v>32</v>
      </c>
      <c r="DI425" s="657">
        <v>166</v>
      </c>
      <c r="DJ425" s="657">
        <v>40</v>
      </c>
      <c r="DK425" s="657">
        <v>126</v>
      </c>
      <c r="DL425" s="665">
        <v>46</v>
      </c>
      <c r="DM425" s="657">
        <v>9</v>
      </c>
      <c r="DN425" s="666">
        <v>37</v>
      </c>
      <c r="DO425" s="657">
        <v>45</v>
      </c>
      <c r="DP425" s="657">
        <v>12</v>
      </c>
      <c r="DQ425" s="657">
        <v>33</v>
      </c>
      <c r="DR425" s="665">
        <v>45</v>
      </c>
      <c r="DS425" s="657">
        <v>14</v>
      </c>
      <c r="DT425" s="666">
        <v>31</v>
      </c>
      <c r="DU425" s="665">
        <v>24</v>
      </c>
      <c r="DV425" s="657">
        <v>11</v>
      </c>
      <c r="DW425" s="666">
        <v>13</v>
      </c>
    </row>
    <row r="426" spans="1:127" hidden="1" x14ac:dyDescent="0.15">
      <c r="A426" s="529" t="s">
        <v>1768</v>
      </c>
      <c r="B426" s="661">
        <v>1074</v>
      </c>
      <c r="C426" s="662">
        <v>560</v>
      </c>
      <c r="D426" s="663">
        <v>514</v>
      </c>
      <c r="E426" s="657">
        <v>434</v>
      </c>
      <c r="F426" s="657">
        <v>140</v>
      </c>
      <c r="G426" s="657">
        <v>294</v>
      </c>
      <c r="H426" s="665">
        <v>497</v>
      </c>
      <c r="I426" s="657">
        <v>357</v>
      </c>
      <c r="J426" s="666">
        <v>140</v>
      </c>
      <c r="K426" s="657">
        <v>9</v>
      </c>
      <c r="L426" s="657">
        <v>5</v>
      </c>
      <c r="M426" s="657">
        <v>4</v>
      </c>
      <c r="N426" s="665">
        <v>16</v>
      </c>
      <c r="O426" s="657">
        <v>3</v>
      </c>
      <c r="P426" s="666">
        <v>13</v>
      </c>
      <c r="Q426" s="657">
        <v>2</v>
      </c>
      <c r="R426" s="657">
        <v>1</v>
      </c>
      <c r="S426" s="657">
        <v>1</v>
      </c>
      <c r="T426" s="665">
        <v>0</v>
      </c>
      <c r="U426" s="657">
        <v>0</v>
      </c>
      <c r="V426" s="666">
        <v>0</v>
      </c>
      <c r="W426" s="657">
        <v>10</v>
      </c>
      <c r="X426" s="657">
        <v>7</v>
      </c>
      <c r="Y426" s="657">
        <v>3</v>
      </c>
      <c r="Z426" s="665">
        <v>0</v>
      </c>
      <c r="AA426" s="657">
        <v>0</v>
      </c>
      <c r="AB426" s="666">
        <v>0</v>
      </c>
      <c r="AC426" s="657">
        <v>0</v>
      </c>
      <c r="AD426" s="657">
        <v>0</v>
      </c>
      <c r="AE426" s="657">
        <v>0</v>
      </c>
      <c r="AF426" s="665">
        <v>0</v>
      </c>
      <c r="AG426" s="657">
        <v>0</v>
      </c>
      <c r="AH426" s="666">
        <v>0</v>
      </c>
      <c r="AI426" s="657">
        <v>86</v>
      </c>
      <c r="AJ426" s="657">
        <v>41</v>
      </c>
      <c r="AK426" s="657">
        <v>45</v>
      </c>
      <c r="AL426" s="665">
        <v>1</v>
      </c>
      <c r="AM426" s="657">
        <v>1</v>
      </c>
      <c r="AN426" s="666">
        <v>0</v>
      </c>
      <c r="AO426" s="657">
        <v>0</v>
      </c>
      <c r="AP426" s="657">
        <v>0</v>
      </c>
      <c r="AQ426" s="657">
        <v>0</v>
      </c>
      <c r="AR426" s="665">
        <v>0</v>
      </c>
      <c r="AS426" s="657">
        <v>0</v>
      </c>
      <c r="AT426" s="666">
        <v>0</v>
      </c>
      <c r="AU426" s="657">
        <v>0</v>
      </c>
      <c r="AV426" s="657">
        <v>0</v>
      </c>
      <c r="AW426" s="657">
        <v>0</v>
      </c>
      <c r="AX426" s="665">
        <v>0</v>
      </c>
      <c r="AY426" s="657">
        <v>0</v>
      </c>
      <c r="AZ426" s="666">
        <v>0</v>
      </c>
      <c r="BA426" s="657">
        <v>3</v>
      </c>
      <c r="BB426" s="657">
        <v>1</v>
      </c>
      <c r="BC426" s="657">
        <v>2</v>
      </c>
      <c r="BD426" s="665">
        <v>0</v>
      </c>
      <c r="BE426" s="657">
        <v>0</v>
      </c>
      <c r="BF426" s="666">
        <v>0</v>
      </c>
      <c r="BG426" s="657">
        <v>0</v>
      </c>
      <c r="BH426" s="657">
        <v>0</v>
      </c>
      <c r="BI426" s="657">
        <v>0</v>
      </c>
      <c r="BJ426" s="665">
        <v>5</v>
      </c>
      <c r="BK426" s="657">
        <v>3</v>
      </c>
      <c r="BL426" s="666">
        <v>2</v>
      </c>
      <c r="BM426" s="657">
        <v>0</v>
      </c>
      <c r="BN426" s="657">
        <v>0</v>
      </c>
      <c r="BO426" s="657">
        <v>0</v>
      </c>
      <c r="BP426" s="665">
        <v>0</v>
      </c>
      <c r="BQ426" s="657">
        <v>0</v>
      </c>
      <c r="BR426" s="666">
        <v>0</v>
      </c>
      <c r="BS426" s="657">
        <v>0</v>
      </c>
      <c r="BT426" s="657">
        <v>0</v>
      </c>
      <c r="BU426" s="657">
        <v>0</v>
      </c>
      <c r="BV426" s="665">
        <v>0</v>
      </c>
      <c r="BW426" s="657">
        <v>0</v>
      </c>
      <c r="BX426" s="666">
        <v>0</v>
      </c>
      <c r="BY426" s="657">
        <v>0</v>
      </c>
      <c r="BZ426" s="657">
        <v>0</v>
      </c>
      <c r="CA426" s="657">
        <v>0</v>
      </c>
      <c r="CB426" s="665">
        <v>0</v>
      </c>
      <c r="CC426" s="657">
        <v>0</v>
      </c>
      <c r="CD426" s="666">
        <v>0</v>
      </c>
      <c r="CE426" s="657">
        <v>0</v>
      </c>
      <c r="CF426" s="657">
        <v>0</v>
      </c>
      <c r="CG426" s="657">
        <v>0</v>
      </c>
      <c r="CH426" s="665">
        <v>0</v>
      </c>
      <c r="CI426" s="657">
        <v>0</v>
      </c>
      <c r="CJ426" s="666">
        <v>0</v>
      </c>
      <c r="CK426" s="657">
        <v>4</v>
      </c>
      <c r="CL426" s="657">
        <v>1</v>
      </c>
      <c r="CM426" s="657">
        <v>3</v>
      </c>
      <c r="CN426" s="665">
        <v>0</v>
      </c>
      <c r="CO426" s="657">
        <v>0</v>
      </c>
      <c r="CP426" s="666">
        <v>0</v>
      </c>
      <c r="CQ426" s="657">
        <v>0</v>
      </c>
      <c r="CR426" s="657">
        <v>0</v>
      </c>
      <c r="CS426" s="657">
        <v>0</v>
      </c>
      <c r="CT426" s="665">
        <v>0</v>
      </c>
      <c r="CU426" s="657">
        <v>0</v>
      </c>
      <c r="CV426" s="666">
        <v>0</v>
      </c>
      <c r="CW426" s="657">
        <v>0</v>
      </c>
      <c r="CX426" s="657">
        <v>0</v>
      </c>
      <c r="CY426" s="657">
        <v>0</v>
      </c>
      <c r="CZ426" s="665">
        <v>0</v>
      </c>
      <c r="DA426" s="657">
        <v>0</v>
      </c>
      <c r="DB426" s="666">
        <v>0</v>
      </c>
      <c r="DC426" s="657">
        <v>7</v>
      </c>
      <c r="DD426" s="657">
        <v>0</v>
      </c>
      <c r="DE426" s="657">
        <v>7</v>
      </c>
      <c r="DF426" s="665">
        <v>0</v>
      </c>
      <c r="DG426" s="657">
        <v>0</v>
      </c>
      <c r="DH426" s="666">
        <v>0</v>
      </c>
      <c r="DI426" s="657">
        <v>0</v>
      </c>
      <c r="DJ426" s="657">
        <v>0</v>
      </c>
      <c r="DK426" s="657">
        <v>0</v>
      </c>
      <c r="DL426" s="665">
        <v>0</v>
      </c>
      <c r="DM426" s="657">
        <v>0</v>
      </c>
      <c r="DN426" s="666">
        <v>0</v>
      </c>
      <c r="DO426" s="657">
        <v>0</v>
      </c>
      <c r="DP426" s="657">
        <v>0</v>
      </c>
      <c r="DQ426" s="657">
        <v>0</v>
      </c>
      <c r="DR426" s="665">
        <v>0</v>
      </c>
      <c r="DS426" s="657">
        <v>0</v>
      </c>
      <c r="DT426" s="666">
        <v>0</v>
      </c>
      <c r="DU426" s="665">
        <v>0</v>
      </c>
      <c r="DV426" s="657">
        <v>0</v>
      </c>
      <c r="DW426" s="666">
        <v>0</v>
      </c>
    </row>
    <row r="427" spans="1:127" hidden="1" x14ac:dyDescent="0.15">
      <c r="A427" s="529" t="s">
        <v>1769</v>
      </c>
      <c r="B427" s="661">
        <v>2405</v>
      </c>
      <c r="C427" s="662">
        <v>888</v>
      </c>
      <c r="D427" s="663">
        <v>1517</v>
      </c>
      <c r="E427" s="657">
        <v>705</v>
      </c>
      <c r="F427" s="657">
        <v>249</v>
      </c>
      <c r="G427" s="657">
        <v>456</v>
      </c>
      <c r="H427" s="665">
        <v>338</v>
      </c>
      <c r="I427" s="657">
        <v>119</v>
      </c>
      <c r="J427" s="666">
        <v>219</v>
      </c>
      <c r="K427" s="657">
        <v>182</v>
      </c>
      <c r="L427" s="657">
        <v>80</v>
      </c>
      <c r="M427" s="657">
        <v>102</v>
      </c>
      <c r="N427" s="665">
        <v>92</v>
      </c>
      <c r="O427" s="657">
        <v>39</v>
      </c>
      <c r="P427" s="666">
        <v>53</v>
      </c>
      <c r="Q427" s="657">
        <v>117</v>
      </c>
      <c r="R427" s="657">
        <v>36</v>
      </c>
      <c r="S427" s="657">
        <v>81</v>
      </c>
      <c r="T427" s="665">
        <v>43</v>
      </c>
      <c r="U427" s="657">
        <v>21</v>
      </c>
      <c r="V427" s="666">
        <v>22</v>
      </c>
      <c r="W427" s="657">
        <v>39</v>
      </c>
      <c r="X427" s="657">
        <v>20</v>
      </c>
      <c r="Y427" s="657">
        <v>19</v>
      </c>
      <c r="Z427" s="665">
        <v>50</v>
      </c>
      <c r="AA427" s="657">
        <v>16</v>
      </c>
      <c r="AB427" s="666">
        <v>34</v>
      </c>
      <c r="AC427" s="657">
        <v>7</v>
      </c>
      <c r="AD427" s="657">
        <v>5</v>
      </c>
      <c r="AE427" s="657">
        <v>2</v>
      </c>
      <c r="AF427" s="665">
        <v>41</v>
      </c>
      <c r="AG427" s="657">
        <v>20</v>
      </c>
      <c r="AH427" s="666">
        <v>21</v>
      </c>
      <c r="AI427" s="657">
        <v>90</v>
      </c>
      <c r="AJ427" s="657">
        <v>31</v>
      </c>
      <c r="AK427" s="657">
        <v>59</v>
      </c>
      <c r="AL427" s="665">
        <v>30</v>
      </c>
      <c r="AM427" s="657">
        <v>6</v>
      </c>
      <c r="AN427" s="666">
        <v>24</v>
      </c>
      <c r="AO427" s="657">
        <v>38</v>
      </c>
      <c r="AP427" s="657">
        <v>16</v>
      </c>
      <c r="AQ427" s="657">
        <v>22</v>
      </c>
      <c r="AR427" s="665">
        <v>73</v>
      </c>
      <c r="AS427" s="657">
        <v>24</v>
      </c>
      <c r="AT427" s="666">
        <v>49</v>
      </c>
      <c r="AU427" s="657">
        <v>37</v>
      </c>
      <c r="AV427" s="657">
        <v>13</v>
      </c>
      <c r="AW427" s="657">
        <v>24</v>
      </c>
      <c r="AX427" s="665">
        <v>41</v>
      </c>
      <c r="AY427" s="657">
        <v>14</v>
      </c>
      <c r="AZ427" s="666">
        <v>27</v>
      </c>
      <c r="BA427" s="657">
        <v>38</v>
      </c>
      <c r="BB427" s="657">
        <v>11</v>
      </c>
      <c r="BC427" s="657">
        <v>27</v>
      </c>
      <c r="BD427" s="665">
        <v>10</v>
      </c>
      <c r="BE427" s="657">
        <v>4</v>
      </c>
      <c r="BF427" s="666">
        <v>6</v>
      </c>
      <c r="BG427" s="657">
        <v>34</v>
      </c>
      <c r="BH427" s="657">
        <v>8</v>
      </c>
      <c r="BI427" s="657">
        <v>26</v>
      </c>
      <c r="BJ427" s="665">
        <v>38</v>
      </c>
      <c r="BK427" s="657">
        <v>13</v>
      </c>
      <c r="BL427" s="666">
        <v>25</v>
      </c>
      <c r="BM427" s="657">
        <v>21</v>
      </c>
      <c r="BN427" s="657">
        <v>9</v>
      </c>
      <c r="BO427" s="657">
        <v>12</v>
      </c>
      <c r="BP427" s="665">
        <v>16</v>
      </c>
      <c r="BQ427" s="657">
        <v>9</v>
      </c>
      <c r="BR427" s="666">
        <v>7</v>
      </c>
      <c r="BS427" s="657">
        <v>35</v>
      </c>
      <c r="BT427" s="657">
        <v>11</v>
      </c>
      <c r="BU427" s="657">
        <v>24</v>
      </c>
      <c r="BV427" s="665">
        <v>15</v>
      </c>
      <c r="BW427" s="657">
        <v>5</v>
      </c>
      <c r="BX427" s="666">
        <v>10</v>
      </c>
      <c r="BY427" s="657">
        <v>13</v>
      </c>
      <c r="BZ427" s="657">
        <v>5</v>
      </c>
      <c r="CA427" s="657">
        <v>8</v>
      </c>
      <c r="CB427" s="665">
        <v>28</v>
      </c>
      <c r="CC427" s="657">
        <v>11</v>
      </c>
      <c r="CD427" s="666">
        <v>17</v>
      </c>
      <c r="CE427" s="657">
        <v>53</v>
      </c>
      <c r="CF427" s="657">
        <v>16</v>
      </c>
      <c r="CG427" s="657">
        <v>37</v>
      </c>
      <c r="CH427" s="665">
        <v>38</v>
      </c>
      <c r="CI427" s="657">
        <v>17</v>
      </c>
      <c r="CJ427" s="666">
        <v>21</v>
      </c>
      <c r="CK427" s="657">
        <v>40</v>
      </c>
      <c r="CL427" s="657">
        <v>19</v>
      </c>
      <c r="CM427" s="657">
        <v>21</v>
      </c>
      <c r="CN427" s="665">
        <v>6</v>
      </c>
      <c r="CO427" s="657">
        <v>1</v>
      </c>
      <c r="CP427" s="666">
        <v>5</v>
      </c>
      <c r="CQ427" s="657">
        <v>12</v>
      </c>
      <c r="CR427" s="657">
        <v>6</v>
      </c>
      <c r="CS427" s="657">
        <v>6</v>
      </c>
      <c r="CT427" s="665">
        <v>1</v>
      </c>
      <c r="CU427" s="657">
        <v>0</v>
      </c>
      <c r="CV427" s="666">
        <v>1</v>
      </c>
      <c r="CW427" s="657">
        <v>0</v>
      </c>
      <c r="CX427" s="657">
        <v>0</v>
      </c>
      <c r="CY427" s="657">
        <v>0</v>
      </c>
      <c r="CZ427" s="665">
        <v>3</v>
      </c>
      <c r="DA427" s="657">
        <v>0</v>
      </c>
      <c r="DB427" s="666">
        <v>3</v>
      </c>
      <c r="DC427" s="657">
        <v>11</v>
      </c>
      <c r="DD427" s="657">
        <v>5</v>
      </c>
      <c r="DE427" s="657">
        <v>6</v>
      </c>
      <c r="DF427" s="665">
        <v>5</v>
      </c>
      <c r="DG427" s="657">
        <v>2</v>
      </c>
      <c r="DH427" s="666">
        <v>3</v>
      </c>
      <c r="DI427" s="657">
        <v>36</v>
      </c>
      <c r="DJ427" s="657">
        <v>15</v>
      </c>
      <c r="DK427" s="657">
        <v>21</v>
      </c>
      <c r="DL427" s="665">
        <v>11</v>
      </c>
      <c r="DM427" s="657">
        <v>7</v>
      </c>
      <c r="DN427" s="666">
        <v>4</v>
      </c>
      <c r="DO427" s="657">
        <v>3</v>
      </c>
      <c r="DP427" s="657">
        <v>1</v>
      </c>
      <c r="DQ427" s="657">
        <v>2</v>
      </c>
      <c r="DR427" s="665">
        <v>15</v>
      </c>
      <c r="DS427" s="657">
        <v>4</v>
      </c>
      <c r="DT427" s="666">
        <v>11</v>
      </c>
      <c r="DU427" s="665">
        <v>0</v>
      </c>
      <c r="DV427" s="657">
        <v>0</v>
      </c>
      <c r="DW427" s="666">
        <v>0</v>
      </c>
    </row>
    <row r="428" spans="1:127" hidden="1" x14ac:dyDescent="0.15">
      <c r="A428" s="529" t="s">
        <v>1770</v>
      </c>
      <c r="B428" s="661">
        <v>3596</v>
      </c>
      <c r="C428" s="662">
        <v>1602</v>
      </c>
      <c r="D428" s="663">
        <v>1983</v>
      </c>
      <c r="E428" s="657">
        <v>1684</v>
      </c>
      <c r="F428" s="657">
        <v>857</v>
      </c>
      <c r="G428" s="657">
        <v>817</v>
      </c>
      <c r="H428" s="665">
        <v>385</v>
      </c>
      <c r="I428" s="657">
        <v>141</v>
      </c>
      <c r="J428" s="666">
        <v>244</v>
      </c>
      <c r="K428" s="657">
        <v>278</v>
      </c>
      <c r="L428" s="657">
        <v>126</v>
      </c>
      <c r="M428" s="657">
        <v>152</v>
      </c>
      <c r="N428" s="665">
        <v>73</v>
      </c>
      <c r="O428" s="657">
        <v>25</v>
      </c>
      <c r="P428" s="666">
        <v>48</v>
      </c>
      <c r="Q428" s="657">
        <v>294</v>
      </c>
      <c r="R428" s="657">
        <v>117</v>
      </c>
      <c r="S428" s="657">
        <v>176</v>
      </c>
      <c r="T428" s="665">
        <v>12</v>
      </c>
      <c r="U428" s="657">
        <v>6</v>
      </c>
      <c r="V428" s="666">
        <v>6</v>
      </c>
      <c r="W428" s="657">
        <v>13</v>
      </c>
      <c r="X428" s="657">
        <v>7</v>
      </c>
      <c r="Y428" s="657">
        <v>6</v>
      </c>
      <c r="Z428" s="665">
        <v>126</v>
      </c>
      <c r="AA428" s="657">
        <v>50</v>
      </c>
      <c r="AB428" s="666">
        <v>76</v>
      </c>
      <c r="AC428" s="657">
        <v>4</v>
      </c>
      <c r="AD428" s="657">
        <v>2</v>
      </c>
      <c r="AE428" s="657">
        <v>2</v>
      </c>
      <c r="AF428" s="665">
        <v>55</v>
      </c>
      <c r="AG428" s="657">
        <v>28</v>
      </c>
      <c r="AH428" s="666">
        <v>27</v>
      </c>
      <c r="AI428" s="657">
        <v>151</v>
      </c>
      <c r="AJ428" s="657">
        <v>59</v>
      </c>
      <c r="AK428" s="657">
        <v>92</v>
      </c>
      <c r="AL428" s="665">
        <v>22</v>
      </c>
      <c r="AM428" s="657">
        <v>7</v>
      </c>
      <c r="AN428" s="666">
        <v>15</v>
      </c>
      <c r="AO428" s="657">
        <v>21</v>
      </c>
      <c r="AP428" s="657">
        <v>12</v>
      </c>
      <c r="AQ428" s="657">
        <v>9</v>
      </c>
      <c r="AR428" s="665">
        <v>45</v>
      </c>
      <c r="AS428" s="657">
        <v>15</v>
      </c>
      <c r="AT428" s="666">
        <v>30</v>
      </c>
      <c r="AU428" s="657">
        <v>30</v>
      </c>
      <c r="AV428" s="657">
        <v>7</v>
      </c>
      <c r="AW428" s="657">
        <v>23</v>
      </c>
      <c r="AX428" s="665">
        <v>31</v>
      </c>
      <c r="AY428" s="657">
        <v>8</v>
      </c>
      <c r="AZ428" s="666">
        <v>23</v>
      </c>
      <c r="BA428" s="657">
        <v>78</v>
      </c>
      <c r="BB428" s="657">
        <v>22</v>
      </c>
      <c r="BC428" s="657">
        <v>56</v>
      </c>
      <c r="BD428" s="665">
        <v>6</v>
      </c>
      <c r="BE428" s="657">
        <v>3</v>
      </c>
      <c r="BF428" s="666">
        <v>3</v>
      </c>
      <c r="BG428" s="657">
        <v>41</v>
      </c>
      <c r="BH428" s="657">
        <v>17</v>
      </c>
      <c r="BI428" s="657">
        <v>24</v>
      </c>
      <c r="BJ428" s="665">
        <v>18</v>
      </c>
      <c r="BK428" s="657">
        <v>6</v>
      </c>
      <c r="BL428" s="666">
        <v>12</v>
      </c>
      <c r="BM428" s="657">
        <v>21</v>
      </c>
      <c r="BN428" s="657">
        <v>6</v>
      </c>
      <c r="BO428" s="657">
        <v>15</v>
      </c>
      <c r="BP428" s="665">
        <v>0</v>
      </c>
      <c r="BQ428" s="657">
        <v>0</v>
      </c>
      <c r="BR428" s="666">
        <v>0</v>
      </c>
      <c r="BS428" s="657">
        <v>19</v>
      </c>
      <c r="BT428" s="657">
        <v>9</v>
      </c>
      <c r="BU428" s="657">
        <v>10</v>
      </c>
      <c r="BV428" s="665">
        <v>24</v>
      </c>
      <c r="BW428" s="657">
        <v>12</v>
      </c>
      <c r="BX428" s="666">
        <v>12</v>
      </c>
      <c r="BY428" s="657">
        <v>22</v>
      </c>
      <c r="BZ428" s="657">
        <v>8</v>
      </c>
      <c r="CA428" s="657">
        <v>14</v>
      </c>
      <c r="CB428" s="665">
        <v>14</v>
      </c>
      <c r="CC428" s="657">
        <v>7</v>
      </c>
      <c r="CD428" s="666">
        <v>7</v>
      </c>
      <c r="CE428" s="657">
        <v>7</v>
      </c>
      <c r="CF428" s="657">
        <v>3</v>
      </c>
      <c r="CG428" s="657">
        <v>4</v>
      </c>
      <c r="CH428" s="665">
        <v>6</v>
      </c>
      <c r="CI428" s="657">
        <v>3</v>
      </c>
      <c r="CJ428" s="666">
        <v>3</v>
      </c>
      <c r="CK428" s="657">
        <v>20</v>
      </c>
      <c r="CL428" s="657">
        <v>5</v>
      </c>
      <c r="CM428" s="657">
        <v>15</v>
      </c>
      <c r="CN428" s="665">
        <v>35</v>
      </c>
      <c r="CO428" s="657">
        <v>11</v>
      </c>
      <c r="CP428" s="666">
        <v>24</v>
      </c>
      <c r="CQ428" s="657">
        <v>6</v>
      </c>
      <c r="CR428" s="657">
        <v>4</v>
      </c>
      <c r="CS428" s="657">
        <v>2</v>
      </c>
      <c r="CT428" s="665">
        <v>5</v>
      </c>
      <c r="CU428" s="657">
        <v>2</v>
      </c>
      <c r="CV428" s="666">
        <v>3</v>
      </c>
      <c r="CW428" s="657">
        <v>6</v>
      </c>
      <c r="CX428" s="657">
        <v>2</v>
      </c>
      <c r="CY428" s="657">
        <v>4</v>
      </c>
      <c r="CZ428" s="665">
        <v>2</v>
      </c>
      <c r="DA428" s="657">
        <v>1</v>
      </c>
      <c r="DB428" s="666">
        <v>1</v>
      </c>
      <c r="DC428" s="657">
        <v>3</v>
      </c>
      <c r="DD428" s="657">
        <v>1</v>
      </c>
      <c r="DE428" s="657">
        <v>2</v>
      </c>
      <c r="DF428" s="665">
        <v>4</v>
      </c>
      <c r="DG428" s="657">
        <v>1</v>
      </c>
      <c r="DH428" s="666">
        <v>3</v>
      </c>
      <c r="DI428" s="657">
        <v>33</v>
      </c>
      <c r="DJ428" s="657">
        <v>11</v>
      </c>
      <c r="DK428" s="657">
        <v>22</v>
      </c>
      <c r="DL428" s="665">
        <v>0</v>
      </c>
      <c r="DM428" s="657">
        <v>0</v>
      </c>
      <c r="DN428" s="666">
        <v>0</v>
      </c>
      <c r="DO428" s="657">
        <v>2</v>
      </c>
      <c r="DP428" s="657">
        <v>1</v>
      </c>
      <c r="DQ428" s="657">
        <v>1</v>
      </c>
      <c r="DR428" s="665">
        <v>0</v>
      </c>
      <c r="DS428" s="657">
        <v>0</v>
      </c>
      <c r="DT428" s="666">
        <v>0</v>
      </c>
      <c r="DU428" s="665">
        <v>0</v>
      </c>
      <c r="DV428" s="657">
        <v>0</v>
      </c>
      <c r="DW428" s="666">
        <v>0</v>
      </c>
    </row>
    <row r="429" spans="1:127" hidden="1" x14ac:dyDescent="0.15">
      <c r="A429" s="529" t="s">
        <v>1771</v>
      </c>
      <c r="B429" s="661">
        <v>16203</v>
      </c>
      <c r="C429" s="662">
        <v>3198</v>
      </c>
      <c r="D429" s="663">
        <v>12917</v>
      </c>
      <c r="E429" s="657">
        <v>7107</v>
      </c>
      <c r="F429" s="657">
        <v>1570</v>
      </c>
      <c r="G429" s="657">
        <v>5463</v>
      </c>
      <c r="H429" s="665">
        <v>1775</v>
      </c>
      <c r="I429" s="657">
        <v>262</v>
      </c>
      <c r="J429" s="666">
        <v>1505</v>
      </c>
      <c r="K429" s="657">
        <v>982</v>
      </c>
      <c r="L429" s="657">
        <v>194</v>
      </c>
      <c r="M429" s="657">
        <v>788</v>
      </c>
      <c r="N429" s="665">
        <v>562</v>
      </c>
      <c r="O429" s="657">
        <v>115</v>
      </c>
      <c r="P429" s="666">
        <v>447</v>
      </c>
      <c r="Q429" s="657">
        <v>1590</v>
      </c>
      <c r="R429" s="657">
        <v>283</v>
      </c>
      <c r="S429" s="657">
        <v>1307</v>
      </c>
      <c r="T429" s="665">
        <v>154</v>
      </c>
      <c r="U429" s="657">
        <v>38</v>
      </c>
      <c r="V429" s="666">
        <v>114</v>
      </c>
      <c r="W429" s="657">
        <v>292</v>
      </c>
      <c r="X429" s="657">
        <v>39</v>
      </c>
      <c r="Y429" s="657">
        <v>253</v>
      </c>
      <c r="Z429" s="665">
        <v>656</v>
      </c>
      <c r="AA429" s="657">
        <v>132</v>
      </c>
      <c r="AB429" s="666">
        <v>524</v>
      </c>
      <c r="AC429" s="657">
        <v>30</v>
      </c>
      <c r="AD429" s="657">
        <v>3</v>
      </c>
      <c r="AE429" s="657">
        <v>27</v>
      </c>
      <c r="AF429" s="665">
        <v>167</v>
      </c>
      <c r="AG429" s="657">
        <v>42</v>
      </c>
      <c r="AH429" s="666">
        <v>125</v>
      </c>
      <c r="AI429" s="657">
        <v>561</v>
      </c>
      <c r="AJ429" s="657">
        <v>87</v>
      </c>
      <c r="AK429" s="657">
        <v>474</v>
      </c>
      <c r="AL429" s="665">
        <v>103</v>
      </c>
      <c r="AM429" s="657">
        <v>14</v>
      </c>
      <c r="AN429" s="666">
        <v>89</v>
      </c>
      <c r="AO429" s="657">
        <v>91</v>
      </c>
      <c r="AP429" s="657">
        <v>21</v>
      </c>
      <c r="AQ429" s="657">
        <v>70</v>
      </c>
      <c r="AR429" s="665">
        <v>242</v>
      </c>
      <c r="AS429" s="657">
        <v>35</v>
      </c>
      <c r="AT429" s="666">
        <v>203</v>
      </c>
      <c r="AU429" s="657">
        <v>152</v>
      </c>
      <c r="AV429" s="657">
        <v>22</v>
      </c>
      <c r="AW429" s="657">
        <v>130</v>
      </c>
      <c r="AX429" s="665">
        <v>117</v>
      </c>
      <c r="AY429" s="657">
        <v>21</v>
      </c>
      <c r="AZ429" s="666">
        <v>96</v>
      </c>
      <c r="BA429" s="657">
        <v>277</v>
      </c>
      <c r="BB429" s="657">
        <v>35</v>
      </c>
      <c r="BC429" s="657">
        <v>242</v>
      </c>
      <c r="BD429" s="665">
        <v>80</v>
      </c>
      <c r="BE429" s="657">
        <v>18</v>
      </c>
      <c r="BF429" s="666">
        <v>62</v>
      </c>
      <c r="BG429" s="657">
        <v>172</v>
      </c>
      <c r="BH429" s="657">
        <v>22</v>
      </c>
      <c r="BI429" s="657">
        <v>150</v>
      </c>
      <c r="BJ429" s="665">
        <v>106</v>
      </c>
      <c r="BK429" s="657">
        <v>21</v>
      </c>
      <c r="BL429" s="666">
        <v>85</v>
      </c>
      <c r="BM429" s="657">
        <v>54</v>
      </c>
      <c r="BN429" s="657">
        <v>14</v>
      </c>
      <c r="BO429" s="657">
        <v>40</v>
      </c>
      <c r="BP429" s="665">
        <v>36</v>
      </c>
      <c r="BQ429" s="657">
        <v>13</v>
      </c>
      <c r="BR429" s="666">
        <v>23</v>
      </c>
      <c r="BS429" s="657">
        <v>120</v>
      </c>
      <c r="BT429" s="657">
        <v>26</v>
      </c>
      <c r="BU429" s="657">
        <v>94</v>
      </c>
      <c r="BV429" s="665">
        <v>86</v>
      </c>
      <c r="BW429" s="657">
        <v>24</v>
      </c>
      <c r="BX429" s="666">
        <v>62</v>
      </c>
      <c r="BY429" s="657">
        <v>71</v>
      </c>
      <c r="BZ429" s="657">
        <v>12</v>
      </c>
      <c r="CA429" s="657">
        <v>59</v>
      </c>
      <c r="CB429" s="665">
        <v>46</v>
      </c>
      <c r="CC429" s="657">
        <v>9</v>
      </c>
      <c r="CD429" s="666">
        <v>37</v>
      </c>
      <c r="CE429" s="657">
        <v>80</v>
      </c>
      <c r="CF429" s="657">
        <v>18</v>
      </c>
      <c r="CG429" s="657">
        <v>62</v>
      </c>
      <c r="CH429" s="665">
        <v>53</v>
      </c>
      <c r="CI429" s="657">
        <v>12</v>
      </c>
      <c r="CJ429" s="666">
        <v>41</v>
      </c>
      <c r="CK429" s="657">
        <v>71</v>
      </c>
      <c r="CL429" s="657">
        <v>17</v>
      </c>
      <c r="CM429" s="657">
        <v>54</v>
      </c>
      <c r="CN429" s="665">
        <v>72</v>
      </c>
      <c r="CO429" s="657">
        <v>8</v>
      </c>
      <c r="CP429" s="666">
        <v>64</v>
      </c>
      <c r="CQ429" s="657">
        <v>18</v>
      </c>
      <c r="CR429" s="657">
        <v>8</v>
      </c>
      <c r="CS429" s="657">
        <v>10</v>
      </c>
      <c r="CT429" s="665">
        <v>22</v>
      </c>
      <c r="CU429" s="657">
        <v>5</v>
      </c>
      <c r="CV429" s="666">
        <v>17</v>
      </c>
      <c r="CW429" s="657">
        <v>3</v>
      </c>
      <c r="CX429" s="657">
        <v>1</v>
      </c>
      <c r="CY429" s="657">
        <v>2</v>
      </c>
      <c r="CZ429" s="665">
        <v>3</v>
      </c>
      <c r="DA429" s="657">
        <v>0</v>
      </c>
      <c r="DB429" s="666">
        <v>3</v>
      </c>
      <c r="DC429" s="657">
        <v>119</v>
      </c>
      <c r="DD429" s="657">
        <v>18</v>
      </c>
      <c r="DE429" s="657">
        <v>101</v>
      </c>
      <c r="DF429" s="665">
        <v>19</v>
      </c>
      <c r="DG429" s="657">
        <v>5</v>
      </c>
      <c r="DH429" s="666">
        <v>14</v>
      </c>
      <c r="DI429" s="657">
        <v>43</v>
      </c>
      <c r="DJ429" s="657">
        <v>7</v>
      </c>
      <c r="DK429" s="657">
        <v>36</v>
      </c>
      <c r="DL429" s="665">
        <v>12</v>
      </c>
      <c r="DM429" s="657">
        <v>2</v>
      </c>
      <c r="DN429" s="666">
        <v>10</v>
      </c>
      <c r="DO429" s="657">
        <v>18</v>
      </c>
      <c r="DP429" s="657">
        <v>6</v>
      </c>
      <c r="DQ429" s="657">
        <v>12</v>
      </c>
      <c r="DR429" s="665">
        <v>22</v>
      </c>
      <c r="DS429" s="657">
        <v>10</v>
      </c>
      <c r="DT429" s="666">
        <v>12</v>
      </c>
      <c r="DU429" s="665">
        <v>19</v>
      </c>
      <c r="DV429" s="657">
        <v>9</v>
      </c>
      <c r="DW429" s="666">
        <v>10</v>
      </c>
    </row>
    <row r="430" spans="1:127" hidden="1" x14ac:dyDescent="0.15">
      <c r="A430" s="529" t="s">
        <v>1772</v>
      </c>
      <c r="B430" s="661">
        <v>2406</v>
      </c>
      <c r="C430" s="662">
        <v>851</v>
      </c>
      <c r="D430" s="663">
        <v>1539</v>
      </c>
      <c r="E430" s="657">
        <v>1030</v>
      </c>
      <c r="F430" s="657">
        <v>373</v>
      </c>
      <c r="G430" s="657">
        <v>652</v>
      </c>
      <c r="H430" s="665">
        <v>293</v>
      </c>
      <c r="I430" s="657">
        <v>109</v>
      </c>
      <c r="J430" s="666">
        <v>184</v>
      </c>
      <c r="K430" s="657">
        <v>143</v>
      </c>
      <c r="L430" s="657">
        <v>69</v>
      </c>
      <c r="M430" s="657">
        <v>74</v>
      </c>
      <c r="N430" s="665">
        <v>88</v>
      </c>
      <c r="O430" s="657">
        <v>24</v>
      </c>
      <c r="P430" s="666">
        <v>64</v>
      </c>
      <c r="Q430" s="657">
        <v>199</v>
      </c>
      <c r="R430" s="657">
        <v>63</v>
      </c>
      <c r="S430" s="657">
        <v>125</v>
      </c>
      <c r="T430" s="665">
        <v>27</v>
      </c>
      <c r="U430" s="657">
        <v>6</v>
      </c>
      <c r="V430" s="666">
        <v>21</v>
      </c>
      <c r="W430" s="657">
        <v>12</v>
      </c>
      <c r="X430" s="657">
        <v>3</v>
      </c>
      <c r="Y430" s="657">
        <v>9</v>
      </c>
      <c r="Z430" s="665">
        <v>159</v>
      </c>
      <c r="AA430" s="657">
        <v>55</v>
      </c>
      <c r="AB430" s="666">
        <v>104</v>
      </c>
      <c r="AC430" s="657">
        <v>13</v>
      </c>
      <c r="AD430" s="657">
        <v>3</v>
      </c>
      <c r="AE430" s="657">
        <v>10</v>
      </c>
      <c r="AF430" s="665">
        <v>24</v>
      </c>
      <c r="AG430" s="657">
        <v>12</v>
      </c>
      <c r="AH430" s="666">
        <v>12</v>
      </c>
      <c r="AI430" s="657">
        <v>77</v>
      </c>
      <c r="AJ430" s="657">
        <v>27</v>
      </c>
      <c r="AK430" s="657">
        <v>50</v>
      </c>
      <c r="AL430" s="665">
        <v>16</v>
      </c>
      <c r="AM430" s="657">
        <v>3</v>
      </c>
      <c r="AN430" s="666">
        <v>13</v>
      </c>
      <c r="AO430" s="657">
        <v>6</v>
      </c>
      <c r="AP430" s="657">
        <v>3</v>
      </c>
      <c r="AQ430" s="657">
        <v>3</v>
      </c>
      <c r="AR430" s="665">
        <v>27</v>
      </c>
      <c r="AS430" s="657">
        <v>13</v>
      </c>
      <c r="AT430" s="666">
        <v>14</v>
      </c>
      <c r="AU430" s="657">
        <v>24</v>
      </c>
      <c r="AV430" s="657">
        <v>10</v>
      </c>
      <c r="AW430" s="657">
        <v>14</v>
      </c>
      <c r="AX430" s="665">
        <v>15</v>
      </c>
      <c r="AY430" s="657">
        <v>4</v>
      </c>
      <c r="AZ430" s="666">
        <v>11</v>
      </c>
      <c r="BA430" s="657">
        <v>21</v>
      </c>
      <c r="BB430" s="657">
        <v>9</v>
      </c>
      <c r="BC430" s="657">
        <v>12</v>
      </c>
      <c r="BD430" s="665">
        <v>10</v>
      </c>
      <c r="BE430" s="657">
        <v>1</v>
      </c>
      <c r="BF430" s="666">
        <v>9</v>
      </c>
      <c r="BG430" s="657">
        <v>37</v>
      </c>
      <c r="BH430" s="657">
        <v>13</v>
      </c>
      <c r="BI430" s="657">
        <v>24</v>
      </c>
      <c r="BJ430" s="665">
        <v>36</v>
      </c>
      <c r="BK430" s="657">
        <v>7</v>
      </c>
      <c r="BL430" s="666">
        <v>29</v>
      </c>
      <c r="BM430" s="657">
        <v>7</v>
      </c>
      <c r="BN430" s="657">
        <v>4</v>
      </c>
      <c r="BO430" s="657">
        <v>3</v>
      </c>
      <c r="BP430" s="665">
        <v>5</v>
      </c>
      <c r="BQ430" s="657">
        <v>2</v>
      </c>
      <c r="BR430" s="666">
        <v>3</v>
      </c>
      <c r="BS430" s="657">
        <v>13</v>
      </c>
      <c r="BT430" s="657">
        <v>4</v>
      </c>
      <c r="BU430" s="657">
        <v>9</v>
      </c>
      <c r="BV430" s="665">
        <v>13</v>
      </c>
      <c r="BW430" s="657">
        <v>4</v>
      </c>
      <c r="BX430" s="666">
        <v>9</v>
      </c>
      <c r="BY430" s="657">
        <v>13</v>
      </c>
      <c r="BZ430" s="657">
        <v>3</v>
      </c>
      <c r="CA430" s="657">
        <v>10</v>
      </c>
      <c r="CB430" s="665">
        <v>13</v>
      </c>
      <c r="CC430" s="657">
        <v>3</v>
      </c>
      <c r="CD430" s="666">
        <v>10</v>
      </c>
      <c r="CE430" s="657">
        <v>6</v>
      </c>
      <c r="CF430" s="657">
        <v>1</v>
      </c>
      <c r="CG430" s="657">
        <v>5</v>
      </c>
      <c r="CH430" s="665">
        <v>15</v>
      </c>
      <c r="CI430" s="657">
        <v>5</v>
      </c>
      <c r="CJ430" s="666">
        <v>10</v>
      </c>
      <c r="CK430" s="657">
        <v>15</v>
      </c>
      <c r="CL430" s="657">
        <v>2</v>
      </c>
      <c r="CM430" s="657">
        <v>13</v>
      </c>
      <c r="CN430" s="665">
        <v>28</v>
      </c>
      <c r="CO430" s="657">
        <v>7</v>
      </c>
      <c r="CP430" s="666">
        <v>21</v>
      </c>
      <c r="CQ430" s="657">
        <v>2</v>
      </c>
      <c r="CR430" s="657">
        <v>1</v>
      </c>
      <c r="CS430" s="657">
        <v>1</v>
      </c>
      <c r="CT430" s="665">
        <v>0</v>
      </c>
      <c r="CU430" s="657">
        <v>0</v>
      </c>
      <c r="CV430" s="666">
        <v>0</v>
      </c>
      <c r="CW430" s="657">
        <v>0</v>
      </c>
      <c r="CX430" s="657">
        <v>0</v>
      </c>
      <c r="CY430" s="657">
        <v>0</v>
      </c>
      <c r="CZ430" s="665">
        <v>0</v>
      </c>
      <c r="DA430" s="657">
        <v>0</v>
      </c>
      <c r="DB430" s="666">
        <v>0</v>
      </c>
      <c r="DC430" s="657">
        <v>5</v>
      </c>
      <c r="DD430" s="657">
        <v>2</v>
      </c>
      <c r="DE430" s="657">
        <v>3</v>
      </c>
      <c r="DF430" s="665">
        <v>0</v>
      </c>
      <c r="DG430" s="657">
        <v>0</v>
      </c>
      <c r="DH430" s="666">
        <v>0</v>
      </c>
      <c r="DI430" s="657">
        <v>9</v>
      </c>
      <c r="DJ430" s="657">
        <v>4</v>
      </c>
      <c r="DK430" s="657">
        <v>5</v>
      </c>
      <c r="DL430" s="665">
        <v>0</v>
      </c>
      <c r="DM430" s="657">
        <v>0</v>
      </c>
      <c r="DN430" s="666">
        <v>0</v>
      </c>
      <c r="DO430" s="657">
        <v>2</v>
      </c>
      <c r="DP430" s="657">
        <v>1</v>
      </c>
      <c r="DQ430" s="657">
        <v>1</v>
      </c>
      <c r="DR430" s="665">
        <v>0</v>
      </c>
      <c r="DS430" s="657">
        <v>0</v>
      </c>
      <c r="DT430" s="666">
        <v>0</v>
      </c>
      <c r="DU430" s="665">
        <v>3</v>
      </c>
      <c r="DV430" s="657">
        <v>1</v>
      </c>
      <c r="DW430" s="666">
        <v>2</v>
      </c>
    </row>
    <row r="431" spans="1:127" hidden="1" x14ac:dyDescent="0.15">
      <c r="A431" s="529" t="s">
        <v>1773</v>
      </c>
      <c r="B431" s="661">
        <v>8148</v>
      </c>
      <c r="C431" s="662">
        <v>1386</v>
      </c>
      <c r="D431" s="663">
        <v>6735</v>
      </c>
      <c r="E431" s="657">
        <v>3449</v>
      </c>
      <c r="F431" s="657">
        <v>664</v>
      </c>
      <c r="G431" s="657">
        <v>2767</v>
      </c>
      <c r="H431" s="665">
        <v>870</v>
      </c>
      <c r="I431" s="657">
        <v>125</v>
      </c>
      <c r="J431" s="666">
        <v>742</v>
      </c>
      <c r="K431" s="657">
        <v>477</v>
      </c>
      <c r="L431" s="657">
        <v>99</v>
      </c>
      <c r="M431" s="657">
        <v>372</v>
      </c>
      <c r="N431" s="665">
        <v>312</v>
      </c>
      <c r="O431" s="657">
        <v>29</v>
      </c>
      <c r="P431" s="666">
        <v>283</v>
      </c>
      <c r="Q431" s="657">
        <v>753</v>
      </c>
      <c r="R431" s="657">
        <v>138</v>
      </c>
      <c r="S431" s="657">
        <v>615</v>
      </c>
      <c r="T431" s="665">
        <v>23</v>
      </c>
      <c r="U431" s="657">
        <v>5</v>
      </c>
      <c r="V431" s="666">
        <v>18</v>
      </c>
      <c r="W431" s="657">
        <v>150</v>
      </c>
      <c r="X431" s="657">
        <v>11</v>
      </c>
      <c r="Y431" s="657">
        <v>139</v>
      </c>
      <c r="Z431" s="665">
        <v>284</v>
      </c>
      <c r="AA431" s="657">
        <v>31</v>
      </c>
      <c r="AB431" s="666">
        <v>253</v>
      </c>
      <c r="AC431" s="657">
        <v>20</v>
      </c>
      <c r="AD431" s="657">
        <v>2</v>
      </c>
      <c r="AE431" s="657">
        <v>18</v>
      </c>
      <c r="AF431" s="665">
        <v>158</v>
      </c>
      <c r="AG431" s="657">
        <v>43</v>
      </c>
      <c r="AH431" s="666">
        <v>115</v>
      </c>
      <c r="AI431" s="657">
        <v>349</v>
      </c>
      <c r="AJ431" s="657">
        <v>53</v>
      </c>
      <c r="AK431" s="657">
        <v>296</v>
      </c>
      <c r="AL431" s="665">
        <v>44</v>
      </c>
      <c r="AM431" s="657">
        <v>8</v>
      </c>
      <c r="AN431" s="666">
        <v>36</v>
      </c>
      <c r="AO431" s="657">
        <v>18</v>
      </c>
      <c r="AP431" s="657">
        <v>1</v>
      </c>
      <c r="AQ431" s="657">
        <v>17</v>
      </c>
      <c r="AR431" s="665">
        <v>102</v>
      </c>
      <c r="AS431" s="657">
        <v>9</v>
      </c>
      <c r="AT431" s="666">
        <v>93</v>
      </c>
      <c r="AU431" s="657">
        <v>47</v>
      </c>
      <c r="AV431" s="657">
        <v>5</v>
      </c>
      <c r="AW431" s="657">
        <v>42</v>
      </c>
      <c r="AX431" s="665">
        <v>67</v>
      </c>
      <c r="AY431" s="657">
        <v>11</v>
      </c>
      <c r="AZ431" s="666">
        <v>56</v>
      </c>
      <c r="BA431" s="657">
        <v>81</v>
      </c>
      <c r="BB431" s="657">
        <v>6</v>
      </c>
      <c r="BC431" s="657">
        <v>75</v>
      </c>
      <c r="BD431" s="665">
        <v>37</v>
      </c>
      <c r="BE431" s="657">
        <v>0</v>
      </c>
      <c r="BF431" s="666">
        <v>37</v>
      </c>
      <c r="BG431" s="657">
        <v>112</v>
      </c>
      <c r="BH431" s="657">
        <v>14</v>
      </c>
      <c r="BI431" s="657">
        <v>98</v>
      </c>
      <c r="BJ431" s="665">
        <v>54</v>
      </c>
      <c r="BK431" s="657">
        <v>6</v>
      </c>
      <c r="BL431" s="666">
        <v>48</v>
      </c>
      <c r="BM431" s="657">
        <v>24</v>
      </c>
      <c r="BN431" s="657">
        <v>11</v>
      </c>
      <c r="BO431" s="657">
        <v>13</v>
      </c>
      <c r="BP431" s="665">
        <v>4</v>
      </c>
      <c r="BQ431" s="657">
        <v>2</v>
      </c>
      <c r="BR431" s="666">
        <v>2</v>
      </c>
      <c r="BS431" s="657">
        <v>69</v>
      </c>
      <c r="BT431" s="657">
        <v>22</v>
      </c>
      <c r="BU431" s="657">
        <v>47</v>
      </c>
      <c r="BV431" s="665">
        <v>41</v>
      </c>
      <c r="BW431" s="657">
        <v>9</v>
      </c>
      <c r="BX431" s="666">
        <v>32</v>
      </c>
      <c r="BY431" s="657">
        <v>38</v>
      </c>
      <c r="BZ431" s="657">
        <v>9</v>
      </c>
      <c r="CA431" s="657">
        <v>29</v>
      </c>
      <c r="CB431" s="665">
        <v>50</v>
      </c>
      <c r="CC431" s="657">
        <v>7</v>
      </c>
      <c r="CD431" s="666">
        <v>43</v>
      </c>
      <c r="CE431" s="657">
        <v>25</v>
      </c>
      <c r="CF431" s="657">
        <v>7</v>
      </c>
      <c r="CG431" s="657">
        <v>18</v>
      </c>
      <c r="CH431" s="665">
        <v>51</v>
      </c>
      <c r="CI431" s="657">
        <v>6</v>
      </c>
      <c r="CJ431" s="666">
        <v>45</v>
      </c>
      <c r="CK431" s="657">
        <v>70</v>
      </c>
      <c r="CL431" s="657">
        <v>8</v>
      </c>
      <c r="CM431" s="657">
        <v>62</v>
      </c>
      <c r="CN431" s="665">
        <v>69</v>
      </c>
      <c r="CO431" s="657">
        <v>1</v>
      </c>
      <c r="CP431" s="666">
        <v>68</v>
      </c>
      <c r="CQ431" s="657">
        <v>12</v>
      </c>
      <c r="CR431" s="657">
        <v>4</v>
      </c>
      <c r="CS431" s="657">
        <v>8</v>
      </c>
      <c r="CT431" s="665">
        <v>87</v>
      </c>
      <c r="CU431" s="657">
        <v>18</v>
      </c>
      <c r="CV431" s="666">
        <v>69</v>
      </c>
      <c r="CW431" s="657">
        <v>4</v>
      </c>
      <c r="CX431" s="657">
        <v>1</v>
      </c>
      <c r="CY431" s="657">
        <v>3</v>
      </c>
      <c r="CZ431" s="665">
        <v>61</v>
      </c>
      <c r="DA431" s="657">
        <v>13</v>
      </c>
      <c r="DB431" s="666">
        <v>48</v>
      </c>
      <c r="DC431" s="657">
        <v>26</v>
      </c>
      <c r="DD431" s="657">
        <v>1</v>
      </c>
      <c r="DE431" s="657">
        <v>25</v>
      </c>
      <c r="DF431" s="665">
        <v>12</v>
      </c>
      <c r="DG431" s="657">
        <v>0</v>
      </c>
      <c r="DH431" s="666">
        <v>12</v>
      </c>
      <c r="DI431" s="657">
        <v>45</v>
      </c>
      <c r="DJ431" s="657">
        <v>3</v>
      </c>
      <c r="DK431" s="657">
        <v>42</v>
      </c>
      <c r="DL431" s="665">
        <v>23</v>
      </c>
      <c r="DM431" s="657">
        <v>0</v>
      </c>
      <c r="DN431" s="666">
        <v>23</v>
      </c>
      <c r="DO431" s="657">
        <v>20</v>
      </c>
      <c r="DP431" s="657">
        <v>3</v>
      </c>
      <c r="DQ431" s="657">
        <v>17</v>
      </c>
      <c r="DR431" s="665">
        <v>8</v>
      </c>
      <c r="DS431" s="657">
        <v>0</v>
      </c>
      <c r="DT431" s="666">
        <v>8</v>
      </c>
      <c r="DU431" s="665">
        <v>2</v>
      </c>
      <c r="DV431" s="657">
        <v>1</v>
      </c>
      <c r="DW431" s="666">
        <v>1</v>
      </c>
    </row>
    <row r="432" spans="1:127" hidden="1" x14ac:dyDescent="0.15">
      <c r="A432" s="529" t="s">
        <v>1774</v>
      </c>
      <c r="B432" s="661">
        <v>133319</v>
      </c>
      <c r="C432" s="662">
        <v>47272</v>
      </c>
      <c r="D432" s="663">
        <v>85766</v>
      </c>
      <c r="E432" s="657">
        <v>40587</v>
      </c>
      <c r="F432" s="657">
        <v>15126</v>
      </c>
      <c r="G432" s="657">
        <v>25421</v>
      </c>
      <c r="H432" s="665">
        <v>12987</v>
      </c>
      <c r="I432" s="657">
        <v>4351</v>
      </c>
      <c r="J432" s="666">
        <v>8609</v>
      </c>
      <c r="K432" s="657">
        <v>12074</v>
      </c>
      <c r="L432" s="657">
        <v>4390</v>
      </c>
      <c r="M432" s="657">
        <v>7656</v>
      </c>
      <c r="N432" s="665">
        <v>7097</v>
      </c>
      <c r="O432" s="657">
        <v>2403</v>
      </c>
      <c r="P432" s="666">
        <v>4686</v>
      </c>
      <c r="Q432" s="657">
        <v>11448</v>
      </c>
      <c r="R432" s="657">
        <v>4008</v>
      </c>
      <c r="S432" s="657">
        <v>7387</v>
      </c>
      <c r="T432" s="665">
        <v>850</v>
      </c>
      <c r="U432" s="657">
        <v>314</v>
      </c>
      <c r="V432" s="666">
        <v>536</v>
      </c>
      <c r="W432" s="657">
        <v>2691</v>
      </c>
      <c r="X432" s="657">
        <v>912</v>
      </c>
      <c r="Y432" s="657">
        <v>1775</v>
      </c>
      <c r="Z432" s="665">
        <v>4519</v>
      </c>
      <c r="AA432" s="657">
        <v>1559</v>
      </c>
      <c r="AB432" s="666">
        <v>2960</v>
      </c>
      <c r="AC432" s="657">
        <v>610</v>
      </c>
      <c r="AD432" s="657">
        <v>195</v>
      </c>
      <c r="AE432" s="657">
        <v>415</v>
      </c>
      <c r="AF432" s="665">
        <v>1912</v>
      </c>
      <c r="AG432" s="657">
        <v>759</v>
      </c>
      <c r="AH432" s="666">
        <v>1137</v>
      </c>
      <c r="AI432" s="657">
        <v>5526</v>
      </c>
      <c r="AJ432" s="657">
        <v>1943</v>
      </c>
      <c r="AK432" s="657">
        <v>3567</v>
      </c>
      <c r="AL432" s="665">
        <v>967</v>
      </c>
      <c r="AM432" s="657">
        <v>362</v>
      </c>
      <c r="AN432" s="666">
        <v>605</v>
      </c>
      <c r="AO432" s="657">
        <v>956</v>
      </c>
      <c r="AP432" s="657">
        <v>325</v>
      </c>
      <c r="AQ432" s="657">
        <v>631</v>
      </c>
      <c r="AR432" s="665">
        <v>4505</v>
      </c>
      <c r="AS432" s="657">
        <v>1531</v>
      </c>
      <c r="AT432" s="666">
        <v>2940</v>
      </c>
      <c r="AU432" s="657">
        <v>1772</v>
      </c>
      <c r="AV432" s="657">
        <v>628</v>
      </c>
      <c r="AW432" s="657">
        <v>1139</v>
      </c>
      <c r="AX432" s="665">
        <v>2102</v>
      </c>
      <c r="AY432" s="657">
        <v>662</v>
      </c>
      <c r="AZ432" s="666">
        <v>1440</v>
      </c>
      <c r="BA432" s="657">
        <v>3024</v>
      </c>
      <c r="BB432" s="657">
        <v>996</v>
      </c>
      <c r="BC432" s="657">
        <v>2028</v>
      </c>
      <c r="BD432" s="665">
        <v>877</v>
      </c>
      <c r="BE432" s="657">
        <v>300</v>
      </c>
      <c r="BF432" s="666">
        <v>577</v>
      </c>
      <c r="BG432" s="657">
        <v>2659</v>
      </c>
      <c r="BH432" s="657">
        <v>877</v>
      </c>
      <c r="BI432" s="657">
        <v>1782</v>
      </c>
      <c r="BJ432" s="665">
        <v>670</v>
      </c>
      <c r="BK432" s="657">
        <v>221</v>
      </c>
      <c r="BL432" s="666">
        <v>449</v>
      </c>
      <c r="BM432" s="657">
        <v>1327</v>
      </c>
      <c r="BN432" s="657">
        <v>497</v>
      </c>
      <c r="BO432" s="657">
        <v>830</v>
      </c>
      <c r="BP432" s="665">
        <v>462</v>
      </c>
      <c r="BQ432" s="657">
        <v>170</v>
      </c>
      <c r="BR432" s="666">
        <v>292</v>
      </c>
      <c r="BS432" s="657">
        <v>1567</v>
      </c>
      <c r="BT432" s="657">
        <v>510</v>
      </c>
      <c r="BU432" s="657">
        <v>1057</v>
      </c>
      <c r="BV432" s="665">
        <v>1188</v>
      </c>
      <c r="BW432" s="657">
        <v>401</v>
      </c>
      <c r="BX432" s="666">
        <v>787</v>
      </c>
      <c r="BY432" s="657">
        <v>600</v>
      </c>
      <c r="BZ432" s="657">
        <v>217</v>
      </c>
      <c r="CA432" s="657">
        <v>383</v>
      </c>
      <c r="CB432" s="665">
        <v>1241</v>
      </c>
      <c r="CC432" s="657">
        <v>492</v>
      </c>
      <c r="CD432" s="666">
        <v>713</v>
      </c>
      <c r="CE432" s="657">
        <v>715</v>
      </c>
      <c r="CF432" s="657">
        <v>221</v>
      </c>
      <c r="CG432" s="657">
        <v>494</v>
      </c>
      <c r="CH432" s="665">
        <v>952</v>
      </c>
      <c r="CI432" s="657">
        <v>328</v>
      </c>
      <c r="CJ432" s="666">
        <v>624</v>
      </c>
      <c r="CK432" s="657">
        <v>1772</v>
      </c>
      <c r="CL432" s="657">
        <v>560</v>
      </c>
      <c r="CM432" s="657">
        <v>1209</v>
      </c>
      <c r="CN432" s="665">
        <v>618</v>
      </c>
      <c r="CO432" s="657">
        <v>158</v>
      </c>
      <c r="CP432" s="666">
        <v>460</v>
      </c>
      <c r="CQ432" s="657">
        <v>396</v>
      </c>
      <c r="CR432" s="657">
        <v>154</v>
      </c>
      <c r="CS432" s="657">
        <v>242</v>
      </c>
      <c r="CT432" s="665">
        <v>754</v>
      </c>
      <c r="CU432" s="657">
        <v>283</v>
      </c>
      <c r="CV432" s="666">
        <v>466</v>
      </c>
      <c r="CW432" s="657">
        <v>571</v>
      </c>
      <c r="CX432" s="657">
        <v>205</v>
      </c>
      <c r="CY432" s="657">
        <v>362</v>
      </c>
      <c r="CZ432" s="665">
        <v>128</v>
      </c>
      <c r="DA432" s="657">
        <v>45</v>
      </c>
      <c r="DB432" s="666">
        <v>83</v>
      </c>
      <c r="DC432" s="657">
        <v>701</v>
      </c>
      <c r="DD432" s="657">
        <v>292</v>
      </c>
      <c r="DE432" s="657">
        <v>409</v>
      </c>
      <c r="DF432" s="665">
        <v>236</v>
      </c>
      <c r="DG432" s="657">
        <v>126</v>
      </c>
      <c r="DH432" s="666">
        <v>108</v>
      </c>
      <c r="DI432" s="657">
        <v>802</v>
      </c>
      <c r="DJ432" s="657">
        <v>283</v>
      </c>
      <c r="DK432" s="657">
        <v>519</v>
      </c>
      <c r="DL432" s="665">
        <v>419</v>
      </c>
      <c r="DM432" s="657">
        <v>104</v>
      </c>
      <c r="DN432" s="666">
        <v>315</v>
      </c>
      <c r="DO432" s="657">
        <v>366</v>
      </c>
      <c r="DP432" s="657">
        <v>122</v>
      </c>
      <c r="DQ432" s="657">
        <v>244</v>
      </c>
      <c r="DR432" s="665">
        <v>361</v>
      </c>
      <c r="DS432" s="657">
        <v>131</v>
      </c>
      <c r="DT432" s="666">
        <v>230</v>
      </c>
      <c r="DU432" s="665">
        <v>310</v>
      </c>
      <c r="DV432" s="657">
        <v>111</v>
      </c>
      <c r="DW432" s="666">
        <v>199</v>
      </c>
    </row>
    <row r="433" spans="1:127" hidden="1" x14ac:dyDescent="0.15">
      <c r="A433" s="529" t="s">
        <v>1775</v>
      </c>
      <c r="B433" s="661">
        <v>1291</v>
      </c>
      <c r="C433" s="662">
        <v>725</v>
      </c>
      <c r="D433" s="663">
        <v>566</v>
      </c>
      <c r="E433" s="657">
        <v>419</v>
      </c>
      <c r="F433" s="657">
        <v>209</v>
      </c>
      <c r="G433" s="657">
        <v>210</v>
      </c>
      <c r="H433" s="665">
        <v>78</v>
      </c>
      <c r="I433" s="657">
        <v>62</v>
      </c>
      <c r="J433" s="666">
        <v>16</v>
      </c>
      <c r="K433" s="657">
        <v>166</v>
      </c>
      <c r="L433" s="657">
        <v>79</v>
      </c>
      <c r="M433" s="657">
        <v>87</v>
      </c>
      <c r="N433" s="665">
        <v>51</v>
      </c>
      <c r="O433" s="657">
        <v>19</v>
      </c>
      <c r="P433" s="666">
        <v>32</v>
      </c>
      <c r="Q433" s="657">
        <v>160</v>
      </c>
      <c r="R433" s="657">
        <v>56</v>
      </c>
      <c r="S433" s="657">
        <v>104</v>
      </c>
      <c r="T433" s="665">
        <v>5</v>
      </c>
      <c r="U433" s="657">
        <v>2</v>
      </c>
      <c r="V433" s="666">
        <v>3</v>
      </c>
      <c r="W433" s="657">
        <v>0</v>
      </c>
      <c r="X433" s="657">
        <v>0</v>
      </c>
      <c r="Y433" s="657">
        <v>0</v>
      </c>
      <c r="Z433" s="665">
        <v>250</v>
      </c>
      <c r="AA433" s="657">
        <v>176</v>
      </c>
      <c r="AB433" s="666">
        <v>74</v>
      </c>
      <c r="AC433" s="657">
        <v>0</v>
      </c>
      <c r="AD433" s="657">
        <v>0</v>
      </c>
      <c r="AE433" s="657">
        <v>0</v>
      </c>
      <c r="AF433" s="665">
        <v>105</v>
      </c>
      <c r="AG433" s="657">
        <v>87</v>
      </c>
      <c r="AH433" s="666">
        <v>18</v>
      </c>
      <c r="AI433" s="657">
        <v>4</v>
      </c>
      <c r="AJ433" s="657">
        <v>3</v>
      </c>
      <c r="AK433" s="657">
        <v>1</v>
      </c>
      <c r="AL433" s="665">
        <v>0</v>
      </c>
      <c r="AM433" s="657">
        <v>0</v>
      </c>
      <c r="AN433" s="666">
        <v>0</v>
      </c>
      <c r="AO433" s="657">
        <v>0</v>
      </c>
      <c r="AP433" s="657">
        <v>0</v>
      </c>
      <c r="AQ433" s="657">
        <v>0</v>
      </c>
      <c r="AR433" s="665">
        <v>2</v>
      </c>
      <c r="AS433" s="657">
        <v>1</v>
      </c>
      <c r="AT433" s="666">
        <v>1</v>
      </c>
      <c r="AU433" s="657">
        <v>0</v>
      </c>
      <c r="AV433" s="657">
        <v>0</v>
      </c>
      <c r="AW433" s="657">
        <v>0</v>
      </c>
      <c r="AX433" s="665">
        <v>4</v>
      </c>
      <c r="AY433" s="657">
        <v>2</v>
      </c>
      <c r="AZ433" s="666">
        <v>2</v>
      </c>
      <c r="BA433" s="657">
        <v>2</v>
      </c>
      <c r="BB433" s="657">
        <v>2</v>
      </c>
      <c r="BC433" s="657">
        <v>0</v>
      </c>
      <c r="BD433" s="665">
        <v>0</v>
      </c>
      <c r="BE433" s="657">
        <v>0</v>
      </c>
      <c r="BF433" s="666">
        <v>0</v>
      </c>
      <c r="BG433" s="657">
        <v>3</v>
      </c>
      <c r="BH433" s="657">
        <v>1</v>
      </c>
      <c r="BI433" s="657">
        <v>2</v>
      </c>
      <c r="BJ433" s="665">
        <v>5</v>
      </c>
      <c r="BK433" s="657">
        <v>2</v>
      </c>
      <c r="BL433" s="666">
        <v>3</v>
      </c>
      <c r="BM433" s="657">
        <v>0</v>
      </c>
      <c r="BN433" s="657">
        <v>0</v>
      </c>
      <c r="BO433" s="657">
        <v>0</v>
      </c>
      <c r="BP433" s="665">
        <v>0</v>
      </c>
      <c r="BQ433" s="657">
        <v>0</v>
      </c>
      <c r="BR433" s="666">
        <v>0</v>
      </c>
      <c r="BS433" s="657">
        <v>0</v>
      </c>
      <c r="BT433" s="657">
        <v>0</v>
      </c>
      <c r="BU433" s="657">
        <v>0</v>
      </c>
      <c r="BV433" s="665">
        <v>0</v>
      </c>
      <c r="BW433" s="657">
        <v>0</v>
      </c>
      <c r="BX433" s="666">
        <v>0</v>
      </c>
      <c r="BY433" s="657">
        <v>0</v>
      </c>
      <c r="BZ433" s="657">
        <v>0</v>
      </c>
      <c r="CA433" s="657">
        <v>0</v>
      </c>
      <c r="CB433" s="665">
        <v>0</v>
      </c>
      <c r="CC433" s="657">
        <v>0</v>
      </c>
      <c r="CD433" s="666">
        <v>0</v>
      </c>
      <c r="CE433" s="657">
        <v>0</v>
      </c>
      <c r="CF433" s="657">
        <v>0</v>
      </c>
      <c r="CG433" s="657">
        <v>0</v>
      </c>
      <c r="CH433" s="665">
        <v>0</v>
      </c>
      <c r="CI433" s="657">
        <v>0</v>
      </c>
      <c r="CJ433" s="666">
        <v>0</v>
      </c>
      <c r="CK433" s="657">
        <v>0</v>
      </c>
      <c r="CL433" s="657">
        <v>0</v>
      </c>
      <c r="CM433" s="657">
        <v>0</v>
      </c>
      <c r="CN433" s="665">
        <v>0</v>
      </c>
      <c r="CO433" s="657">
        <v>0</v>
      </c>
      <c r="CP433" s="666">
        <v>0</v>
      </c>
      <c r="CQ433" s="657">
        <v>0</v>
      </c>
      <c r="CR433" s="657">
        <v>0</v>
      </c>
      <c r="CS433" s="657">
        <v>0</v>
      </c>
      <c r="CT433" s="665">
        <v>9</v>
      </c>
      <c r="CU433" s="657">
        <v>6</v>
      </c>
      <c r="CV433" s="666">
        <v>3</v>
      </c>
      <c r="CW433" s="657">
        <v>0</v>
      </c>
      <c r="CX433" s="657">
        <v>0</v>
      </c>
      <c r="CY433" s="657">
        <v>0</v>
      </c>
      <c r="CZ433" s="665">
        <v>0</v>
      </c>
      <c r="DA433" s="657">
        <v>0</v>
      </c>
      <c r="DB433" s="666">
        <v>0</v>
      </c>
      <c r="DC433" s="657">
        <v>0</v>
      </c>
      <c r="DD433" s="657">
        <v>0</v>
      </c>
      <c r="DE433" s="657">
        <v>0</v>
      </c>
      <c r="DF433" s="665">
        <v>0</v>
      </c>
      <c r="DG433" s="657">
        <v>0</v>
      </c>
      <c r="DH433" s="666">
        <v>0</v>
      </c>
      <c r="DI433" s="657">
        <v>28</v>
      </c>
      <c r="DJ433" s="657">
        <v>18</v>
      </c>
      <c r="DK433" s="657">
        <v>10</v>
      </c>
      <c r="DL433" s="665">
        <v>0</v>
      </c>
      <c r="DM433" s="657">
        <v>0</v>
      </c>
      <c r="DN433" s="666">
        <v>0</v>
      </c>
      <c r="DO433" s="657">
        <v>0</v>
      </c>
      <c r="DP433" s="657">
        <v>0</v>
      </c>
      <c r="DQ433" s="657">
        <v>0</v>
      </c>
      <c r="DR433" s="665">
        <v>0</v>
      </c>
      <c r="DS433" s="657">
        <v>0</v>
      </c>
      <c r="DT433" s="666">
        <v>0</v>
      </c>
      <c r="DU433" s="665">
        <v>0</v>
      </c>
      <c r="DV433" s="657">
        <v>0</v>
      </c>
      <c r="DW433" s="666">
        <v>0</v>
      </c>
    </row>
    <row r="434" spans="1:127" hidden="1" x14ac:dyDescent="0.15">
      <c r="A434" s="529" t="s">
        <v>1776</v>
      </c>
      <c r="B434" s="661">
        <v>50780</v>
      </c>
      <c r="C434" s="662">
        <v>15915</v>
      </c>
      <c r="D434" s="663">
        <v>34799</v>
      </c>
      <c r="E434" s="657">
        <v>14754</v>
      </c>
      <c r="F434" s="657">
        <v>4929</v>
      </c>
      <c r="G434" s="657">
        <v>9825</v>
      </c>
      <c r="H434" s="665">
        <v>4886</v>
      </c>
      <c r="I434" s="657">
        <v>1465</v>
      </c>
      <c r="J434" s="666">
        <v>3421</v>
      </c>
      <c r="K434" s="657">
        <v>4869</v>
      </c>
      <c r="L434" s="657">
        <v>1437</v>
      </c>
      <c r="M434" s="657">
        <v>3432</v>
      </c>
      <c r="N434" s="665">
        <v>2623</v>
      </c>
      <c r="O434" s="657">
        <v>858</v>
      </c>
      <c r="P434" s="666">
        <v>1765</v>
      </c>
      <c r="Q434" s="657">
        <v>4016</v>
      </c>
      <c r="R434" s="657">
        <v>1217</v>
      </c>
      <c r="S434" s="657">
        <v>2799</v>
      </c>
      <c r="T434" s="665">
        <v>287</v>
      </c>
      <c r="U434" s="657">
        <v>101</v>
      </c>
      <c r="V434" s="666">
        <v>186</v>
      </c>
      <c r="W434" s="657">
        <v>842</v>
      </c>
      <c r="X434" s="657">
        <v>247</v>
      </c>
      <c r="Y434" s="657">
        <v>595</v>
      </c>
      <c r="Z434" s="665">
        <v>1639</v>
      </c>
      <c r="AA434" s="657">
        <v>449</v>
      </c>
      <c r="AB434" s="666">
        <v>1190</v>
      </c>
      <c r="AC434" s="657">
        <v>293</v>
      </c>
      <c r="AD434" s="657">
        <v>99</v>
      </c>
      <c r="AE434" s="657">
        <v>194</v>
      </c>
      <c r="AF434" s="665">
        <v>583</v>
      </c>
      <c r="AG434" s="657">
        <v>190</v>
      </c>
      <c r="AH434" s="666">
        <v>393</v>
      </c>
      <c r="AI434" s="657">
        <v>2586</v>
      </c>
      <c r="AJ434" s="657">
        <v>945</v>
      </c>
      <c r="AK434" s="657">
        <v>1641</v>
      </c>
      <c r="AL434" s="665">
        <v>289</v>
      </c>
      <c r="AM434" s="657">
        <v>130</v>
      </c>
      <c r="AN434" s="666">
        <v>159</v>
      </c>
      <c r="AO434" s="657">
        <v>485</v>
      </c>
      <c r="AP434" s="657">
        <v>124</v>
      </c>
      <c r="AQ434" s="657">
        <v>361</v>
      </c>
      <c r="AR434" s="665">
        <v>1811</v>
      </c>
      <c r="AS434" s="657">
        <v>485</v>
      </c>
      <c r="AT434" s="666">
        <v>1296</v>
      </c>
      <c r="AU434" s="657">
        <v>663</v>
      </c>
      <c r="AV434" s="657">
        <v>202</v>
      </c>
      <c r="AW434" s="657">
        <v>461</v>
      </c>
      <c r="AX434" s="665">
        <v>976</v>
      </c>
      <c r="AY434" s="657">
        <v>281</v>
      </c>
      <c r="AZ434" s="666">
        <v>695</v>
      </c>
      <c r="BA434" s="657">
        <v>1141</v>
      </c>
      <c r="BB434" s="657">
        <v>279</v>
      </c>
      <c r="BC434" s="657">
        <v>862</v>
      </c>
      <c r="BD434" s="665">
        <v>341</v>
      </c>
      <c r="BE434" s="657">
        <v>106</v>
      </c>
      <c r="BF434" s="666">
        <v>235</v>
      </c>
      <c r="BG434" s="657">
        <v>1215</v>
      </c>
      <c r="BH434" s="657">
        <v>343</v>
      </c>
      <c r="BI434" s="657">
        <v>872</v>
      </c>
      <c r="BJ434" s="665">
        <v>276</v>
      </c>
      <c r="BK434" s="657">
        <v>70</v>
      </c>
      <c r="BL434" s="666">
        <v>206</v>
      </c>
      <c r="BM434" s="657">
        <v>577</v>
      </c>
      <c r="BN434" s="657">
        <v>212</v>
      </c>
      <c r="BO434" s="657">
        <v>365</v>
      </c>
      <c r="BP434" s="665">
        <v>200</v>
      </c>
      <c r="BQ434" s="657">
        <v>61</v>
      </c>
      <c r="BR434" s="666">
        <v>139</v>
      </c>
      <c r="BS434" s="657">
        <v>691</v>
      </c>
      <c r="BT434" s="657">
        <v>202</v>
      </c>
      <c r="BU434" s="657">
        <v>489</v>
      </c>
      <c r="BV434" s="665">
        <v>305</v>
      </c>
      <c r="BW434" s="657">
        <v>75</v>
      </c>
      <c r="BX434" s="666">
        <v>230</v>
      </c>
      <c r="BY434" s="657">
        <v>200</v>
      </c>
      <c r="BZ434" s="657">
        <v>64</v>
      </c>
      <c r="CA434" s="657">
        <v>136</v>
      </c>
      <c r="CB434" s="665">
        <v>398</v>
      </c>
      <c r="CC434" s="657">
        <v>131</v>
      </c>
      <c r="CD434" s="666">
        <v>231</v>
      </c>
      <c r="CE434" s="657">
        <v>309</v>
      </c>
      <c r="CF434" s="657">
        <v>84</v>
      </c>
      <c r="CG434" s="657">
        <v>225</v>
      </c>
      <c r="CH434" s="665">
        <v>213</v>
      </c>
      <c r="CI434" s="657">
        <v>66</v>
      </c>
      <c r="CJ434" s="666">
        <v>147</v>
      </c>
      <c r="CK434" s="657">
        <v>581</v>
      </c>
      <c r="CL434" s="657">
        <v>165</v>
      </c>
      <c r="CM434" s="657">
        <v>416</v>
      </c>
      <c r="CN434" s="665">
        <v>253</v>
      </c>
      <c r="CO434" s="657">
        <v>43</v>
      </c>
      <c r="CP434" s="666">
        <v>210</v>
      </c>
      <c r="CQ434" s="657">
        <v>166</v>
      </c>
      <c r="CR434" s="657">
        <v>74</v>
      </c>
      <c r="CS434" s="657">
        <v>92</v>
      </c>
      <c r="CT434" s="665">
        <v>267</v>
      </c>
      <c r="CU434" s="657">
        <v>73</v>
      </c>
      <c r="CV434" s="666">
        <v>194</v>
      </c>
      <c r="CW434" s="657">
        <v>301</v>
      </c>
      <c r="CX434" s="657">
        <v>113</v>
      </c>
      <c r="CY434" s="657">
        <v>188</v>
      </c>
      <c r="CZ434" s="665">
        <v>93</v>
      </c>
      <c r="DA434" s="657">
        <v>34</v>
      </c>
      <c r="DB434" s="666">
        <v>59</v>
      </c>
      <c r="DC434" s="657">
        <v>394</v>
      </c>
      <c r="DD434" s="657">
        <v>157</v>
      </c>
      <c r="DE434" s="657">
        <v>237</v>
      </c>
      <c r="DF434" s="665">
        <v>141</v>
      </c>
      <c r="DG434" s="657">
        <v>80</v>
      </c>
      <c r="DH434" s="666">
        <v>61</v>
      </c>
      <c r="DI434" s="657">
        <v>443</v>
      </c>
      <c r="DJ434" s="657">
        <v>150</v>
      </c>
      <c r="DK434" s="657">
        <v>293</v>
      </c>
      <c r="DL434" s="665">
        <v>222</v>
      </c>
      <c r="DM434" s="657">
        <v>48</v>
      </c>
      <c r="DN434" s="666">
        <v>174</v>
      </c>
      <c r="DO434" s="657">
        <v>174</v>
      </c>
      <c r="DP434" s="657">
        <v>48</v>
      </c>
      <c r="DQ434" s="657">
        <v>126</v>
      </c>
      <c r="DR434" s="665">
        <v>121</v>
      </c>
      <c r="DS434" s="657">
        <v>32</v>
      </c>
      <c r="DT434" s="666">
        <v>89</v>
      </c>
      <c r="DU434" s="665">
        <v>156</v>
      </c>
      <c r="DV434" s="657">
        <v>46</v>
      </c>
      <c r="DW434" s="666">
        <v>110</v>
      </c>
    </row>
    <row r="435" spans="1:127" hidden="1" x14ac:dyDescent="0.15">
      <c r="A435" s="529" t="s">
        <v>1777</v>
      </c>
      <c r="B435" s="661">
        <v>2971</v>
      </c>
      <c r="C435" s="662">
        <v>1347</v>
      </c>
      <c r="D435" s="663">
        <v>1613</v>
      </c>
      <c r="E435" s="657">
        <v>936</v>
      </c>
      <c r="F435" s="657">
        <v>464</v>
      </c>
      <c r="G435" s="657">
        <v>472</v>
      </c>
      <c r="H435" s="665">
        <v>170</v>
      </c>
      <c r="I435" s="657">
        <v>61</v>
      </c>
      <c r="J435" s="666">
        <v>109</v>
      </c>
      <c r="K435" s="657">
        <v>278</v>
      </c>
      <c r="L435" s="657">
        <v>112</v>
      </c>
      <c r="M435" s="657">
        <v>160</v>
      </c>
      <c r="N435" s="665">
        <v>173</v>
      </c>
      <c r="O435" s="657">
        <v>62</v>
      </c>
      <c r="P435" s="666">
        <v>111</v>
      </c>
      <c r="Q435" s="657">
        <v>192</v>
      </c>
      <c r="R435" s="657">
        <v>103</v>
      </c>
      <c r="S435" s="657">
        <v>89</v>
      </c>
      <c r="T435" s="665">
        <v>27</v>
      </c>
      <c r="U435" s="657">
        <v>13</v>
      </c>
      <c r="V435" s="666">
        <v>14</v>
      </c>
      <c r="W435" s="657">
        <v>47</v>
      </c>
      <c r="X435" s="657">
        <v>17</v>
      </c>
      <c r="Y435" s="657">
        <v>30</v>
      </c>
      <c r="Z435" s="665">
        <v>36</v>
      </c>
      <c r="AA435" s="657">
        <v>13</v>
      </c>
      <c r="AB435" s="666">
        <v>23</v>
      </c>
      <c r="AC435" s="657">
        <v>6</v>
      </c>
      <c r="AD435" s="657">
        <v>2</v>
      </c>
      <c r="AE435" s="657">
        <v>4</v>
      </c>
      <c r="AF435" s="665">
        <v>56</v>
      </c>
      <c r="AG435" s="657">
        <v>26</v>
      </c>
      <c r="AH435" s="666">
        <v>30</v>
      </c>
      <c r="AI435" s="657">
        <v>100</v>
      </c>
      <c r="AJ435" s="657">
        <v>42</v>
      </c>
      <c r="AK435" s="657">
        <v>58</v>
      </c>
      <c r="AL435" s="665">
        <v>15</v>
      </c>
      <c r="AM435" s="657">
        <v>8</v>
      </c>
      <c r="AN435" s="666">
        <v>7</v>
      </c>
      <c r="AO435" s="657">
        <v>24</v>
      </c>
      <c r="AP435" s="657">
        <v>10</v>
      </c>
      <c r="AQ435" s="657">
        <v>14</v>
      </c>
      <c r="AR435" s="665">
        <v>72</v>
      </c>
      <c r="AS435" s="657">
        <v>41</v>
      </c>
      <c r="AT435" s="666">
        <v>31</v>
      </c>
      <c r="AU435" s="657">
        <v>36</v>
      </c>
      <c r="AV435" s="657">
        <v>16</v>
      </c>
      <c r="AW435" s="657">
        <v>20</v>
      </c>
      <c r="AX435" s="665">
        <v>39</v>
      </c>
      <c r="AY435" s="657">
        <v>24</v>
      </c>
      <c r="AZ435" s="666">
        <v>15</v>
      </c>
      <c r="BA435" s="657">
        <v>63</v>
      </c>
      <c r="BB435" s="657">
        <v>23</v>
      </c>
      <c r="BC435" s="657">
        <v>40</v>
      </c>
      <c r="BD435" s="665">
        <v>33</v>
      </c>
      <c r="BE435" s="657">
        <v>11</v>
      </c>
      <c r="BF435" s="666">
        <v>22</v>
      </c>
      <c r="BG435" s="657">
        <v>22</v>
      </c>
      <c r="BH435" s="657">
        <v>10</v>
      </c>
      <c r="BI435" s="657">
        <v>12</v>
      </c>
      <c r="BJ435" s="665">
        <v>9</v>
      </c>
      <c r="BK435" s="657">
        <v>5</v>
      </c>
      <c r="BL435" s="666">
        <v>4</v>
      </c>
      <c r="BM435" s="657">
        <v>27</v>
      </c>
      <c r="BN435" s="657">
        <v>7</v>
      </c>
      <c r="BO435" s="657">
        <v>20</v>
      </c>
      <c r="BP435" s="665">
        <v>7</v>
      </c>
      <c r="BQ435" s="657">
        <v>4</v>
      </c>
      <c r="BR435" s="666">
        <v>3</v>
      </c>
      <c r="BS435" s="657">
        <v>13</v>
      </c>
      <c r="BT435" s="657">
        <v>6</v>
      </c>
      <c r="BU435" s="657">
        <v>7</v>
      </c>
      <c r="BV435" s="665">
        <v>55</v>
      </c>
      <c r="BW435" s="657">
        <v>25</v>
      </c>
      <c r="BX435" s="666">
        <v>30</v>
      </c>
      <c r="BY435" s="657">
        <v>14</v>
      </c>
      <c r="BZ435" s="657">
        <v>7</v>
      </c>
      <c r="CA435" s="657">
        <v>7</v>
      </c>
      <c r="CB435" s="665">
        <v>101</v>
      </c>
      <c r="CC435" s="657">
        <v>42</v>
      </c>
      <c r="CD435" s="666">
        <v>59</v>
      </c>
      <c r="CE435" s="657">
        <v>60</v>
      </c>
      <c r="CF435" s="657">
        <v>21</v>
      </c>
      <c r="CG435" s="657">
        <v>39</v>
      </c>
      <c r="CH435" s="665">
        <v>14</v>
      </c>
      <c r="CI435" s="657">
        <v>8</v>
      </c>
      <c r="CJ435" s="666">
        <v>6</v>
      </c>
      <c r="CK435" s="657">
        <v>89</v>
      </c>
      <c r="CL435" s="657">
        <v>33</v>
      </c>
      <c r="CM435" s="657">
        <v>56</v>
      </c>
      <c r="CN435" s="665">
        <v>62</v>
      </c>
      <c r="CO435" s="657">
        <v>20</v>
      </c>
      <c r="CP435" s="666">
        <v>42</v>
      </c>
      <c r="CQ435" s="657">
        <v>2</v>
      </c>
      <c r="CR435" s="657">
        <v>1</v>
      </c>
      <c r="CS435" s="657">
        <v>1</v>
      </c>
      <c r="CT435" s="665">
        <v>87</v>
      </c>
      <c r="CU435" s="657">
        <v>67</v>
      </c>
      <c r="CV435" s="666">
        <v>15</v>
      </c>
      <c r="CW435" s="657">
        <v>0</v>
      </c>
      <c r="CX435" s="657">
        <v>0</v>
      </c>
      <c r="CY435" s="657">
        <v>0</v>
      </c>
      <c r="CZ435" s="665">
        <v>0</v>
      </c>
      <c r="DA435" s="657">
        <v>0</v>
      </c>
      <c r="DB435" s="666">
        <v>0</v>
      </c>
      <c r="DC435" s="657">
        <v>14</v>
      </c>
      <c r="DD435" s="657">
        <v>7</v>
      </c>
      <c r="DE435" s="657">
        <v>7</v>
      </c>
      <c r="DF435" s="665">
        <v>4</v>
      </c>
      <c r="DG435" s="657">
        <v>3</v>
      </c>
      <c r="DH435" s="666">
        <v>1</v>
      </c>
      <c r="DI435" s="657">
        <v>25</v>
      </c>
      <c r="DJ435" s="657">
        <v>10</v>
      </c>
      <c r="DK435" s="657">
        <v>15</v>
      </c>
      <c r="DL435" s="665">
        <v>9</v>
      </c>
      <c r="DM435" s="657">
        <v>4</v>
      </c>
      <c r="DN435" s="666">
        <v>5</v>
      </c>
      <c r="DO435" s="657">
        <v>24</v>
      </c>
      <c r="DP435" s="657">
        <v>9</v>
      </c>
      <c r="DQ435" s="657">
        <v>15</v>
      </c>
      <c r="DR435" s="665">
        <v>21</v>
      </c>
      <c r="DS435" s="657">
        <v>5</v>
      </c>
      <c r="DT435" s="666">
        <v>16</v>
      </c>
      <c r="DU435" s="665">
        <v>9</v>
      </c>
      <c r="DV435" s="657">
        <v>5</v>
      </c>
      <c r="DW435" s="666">
        <v>4</v>
      </c>
    </row>
    <row r="436" spans="1:127" hidden="1" x14ac:dyDescent="0.15">
      <c r="A436" s="529" t="s">
        <v>1778</v>
      </c>
      <c r="B436" s="661">
        <v>3295</v>
      </c>
      <c r="C436" s="662">
        <v>1567</v>
      </c>
      <c r="D436" s="663">
        <v>1685</v>
      </c>
      <c r="E436" s="657">
        <v>1097</v>
      </c>
      <c r="F436" s="657">
        <v>549</v>
      </c>
      <c r="G436" s="657">
        <v>538</v>
      </c>
      <c r="H436" s="665">
        <v>241</v>
      </c>
      <c r="I436" s="657">
        <v>102</v>
      </c>
      <c r="J436" s="666">
        <v>139</v>
      </c>
      <c r="K436" s="657">
        <v>247</v>
      </c>
      <c r="L436" s="657">
        <v>113</v>
      </c>
      <c r="M436" s="657">
        <v>134</v>
      </c>
      <c r="N436" s="665">
        <v>137</v>
      </c>
      <c r="O436" s="657">
        <v>50</v>
      </c>
      <c r="P436" s="666">
        <v>87</v>
      </c>
      <c r="Q436" s="657">
        <v>229</v>
      </c>
      <c r="R436" s="657">
        <v>88</v>
      </c>
      <c r="S436" s="657">
        <v>108</v>
      </c>
      <c r="T436" s="665">
        <v>40</v>
      </c>
      <c r="U436" s="657">
        <v>24</v>
      </c>
      <c r="V436" s="666">
        <v>16</v>
      </c>
      <c r="W436" s="657">
        <v>36</v>
      </c>
      <c r="X436" s="657">
        <v>21</v>
      </c>
      <c r="Y436" s="657">
        <v>15</v>
      </c>
      <c r="Z436" s="665">
        <v>41</v>
      </c>
      <c r="AA436" s="657">
        <v>15</v>
      </c>
      <c r="AB436" s="666">
        <v>26</v>
      </c>
      <c r="AC436" s="657">
        <v>24</v>
      </c>
      <c r="AD436" s="657">
        <v>5</v>
      </c>
      <c r="AE436" s="657">
        <v>19</v>
      </c>
      <c r="AF436" s="665">
        <v>21</v>
      </c>
      <c r="AG436" s="657">
        <v>7</v>
      </c>
      <c r="AH436" s="666">
        <v>14</v>
      </c>
      <c r="AI436" s="657">
        <v>192</v>
      </c>
      <c r="AJ436" s="657">
        <v>91</v>
      </c>
      <c r="AK436" s="657">
        <v>101</v>
      </c>
      <c r="AL436" s="665">
        <v>0</v>
      </c>
      <c r="AM436" s="657">
        <v>0</v>
      </c>
      <c r="AN436" s="666">
        <v>0</v>
      </c>
      <c r="AO436" s="657">
        <v>41</v>
      </c>
      <c r="AP436" s="657">
        <v>28</v>
      </c>
      <c r="AQ436" s="657">
        <v>13</v>
      </c>
      <c r="AR436" s="665">
        <v>72</v>
      </c>
      <c r="AS436" s="657">
        <v>32</v>
      </c>
      <c r="AT436" s="666">
        <v>40</v>
      </c>
      <c r="AU436" s="657">
        <v>35</v>
      </c>
      <c r="AV436" s="657">
        <v>16</v>
      </c>
      <c r="AW436" s="657">
        <v>19</v>
      </c>
      <c r="AX436" s="665">
        <v>68</v>
      </c>
      <c r="AY436" s="657">
        <v>23</v>
      </c>
      <c r="AZ436" s="666">
        <v>45</v>
      </c>
      <c r="BA436" s="657">
        <v>117</v>
      </c>
      <c r="BB436" s="657">
        <v>83</v>
      </c>
      <c r="BC436" s="657">
        <v>34</v>
      </c>
      <c r="BD436" s="665">
        <v>29</v>
      </c>
      <c r="BE436" s="657">
        <v>11</v>
      </c>
      <c r="BF436" s="666">
        <v>18</v>
      </c>
      <c r="BG436" s="657">
        <v>78</v>
      </c>
      <c r="BH436" s="657">
        <v>42</v>
      </c>
      <c r="BI436" s="657">
        <v>36</v>
      </c>
      <c r="BJ436" s="665">
        <v>2</v>
      </c>
      <c r="BK436" s="657">
        <v>1</v>
      </c>
      <c r="BL436" s="666">
        <v>1</v>
      </c>
      <c r="BM436" s="657">
        <v>37</v>
      </c>
      <c r="BN436" s="657">
        <v>16</v>
      </c>
      <c r="BO436" s="657">
        <v>21</v>
      </c>
      <c r="BP436" s="665">
        <v>7</v>
      </c>
      <c r="BQ436" s="657">
        <v>4</v>
      </c>
      <c r="BR436" s="666">
        <v>3</v>
      </c>
      <c r="BS436" s="657">
        <v>58</v>
      </c>
      <c r="BT436" s="657">
        <v>31</v>
      </c>
      <c r="BU436" s="657">
        <v>27</v>
      </c>
      <c r="BV436" s="665">
        <v>74</v>
      </c>
      <c r="BW436" s="657">
        <v>30</v>
      </c>
      <c r="BX436" s="666">
        <v>44</v>
      </c>
      <c r="BY436" s="657">
        <v>24</v>
      </c>
      <c r="BZ436" s="657">
        <v>18</v>
      </c>
      <c r="CA436" s="657">
        <v>6</v>
      </c>
      <c r="CB436" s="665">
        <v>44</v>
      </c>
      <c r="CC436" s="657">
        <v>22</v>
      </c>
      <c r="CD436" s="666">
        <v>22</v>
      </c>
      <c r="CE436" s="657">
        <v>21</v>
      </c>
      <c r="CF436" s="657">
        <v>10</v>
      </c>
      <c r="CG436" s="657">
        <v>11</v>
      </c>
      <c r="CH436" s="665">
        <v>14</v>
      </c>
      <c r="CI436" s="657">
        <v>9</v>
      </c>
      <c r="CJ436" s="666">
        <v>5</v>
      </c>
      <c r="CK436" s="657">
        <v>81</v>
      </c>
      <c r="CL436" s="657">
        <v>46</v>
      </c>
      <c r="CM436" s="657">
        <v>35</v>
      </c>
      <c r="CN436" s="665">
        <v>20</v>
      </c>
      <c r="CO436" s="657">
        <v>11</v>
      </c>
      <c r="CP436" s="666">
        <v>9</v>
      </c>
      <c r="CQ436" s="657">
        <v>7</v>
      </c>
      <c r="CR436" s="657">
        <v>4</v>
      </c>
      <c r="CS436" s="657">
        <v>3</v>
      </c>
      <c r="CT436" s="665">
        <v>45</v>
      </c>
      <c r="CU436" s="657">
        <v>6</v>
      </c>
      <c r="CV436" s="666">
        <v>39</v>
      </c>
      <c r="CW436" s="657">
        <v>3</v>
      </c>
      <c r="CX436" s="657">
        <v>2</v>
      </c>
      <c r="CY436" s="657">
        <v>1</v>
      </c>
      <c r="CZ436" s="665">
        <v>2</v>
      </c>
      <c r="DA436" s="657">
        <v>1</v>
      </c>
      <c r="DB436" s="666">
        <v>1</v>
      </c>
      <c r="DC436" s="657">
        <v>25</v>
      </c>
      <c r="DD436" s="657">
        <v>13</v>
      </c>
      <c r="DE436" s="657">
        <v>12</v>
      </c>
      <c r="DF436" s="665">
        <v>1</v>
      </c>
      <c r="DG436" s="657">
        <v>1</v>
      </c>
      <c r="DH436" s="666">
        <v>0</v>
      </c>
      <c r="DI436" s="657">
        <v>18</v>
      </c>
      <c r="DJ436" s="657">
        <v>9</v>
      </c>
      <c r="DK436" s="657">
        <v>9</v>
      </c>
      <c r="DL436" s="665">
        <v>3</v>
      </c>
      <c r="DM436" s="657">
        <v>1</v>
      </c>
      <c r="DN436" s="666">
        <v>2</v>
      </c>
      <c r="DO436" s="657">
        <v>18</v>
      </c>
      <c r="DP436" s="657">
        <v>12</v>
      </c>
      <c r="DQ436" s="657">
        <v>6</v>
      </c>
      <c r="DR436" s="665">
        <v>27</v>
      </c>
      <c r="DS436" s="657">
        <v>9</v>
      </c>
      <c r="DT436" s="666">
        <v>18</v>
      </c>
      <c r="DU436" s="665">
        <v>19</v>
      </c>
      <c r="DV436" s="657">
        <v>11</v>
      </c>
      <c r="DW436" s="666">
        <v>8</v>
      </c>
    </row>
    <row r="437" spans="1:127" hidden="1" x14ac:dyDescent="0.15">
      <c r="A437" s="529" t="s">
        <v>1779</v>
      </c>
      <c r="B437" s="661">
        <v>2160</v>
      </c>
      <c r="C437" s="662">
        <v>1125</v>
      </c>
      <c r="D437" s="663">
        <v>1028</v>
      </c>
      <c r="E437" s="657">
        <v>624</v>
      </c>
      <c r="F437" s="657">
        <v>351</v>
      </c>
      <c r="G437" s="657">
        <v>273</v>
      </c>
      <c r="H437" s="665">
        <v>376</v>
      </c>
      <c r="I437" s="657">
        <v>174</v>
      </c>
      <c r="J437" s="666">
        <v>202</v>
      </c>
      <c r="K437" s="657">
        <v>156</v>
      </c>
      <c r="L437" s="657">
        <v>80</v>
      </c>
      <c r="M437" s="657">
        <v>76</v>
      </c>
      <c r="N437" s="665">
        <v>136</v>
      </c>
      <c r="O437" s="657">
        <v>73</v>
      </c>
      <c r="P437" s="666">
        <v>63</v>
      </c>
      <c r="Q437" s="657">
        <v>120</v>
      </c>
      <c r="R437" s="657">
        <v>59</v>
      </c>
      <c r="S437" s="657">
        <v>61</v>
      </c>
      <c r="T437" s="665">
        <v>9</v>
      </c>
      <c r="U437" s="657">
        <v>5</v>
      </c>
      <c r="V437" s="666">
        <v>4</v>
      </c>
      <c r="W437" s="657">
        <v>52</v>
      </c>
      <c r="X437" s="657">
        <v>19</v>
      </c>
      <c r="Y437" s="657">
        <v>33</v>
      </c>
      <c r="Z437" s="665">
        <v>11</v>
      </c>
      <c r="AA437" s="657">
        <v>7</v>
      </c>
      <c r="AB437" s="666">
        <v>4</v>
      </c>
      <c r="AC437" s="657">
        <v>34</v>
      </c>
      <c r="AD437" s="657">
        <v>16</v>
      </c>
      <c r="AE437" s="657">
        <v>18</v>
      </c>
      <c r="AF437" s="665">
        <v>77</v>
      </c>
      <c r="AG437" s="657">
        <v>39</v>
      </c>
      <c r="AH437" s="666">
        <v>38</v>
      </c>
      <c r="AI437" s="657">
        <v>38</v>
      </c>
      <c r="AJ437" s="657">
        <v>16</v>
      </c>
      <c r="AK437" s="657">
        <v>15</v>
      </c>
      <c r="AL437" s="665">
        <v>63</v>
      </c>
      <c r="AM437" s="657">
        <v>24</v>
      </c>
      <c r="AN437" s="666">
        <v>39</v>
      </c>
      <c r="AO437" s="657">
        <v>5</v>
      </c>
      <c r="AP437" s="657">
        <v>4</v>
      </c>
      <c r="AQ437" s="657">
        <v>1</v>
      </c>
      <c r="AR437" s="665">
        <v>77</v>
      </c>
      <c r="AS437" s="657">
        <v>57</v>
      </c>
      <c r="AT437" s="666">
        <v>20</v>
      </c>
      <c r="AU437" s="657">
        <v>9</v>
      </c>
      <c r="AV437" s="657">
        <v>6</v>
      </c>
      <c r="AW437" s="657">
        <v>3</v>
      </c>
      <c r="AX437" s="665">
        <v>36</v>
      </c>
      <c r="AY437" s="657">
        <v>17</v>
      </c>
      <c r="AZ437" s="666">
        <v>19</v>
      </c>
      <c r="BA437" s="657">
        <v>9</v>
      </c>
      <c r="BB437" s="657">
        <v>5</v>
      </c>
      <c r="BC437" s="657">
        <v>4</v>
      </c>
      <c r="BD437" s="665">
        <v>5</v>
      </c>
      <c r="BE437" s="657">
        <v>3</v>
      </c>
      <c r="BF437" s="666">
        <v>2</v>
      </c>
      <c r="BG437" s="657">
        <v>8</v>
      </c>
      <c r="BH437" s="657">
        <v>3</v>
      </c>
      <c r="BI437" s="657">
        <v>5</v>
      </c>
      <c r="BJ437" s="665">
        <v>8</v>
      </c>
      <c r="BK437" s="657">
        <v>2</v>
      </c>
      <c r="BL437" s="666">
        <v>6</v>
      </c>
      <c r="BM437" s="657">
        <v>9</v>
      </c>
      <c r="BN437" s="657">
        <v>4</v>
      </c>
      <c r="BO437" s="657">
        <v>5</v>
      </c>
      <c r="BP437" s="665">
        <v>11</v>
      </c>
      <c r="BQ437" s="657">
        <v>6</v>
      </c>
      <c r="BR437" s="666">
        <v>5</v>
      </c>
      <c r="BS437" s="657">
        <v>7</v>
      </c>
      <c r="BT437" s="657">
        <v>2</v>
      </c>
      <c r="BU437" s="657">
        <v>5</v>
      </c>
      <c r="BV437" s="665">
        <v>40</v>
      </c>
      <c r="BW437" s="657">
        <v>19</v>
      </c>
      <c r="BX437" s="666">
        <v>21</v>
      </c>
      <c r="BY437" s="657">
        <v>0</v>
      </c>
      <c r="BZ437" s="657">
        <v>0</v>
      </c>
      <c r="CA437" s="657">
        <v>0</v>
      </c>
      <c r="CB437" s="665">
        <v>65</v>
      </c>
      <c r="CC437" s="657">
        <v>42</v>
      </c>
      <c r="CD437" s="666">
        <v>23</v>
      </c>
      <c r="CE437" s="657">
        <v>13</v>
      </c>
      <c r="CF437" s="657">
        <v>8</v>
      </c>
      <c r="CG437" s="657">
        <v>5</v>
      </c>
      <c r="CH437" s="665">
        <v>3</v>
      </c>
      <c r="CI437" s="657">
        <v>1</v>
      </c>
      <c r="CJ437" s="666">
        <v>2</v>
      </c>
      <c r="CK437" s="657">
        <v>22</v>
      </c>
      <c r="CL437" s="657">
        <v>10</v>
      </c>
      <c r="CM437" s="657">
        <v>12</v>
      </c>
      <c r="CN437" s="665">
        <v>0</v>
      </c>
      <c r="CO437" s="657">
        <v>0</v>
      </c>
      <c r="CP437" s="666">
        <v>0</v>
      </c>
      <c r="CQ437" s="657">
        <v>0</v>
      </c>
      <c r="CR437" s="657">
        <v>0</v>
      </c>
      <c r="CS437" s="657">
        <v>0</v>
      </c>
      <c r="CT437" s="665">
        <v>8</v>
      </c>
      <c r="CU437" s="657">
        <v>3</v>
      </c>
      <c r="CV437" s="666">
        <v>5</v>
      </c>
      <c r="CW437" s="657">
        <v>1</v>
      </c>
      <c r="CX437" s="657">
        <v>1</v>
      </c>
      <c r="CY437" s="657">
        <v>0</v>
      </c>
      <c r="CZ437" s="665">
        <v>0</v>
      </c>
      <c r="DA437" s="657">
        <v>0</v>
      </c>
      <c r="DB437" s="666">
        <v>0</v>
      </c>
      <c r="DC437" s="657">
        <v>3</v>
      </c>
      <c r="DD437" s="657">
        <v>3</v>
      </c>
      <c r="DE437" s="657">
        <v>0</v>
      </c>
      <c r="DF437" s="665">
        <v>0</v>
      </c>
      <c r="DG437" s="657">
        <v>0</v>
      </c>
      <c r="DH437" s="666">
        <v>0</v>
      </c>
      <c r="DI437" s="657">
        <v>5</v>
      </c>
      <c r="DJ437" s="657">
        <v>1</v>
      </c>
      <c r="DK437" s="657">
        <v>4</v>
      </c>
      <c r="DL437" s="665">
        <v>3</v>
      </c>
      <c r="DM437" s="657">
        <v>2</v>
      </c>
      <c r="DN437" s="666">
        <v>1</v>
      </c>
      <c r="DO437" s="657">
        <v>14</v>
      </c>
      <c r="DP437" s="657">
        <v>7</v>
      </c>
      <c r="DQ437" s="657">
        <v>7</v>
      </c>
      <c r="DR437" s="665">
        <v>72</v>
      </c>
      <c r="DS437" s="657">
        <v>40</v>
      </c>
      <c r="DT437" s="666">
        <v>32</v>
      </c>
      <c r="DU437" s="665">
        <v>31</v>
      </c>
      <c r="DV437" s="657">
        <v>16</v>
      </c>
      <c r="DW437" s="666">
        <v>15</v>
      </c>
    </row>
    <row r="438" spans="1:127" hidden="1" x14ac:dyDescent="0.15">
      <c r="A438" s="529" t="s">
        <v>1780</v>
      </c>
      <c r="B438" s="661">
        <v>4709</v>
      </c>
      <c r="C438" s="662">
        <v>2333</v>
      </c>
      <c r="D438" s="663">
        <v>2376</v>
      </c>
      <c r="E438" s="657">
        <v>1386</v>
      </c>
      <c r="F438" s="657">
        <v>715</v>
      </c>
      <c r="G438" s="657">
        <v>671</v>
      </c>
      <c r="H438" s="665">
        <v>419</v>
      </c>
      <c r="I438" s="657">
        <v>206</v>
      </c>
      <c r="J438" s="666">
        <v>213</v>
      </c>
      <c r="K438" s="657">
        <v>468</v>
      </c>
      <c r="L438" s="657">
        <v>237</v>
      </c>
      <c r="M438" s="657">
        <v>231</v>
      </c>
      <c r="N438" s="665">
        <v>193</v>
      </c>
      <c r="O438" s="657">
        <v>98</v>
      </c>
      <c r="P438" s="666">
        <v>95</v>
      </c>
      <c r="Q438" s="657">
        <v>343</v>
      </c>
      <c r="R438" s="657">
        <v>158</v>
      </c>
      <c r="S438" s="657">
        <v>185</v>
      </c>
      <c r="T438" s="665">
        <v>60</v>
      </c>
      <c r="U438" s="657">
        <v>24</v>
      </c>
      <c r="V438" s="666">
        <v>36</v>
      </c>
      <c r="W438" s="657">
        <v>69</v>
      </c>
      <c r="X438" s="657">
        <v>35</v>
      </c>
      <c r="Y438" s="657">
        <v>34</v>
      </c>
      <c r="Z438" s="665">
        <v>318</v>
      </c>
      <c r="AA438" s="657">
        <v>171</v>
      </c>
      <c r="AB438" s="666">
        <v>147</v>
      </c>
      <c r="AC438" s="657">
        <v>19</v>
      </c>
      <c r="AD438" s="657">
        <v>9</v>
      </c>
      <c r="AE438" s="657">
        <v>10</v>
      </c>
      <c r="AF438" s="665">
        <v>124</v>
      </c>
      <c r="AG438" s="657">
        <v>61</v>
      </c>
      <c r="AH438" s="666">
        <v>63</v>
      </c>
      <c r="AI438" s="657">
        <v>139</v>
      </c>
      <c r="AJ438" s="657">
        <v>74</v>
      </c>
      <c r="AK438" s="657">
        <v>65</v>
      </c>
      <c r="AL438" s="665">
        <v>58</v>
      </c>
      <c r="AM438" s="657">
        <v>28</v>
      </c>
      <c r="AN438" s="666">
        <v>30</v>
      </c>
      <c r="AO438" s="657">
        <v>48</v>
      </c>
      <c r="AP438" s="657">
        <v>21</v>
      </c>
      <c r="AQ438" s="657">
        <v>27</v>
      </c>
      <c r="AR438" s="665">
        <v>139</v>
      </c>
      <c r="AS438" s="657">
        <v>72</v>
      </c>
      <c r="AT438" s="666">
        <v>67</v>
      </c>
      <c r="AU438" s="657">
        <v>41</v>
      </c>
      <c r="AV438" s="657">
        <v>20</v>
      </c>
      <c r="AW438" s="657">
        <v>21</v>
      </c>
      <c r="AX438" s="665">
        <v>47</v>
      </c>
      <c r="AY438" s="657">
        <v>23</v>
      </c>
      <c r="AZ438" s="666">
        <v>24</v>
      </c>
      <c r="BA438" s="657">
        <v>90</v>
      </c>
      <c r="BB438" s="657">
        <v>44</v>
      </c>
      <c r="BC438" s="657">
        <v>46</v>
      </c>
      <c r="BD438" s="665">
        <v>41</v>
      </c>
      <c r="BE438" s="657">
        <v>14</v>
      </c>
      <c r="BF438" s="666">
        <v>27</v>
      </c>
      <c r="BG438" s="657">
        <v>45</v>
      </c>
      <c r="BH438" s="657">
        <v>20</v>
      </c>
      <c r="BI438" s="657">
        <v>25</v>
      </c>
      <c r="BJ438" s="665">
        <v>22</v>
      </c>
      <c r="BK438" s="657">
        <v>12</v>
      </c>
      <c r="BL438" s="666">
        <v>10</v>
      </c>
      <c r="BM438" s="657">
        <v>37</v>
      </c>
      <c r="BN438" s="657">
        <v>12</v>
      </c>
      <c r="BO438" s="657">
        <v>25</v>
      </c>
      <c r="BP438" s="665">
        <v>32</v>
      </c>
      <c r="BQ438" s="657">
        <v>16</v>
      </c>
      <c r="BR438" s="666">
        <v>16</v>
      </c>
      <c r="BS438" s="657">
        <v>53</v>
      </c>
      <c r="BT438" s="657">
        <v>26</v>
      </c>
      <c r="BU438" s="657">
        <v>27</v>
      </c>
      <c r="BV438" s="665">
        <v>79</v>
      </c>
      <c r="BW438" s="657">
        <v>35</v>
      </c>
      <c r="BX438" s="666">
        <v>44</v>
      </c>
      <c r="BY438" s="657">
        <v>34</v>
      </c>
      <c r="BZ438" s="657">
        <v>14</v>
      </c>
      <c r="CA438" s="657">
        <v>20</v>
      </c>
      <c r="CB438" s="665">
        <v>67</v>
      </c>
      <c r="CC438" s="657">
        <v>38</v>
      </c>
      <c r="CD438" s="666">
        <v>29</v>
      </c>
      <c r="CE438" s="657">
        <v>32</v>
      </c>
      <c r="CF438" s="657">
        <v>15</v>
      </c>
      <c r="CG438" s="657">
        <v>17</v>
      </c>
      <c r="CH438" s="665">
        <v>20</v>
      </c>
      <c r="CI438" s="657">
        <v>9</v>
      </c>
      <c r="CJ438" s="666">
        <v>11</v>
      </c>
      <c r="CK438" s="657">
        <v>67</v>
      </c>
      <c r="CL438" s="657">
        <v>30</v>
      </c>
      <c r="CM438" s="657">
        <v>37</v>
      </c>
      <c r="CN438" s="665">
        <v>17</v>
      </c>
      <c r="CO438" s="657">
        <v>11</v>
      </c>
      <c r="CP438" s="666">
        <v>6</v>
      </c>
      <c r="CQ438" s="657">
        <v>24</v>
      </c>
      <c r="CR438" s="657">
        <v>10</v>
      </c>
      <c r="CS438" s="657">
        <v>14</v>
      </c>
      <c r="CT438" s="665">
        <v>4</v>
      </c>
      <c r="CU438" s="657">
        <v>2</v>
      </c>
      <c r="CV438" s="666">
        <v>2</v>
      </c>
      <c r="CW438" s="657">
        <v>20</v>
      </c>
      <c r="CX438" s="657">
        <v>8</v>
      </c>
      <c r="CY438" s="657">
        <v>12</v>
      </c>
      <c r="CZ438" s="665">
        <v>6</v>
      </c>
      <c r="DA438" s="657">
        <v>2</v>
      </c>
      <c r="DB438" s="666">
        <v>4</v>
      </c>
      <c r="DC438" s="657">
        <v>36</v>
      </c>
      <c r="DD438" s="657">
        <v>23</v>
      </c>
      <c r="DE438" s="657">
        <v>13</v>
      </c>
      <c r="DF438" s="665">
        <v>12</v>
      </c>
      <c r="DG438" s="657">
        <v>6</v>
      </c>
      <c r="DH438" s="666">
        <v>6</v>
      </c>
      <c r="DI438" s="657">
        <v>24</v>
      </c>
      <c r="DJ438" s="657">
        <v>11</v>
      </c>
      <c r="DK438" s="657">
        <v>13</v>
      </c>
      <c r="DL438" s="665">
        <v>13</v>
      </c>
      <c r="DM438" s="657">
        <v>3</v>
      </c>
      <c r="DN438" s="666">
        <v>10</v>
      </c>
      <c r="DO438" s="657">
        <v>18</v>
      </c>
      <c r="DP438" s="657">
        <v>4</v>
      </c>
      <c r="DQ438" s="657">
        <v>14</v>
      </c>
      <c r="DR438" s="665">
        <v>36</v>
      </c>
      <c r="DS438" s="657">
        <v>12</v>
      </c>
      <c r="DT438" s="666">
        <v>24</v>
      </c>
      <c r="DU438" s="665">
        <v>9</v>
      </c>
      <c r="DV438" s="657">
        <v>4</v>
      </c>
      <c r="DW438" s="666">
        <v>5</v>
      </c>
    </row>
    <row r="439" spans="1:127" hidden="1" x14ac:dyDescent="0.15">
      <c r="A439" s="529" t="s">
        <v>1781</v>
      </c>
      <c r="B439" s="661">
        <v>18100</v>
      </c>
      <c r="C439" s="662">
        <v>4151</v>
      </c>
      <c r="D439" s="663">
        <v>13856</v>
      </c>
      <c r="E439" s="657">
        <v>6264</v>
      </c>
      <c r="F439" s="657">
        <v>1491</v>
      </c>
      <c r="G439" s="657">
        <v>4766</v>
      </c>
      <c r="H439" s="665">
        <v>1489</v>
      </c>
      <c r="I439" s="657">
        <v>317</v>
      </c>
      <c r="J439" s="666">
        <v>1162</v>
      </c>
      <c r="K439" s="657">
        <v>1207</v>
      </c>
      <c r="L439" s="657">
        <v>280</v>
      </c>
      <c r="M439" s="657">
        <v>905</v>
      </c>
      <c r="N439" s="665">
        <v>918</v>
      </c>
      <c r="O439" s="657">
        <v>158</v>
      </c>
      <c r="P439" s="666">
        <v>752</v>
      </c>
      <c r="Q439" s="657">
        <v>1709</v>
      </c>
      <c r="R439" s="657">
        <v>374</v>
      </c>
      <c r="S439" s="657">
        <v>1315</v>
      </c>
      <c r="T439" s="665">
        <v>128</v>
      </c>
      <c r="U439" s="657">
        <v>39</v>
      </c>
      <c r="V439" s="666">
        <v>89</v>
      </c>
      <c r="W439" s="657">
        <v>1022</v>
      </c>
      <c r="X439" s="657">
        <v>258</v>
      </c>
      <c r="Y439" s="657">
        <v>764</v>
      </c>
      <c r="Z439" s="665">
        <v>636</v>
      </c>
      <c r="AA439" s="657">
        <v>129</v>
      </c>
      <c r="AB439" s="666">
        <v>507</v>
      </c>
      <c r="AC439" s="657">
        <v>41</v>
      </c>
      <c r="AD439" s="657">
        <v>2</v>
      </c>
      <c r="AE439" s="657">
        <v>39</v>
      </c>
      <c r="AF439" s="665">
        <v>338</v>
      </c>
      <c r="AG439" s="657">
        <v>106</v>
      </c>
      <c r="AH439" s="666">
        <v>229</v>
      </c>
      <c r="AI439" s="657">
        <v>617</v>
      </c>
      <c r="AJ439" s="657">
        <v>119</v>
      </c>
      <c r="AK439" s="657">
        <v>489</v>
      </c>
      <c r="AL439" s="665">
        <v>148</v>
      </c>
      <c r="AM439" s="657">
        <v>31</v>
      </c>
      <c r="AN439" s="666">
        <v>117</v>
      </c>
      <c r="AO439" s="657">
        <v>82</v>
      </c>
      <c r="AP439" s="657">
        <v>25</v>
      </c>
      <c r="AQ439" s="657">
        <v>57</v>
      </c>
      <c r="AR439" s="665">
        <v>600</v>
      </c>
      <c r="AS439" s="657">
        <v>125</v>
      </c>
      <c r="AT439" s="666">
        <v>471</v>
      </c>
      <c r="AU439" s="657">
        <v>191</v>
      </c>
      <c r="AV439" s="657">
        <v>48</v>
      </c>
      <c r="AW439" s="657">
        <v>138</v>
      </c>
      <c r="AX439" s="665">
        <v>217</v>
      </c>
      <c r="AY439" s="657">
        <v>44</v>
      </c>
      <c r="AZ439" s="666">
        <v>173</v>
      </c>
      <c r="BA439" s="657">
        <v>369</v>
      </c>
      <c r="BB439" s="657">
        <v>76</v>
      </c>
      <c r="BC439" s="657">
        <v>293</v>
      </c>
      <c r="BD439" s="665">
        <v>92</v>
      </c>
      <c r="BE439" s="657">
        <v>37</v>
      </c>
      <c r="BF439" s="666">
        <v>55</v>
      </c>
      <c r="BG439" s="657">
        <v>364</v>
      </c>
      <c r="BH439" s="657">
        <v>59</v>
      </c>
      <c r="BI439" s="657">
        <v>305</v>
      </c>
      <c r="BJ439" s="665">
        <v>163</v>
      </c>
      <c r="BK439" s="657">
        <v>50</v>
      </c>
      <c r="BL439" s="666">
        <v>113</v>
      </c>
      <c r="BM439" s="657">
        <v>165</v>
      </c>
      <c r="BN439" s="657">
        <v>42</v>
      </c>
      <c r="BO439" s="657">
        <v>123</v>
      </c>
      <c r="BP439" s="665">
        <v>18</v>
      </c>
      <c r="BQ439" s="657">
        <v>4</v>
      </c>
      <c r="BR439" s="666">
        <v>14</v>
      </c>
      <c r="BS439" s="657">
        <v>153</v>
      </c>
      <c r="BT439" s="657">
        <v>35</v>
      </c>
      <c r="BU439" s="657">
        <v>118</v>
      </c>
      <c r="BV439" s="665">
        <v>102</v>
      </c>
      <c r="BW439" s="657">
        <v>30</v>
      </c>
      <c r="BX439" s="666">
        <v>72</v>
      </c>
      <c r="BY439" s="657">
        <v>159</v>
      </c>
      <c r="BZ439" s="657">
        <v>49</v>
      </c>
      <c r="CA439" s="657">
        <v>110</v>
      </c>
      <c r="CB439" s="665">
        <v>144</v>
      </c>
      <c r="CC439" s="657">
        <v>42</v>
      </c>
      <c r="CD439" s="666">
        <v>102</v>
      </c>
      <c r="CE439" s="657">
        <v>45</v>
      </c>
      <c r="CF439" s="657">
        <v>10</v>
      </c>
      <c r="CG439" s="657">
        <v>35</v>
      </c>
      <c r="CH439" s="665">
        <v>109</v>
      </c>
      <c r="CI439" s="657">
        <v>25</v>
      </c>
      <c r="CJ439" s="666">
        <v>84</v>
      </c>
      <c r="CK439" s="657">
        <v>169</v>
      </c>
      <c r="CL439" s="657">
        <v>38</v>
      </c>
      <c r="CM439" s="657">
        <v>128</v>
      </c>
      <c r="CN439" s="665">
        <v>98</v>
      </c>
      <c r="CO439" s="657">
        <v>15</v>
      </c>
      <c r="CP439" s="666">
        <v>83</v>
      </c>
      <c r="CQ439" s="657">
        <v>13</v>
      </c>
      <c r="CR439" s="657">
        <v>5</v>
      </c>
      <c r="CS439" s="657">
        <v>8</v>
      </c>
      <c r="CT439" s="665">
        <v>97</v>
      </c>
      <c r="CU439" s="657">
        <v>17</v>
      </c>
      <c r="CV439" s="666">
        <v>80</v>
      </c>
      <c r="CW439" s="657">
        <v>48</v>
      </c>
      <c r="CX439" s="657">
        <v>7</v>
      </c>
      <c r="CY439" s="657">
        <v>41</v>
      </c>
      <c r="CZ439" s="665">
        <v>7</v>
      </c>
      <c r="DA439" s="657">
        <v>2</v>
      </c>
      <c r="DB439" s="666">
        <v>5</v>
      </c>
      <c r="DC439" s="657">
        <v>20</v>
      </c>
      <c r="DD439" s="657">
        <v>4</v>
      </c>
      <c r="DE439" s="657">
        <v>16</v>
      </c>
      <c r="DF439" s="665">
        <v>12</v>
      </c>
      <c r="DG439" s="657">
        <v>5</v>
      </c>
      <c r="DH439" s="666">
        <v>5</v>
      </c>
      <c r="DI439" s="657">
        <v>49</v>
      </c>
      <c r="DJ439" s="657">
        <v>17</v>
      </c>
      <c r="DK439" s="657">
        <v>32</v>
      </c>
      <c r="DL439" s="665">
        <v>13</v>
      </c>
      <c r="DM439" s="657">
        <v>4</v>
      </c>
      <c r="DN439" s="666">
        <v>9</v>
      </c>
      <c r="DO439" s="657">
        <v>29</v>
      </c>
      <c r="DP439" s="657">
        <v>9</v>
      </c>
      <c r="DQ439" s="657">
        <v>20</v>
      </c>
      <c r="DR439" s="665">
        <v>20</v>
      </c>
      <c r="DS439" s="657">
        <v>8</v>
      </c>
      <c r="DT439" s="666">
        <v>12</v>
      </c>
      <c r="DU439" s="665">
        <v>35</v>
      </c>
      <c r="DV439" s="657">
        <v>15</v>
      </c>
      <c r="DW439" s="666">
        <v>20</v>
      </c>
    </row>
    <row r="440" spans="1:127" hidden="1" x14ac:dyDescent="0.15">
      <c r="A440" s="529" t="s">
        <v>1782</v>
      </c>
      <c r="B440" s="661">
        <v>50013</v>
      </c>
      <c r="C440" s="662">
        <v>20109</v>
      </c>
      <c r="D440" s="663">
        <v>29843</v>
      </c>
      <c r="E440" s="657">
        <v>15107</v>
      </c>
      <c r="F440" s="657">
        <v>6418</v>
      </c>
      <c r="G440" s="657">
        <v>8666</v>
      </c>
      <c r="H440" s="665">
        <v>5328</v>
      </c>
      <c r="I440" s="657">
        <v>1964</v>
      </c>
      <c r="J440" s="666">
        <v>3347</v>
      </c>
      <c r="K440" s="657">
        <v>4683</v>
      </c>
      <c r="L440" s="657">
        <v>2052</v>
      </c>
      <c r="M440" s="657">
        <v>2631</v>
      </c>
      <c r="N440" s="665">
        <v>2866</v>
      </c>
      <c r="O440" s="657">
        <v>1085</v>
      </c>
      <c r="P440" s="666">
        <v>1781</v>
      </c>
      <c r="Q440" s="657">
        <v>4679</v>
      </c>
      <c r="R440" s="657">
        <v>1953</v>
      </c>
      <c r="S440" s="657">
        <v>2726</v>
      </c>
      <c r="T440" s="665">
        <v>294</v>
      </c>
      <c r="U440" s="657">
        <v>106</v>
      </c>
      <c r="V440" s="666">
        <v>188</v>
      </c>
      <c r="W440" s="657">
        <v>623</v>
      </c>
      <c r="X440" s="657">
        <v>315</v>
      </c>
      <c r="Y440" s="657">
        <v>304</v>
      </c>
      <c r="Z440" s="665">
        <v>1588</v>
      </c>
      <c r="AA440" s="657">
        <v>599</v>
      </c>
      <c r="AB440" s="666">
        <v>989</v>
      </c>
      <c r="AC440" s="657">
        <v>193</v>
      </c>
      <c r="AD440" s="657">
        <v>62</v>
      </c>
      <c r="AE440" s="657">
        <v>131</v>
      </c>
      <c r="AF440" s="665">
        <v>608</v>
      </c>
      <c r="AG440" s="657">
        <v>243</v>
      </c>
      <c r="AH440" s="666">
        <v>352</v>
      </c>
      <c r="AI440" s="657">
        <v>1850</v>
      </c>
      <c r="AJ440" s="657">
        <v>653</v>
      </c>
      <c r="AK440" s="657">
        <v>1197</v>
      </c>
      <c r="AL440" s="665">
        <v>394</v>
      </c>
      <c r="AM440" s="657">
        <v>141</v>
      </c>
      <c r="AN440" s="666">
        <v>253</v>
      </c>
      <c r="AO440" s="657">
        <v>271</v>
      </c>
      <c r="AP440" s="657">
        <v>113</v>
      </c>
      <c r="AQ440" s="657">
        <v>158</v>
      </c>
      <c r="AR440" s="665">
        <v>1732</v>
      </c>
      <c r="AS440" s="657">
        <v>718</v>
      </c>
      <c r="AT440" s="666">
        <v>1014</v>
      </c>
      <c r="AU440" s="657">
        <v>797</v>
      </c>
      <c r="AV440" s="657">
        <v>320</v>
      </c>
      <c r="AW440" s="657">
        <v>477</v>
      </c>
      <c r="AX440" s="665">
        <v>715</v>
      </c>
      <c r="AY440" s="657">
        <v>248</v>
      </c>
      <c r="AZ440" s="666">
        <v>467</v>
      </c>
      <c r="BA440" s="657">
        <v>1233</v>
      </c>
      <c r="BB440" s="657">
        <v>484</v>
      </c>
      <c r="BC440" s="657">
        <v>749</v>
      </c>
      <c r="BD440" s="665">
        <v>336</v>
      </c>
      <c r="BE440" s="657">
        <v>118</v>
      </c>
      <c r="BF440" s="666">
        <v>218</v>
      </c>
      <c r="BG440" s="657">
        <v>924</v>
      </c>
      <c r="BH440" s="657">
        <v>399</v>
      </c>
      <c r="BI440" s="657">
        <v>525</v>
      </c>
      <c r="BJ440" s="665">
        <v>185</v>
      </c>
      <c r="BK440" s="657">
        <v>79</v>
      </c>
      <c r="BL440" s="666">
        <v>106</v>
      </c>
      <c r="BM440" s="657">
        <v>475</v>
      </c>
      <c r="BN440" s="657">
        <v>204</v>
      </c>
      <c r="BO440" s="657">
        <v>271</v>
      </c>
      <c r="BP440" s="665">
        <v>187</v>
      </c>
      <c r="BQ440" s="657">
        <v>75</v>
      </c>
      <c r="BR440" s="666">
        <v>112</v>
      </c>
      <c r="BS440" s="657">
        <v>592</v>
      </c>
      <c r="BT440" s="657">
        <v>208</v>
      </c>
      <c r="BU440" s="657">
        <v>384</v>
      </c>
      <c r="BV440" s="665">
        <v>533</v>
      </c>
      <c r="BW440" s="657">
        <v>187</v>
      </c>
      <c r="BX440" s="666">
        <v>346</v>
      </c>
      <c r="BY440" s="657">
        <v>169</v>
      </c>
      <c r="BZ440" s="657">
        <v>65</v>
      </c>
      <c r="CA440" s="657">
        <v>104</v>
      </c>
      <c r="CB440" s="665">
        <v>422</v>
      </c>
      <c r="CC440" s="657">
        <v>175</v>
      </c>
      <c r="CD440" s="666">
        <v>247</v>
      </c>
      <c r="CE440" s="657">
        <v>235</v>
      </c>
      <c r="CF440" s="657">
        <v>73</v>
      </c>
      <c r="CG440" s="657">
        <v>162</v>
      </c>
      <c r="CH440" s="665">
        <v>579</v>
      </c>
      <c r="CI440" s="657">
        <v>210</v>
      </c>
      <c r="CJ440" s="666">
        <v>369</v>
      </c>
      <c r="CK440" s="657">
        <v>763</v>
      </c>
      <c r="CL440" s="657">
        <v>238</v>
      </c>
      <c r="CM440" s="657">
        <v>525</v>
      </c>
      <c r="CN440" s="665">
        <v>168</v>
      </c>
      <c r="CO440" s="657">
        <v>58</v>
      </c>
      <c r="CP440" s="666">
        <v>110</v>
      </c>
      <c r="CQ440" s="657">
        <v>184</v>
      </c>
      <c r="CR440" s="657">
        <v>60</v>
      </c>
      <c r="CS440" s="657">
        <v>124</v>
      </c>
      <c r="CT440" s="665">
        <v>237</v>
      </c>
      <c r="CU440" s="657">
        <v>109</v>
      </c>
      <c r="CV440" s="666">
        <v>128</v>
      </c>
      <c r="CW440" s="657">
        <v>198</v>
      </c>
      <c r="CX440" s="657">
        <v>74</v>
      </c>
      <c r="CY440" s="657">
        <v>120</v>
      </c>
      <c r="CZ440" s="665">
        <v>20</v>
      </c>
      <c r="DA440" s="657">
        <v>6</v>
      </c>
      <c r="DB440" s="666">
        <v>14</v>
      </c>
      <c r="DC440" s="657">
        <v>209</v>
      </c>
      <c r="DD440" s="657">
        <v>85</v>
      </c>
      <c r="DE440" s="657">
        <v>124</v>
      </c>
      <c r="DF440" s="665">
        <v>66</v>
      </c>
      <c r="DG440" s="657">
        <v>31</v>
      </c>
      <c r="DH440" s="666">
        <v>35</v>
      </c>
      <c r="DI440" s="657">
        <v>210</v>
      </c>
      <c r="DJ440" s="657">
        <v>67</v>
      </c>
      <c r="DK440" s="657">
        <v>143</v>
      </c>
      <c r="DL440" s="665">
        <v>156</v>
      </c>
      <c r="DM440" s="657">
        <v>42</v>
      </c>
      <c r="DN440" s="666">
        <v>114</v>
      </c>
      <c r="DO440" s="657">
        <v>89</v>
      </c>
      <c r="DP440" s="657">
        <v>33</v>
      </c>
      <c r="DQ440" s="657">
        <v>56</v>
      </c>
      <c r="DR440" s="665">
        <v>64</v>
      </c>
      <c r="DS440" s="657">
        <v>25</v>
      </c>
      <c r="DT440" s="666">
        <v>39</v>
      </c>
      <c r="DU440" s="665">
        <v>51</v>
      </c>
      <c r="DV440" s="657">
        <v>14</v>
      </c>
      <c r="DW440" s="666">
        <v>37</v>
      </c>
    </row>
    <row r="441" spans="1:127" hidden="1" x14ac:dyDescent="0.15">
      <c r="A441" s="529" t="s">
        <v>1783</v>
      </c>
      <c r="B441" s="661">
        <v>6584</v>
      </c>
      <c r="C441" s="662">
        <v>1754</v>
      </c>
      <c r="D441" s="663">
        <v>4807</v>
      </c>
      <c r="E441" s="657">
        <v>1961</v>
      </c>
      <c r="F441" s="657">
        <v>530</v>
      </c>
      <c r="G441" s="657">
        <v>1408</v>
      </c>
      <c r="H441" s="665">
        <v>638</v>
      </c>
      <c r="I441" s="657">
        <v>157</v>
      </c>
      <c r="J441" s="666">
        <v>481</v>
      </c>
      <c r="K441" s="657">
        <v>404</v>
      </c>
      <c r="L441" s="657">
        <v>107</v>
      </c>
      <c r="M441" s="657">
        <v>297</v>
      </c>
      <c r="N441" s="665">
        <v>264</v>
      </c>
      <c r="O441" s="657">
        <v>50</v>
      </c>
      <c r="P441" s="666">
        <v>214</v>
      </c>
      <c r="Q441" s="657">
        <v>1247</v>
      </c>
      <c r="R441" s="657">
        <v>333</v>
      </c>
      <c r="S441" s="657">
        <v>914</v>
      </c>
      <c r="T441" s="665">
        <v>44</v>
      </c>
      <c r="U441" s="657">
        <v>8</v>
      </c>
      <c r="V441" s="666">
        <v>36</v>
      </c>
      <c r="W441" s="657">
        <v>183</v>
      </c>
      <c r="X441" s="657">
        <v>95</v>
      </c>
      <c r="Y441" s="657">
        <v>88</v>
      </c>
      <c r="Z441" s="665">
        <v>102</v>
      </c>
      <c r="AA441" s="657">
        <v>25</v>
      </c>
      <c r="AB441" s="666">
        <v>77</v>
      </c>
      <c r="AC441" s="657">
        <v>20</v>
      </c>
      <c r="AD441" s="657">
        <v>4</v>
      </c>
      <c r="AE441" s="657">
        <v>16</v>
      </c>
      <c r="AF441" s="665">
        <v>72</v>
      </c>
      <c r="AG441" s="657">
        <v>22</v>
      </c>
      <c r="AH441" s="666">
        <v>50</v>
      </c>
      <c r="AI441" s="657">
        <v>142</v>
      </c>
      <c r="AJ441" s="657">
        <v>21</v>
      </c>
      <c r="AK441" s="657">
        <v>121</v>
      </c>
      <c r="AL441" s="665">
        <v>43</v>
      </c>
      <c r="AM441" s="657">
        <v>7</v>
      </c>
      <c r="AN441" s="666">
        <v>36</v>
      </c>
      <c r="AO441" s="657">
        <v>12</v>
      </c>
      <c r="AP441" s="657">
        <v>1</v>
      </c>
      <c r="AQ441" s="657">
        <v>11</v>
      </c>
      <c r="AR441" s="665">
        <v>238</v>
      </c>
      <c r="AS441" s="657">
        <v>63</v>
      </c>
      <c r="AT441" s="666">
        <v>175</v>
      </c>
      <c r="AU441" s="657">
        <v>155</v>
      </c>
      <c r="AV441" s="657">
        <v>41</v>
      </c>
      <c r="AW441" s="657">
        <v>114</v>
      </c>
      <c r="AX441" s="665">
        <v>111</v>
      </c>
      <c r="AY441" s="657">
        <v>18</v>
      </c>
      <c r="AZ441" s="666">
        <v>93</v>
      </c>
      <c r="BA441" s="657">
        <v>229</v>
      </c>
      <c r="BB441" s="657">
        <v>70</v>
      </c>
      <c r="BC441" s="657">
        <v>159</v>
      </c>
      <c r="BD441" s="665">
        <v>4</v>
      </c>
      <c r="BE441" s="657">
        <v>2</v>
      </c>
      <c r="BF441" s="666">
        <v>2</v>
      </c>
      <c r="BG441" s="657">
        <v>136</v>
      </c>
      <c r="BH441" s="657">
        <v>44</v>
      </c>
      <c r="BI441" s="657">
        <v>92</v>
      </c>
      <c r="BJ441" s="665">
        <v>13</v>
      </c>
      <c r="BK441" s="657">
        <v>6</v>
      </c>
      <c r="BL441" s="666">
        <v>7</v>
      </c>
      <c r="BM441" s="657">
        <v>35</v>
      </c>
      <c r="BN441" s="657">
        <v>17</v>
      </c>
      <c r="BO441" s="657">
        <v>18</v>
      </c>
      <c r="BP441" s="665">
        <v>3</v>
      </c>
      <c r="BQ441" s="657">
        <v>0</v>
      </c>
      <c r="BR441" s="666">
        <v>3</v>
      </c>
      <c r="BS441" s="657">
        <v>88</v>
      </c>
      <c r="BT441" s="657">
        <v>14</v>
      </c>
      <c r="BU441" s="657">
        <v>74</v>
      </c>
      <c r="BV441" s="665">
        <v>152</v>
      </c>
      <c r="BW441" s="657">
        <v>42</v>
      </c>
      <c r="BX441" s="666">
        <v>110</v>
      </c>
      <c r="BY441" s="657">
        <v>10</v>
      </c>
      <c r="BZ441" s="657">
        <v>3</v>
      </c>
      <c r="CA441" s="657">
        <v>7</v>
      </c>
      <c r="CB441" s="665">
        <v>85</v>
      </c>
      <c r="CC441" s="657">
        <v>30</v>
      </c>
      <c r="CD441" s="666">
        <v>55</v>
      </c>
      <c r="CE441" s="657">
        <v>14</v>
      </c>
      <c r="CF441" s="657">
        <v>7</v>
      </c>
      <c r="CG441" s="657">
        <v>7</v>
      </c>
      <c r="CH441" s="665">
        <v>0</v>
      </c>
      <c r="CI441" s="657">
        <v>0</v>
      </c>
      <c r="CJ441" s="666">
        <v>0</v>
      </c>
      <c r="CK441" s="657">
        <v>38</v>
      </c>
      <c r="CL441" s="657">
        <v>7</v>
      </c>
      <c r="CM441" s="657">
        <v>31</v>
      </c>
      <c r="CN441" s="665">
        <v>5</v>
      </c>
      <c r="CO441" s="657">
        <v>2</v>
      </c>
      <c r="CP441" s="666">
        <v>3</v>
      </c>
      <c r="CQ441" s="657">
        <v>61</v>
      </c>
      <c r="CR441" s="657">
        <v>11</v>
      </c>
      <c r="CS441" s="657">
        <v>50</v>
      </c>
      <c r="CT441" s="665">
        <v>8</v>
      </c>
      <c r="CU441" s="657">
        <v>1</v>
      </c>
      <c r="CV441" s="666">
        <v>7</v>
      </c>
      <c r="CW441" s="657">
        <v>10</v>
      </c>
      <c r="CX441" s="657">
        <v>1</v>
      </c>
      <c r="CY441" s="657">
        <v>9</v>
      </c>
      <c r="CZ441" s="665">
        <v>3</v>
      </c>
      <c r="DA441" s="657">
        <v>0</v>
      </c>
      <c r="DB441" s="666">
        <v>3</v>
      </c>
      <c r="DC441" s="657">
        <v>19</v>
      </c>
      <c r="DD441" s="657">
        <v>9</v>
      </c>
      <c r="DE441" s="657">
        <v>10</v>
      </c>
      <c r="DF441" s="665">
        <v>7</v>
      </c>
      <c r="DG441" s="657">
        <v>3</v>
      </c>
      <c r="DH441" s="666">
        <v>4</v>
      </c>
      <c r="DI441" s="657">
        <v>0</v>
      </c>
      <c r="DJ441" s="657">
        <v>0</v>
      </c>
      <c r="DK441" s="657">
        <v>0</v>
      </c>
      <c r="DL441" s="665">
        <v>16</v>
      </c>
      <c r="DM441" s="657">
        <v>0</v>
      </c>
      <c r="DN441" s="666">
        <v>16</v>
      </c>
      <c r="DO441" s="657">
        <v>0</v>
      </c>
      <c r="DP441" s="657">
        <v>0</v>
      </c>
      <c r="DQ441" s="657">
        <v>0</v>
      </c>
      <c r="DR441" s="665">
        <v>6</v>
      </c>
      <c r="DS441" s="657">
        <v>2</v>
      </c>
      <c r="DT441" s="666">
        <v>4</v>
      </c>
      <c r="DU441" s="665">
        <v>6</v>
      </c>
      <c r="DV441" s="657">
        <v>1</v>
      </c>
      <c r="DW441" s="666">
        <v>5</v>
      </c>
    </row>
    <row r="442" spans="1:127" hidden="1" x14ac:dyDescent="0.15">
      <c r="A442" s="529" t="s">
        <v>1784</v>
      </c>
      <c r="B442" s="661">
        <v>43429</v>
      </c>
      <c r="C442" s="662">
        <v>18355</v>
      </c>
      <c r="D442" s="663">
        <v>25036</v>
      </c>
      <c r="E442" s="657">
        <v>13146</v>
      </c>
      <c r="F442" s="657">
        <v>5888</v>
      </c>
      <c r="G442" s="657">
        <v>7258</v>
      </c>
      <c r="H442" s="665">
        <v>4690</v>
      </c>
      <c r="I442" s="657">
        <v>1807</v>
      </c>
      <c r="J442" s="666">
        <v>2866</v>
      </c>
      <c r="K442" s="657">
        <v>4279</v>
      </c>
      <c r="L442" s="657">
        <v>1945</v>
      </c>
      <c r="M442" s="657">
        <v>2334</v>
      </c>
      <c r="N442" s="665">
        <v>2602</v>
      </c>
      <c r="O442" s="657">
        <v>1035</v>
      </c>
      <c r="P442" s="666">
        <v>1567</v>
      </c>
      <c r="Q442" s="657">
        <v>3432</v>
      </c>
      <c r="R442" s="657">
        <v>1620</v>
      </c>
      <c r="S442" s="657">
        <v>1812</v>
      </c>
      <c r="T442" s="665">
        <v>250</v>
      </c>
      <c r="U442" s="657">
        <v>98</v>
      </c>
      <c r="V442" s="666">
        <v>152</v>
      </c>
      <c r="W442" s="657">
        <v>440</v>
      </c>
      <c r="X442" s="657">
        <v>220</v>
      </c>
      <c r="Y442" s="657">
        <v>216</v>
      </c>
      <c r="Z442" s="665">
        <v>1486</v>
      </c>
      <c r="AA442" s="657">
        <v>574</v>
      </c>
      <c r="AB442" s="666">
        <v>912</v>
      </c>
      <c r="AC442" s="657">
        <v>173</v>
      </c>
      <c r="AD442" s="657">
        <v>58</v>
      </c>
      <c r="AE442" s="657">
        <v>115</v>
      </c>
      <c r="AF442" s="665">
        <v>536</v>
      </c>
      <c r="AG442" s="657">
        <v>221</v>
      </c>
      <c r="AH442" s="666">
        <v>302</v>
      </c>
      <c r="AI442" s="657">
        <v>1708</v>
      </c>
      <c r="AJ442" s="657">
        <v>632</v>
      </c>
      <c r="AK442" s="657">
        <v>1076</v>
      </c>
      <c r="AL442" s="665">
        <v>351</v>
      </c>
      <c r="AM442" s="657">
        <v>134</v>
      </c>
      <c r="AN442" s="666">
        <v>217</v>
      </c>
      <c r="AO442" s="657">
        <v>259</v>
      </c>
      <c r="AP442" s="657">
        <v>112</v>
      </c>
      <c r="AQ442" s="657">
        <v>147</v>
      </c>
      <c r="AR442" s="665">
        <v>1494</v>
      </c>
      <c r="AS442" s="657">
        <v>655</v>
      </c>
      <c r="AT442" s="666">
        <v>839</v>
      </c>
      <c r="AU442" s="657">
        <v>642</v>
      </c>
      <c r="AV442" s="657">
        <v>279</v>
      </c>
      <c r="AW442" s="657">
        <v>363</v>
      </c>
      <c r="AX442" s="665">
        <v>604</v>
      </c>
      <c r="AY442" s="657">
        <v>230</v>
      </c>
      <c r="AZ442" s="666">
        <v>374</v>
      </c>
      <c r="BA442" s="657">
        <v>1004</v>
      </c>
      <c r="BB442" s="657">
        <v>414</v>
      </c>
      <c r="BC442" s="657">
        <v>590</v>
      </c>
      <c r="BD442" s="665">
        <v>332</v>
      </c>
      <c r="BE442" s="657">
        <v>116</v>
      </c>
      <c r="BF442" s="666">
        <v>216</v>
      </c>
      <c r="BG442" s="657">
        <v>788</v>
      </c>
      <c r="BH442" s="657">
        <v>355</v>
      </c>
      <c r="BI442" s="657">
        <v>433</v>
      </c>
      <c r="BJ442" s="665">
        <v>172</v>
      </c>
      <c r="BK442" s="657">
        <v>73</v>
      </c>
      <c r="BL442" s="666">
        <v>99</v>
      </c>
      <c r="BM442" s="657">
        <v>440</v>
      </c>
      <c r="BN442" s="657">
        <v>187</v>
      </c>
      <c r="BO442" s="657">
        <v>253</v>
      </c>
      <c r="BP442" s="665">
        <v>184</v>
      </c>
      <c r="BQ442" s="657">
        <v>75</v>
      </c>
      <c r="BR442" s="666">
        <v>109</v>
      </c>
      <c r="BS442" s="657">
        <v>504</v>
      </c>
      <c r="BT442" s="657">
        <v>194</v>
      </c>
      <c r="BU442" s="657">
        <v>310</v>
      </c>
      <c r="BV442" s="665">
        <v>381</v>
      </c>
      <c r="BW442" s="657">
        <v>145</v>
      </c>
      <c r="BX442" s="666">
        <v>236</v>
      </c>
      <c r="BY442" s="657">
        <v>159</v>
      </c>
      <c r="BZ442" s="657">
        <v>62</v>
      </c>
      <c r="CA442" s="657">
        <v>97</v>
      </c>
      <c r="CB442" s="665">
        <v>337</v>
      </c>
      <c r="CC442" s="657">
        <v>145</v>
      </c>
      <c r="CD442" s="666">
        <v>192</v>
      </c>
      <c r="CE442" s="657">
        <v>221</v>
      </c>
      <c r="CF442" s="657">
        <v>66</v>
      </c>
      <c r="CG442" s="657">
        <v>155</v>
      </c>
      <c r="CH442" s="665">
        <v>579</v>
      </c>
      <c r="CI442" s="657">
        <v>210</v>
      </c>
      <c r="CJ442" s="666">
        <v>369</v>
      </c>
      <c r="CK442" s="657">
        <v>725</v>
      </c>
      <c r="CL442" s="657">
        <v>231</v>
      </c>
      <c r="CM442" s="657">
        <v>494</v>
      </c>
      <c r="CN442" s="665">
        <v>163</v>
      </c>
      <c r="CO442" s="657">
        <v>56</v>
      </c>
      <c r="CP442" s="666">
        <v>107</v>
      </c>
      <c r="CQ442" s="657">
        <v>123</v>
      </c>
      <c r="CR442" s="657">
        <v>49</v>
      </c>
      <c r="CS442" s="657">
        <v>74</v>
      </c>
      <c r="CT442" s="665">
        <v>229</v>
      </c>
      <c r="CU442" s="657">
        <v>108</v>
      </c>
      <c r="CV442" s="666">
        <v>121</v>
      </c>
      <c r="CW442" s="657">
        <v>188</v>
      </c>
      <c r="CX442" s="657">
        <v>73</v>
      </c>
      <c r="CY442" s="657">
        <v>111</v>
      </c>
      <c r="CZ442" s="665">
        <v>17</v>
      </c>
      <c r="DA442" s="657">
        <v>6</v>
      </c>
      <c r="DB442" s="666">
        <v>11</v>
      </c>
      <c r="DC442" s="657">
        <v>190</v>
      </c>
      <c r="DD442" s="657">
        <v>76</v>
      </c>
      <c r="DE442" s="657">
        <v>114</v>
      </c>
      <c r="DF442" s="665">
        <v>59</v>
      </c>
      <c r="DG442" s="657">
        <v>28</v>
      </c>
      <c r="DH442" s="666">
        <v>31</v>
      </c>
      <c r="DI442" s="657">
        <v>210</v>
      </c>
      <c r="DJ442" s="657">
        <v>67</v>
      </c>
      <c r="DK442" s="657">
        <v>143</v>
      </c>
      <c r="DL442" s="665">
        <v>140</v>
      </c>
      <c r="DM442" s="657">
        <v>42</v>
      </c>
      <c r="DN442" s="666">
        <v>98</v>
      </c>
      <c r="DO442" s="657">
        <v>89</v>
      </c>
      <c r="DP442" s="657">
        <v>33</v>
      </c>
      <c r="DQ442" s="657">
        <v>56</v>
      </c>
      <c r="DR442" s="665">
        <v>58</v>
      </c>
      <c r="DS442" s="657">
        <v>23</v>
      </c>
      <c r="DT442" s="666">
        <v>35</v>
      </c>
      <c r="DU442" s="665">
        <v>45</v>
      </c>
      <c r="DV442" s="657">
        <v>13</v>
      </c>
      <c r="DW442" s="666">
        <v>32</v>
      </c>
    </row>
    <row r="443" spans="1:127" hidden="1" x14ac:dyDescent="0.15">
      <c r="A443" s="529" t="s">
        <v>1785</v>
      </c>
      <c r="B443" s="661">
        <v>35243</v>
      </c>
      <c r="C443" s="662">
        <v>25391</v>
      </c>
      <c r="D443" s="663">
        <v>9714</v>
      </c>
      <c r="E443" s="657">
        <v>9917</v>
      </c>
      <c r="F443" s="657">
        <v>7330</v>
      </c>
      <c r="G443" s="657">
        <v>2549</v>
      </c>
      <c r="H443" s="665">
        <v>4209</v>
      </c>
      <c r="I443" s="657">
        <v>2986</v>
      </c>
      <c r="J443" s="666">
        <v>1220</v>
      </c>
      <c r="K443" s="657">
        <v>2370</v>
      </c>
      <c r="L443" s="657">
        <v>1788</v>
      </c>
      <c r="M443" s="657">
        <v>573</v>
      </c>
      <c r="N443" s="665">
        <v>1148</v>
      </c>
      <c r="O443" s="657">
        <v>807</v>
      </c>
      <c r="P443" s="666">
        <v>341</v>
      </c>
      <c r="Q443" s="657">
        <v>2273</v>
      </c>
      <c r="R443" s="657">
        <v>1725</v>
      </c>
      <c r="S443" s="657">
        <v>548</v>
      </c>
      <c r="T443" s="665">
        <v>445</v>
      </c>
      <c r="U443" s="657">
        <v>310</v>
      </c>
      <c r="V443" s="666">
        <v>135</v>
      </c>
      <c r="W443" s="657">
        <v>169</v>
      </c>
      <c r="X443" s="657">
        <v>121</v>
      </c>
      <c r="Y443" s="657">
        <v>48</v>
      </c>
      <c r="Z443" s="665">
        <v>1234</v>
      </c>
      <c r="AA443" s="657">
        <v>922</v>
      </c>
      <c r="AB443" s="666">
        <v>312</v>
      </c>
      <c r="AC443" s="657">
        <v>160</v>
      </c>
      <c r="AD443" s="657">
        <v>119</v>
      </c>
      <c r="AE443" s="657">
        <v>41</v>
      </c>
      <c r="AF443" s="665">
        <v>915</v>
      </c>
      <c r="AG443" s="657">
        <v>671</v>
      </c>
      <c r="AH443" s="666">
        <v>234</v>
      </c>
      <c r="AI443" s="657">
        <v>1836</v>
      </c>
      <c r="AJ443" s="657">
        <v>1195</v>
      </c>
      <c r="AK443" s="657">
        <v>641</v>
      </c>
      <c r="AL443" s="665">
        <v>319</v>
      </c>
      <c r="AM443" s="657">
        <v>209</v>
      </c>
      <c r="AN443" s="666">
        <v>110</v>
      </c>
      <c r="AO443" s="657">
        <v>424</v>
      </c>
      <c r="AP443" s="657">
        <v>291</v>
      </c>
      <c r="AQ443" s="657">
        <v>133</v>
      </c>
      <c r="AR443" s="665">
        <v>1091</v>
      </c>
      <c r="AS443" s="657">
        <v>789</v>
      </c>
      <c r="AT443" s="666">
        <v>302</v>
      </c>
      <c r="AU443" s="657">
        <v>840</v>
      </c>
      <c r="AV443" s="657">
        <v>610</v>
      </c>
      <c r="AW443" s="657">
        <v>230</v>
      </c>
      <c r="AX443" s="665">
        <v>528</v>
      </c>
      <c r="AY443" s="657">
        <v>358</v>
      </c>
      <c r="AZ443" s="666">
        <v>145</v>
      </c>
      <c r="BA443" s="657">
        <v>862</v>
      </c>
      <c r="BB443" s="657">
        <v>617</v>
      </c>
      <c r="BC443" s="657">
        <v>244</v>
      </c>
      <c r="BD443" s="665">
        <v>279</v>
      </c>
      <c r="BE443" s="657">
        <v>176</v>
      </c>
      <c r="BF443" s="666">
        <v>103</v>
      </c>
      <c r="BG443" s="657">
        <v>533</v>
      </c>
      <c r="BH443" s="657">
        <v>406</v>
      </c>
      <c r="BI443" s="657">
        <v>127</v>
      </c>
      <c r="BJ443" s="665">
        <v>286</v>
      </c>
      <c r="BK443" s="657">
        <v>185</v>
      </c>
      <c r="BL443" s="666">
        <v>101</v>
      </c>
      <c r="BM443" s="657">
        <v>415</v>
      </c>
      <c r="BN443" s="657">
        <v>285</v>
      </c>
      <c r="BO443" s="657">
        <v>130</v>
      </c>
      <c r="BP443" s="665">
        <v>241</v>
      </c>
      <c r="BQ443" s="657">
        <v>174</v>
      </c>
      <c r="BR443" s="666">
        <v>67</v>
      </c>
      <c r="BS443" s="657">
        <v>616</v>
      </c>
      <c r="BT443" s="657">
        <v>457</v>
      </c>
      <c r="BU443" s="657">
        <v>159</v>
      </c>
      <c r="BV443" s="665">
        <v>387</v>
      </c>
      <c r="BW443" s="657">
        <v>264</v>
      </c>
      <c r="BX443" s="666">
        <v>123</v>
      </c>
      <c r="BY443" s="657">
        <v>334</v>
      </c>
      <c r="BZ443" s="657">
        <v>241</v>
      </c>
      <c r="CA443" s="657">
        <v>93</v>
      </c>
      <c r="CB443" s="665">
        <v>307</v>
      </c>
      <c r="CC443" s="657">
        <v>207</v>
      </c>
      <c r="CD443" s="666">
        <v>100</v>
      </c>
      <c r="CE443" s="657">
        <v>321</v>
      </c>
      <c r="CF443" s="657">
        <v>212</v>
      </c>
      <c r="CG443" s="657">
        <v>109</v>
      </c>
      <c r="CH443" s="665">
        <v>356</v>
      </c>
      <c r="CI443" s="657">
        <v>262</v>
      </c>
      <c r="CJ443" s="666">
        <v>94</v>
      </c>
      <c r="CK443" s="657">
        <v>442</v>
      </c>
      <c r="CL443" s="657">
        <v>305</v>
      </c>
      <c r="CM443" s="657">
        <v>137</v>
      </c>
      <c r="CN443" s="665">
        <v>141</v>
      </c>
      <c r="CO443" s="657">
        <v>97</v>
      </c>
      <c r="CP443" s="666">
        <v>44</v>
      </c>
      <c r="CQ443" s="657">
        <v>137</v>
      </c>
      <c r="CR443" s="657">
        <v>87</v>
      </c>
      <c r="CS443" s="657">
        <v>46</v>
      </c>
      <c r="CT443" s="665">
        <v>130</v>
      </c>
      <c r="CU443" s="657">
        <v>89</v>
      </c>
      <c r="CV443" s="666">
        <v>41</v>
      </c>
      <c r="CW443" s="657">
        <v>201</v>
      </c>
      <c r="CX443" s="657">
        <v>114</v>
      </c>
      <c r="CY443" s="657">
        <v>39</v>
      </c>
      <c r="CZ443" s="665">
        <v>37</v>
      </c>
      <c r="DA443" s="657">
        <v>23</v>
      </c>
      <c r="DB443" s="666">
        <v>14</v>
      </c>
      <c r="DC443" s="657">
        <v>337</v>
      </c>
      <c r="DD443" s="657">
        <v>234</v>
      </c>
      <c r="DE443" s="657">
        <v>103</v>
      </c>
      <c r="DF443" s="665">
        <v>39</v>
      </c>
      <c r="DG443" s="657">
        <v>26</v>
      </c>
      <c r="DH443" s="666">
        <v>13</v>
      </c>
      <c r="DI443" s="657">
        <v>537</v>
      </c>
      <c r="DJ443" s="657">
        <v>406</v>
      </c>
      <c r="DK443" s="657">
        <v>131</v>
      </c>
      <c r="DL443" s="665">
        <v>58</v>
      </c>
      <c r="DM443" s="657">
        <v>36</v>
      </c>
      <c r="DN443" s="666">
        <v>22</v>
      </c>
      <c r="DO443" s="657">
        <v>109</v>
      </c>
      <c r="DP443" s="657">
        <v>76</v>
      </c>
      <c r="DQ443" s="657">
        <v>33</v>
      </c>
      <c r="DR443" s="665">
        <v>135</v>
      </c>
      <c r="DS443" s="657">
        <v>95</v>
      </c>
      <c r="DT443" s="666">
        <v>40</v>
      </c>
      <c r="DU443" s="665">
        <v>125</v>
      </c>
      <c r="DV443" s="657">
        <v>86</v>
      </c>
      <c r="DW443" s="666">
        <v>39</v>
      </c>
    </row>
    <row r="444" spans="1:127" hidden="1" x14ac:dyDescent="0.15">
      <c r="A444" s="529" t="s">
        <v>1786</v>
      </c>
      <c r="B444" s="661">
        <v>764</v>
      </c>
      <c r="C444" s="662">
        <v>589</v>
      </c>
      <c r="D444" s="663">
        <v>175</v>
      </c>
      <c r="E444" s="657">
        <v>577</v>
      </c>
      <c r="F444" s="657">
        <v>444</v>
      </c>
      <c r="G444" s="657">
        <v>133</v>
      </c>
      <c r="H444" s="665">
        <v>0</v>
      </c>
      <c r="I444" s="657">
        <v>0</v>
      </c>
      <c r="J444" s="666">
        <v>0</v>
      </c>
      <c r="K444" s="657">
        <v>138</v>
      </c>
      <c r="L444" s="657">
        <v>115</v>
      </c>
      <c r="M444" s="657">
        <v>23</v>
      </c>
      <c r="N444" s="665">
        <v>0</v>
      </c>
      <c r="O444" s="657">
        <v>0</v>
      </c>
      <c r="P444" s="666">
        <v>0</v>
      </c>
      <c r="Q444" s="657">
        <v>0</v>
      </c>
      <c r="R444" s="657">
        <v>0</v>
      </c>
      <c r="S444" s="657">
        <v>0</v>
      </c>
      <c r="T444" s="665">
        <v>0</v>
      </c>
      <c r="U444" s="657">
        <v>0</v>
      </c>
      <c r="V444" s="666">
        <v>0</v>
      </c>
      <c r="W444" s="657">
        <v>10</v>
      </c>
      <c r="X444" s="657">
        <v>4</v>
      </c>
      <c r="Y444" s="657">
        <v>6</v>
      </c>
      <c r="Z444" s="665">
        <v>0</v>
      </c>
      <c r="AA444" s="657">
        <v>0</v>
      </c>
      <c r="AB444" s="666">
        <v>0</v>
      </c>
      <c r="AC444" s="657">
        <v>0</v>
      </c>
      <c r="AD444" s="657">
        <v>0</v>
      </c>
      <c r="AE444" s="657">
        <v>0</v>
      </c>
      <c r="AF444" s="665">
        <v>17</v>
      </c>
      <c r="AG444" s="657">
        <v>13</v>
      </c>
      <c r="AH444" s="666">
        <v>4</v>
      </c>
      <c r="AI444" s="657">
        <v>8</v>
      </c>
      <c r="AJ444" s="657">
        <v>4</v>
      </c>
      <c r="AK444" s="657">
        <v>4</v>
      </c>
      <c r="AL444" s="665">
        <v>0</v>
      </c>
      <c r="AM444" s="657">
        <v>0</v>
      </c>
      <c r="AN444" s="666">
        <v>0</v>
      </c>
      <c r="AO444" s="657">
        <v>0</v>
      </c>
      <c r="AP444" s="657">
        <v>0</v>
      </c>
      <c r="AQ444" s="657">
        <v>0</v>
      </c>
      <c r="AR444" s="665">
        <v>5</v>
      </c>
      <c r="AS444" s="657">
        <v>2</v>
      </c>
      <c r="AT444" s="666">
        <v>3</v>
      </c>
      <c r="AU444" s="657">
        <v>7</v>
      </c>
      <c r="AV444" s="657">
        <v>6</v>
      </c>
      <c r="AW444" s="657">
        <v>1</v>
      </c>
      <c r="AX444" s="665">
        <v>0</v>
      </c>
      <c r="AY444" s="657">
        <v>0</v>
      </c>
      <c r="AZ444" s="666">
        <v>0</v>
      </c>
      <c r="BA444" s="657">
        <v>0</v>
      </c>
      <c r="BB444" s="657">
        <v>0</v>
      </c>
      <c r="BC444" s="657">
        <v>0</v>
      </c>
      <c r="BD444" s="665">
        <v>0</v>
      </c>
      <c r="BE444" s="657">
        <v>0</v>
      </c>
      <c r="BF444" s="666">
        <v>0</v>
      </c>
      <c r="BG444" s="657">
        <v>0</v>
      </c>
      <c r="BH444" s="657">
        <v>0</v>
      </c>
      <c r="BI444" s="657">
        <v>0</v>
      </c>
      <c r="BJ444" s="665">
        <v>0</v>
      </c>
      <c r="BK444" s="657">
        <v>0</v>
      </c>
      <c r="BL444" s="666">
        <v>0</v>
      </c>
      <c r="BM444" s="657">
        <v>1</v>
      </c>
      <c r="BN444" s="657">
        <v>0</v>
      </c>
      <c r="BO444" s="657">
        <v>1</v>
      </c>
      <c r="BP444" s="665">
        <v>0</v>
      </c>
      <c r="BQ444" s="657">
        <v>0</v>
      </c>
      <c r="BR444" s="666">
        <v>0</v>
      </c>
      <c r="BS444" s="657">
        <v>0</v>
      </c>
      <c r="BT444" s="657">
        <v>0</v>
      </c>
      <c r="BU444" s="657">
        <v>0</v>
      </c>
      <c r="BV444" s="665">
        <v>0</v>
      </c>
      <c r="BW444" s="657">
        <v>0</v>
      </c>
      <c r="BX444" s="666">
        <v>0</v>
      </c>
      <c r="BY444" s="657">
        <v>0</v>
      </c>
      <c r="BZ444" s="657">
        <v>0</v>
      </c>
      <c r="CA444" s="657">
        <v>0</v>
      </c>
      <c r="CB444" s="665">
        <v>0</v>
      </c>
      <c r="CC444" s="657">
        <v>0</v>
      </c>
      <c r="CD444" s="666">
        <v>0</v>
      </c>
      <c r="CE444" s="657">
        <v>0</v>
      </c>
      <c r="CF444" s="657">
        <v>0</v>
      </c>
      <c r="CG444" s="657">
        <v>0</v>
      </c>
      <c r="CH444" s="665">
        <v>0</v>
      </c>
      <c r="CI444" s="657">
        <v>0</v>
      </c>
      <c r="CJ444" s="666">
        <v>0</v>
      </c>
      <c r="CK444" s="657">
        <v>1</v>
      </c>
      <c r="CL444" s="657">
        <v>1</v>
      </c>
      <c r="CM444" s="657">
        <v>0</v>
      </c>
      <c r="CN444" s="665">
        <v>0</v>
      </c>
      <c r="CO444" s="657">
        <v>0</v>
      </c>
      <c r="CP444" s="666">
        <v>0</v>
      </c>
      <c r="CQ444" s="657">
        <v>0</v>
      </c>
      <c r="CR444" s="657">
        <v>0</v>
      </c>
      <c r="CS444" s="657">
        <v>0</v>
      </c>
      <c r="CT444" s="665">
        <v>0</v>
      </c>
      <c r="CU444" s="657">
        <v>0</v>
      </c>
      <c r="CV444" s="666">
        <v>0</v>
      </c>
      <c r="CW444" s="657">
        <v>0</v>
      </c>
      <c r="CX444" s="657">
        <v>0</v>
      </c>
      <c r="CY444" s="657">
        <v>0</v>
      </c>
      <c r="CZ444" s="665">
        <v>0</v>
      </c>
      <c r="DA444" s="657">
        <v>0</v>
      </c>
      <c r="DB444" s="666">
        <v>0</v>
      </c>
      <c r="DC444" s="657">
        <v>0</v>
      </c>
      <c r="DD444" s="657">
        <v>0</v>
      </c>
      <c r="DE444" s="657">
        <v>0</v>
      </c>
      <c r="DF444" s="665">
        <v>0</v>
      </c>
      <c r="DG444" s="657">
        <v>0</v>
      </c>
      <c r="DH444" s="666">
        <v>0</v>
      </c>
      <c r="DI444" s="657">
        <v>0</v>
      </c>
      <c r="DJ444" s="657">
        <v>0</v>
      </c>
      <c r="DK444" s="657">
        <v>0</v>
      </c>
      <c r="DL444" s="665">
        <v>0</v>
      </c>
      <c r="DM444" s="657">
        <v>0</v>
      </c>
      <c r="DN444" s="666">
        <v>0</v>
      </c>
      <c r="DO444" s="657">
        <v>0</v>
      </c>
      <c r="DP444" s="657">
        <v>0</v>
      </c>
      <c r="DQ444" s="657">
        <v>0</v>
      </c>
      <c r="DR444" s="665">
        <v>0</v>
      </c>
      <c r="DS444" s="657">
        <v>0</v>
      </c>
      <c r="DT444" s="666">
        <v>0</v>
      </c>
      <c r="DU444" s="665">
        <v>0</v>
      </c>
      <c r="DV444" s="657">
        <v>0</v>
      </c>
      <c r="DW444" s="666">
        <v>0</v>
      </c>
    </row>
    <row r="445" spans="1:127" hidden="1" x14ac:dyDescent="0.15">
      <c r="A445" s="529" t="s">
        <v>1787</v>
      </c>
      <c r="B445" s="661">
        <v>21579</v>
      </c>
      <c r="C445" s="662">
        <v>17067</v>
      </c>
      <c r="D445" s="663">
        <v>4398</v>
      </c>
      <c r="E445" s="657">
        <v>5770</v>
      </c>
      <c r="F445" s="657">
        <v>4744</v>
      </c>
      <c r="G445" s="657">
        <v>995</v>
      </c>
      <c r="H445" s="665">
        <v>2740</v>
      </c>
      <c r="I445" s="657">
        <v>2137</v>
      </c>
      <c r="J445" s="666">
        <v>600</v>
      </c>
      <c r="K445" s="657">
        <v>1204</v>
      </c>
      <c r="L445" s="657">
        <v>996</v>
      </c>
      <c r="M445" s="657">
        <v>199</v>
      </c>
      <c r="N445" s="665">
        <v>568</v>
      </c>
      <c r="O445" s="657">
        <v>453</v>
      </c>
      <c r="P445" s="666">
        <v>115</v>
      </c>
      <c r="Q445" s="657">
        <v>1379</v>
      </c>
      <c r="R445" s="657">
        <v>1155</v>
      </c>
      <c r="S445" s="657">
        <v>224</v>
      </c>
      <c r="T445" s="665">
        <v>296</v>
      </c>
      <c r="U445" s="657">
        <v>214</v>
      </c>
      <c r="V445" s="666">
        <v>82</v>
      </c>
      <c r="W445" s="657">
        <v>56</v>
      </c>
      <c r="X445" s="657">
        <v>48</v>
      </c>
      <c r="Y445" s="657">
        <v>8</v>
      </c>
      <c r="Z445" s="665">
        <v>726</v>
      </c>
      <c r="AA445" s="657">
        <v>601</v>
      </c>
      <c r="AB445" s="666">
        <v>125</v>
      </c>
      <c r="AC445" s="657">
        <v>122</v>
      </c>
      <c r="AD445" s="657">
        <v>95</v>
      </c>
      <c r="AE445" s="657">
        <v>27</v>
      </c>
      <c r="AF445" s="665">
        <v>623</v>
      </c>
      <c r="AG445" s="657">
        <v>489</v>
      </c>
      <c r="AH445" s="666">
        <v>124</v>
      </c>
      <c r="AI445" s="657">
        <v>1056</v>
      </c>
      <c r="AJ445" s="657">
        <v>785</v>
      </c>
      <c r="AK445" s="657">
        <v>271</v>
      </c>
      <c r="AL445" s="665">
        <v>145</v>
      </c>
      <c r="AM445" s="657">
        <v>107</v>
      </c>
      <c r="AN445" s="666">
        <v>38</v>
      </c>
      <c r="AO445" s="657">
        <v>275</v>
      </c>
      <c r="AP445" s="657">
        <v>210</v>
      </c>
      <c r="AQ445" s="657">
        <v>65</v>
      </c>
      <c r="AR445" s="665">
        <v>690</v>
      </c>
      <c r="AS445" s="657">
        <v>543</v>
      </c>
      <c r="AT445" s="666">
        <v>147</v>
      </c>
      <c r="AU445" s="657">
        <v>574</v>
      </c>
      <c r="AV445" s="657">
        <v>443</v>
      </c>
      <c r="AW445" s="657">
        <v>131</v>
      </c>
      <c r="AX445" s="665">
        <v>339</v>
      </c>
      <c r="AY445" s="657">
        <v>261</v>
      </c>
      <c r="AZ445" s="666">
        <v>70</v>
      </c>
      <c r="BA445" s="657">
        <v>483</v>
      </c>
      <c r="BB445" s="657">
        <v>388</v>
      </c>
      <c r="BC445" s="657">
        <v>94</v>
      </c>
      <c r="BD445" s="665">
        <v>181</v>
      </c>
      <c r="BE445" s="657">
        <v>135</v>
      </c>
      <c r="BF445" s="666">
        <v>46</v>
      </c>
      <c r="BG445" s="657">
        <v>384</v>
      </c>
      <c r="BH445" s="657">
        <v>309</v>
      </c>
      <c r="BI445" s="657">
        <v>75</v>
      </c>
      <c r="BJ445" s="665">
        <v>170</v>
      </c>
      <c r="BK445" s="657">
        <v>121</v>
      </c>
      <c r="BL445" s="666">
        <v>49</v>
      </c>
      <c r="BM445" s="657">
        <v>332</v>
      </c>
      <c r="BN445" s="657">
        <v>231</v>
      </c>
      <c r="BO445" s="657">
        <v>101</v>
      </c>
      <c r="BP445" s="665">
        <v>179</v>
      </c>
      <c r="BQ445" s="657">
        <v>134</v>
      </c>
      <c r="BR445" s="666">
        <v>45</v>
      </c>
      <c r="BS445" s="657">
        <v>435</v>
      </c>
      <c r="BT445" s="657">
        <v>339</v>
      </c>
      <c r="BU445" s="657">
        <v>96</v>
      </c>
      <c r="BV445" s="665">
        <v>242</v>
      </c>
      <c r="BW445" s="657">
        <v>173</v>
      </c>
      <c r="BX445" s="666">
        <v>69</v>
      </c>
      <c r="BY445" s="657">
        <v>252</v>
      </c>
      <c r="BZ445" s="657">
        <v>197</v>
      </c>
      <c r="CA445" s="657">
        <v>55</v>
      </c>
      <c r="CB445" s="665">
        <v>201</v>
      </c>
      <c r="CC445" s="657">
        <v>145</v>
      </c>
      <c r="CD445" s="666">
        <v>56</v>
      </c>
      <c r="CE445" s="657">
        <v>218</v>
      </c>
      <c r="CF445" s="657">
        <v>156</v>
      </c>
      <c r="CG445" s="657">
        <v>62</v>
      </c>
      <c r="CH445" s="665">
        <v>250</v>
      </c>
      <c r="CI445" s="657">
        <v>192</v>
      </c>
      <c r="CJ445" s="666">
        <v>58</v>
      </c>
      <c r="CK445" s="657">
        <v>246</v>
      </c>
      <c r="CL445" s="657">
        <v>186</v>
      </c>
      <c r="CM445" s="657">
        <v>60</v>
      </c>
      <c r="CN445" s="665">
        <v>77</v>
      </c>
      <c r="CO445" s="657">
        <v>62</v>
      </c>
      <c r="CP445" s="666">
        <v>15</v>
      </c>
      <c r="CQ445" s="657">
        <v>100</v>
      </c>
      <c r="CR445" s="657">
        <v>65</v>
      </c>
      <c r="CS445" s="657">
        <v>31</v>
      </c>
      <c r="CT445" s="665">
        <v>116</v>
      </c>
      <c r="CU445" s="657">
        <v>82</v>
      </c>
      <c r="CV445" s="666">
        <v>34</v>
      </c>
      <c r="CW445" s="657">
        <v>160</v>
      </c>
      <c r="CX445" s="657">
        <v>89</v>
      </c>
      <c r="CY445" s="657">
        <v>23</v>
      </c>
      <c r="CZ445" s="665">
        <v>24</v>
      </c>
      <c r="DA445" s="657">
        <v>16</v>
      </c>
      <c r="DB445" s="666">
        <v>8</v>
      </c>
      <c r="DC445" s="657">
        <v>225</v>
      </c>
      <c r="DD445" s="657">
        <v>185</v>
      </c>
      <c r="DE445" s="657">
        <v>40</v>
      </c>
      <c r="DF445" s="665">
        <v>28</v>
      </c>
      <c r="DG445" s="657">
        <v>18</v>
      </c>
      <c r="DH445" s="666">
        <v>10</v>
      </c>
      <c r="DI445" s="657">
        <v>408</v>
      </c>
      <c r="DJ445" s="657">
        <v>343</v>
      </c>
      <c r="DK445" s="657">
        <v>65</v>
      </c>
      <c r="DL445" s="665">
        <v>27</v>
      </c>
      <c r="DM445" s="657">
        <v>20</v>
      </c>
      <c r="DN445" s="666">
        <v>7</v>
      </c>
      <c r="DO445" s="657">
        <v>80</v>
      </c>
      <c r="DP445" s="657">
        <v>59</v>
      </c>
      <c r="DQ445" s="657">
        <v>21</v>
      </c>
      <c r="DR445" s="665">
        <v>103</v>
      </c>
      <c r="DS445" s="657">
        <v>72</v>
      </c>
      <c r="DT445" s="666">
        <v>31</v>
      </c>
      <c r="DU445" s="665">
        <v>95</v>
      </c>
      <c r="DV445" s="657">
        <v>69</v>
      </c>
      <c r="DW445" s="666">
        <v>26</v>
      </c>
    </row>
    <row r="446" spans="1:127" hidden="1" x14ac:dyDescent="0.15">
      <c r="A446" s="529" t="s">
        <v>1788</v>
      </c>
      <c r="B446" s="661">
        <v>1237</v>
      </c>
      <c r="C446" s="662">
        <v>958</v>
      </c>
      <c r="D446" s="663">
        <v>279</v>
      </c>
      <c r="E446" s="657">
        <v>212</v>
      </c>
      <c r="F446" s="657">
        <v>170</v>
      </c>
      <c r="G446" s="657">
        <v>42</v>
      </c>
      <c r="H446" s="665">
        <v>179</v>
      </c>
      <c r="I446" s="657">
        <v>137</v>
      </c>
      <c r="J446" s="666">
        <v>42</v>
      </c>
      <c r="K446" s="657">
        <v>196</v>
      </c>
      <c r="L446" s="657">
        <v>160</v>
      </c>
      <c r="M446" s="657">
        <v>36</v>
      </c>
      <c r="N446" s="665">
        <v>70</v>
      </c>
      <c r="O446" s="657">
        <v>51</v>
      </c>
      <c r="P446" s="666">
        <v>19</v>
      </c>
      <c r="Q446" s="657">
        <v>120</v>
      </c>
      <c r="R446" s="657">
        <v>94</v>
      </c>
      <c r="S446" s="657">
        <v>26</v>
      </c>
      <c r="T446" s="665">
        <v>13</v>
      </c>
      <c r="U446" s="657">
        <v>11</v>
      </c>
      <c r="V446" s="666">
        <v>2</v>
      </c>
      <c r="W446" s="657">
        <v>17</v>
      </c>
      <c r="X446" s="657">
        <v>16</v>
      </c>
      <c r="Y446" s="657">
        <v>1</v>
      </c>
      <c r="Z446" s="665">
        <v>85</v>
      </c>
      <c r="AA446" s="657">
        <v>73</v>
      </c>
      <c r="AB446" s="666">
        <v>12</v>
      </c>
      <c r="AC446" s="657">
        <v>2</v>
      </c>
      <c r="AD446" s="657">
        <v>2</v>
      </c>
      <c r="AE446" s="657">
        <v>0</v>
      </c>
      <c r="AF446" s="665">
        <v>17</v>
      </c>
      <c r="AG446" s="657">
        <v>12</v>
      </c>
      <c r="AH446" s="666">
        <v>5</v>
      </c>
      <c r="AI446" s="657">
        <v>53</v>
      </c>
      <c r="AJ446" s="657">
        <v>36</v>
      </c>
      <c r="AK446" s="657">
        <v>17</v>
      </c>
      <c r="AL446" s="665">
        <v>9</v>
      </c>
      <c r="AM446" s="657">
        <v>6</v>
      </c>
      <c r="AN446" s="666">
        <v>3</v>
      </c>
      <c r="AO446" s="657">
        <v>7</v>
      </c>
      <c r="AP446" s="657">
        <v>4</v>
      </c>
      <c r="AQ446" s="657">
        <v>3</v>
      </c>
      <c r="AR446" s="665">
        <v>34</v>
      </c>
      <c r="AS446" s="657">
        <v>27</v>
      </c>
      <c r="AT446" s="666">
        <v>7</v>
      </c>
      <c r="AU446" s="657">
        <v>10</v>
      </c>
      <c r="AV446" s="657">
        <v>6</v>
      </c>
      <c r="AW446" s="657">
        <v>4</v>
      </c>
      <c r="AX446" s="665">
        <v>39</v>
      </c>
      <c r="AY446" s="657">
        <v>27</v>
      </c>
      <c r="AZ446" s="666">
        <v>12</v>
      </c>
      <c r="BA446" s="657">
        <v>25</v>
      </c>
      <c r="BB446" s="657">
        <v>15</v>
      </c>
      <c r="BC446" s="657">
        <v>10</v>
      </c>
      <c r="BD446" s="665">
        <v>8</v>
      </c>
      <c r="BE446" s="657">
        <v>5</v>
      </c>
      <c r="BF446" s="666">
        <v>3</v>
      </c>
      <c r="BG446" s="657">
        <v>21</v>
      </c>
      <c r="BH446" s="657">
        <v>19</v>
      </c>
      <c r="BI446" s="657">
        <v>2</v>
      </c>
      <c r="BJ446" s="665">
        <v>10</v>
      </c>
      <c r="BK446" s="657">
        <v>7</v>
      </c>
      <c r="BL446" s="666">
        <v>3</v>
      </c>
      <c r="BM446" s="657">
        <v>6</v>
      </c>
      <c r="BN446" s="657">
        <v>3</v>
      </c>
      <c r="BO446" s="657">
        <v>3</v>
      </c>
      <c r="BP446" s="665">
        <v>2</v>
      </c>
      <c r="BQ446" s="657">
        <v>2</v>
      </c>
      <c r="BR446" s="666">
        <v>0</v>
      </c>
      <c r="BS446" s="657">
        <v>26</v>
      </c>
      <c r="BT446" s="657">
        <v>18</v>
      </c>
      <c r="BU446" s="657">
        <v>8</v>
      </c>
      <c r="BV446" s="665">
        <v>7</v>
      </c>
      <c r="BW446" s="657">
        <v>5</v>
      </c>
      <c r="BX446" s="666">
        <v>2</v>
      </c>
      <c r="BY446" s="657">
        <v>5</v>
      </c>
      <c r="BZ446" s="657">
        <v>3</v>
      </c>
      <c r="CA446" s="657">
        <v>2</v>
      </c>
      <c r="CB446" s="665">
        <v>4</v>
      </c>
      <c r="CC446" s="657">
        <v>4</v>
      </c>
      <c r="CD446" s="666">
        <v>0</v>
      </c>
      <c r="CE446" s="657">
        <v>5</v>
      </c>
      <c r="CF446" s="657">
        <v>4</v>
      </c>
      <c r="CG446" s="657">
        <v>1</v>
      </c>
      <c r="CH446" s="665">
        <v>7</v>
      </c>
      <c r="CI446" s="657">
        <v>6</v>
      </c>
      <c r="CJ446" s="666">
        <v>1</v>
      </c>
      <c r="CK446" s="657">
        <v>10</v>
      </c>
      <c r="CL446" s="657">
        <v>6</v>
      </c>
      <c r="CM446" s="657">
        <v>4</v>
      </c>
      <c r="CN446" s="665">
        <v>5</v>
      </c>
      <c r="CO446" s="657">
        <v>5</v>
      </c>
      <c r="CP446" s="666">
        <v>0</v>
      </c>
      <c r="CQ446" s="657">
        <v>3</v>
      </c>
      <c r="CR446" s="657">
        <v>3</v>
      </c>
      <c r="CS446" s="657">
        <v>0</v>
      </c>
      <c r="CT446" s="665">
        <v>0</v>
      </c>
      <c r="CU446" s="657">
        <v>0</v>
      </c>
      <c r="CV446" s="666">
        <v>0</v>
      </c>
      <c r="CW446" s="657">
        <v>2</v>
      </c>
      <c r="CX446" s="657">
        <v>2</v>
      </c>
      <c r="CY446" s="657">
        <v>0</v>
      </c>
      <c r="CZ446" s="665">
        <v>1</v>
      </c>
      <c r="DA446" s="657">
        <v>1</v>
      </c>
      <c r="DB446" s="666">
        <v>0</v>
      </c>
      <c r="DC446" s="657">
        <v>3</v>
      </c>
      <c r="DD446" s="657">
        <v>1</v>
      </c>
      <c r="DE446" s="657">
        <v>2</v>
      </c>
      <c r="DF446" s="665">
        <v>1</v>
      </c>
      <c r="DG446" s="657">
        <v>1</v>
      </c>
      <c r="DH446" s="666">
        <v>0</v>
      </c>
      <c r="DI446" s="657">
        <v>7</v>
      </c>
      <c r="DJ446" s="657">
        <v>3</v>
      </c>
      <c r="DK446" s="657">
        <v>4</v>
      </c>
      <c r="DL446" s="665">
        <v>4</v>
      </c>
      <c r="DM446" s="657">
        <v>2</v>
      </c>
      <c r="DN446" s="666">
        <v>2</v>
      </c>
      <c r="DO446" s="657">
        <v>2</v>
      </c>
      <c r="DP446" s="657">
        <v>2</v>
      </c>
      <c r="DQ446" s="657">
        <v>0</v>
      </c>
      <c r="DR446" s="665">
        <v>6</v>
      </c>
      <c r="DS446" s="657">
        <v>5</v>
      </c>
      <c r="DT446" s="666">
        <v>1</v>
      </c>
      <c r="DU446" s="665">
        <v>4</v>
      </c>
      <c r="DV446" s="657">
        <v>4</v>
      </c>
      <c r="DW446" s="666">
        <v>0</v>
      </c>
    </row>
    <row r="447" spans="1:127" hidden="1" x14ac:dyDescent="0.15">
      <c r="A447" s="529" t="s">
        <v>1789</v>
      </c>
      <c r="B447" s="661">
        <v>11663</v>
      </c>
      <c r="C447" s="662">
        <v>6777</v>
      </c>
      <c r="D447" s="663">
        <v>4862</v>
      </c>
      <c r="E447" s="657">
        <v>3358</v>
      </c>
      <c r="F447" s="657">
        <v>1972</v>
      </c>
      <c r="G447" s="657">
        <v>1379</v>
      </c>
      <c r="H447" s="665">
        <v>1290</v>
      </c>
      <c r="I447" s="657">
        <v>712</v>
      </c>
      <c r="J447" s="666">
        <v>578</v>
      </c>
      <c r="K447" s="657">
        <v>832</v>
      </c>
      <c r="L447" s="657">
        <v>517</v>
      </c>
      <c r="M447" s="657">
        <v>315</v>
      </c>
      <c r="N447" s="665">
        <v>510</v>
      </c>
      <c r="O447" s="657">
        <v>303</v>
      </c>
      <c r="P447" s="666">
        <v>207</v>
      </c>
      <c r="Q447" s="657">
        <v>774</v>
      </c>
      <c r="R447" s="657">
        <v>476</v>
      </c>
      <c r="S447" s="657">
        <v>298</v>
      </c>
      <c r="T447" s="665">
        <v>136</v>
      </c>
      <c r="U447" s="657">
        <v>85</v>
      </c>
      <c r="V447" s="666">
        <v>51</v>
      </c>
      <c r="W447" s="657">
        <v>86</v>
      </c>
      <c r="X447" s="657">
        <v>53</v>
      </c>
      <c r="Y447" s="657">
        <v>33</v>
      </c>
      <c r="Z447" s="665">
        <v>423</v>
      </c>
      <c r="AA447" s="657">
        <v>248</v>
      </c>
      <c r="AB447" s="666">
        <v>175</v>
      </c>
      <c r="AC447" s="657">
        <v>36</v>
      </c>
      <c r="AD447" s="657">
        <v>22</v>
      </c>
      <c r="AE447" s="657">
        <v>14</v>
      </c>
      <c r="AF447" s="665">
        <v>258</v>
      </c>
      <c r="AG447" s="657">
        <v>157</v>
      </c>
      <c r="AH447" s="666">
        <v>101</v>
      </c>
      <c r="AI447" s="657">
        <v>719</v>
      </c>
      <c r="AJ447" s="657">
        <v>370</v>
      </c>
      <c r="AK447" s="657">
        <v>349</v>
      </c>
      <c r="AL447" s="665">
        <v>165</v>
      </c>
      <c r="AM447" s="657">
        <v>96</v>
      </c>
      <c r="AN447" s="666">
        <v>69</v>
      </c>
      <c r="AO447" s="657">
        <v>142</v>
      </c>
      <c r="AP447" s="657">
        <v>77</v>
      </c>
      <c r="AQ447" s="657">
        <v>65</v>
      </c>
      <c r="AR447" s="665">
        <v>362</v>
      </c>
      <c r="AS447" s="657">
        <v>217</v>
      </c>
      <c r="AT447" s="666">
        <v>145</v>
      </c>
      <c r="AU447" s="657">
        <v>249</v>
      </c>
      <c r="AV447" s="657">
        <v>155</v>
      </c>
      <c r="AW447" s="657">
        <v>94</v>
      </c>
      <c r="AX447" s="665">
        <v>150</v>
      </c>
      <c r="AY447" s="657">
        <v>70</v>
      </c>
      <c r="AZ447" s="666">
        <v>63</v>
      </c>
      <c r="BA447" s="657">
        <v>354</v>
      </c>
      <c r="BB447" s="657">
        <v>214</v>
      </c>
      <c r="BC447" s="657">
        <v>140</v>
      </c>
      <c r="BD447" s="665">
        <v>90</v>
      </c>
      <c r="BE447" s="657">
        <v>36</v>
      </c>
      <c r="BF447" s="666">
        <v>54</v>
      </c>
      <c r="BG447" s="657">
        <v>128</v>
      </c>
      <c r="BH447" s="657">
        <v>78</v>
      </c>
      <c r="BI447" s="657">
        <v>50</v>
      </c>
      <c r="BJ447" s="665">
        <v>106</v>
      </c>
      <c r="BK447" s="657">
        <v>57</v>
      </c>
      <c r="BL447" s="666">
        <v>49</v>
      </c>
      <c r="BM447" s="657">
        <v>76</v>
      </c>
      <c r="BN447" s="657">
        <v>51</v>
      </c>
      <c r="BO447" s="657">
        <v>25</v>
      </c>
      <c r="BP447" s="665">
        <v>60</v>
      </c>
      <c r="BQ447" s="657">
        <v>38</v>
      </c>
      <c r="BR447" s="666">
        <v>22</v>
      </c>
      <c r="BS447" s="657">
        <v>155</v>
      </c>
      <c r="BT447" s="657">
        <v>100</v>
      </c>
      <c r="BU447" s="657">
        <v>55</v>
      </c>
      <c r="BV447" s="665">
        <v>138</v>
      </c>
      <c r="BW447" s="657">
        <v>86</v>
      </c>
      <c r="BX447" s="666">
        <v>52</v>
      </c>
      <c r="BY447" s="657">
        <v>77</v>
      </c>
      <c r="BZ447" s="657">
        <v>41</v>
      </c>
      <c r="CA447" s="657">
        <v>36</v>
      </c>
      <c r="CB447" s="665">
        <v>102</v>
      </c>
      <c r="CC447" s="657">
        <v>58</v>
      </c>
      <c r="CD447" s="666">
        <v>44</v>
      </c>
      <c r="CE447" s="657">
        <v>98</v>
      </c>
      <c r="CF447" s="657">
        <v>52</v>
      </c>
      <c r="CG447" s="657">
        <v>46</v>
      </c>
      <c r="CH447" s="665">
        <v>99</v>
      </c>
      <c r="CI447" s="657">
        <v>64</v>
      </c>
      <c r="CJ447" s="666">
        <v>35</v>
      </c>
      <c r="CK447" s="657">
        <v>185</v>
      </c>
      <c r="CL447" s="657">
        <v>112</v>
      </c>
      <c r="CM447" s="657">
        <v>73</v>
      </c>
      <c r="CN447" s="665">
        <v>59</v>
      </c>
      <c r="CO447" s="657">
        <v>30</v>
      </c>
      <c r="CP447" s="666">
        <v>29</v>
      </c>
      <c r="CQ447" s="657">
        <v>34</v>
      </c>
      <c r="CR447" s="657">
        <v>19</v>
      </c>
      <c r="CS447" s="657">
        <v>15</v>
      </c>
      <c r="CT447" s="665">
        <v>14</v>
      </c>
      <c r="CU447" s="657">
        <v>7</v>
      </c>
      <c r="CV447" s="666">
        <v>7</v>
      </c>
      <c r="CW447" s="657">
        <v>39</v>
      </c>
      <c r="CX447" s="657">
        <v>23</v>
      </c>
      <c r="CY447" s="657">
        <v>16</v>
      </c>
      <c r="CZ447" s="665">
        <v>12</v>
      </c>
      <c r="DA447" s="657">
        <v>6</v>
      </c>
      <c r="DB447" s="666">
        <v>6</v>
      </c>
      <c r="DC447" s="657">
        <v>109</v>
      </c>
      <c r="DD447" s="657">
        <v>48</v>
      </c>
      <c r="DE447" s="657">
        <v>61</v>
      </c>
      <c r="DF447" s="665">
        <v>10</v>
      </c>
      <c r="DG447" s="657">
        <v>7</v>
      </c>
      <c r="DH447" s="666">
        <v>3</v>
      </c>
      <c r="DI447" s="657">
        <v>122</v>
      </c>
      <c r="DJ447" s="657">
        <v>60</v>
      </c>
      <c r="DK447" s="657">
        <v>62</v>
      </c>
      <c r="DL447" s="665">
        <v>27</v>
      </c>
      <c r="DM447" s="657">
        <v>14</v>
      </c>
      <c r="DN447" s="666">
        <v>13</v>
      </c>
      <c r="DO447" s="657">
        <v>27</v>
      </c>
      <c r="DP447" s="657">
        <v>15</v>
      </c>
      <c r="DQ447" s="657">
        <v>12</v>
      </c>
      <c r="DR447" s="665">
        <v>26</v>
      </c>
      <c r="DS447" s="657">
        <v>18</v>
      </c>
      <c r="DT447" s="666">
        <v>8</v>
      </c>
      <c r="DU447" s="665">
        <v>26</v>
      </c>
      <c r="DV447" s="657">
        <v>13</v>
      </c>
      <c r="DW447" s="666">
        <v>13</v>
      </c>
    </row>
    <row r="448" spans="1:127" hidden="1" x14ac:dyDescent="0.15">
      <c r="A448" s="529" t="s">
        <v>1790</v>
      </c>
      <c r="B448" s="661">
        <v>97602</v>
      </c>
      <c r="C448" s="662">
        <v>41458</v>
      </c>
      <c r="D448" s="663">
        <v>55985</v>
      </c>
      <c r="E448" s="657">
        <v>29009</v>
      </c>
      <c r="F448" s="657">
        <v>11696</v>
      </c>
      <c r="G448" s="657">
        <v>17244</v>
      </c>
      <c r="H448" s="665">
        <v>10129</v>
      </c>
      <c r="I448" s="657">
        <v>4245</v>
      </c>
      <c r="J448" s="666">
        <v>5877</v>
      </c>
      <c r="K448" s="657">
        <v>7166</v>
      </c>
      <c r="L448" s="657">
        <v>2835</v>
      </c>
      <c r="M448" s="657">
        <v>4323</v>
      </c>
      <c r="N448" s="665">
        <v>4660</v>
      </c>
      <c r="O448" s="657">
        <v>1850</v>
      </c>
      <c r="P448" s="666">
        <v>2810</v>
      </c>
      <c r="Q448" s="657">
        <v>7488</v>
      </c>
      <c r="R448" s="657">
        <v>2896</v>
      </c>
      <c r="S448" s="657">
        <v>4585</v>
      </c>
      <c r="T448" s="665">
        <v>887</v>
      </c>
      <c r="U448" s="657">
        <v>420</v>
      </c>
      <c r="V448" s="666">
        <v>467</v>
      </c>
      <c r="W448" s="657">
        <v>1596</v>
      </c>
      <c r="X448" s="657">
        <v>668</v>
      </c>
      <c r="Y448" s="657">
        <v>928</v>
      </c>
      <c r="Z448" s="665">
        <v>3415</v>
      </c>
      <c r="AA448" s="657">
        <v>1358</v>
      </c>
      <c r="AB448" s="666">
        <v>2053</v>
      </c>
      <c r="AC448" s="657">
        <v>432</v>
      </c>
      <c r="AD448" s="657">
        <v>207</v>
      </c>
      <c r="AE448" s="657">
        <v>225</v>
      </c>
      <c r="AF448" s="665">
        <v>1877</v>
      </c>
      <c r="AG448" s="657">
        <v>961</v>
      </c>
      <c r="AH448" s="666">
        <v>916</v>
      </c>
      <c r="AI448" s="657">
        <v>4187</v>
      </c>
      <c r="AJ448" s="657">
        <v>1750</v>
      </c>
      <c r="AK448" s="657">
        <v>2424</v>
      </c>
      <c r="AL448" s="665">
        <v>1063</v>
      </c>
      <c r="AM448" s="657">
        <v>475</v>
      </c>
      <c r="AN448" s="666">
        <v>588</v>
      </c>
      <c r="AO448" s="657">
        <v>812</v>
      </c>
      <c r="AP448" s="657">
        <v>416</v>
      </c>
      <c r="AQ448" s="657">
        <v>396</v>
      </c>
      <c r="AR448" s="665">
        <v>3010</v>
      </c>
      <c r="AS448" s="657">
        <v>1166</v>
      </c>
      <c r="AT448" s="666">
        <v>1818</v>
      </c>
      <c r="AU448" s="657">
        <v>1362</v>
      </c>
      <c r="AV448" s="657">
        <v>647</v>
      </c>
      <c r="AW448" s="657">
        <v>705</v>
      </c>
      <c r="AX448" s="665">
        <v>1316</v>
      </c>
      <c r="AY448" s="657">
        <v>525</v>
      </c>
      <c r="AZ448" s="666">
        <v>791</v>
      </c>
      <c r="BA448" s="657">
        <v>2419</v>
      </c>
      <c r="BB448" s="657">
        <v>974</v>
      </c>
      <c r="BC448" s="657">
        <v>1445</v>
      </c>
      <c r="BD448" s="665">
        <v>670</v>
      </c>
      <c r="BE448" s="657">
        <v>341</v>
      </c>
      <c r="BF448" s="666">
        <v>329</v>
      </c>
      <c r="BG448" s="657">
        <v>1843</v>
      </c>
      <c r="BH448" s="657">
        <v>782</v>
      </c>
      <c r="BI448" s="657">
        <v>1057</v>
      </c>
      <c r="BJ448" s="665">
        <v>994</v>
      </c>
      <c r="BK448" s="657">
        <v>504</v>
      </c>
      <c r="BL448" s="666">
        <v>490</v>
      </c>
      <c r="BM448" s="657">
        <v>972</v>
      </c>
      <c r="BN448" s="657">
        <v>499</v>
      </c>
      <c r="BO448" s="657">
        <v>473</v>
      </c>
      <c r="BP448" s="665">
        <v>519</v>
      </c>
      <c r="BQ448" s="657">
        <v>256</v>
      </c>
      <c r="BR448" s="666">
        <v>263</v>
      </c>
      <c r="BS448" s="657">
        <v>1170</v>
      </c>
      <c r="BT448" s="657">
        <v>625</v>
      </c>
      <c r="BU448" s="657">
        <v>545</v>
      </c>
      <c r="BV448" s="665">
        <v>1117</v>
      </c>
      <c r="BW448" s="657">
        <v>610</v>
      </c>
      <c r="BX448" s="666">
        <v>507</v>
      </c>
      <c r="BY448" s="657">
        <v>851</v>
      </c>
      <c r="BZ448" s="657">
        <v>445</v>
      </c>
      <c r="CA448" s="657">
        <v>406</v>
      </c>
      <c r="CB448" s="665">
        <v>1032</v>
      </c>
      <c r="CC448" s="657">
        <v>532</v>
      </c>
      <c r="CD448" s="666">
        <v>491</v>
      </c>
      <c r="CE448" s="657">
        <v>881</v>
      </c>
      <c r="CF448" s="657">
        <v>414</v>
      </c>
      <c r="CG448" s="657">
        <v>467</v>
      </c>
      <c r="CH448" s="665">
        <v>687</v>
      </c>
      <c r="CI448" s="657">
        <v>400</v>
      </c>
      <c r="CJ448" s="666">
        <v>285</v>
      </c>
      <c r="CK448" s="657">
        <v>1416</v>
      </c>
      <c r="CL448" s="657">
        <v>721</v>
      </c>
      <c r="CM448" s="657">
        <v>695</v>
      </c>
      <c r="CN448" s="665">
        <v>404</v>
      </c>
      <c r="CO448" s="657">
        <v>137</v>
      </c>
      <c r="CP448" s="666">
        <v>267</v>
      </c>
      <c r="CQ448" s="657">
        <v>330</v>
      </c>
      <c r="CR448" s="657">
        <v>171</v>
      </c>
      <c r="CS448" s="657">
        <v>159</v>
      </c>
      <c r="CT448" s="665">
        <v>462</v>
      </c>
      <c r="CU448" s="657">
        <v>230</v>
      </c>
      <c r="CV448" s="666">
        <v>232</v>
      </c>
      <c r="CW448" s="657">
        <v>311</v>
      </c>
      <c r="CX448" s="657">
        <v>107</v>
      </c>
      <c r="CY448" s="657">
        <v>204</v>
      </c>
      <c r="CZ448" s="665">
        <v>186</v>
      </c>
      <c r="DA448" s="657">
        <v>83</v>
      </c>
      <c r="DB448" s="666">
        <v>103</v>
      </c>
      <c r="DC448" s="657">
        <v>542</v>
      </c>
      <c r="DD448" s="657">
        <v>246</v>
      </c>
      <c r="DE448" s="657">
        <v>296</v>
      </c>
      <c r="DF448" s="665">
        <v>222</v>
      </c>
      <c r="DG448" s="657">
        <v>99</v>
      </c>
      <c r="DH448" s="666">
        <v>123</v>
      </c>
      <c r="DI448" s="657">
        <v>663</v>
      </c>
      <c r="DJ448" s="657">
        <v>365</v>
      </c>
      <c r="DK448" s="657">
        <v>298</v>
      </c>
      <c r="DL448" s="665">
        <v>332</v>
      </c>
      <c r="DM448" s="657">
        <v>162</v>
      </c>
      <c r="DN448" s="666">
        <v>170</v>
      </c>
      <c r="DO448" s="657">
        <v>419</v>
      </c>
      <c r="DP448" s="657">
        <v>191</v>
      </c>
      <c r="DQ448" s="657">
        <v>228</v>
      </c>
      <c r="DR448" s="665">
        <v>401</v>
      </c>
      <c r="DS448" s="657">
        <v>252</v>
      </c>
      <c r="DT448" s="666">
        <v>149</v>
      </c>
      <c r="DU448" s="665">
        <v>350</v>
      </c>
      <c r="DV448" s="657">
        <v>197</v>
      </c>
      <c r="DW448" s="666">
        <v>153</v>
      </c>
    </row>
    <row r="449" spans="1:127" hidden="1" x14ac:dyDescent="0.15">
      <c r="A449" s="529" t="s">
        <v>1791</v>
      </c>
      <c r="B449" s="661">
        <v>693</v>
      </c>
      <c r="C449" s="662">
        <v>375</v>
      </c>
      <c r="D449" s="663">
        <v>318</v>
      </c>
      <c r="E449" s="657">
        <v>209</v>
      </c>
      <c r="F449" s="657">
        <v>97</v>
      </c>
      <c r="G449" s="657">
        <v>112</v>
      </c>
      <c r="H449" s="665">
        <v>83</v>
      </c>
      <c r="I449" s="657">
        <v>43</v>
      </c>
      <c r="J449" s="666">
        <v>40</v>
      </c>
      <c r="K449" s="657">
        <v>113</v>
      </c>
      <c r="L449" s="657">
        <v>67</v>
      </c>
      <c r="M449" s="657">
        <v>46</v>
      </c>
      <c r="N449" s="665">
        <v>47</v>
      </c>
      <c r="O449" s="657">
        <v>28</v>
      </c>
      <c r="P449" s="666">
        <v>19</v>
      </c>
      <c r="Q449" s="657">
        <v>9</v>
      </c>
      <c r="R449" s="657">
        <v>4</v>
      </c>
      <c r="S449" s="657">
        <v>5</v>
      </c>
      <c r="T449" s="665">
        <v>0</v>
      </c>
      <c r="U449" s="657">
        <v>0</v>
      </c>
      <c r="V449" s="666">
        <v>0</v>
      </c>
      <c r="W449" s="657">
        <v>0</v>
      </c>
      <c r="X449" s="657">
        <v>0</v>
      </c>
      <c r="Y449" s="657">
        <v>0</v>
      </c>
      <c r="Z449" s="665">
        <v>21</v>
      </c>
      <c r="AA449" s="657">
        <v>5</v>
      </c>
      <c r="AB449" s="666">
        <v>16</v>
      </c>
      <c r="AC449" s="657">
        <v>1</v>
      </c>
      <c r="AD449" s="657">
        <v>0</v>
      </c>
      <c r="AE449" s="657">
        <v>1</v>
      </c>
      <c r="AF449" s="665">
        <v>8</v>
      </c>
      <c r="AG449" s="657">
        <v>3</v>
      </c>
      <c r="AH449" s="666">
        <v>5</v>
      </c>
      <c r="AI449" s="657">
        <v>2</v>
      </c>
      <c r="AJ449" s="657">
        <v>2</v>
      </c>
      <c r="AK449" s="657">
        <v>0</v>
      </c>
      <c r="AL449" s="665">
        <v>0</v>
      </c>
      <c r="AM449" s="657">
        <v>0</v>
      </c>
      <c r="AN449" s="666">
        <v>0</v>
      </c>
      <c r="AO449" s="657">
        <v>3</v>
      </c>
      <c r="AP449" s="657">
        <v>0</v>
      </c>
      <c r="AQ449" s="657">
        <v>3</v>
      </c>
      <c r="AR449" s="665">
        <v>5</v>
      </c>
      <c r="AS449" s="657">
        <v>1</v>
      </c>
      <c r="AT449" s="666">
        <v>4</v>
      </c>
      <c r="AU449" s="657">
        <v>8</v>
      </c>
      <c r="AV449" s="657">
        <v>5</v>
      </c>
      <c r="AW449" s="657">
        <v>3</v>
      </c>
      <c r="AX449" s="665">
        <v>9</v>
      </c>
      <c r="AY449" s="657">
        <v>6</v>
      </c>
      <c r="AZ449" s="666">
        <v>3</v>
      </c>
      <c r="BA449" s="657">
        <v>4</v>
      </c>
      <c r="BB449" s="657">
        <v>1</v>
      </c>
      <c r="BC449" s="657">
        <v>3</v>
      </c>
      <c r="BD449" s="665">
        <v>10</v>
      </c>
      <c r="BE449" s="657">
        <v>7</v>
      </c>
      <c r="BF449" s="666">
        <v>3</v>
      </c>
      <c r="BG449" s="657">
        <v>1</v>
      </c>
      <c r="BH449" s="657">
        <v>0</v>
      </c>
      <c r="BI449" s="657">
        <v>1</v>
      </c>
      <c r="BJ449" s="665">
        <v>22</v>
      </c>
      <c r="BK449" s="657">
        <v>17</v>
      </c>
      <c r="BL449" s="666">
        <v>5</v>
      </c>
      <c r="BM449" s="657">
        <v>0</v>
      </c>
      <c r="BN449" s="657">
        <v>0</v>
      </c>
      <c r="BO449" s="657">
        <v>0</v>
      </c>
      <c r="BP449" s="665">
        <v>3</v>
      </c>
      <c r="BQ449" s="657">
        <v>3</v>
      </c>
      <c r="BR449" s="666">
        <v>0</v>
      </c>
      <c r="BS449" s="657">
        <v>1</v>
      </c>
      <c r="BT449" s="657">
        <v>1</v>
      </c>
      <c r="BU449" s="657">
        <v>0</v>
      </c>
      <c r="BV449" s="665">
        <v>7</v>
      </c>
      <c r="BW449" s="657">
        <v>4</v>
      </c>
      <c r="BX449" s="666">
        <v>3</v>
      </c>
      <c r="BY449" s="657">
        <v>1</v>
      </c>
      <c r="BZ449" s="657">
        <v>0</v>
      </c>
      <c r="CA449" s="657">
        <v>1</v>
      </c>
      <c r="CB449" s="665">
        <v>12</v>
      </c>
      <c r="CC449" s="657">
        <v>9</v>
      </c>
      <c r="CD449" s="666">
        <v>3</v>
      </c>
      <c r="CE449" s="657">
        <v>3</v>
      </c>
      <c r="CF449" s="657">
        <v>2</v>
      </c>
      <c r="CG449" s="657">
        <v>1</v>
      </c>
      <c r="CH449" s="665">
        <v>0</v>
      </c>
      <c r="CI449" s="657">
        <v>0</v>
      </c>
      <c r="CJ449" s="666">
        <v>0</v>
      </c>
      <c r="CK449" s="657">
        <v>4</v>
      </c>
      <c r="CL449" s="657">
        <v>2</v>
      </c>
      <c r="CM449" s="657">
        <v>2</v>
      </c>
      <c r="CN449" s="665">
        <v>0</v>
      </c>
      <c r="CO449" s="657">
        <v>0</v>
      </c>
      <c r="CP449" s="666">
        <v>0</v>
      </c>
      <c r="CQ449" s="657">
        <v>0</v>
      </c>
      <c r="CR449" s="657">
        <v>0</v>
      </c>
      <c r="CS449" s="657">
        <v>0</v>
      </c>
      <c r="CT449" s="665">
        <v>5</v>
      </c>
      <c r="CU449" s="657">
        <v>3</v>
      </c>
      <c r="CV449" s="666">
        <v>2</v>
      </c>
      <c r="CW449" s="657">
        <v>2</v>
      </c>
      <c r="CX449" s="657">
        <v>1</v>
      </c>
      <c r="CY449" s="657">
        <v>1</v>
      </c>
      <c r="CZ449" s="665">
        <v>0</v>
      </c>
      <c r="DA449" s="657">
        <v>0</v>
      </c>
      <c r="DB449" s="666">
        <v>0</v>
      </c>
      <c r="DC449" s="657">
        <v>0</v>
      </c>
      <c r="DD449" s="657">
        <v>0</v>
      </c>
      <c r="DE449" s="657">
        <v>0</v>
      </c>
      <c r="DF449" s="665">
        <v>0</v>
      </c>
      <c r="DG449" s="657">
        <v>0</v>
      </c>
      <c r="DH449" s="666">
        <v>0</v>
      </c>
      <c r="DI449" s="657">
        <v>94</v>
      </c>
      <c r="DJ449" s="657">
        <v>60</v>
      </c>
      <c r="DK449" s="657">
        <v>34</v>
      </c>
      <c r="DL449" s="665">
        <v>0</v>
      </c>
      <c r="DM449" s="657">
        <v>0</v>
      </c>
      <c r="DN449" s="666">
        <v>0</v>
      </c>
      <c r="DO449" s="657">
        <v>1</v>
      </c>
      <c r="DP449" s="657">
        <v>1</v>
      </c>
      <c r="DQ449" s="657">
        <v>0</v>
      </c>
      <c r="DR449" s="665">
        <v>3</v>
      </c>
      <c r="DS449" s="657">
        <v>3</v>
      </c>
      <c r="DT449" s="666">
        <v>0</v>
      </c>
      <c r="DU449" s="665">
        <v>2</v>
      </c>
      <c r="DV449" s="657">
        <v>0</v>
      </c>
      <c r="DW449" s="666">
        <v>2</v>
      </c>
    </row>
    <row r="450" spans="1:127" hidden="1" x14ac:dyDescent="0.15">
      <c r="A450" s="529" t="s">
        <v>1792</v>
      </c>
      <c r="B450" s="661">
        <v>4192</v>
      </c>
      <c r="C450" s="662">
        <v>2223</v>
      </c>
      <c r="D450" s="663">
        <v>1969</v>
      </c>
      <c r="E450" s="657">
        <v>1420</v>
      </c>
      <c r="F450" s="657">
        <v>672</v>
      </c>
      <c r="G450" s="657">
        <v>748</v>
      </c>
      <c r="H450" s="665">
        <v>495</v>
      </c>
      <c r="I450" s="657">
        <v>263</v>
      </c>
      <c r="J450" s="666">
        <v>232</v>
      </c>
      <c r="K450" s="657">
        <v>231</v>
      </c>
      <c r="L450" s="657">
        <v>111</v>
      </c>
      <c r="M450" s="657">
        <v>120</v>
      </c>
      <c r="N450" s="665">
        <v>170</v>
      </c>
      <c r="O450" s="657">
        <v>63</v>
      </c>
      <c r="P450" s="666">
        <v>107</v>
      </c>
      <c r="Q450" s="657">
        <v>376</v>
      </c>
      <c r="R450" s="657">
        <v>216</v>
      </c>
      <c r="S450" s="657">
        <v>160</v>
      </c>
      <c r="T450" s="665">
        <v>31</v>
      </c>
      <c r="U450" s="657">
        <v>18</v>
      </c>
      <c r="V450" s="666">
        <v>13</v>
      </c>
      <c r="W450" s="657">
        <v>38</v>
      </c>
      <c r="X450" s="657">
        <v>14</v>
      </c>
      <c r="Y450" s="657">
        <v>24</v>
      </c>
      <c r="Z450" s="665">
        <v>154</v>
      </c>
      <c r="AA450" s="657">
        <v>74</v>
      </c>
      <c r="AB450" s="666">
        <v>80</v>
      </c>
      <c r="AC450" s="657">
        <v>10</v>
      </c>
      <c r="AD450" s="657">
        <v>5</v>
      </c>
      <c r="AE450" s="657">
        <v>5</v>
      </c>
      <c r="AF450" s="665">
        <v>105</v>
      </c>
      <c r="AG450" s="657">
        <v>69</v>
      </c>
      <c r="AH450" s="666">
        <v>36</v>
      </c>
      <c r="AI450" s="657">
        <v>144</v>
      </c>
      <c r="AJ450" s="657">
        <v>99</v>
      </c>
      <c r="AK450" s="657">
        <v>45</v>
      </c>
      <c r="AL450" s="665">
        <v>25</v>
      </c>
      <c r="AM450" s="657">
        <v>14</v>
      </c>
      <c r="AN450" s="666">
        <v>11</v>
      </c>
      <c r="AO450" s="657">
        <v>53</v>
      </c>
      <c r="AP450" s="657">
        <v>37</v>
      </c>
      <c r="AQ450" s="657">
        <v>16</v>
      </c>
      <c r="AR450" s="665">
        <v>71</v>
      </c>
      <c r="AS450" s="657">
        <v>32</v>
      </c>
      <c r="AT450" s="666">
        <v>39</v>
      </c>
      <c r="AU450" s="657">
        <v>56</v>
      </c>
      <c r="AV450" s="657">
        <v>24</v>
      </c>
      <c r="AW450" s="657">
        <v>32</v>
      </c>
      <c r="AX450" s="665">
        <v>23</v>
      </c>
      <c r="AY450" s="657">
        <v>15</v>
      </c>
      <c r="AZ450" s="666">
        <v>8</v>
      </c>
      <c r="BA450" s="657">
        <v>114</v>
      </c>
      <c r="BB450" s="657">
        <v>80</v>
      </c>
      <c r="BC450" s="657">
        <v>34</v>
      </c>
      <c r="BD450" s="665">
        <v>38</v>
      </c>
      <c r="BE450" s="657">
        <v>22</v>
      </c>
      <c r="BF450" s="666">
        <v>16</v>
      </c>
      <c r="BG450" s="657">
        <v>54</v>
      </c>
      <c r="BH450" s="657">
        <v>36</v>
      </c>
      <c r="BI450" s="657">
        <v>18</v>
      </c>
      <c r="BJ450" s="665">
        <v>27</v>
      </c>
      <c r="BK450" s="657">
        <v>13</v>
      </c>
      <c r="BL450" s="666">
        <v>14</v>
      </c>
      <c r="BM450" s="657">
        <v>39</v>
      </c>
      <c r="BN450" s="657">
        <v>28</v>
      </c>
      <c r="BO450" s="657">
        <v>11</v>
      </c>
      <c r="BP450" s="665">
        <v>9</v>
      </c>
      <c r="BQ450" s="657">
        <v>6</v>
      </c>
      <c r="BR450" s="666">
        <v>3</v>
      </c>
      <c r="BS450" s="657">
        <v>65</v>
      </c>
      <c r="BT450" s="657">
        <v>45</v>
      </c>
      <c r="BU450" s="657">
        <v>20</v>
      </c>
      <c r="BV450" s="665">
        <v>81</v>
      </c>
      <c r="BW450" s="657">
        <v>45</v>
      </c>
      <c r="BX450" s="666">
        <v>36</v>
      </c>
      <c r="BY450" s="657">
        <v>69</v>
      </c>
      <c r="BZ450" s="657">
        <v>51</v>
      </c>
      <c r="CA450" s="657">
        <v>18</v>
      </c>
      <c r="CB450" s="665">
        <v>31</v>
      </c>
      <c r="CC450" s="657">
        <v>22</v>
      </c>
      <c r="CD450" s="666">
        <v>9</v>
      </c>
      <c r="CE450" s="657">
        <v>24</v>
      </c>
      <c r="CF450" s="657">
        <v>14</v>
      </c>
      <c r="CG450" s="657">
        <v>10</v>
      </c>
      <c r="CH450" s="665">
        <v>23</v>
      </c>
      <c r="CI450" s="657">
        <v>16</v>
      </c>
      <c r="CJ450" s="666">
        <v>7</v>
      </c>
      <c r="CK450" s="657">
        <v>85</v>
      </c>
      <c r="CL450" s="657">
        <v>42</v>
      </c>
      <c r="CM450" s="657">
        <v>43</v>
      </c>
      <c r="CN450" s="665">
        <v>10</v>
      </c>
      <c r="CO450" s="657">
        <v>1</v>
      </c>
      <c r="CP450" s="666">
        <v>9</v>
      </c>
      <c r="CQ450" s="657">
        <v>0</v>
      </c>
      <c r="CR450" s="657">
        <v>0</v>
      </c>
      <c r="CS450" s="657">
        <v>0</v>
      </c>
      <c r="CT450" s="665">
        <v>2</v>
      </c>
      <c r="CU450" s="657">
        <v>2</v>
      </c>
      <c r="CV450" s="666">
        <v>0</v>
      </c>
      <c r="CW450" s="657">
        <v>15</v>
      </c>
      <c r="CX450" s="657">
        <v>13</v>
      </c>
      <c r="CY450" s="657">
        <v>2</v>
      </c>
      <c r="CZ450" s="665">
        <v>3</v>
      </c>
      <c r="DA450" s="657">
        <v>2</v>
      </c>
      <c r="DB450" s="666">
        <v>1</v>
      </c>
      <c r="DC450" s="657">
        <v>21</v>
      </c>
      <c r="DD450" s="657">
        <v>14</v>
      </c>
      <c r="DE450" s="657">
        <v>7</v>
      </c>
      <c r="DF450" s="665">
        <v>9</v>
      </c>
      <c r="DG450" s="657">
        <v>7</v>
      </c>
      <c r="DH450" s="666">
        <v>2</v>
      </c>
      <c r="DI450" s="657">
        <v>16</v>
      </c>
      <c r="DJ450" s="657">
        <v>7</v>
      </c>
      <c r="DK450" s="657">
        <v>9</v>
      </c>
      <c r="DL450" s="665">
        <v>5</v>
      </c>
      <c r="DM450" s="657">
        <v>4</v>
      </c>
      <c r="DN450" s="666">
        <v>1</v>
      </c>
      <c r="DO450" s="657">
        <v>14</v>
      </c>
      <c r="DP450" s="657">
        <v>6</v>
      </c>
      <c r="DQ450" s="657">
        <v>8</v>
      </c>
      <c r="DR450" s="665">
        <v>10</v>
      </c>
      <c r="DS450" s="657">
        <v>7</v>
      </c>
      <c r="DT450" s="666">
        <v>3</v>
      </c>
      <c r="DU450" s="665">
        <v>26</v>
      </c>
      <c r="DV450" s="657">
        <v>14</v>
      </c>
      <c r="DW450" s="666">
        <v>12</v>
      </c>
    </row>
    <row r="451" spans="1:127" hidden="1" x14ac:dyDescent="0.15">
      <c r="A451" s="529" t="s">
        <v>1793</v>
      </c>
      <c r="B451" s="661">
        <v>1937</v>
      </c>
      <c r="C451" s="662">
        <v>750</v>
      </c>
      <c r="D451" s="663">
        <v>1170</v>
      </c>
      <c r="E451" s="657">
        <v>614</v>
      </c>
      <c r="F451" s="657">
        <v>230</v>
      </c>
      <c r="G451" s="657">
        <v>380</v>
      </c>
      <c r="H451" s="665">
        <v>260</v>
      </c>
      <c r="I451" s="657">
        <v>100</v>
      </c>
      <c r="J451" s="666">
        <v>157</v>
      </c>
      <c r="K451" s="657">
        <v>153</v>
      </c>
      <c r="L451" s="657">
        <v>82</v>
      </c>
      <c r="M451" s="657">
        <v>71</v>
      </c>
      <c r="N451" s="665">
        <v>70</v>
      </c>
      <c r="O451" s="657">
        <v>19</v>
      </c>
      <c r="P451" s="666">
        <v>51</v>
      </c>
      <c r="Q451" s="657">
        <v>147</v>
      </c>
      <c r="R451" s="657">
        <v>44</v>
      </c>
      <c r="S451" s="657">
        <v>103</v>
      </c>
      <c r="T451" s="665">
        <v>30</v>
      </c>
      <c r="U451" s="657">
        <v>8</v>
      </c>
      <c r="V451" s="666">
        <v>22</v>
      </c>
      <c r="W451" s="657">
        <v>69</v>
      </c>
      <c r="X451" s="657">
        <v>10</v>
      </c>
      <c r="Y451" s="657">
        <v>59</v>
      </c>
      <c r="Z451" s="665">
        <v>49</v>
      </c>
      <c r="AA451" s="657">
        <v>14</v>
      </c>
      <c r="AB451" s="666">
        <v>35</v>
      </c>
      <c r="AC451" s="657">
        <v>4</v>
      </c>
      <c r="AD451" s="657">
        <v>2</v>
      </c>
      <c r="AE451" s="657">
        <v>2</v>
      </c>
      <c r="AF451" s="665">
        <v>52</v>
      </c>
      <c r="AG451" s="657">
        <v>26</v>
      </c>
      <c r="AH451" s="666">
        <v>26</v>
      </c>
      <c r="AI451" s="657">
        <v>37</v>
      </c>
      <c r="AJ451" s="657">
        <v>12</v>
      </c>
      <c r="AK451" s="657">
        <v>15</v>
      </c>
      <c r="AL451" s="665">
        <v>15</v>
      </c>
      <c r="AM451" s="657">
        <v>9</v>
      </c>
      <c r="AN451" s="666">
        <v>6</v>
      </c>
      <c r="AO451" s="657">
        <v>9</v>
      </c>
      <c r="AP451" s="657">
        <v>6</v>
      </c>
      <c r="AQ451" s="657">
        <v>3</v>
      </c>
      <c r="AR451" s="665">
        <v>27</v>
      </c>
      <c r="AS451" s="657">
        <v>7</v>
      </c>
      <c r="AT451" s="666">
        <v>20</v>
      </c>
      <c r="AU451" s="657">
        <v>39</v>
      </c>
      <c r="AV451" s="657">
        <v>16</v>
      </c>
      <c r="AW451" s="657">
        <v>23</v>
      </c>
      <c r="AX451" s="665">
        <v>19</v>
      </c>
      <c r="AY451" s="657">
        <v>10</v>
      </c>
      <c r="AZ451" s="666">
        <v>9</v>
      </c>
      <c r="BA451" s="657">
        <v>53</v>
      </c>
      <c r="BB451" s="657">
        <v>15</v>
      </c>
      <c r="BC451" s="657">
        <v>38</v>
      </c>
      <c r="BD451" s="665">
        <v>11</v>
      </c>
      <c r="BE451" s="657">
        <v>5</v>
      </c>
      <c r="BF451" s="666">
        <v>6</v>
      </c>
      <c r="BG451" s="657">
        <v>36</v>
      </c>
      <c r="BH451" s="657">
        <v>17</v>
      </c>
      <c r="BI451" s="657">
        <v>19</v>
      </c>
      <c r="BJ451" s="665">
        <v>22</v>
      </c>
      <c r="BK451" s="657">
        <v>11</v>
      </c>
      <c r="BL451" s="666">
        <v>11</v>
      </c>
      <c r="BM451" s="657">
        <v>41</v>
      </c>
      <c r="BN451" s="657">
        <v>17</v>
      </c>
      <c r="BO451" s="657">
        <v>24</v>
      </c>
      <c r="BP451" s="665">
        <v>7</v>
      </c>
      <c r="BQ451" s="657">
        <v>3</v>
      </c>
      <c r="BR451" s="666">
        <v>4</v>
      </c>
      <c r="BS451" s="657">
        <v>14</v>
      </c>
      <c r="BT451" s="657">
        <v>4</v>
      </c>
      <c r="BU451" s="657">
        <v>10</v>
      </c>
      <c r="BV451" s="665">
        <v>31</v>
      </c>
      <c r="BW451" s="657">
        <v>19</v>
      </c>
      <c r="BX451" s="666">
        <v>12</v>
      </c>
      <c r="BY451" s="657">
        <v>39</v>
      </c>
      <c r="BZ451" s="657">
        <v>24</v>
      </c>
      <c r="CA451" s="657">
        <v>15</v>
      </c>
      <c r="CB451" s="665">
        <v>13</v>
      </c>
      <c r="CC451" s="657">
        <v>6</v>
      </c>
      <c r="CD451" s="666">
        <v>7</v>
      </c>
      <c r="CE451" s="657">
        <v>7</v>
      </c>
      <c r="CF451" s="657">
        <v>5</v>
      </c>
      <c r="CG451" s="657">
        <v>2</v>
      </c>
      <c r="CH451" s="665">
        <v>10</v>
      </c>
      <c r="CI451" s="657">
        <v>3</v>
      </c>
      <c r="CJ451" s="666">
        <v>7</v>
      </c>
      <c r="CK451" s="657">
        <v>21</v>
      </c>
      <c r="CL451" s="657">
        <v>6</v>
      </c>
      <c r="CM451" s="657">
        <v>15</v>
      </c>
      <c r="CN451" s="665">
        <v>0</v>
      </c>
      <c r="CO451" s="657">
        <v>0</v>
      </c>
      <c r="CP451" s="666">
        <v>0</v>
      </c>
      <c r="CQ451" s="657">
        <v>2</v>
      </c>
      <c r="CR451" s="657">
        <v>1</v>
      </c>
      <c r="CS451" s="657">
        <v>1</v>
      </c>
      <c r="CT451" s="665">
        <v>7</v>
      </c>
      <c r="CU451" s="657">
        <v>1</v>
      </c>
      <c r="CV451" s="666">
        <v>6</v>
      </c>
      <c r="CW451" s="657">
        <v>3</v>
      </c>
      <c r="CX451" s="657">
        <v>2</v>
      </c>
      <c r="CY451" s="657">
        <v>1</v>
      </c>
      <c r="CZ451" s="665">
        <v>0</v>
      </c>
      <c r="DA451" s="657">
        <v>0</v>
      </c>
      <c r="DB451" s="666">
        <v>0</v>
      </c>
      <c r="DC451" s="657">
        <v>2</v>
      </c>
      <c r="DD451" s="657">
        <v>1</v>
      </c>
      <c r="DE451" s="657">
        <v>1</v>
      </c>
      <c r="DF451" s="665">
        <v>0</v>
      </c>
      <c r="DG451" s="657">
        <v>0</v>
      </c>
      <c r="DH451" s="666">
        <v>0</v>
      </c>
      <c r="DI451" s="657">
        <v>7</v>
      </c>
      <c r="DJ451" s="657">
        <v>4</v>
      </c>
      <c r="DK451" s="657">
        <v>3</v>
      </c>
      <c r="DL451" s="665">
        <v>7</v>
      </c>
      <c r="DM451" s="657">
        <v>6</v>
      </c>
      <c r="DN451" s="666">
        <v>1</v>
      </c>
      <c r="DO451" s="657">
        <v>2</v>
      </c>
      <c r="DP451" s="657">
        <v>2</v>
      </c>
      <c r="DQ451" s="657">
        <v>0</v>
      </c>
      <c r="DR451" s="665">
        <v>4</v>
      </c>
      <c r="DS451" s="657">
        <v>2</v>
      </c>
      <c r="DT451" s="666">
        <v>2</v>
      </c>
      <c r="DU451" s="665">
        <v>4</v>
      </c>
      <c r="DV451" s="657">
        <v>1</v>
      </c>
      <c r="DW451" s="666">
        <v>3</v>
      </c>
    </row>
    <row r="452" spans="1:127" hidden="1" x14ac:dyDescent="0.15">
      <c r="A452" s="529" t="s">
        <v>1794</v>
      </c>
      <c r="B452" s="661">
        <v>27300</v>
      </c>
      <c r="C452" s="662">
        <v>5548</v>
      </c>
      <c r="D452" s="663">
        <v>21681</v>
      </c>
      <c r="E452" s="657">
        <v>8324</v>
      </c>
      <c r="F452" s="657">
        <v>1563</v>
      </c>
      <c r="G452" s="657">
        <v>6727</v>
      </c>
      <c r="H452" s="665">
        <v>2516</v>
      </c>
      <c r="I452" s="657">
        <v>560</v>
      </c>
      <c r="J452" s="666">
        <v>1952</v>
      </c>
      <c r="K452" s="657">
        <v>2586</v>
      </c>
      <c r="L452" s="657">
        <v>500</v>
      </c>
      <c r="M452" s="657">
        <v>2080</v>
      </c>
      <c r="N452" s="665">
        <v>1560</v>
      </c>
      <c r="O452" s="657">
        <v>336</v>
      </c>
      <c r="P452" s="666">
        <v>1224</v>
      </c>
      <c r="Q452" s="657">
        <v>2375</v>
      </c>
      <c r="R452" s="657">
        <v>420</v>
      </c>
      <c r="S452" s="657">
        <v>1955</v>
      </c>
      <c r="T452" s="665">
        <v>148</v>
      </c>
      <c r="U452" s="657">
        <v>32</v>
      </c>
      <c r="V452" s="666">
        <v>116</v>
      </c>
      <c r="W452" s="657">
        <v>572</v>
      </c>
      <c r="X452" s="657">
        <v>144</v>
      </c>
      <c r="Y452" s="657">
        <v>428</v>
      </c>
      <c r="Z452" s="665">
        <v>1056</v>
      </c>
      <c r="AA452" s="657">
        <v>236</v>
      </c>
      <c r="AB452" s="666">
        <v>820</v>
      </c>
      <c r="AC452" s="657">
        <v>95</v>
      </c>
      <c r="AD452" s="657">
        <v>20</v>
      </c>
      <c r="AE452" s="657">
        <v>75</v>
      </c>
      <c r="AF452" s="665">
        <v>366</v>
      </c>
      <c r="AG452" s="657">
        <v>95</v>
      </c>
      <c r="AH452" s="666">
        <v>271</v>
      </c>
      <c r="AI452" s="657">
        <v>1157</v>
      </c>
      <c r="AJ452" s="657">
        <v>231</v>
      </c>
      <c r="AK452" s="657">
        <v>923</v>
      </c>
      <c r="AL452" s="665">
        <v>231</v>
      </c>
      <c r="AM452" s="657">
        <v>67</v>
      </c>
      <c r="AN452" s="666">
        <v>164</v>
      </c>
      <c r="AO452" s="657">
        <v>210</v>
      </c>
      <c r="AP452" s="657">
        <v>51</v>
      </c>
      <c r="AQ452" s="657">
        <v>159</v>
      </c>
      <c r="AR452" s="665">
        <v>1097</v>
      </c>
      <c r="AS452" s="657">
        <v>197</v>
      </c>
      <c r="AT452" s="666">
        <v>880</v>
      </c>
      <c r="AU452" s="657">
        <v>337</v>
      </c>
      <c r="AV452" s="657">
        <v>76</v>
      </c>
      <c r="AW452" s="657">
        <v>261</v>
      </c>
      <c r="AX452" s="665">
        <v>398</v>
      </c>
      <c r="AY452" s="657">
        <v>65</v>
      </c>
      <c r="AZ452" s="666">
        <v>333</v>
      </c>
      <c r="BA452" s="657">
        <v>728</v>
      </c>
      <c r="BB452" s="657">
        <v>139</v>
      </c>
      <c r="BC452" s="657">
        <v>589</v>
      </c>
      <c r="BD452" s="665">
        <v>198</v>
      </c>
      <c r="BE452" s="657">
        <v>47</v>
      </c>
      <c r="BF452" s="666">
        <v>151</v>
      </c>
      <c r="BG452" s="657">
        <v>473</v>
      </c>
      <c r="BH452" s="657">
        <v>80</v>
      </c>
      <c r="BI452" s="657">
        <v>393</v>
      </c>
      <c r="BJ452" s="665">
        <v>218</v>
      </c>
      <c r="BK452" s="657">
        <v>49</v>
      </c>
      <c r="BL452" s="666">
        <v>169</v>
      </c>
      <c r="BM452" s="657">
        <v>157</v>
      </c>
      <c r="BN452" s="657">
        <v>37</v>
      </c>
      <c r="BO452" s="657">
        <v>120</v>
      </c>
      <c r="BP452" s="665">
        <v>107</v>
      </c>
      <c r="BQ452" s="657">
        <v>27</v>
      </c>
      <c r="BR452" s="666">
        <v>80</v>
      </c>
      <c r="BS452" s="657">
        <v>291</v>
      </c>
      <c r="BT452" s="657">
        <v>68</v>
      </c>
      <c r="BU452" s="657">
        <v>223</v>
      </c>
      <c r="BV452" s="665">
        <v>182</v>
      </c>
      <c r="BW452" s="657">
        <v>53</v>
      </c>
      <c r="BX452" s="666">
        <v>129</v>
      </c>
      <c r="BY452" s="657">
        <v>131</v>
      </c>
      <c r="BZ452" s="657">
        <v>26</v>
      </c>
      <c r="CA452" s="657">
        <v>105</v>
      </c>
      <c r="CB452" s="665">
        <v>181</v>
      </c>
      <c r="CC452" s="657">
        <v>39</v>
      </c>
      <c r="CD452" s="666">
        <v>138</v>
      </c>
      <c r="CE452" s="657">
        <v>167</v>
      </c>
      <c r="CF452" s="657">
        <v>34</v>
      </c>
      <c r="CG452" s="657">
        <v>133</v>
      </c>
      <c r="CH452" s="665">
        <v>121</v>
      </c>
      <c r="CI452" s="657">
        <v>40</v>
      </c>
      <c r="CJ452" s="666">
        <v>81</v>
      </c>
      <c r="CK452" s="657">
        <v>320</v>
      </c>
      <c r="CL452" s="657">
        <v>76</v>
      </c>
      <c r="CM452" s="657">
        <v>244</v>
      </c>
      <c r="CN452" s="665">
        <v>83</v>
      </c>
      <c r="CO452" s="657">
        <v>15</v>
      </c>
      <c r="CP452" s="666">
        <v>68</v>
      </c>
      <c r="CQ452" s="657">
        <v>79</v>
      </c>
      <c r="CR452" s="657">
        <v>27</v>
      </c>
      <c r="CS452" s="657">
        <v>52</v>
      </c>
      <c r="CT452" s="665">
        <v>137</v>
      </c>
      <c r="CU452" s="657">
        <v>24</v>
      </c>
      <c r="CV452" s="666">
        <v>113</v>
      </c>
      <c r="CW452" s="657">
        <v>122</v>
      </c>
      <c r="CX452" s="657">
        <v>22</v>
      </c>
      <c r="CY452" s="657">
        <v>100</v>
      </c>
      <c r="CZ452" s="665">
        <v>46</v>
      </c>
      <c r="DA452" s="657">
        <v>10</v>
      </c>
      <c r="DB452" s="666">
        <v>36</v>
      </c>
      <c r="DC452" s="657">
        <v>113</v>
      </c>
      <c r="DD452" s="657">
        <v>27</v>
      </c>
      <c r="DE452" s="657">
        <v>86</v>
      </c>
      <c r="DF452" s="665">
        <v>56</v>
      </c>
      <c r="DG452" s="657">
        <v>12</v>
      </c>
      <c r="DH452" s="666">
        <v>44</v>
      </c>
      <c r="DI452" s="657">
        <v>99</v>
      </c>
      <c r="DJ452" s="657">
        <v>30</v>
      </c>
      <c r="DK452" s="657">
        <v>69</v>
      </c>
      <c r="DL452" s="665">
        <v>75</v>
      </c>
      <c r="DM452" s="657">
        <v>28</v>
      </c>
      <c r="DN452" s="666">
        <v>47</v>
      </c>
      <c r="DO452" s="657">
        <v>97</v>
      </c>
      <c r="DP452" s="657">
        <v>20</v>
      </c>
      <c r="DQ452" s="657">
        <v>77</v>
      </c>
      <c r="DR452" s="665">
        <v>43</v>
      </c>
      <c r="DS452" s="657">
        <v>14</v>
      </c>
      <c r="DT452" s="666">
        <v>29</v>
      </c>
      <c r="DU452" s="665">
        <v>48</v>
      </c>
      <c r="DV452" s="657">
        <v>11</v>
      </c>
      <c r="DW452" s="666">
        <v>37</v>
      </c>
    </row>
    <row r="453" spans="1:127" hidden="1" x14ac:dyDescent="0.15">
      <c r="A453" s="529" t="s">
        <v>1795</v>
      </c>
      <c r="B453" s="661">
        <v>1696</v>
      </c>
      <c r="C453" s="662">
        <v>1171</v>
      </c>
      <c r="D453" s="663">
        <v>525</v>
      </c>
      <c r="E453" s="657">
        <v>146</v>
      </c>
      <c r="F453" s="657">
        <v>94</v>
      </c>
      <c r="G453" s="657">
        <v>52</v>
      </c>
      <c r="H453" s="665">
        <v>92</v>
      </c>
      <c r="I453" s="657">
        <v>57</v>
      </c>
      <c r="J453" s="666">
        <v>35</v>
      </c>
      <c r="K453" s="657">
        <v>21</v>
      </c>
      <c r="L453" s="657">
        <v>14</v>
      </c>
      <c r="M453" s="657">
        <v>7</v>
      </c>
      <c r="N453" s="665">
        <v>47</v>
      </c>
      <c r="O453" s="657">
        <v>26</v>
      </c>
      <c r="P453" s="666">
        <v>21</v>
      </c>
      <c r="Q453" s="657">
        <v>19</v>
      </c>
      <c r="R453" s="657">
        <v>11</v>
      </c>
      <c r="S453" s="657">
        <v>8</v>
      </c>
      <c r="T453" s="665">
        <v>27</v>
      </c>
      <c r="U453" s="657">
        <v>19</v>
      </c>
      <c r="V453" s="666">
        <v>8</v>
      </c>
      <c r="W453" s="657">
        <v>4</v>
      </c>
      <c r="X453" s="657">
        <v>2</v>
      </c>
      <c r="Y453" s="657">
        <v>2</v>
      </c>
      <c r="Z453" s="665">
        <v>16</v>
      </c>
      <c r="AA453" s="657">
        <v>9</v>
      </c>
      <c r="AB453" s="666">
        <v>7</v>
      </c>
      <c r="AC453" s="657">
        <v>3</v>
      </c>
      <c r="AD453" s="657">
        <v>2</v>
      </c>
      <c r="AE453" s="657">
        <v>1</v>
      </c>
      <c r="AF453" s="665">
        <v>63</v>
      </c>
      <c r="AG453" s="657">
        <v>45</v>
      </c>
      <c r="AH453" s="666">
        <v>18</v>
      </c>
      <c r="AI453" s="657">
        <v>65</v>
      </c>
      <c r="AJ453" s="657">
        <v>39</v>
      </c>
      <c r="AK453" s="657">
        <v>26</v>
      </c>
      <c r="AL453" s="665">
        <v>45</v>
      </c>
      <c r="AM453" s="657">
        <v>27</v>
      </c>
      <c r="AN453" s="666">
        <v>18</v>
      </c>
      <c r="AO453" s="657">
        <v>27</v>
      </c>
      <c r="AP453" s="657">
        <v>21</v>
      </c>
      <c r="AQ453" s="657">
        <v>6</v>
      </c>
      <c r="AR453" s="665">
        <v>17</v>
      </c>
      <c r="AS453" s="657">
        <v>10</v>
      </c>
      <c r="AT453" s="666">
        <v>7</v>
      </c>
      <c r="AU453" s="657">
        <v>30</v>
      </c>
      <c r="AV453" s="657">
        <v>19</v>
      </c>
      <c r="AW453" s="657">
        <v>11</v>
      </c>
      <c r="AX453" s="665">
        <v>5</v>
      </c>
      <c r="AY453" s="657">
        <v>3</v>
      </c>
      <c r="AZ453" s="666">
        <v>2</v>
      </c>
      <c r="BA453" s="657">
        <v>13</v>
      </c>
      <c r="BB453" s="657">
        <v>8</v>
      </c>
      <c r="BC453" s="657">
        <v>5</v>
      </c>
      <c r="BD453" s="665">
        <v>56</v>
      </c>
      <c r="BE453" s="657">
        <v>41</v>
      </c>
      <c r="BF453" s="666">
        <v>15</v>
      </c>
      <c r="BG453" s="657">
        <v>33</v>
      </c>
      <c r="BH453" s="657">
        <v>19</v>
      </c>
      <c r="BI453" s="657">
        <v>14</v>
      </c>
      <c r="BJ453" s="665">
        <v>99</v>
      </c>
      <c r="BK453" s="657">
        <v>81</v>
      </c>
      <c r="BL453" s="666">
        <v>18</v>
      </c>
      <c r="BM453" s="657">
        <v>71</v>
      </c>
      <c r="BN453" s="657">
        <v>55</v>
      </c>
      <c r="BO453" s="657">
        <v>16</v>
      </c>
      <c r="BP453" s="665">
        <v>47</v>
      </c>
      <c r="BQ453" s="657">
        <v>36</v>
      </c>
      <c r="BR453" s="666">
        <v>11</v>
      </c>
      <c r="BS453" s="657">
        <v>82</v>
      </c>
      <c r="BT453" s="657">
        <v>58</v>
      </c>
      <c r="BU453" s="657">
        <v>24</v>
      </c>
      <c r="BV453" s="665">
        <v>126</v>
      </c>
      <c r="BW453" s="657">
        <v>90</v>
      </c>
      <c r="BX453" s="666">
        <v>36</v>
      </c>
      <c r="BY453" s="657">
        <v>34</v>
      </c>
      <c r="BZ453" s="657">
        <v>23</v>
      </c>
      <c r="CA453" s="657">
        <v>11</v>
      </c>
      <c r="CB453" s="665">
        <v>91</v>
      </c>
      <c r="CC453" s="657">
        <v>65</v>
      </c>
      <c r="CD453" s="666">
        <v>26</v>
      </c>
      <c r="CE453" s="657">
        <v>62</v>
      </c>
      <c r="CF453" s="657">
        <v>43</v>
      </c>
      <c r="CG453" s="657">
        <v>19</v>
      </c>
      <c r="CH453" s="665">
        <v>81</v>
      </c>
      <c r="CI453" s="657">
        <v>62</v>
      </c>
      <c r="CJ453" s="666">
        <v>19</v>
      </c>
      <c r="CK453" s="657">
        <v>59</v>
      </c>
      <c r="CL453" s="657">
        <v>42</v>
      </c>
      <c r="CM453" s="657">
        <v>17</v>
      </c>
      <c r="CN453" s="665">
        <v>8</v>
      </c>
      <c r="CO453" s="657">
        <v>6</v>
      </c>
      <c r="CP453" s="666">
        <v>2</v>
      </c>
      <c r="CQ453" s="657">
        <v>17</v>
      </c>
      <c r="CR453" s="657">
        <v>12</v>
      </c>
      <c r="CS453" s="657">
        <v>5</v>
      </c>
      <c r="CT453" s="665">
        <v>50</v>
      </c>
      <c r="CU453" s="657">
        <v>33</v>
      </c>
      <c r="CV453" s="666">
        <v>17</v>
      </c>
      <c r="CW453" s="657">
        <v>0</v>
      </c>
      <c r="CX453" s="657">
        <v>0</v>
      </c>
      <c r="CY453" s="657">
        <v>0</v>
      </c>
      <c r="CZ453" s="665">
        <v>11</v>
      </c>
      <c r="DA453" s="657">
        <v>8</v>
      </c>
      <c r="DB453" s="666">
        <v>3</v>
      </c>
      <c r="DC453" s="657">
        <v>15</v>
      </c>
      <c r="DD453" s="657">
        <v>12</v>
      </c>
      <c r="DE453" s="657">
        <v>3</v>
      </c>
      <c r="DF453" s="665">
        <v>13</v>
      </c>
      <c r="DG453" s="657">
        <v>10</v>
      </c>
      <c r="DH453" s="666">
        <v>3</v>
      </c>
      <c r="DI453" s="657">
        <v>17</v>
      </c>
      <c r="DJ453" s="657">
        <v>11</v>
      </c>
      <c r="DK453" s="657">
        <v>6</v>
      </c>
      <c r="DL453" s="665">
        <v>13</v>
      </c>
      <c r="DM453" s="657">
        <v>8</v>
      </c>
      <c r="DN453" s="666">
        <v>5</v>
      </c>
      <c r="DO453" s="657">
        <v>29</v>
      </c>
      <c r="DP453" s="657">
        <v>20</v>
      </c>
      <c r="DQ453" s="657">
        <v>9</v>
      </c>
      <c r="DR453" s="665">
        <v>19</v>
      </c>
      <c r="DS453" s="657">
        <v>15</v>
      </c>
      <c r="DT453" s="666">
        <v>4</v>
      </c>
      <c r="DU453" s="665">
        <v>23</v>
      </c>
      <c r="DV453" s="657">
        <v>15</v>
      </c>
      <c r="DW453" s="666">
        <v>8</v>
      </c>
    </row>
    <row r="454" spans="1:127" hidden="1" x14ac:dyDescent="0.15">
      <c r="A454" s="529" t="s">
        <v>1796</v>
      </c>
      <c r="B454" s="661">
        <v>10031</v>
      </c>
      <c r="C454" s="662">
        <v>7769</v>
      </c>
      <c r="D454" s="663">
        <v>2250</v>
      </c>
      <c r="E454" s="657">
        <v>1739</v>
      </c>
      <c r="F454" s="657">
        <v>1412</v>
      </c>
      <c r="G454" s="657">
        <v>324</v>
      </c>
      <c r="H454" s="665">
        <v>1292</v>
      </c>
      <c r="I454" s="657">
        <v>934</v>
      </c>
      <c r="J454" s="666">
        <v>358</v>
      </c>
      <c r="K454" s="657">
        <v>481</v>
      </c>
      <c r="L454" s="657">
        <v>403</v>
      </c>
      <c r="M454" s="657">
        <v>78</v>
      </c>
      <c r="N454" s="665">
        <v>462</v>
      </c>
      <c r="O454" s="657">
        <v>346</v>
      </c>
      <c r="P454" s="666">
        <v>116</v>
      </c>
      <c r="Q454" s="657">
        <v>432</v>
      </c>
      <c r="R454" s="657">
        <v>369</v>
      </c>
      <c r="S454" s="657">
        <v>63</v>
      </c>
      <c r="T454" s="665">
        <v>110</v>
      </c>
      <c r="U454" s="657">
        <v>88</v>
      </c>
      <c r="V454" s="666">
        <v>22</v>
      </c>
      <c r="W454" s="657">
        <v>94</v>
      </c>
      <c r="X454" s="657">
        <v>88</v>
      </c>
      <c r="Y454" s="657">
        <v>6</v>
      </c>
      <c r="Z454" s="665">
        <v>186</v>
      </c>
      <c r="AA454" s="657">
        <v>158</v>
      </c>
      <c r="AB454" s="666">
        <v>28</v>
      </c>
      <c r="AC454" s="657">
        <v>111</v>
      </c>
      <c r="AD454" s="657">
        <v>84</v>
      </c>
      <c r="AE454" s="657">
        <v>27</v>
      </c>
      <c r="AF454" s="665">
        <v>296</v>
      </c>
      <c r="AG454" s="657">
        <v>235</v>
      </c>
      <c r="AH454" s="666">
        <v>61</v>
      </c>
      <c r="AI454" s="657">
        <v>643</v>
      </c>
      <c r="AJ454" s="657">
        <v>496</v>
      </c>
      <c r="AK454" s="657">
        <v>147</v>
      </c>
      <c r="AL454" s="665">
        <v>219</v>
      </c>
      <c r="AM454" s="657">
        <v>158</v>
      </c>
      <c r="AN454" s="666">
        <v>61</v>
      </c>
      <c r="AO454" s="657">
        <v>104</v>
      </c>
      <c r="AP454" s="657">
        <v>82</v>
      </c>
      <c r="AQ454" s="657">
        <v>22</v>
      </c>
      <c r="AR454" s="665">
        <v>266</v>
      </c>
      <c r="AS454" s="657">
        <v>236</v>
      </c>
      <c r="AT454" s="666">
        <v>30</v>
      </c>
      <c r="AU454" s="657">
        <v>185</v>
      </c>
      <c r="AV454" s="657">
        <v>142</v>
      </c>
      <c r="AW454" s="657">
        <v>38</v>
      </c>
      <c r="AX454" s="665">
        <v>238</v>
      </c>
      <c r="AY454" s="657">
        <v>159</v>
      </c>
      <c r="AZ454" s="666">
        <v>79</v>
      </c>
      <c r="BA454" s="657">
        <v>193</v>
      </c>
      <c r="BB454" s="657">
        <v>159</v>
      </c>
      <c r="BC454" s="657">
        <v>34</v>
      </c>
      <c r="BD454" s="665">
        <v>147</v>
      </c>
      <c r="BE454" s="657">
        <v>112</v>
      </c>
      <c r="BF454" s="666">
        <v>35</v>
      </c>
      <c r="BG454" s="657">
        <v>169</v>
      </c>
      <c r="BH454" s="657">
        <v>135</v>
      </c>
      <c r="BI454" s="657">
        <v>30</v>
      </c>
      <c r="BJ454" s="665">
        <v>192</v>
      </c>
      <c r="BK454" s="657">
        <v>138</v>
      </c>
      <c r="BL454" s="666">
        <v>54</v>
      </c>
      <c r="BM454" s="657">
        <v>182</v>
      </c>
      <c r="BN454" s="657">
        <v>137</v>
      </c>
      <c r="BO454" s="657">
        <v>45</v>
      </c>
      <c r="BP454" s="665">
        <v>84</v>
      </c>
      <c r="BQ454" s="657">
        <v>61</v>
      </c>
      <c r="BR454" s="666">
        <v>23</v>
      </c>
      <c r="BS454" s="657">
        <v>217</v>
      </c>
      <c r="BT454" s="657">
        <v>156</v>
      </c>
      <c r="BU454" s="657">
        <v>61</v>
      </c>
      <c r="BV454" s="665">
        <v>255</v>
      </c>
      <c r="BW454" s="657">
        <v>183</v>
      </c>
      <c r="BX454" s="666">
        <v>72</v>
      </c>
      <c r="BY454" s="657">
        <v>111</v>
      </c>
      <c r="BZ454" s="657">
        <v>89</v>
      </c>
      <c r="CA454" s="657">
        <v>22</v>
      </c>
      <c r="CB454" s="665">
        <v>201</v>
      </c>
      <c r="CC454" s="657">
        <v>162</v>
      </c>
      <c r="CD454" s="666">
        <v>39</v>
      </c>
      <c r="CE454" s="657">
        <v>187</v>
      </c>
      <c r="CF454" s="657">
        <v>120</v>
      </c>
      <c r="CG454" s="657">
        <v>67</v>
      </c>
      <c r="CH454" s="665">
        <v>163</v>
      </c>
      <c r="CI454" s="657">
        <v>132</v>
      </c>
      <c r="CJ454" s="666">
        <v>31</v>
      </c>
      <c r="CK454" s="657">
        <v>291</v>
      </c>
      <c r="CL454" s="657">
        <v>218</v>
      </c>
      <c r="CM454" s="657">
        <v>73</v>
      </c>
      <c r="CN454" s="665">
        <v>43</v>
      </c>
      <c r="CO454" s="657">
        <v>34</v>
      </c>
      <c r="CP454" s="666">
        <v>9</v>
      </c>
      <c r="CQ454" s="657">
        <v>70</v>
      </c>
      <c r="CR454" s="657">
        <v>48</v>
      </c>
      <c r="CS454" s="657">
        <v>22</v>
      </c>
      <c r="CT454" s="665">
        <v>43</v>
      </c>
      <c r="CU454" s="657">
        <v>36</v>
      </c>
      <c r="CV454" s="666">
        <v>7</v>
      </c>
      <c r="CW454" s="657">
        <v>20</v>
      </c>
      <c r="CX454" s="657">
        <v>10</v>
      </c>
      <c r="CY454" s="657">
        <v>10</v>
      </c>
      <c r="CZ454" s="665">
        <v>41</v>
      </c>
      <c r="DA454" s="657">
        <v>30</v>
      </c>
      <c r="DB454" s="666">
        <v>11</v>
      </c>
      <c r="DC454" s="657">
        <v>59</v>
      </c>
      <c r="DD454" s="657">
        <v>41</v>
      </c>
      <c r="DE454" s="657">
        <v>18</v>
      </c>
      <c r="DF454" s="665">
        <v>36</v>
      </c>
      <c r="DG454" s="657">
        <v>17</v>
      </c>
      <c r="DH454" s="666">
        <v>19</v>
      </c>
      <c r="DI454" s="657">
        <v>135</v>
      </c>
      <c r="DJ454" s="657">
        <v>100</v>
      </c>
      <c r="DK454" s="657">
        <v>35</v>
      </c>
      <c r="DL454" s="665">
        <v>70</v>
      </c>
      <c r="DM454" s="657">
        <v>52</v>
      </c>
      <c r="DN454" s="666">
        <v>18</v>
      </c>
      <c r="DO454" s="657">
        <v>69</v>
      </c>
      <c r="DP454" s="657">
        <v>55</v>
      </c>
      <c r="DQ454" s="657">
        <v>14</v>
      </c>
      <c r="DR454" s="665">
        <v>121</v>
      </c>
      <c r="DS454" s="657">
        <v>97</v>
      </c>
      <c r="DT454" s="666">
        <v>24</v>
      </c>
      <c r="DU454" s="665">
        <v>74</v>
      </c>
      <c r="DV454" s="657">
        <v>57</v>
      </c>
      <c r="DW454" s="666">
        <v>17</v>
      </c>
    </row>
    <row r="455" spans="1:127" hidden="1" x14ac:dyDescent="0.15">
      <c r="A455" s="529" t="s">
        <v>1797</v>
      </c>
      <c r="B455" s="661">
        <v>18560</v>
      </c>
      <c r="C455" s="662">
        <v>9691</v>
      </c>
      <c r="D455" s="663">
        <v>8861</v>
      </c>
      <c r="E455" s="657">
        <v>5518</v>
      </c>
      <c r="F455" s="657">
        <v>2912</v>
      </c>
      <c r="G455" s="657">
        <v>2598</v>
      </c>
      <c r="H455" s="665">
        <v>1720</v>
      </c>
      <c r="I455" s="657">
        <v>859</v>
      </c>
      <c r="J455" s="666">
        <v>861</v>
      </c>
      <c r="K455" s="657">
        <v>1412</v>
      </c>
      <c r="L455" s="657">
        <v>728</v>
      </c>
      <c r="M455" s="657">
        <v>684</v>
      </c>
      <c r="N455" s="665">
        <v>788</v>
      </c>
      <c r="O455" s="657">
        <v>405</v>
      </c>
      <c r="P455" s="666">
        <v>383</v>
      </c>
      <c r="Q455" s="657">
        <v>1553</v>
      </c>
      <c r="R455" s="657">
        <v>817</v>
      </c>
      <c r="S455" s="657">
        <v>736</v>
      </c>
      <c r="T455" s="665">
        <v>226</v>
      </c>
      <c r="U455" s="657">
        <v>135</v>
      </c>
      <c r="V455" s="666">
        <v>91</v>
      </c>
      <c r="W455" s="657">
        <v>385</v>
      </c>
      <c r="X455" s="657">
        <v>221</v>
      </c>
      <c r="Y455" s="657">
        <v>164</v>
      </c>
      <c r="Z455" s="665">
        <v>653</v>
      </c>
      <c r="AA455" s="657">
        <v>311</v>
      </c>
      <c r="AB455" s="666">
        <v>342</v>
      </c>
      <c r="AC455" s="657">
        <v>93</v>
      </c>
      <c r="AD455" s="657">
        <v>43</v>
      </c>
      <c r="AE455" s="657">
        <v>50</v>
      </c>
      <c r="AF455" s="665">
        <v>312</v>
      </c>
      <c r="AG455" s="657">
        <v>191</v>
      </c>
      <c r="AH455" s="666">
        <v>121</v>
      </c>
      <c r="AI455" s="657">
        <v>601</v>
      </c>
      <c r="AJ455" s="657">
        <v>256</v>
      </c>
      <c r="AK455" s="657">
        <v>345</v>
      </c>
      <c r="AL455" s="665">
        <v>223</v>
      </c>
      <c r="AM455" s="657">
        <v>82</v>
      </c>
      <c r="AN455" s="666">
        <v>141</v>
      </c>
      <c r="AO455" s="657">
        <v>134</v>
      </c>
      <c r="AP455" s="657">
        <v>86</v>
      </c>
      <c r="AQ455" s="657">
        <v>48</v>
      </c>
      <c r="AR455" s="665">
        <v>614</v>
      </c>
      <c r="AS455" s="657">
        <v>316</v>
      </c>
      <c r="AT455" s="666">
        <v>298</v>
      </c>
      <c r="AU455" s="657">
        <v>235</v>
      </c>
      <c r="AV455" s="657">
        <v>136</v>
      </c>
      <c r="AW455" s="657">
        <v>99</v>
      </c>
      <c r="AX455" s="665">
        <v>284</v>
      </c>
      <c r="AY455" s="657">
        <v>149</v>
      </c>
      <c r="AZ455" s="666">
        <v>135</v>
      </c>
      <c r="BA455" s="657">
        <v>581</v>
      </c>
      <c r="BB455" s="657">
        <v>294</v>
      </c>
      <c r="BC455" s="657">
        <v>287</v>
      </c>
      <c r="BD455" s="665">
        <v>109</v>
      </c>
      <c r="BE455" s="657">
        <v>63</v>
      </c>
      <c r="BF455" s="666">
        <v>46</v>
      </c>
      <c r="BG455" s="657">
        <v>403</v>
      </c>
      <c r="BH455" s="657">
        <v>207</v>
      </c>
      <c r="BI455" s="657">
        <v>196</v>
      </c>
      <c r="BJ455" s="665">
        <v>103</v>
      </c>
      <c r="BK455" s="657">
        <v>47</v>
      </c>
      <c r="BL455" s="666">
        <v>56</v>
      </c>
      <c r="BM455" s="657">
        <v>196</v>
      </c>
      <c r="BN455" s="657">
        <v>96</v>
      </c>
      <c r="BO455" s="657">
        <v>100</v>
      </c>
      <c r="BP455" s="665">
        <v>85</v>
      </c>
      <c r="BQ455" s="657">
        <v>53</v>
      </c>
      <c r="BR455" s="666">
        <v>32</v>
      </c>
      <c r="BS455" s="657">
        <v>155</v>
      </c>
      <c r="BT455" s="657">
        <v>104</v>
      </c>
      <c r="BU455" s="657">
        <v>51</v>
      </c>
      <c r="BV455" s="665">
        <v>180</v>
      </c>
      <c r="BW455" s="657">
        <v>109</v>
      </c>
      <c r="BX455" s="666">
        <v>71</v>
      </c>
      <c r="BY455" s="657">
        <v>224</v>
      </c>
      <c r="BZ455" s="657">
        <v>126</v>
      </c>
      <c r="CA455" s="657">
        <v>98</v>
      </c>
      <c r="CB455" s="665">
        <v>137</v>
      </c>
      <c r="CC455" s="657">
        <v>80</v>
      </c>
      <c r="CD455" s="666">
        <v>57</v>
      </c>
      <c r="CE455" s="657">
        <v>173</v>
      </c>
      <c r="CF455" s="657">
        <v>86</v>
      </c>
      <c r="CG455" s="657">
        <v>87</v>
      </c>
      <c r="CH455" s="665">
        <v>110</v>
      </c>
      <c r="CI455" s="657">
        <v>69</v>
      </c>
      <c r="CJ455" s="666">
        <v>41</v>
      </c>
      <c r="CK455" s="657">
        <v>250</v>
      </c>
      <c r="CL455" s="657">
        <v>131</v>
      </c>
      <c r="CM455" s="657">
        <v>119</v>
      </c>
      <c r="CN455" s="665">
        <v>93</v>
      </c>
      <c r="CO455" s="657">
        <v>31</v>
      </c>
      <c r="CP455" s="666">
        <v>62</v>
      </c>
      <c r="CQ455" s="657">
        <v>91</v>
      </c>
      <c r="CR455" s="657">
        <v>55</v>
      </c>
      <c r="CS455" s="657">
        <v>36</v>
      </c>
      <c r="CT455" s="665">
        <v>112</v>
      </c>
      <c r="CU455" s="657">
        <v>82</v>
      </c>
      <c r="CV455" s="666">
        <v>30</v>
      </c>
      <c r="CW455" s="657">
        <v>78</v>
      </c>
      <c r="CX455" s="657">
        <v>32</v>
      </c>
      <c r="CY455" s="657">
        <v>46</v>
      </c>
      <c r="CZ455" s="665">
        <v>50</v>
      </c>
      <c r="DA455" s="657">
        <v>13</v>
      </c>
      <c r="DB455" s="666">
        <v>37</v>
      </c>
      <c r="DC455" s="657">
        <v>165</v>
      </c>
      <c r="DD455" s="657">
        <v>90</v>
      </c>
      <c r="DE455" s="657">
        <v>75</v>
      </c>
      <c r="DF455" s="665">
        <v>55</v>
      </c>
      <c r="DG455" s="657">
        <v>31</v>
      </c>
      <c r="DH455" s="666">
        <v>24</v>
      </c>
      <c r="DI455" s="657">
        <v>113</v>
      </c>
      <c r="DJ455" s="657">
        <v>56</v>
      </c>
      <c r="DK455" s="657">
        <v>57</v>
      </c>
      <c r="DL455" s="665">
        <v>92</v>
      </c>
      <c r="DM455" s="657">
        <v>35</v>
      </c>
      <c r="DN455" s="666">
        <v>57</v>
      </c>
      <c r="DO455" s="657">
        <v>75</v>
      </c>
      <c r="DP455" s="657">
        <v>32</v>
      </c>
      <c r="DQ455" s="657">
        <v>43</v>
      </c>
      <c r="DR455" s="665">
        <v>101</v>
      </c>
      <c r="DS455" s="657">
        <v>60</v>
      </c>
      <c r="DT455" s="666">
        <v>41</v>
      </c>
      <c r="DU455" s="665">
        <v>78</v>
      </c>
      <c r="DV455" s="657">
        <v>62</v>
      </c>
      <c r="DW455" s="666">
        <v>16</v>
      </c>
    </row>
    <row r="456" spans="1:127" hidden="1" x14ac:dyDescent="0.15">
      <c r="A456" s="529" t="s">
        <v>1798</v>
      </c>
      <c r="B456" s="661">
        <v>5883</v>
      </c>
      <c r="C456" s="662">
        <v>2989</v>
      </c>
      <c r="D456" s="663">
        <v>2888</v>
      </c>
      <c r="E456" s="657">
        <v>2366</v>
      </c>
      <c r="F456" s="657">
        <v>1223</v>
      </c>
      <c r="G456" s="657">
        <v>1139</v>
      </c>
      <c r="H456" s="665">
        <v>692</v>
      </c>
      <c r="I456" s="657">
        <v>327</v>
      </c>
      <c r="J456" s="666">
        <v>365</v>
      </c>
      <c r="K456" s="657">
        <v>415</v>
      </c>
      <c r="L456" s="657">
        <v>218</v>
      </c>
      <c r="M456" s="657">
        <v>197</v>
      </c>
      <c r="N456" s="665">
        <v>292</v>
      </c>
      <c r="O456" s="657">
        <v>159</v>
      </c>
      <c r="P456" s="666">
        <v>133</v>
      </c>
      <c r="Q456" s="657">
        <v>498</v>
      </c>
      <c r="R456" s="657">
        <v>236</v>
      </c>
      <c r="S456" s="657">
        <v>262</v>
      </c>
      <c r="T456" s="665">
        <v>46</v>
      </c>
      <c r="U456" s="657">
        <v>27</v>
      </c>
      <c r="V456" s="666">
        <v>19</v>
      </c>
      <c r="W456" s="657">
        <v>77</v>
      </c>
      <c r="X456" s="657">
        <v>47</v>
      </c>
      <c r="Y456" s="657">
        <v>30</v>
      </c>
      <c r="Z456" s="665">
        <v>260</v>
      </c>
      <c r="AA456" s="657">
        <v>114</v>
      </c>
      <c r="AB456" s="666">
        <v>146</v>
      </c>
      <c r="AC456" s="657">
        <v>6</v>
      </c>
      <c r="AD456" s="657">
        <v>4</v>
      </c>
      <c r="AE456" s="657">
        <v>2</v>
      </c>
      <c r="AF456" s="665">
        <v>46</v>
      </c>
      <c r="AG456" s="657">
        <v>24</v>
      </c>
      <c r="AH456" s="666">
        <v>22</v>
      </c>
      <c r="AI456" s="657">
        <v>252</v>
      </c>
      <c r="AJ456" s="657">
        <v>125</v>
      </c>
      <c r="AK456" s="657">
        <v>127</v>
      </c>
      <c r="AL456" s="665">
        <v>34</v>
      </c>
      <c r="AM456" s="657">
        <v>16</v>
      </c>
      <c r="AN456" s="666">
        <v>18</v>
      </c>
      <c r="AO456" s="657">
        <v>50</v>
      </c>
      <c r="AP456" s="657">
        <v>29</v>
      </c>
      <c r="AQ456" s="657">
        <v>21</v>
      </c>
      <c r="AR456" s="665">
        <v>196</v>
      </c>
      <c r="AS456" s="657">
        <v>89</v>
      </c>
      <c r="AT456" s="666">
        <v>107</v>
      </c>
      <c r="AU456" s="657">
        <v>44</v>
      </c>
      <c r="AV456" s="657">
        <v>24</v>
      </c>
      <c r="AW456" s="657">
        <v>20</v>
      </c>
      <c r="AX456" s="665">
        <v>26</v>
      </c>
      <c r="AY456" s="657">
        <v>13</v>
      </c>
      <c r="AZ456" s="666">
        <v>13</v>
      </c>
      <c r="BA456" s="657">
        <v>100</v>
      </c>
      <c r="BB456" s="657">
        <v>53</v>
      </c>
      <c r="BC456" s="657">
        <v>47</v>
      </c>
      <c r="BD456" s="665">
        <v>11</v>
      </c>
      <c r="BE456" s="657">
        <v>5</v>
      </c>
      <c r="BF456" s="666">
        <v>6</v>
      </c>
      <c r="BG456" s="657">
        <v>136</v>
      </c>
      <c r="BH456" s="657">
        <v>73</v>
      </c>
      <c r="BI456" s="657">
        <v>63</v>
      </c>
      <c r="BJ456" s="665">
        <v>54</v>
      </c>
      <c r="BK456" s="657">
        <v>23</v>
      </c>
      <c r="BL456" s="666">
        <v>31</v>
      </c>
      <c r="BM456" s="657">
        <v>9</v>
      </c>
      <c r="BN456" s="657">
        <v>4</v>
      </c>
      <c r="BO456" s="657">
        <v>5</v>
      </c>
      <c r="BP456" s="665">
        <v>6</v>
      </c>
      <c r="BQ456" s="657">
        <v>2</v>
      </c>
      <c r="BR456" s="666">
        <v>4</v>
      </c>
      <c r="BS456" s="657">
        <v>36</v>
      </c>
      <c r="BT456" s="657">
        <v>27</v>
      </c>
      <c r="BU456" s="657">
        <v>9</v>
      </c>
      <c r="BV456" s="665">
        <v>20</v>
      </c>
      <c r="BW456" s="657">
        <v>8</v>
      </c>
      <c r="BX456" s="666">
        <v>12</v>
      </c>
      <c r="BY456" s="657">
        <v>28</v>
      </c>
      <c r="BZ456" s="657">
        <v>18</v>
      </c>
      <c r="CA456" s="657">
        <v>10</v>
      </c>
      <c r="CB456" s="665">
        <v>18</v>
      </c>
      <c r="CC456" s="657">
        <v>9</v>
      </c>
      <c r="CD456" s="666">
        <v>9</v>
      </c>
      <c r="CE456" s="657">
        <v>32</v>
      </c>
      <c r="CF456" s="657">
        <v>16</v>
      </c>
      <c r="CG456" s="657">
        <v>16</v>
      </c>
      <c r="CH456" s="665">
        <v>29</v>
      </c>
      <c r="CI456" s="657">
        <v>12</v>
      </c>
      <c r="CJ456" s="666">
        <v>15</v>
      </c>
      <c r="CK456" s="657">
        <v>25</v>
      </c>
      <c r="CL456" s="657">
        <v>18</v>
      </c>
      <c r="CM456" s="657">
        <v>7</v>
      </c>
      <c r="CN456" s="665">
        <v>0</v>
      </c>
      <c r="CO456" s="657">
        <v>0</v>
      </c>
      <c r="CP456" s="666">
        <v>0</v>
      </c>
      <c r="CQ456" s="657">
        <v>1</v>
      </c>
      <c r="CR456" s="657">
        <v>0</v>
      </c>
      <c r="CS456" s="657">
        <v>1</v>
      </c>
      <c r="CT456" s="665">
        <v>2</v>
      </c>
      <c r="CU456" s="657">
        <v>1</v>
      </c>
      <c r="CV456" s="666">
        <v>1</v>
      </c>
      <c r="CW456" s="657">
        <v>7</v>
      </c>
      <c r="CX456" s="657">
        <v>3</v>
      </c>
      <c r="CY456" s="657">
        <v>4</v>
      </c>
      <c r="CZ456" s="665">
        <v>13</v>
      </c>
      <c r="DA456" s="657">
        <v>8</v>
      </c>
      <c r="DB456" s="666">
        <v>5</v>
      </c>
      <c r="DC456" s="657">
        <v>10</v>
      </c>
      <c r="DD456" s="657">
        <v>6</v>
      </c>
      <c r="DE456" s="657">
        <v>4</v>
      </c>
      <c r="DF456" s="665">
        <v>0</v>
      </c>
      <c r="DG456" s="657">
        <v>0</v>
      </c>
      <c r="DH456" s="666">
        <v>0</v>
      </c>
      <c r="DI456" s="657">
        <v>25</v>
      </c>
      <c r="DJ456" s="657">
        <v>19</v>
      </c>
      <c r="DK456" s="657">
        <v>6</v>
      </c>
      <c r="DL456" s="665">
        <v>3</v>
      </c>
      <c r="DM456" s="657">
        <v>1</v>
      </c>
      <c r="DN456" s="666">
        <v>2</v>
      </c>
      <c r="DO456" s="657">
        <v>4</v>
      </c>
      <c r="DP456" s="657">
        <v>2</v>
      </c>
      <c r="DQ456" s="657">
        <v>2</v>
      </c>
      <c r="DR456" s="665">
        <v>8</v>
      </c>
      <c r="DS456" s="657">
        <v>3</v>
      </c>
      <c r="DT456" s="666">
        <v>5</v>
      </c>
      <c r="DU456" s="665">
        <v>6</v>
      </c>
      <c r="DV456" s="657">
        <v>3</v>
      </c>
      <c r="DW456" s="666">
        <v>3</v>
      </c>
    </row>
    <row r="457" spans="1:127" hidden="1" x14ac:dyDescent="0.15">
      <c r="A457" s="529" t="s">
        <v>1799</v>
      </c>
      <c r="B457" s="661">
        <v>3932</v>
      </c>
      <c r="C457" s="662">
        <v>2087</v>
      </c>
      <c r="D457" s="663">
        <v>1841</v>
      </c>
      <c r="E457" s="657">
        <v>1563</v>
      </c>
      <c r="F457" s="657">
        <v>861</v>
      </c>
      <c r="G457" s="657">
        <v>698</v>
      </c>
      <c r="H457" s="665">
        <v>469</v>
      </c>
      <c r="I457" s="657">
        <v>218</v>
      </c>
      <c r="J457" s="666">
        <v>251</v>
      </c>
      <c r="K457" s="657">
        <v>302</v>
      </c>
      <c r="L457" s="657">
        <v>168</v>
      </c>
      <c r="M457" s="657">
        <v>134</v>
      </c>
      <c r="N457" s="665">
        <v>181</v>
      </c>
      <c r="O457" s="657">
        <v>107</v>
      </c>
      <c r="P457" s="666">
        <v>74</v>
      </c>
      <c r="Q457" s="657">
        <v>394</v>
      </c>
      <c r="R457" s="657">
        <v>178</v>
      </c>
      <c r="S457" s="657">
        <v>216</v>
      </c>
      <c r="T457" s="665">
        <v>33</v>
      </c>
      <c r="U457" s="657">
        <v>19</v>
      </c>
      <c r="V457" s="666">
        <v>14</v>
      </c>
      <c r="W457" s="657">
        <v>64</v>
      </c>
      <c r="X457" s="657">
        <v>44</v>
      </c>
      <c r="Y457" s="657">
        <v>20</v>
      </c>
      <c r="Z457" s="665">
        <v>104</v>
      </c>
      <c r="AA457" s="657">
        <v>53</v>
      </c>
      <c r="AB457" s="666">
        <v>51</v>
      </c>
      <c r="AC457" s="657">
        <v>6</v>
      </c>
      <c r="AD457" s="657">
        <v>4</v>
      </c>
      <c r="AE457" s="657">
        <v>2</v>
      </c>
      <c r="AF457" s="665">
        <v>35</v>
      </c>
      <c r="AG457" s="657">
        <v>18</v>
      </c>
      <c r="AH457" s="666">
        <v>17</v>
      </c>
      <c r="AI457" s="657">
        <v>175</v>
      </c>
      <c r="AJ457" s="657">
        <v>89</v>
      </c>
      <c r="AK457" s="657">
        <v>86</v>
      </c>
      <c r="AL457" s="665">
        <v>25</v>
      </c>
      <c r="AM457" s="657">
        <v>12</v>
      </c>
      <c r="AN457" s="666">
        <v>13</v>
      </c>
      <c r="AO457" s="657">
        <v>31</v>
      </c>
      <c r="AP457" s="657">
        <v>19</v>
      </c>
      <c r="AQ457" s="657">
        <v>12</v>
      </c>
      <c r="AR457" s="665">
        <v>126</v>
      </c>
      <c r="AS457" s="657">
        <v>63</v>
      </c>
      <c r="AT457" s="666">
        <v>63</v>
      </c>
      <c r="AU457" s="657">
        <v>31</v>
      </c>
      <c r="AV457" s="657">
        <v>20</v>
      </c>
      <c r="AW457" s="657">
        <v>11</v>
      </c>
      <c r="AX457" s="665">
        <v>14</v>
      </c>
      <c r="AY457" s="657">
        <v>5</v>
      </c>
      <c r="AZ457" s="666">
        <v>9</v>
      </c>
      <c r="BA457" s="657">
        <v>43</v>
      </c>
      <c r="BB457" s="657">
        <v>26</v>
      </c>
      <c r="BC457" s="657">
        <v>17</v>
      </c>
      <c r="BD457" s="665">
        <v>7</v>
      </c>
      <c r="BE457" s="657">
        <v>3</v>
      </c>
      <c r="BF457" s="666">
        <v>4</v>
      </c>
      <c r="BG457" s="657">
        <v>103</v>
      </c>
      <c r="BH457" s="657">
        <v>52</v>
      </c>
      <c r="BI457" s="657">
        <v>51</v>
      </c>
      <c r="BJ457" s="665">
        <v>44</v>
      </c>
      <c r="BK457" s="657">
        <v>19</v>
      </c>
      <c r="BL457" s="666">
        <v>25</v>
      </c>
      <c r="BM457" s="657">
        <v>2</v>
      </c>
      <c r="BN457" s="657">
        <v>1</v>
      </c>
      <c r="BO457" s="657">
        <v>1</v>
      </c>
      <c r="BP457" s="665">
        <v>4</v>
      </c>
      <c r="BQ457" s="657">
        <v>1</v>
      </c>
      <c r="BR457" s="666">
        <v>3</v>
      </c>
      <c r="BS457" s="657">
        <v>23</v>
      </c>
      <c r="BT457" s="657">
        <v>20</v>
      </c>
      <c r="BU457" s="657">
        <v>3</v>
      </c>
      <c r="BV457" s="665">
        <v>16</v>
      </c>
      <c r="BW457" s="657">
        <v>8</v>
      </c>
      <c r="BX457" s="666">
        <v>8</v>
      </c>
      <c r="BY457" s="657">
        <v>7</v>
      </c>
      <c r="BZ457" s="657">
        <v>3</v>
      </c>
      <c r="CA457" s="657">
        <v>4</v>
      </c>
      <c r="CB457" s="665">
        <v>18</v>
      </c>
      <c r="CC457" s="657">
        <v>9</v>
      </c>
      <c r="CD457" s="666">
        <v>9</v>
      </c>
      <c r="CE457" s="657">
        <v>10</v>
      </c>
      <c r="CF457" s="657">
        <v>5</v>
      </c>
      <c r="CG457" s="657">
        <v>5</v>
      </c>
      <c r="CH457" s="665">
        <v>12</v>
      </c>
      <c r="CI457" s="657">
        <v>8</v>
      </c>
      <c r="CJ457" s="666">
        <v>4</v>
      </c>
      <c r="CK457" s="657">
        <v>14</v>
      </c>
      <c r="CL457" s="657">
        <v>10</v>
      </c>
      <c r="CM457" s="657">
        <v>4</v>
      </c>
      <c r="CN457" s="665">
        <v>0</v>
      </c>
      <c r="CO457" s="657">
        <v>0</v>
      </c>
      <c r="CP457" s="666">
        <v>0</v>
      </c>
      <c r="CQ457" s="657">
        <v>1</v>
      </c>
      <c r="CR457" s="657">
        <v>0</v>
      </c>
      <c r="CS457" s="657">
        <v>1</v>
      </c>
      <c r="CT457" s="665">
        <v>2</v>
      </c>
      <c r="CU457" s="657">
        <v>1</v>
      </c>
      <c r="CV457" s="666">
        <v>1</v>
      </c>
      <c r="CW457" s="657">
        <v>7</v>
      </c>
      <c r="CX457" s="657">
        <v>3</v>
      </c>
      <c r="CY457" s="657">
        <v>4</v>
      </c>
      <c r="CZ457" s="665">
        <v>13</v>
      </c>
      <c r="DA457" s="657">
        <v>8</v>
      </c>
      <c r="DB457" s="666">
        <v>5</v>
      </c>
      <c r="DC457" s="657">
        <v>10</v>
      </c>
      <c r="DD457" s="657">
        <v>6</v>
      </c>
      <c r="DE457" s="657">
        <v>4</v>
      </c>
      <c r="DF457" s="665">
        <v>0</v>
      </c>
      <c r="DG457" s="657">
        <v>0</v>
      </c>
      <c r="DH457" s="666">
        <v>0</v>
      </c>
      <c r="DI457" s="657">
        <v>25</v>
      </c>
      <c r="DJ457" s="657">
        <v>19</v>
      </c>
      <c r="DK457" s="657">
        <v>6</v>
      </c>
      <c r="DL457" s="665">
        <v>3</v>
      </c>
      <c r="DM457" s="657">
        <v>1</v>
      </c>
      <c r="DN457" s="666">
        <v>2</v>
      </c>
      <c r="DO457" s="657">
        <v>3</v>
      </c>
      <c r="DP457" s="657">
        <v>1</v>
      </c>
      <c r="DQ457" s="657">
        <v>2</v>
      </c>
      <c r="DR457" s="665">
        <v>6</v>
      </c>
      <c r="DS457" s="657">
        <v>2</v>
      </c>
      <c r="DT457" s="666">
        <v>4</v>
      </c>
      <c r="DU457" s="665">
        <v>6</v>
      </c>
      <c r="DV457" s="657">
        <v>3</v>
      </c>
      <c r="DW457" s="666">
        <v>3</v>
      </c>
    </row>
    <row r="458" spans="1:127" hidden="1" x14ac:dyDescent="0.15">
      <c r="A458" s="529" t="s">
        <v>1800</v>
      </c>
      <c r="B458" s="661">
        <v>1357</v>
      </c>
      <c r="C458" s="662">
        <v>603</v>
      </c>
      <c r="D458" s="663">
        <v>752</v>
      </c>
      <c r="E458" s="657">
        <v>570</v>
      </c>
      <c r="F458" s="657">
        <v>240</v>
      </c>
      <c r="G458" s="657">
        <v>330</v>
      </c>
      <c r="H458" s="665">
        <v>148</v>
      </c>
      <c r="I458" s="657">
        <v>66</v>
      </c>
      <c r="J458" s="666">
        <v>82</v>
      </c>
      <c r="K458" s="657">
        <v>72</v>
      </c>
      <c r="L458" s="657">
        <v>36</v>
      </c>
      <c r="M458" s="657">
        <v>36</v>
      </c>
      <c r="N458" s="665">
        <v>68</v>
      </c>
      <c r="O458" s="657">
        <v>34</v>
      </c>
      <c r="P458" s="666">
        <v>34</v>
      </c>
      <c r="Q458" s="657">
        <v>46</v>
      </c>
      <c r="R458" s="657">
        <v>27</v>
      </c>
      <c r="S458" s="657">
        <v>19</v>
      </c>
      <c r="T458" s="665">
        <v>0</v>
      </c>
      <c r="U458" s="657">
        <v>0</v>
      </c>
      <c r="V458" s="666">
        <v>0</v>
      </c>
      <c r="W458" s="657">
        <v>13</v>
      </c>
      <c r="X458" s="657">
        <v>3</v>
      </c>
      <c r="Y458" s="657">
        <v>10</v>
      </c>
      <c r="Z458" s="665">
        <v>124</v>
      </c>
      <c r="AA458" s="657">
        <v>46</v>
      </c>
      <c r="AB458" s="666">
        <v>78</v>
      </c>
      <c r="AC458" s="657">
        <v>0</v>
      </c>
      <c r="AD458" s="657">
        <v>0</v>
      </c>
      <c r="AE458" s="657">
        <v>0</v>
      </c>
      <c r="AF458" s="665">
        <v>2</v>
      </c>
      <c r="AG458" s="657">
        <v>1</v>
      </c>
      <c r="AH458" s="666">
        <v>1</v>
      </c>
      <c r="AI458" s="657">
        <v>40</v>
      </c>
      <c r="AJ458" s="657">
        <v>22</v>
      </c>
      <c r="AK458" s="657">
        <v>18</v>
      </c>
      <c r="AL458" s="665">
        <v>5</v>
      </c>
      <c r="AM458" s="657">
        <v>2</v>
      </c>
      <c r="AN458" s="666">
        <v>3</v>
      </c>
      <c r="AO458" s="657">
        <v>14</v>
      </c>
      <c r="AP458" s="657">
        <v>6</v>
      </c>
      <c r="AQ458" s="657">
        <v>8</v>
      </c>
      <c r="AR458" s="665">
        <v>68</v>
      </c>
      <c r="AS458" s="657">
        <v>25</v>
      </c>
      <c r="AT458" s="666">
        <v>43</v>
      </c>
      <c r="AU458" s="657">
        <v>13</v>
      </c>
      <c r="AV458" s="657">
        <v>4</v>
      </c>
      <c r="AW458" s="657">
        <v>9</v>
      </c>
      <c r="AX458" s="665">
        <v>11</v>
      </c>
      <c r="AY458" s="657">
        <v>7</v>
      </c>
      <c r="AZ458" s="666">
        <v>4</v>
      </c>
      <c r="BA458" s="657">
        <v>50</v>
      </c>
      <c r="BB458" s="657">
        <v>22</v>
      </c>
      <c r="BC458" s="657">
        <v>28</v>
      </c>
      <c r="BD458" s="665">
        <v>2</v>
      </c>
      <c r="BE458" s="657">
        <v>0</v>
      </c>
      <c r="BF458" s="666">
        <v>2</v>
      </c>
      <c r="BG458" s="657">
        <v>31</v>
      </c>
      <c r="BH458" s="657">
        <v>20</v>
      </c>
      <c r="BI458" s="657">
        <v>11</v>
      </c>
      <c r="BJ458" s="665">
        <v>0</v>
      </c>
      <c r="BK458" s="657">
        <v>0</v>
      </c>
      <c r="BL458" s="666">
        <v>0</v>
      </c>
      <c r="BM458" s="657">
        <v>7</v>
      </c>
      <c r="BN458" s="657">
        <v>3</v>
      </c>
      <c r="BO458" s="657">
        <v>4</v>
      </c>
      <c r="BP458" s="665">
        <v>2</v>
      </c>
      <c r="BQ458" s="657">
        <v>1</v>
      </c>
      <c r="BR458" s="666">
        <v>1</v>
      </c>
      <c r="BS458" s="657">
        <v>9</v>
      </c>
      <c r="BT458" s="657">
        <v>4</v>
      </c>
      <c r="BU458" s="657">
        <v>5</v>
      </c>
      <c r="BV458" s="665">
        <v>4</v>
      </c>
      <c r="BW458" s="657">
        <v>0</v>
      </c>
      <c r="BX458" s="666">
        <v>4</v>
      </c>
      <c r="BY458" s="657">
        <v>20</v>
      </c>
      <c r="BZ458" s="657">
        <v>15</v>
      </c>
      <c r="CA458" s="657">
        <v>5</v>
      </c>
      <c r="CB458" s="665">
        <v>0</v>
      </c>
      <c r="CC458" s="657">
        <v>0</v>
      </c>
      <c r="CD458" s="666">
        <v>0</v>
      </c>
      <c r="CE458" s="657">
        <v>9</v>
      </c>
      <c r="CF458" s="657">
        <v>6</v>
      </c>
      <c r="CG458" s="657">
        <v>3</v>
      </c>
      <c r="CH458" s="665">
        <v>17</v>
      </c>
      <c r="CI458" s="657">
        <v>4</v>
      </c>
      <c r="CJ458" s="666">
        <v>11</v>
      </c>
      <c r="CK458" s="657">
        <v>9</v>
      </c>
      <c r="CL458" s="657">
        <v>7</v>
      </c>
      <c r="CM458" s="657">
        <v>2</v>
      </c>
      <c r="CN458" s="665">
        <v>0</v>
      </c>
      <c r="CO458" s="657">
        <v>0</v>
      </c>
      <c r="CP458" s="666">
        <v>0</v>
      </c>
      <c r="CQ458" s="657">
        <v>0</v>
      </c>
      <c r="CR458" s="657">
        <v>0</v>
      </c>
      <c r="CS458" s="657">
        <v>0</v>
      </c>
      <c r="CT458" s="665">
        <v>0</v>
      </c>
      <c r="CU458" s="657">
        <v>0</v>
      </c>
      <c r="CV458" s="666">
        <v>0</v>
      </c>
      <c r="CW458" s="657">
        <v>0</v>
      </c>
      <c r="CX458" s="657">
        <v>0</v>
      </c>
      <c r="CY458" s="657">
        <v>0</v>
      </c>
      <c r="CZ458" s="665">
        <v>0</v>
      </c>
      <c r="DA458" s="657">
        <v>0</v>
      </c>
      <c r="DB458" s="666">
        <v>0</v>
      </c>
      <c r="DC458" s="657">
        <v>0</v>
      </c>
      <c r="DD458" s="657">
        <v>0</v>
      </c>
      <c r="DE458" s="657">
        <v>0</v>
      </c>
      <c r="DF458" s="665">
        <v>0</v>
      </c>
      <c r="DG458" s="657">
        <v>0</v>
      </c>
      <c r="DH458" s="666">
        <v>0</v>
      </c>
      <c r="DI458" s="657">
        <v>0</v>
      </c>
      <c r="DJ458" s="657">
        <v>0</v>
      </c>
      <c r="DK458" s="657">
        <v>0</v>
      </c>
      <c r="DL458" s="665">
        <v>0</v>
      </c>
      <c r="DM458" s="657">
        <v>0</v>
      </c>
      <c r="DN458" s="666">
        <v>0</v>
      </c>
      <c r="DO458" s="657">
        <v>1</v>
      </c>
      <c r="DP458" s="657">
        <v>1</v>
      </c>
      <c r="DQ458" s="657">
        <v>0</v>
      </c>
      <c r="DR458" s="665">
        <v>2</v>
      </c>
      <c r="DS458" s="657">
        <v>1</v>
      </c>
      <c r="DT458" s="666">
        <v>1</v>
      </c>
      <c r="DU458" s="665">
        <v>0</v>
      </c>
      <c r="DV458" s="657">
        <v>0</v>
      </c>
      <c r="DW458" s="666">
        <v>0</v>
      </c>
    </row>
    <row r="459" spans="1:127" hidden="1" x14ac:dyDescent="0.15">
      <c r="A459" s="529" t="s">
        <v>1801</v>
      </c>
      <c r="B459" s="661">
        <v>594</v>
      </c>
      <c r="C459" s="662">
        <v>299</v>
      </c>
      <c r="D459" s="663">
        <v>295</v>
      </c>
      <c r="E459" s="657">
        <v>233</v>
      </c>
      <c r="F459" s="657">
        <v>122</v>
      </c>
      <c r="G459" s="657">
        <v>111</v>
      </c>
      <c r="H459" s="665">
        <v>75</v>
      </c>
      <c r="I459" s="657">
        <v>43</v>
      </c>
      <c r="J459" s="666">
        <v>32</v>
      </c>
      <c r="K459" s="657">
        <v>41</v>
      </c>
      <c r="L459" s="657">
        <v>14</v>
      </c>
      <c r="M459" s="657">
        <v>27</v>
      </c>
      <c r="N459" s="665">
        <v>43</v>
      </c>
      <c r="O459" s="657">
        <v>18</v>
      </c>
      <c r="P459" s="666">
        <v>25</v>
      </c>
      <c r="Q459" s="657">
        <v>58</v>
      </c>
      <c r="R459" s="657">
        <v>31</v>
      </c>
      <c r="S459" s="657">
        <v>27</v>
      </c>
      <c r="T459" s="665">
        <v>13</v>
      </c>
      <c r="U459" s="657">
        <v>8</v>
      </c>
      <c r="V459" s="666">
        <v>5</v>
      </c>
      <c r="W459" s="657">
        <v>0</v>
      </c>
      <c r="X459" s="657">
        <v>0</v>
      </c>
      <c r="Y459" s="657">
        <v>0</v>
      </c>
      <c r="Z459" s="665">
        <v>32</v>
      </c>
      <c r="AA459" s="657">
        <v>15</v>
      </c>
      <c r="AB459" s="666">
        <v>17</v>
      </c>
      <c r="AC459" s="657">
        <v>0</v>
      </c>
      <c r="AD459" s="657">
        <v>0</v>
      </c>
      <c r="AE459" s="657">
        <v>0</v>
      </c>
      <c r="AF459" s="665">
        <v>9</v>
      </c>
      <c r="AG459" s="657">
        <v>5</v>
      </c>
      <c r="AH459" s="666">
        <v>4</v>
      </c>
      <c r="AI459" s="657">
        <v>37</v>
      </c>
      <c r="AJ459" s="657">
        <v>14</v>
      </c>
      <c r="AK459" s="657">
        <v>23</v>
      </c>
      <c r="AL459" s="665">
        <v>4</v>
      </c>
      <c r="AM459" s="657">
        <v>2</v>
      </c>
      <c r="AN459" s="666">
        <v>2</v>
      </c>
      <c r="AO459" s="657">
        <v>5</v>
      </c>
      <c r="AP459" s="657">
        <v>4</v>
      </c>
      <c r="AQ459" s="657">
        <v>1</v>
      </c>
      <c r="AR459" s="665">
        <v>2</v>
      </c>
      <c r="AS459" s="657">
        <v>1</v>
      </c>
      <c r="AT459" s="666">
        <v>1</v>
      </c>
      <c r="AU459" s="657">
        <v>0</v>
      </c>
      <c r="AV459" s="657">
        <v>0</v>
      </c>
      <c r="AW459" s="657">
        <v>0</v>
      </c>
      <c r="AX459" s="665">
        <v>1</v>
      </c>
      <c r="AY459" s="657">
        <v>1</v>
      </c>
      <c r="AZ459" s="666">
        <v>0</v>
      </c>
      <c r="BA459" s="657">
        <v>7</v>
      </c>
      <c r="BB459" s="657">
        <v>5</v>
      </c>
      <c r="BC459" s="657">
        <v>2</v>
      </c>
      <c r="BD459" s="665">
        <v>2</v>
      </c>
      <c r="BE459" s="657">
        <v>2</v>
      </c>
      <c r="BF459" s="666">
        <v>0</v>
      </c>
      <c r="BG459" s="657">
        <v>2</v>
      </c>
      <c r="BH459" s="657">
        <v>1</v>
      </c>
      <c r="BI459" s="657">
        <v>1</v>
      </c>
      <c r="BJ459" s="665">
        <v>10</v>
      </c>
      <c r="BK459" s="657">
        <v>4</v>
      </c>
      <c r="BL459" s="666">
        <v>6</v>
      </c>
      <c r="BM459" s="657">
        <v>0</v>
      </c>
      <c r="BN459" s="657">
        <v>0</v>
      </c>
      <c r="BO459" s="657">
        <v>0</v>
      </c>
      <c r="BP459" s="665">
        <v>0</v>
      </c>
      <c r="BQ459" s="657">
        <v>0</v>
      </c>
      <c r="BR459" s="666">
        <v>0</v>
      </c>
      <c r="BS459" s="657">
        <v>4</v>
      </c>
      <c r="BT459" s="657">
        <v>3</v>
      </c>
      <c r="BU459" s="657">
        <v>1</v>
      </c>
      <c r="BV459" s="665">
        <v>0</v>
      </c>
      <c r="BW459" s="657">
        <v>0</v>
      </c>
      <c r="BX459" s="666">
        <v>0</v>
      </c>
      <c r="BY459" s="657">
        <v>1</v>
      </c>
      <c r="BZ459" s="657">
        <v>0</v>
      </c>
      <c r="CA459" s="657">
        <v>1</v>
      </c>
      <c r="CB459" s="665">
        <v>0</v>
      </c>
      <c r="CC459" s="657">
        <v>0</v>
      </c>
      <c r="CD459" s="666">
        <v>0</v>
      </c>
      <c r="CE459" s="657">
        <v>13</v>
      </c>
      <c r="CF459" s="657">
        <v>5</v>
      </c>
      <c r="CG459" s="657">
        <v>8</v>
      </c>
      <c r="CH459" s="665">
        <v>0</v>
      </c>
      <c r="CI459" s="657">
        <v>0</v>
      </c>
      <c r="CJ459" s="666">
        <v>0</v>
      </c>
      <c r="CK459" s="657">
        <v>2</v>
      </c>
      <c r="CL459" s="657">
        <v>1</v>
      </c>
      <c r="CM459" s="657">
        <v>1</v>
      </c>
      <c r="CN459" s="665">
        <v>0</v>
      </c>
      <c r="CO459" s="657">
        <v>0</v>
      </c>
      <c r="CP459" s="666">
        <v>0</v>
      </c>
      <c r="CQ459" s="657">
        <v>0</v>
      </c>
      <c r="CR459" s="657">
        <v>0</v>
      </c>
      <c r="CS459" s="657">
        <v>0</v>
      </c>
      <c r="CT459" s="665">
        <v>0</v>
      </c>
      <c r="CU459" s="657">
        <v>0</v>
      </c>
      <c r="CV459" s="666">
        <v>0</v>
      </c>
      <c r="CW459" s="657">
        <v>0</v>
      </c>
      <c r="CX459" s="657">
        <v>0</v>
      </c>
      <c r="CY459" s="657">
        <v>0</v>
      </c>
      <c r="CZ459" s="665">
        <v>0</v>
      </c>
      <c r="DA459" s="657">
        <v>0</v>
      </c>
      <c r="DB459" s="666">
        <v>0</v>
      </c>
      <c r="DC459" s="657">
        <v>0</v>
      </c>
      <c r="DD459" s="657">
        <v>0</v>
      </c>
      <c r="DE459" s="657">
        <v>0</v>
      </c>
      <c r="DF459" s="665">
        <v>0</v>
      </c>
      <c r="DG459" s="657">
        <v>0</v>
      </c>
      <c r="DH459" s="666">
        <v>0</v>
      </c>
      <c r="DI459" s="657">
        <v>0</v>
      </c>
      <c r="DJ459" s="657">
        <v>0</v>
      </c>
      <c r="DK459" s="657">
        <v>0</v>
      </c>
      <c r="DL459" s="665">
        <v>0</v>
      </c>
      <c r="DM459" s="657">
        <v>0</v>
      </c>
      <c r="DN459" s="666">
        <v>0</v>
      </c>
      <c r="DO459" s="657">
        <v>0</v>
      </c>
      <c r="DP459" s="657">
        <v>0</v>
      </c>
      <c r="DQ459" s="657">
        <v>0</v>
      </c>
      <c r="DR459" s="665">
        <v>0</v>
      </c>
      <c r="DS459" s="657">
        <v>0</v>
      </c>
      <c r="DT459" s="666">
        <v>0</v>
      </c>
      <c r="DU459" s="665">
        <v>0</v>
      </c>
      <c r="DV459" s="657">
        <v>0</v>
      </c>
      <c r="DW459" s="666">
        <v>0</v>
      </c>
    </row>
    <row r="460" spans="1:127" hidden="1" x14ac:dyDescent="0.15">
      <c r="A460" s="529" t="s">
        <v>1802</v>
      </c>
      <c r="B460" s="661">
        <v>3319</v>
      </c>
      <c r="C460" s="662">
        <v>1581</v>
      </c>
      <c r="D460" s="663">
        <v>1738</v>
      </c>
      <c r="E460" s="657">
        <v>1211</v>
      </c>
      <c r="F460" s="657">
        <v>555</v>
      </c>
      <c r="G460" s="657">
        <v>656</v>
      </c>
      <c r="H460" s="665">
        <v>323</v>
      </c>
      <c r="I460" s="657">
        <v>168</v>
      </c>
      <c r="J460" s="666">
        <v>155</v>
      </c>
      <c r="K460" s="657">
        <v>214</v>
      </c>
      <c r="L460" s="657">
        <v>108</v>
      </c>
      <c r="M460" s="657">
        <v>106</v>
      </c>
      <c r="N460" s="665">
        <v>209</v>
      </c>
      <c r="O460" s="657">
        <v>73</v>
      </c>
      <c r="P460" s="666">
        <v>136</v>
      </c>
      <c r="Q460" s="657">
        <v>219</v>
      </c>
      <c r="R460" s="657">
        <v>98</v>
      </c>
      <c r="S460" s="657">
        <v>121</v>
      </c>
      <c r="T460" s="665">
        <v>39</v>
      </c>
      <c r="U460" s="657">
        <v>14</v>
      </c>
      <c r="V460" s="666">
        <v>25</v>
      </c>
      <c r="W460" s="657">
        <v>45</v>
      </c>
      <c r="X460" s="657">
        <v>22</v>
      </c>
      <c r="Y460" s="657">
        <v>23</v>
      </c>
      <c r="Z460" s="665">
        <v>137</v>
      </c>
      <c r="AA460" s="657">
        <v>64</v>
      </c>
      <c r="AB460" s="666">
        <v>73</v>
      </c>
      <c r="AC460" s="657">
        <v>9</v>
      </c>
      <c r="AD460" s="657">
        <v>4</v>
      </c>
      <c r="AE460" s="657">
        <v>5</v>
      </c>
      <c r="AF460" s="665">
        <v>46</v>
      </c>
      <c r="AG460" s="657">
        <v>26</v>
      </c>
      <c r="AH460" s="666">
        <v>20</v>
      </c>
      <c r="AI460" s="657">
        <v>141</v>
      </c>
      <c r="AJ460" s="657">
        <v>69</v>
      </c>
      <c r="AK460" s="657">
        <v>72</v>
      </c>
      <c r="AL460" s="665">
        <v>28</v>
      </c>
      <c r="AM460" s="657">
        <v>15</v>
      </c>
      <c r="AN460" s="666">
        <v>13</v>
      </c>
      <c r="AO460" s="657">
        <v>49</v>
      </c>
      <c r="AP460" s="657">
        <v>24</v>
      </c>
      <c r="AQ460" s="657">
        <v>25</v>
      </c>
      <c r="AR460" s="665">
        <v>95</v>
      </c>
      <c r="AS460" s="657">
        <v>45</v>
      </c>
      <c r="AT460" s="666">
        <v>50</v>
      </c>
      <c r="AU460" s="657">
        <v>50</v>
      </c>
      <c r="AV460" s="657">
        <v>31</v>
      </c>
      <c r="AW460" s="657">
        <v>19</v>
      </c>
      <c r="AX460" s="665">
        <v>46</v>
      </c>
      <c r="AY460" s="657">
        <v>24</v>
      </c>
      <c r="AZ460" s="666">
        <v>22</v>
      </c>
      <c r="BA460" s="657">
        <v>76</v>
      </c>
      <c r="BB460" s="657">
        <v>37</v>
      </c>
      <c r="BC460" s="657">
        <v>39</v>
      </c>
      <c r="BD460" s="665">
        <v>24</v>
      </c>
      <c r="BE460" s="657">
        <v>9</v>
      </c>
      <c r="BF460" s="666">
        <v>15</v>
      </c>
      <c r="BG460" s="657">
        <v>45</v>
      </c>
      <c r="BH460" s="657">
        <v>24</v>
      </c>
      <c r="BI460" s="657">
        <v>21</v>
      </c>
      <c r="BJ460" s="665">
        <v>34</v>
      </c>
      <c r="BK460" s="657">
        <v>19</v>
      </c>
      <c r="BL460" s="666">
        <v>15</v>
      </c>
      <c r="BM460" s="657">
        <v>23</v>
      </c>
      <c r="BN460" s="657">
        <v>10</v>
      </c>
      <c r="BO460" s="657">
        <v>13</v>
      </c>
      <c r="BP460" s="665">
        <v>9</v>
      </c>
      <c r="BQ460" s="657">
        <v>5</v>
      </c>
      <c r="BR460" s="666">
        <v>4</v>
      </c>
      <c r="BS460" s="657">
        <v>23</v>
      </c>
      <c r="BT460" s="657">
        <v>18</v>
      </c>
      <c r="BU460" s="657">
        <v>5</v>
      </c>
      <c r="BV460" s="665">
        <v>22</v>
      </c>
      <c r="BW460" s="657">
        <v>9</v>
      </c>
      <c r="BX460" s="666">
        <v>13</v>
      </c>
      <c r="BY460" s="657">
        <v>11</v>
      </c>
      <c r="BZ460" s="657">
        <v>5</v>
      </c>
      <c r="CA460" s="657">
        <v>6</v>
      </c>
      <c r="CB460" s="665">
        <v>20</v>
      </c>
      <c r="CC460" s="657">
        <v>8</v>
      </c>
      <c r="CD460" s="666">
        <v>12</v>
      </c>
      <c r="CE460" s="657">
        <v>22</v>
      </c>
      <c r="CF460" s="657">
        <v>13</v>
      </c>
      <c r="CG460" s="657">
        <v>9</v>
      </c>
      <c r="CH460" s="665">
        <v>12</v>
      </c>
      <c r="CI460" s="657">
        <v>6</v>
      </c>
      <c r="CJ460" s="666">
        <v>6</v>
      </c>
      <c r="CK460" s="657">
        <v>35</v>
      </c>
      <c r="CL460" s="657">
        <v>22</v>
      </c>
      <c r="CM460" s="657">
        <v>13</v>
      </c>
      <c r="CN460" s="665">
        <v>18</v>
      </c>
      <c r="CO460" s="657">
        <v>10</v>
      </c>
      <c r="CP460" s="666">
        <v>8</v>
      </c>
      <c r="CQ460" s="657">
        <v>2</v>
      </c>
      <c r="CR460" s="657">
        <v>2</v>
      </c>
      <c r="CS460" s="657">
        <v>0</v>
      </c>
      <c r="CT460" s="665">
        <v>10</v>
      </c>
      <c r="CU460" s="657">
        <v>4</v>
      </c>
      <c r="CV460" s="666">
        <v>6</v>
      </c>
      <c r="CW460" s="657">
        <v>6</v>
      </c>
      <c r="CX460" s="657">
        <v>4</v>
      </c>
      <c r="CY460" s="657">
        <v>2</v>
      </c>
      <c r="CZ460" s="665">
        <v>0</v>
      </c>
      <c r="DA460" s="657">
        <v>0</v>
      </c>
      <c r="DB460" s="666">
        <v>0</v>
      </c>
      <c r="DC460" s="657">
        <v>17</v>
      </c>
      <c r="DD460" s="657">
        <v>11</v>
      </c>
      <c r="DE460" s="657">
        <v>6</v>
      </c>
      <c r="DF460" s="665">
        <v>5</v>
      </c>
      <c r="DG460" s="657">
        <v>0</v>
      </c>
      <c r="DH460" s="666">
        <v>5</v>
      </c>
      <c r="DI460" s="657">
        <v>17</v>
      </c>
      <c r="DJ460" s="657">
        <v>7</v>
      </c>
      <c r="DK460" s="657">
        <v>10</v>
      </c>
      <c r="DL460" s="665">
        <v>8</v>
      </c>
      <c r="DM460" s="657">
        <v>5</v>
      </c>
      <c r="DN460" s="666">
        <v>3</v>
      </c>
      <c r="DO460" s="657">
        <v>7</v>
      </c>
      <c r="DP460" s="657">
        <v>5</v>
      </c>
      <c r="DQ460" s="657">
        <v>2</v>
      </c>
      <c r="DR460" s="665">
        <v>8</v>
      </c>
      <c r="DS460" s="657">
        <v>6</v>
      </c>
      <c r="DT460" s="666">
        <v>2</v>
      </c>
      <c r="DU460" s="665">
        <v>4</v>
      </c>
      <c r="DV460" s="657">
        <v>2</v>
      </c>
      <c r="DW460" s="666">
        <v>2</v>
      </c>
    </row>
    <row r="461" spans="1:127" hidden="1" x14ac:dyDescent="0.15">
      <c r="A461" s="529" t="s">
        <v>1803</v>
      </c>
      <c r="B461" s="661">
        <v>23991</v>
      </c>
      <c r="C461" s="662">
        <v>9361</v>
      </c>
      <c r="D461" s="663">
        <v>14585</v>
      </c>
      <c r="E461" s="657">
        <v>7462</v>
      </c>
      <c r="F461" s="657">
        <v>2938</v>
      </c>
      <c r="G461" s="657">
        <v>4508</v>
      </c>
      <c r="H461" s="665">
        <v>2656</v>
      </c>
      <c r="I461" s="657">
        <v>934</v>
      </c>
      <c r="J461" s="666">
        <v>1722</v>
      </c>
      <c r="K461" s="657">
        <v>1540</v>
      </c>
      <c r="L461" s="657">
        <v>604</v>
      </c>
      <c r="M461" s="657">
        <v>934</v>
      </c>
      <c r="N461" s="665">
        <v>1015</v>
      </c>
      <c r="O461" s="657">
        <v>395</v>
      </c>
      <c r="P461" s="666">
        <v>620</v>
      </c>
      <c r="Q461" s="657">
        <v>1860</v>
      </c>
      <c r="R461" s="657">
        <v>681</v>
      </c>
      <c r="S461" s="657">
        <v>1172</v>
      </c>
      <c r="T461" s="665">
        <v>230</v>
      </c>
      <c r="U461" s="657">
        <v>79</v>
      </c>
      <c r="V461" s="666">
        <v>151</v>
      </c>
      <c r="W461" s="657">
        <v>312</v>
      </c>
      <c r="X461" s="657">
        <v>120</v>
      </c>
      <c r="Y461" s="657">
        <v>192</v>
      </c>
      <c r="Z461" s="665">
        <v>883</v>
      </c>
      <c r="AA461" s="657">
        <v>373</v>
      </c>
      <c r="AB461" s="666">
        <v>506</v>
      </c>
      <c r="AC461" s="657">
        <v>100</v>
      </c>
      <c r="AD461" s="657">
        <v>43</v>
      </c>
      <c r="AE461" s="657">
        <v>57</v>
      </c>
      <c r="AF461" s="665">
        <v>583</v>
      </c>
      <c r="AG461" s="657">
        <v>247</v>
      </c>
      <c r="AH461" s="666">
        <v>336</v>
      </c>
      <c r="AI461" s="657">
        <v>1145</v>
      </c>
      <c r="AJ461" s="657">
        <v>421</v>
      </c>
      <c r="AK461" s="657">
        <v>724</v>
      </c>
      <c r="AL461" s="665">
        <v>243</v>
      </c>
      <c r="AM461" s="657">
        <v>87</v>
      </c>
      <c r="AN461" s="666">
        <v>156</v>
      </c>
      <c r="AO461" s="657">
        <v>173</v>
      </c>
      <c r="AP461" s="657">
        <v>80</v>
      </c>
      <c r="AQ461" s="657">
        <v>93</v>
      </c>
      <c r="AR461" s="665">
        <v>622</v>
      </c>
      <c r="AS461" s="657">
        <v>233</v>
      </c>
      <c r="AT461" s="666">
        <v>383</v>
      </c>
      <c r="AU461" s="657">
        <v>378</v>
      </c>
      <c r="AV461" s="657">
        <v>174</v>
      </c>
      <c r="AW461" s="657">
        <v>199</v>
      </c>
      <c r="AX461" s="665">
        <v>268</v>
      </c>
      <c r="AY461" s="657">
        <v>81</v>
      </c>
      <c r="AZ461" s="666">
        <v>187</v>
      </c>
      <c r="BA461" s="657">
        <v>557</v>
      </c>
      <c r="BB461" s="657">
        <v>188</v>
      </c>
      <c r="BC461" s="657">
        <v>369</v>
      </c>
      <c r="BD461" s="665">
        <v>66</v>
      </c>
      <c r="BE461" s="657">
        <v>30</v>
      </c>
      <c r="BF461" s="666">
        <v>36</v>
      </c>
      <c r="BG461" s="657">
        <v>493</v>
      </c>
      <c r="BH461" s="657">
        <v>191</v>
      </c>
      <c r="BI461" s="657">
        <v>302</v>
      </c>
      <c r="BJ461" s="665">
        <v>223</v>
      </c>
      <c r="BK461" s="657">
        <v>106</v>
      </c>
      <c r="BL461" s="666">
        <v>117</v>
      </c>
      <c r="BM461" s="657">
        <v>254</v>
      </c>
      <c r="BN461" s="657">
        <v>115</v>
      </c>
      <c r="BO461" s="657">
        <v>139</v>
      </c>
      <c r="BP461" s="665">
        <v>162</v>
      </c>
      <c r="BQ461" s="657">
        <v>60</v>
      </c>
      <c r="BR461" s="666">
        <v>102</v>
      </c>
      <c r="BS461" s="657">
        <v>286</v>
      </c>
      <c r="BT461" s="657">
        <v>144</v>
      </c>
      <c r="BU461" s="657">
        <v>142</v>
      </c>
      <c r="BV461" s="665">
        <v>213</v>
      </c>
      <c r="BW461" s="657">
        <v>90</v>
      </c>
      <c r="BX461" s="666">
        <v>123</v>
      </c>
      <c r="BY461" s="657">
        <v>203</v>
      </c>
      <c r="BZ461" s="657">
        <v>83</v>
      </c>
      <c r="CA461" s="657">
        <v>120</v>
      </c>
      <c r="CB461" s="665">
        <v>328</v>
      </c>
      <c r="CC461" s="657">
        <v>132</v>
      </c>
      <c r="CD461" s="666">
        <v>191</v>
      </c>
      <c r="CE461" s="657">
        <v>204</v>
      </c>
      <c r="CF461" s="657">
        <v>81</v>
      </c>
      <c r="CG461" s="657">
        <v>123</v>
      </c>
      <c r="CH461" s="665">
        <v>138</v>
      </c>
      <c r="CI461" s="657">
        <v>60</v>
      </c>
      <c r="CJ461" s="666">
        <v>78</v>
      </c>
      <c r="CK461" s="657">
        <v>326</v>
      </c>
      <c r="CL461" s="657">
        <v>164</v>
      </c>
      <c r="CM461" s="657">
        <v>162</v>
      </c>
      <c r="CN461" s="665">
        <v>149</v>
      </c>
      <c r="CO461" s="657">
        <v>40</v>
      </c>
      <c r="CP461" s="666">
        <v>109</v>
      </c>
      <c r="CQ461" s="657">
        <v>68</v>
      </c>
      <c r="CR461" s="657">
        <v>26</v>
      </c>
      <c r="CS461" s="657">
        <v>42</v>
      </c>
      <c r="CT461" s="665">
        <v>94</v>
      </c>
      <c r="CU461" s="657">
        <v>44</v>
      </c>
      <c r="CV461" s="666">
        <v>50</v>
      </c>
      <c r="CW461" s="657">
        <v>58</v>
      </c>
      <c r="CX461" s="657">
        <v>20</v>
      </c>
      <c r="CY461" s="657">
        <v>38</v>
      </c>
      <c r="CZ461" s="665">
        <v>22</v>
      </c>
      <c r="DA461" s="657">
        <v>12</v>
      </c>
      <c r="DB461" s="666">
        <v>10</v>
      </c>
      <c r="DC461" s="657">
        <v>140</v>
      </c>
      <c r="DD461" s="657">
        <v>44</v>
      </c>
      <c r="DE461" s="657">
        <v>96</v>
      </c>
      <c r="DF461" s="665">
        <v>48</v>
      </c>
      <c r="DG461" s="657">
        <v>22</v>
      </c>
      <c r="DH461" s="666">
        <v>26</v>
      </c>
      <c r="DI461" s="657">
        <v>140</v>
      </c>
      <c r="DJ461" s="657">
        <v>71</v>
      </c>
      <c r="DK461" s="657">
        <v>69</v>
      </c>
      <c r="DL461" s="665">
        <v>59</v>
      </c>
      <c r="DM461" s="657">
        <v>23</v>
      </c>
      <c r="DN461" s="666">
        <v>36</v>
      </c>
      <c r="DO461" s="657">
        <v>121</v>
      </c>
      <c r="DP461" s="657">
        <v>48</v>
      </c>
      <c r="DQ461" s="657">
        <v>73</v>
      </c>
      <c r="DR461" s="665">
        <v>84</v>
      </c>
      <c r="DS461" s="657">
        <v>45</v>
      </c>
      <c r="DT461" s="666">
        <v>39</v>
      </c>
      <c r="DU461" s="665">
        <v>85</v>
      </c>
      <c r="DV461" s="657">
        <v>32</v>
      </c>
      <c r="DW461" s="666">
        <v>53</v>
      </c>
    </row>
    <row r="462" spans="1:127" hidden="1" x14ac:dyDescent="0.15">
      <c r="A462" s="529" t="s">
        <v>1804</v>
      </c>
      <c r="B462" s="661">
        <v>2909</v>
      </c>
      <c r="C462" s="662">
        <v>983</v>
      </c>
      <c r="D462" s="663">
        <v>1926</v>
      </c>
      <c r="E462" s="657">
        <v>836</v>
      </c>
      <c r="F462" s="657">
        <v>274</v>
      </c>
      <c r="G462" s="657">
        <v>562</v>
      </c>
      <c r="H462" s="665">
        <v>321</v>
      </c>
      <c r="I462" s="657">
        <v>93</v>
      </c>
      <c r="J462" s="666">
        <v>228</v>
      </c>
      <c r="K462" s="657">
        <v>271</v>
      </c>
      <c r="L462" s="657">
        <v>99</v>
      </c>
      <c r="M462" s="657">
        <v>172</v>
      </c>
      <c r="N462" s="665">
        <v>115</v>
      </c>
      <c r="O462" s="657">
        <v>30</v>
      </c>
      <c r="P462" s="666">
        <v>85</v>
      </c>
      <c r="Q462" s="657">
        <v>261</v>
      </c>
      <c r="R462" s="657">
        <v>88</v>
      </c>
      <c r="S462" s="657">
        <v>173</v>
      </c>
      <c r="T462" s="665">
        <v>22</v>
      </c>
      <c r="U462" s="657">
        <v>10</v>
      </c>
      <c r="V462" s="666">
        <v>12</v>
      </c>
      <c r="W462" s="657">
        <v>82</v>
      </c>
      <c r="X462" s="657">
        <v>23</v>
      </c>
      <c r="Y462" s="657">
        <v>59</v>
      </c>
      <c r="Z462" s="665">
        <v>94</v>
      </c>
      <c r="AA462" s="657">
        <v>52</v>
      </c>
      <c r="AB462" s="666">
        <v>42</v>
      </c>
      <c r="AC462" s="657">
        <v>8</v>
      </c>
      <c r="AD462" s="657">
        <v>1</v>
      </c>
      <c r="AE462" s="657">
        <v>7</v>
      </c>
      <c r="AF462" s="665">
        <v>60</v>
      </c>
      <c r="AG462" s="657">
        <v>19</v>
      </c>
      <c r="AH462" s="666">
        <v>41</v>
      </c>
      <c r="AI462" s="657">
        <v>100</v>
      </c>
      <c r="AJ462" s="657">
        <v>38</v>
      </c>
      <c r="AK462" s="657">
        <v>62</v>
      </c>
      <c r="AL462" s="665">
        <v>19</v>
      </c>
      <c r="AM462" s="657">
        <v>7</v>
      </c>
      <c r="AN462" s="666">
        <v>12</v>
      </c>
      <c r="AO462" s="657">
        <v>12</v>
      </c>
      <c r="AP462" s="657">
        <v>4</v>
      </c>
      <c r="AQ462" s="657">
        <v>8</v>
      </c>
      <c r="AR462" s="665">
        <v>161</v>
      </c>
      <c r="AS462" s="657">
        <v>61</v>
      </c>
      <c r="AT462" s="666">
        <v>100</v>
      </c>
      <c r="AU462" s="657">
        <v>29</v>
      </c>
      <c r="AV462" s="657">
        <v>13</v>
      </c>
      <c r="AW462" s="657">
        <v>16</v>
      </c>
      <c r="AX462" s="665">
        <v>41</v>
      </c>
      <c r="AY462" s="657">
        <v>8</v>
      </c>
      <c r="AZ462" s="666">
        <v>33</v>
      </c>
      <c r="BA462" s="657">
        <v>97</v>
      </c>
      <c r="BB462" s="657">
        <v>27</v>
      </c>
      <c r="BC462" s="657">
        <v>70</v>
      </c>
      <c r="BD462" s="665">
        <v>6</v>
      </c>
      <c r="BE462" s="657">
        <v>2</v>
      </c>
      <c r="BF462" s="666">
        <v>4</v>
      </c>
      <c r="BG462" s="657">
        <v>86</v>
      </c>
      <c r="BH462" s="657">
        <v>36</v>
      </c>
      <c r="BI462" s="657">
        <v>50</v>
      </c>
      <c r="BJ462" s="665">
        <v>5</v>
      </c>
      <c r="BK462" s="657">
        <v>2</v>
      </c>
      <c r="BL462" s="666">
        <v>3</v>
      </c>
      <c r="BM462" s="657">
        <v>13</v>
      </c>
      <c r="BN462" s="657">
        <v>2</v>
      </c>
      <c r="BO462" s="657">
        <v>11</v>
      </c>
      <c r="BP462" s="665">
        <v>14</v>
      </c>
      <c r="BQ462" s="657">
        <v>8</v>
      </c>
      <c r="BR462" s="666">
        <v>6</v>
      </c>
      <c r="BS462" s="657">
        <v>24</v>
      </c>
      <c r="BT462" s="657">
        <v>9</v>
      </c>
      <c r="BU462" s="657">
        <v>15</v>
      </c>
      <c r="BV462" s="665">
        <v>12</v>
      </c>
      <c r="BW462" s="657">
        <v>7</v>
      </c>
      <c r="BX462" s="666">
        <v>5</v>
      </c>
      <c r="BY462" s="657">
        <v>19</v>
      </c>
      <c r="BZ462" s="657">
        <v>10</v>
      </c>
      <c r="CA462" s="657">
        <v>9</v>
      </c>
      <c r="CB462" s="665">
        <v>18</v>
      </c>
      <c r="CC462" s="657">
        <v>4</v>
      </c>
      <c r="CD462" s="666">
        <v>14</v>
      </c>
      <c r="CE462" s="657">
        <v>19</v>
      </c>
      <c r="CF462" s="657">
        <v>5</v>
      </c>
      <c r="CG462" s="657">
        <v>14</v>
      </c>
      <c r="CH462" s="665">
        <v>18</v>
      </c>
      <c r="CI462" s="657">
        <v>7</v>
      </c>
      <c r="CJ462" s="666">
        <v>11</v>
      </c>
      <c r="CK462" s="657">
        <v>44</v>
      </c>
      <c r="CL462" s="657">
        <v>14</v>
      </c>
      <c r="CM462" s="657">
        <v>30</v>
      </c>
      <c r="CN462" s="665">
        <v>0</v>
      </c>
      <c r="CO462" s="657">
        <v>0</v>
      </c>
      <c r="CP462" s="666">
        <v>0</v>
      </c>
      <c r="CQ462" s="657">
        <v>12</v>
      </c>
      <c r="CR462" s="657">
        <v>2</v>
      </c>
      <c r="CS462" s="657">
        <v>10</v>
      </c>
      <c r="CT462" s="665">
        <v>6</v>
      </c>
      <c r="CU462" s="657">
        <v>1</v>
      </c>
      <c r="CV462" s="666">
        <v>5</v>
      </c>
      <c r="CW462" s="657">
        <v>21</v>
      </c>
      <c r="CX462" s="657">
        <v>7</v>
      </c>
      <c r="CY462" s="657">
        <v>14</v>
      </c>
      <c r="CZ462" s="665">
        <v>0</v>
      </c>
      <c r="DA462" s="657">
        <v>0</v>
      </c>
      <c r="DB462" s="666">
        <v>0</v>
      </c>
      <c r="DC462" s="657">
        <v>9</v>
      </c>
      <c r="DD462" s="657">
        <v>3</v>
      </c>
      <c r="DE462" s="657">
        <v>6</v>
      </c>
      <c r="DF462" s="665">
        <v>5</v>
      </c>
      <c r="DG462" s="657">
        <v>1</v>
      </c>
      <c r="DH462" s="666">
        <v>4</v>
      </c>
      <c r="DI462" s="657">
        <v>10</v>
      </c>
      <c r="DJ462" s="657">
        <v>3</v>
      </c>
      <c r="DK462" s="657">
        <v>7</v>
      </c>
      <c r="DL462" s="665">
        <v>3</v>
      </c>
      <c r="DM462" s="657">
        <v>1</v>
      </c>
      <c r="DN462" s="666">
        <v>2</v>
      </c>
      <c r="DO462" s="657">
        <v>19</v>
      </c>
      <c r="DP462" s="657">
        <v>8</v>
      </c>
      <c r="DQ462" s="657">
        <v>11</v>
      </c>
      <c r="DR462" s="665">
        <v>5</v>
      </c>
      <c r="DS462" s="657">
        <v>1</v>
      </c>
      <c r="DT462" s="666">
        <v>4</v>
      </c>
      <c r="DU462" s="665">
        <v>12</v>
      </c>
      <c r="DV462" s="657">
        <v>3</v>
      </c>
      <c r="DW462" s="666">
        <v>9</v>
      </c>
    </row>
    <row r="463" spans="1:127" hidden="1" x14ac:dyDescent="0.15">
      <c r="A463" s="529" t="s">
        <v>1805</v>
      </c>
      <c r="B463" s="661">
        <v>1529</v>
      </c>
      <c r="C463" s="662">
        <v>471</v>
      </c>
      <c r="D463" s="663">
        <v>1052</v>
      </c>
      <c r="E463" s="657">
        <v>471</v>
      </c>
      <c r="F463" s="657">
        <v>125</v>
      </c>
      <c r="G463" s="657">
        <v>346</v>
      </c>
      <c r="H463" s="665">
        <v>157</v>
      </c>
      <c r="I463" s="657">
        <v>37</v>
      </c>
      <c r="J463" s="666">
        <v>120</v>
      </c>
      <c r="K463" s="657">
        <v>71</v>
      </c>
      <c r="L463" s="657">
        <v>25</v>
      </c>
      <c r="M463" s="657">
        <v>46</v>
      </c>
      <c r="N463" s="665">
        <v>100</v>
      </c>
      <c r="O463" s="657">
        <v>33</v>
      </c>
      <c r="P463" s="666">
        <v>67</v>
      </c>
      <c r="Q463" s="657">
        <v>135</v>
      </c>
      <c r="R463" s="657">
        <v>38</v>
      </c>
      <c r="S463" s="657">
        <v>97</v>
      </c>
      <c r="T463" s="665">
        <v>15</v>
      </c>
      <c r="U463" s="657">
        <v>3</v>
      </c>
      <c r="V463" s="666">
        <v>12</v>
      </c>
      <c r="W463" s="657">
        <v>6</v>
      </c>
      <c r="X463" s="657">
        <v>2</v>
      </c>
      <c r="Y463" s="657">
        <v>4</v>
      </c>
      <c r="Z463" s="665">
        <v>256</v>
      </c>
      <c r="AA463" s="657">
        <v>111</v>
      </c>
      <c r="AB463" s="666">
        <v>145</v>
      </c>
      <c r="AC463" s="657">
        <v>8</v>
      </c>
      <c r="AD463" s="657">
        <v>3</v>
      </c>
      <c r="AE463" s="657">
        <v>5</v>
      </c>
      <c r="AF463" s="665">
        <v>12</v>
      </c>
      <c r="AG463" s="657">
        <v>3</v>
      </c>
      <c r="AH463" s="666">
        <v>9</v>
      </c>
      <c r="AI463" s="657">
        <v>82</v>
      </c>
      <c r="AJ463" s="657">
        <v>24</v>
      </c>
      <c r="AK463" s="657">
        <v>58</v>
      </c>
      <c r="AL463" s="665">
        <v>10</v>
      </c>
      <c r="AM463" s="657">
        <v>6</v>
      </c>
      <c r="AN463" s="666">
        <v>4</v>
      </c>
      <c r="AO463" s="657">
        <v>4</v>
      </c>
      <c r="AP463" s="657">
        <v>0</v>
      </c>
      <c r="AQ463" s="657">
        <v>4</v>
      </c>
      <c r="AR463" s="665">
        <v>37</v>
      </c>
      <c r="AS463" s="657">
        <v>7</v>
      </c>
      <c r="AT463" s="666">
        <v>24</v>
      </c>
      <c r="AU463" s="657">
        <v>3</v>
      </c>
      <c r="AV463" s="657">
        <v>1</v>
      </c>
      <c r="AW463" s="657">
        <v>2</v>
      </c>
      <c r="AX463" s="665">
        <v>14</v>
      </c>
      <c r="AY463" s="657">
        <v>1</v>
      </c>
      <c r="AZ463" s="666">
        <v>13</v>
      </c>
      <c r="BA463" s="657">
        <v>28</v>
      </c>
      <c r="BB463" s="657">
        <v>14</v>
      </c>
      <c r="BC463" s="657">
        <v>14</v>
      </c>
      <c r="BD463" s="665">
        <v>10</v>
      </c>
      <c r="BE463" s="657">
        <v>1</v>
      </c>
      <c r="BF463" s="666">
        <v>9</v>
      </c>
      <c r="BG463" s="657">
        <v>48</v>
      </c>
      <c r="BH463" s="657">
        <v>16</v>
      </c>
      <c r="BI463" s="657">
        <v>32</v>
      </c>
      <c r="BJ463" s="665">
        <v>17</v>
      </c>
      <c r="BK463" s="657">
        <v>6</v>
      </c>
      <c r="BL463" s="666">
        <v>11</v>
      </c>
      <c r="BM463" s="657">
        <v>1</v>
      </c>
      <c r="BN463" s="657">
        <v>0</v>
      </c>
      <c r="BO463" s="657">
        <v>1</v>
      </c>
      <c r="BP463" s="665">
        <v>0</v>
      </c>
      <c r="BQ463" s="657">
        <v>0</v>
      </c>
      <c r="BR463" s="666">
        <v>0</v>
      </c>
      <c r="BS463" s="657">
        <v>1</v>
      </c>
      <c r="BT463" s="657">
        <v>1</v>
      </c>
      <c r="BU463" s="657">
        <v>0</v>
      </c>
      <c r="BV463" s="665">
        <v>3</v>
      </c>
      <c r="BW463" s="657">
        <v>2</v>
      </c>
      <c r="BX463" s="666">
        <v>1</v>
      </c>
      <c r="BY463" s="657">
        <v>5</v>
      </c>
      <c r="BZ463" s="657">
        <v>3</v>
      </c>
      <c r="CA463" s="657">
        <v>2</v>
      </c>
      <c r="CB463" s="665">
        <v>0</v>
      </c>
      <c r="CC463" s="657">
        <v>0</v>
      </c>
      <c r="CD463" s="666">
        <v>0</v>
      </c>
      <c r="CE463" s="657">
        <v>0</v>
      </c>
      <c r="CF463" s="657">
        <v>0</v>
      </c>
      <c r="CG463" s="657">
        <v>0</v>
      </c>
      <c r="CH463" s="665">
        <v>0</v>
      </c>
      <c r="CI463" s="657">
        <v>0</v>
      </c>
      <c r="CJ463" s="666">
        <v>0</v>
      </c>
      <c r="CK463" s="657">
        <v>1</v>
      </c>
      <c r="CL463" s="657">
        <v>1</v>
      </c>
      <c r="CM463" s="657">
        <v>0</v>
      </c>
      <c r="CN463" s="665">
        <v>21</v>
      </c>
      <c r="CO463" s="657">
        <v>5</v>
      </c>
      <c r="CP463" s="666">
        <v>16</v>
      </c>
      <c r="CQ463" s="657">
        <v>0</v>
      </c>
      <c r="CR463" s="657">
        <v>0</v>
      </c>
      <c r="CS463" s="657">
        <v>0</v>
      </c>
      <c r="CT463" s="665">
        <v>0</v>
      </c>
      <c r="CU463" s="657">
        <v>0</v>
      </c>
      <c r="CV463" s="666">
        <v>0</v>
      </c>
      <c r="CW463" s="657">
        <v>5</v>
      </c>
      <c r="CX463" s="657">
        <v>1</v>
      </c>
      <c r="CY463" s="657">
        <v>4</v>
      </c>
      <c r="CZ463" s="665">
        <v>0</v>
      </c>
      <c r="DA463" s="657">
        <v>0</v>
      </c>
      <c r="DB463" s="666">
        <v>0</v>
      </c>
      <c r="DC463" s="657">
        <v>8</v>
      </c>
      <c r="DD463" s="657">
        <v>2</v>
      </c>
      <c r="DE463" s="657">
        <v>6</v>
      </c>
      <c r="DF463" s="665">
        <v>0</v>
      </c>
      <c r="DG463" s="657">
        <v>0</v>
      </c>
      <c r="DH463" s="666">
        <v>0</v>
      </c>
      <c r="DI463" s="657">
        <v>0</v>
      </c>
      <c r="DJ463" s="657">
        <v>0</v>
      </c>
      <c r="DK463" s="657">
        <v>0</v>
      </c>
      <c r="DL463" s="665">
        <v>0</v>
      </c>
      <c r="DM463" s="657">
        <v>0</v>
      </c>
      <c r="DN463" s="666">
        <v>0</v>
      </c>
      <c r="DO463" s="657">
        <v>0</v>
      </c>
      <c r="DP463" s="657">
        <v>0</v>
      </c>
      <c r="DQ463" s="657">
        <v>0</v>
      </c>
      <c r="DR463" s="665">
        <v>0</v>
      </c>
      <c r="DS463" s="657">
        <v>0</v>
      </c>
      <c r="DT463" s="666">
        <v>0</v>
      </c>
      <c r="DU463" s="665">
        <v>0</v>
      </c>
      <c r="DV463" s="657">
        <v>0</v>
      </c>
      <c r="DW463" s="666">
        <v>0</v>
      </c>
    </row>
    <row r="464" spans="1:127" hidden="1" x14ac:dyDescent="0.15">
      <c r="A464" s="529" t="s">
        <v>1806</v>
      </c>
      <c r="B464" s="661">
        <v>2226</v>
      </c>
      <c r="C464" s="662">
        <v>1020</v>
      </c>
      <c r="D464" s="663">
        <v>1184</v>
      </c>
      <c r="E464" s="657">
        <v>787</v>
      </c>
      <c r="F464" s="657">
        <v>382</v>
      </c>
      <c r="G464" s="657">
        <v>394</v>
      </c>
      <c r="H464" s="665">
        <v>293</v>
      </c>
      <c r="I464" s="657">
        <v>131</v>
      </c>
      <c r="J464" s="666">
        <v>162</v>
      </c>
      <c r="K464" s="657">
        <v>164</v>
      </c>
      <c r="L464" s="657">
        <v>79</v>
      </c>
      <c r="M464" s="657">
        <v>83</v>
      </c>
      <c r="N464" s="665">
        <v>36</v>
      </c>
      <c r="O464" s="657">
        <v>18</v>
      </c>
      <c r="P464" s="666">
        <v>18</v>
      </c>
      <c r="Q464" s="657">
        <v>246</v>
      </c>
      <c r="R464" s="657">
        <v>107</v>
      </c>
      <c r="S464" s="657">
        <v>139</v>
      </c>
      <c r="T464" s="665">
        <v>20</v>
      </c>
      <c r="U464" s="657">
        <v>10</v>
      </c>
      <c r="V464" s="666">
        <v>10</v>
      </c>
      <c r="W464" s="657">
        <v>30</v>
      </c>
      <c r="X464" s="657">
        <v>14</v>
      </c>
      <c r="Y464" s="657">
        <v>16</v>
      </c>
      <c r="Z464" s="665">
        <v>75</v>
      </c>
      <c r="AA464" s="657">
        <v>39</v>
      </c>
      <c r="AB464" s="666">
        <v>32</v>
      </c>
      <c r="AC464" s="657">
        <v>1</v>
      </c>
      <c r="AD464" s="657">
        <v>1</v>
      </c>
      <c r="AE464" s="657">
        <v>0</v>
      </c>
      <c r="AF464" s="665">
        <v>6</v>
      </c>
      <c r="AG464" s="657">
        <v>3</v>
      </c>
      <c r="AH464" s="666">
        <v>3</v>
      </c>
      <c r="AI464" s="657">
        <v>253</v>
      </c>
      <c r="AJ464" s="657">
        <v>104</v>
      </c>
      <c r="AK464" s="657">
        <v>149</v>
      </c>
      <c r="AL464" s="665">
        <v>16</v>
      </c>
      <c r="AM464" s="657">
        <v>3</v>
      </c>
      <c r="AN464" s="666">
        <v>13</v>
      </c>
      <c r="AO464" s="657">
        <v>1</v>
      </c>
      <c r="AP464" s="657">
        <v>1</v>
      </c>
      <c r="AQ464" s="657">
        <v>0</v>
      </c>
      <c r="AR464" s="665">
        <v>64</v>
      </c>
      <c r="AS464" s="657">
        <v>25</v>
      </c>
      <c r="AT464" s="666">
        <v>39</v>
      </c>
      <c r="AU464" s="657">
        <v>5</v>
      </c>
      <c r="AV464" s="657">
        <v>0</v>
      </c>
      <c r="AW464" s="657">
        <v>5</v>
      </c>
      <c r="AX464" s="665">
        <v>4</v>
      </c>
      <c r="AY464" s="657">
        <v>0</v>
      </c>
      <c r="AZ464" s="666">
        <v>4</v>
      </c>
      <c r="BA464" s="657">
        <v>61</v>
      </c>
      <c r="BB464" s="657">
        <v>20</v>
      </c>
      <c r="BC464" s="657">
        <v>41</v>
      </c>
      <c r="BD464" s="665">
        <v>0</v>
      </c>
      <c r="BE464" s="657">
        <v>0</v>
      </c>
      <c r="BF464" s="666">
        <v>0</v>
      </c>
      <c r="BG464" s="657">
        <v>38</v>
      </c>
      <c r="BH464" s="657">
        <v>17</v>
      </c>
      <c r="BI464" s="657">
        <v>21</v>
      </c>
      <c r="BJ464" s="665">
        <v>6</v>
      </c>
      <c r="BK464" s="657">
        <v>4</v>
      </c>
      <c r="BL464" s="666">
        <v>2</v>
      </c>
      <c r="BM464" s="657">
        <v>22</v>
      </c>
      <c r="BN464" s="657">
        <v>11</v>
      </c>
      <c r="BO464" s="657">
        <v>11</v>
      </c>
      <c r="BP464" s="665">
        <v>1</v>
      </c>
      <c r="BQ464" s="657">
        <v>1</v>
      </c>
      <c r="BR464" s="666">
        <v>0</v>
      </c>
      <c r="BS464" s="657">
        <v>9</v>
      </c>
      <c r="BT464" s="657">
        <v>6</v>
      </c>
      <c r="BU464" s="657">
        <v>3</v>
      </c>
      <c r="BV464" s="665">
        <v>9</v>
      </c>
      <c r="BW464" s="657">
        <v>4</v>
      </c>
      <c r="BX464" s="666">
        <v>5</v>
      </c>
      <c r="BY464" s="657">
        <v>3</v>
      </c>
      <c r="BZ464" s="657">
        <v>2</v>
      </c>
      <c r="CA464" s="657">
        <v>1</v>
      </c>
      <c r="CB464" s="665">
        <v>5</v>
      </c>
      <c r="CC464" s="657">
        <v>0</v>
      </c>
      <c r="CD464" s="666">
        <v>0</v>
      </c>
      <c r="CE464" s="657">
        <v>1</v>
      </c>
      <c r="CF464" s="657">
        <v>1</v>
      </c>
      <c r="CG464" s="657">
        <v>0</v>
      </c>
      <c r="CH464" s="665">
        <v>1</v>
      </c>
      <c r="CI464" s="657">
        <v>1</v>
      </c>
      <c r="CJ464" s="666">
        <v>0</v>
      </c>
      <c r="CK464" s="657">
        <v>8</v>
      </c>
      <c r="CL464" s="657">
        <v>5</v>
      </c>
      <c r="CM464" s="657">
        <v>3</v>
      </c>
      <c r="CN464" s="665">
        <v>5</v>
      </c>
      <c r="CO464" s="657">
        <v>0</v>
      </c>
      <c r="CP464" s="666">
        <v>5</v>
      </c>
      <c r="CQ464" s="657">
        <v>2</v>
      </c>
      <c r="CR464" s="657">
        <v>1</v>
      </c>
      <c r="CS464" s="657">
        <v>1</v>
      </c>
      <c r="CT464" s="665">
        <v>0</v>
      </c>
      <c r="CU464" s="657">
        <v>0</v>
      </c>
      <c r="CV464" s="666">
        <v>0</v>
      </c>
      <c r="CW464" s="657">
        <v>0</v>
      </c>
      <c r="CX464" s="657">
        <v>0</v>
      </c>
      <c r="CY464" s="657">
        <v>0</v>
      </c>
      <c r="CZ464" s="665">
        <v>1</v>
      </c>
      <c r="DA464" s="657">
        <v>1</v>
      </c>
      <c r="DB464" s="666">
        <v>0</v>
      </c>
      <c r="DC464" s="657">
        <v>0</v>
      </c>
      <c r="DD464" s="657">
        <v>0</v>
      </c>
      <c r="DE464" s="657">
        <v>0</v>
      </c>
      <c r="DF464" s="665">
        <v>0</v>
      </c>
      <c r="DG464" s="657">
        <v>0</v>
      </c>
      <c r="DH464" s="666">
        <v>0</v>
      </c>
      <c r="DI464" s="657">
        <v>41</v>
      </c>
      <c r="DJ464" s="657">
        <v>22</v>
      </c>
      <c r="DK464" s="657">
        <v>19</v>
      </c>
      <c r="DL464" s="665">
        <v>7</v>
      </c>
      <c r="DM464" s="657">
        <v>3</v>
      </c>
      <c r="DN464" s="666">
        <v>4</v>
      </c>
      <c r="DO464" s="657">
        <v>5</v>
      </c>
      <c r="DP464" s="657">
        <v>4</v>
      </c>
      <c r="DQ464" s="657">
        <v>1</v>
      </c>
      <c r="DR464" s="665">
        <v>0</v>
      </c>
      <c r="DS464" s="657">
        <v>0</v>
      </c>
      <c r="DT464" s="666">
        <v>0</v>
      </c>
      <c r="DU464" s="665">
        <v>0</v>
      </c>
      <c r="DV464" s="657">
        <v>0</v>
      </c>
      <c r="DW464" s="666">
        <v>0</v>
      </c>
    </row>
    <row r="465" spans="1:127" hidden="1" x14ac:dyDescent="0.15">
      <c r="A465" s="529" t="s">
        <v>1807</v>
      </c>
      <c r="B465" s="661">
        <v>17327</v>
      </c>
      <c r="C465" s="662">
        <v>6887</v>
      </c>
      <c r="D465" s="663">
        <v>10423</v>
      </c>
      <c r="E465" s="657">
        <v>5368</v>
      </c>
      <c r="F465" s="657">
        <v>2157</v>
      </c>
      <c r="G465" s="657">
        <v>3206</v>
      </c>
      <c r="H465" s="665">
        <v>1885</v>
      </c>
      <c r="I465" s="657">
        <v>673</v>
      </c>
      <c r="J465" s="666">
        <v>1212</v>
      </c>
      <c r="K465" s="657">
        <v>1034</v>
      </c>
      <c r="L465" s="657">
        <v>401</v>
      </c>
      <c r="M465" s="657">
        <v>633</v>
      </c>
      <c r="N465" s="665">
        <v>764</v>
      </c>
      <c r="O465" s="657">
        <v>314</v>
      </c>
      <c r="P465" s="666">
        <v>450</v>
      </c>
      <c r="Q465" s="657">
        <v>1218</v>
      </c>
      <c r="R465" s="657">
        <v>448</v>
      </c>
      <c r="S465" s="657">
        <v>763</v>
      </c>
      <c r="T465" s="665">
        <v>173</v>
      </c>
      <c r="U465" s="657">
        <v>56</v>
      </c>
      <c r="V465" s="666">
        <v>117</v>
      </c>
      <c r="W465" s="657">
        <v>194</v>
      </c>
      <c r="X465" s="657">
        <v>81</v>
      </c>
      <c r="Y465" s="657">
        <v>113</v>
      </c>
      <c r="Z465" s="665">
        <v>458</v>
      </c>
      <c r="AA465" s="657">
        <v>171</v>
      </c>
      <c r="AB465" s="666">
        <v>287</v>
      </c>
      <c r="AC465" s="657">
        <v>83</v>
      </c>
      <c r="AD465" s="657">
        <v>38</v>
      </c>
      <c r="AE465" s="657">
        <v>45</v>
      </c>
      <c r="AF465" s="665">
        <v>505</v>
      </c>
      <c r="AG465" s="657">
        <v>222</v>
      </c>
      <c r="AH465" s="666">
        <v>283</v>
      </c>
      <c r="AI465" s="657">
        <v>710</v>
      </c>
      <c r="AJ465" s="657">
        <v>255</v>
      </c>
      <c r="AK465" s="657">
        <v>455</v>
      </c>
      <c r="AL465" s="665">
        <v>198</v>
      </c>
      <c r="AM465" s="657">
        <v>71</v>
      </c>
      <c r="AN465" s="666">
        <v>127</v>
      </c>
      <c r="AO465" s="657">
        <v>156</v>
      </c>
      <c r="AP465" s="657">
        <v>75</v>
      </c>
      <c r="AQ465" s="657">
        <v>81</v>
      </c>
      <c r="AR465" s="665">
        <v>360</v>
      </c>
      <c r="AS465" s="657">
        <v>140</v>
      </c>
      <c r="AT465" s="666">
        <v>220</v>
      </c>
      <c r="AU465" s="657">
        <v>341</v>
      </c>
      <c r="AV465" s="657">
        <v>160</v>
      </c>
      <c r="AW465" s="657">
        <v>176</v>
      </c>
      <c r="AX465" s="665">
        <v>209</v>
      </c>
      <c r="AY465" s="657">
        <v>72</v>
      </c>
      <c r="AZ465" s="666">
        <v>137</v>
      </c>
      <c r="BA465" s="657">
        <v>371</v>
      </c>
      <c r="BB465" s="657">
        <v>127</v>
      </c>
      <c r="BC465" s="657">
        <v>244</v>
      </c>
      <c r="BD465" s="665">
        <v>50</v>
      </c>
      <c r="BE465" s="657">
        <v>27</v>
      </c>
      <c r="BF465" s="666">
        <v>23</v>
      </c>
      <c r="BG465" s="657">
        <v>321</v>
      </c>
      <c r="BH465" s="657">
        <v>122</v>
      </c>
      <c r="BI465" s="657">
        <v>199</v>
      </c>
      <c r="BJ465" s="665">
        <v>195</v>
      </c>
      <c r="BK465" s="657">
        <v>94</v>
      </c>
      <c r="BL465" s="666">
        <v>101</v>
      </c>
      <c r="BM465" s="657">
        <v>218</v>
      </c>
      <c r="BN465" s="657">
        <v>102</v>
      </c>
      <c r="BO465" s="657">
        <v>116</v>
      </c>
      <c r="BP465" s="665">
        <v>147</v>
      </c>
      <c r="BQ465" s="657">
        <v>51</v>
      </c>
      <c r="BR465" s="666">
        <v>96</v>
      </c>
      <c r="BS465" s="657">
        <v>252</v>
      </c>
      <c r="BT465" s="657">
        <v>128</v>
      </c>
      <c r="BU465" s="657">
        <v>124</v>
      </c>
      <c r="BV465" s="665">
        <v>189</v>
      </c>
      <c r="BW465" s="657">
        <v>77</v>
      </c>
      <c r="BX465" s="666">
        <v>112</v>
      </c>
      <c r="BY465" s="657">
        <v>176</v>
      </c>
      <c r="BZ465" s="657">
        <v>68</v>
      </c>
      <c r="CA465" s="657">
        <v>108</v>
      </c>
      <c r="CB465" s="665">
        <v>305</v>
      </c>
      <c r="CC465" s="657">
        <v>128</v>
      </c>
      <c r="CD465" s="666">
        <v>177</v>
      </c>
      <c r="CE465" s="657">
        <v>184</v>
      </c>
      <c r="CF465" s="657">
        <v>75</v>
      </c>
      <c r="CG465" s="657">
        <v>109</v>
      </c>
      <c r="CH465" s="665">
        <v>119</v>
      </c>
      <c r="CI465" s="657">
        <v>52</v>
      </c>
      <c r="CJ465" s="666">
        <v>67</v>
      </c>
      <c r="CK465" s="657">
        <v>273</v>
      </c>
      <c r="CL465" s="657">
        <v>144</v>
      </c>
      <c r="CM465" s="657">
        <v>129</v>
      </c>
      <c r="CN465" s="665">
        <v>123</v>
      </c>
      <c r="CO465" s="657">
        <v>35</v>
      </c>
      <c r="CP465" s="666">
        <v>88</v>
      </c>
      <c r="CQ465" s="657">
        <v>54</v>
      </c>
      <c r="CR465" s="657">
        <v>23</v>
      </c>
      <c r="CS465" s="657">
        <v>31</v>
      </c>
      <c r="CT465" s="665">
        <v>88</v>
      </c>
      <c r="CU465" s="657">
        <v>43</v>
      </c>
      <c r="CV465" s="666">
        <v>45</v>
      </c>
      <c r="CW465" s="657">
        <v>32</v>
      </c>
      <c r="CX465" s="657">
        <v>12</v>
      </c>
      <c r="CY465" s="657">
        <v>20</v>
      </c>
      <c r="CZ465" s="665">
        <v>21</v>
      </c>
      <c r="DA465" s="657">
        <v>11</v>
      </c>
      <c r="DB465" s="666">
        <v>10</v>
      </c>
      <c r="DC465" s="657">
        <v>123</v>
      </c>
      <c r="DD465" s="657">
        <v>39</v>
      </c>
      <c r="DE465" s="657">
        <v>84</v>
      </c>
      <c r="DF465" s="665">
        <v>43</v>
      </c>
      <c r="DG465" s="657">
        <v>21</v>
      </c>
      <c r="DH465" s="666">
        <v>22</v>
      </c>
      <c r="DI465" s="657">
        <v>89</v>
      </c>
      <c r="DJ465" s="657">
        <v>46</v>
      </c>
      <c r="DK465" s="657">
        <v>43</v>
      </c>
      <c r="DL465" s="665">
        <v>49</v>
      </c>
      <c r="DM465" s="657">
        <v>19</v>
      </c>
      <c r="DN465" s="666">
        <v>30</v>
      </c>
      <c r="DO465" s="657">
        <v>97</v>
      </c>
      <c r="DP465" s="657">
        <v>36</v>
      </c>
      <c r="DQ465" s="657">
        <v>61</v>
      </c>
      <c r="DR465" s="665">
        <v>79</v>
      </c>
      <c r="DS465" s="657">
        <v>44</v>
      </c>
      <c r="DT465" s="666">
        <v>35</v>
      </c>
      <c r="DU465" s="665">
        <v>73</v>
      </c>
      <c r="DV465" s="657">
        <v>29</v>
      </c>
      <c r="DW465" s="666">
        <v>44</v>
      </c>
    </row>
    <row r="466" spans="1:127" hidden="1" x14ac:dyDescent="0.15">
      <c r="A466" s="529" t="s">
        <v>1808</v>
      </c>
      <c r="B466" s="661">
        <v>11967</v>
      </c>
      <c r="C466" s="662">
        <v>6261</v>
      </c>
      <c r="D466" s="663">
        <v>5543</v>
      </c>
      <c r="E466" s="657">
        <v>4735</v>
      </c>
      <c r="F466" s="657">
        <v>2371</v>
      </c>
      <c r="G466" s="657">
        <v>2245</v>
      </c>
      <c r="H466" s="665">
        <v>1275</v>
      </c>
      <c r="I466" s="657">
        <v>708</v>
      </c>
      <c r="J466" s="666">
        <v>567</v>
      </c>
      <c r="K466" s="657">
        <v>1214</v>
      </c>
      <c r="L466" s="657">
        <v>649</v>
      </c>
      <c r="M466" s="657">
        <v>551</v>
      </c>
      <c r="N466" s="665">
        <v>302</v>
      </c>
      <c r="O466" s="657">
        <v>198</v>
      </c>
      <c r="P466" s="666">
        <v>104</v>
      </c>
      <c r="Q466" s="657">
        <v>846</v>
      </c>
      <c r="R466" s="657">
        <v>478</v>
      </c>
      <c r="S466" s="657">
        <v>368</v>
      </c>
      <c r="T466" s="665">
        <v>37</v>
      </c>
      <c r="U466" s="657">
        <v>24</v>
      </c>
      <c r="V466" s="666">
        <v>13</v>
      </c>
      <c r="W466" s="657">
        <v>46</v>
      </c>
      <c r="X466" s="657">
        <v>21</v>
      </c>
      <c r="Y466" s="657">
        <v>25</v>
      </c>
      <c r="Z466" s="665">
        <v>332</v>
      </c>
      <c r="AA466" s="657">
        <v>178</v>
      </c>
      <c r="AB466" s="666">
        <v>146</v>
      </c>
      <c r="AC466" s="657">
        <v>10</v>
      </c>
      <c r="AD466" s="657">
        <v>6</v>
      </c>
      <c r="AE466" s="657">
        <v>4</v>
      </c>
      <c r="AF466" s="665">
        <v>221</v>
      </c>
      <c r="AG466" s="657">
        <v>146</v>
      </c>
      <c r="AH466" s="666">
        <v>70</v>
      </c>
      <c r="AI466" s="657">
        <v>404</v>
      </c>
      <c r="AJ466" s="657">
        <v>235</v>
      </c>
      <c r="AK466" s="657">
        <v>155</v>
      </c>
      <c r="AL466" s="665">
        <v>33</v>
      </c>
      <c r="AM466" s="657">
        <v>25</v>
      </c>
      <c r="AN466" s="666">
        <v>8</v>
      </c>
      <c r="AO466" s="657">
        <v>95</v>
      </c>
      <c r="AP466" s="657">
        <v>61</v>
      </c>
      <c r="AQ466" s="657">
        <v>34</v>
      </c>
      <c r="AR466" s="665">
        <v>221</v>
      </c>
      <c r="AS466" s="657">
        <v>95</v>
      </c>
      <c r="AT466" s="666">
        <v>126</v>
      </c>
      <c r="AU466" s="657">
        <v>174</v>
      </c>
      <c r="AV466" s="657">
        <v>118</v>
      </c>
      <c r="AW466" s="657">
        <v>56</v>
      </c>
      <c r="AX466" s="665">
        <v>116</v>
      </c>
      <c r="AY466" s="657">
        <v>71</v>
      </c>
      <c r="AZ466" s="666">
        <v>45</v>
      </c>
      <c r="BA466" s="657">
        <v>148</v>
      </c>
      <c r="BB466" s="657">
        <v>77</v>
      </c>
      <c r="BC466" s="657">
        <v>71</v>
      </c>
      <c r="BD466" s="665">
        <v>342</v>
      </c>
      <c r="BE466" s="657">
        <v>98</v>
      </c>
      <c r="BF466" s="666">
        <v>244</v>
      </c>
      <c r="BG466" s="657">
        <v>98</v>
      </c>
      <c r="BH466" s="657">
        <v>44</v>
      </c>
      <c r="BI466" s="657">
        <v>54</v>
      </c>
      <c r="BJ466" s="665">
        <v>16</v>
      </c>
      <c r="BK466" s="657">
        <v>8</v>
      </c>
      <c r="BL466" s="666">
        <v>8</v>
      </c>
      <c r="BM466" s="657">
        <v>116</v>
      </c>
      <c r="BN466" s="657">
        <v>71</v>
      </c>
      <c r="BO466" s="657">
        <v>45</v>
      </c>
      <c r="BP466" s="665">
        <v>74</v>
      </c>
      <c r="BQ466" s="657">
        <v>55</v>
      </c>
      <c r="BR466" s="666">
        <v>19</v>
      </c>
      <c r="BS466" s="657">
        <v>45</v>
      </c>
      <c r="BT466" s="657">
        <v>20</v>
      </c>
      <c r="BU466" s="657">
        <v>25</v>
      </c>
      <c r="BV466" s="665">
        <v>154</v>
      </c>
      <c r="BW466" s="657">
        <v>106</v>
      </c>
      <c r="BX466" s="666">
        <v>48</v>
      </c>
      <c r="BY466" s="657">
        <v>305</v>
      </c>
      <c r="BZ466" s="657">
        <v>87</v>
      </c>
      <c r="CA466" s="657">
        <v>218</v>
      </c>
      <c r="CB466" s="665">
        <v>25</v>
      </c>
      <c r="CC466" s="657">
        <v>12</v>
      </c>
      <c r="CD466" s="666">
        <v>13</v>
      </c>
      <c r="CE466" s="657">
        <v>34</v>
      </c>
      <c r="CF466" s="657">
        <v>13</v>
      </c>
      <c r="CG466" s="657">
        <v>21</v>
      </c>
      <c r="CH466" s="665">
        <v>47</v>
      </c>
      <c r="CI466" s="657">
        <v>31</v>
      </c>
      <c r="CJ466" s="666">
        <v>16</v>
      </c>
      <c r="CK466" s="657">
        <v>154</v>
      </c>
      <c r="CL466" s="657">
        <v>79</v>
      </c>
      <c r="CM466" s="657">
        <v>72</v>
      </c>
      <c r="CN466" s="665">
        <v>27</v>
      </c>
      <c r="CO466" s="657">
        <v>20</v>
      </c>
      <c r="CP466" s="666">
        <v>7</v>
      </c>
      <c r="CQ466" s="657">
        <v>7</v>
      </c>
      <c r="CR466" s="657">
        <v>2</v>
      </c>
      <c r="CS466" s="657">
        <v>5</v>
      </c>
      <c r="CT466" s="665">
        <v>119</v>
      </c>
      <c r="CU466" s="657">
        <v>76</v>
      </c>
      <c r="CV466" s="666">
        <v>43</v>
      </c>
      <c r="CW466" s="657">
        <v>8</v>
      </c>
      <c r="CX466" s="657">
        <v>3</v>
      </c>
      <c r="CY466" s="657">
        <v>5</v>
      </c>
      <c r="CZ466" s="665">
        <v>8</v>
      </c>
      <c r="DA466" s="657">
        <v>6</v>
      </c>
      <c r="DB466" s="666">
        <v>2</v>
      </c>
      <c r="DC466" s="657">
        <v>19</v>
      </c>
      <c r="DD466" s="657">
        <v>6</v>
      </c>
      <c r="DE466" s="657">
        <v>13</v>
      </c>
      <c r="DF466" s="665">
        <v>22</v>
      </c>
      <c r="DG466" s="657">
        <v>2</v>
      </c>
      <c r="DH466" s="666">
        <v>20</v>
      </c>
      <c r="DI466" s="657">
        <v>55</v>
      </c>
      <c r="DJ466" s="657">
        <v>30</v>
      </c>
      <c r="DK466" s="657">
        <v>25</v>
      </c>
      <c r="DL466" s="665">
        <v>6</v>
      </c>
      <c r="DM466" s="657">
        <v>3</v>
      </c>
      <c r="DN466" s="666">
        <v>3</v>
      </c>
      <c r="DO466" s="657">
        <v>26</v>
      </c>
      <c r="DP466" s="657">
        <v>8</v>
      </c>
      <c r="DQ466" s="657">
        <v>18</v>
      </c>
      <c r="DR466" s="665">
        <v>24</v>
      </c>
      <c r="DS466" s="657">
        <v>4</v>
      </c>
      <c r="DT466" s="666">
        <v>20</v>
      </c>
      <c r="DU466" s="665">
        <v>27</v>
      </c>
      <c r="DV466" s="657">
        <v>16</v>
      </c>
      <c r="DW466" s="666">
        <v>11</v>
      </c>
    </row>
    <row r="467" spans="1:127" hidden="1" x14ac:dyDescent="0.15">
      <c r="A467" s="529" t="s">
        <v>1809</v>
      </c>
      <c r="B467" s="661">
        <v>40</v>
      </c>
      <c r="C467" s="662">
        <v>15</v>
      </c>
      <c r="D467" s="663">
        <v>25</v>
      </c>
      <c r="E467" s="657">
        <v>7</v>
      </c>
      <c r="F467" s="657">
        <v>0</v>
      </c>
      <c r="G467" s="657">
        <v>7</v>
      </c>
      <c r="H467" s="665">
        <v>0</v>
      </c>
      <c r="I467" s="657">
        <v>0</v>
      </c>
      <c r="J467" s="666">
        <v>0</v>
      </c>
      <c r="K467" s="657">
        <v>0</v>
      </c>
      <c r="L467" s="657">
        <v>0</v>
      </c>
      <c r="M467" s="657">
        <v>0</v>
      </c>
      <c r="N467" s="665">
        <v>0</v>
      </c>
      <c r="O467" s="657">
        <v>0</v>
      </c>
      <c r="P467" s="666">
        <v>0</v>
      </c>
      <c r="Q467" s="657">
        <v>25</v>
      </c>
      <c r="R467" s="657">
        <v>13</v>
      </c>
      <c r="S467" s="657">
        <v>12</v>
      </c>
      <c r="T467" s="665">
        <v>0</v>
      </c>
      <c r="U467" s="657">
        <v>0</v>
      </c>
      <c r="V467" s="666">
        <v>0</v>
      </c>
      <c r="W467" s="657">
        <v>0</v>
      </c>
      <c r="X467" s="657">
        <v>0</v>
      </c>
      <c r="Y467" s="657">
        <v>0</v>
      </c>
      <c r="Z467" s="665">
        <v>2</v>
      </c>
      <c r="AA467" s="657">
        <v>2</v>
      </c>
      <c r="AB467" s="666">
        <v>0</v>
      </c>
      <c r="AC467" s="657">
        <v>0</v>
      </c>
      <c r="AD467" s="657">
        <v>0</v>
      </c>
      <c r="AE467" s="657">
        <v>0</v>
      </c>
      <c r="AF467" s="665">
        <v>0</v>
      </c>
      <c r="AG467" s="657">
        <v>0</v>
      </c>
      <c r="AH467" s="666">
        <v>0</v>
      </c>
      <c r="AI467" s="657">
        <v>0</v>
      </c>
      <c r="AJ467" s="657">
        <v>0</v>
      </c>
      <c r="AK467" s="657">
        <v>0</v>
      </c>
      <c r="AL467" s="665">
        <v>0</v>
      </c>
      <c r="AM467" s="657">
        <v>0</v>
      </c>
      <c r="AN467" s="666">
        <v>0</v>
      </c>
      <c r="AO467" s="657">
        <v>0</v>
      </c>
      <c r="AP467" s="657">
        <v>0</v>
      </c>
      <c r="AQ467" s="657">
        <v>0</v>
      </c>
      <c r="AR467" s="665">
        <v>6</v>
      </c>
      <c r="AS467" s="657">
        <v>0</v>
      </c>
      <c r="AT467" s="666">
        <v>6</v>
      </c>
      <c r="AU467" s="657">
        <v>0</v>
      </c>
      <c r="AV467" s="657">
        <v>0</v>
      </c>
      <c r="AW467" s="657">
        <v>0</v>
      </c>
      <c r="AX467" s="665">
        <v>0</v>
      </c>
      <c r="AY467" s="657">
        <v>0</v>
      </c>
      <c r="AZ467" s="666">
        <v>0</v>
      </c>
      <c r="BA467" s="657">
        <v>0</v>
      </c>
      <c r="BB467" s="657">
        <v>0</v>
      </c>
      <c r="BC467" s="657">
        <v>0</v>
      </c>
      <c r="BD467" s="665">
        <v>0</v>
      </c>
      <c r="BE467" s="657">
        <v>0</v>
      </c>
      <c r="BF467" s="666">
        <v>0</v>
      </c>
      <c r="BG467" s="657">
        <v>0</v>
      </c>
      <c r="BH467" s="657">
        <v>0</v>
      </c>
      <c r="BI467" s="657">
        <v>0</v>
      </c>
      <c r="BJ467" s="665">
        <v>0</v>
      </c>
      <c r="BK467" s="657">
        <v>0</v>
      </c>
      <c r="BL467" s="666">
        <v>0</v>
      </c>
      <c r="BM467" s="657">
        <v>0</v>
      </c>
      <c r="BN467" s="657">
        <v>0</v>
      </c>
      <c r="BO467" s="657">
        <v>0</v>
      </c>
      <c r="BP467" s="665">
        <v>0</v>
      </c>
      <c r="BQ467" s="657">
        <v>0</v>
      </c>
      <c r="BR467" s="666">
        <v>0</v>
      </c>
      <c r="BS467" s="657">
        <v>0</v>
      </c>
      <c r="BT467" s="657">
        <v>0</v>
      </c>
      <c r="BU467" s="657">
        <v>0</v>
      </c>
      <c r="BV467" s="665">
        <v>0</v>
      </c>
      <c r="BW467" s="657">
        <v>0</v>
      </c>
      <c r="BX467" s="666">
        <v>0</v>
      </c>
      <c r="BY467" s="657">
        <v>0</v>
      </c>
      <c r="BZ467" s="657">
        <v>0</v>
      </c>
      <c r="CA467" s="657">
        <v>0</v>
      </c>
      <c r="CB467" s="665">
        <v>0</v>
      </c>
      <c r="CC467" s="657">
        <v>0</v>
      </c>
      <c r="CD467" s="666">
        <v>0</v>
      </c>
      <c r="CE467" s="657">
        <v>0</v>
      </c>
      <c r="CF467" s="657">
        <v>0</v>
      </c>
      <c r="CG467" s="657">
        <v>0</v>
      </c>
      <c r="CH467" s="665">
        <v>0</v>
      </c>
      <c r="CI467" s="657">
        <v>0</v>
      </c>
      <c r="CJ467" s="666">
        <v>0</v>
      </c>
      <c r="CK467" s="657">
        <v>0</v>
      </c>
      <c r="CL467" s="657">
        <v>0</v>
      </c>
      <c r="CM467" s="657">
        <v>0</v>
      </c>
      <c r="CN467" s="665">
        <v>0</v>
      </c>
      <c r="CO467" s="657">
        <v>0</v>
      </c>
      <c r="CP467" s="666">
        <v>0</v>
      </c>
      <c r="CQ467" s="657">
        <v>0</v>
      </c>
      <c r="CR467" s="657">
        <v>0</v>
      </c>
      <c r="CS467" s="657">
        <v>0</v>
      </c>
      <c r="CT467" s="665">
        <v>0</v>
      </c>
      <c r="CU467" s="657">
        <v>0</v>
      </c>
      <c r="CV467" s="666">
        <v>0</v>
      </c>
      <c r="CW467" s="657">
        <v>0</v>
      </c>
      <c r="CX467" s="657">
        <v>0</v>
      </c>
      <c r="CY467" s="657">
        <v>0</v>
      </c>
      <c r="CZ467" s="665">
        <v>0</v>
      </c>
      <c r="DA467" s="657">
        <v>0</v>
      </c>
      <c r="DB467" s="666">
        <v>0</v>
      </c>
      <c r="DC467" s="657">
        <v>0</v>
      </c>
      <c r="DD467" s="657">
        <v>0</v>
      </c>
      <c r="DE467" s="657">
        <v>0</v>
      </c>
      <c r="DF467" s="665">
        <v>0</v>
      </c>
      <c r="DG467" s="657">
        <v>0</v>
      </c>
      <c r="DH467" s="666">
        <v>0</v>
      </c>
      <c r="DI467" s="657">
        <v>0</v>
      </c>
      <c r="DJ467" s="657">
        <v>0</v>
      </c>
      <c r="DK467" s="657">
        <v>0</v>
      </c>
      <c r="DL467" s="665">
        <v>0</v>
      </c>
      <c r="DM467" s="657">
        <v>0</v>
      </c>
      <c r="DN467" s="666">
        <v>0</v>
      </c>
      <c r="DO467" s="657">
        <v>0</v>
      </c>
      <c r="DP467" s="657">
        <v>0</v>
      </c>
      <c r="DQ467" s="657">
        <v>0</v>
      </c>
      <c r="DR467" s="665">
        <v>0</v>
      </c>
      <c r="DS467" s="657">
        <v>0</v>
      </c>
      <c r="DT467" s="666">
        <v>0</v>
      </c>
      <c r="DU467" s="665">
        <v>0</v>
      </c>
      <c r="DV467" s="657">
        <v>0</v>
      </c>
      <c r="DW467" s="666">
        <v>0</v>
      </c>
    </row>
    <row r="468" spans="1:127" hidden="1" x14ac:dyDescent="0.15">
      <c r="A468" s="529" t="s">
        <v>1810</v>
      </c>
      <c r="B468" s="661">
        <v>9228</v>
      </c>
      <c r="C468" s="662">
        <v>4314</v>
      </c>
      <c r="D468" s="663">
        <v>4854</v>
      </c>
      <c r="E468" s="657">
        <v>3806</v>
      </c>
      <c r="F468" s="657">
        <v>1717</v>
      </c>
      <c r="G468" s="657">
        <v>2059</v>
      </c>
      <c r="H468" s="665">
        <v>950</v>
      </c>
      <c r="I468" s="657">
        <v>469</v>
      </c>
      <c r="J468" s="666">
        <v>481</v>
      </c>
      <c r="K468" s="657">
        <v>1032</v>
      </c>
      <c r="L468" s="657">
        <v>500</v>
      </c>
      <c r="M468" s="657">
        <v>529</v>
      </c>
      <c r="N468" s="665">
        <v>193</v>
      </c>
      <c r="O468" s="657">
        <v>107</v>
      </c>
      <c r="P468" s="666">
        <v>86</v>
      </c>
      <c r="Q468" s="657">
        <v>471</v>
      </c>
      <c r="R468" s="657">
        <v>205</v>
      </c>
      <c r="S468" s="657">
        <v>266</v>
      </c>
      <c r="T468" s="665">
        <v>34</v>
      </c>
      <c r="U468" s="657">
        <v>23</v>
      </c>
      <c r="V468" s="666">
        <v>11</v>
      </c>
      <c r="W468" s="657">
        <v>39</v>
      </c>
      <c r="X468" s="657">
        <v>19</v>
      </c>
      <c r="Y468" s="657">
        <v>20</v>
      </c>
      <c r="Z468" s="665">
        <v>251</v>
      </c>
      <c r="AA468" s="657">
        <v>115</v>
      </c>
      <c r="AB468" s="666">
        <v>128</v>
      </c>
      <c r="AC468" s="657">
        <v>10</v>
      </c>
      <c r="AD468" s="657">
        <v>6</v>
      </c>
      <c r="AE468" s="657">
        <v>4</v>
      </c>
      <c r="AF468" s="665">
        <v>110</v>
      </c>
      <c r="AG468" s="657">
        <v>72</v>
      </c>
      <c r="AH468" s="666">
        <v>33</v>
      </c>
      <c r="AI468" s="657">
        <v>220</v>
      </c>
      <c r="AJ468" s="657">
        <v>114</v>
      </c>
      <c r="AK468" s="657">
        <v>92</v>
      </c>
      <c r="AL468" s="665">
        <v>28</v>
      </c>
      <c r="AM468" s="657">
        <v>21</v>
      </c>
      <c r="AN468" s="666">
        <v>7</v>
      </c>
      <c r="AO468" s="657">
        <v>40</v>
      </c>
      <c r="AP468" s="657">
        <v>14</v>
      </c>
      <c r="AQ468" s="657">
        <v>26</v>
      </c>
      <c r="AR468" s="665">
        <v>156</v>
      </c>
      <c r="AS468" s="657">
        <v>76</v>
      </c>
      <c r="AT468" s="666">
        <v>80</v>
      </c>
      <c r="AU468" s="657">
        <v>154</v>
      </c>
      <c r="AV468" s="657">
        <v>110</v>
      </c>
      <c r="AW468" s="657">
        <v>44</v>
      </c>
      <c r="AX468" s="665">
        <v>42</v>
      </c>
      <c r="AY468" s="657">
        <v>24</v>
      </c>
      <c r="AZ468" s="666">
        <v>18</v>
      </c>
      <c r="BA468" s="657">
        <v>132</v>
      </c>
      <c r="BB468" s="657">
        <v>66</v>
      </c>
      <c r="BC468" s="657">
        <v>66</v>
      </c>
      <c r="BD468" s="665">
        <v>321</v>
      </c>
      <c r="BE468" s="657">
        <v>83</v>
      </c>
      <c r="BF468" s="666">
        <v>238</v>
      </c>
      <c r="BG468" s="657">
        <v>92</v>
      </c>
      <c r="BH468" s="657">
        <v>40</v>
      </c>
      <c r="BI468" s="657">
        <v>52</v>
      </c>
      <c r="BJ468" s="665">
        <v>16</v>
      </c>
      <c r="BK468" s="657">
        <v>8</v>
      </c>
      <c r="BL468" s="666">
        <v>8</v>
      </c>
      <c r="BM468" s="657">
        <v>115</v>
      </c>
      <c r="BN468" s="657">
        <v>70</v>
      </c>
      <c r="BO468" s="657">
        <v>45</v>
      </c>
      <c r="BP468" s="665">
        <v>72</v>
      </c>
      <c r="BQ468" s="657">
        <v>54</v>
      </c>
      <c r="BR468" s="666">
        <v>18</v>
      </c>
      <c r="BS468" s="657">
        <v>43</v>
      </c>
      <c r="BT468" s="657">
        <v>18</v>
      </c>
      <c r="BU468" s="657">
        <v>25</v>
      </c>
      <c r="BV468" s="665">
        <v>99</v>
      </c>
      <c r="BW468" s="657">
        <v>56</v>
      </c>
      <c r="BX468" s="666">
        <v>43</v>
      </c>
      <c r="BY468" s="657">
        <v>300</v>
      </c>
      <c r="BZ468" s="657">
        <v>84</v>
      </c>
      <c r="CA468" s="657">
        <v>216</v>
      </c>
      <c r="CB468" s="665">
        <v>23</v>
      </c>
      <c r="CC468" s="657">
        <v>11</v>
      </c>
      <c r="CD468" s="666">
        <v>12</v>
      </c>
      <c r="CE468" s="657">
        <v>29</v>
      </c>
      <c r="CF468" s="657">
        <v>10</v>
      </c>
      <c r="CG468" s="657">
        <v>19</v>
      </c>
      <c r="CH468" s="665">
        <v>32</v>
      </c>
      <c r="CI468" s="657">
        <v>19</v>
      </c>
      <c r="CJ468" s="666">
        <v>13</v>
      </c>
      <c r="CK468" s="657">
        <v>137</v>
      </c>
      <c r="CL468" s="657">
        <v>69</v>
      </c>
      <c r="CM468" s="657">
        <v>68</v>
      </c>
      <c r="CN468" s="665">
        <v>18</v>
      </c>
      <c r="CO468" s="657">
        <v>15</v>
      </c>
      <c r="CP468" s="666">
        <v>3</v>
      </c>
      <c r="CQ468" s="657">
        <v>7</v>
      </c>
      <c r="CR468" s="657">
        <v>2</v>
      </c>
      <c r="CS468" s="657">
        <v>5</v>
      </c>
      <c r="CT468" s="665">
        <v>119</v>
      </c>
      <c r="CU468" s="657">
        <v>76</v>
      </c>
      <c r="CV468" s="666">
        <v>43</v>
      </c>
      <c r="CW468" s="657">
        <v>7</v>
      </c>
      <c r="CX468" s="657">
        <v>2</v>
      </c>
      <c r="CY468" s="657">
        <v>5</v>
      </c>
      <c r="CZ468" s="665">
        <v>8</v>
      </c>
      <c r="DA468" s="657">
        <v>6</v>
      </c>
      <c r="DB468" s="666">
        <v>2</v>
      </c>
      <c r="DC468" s="657">
        <v>16</v>
      </c>
      <c r="DD468" s="657">
        <v>4</v>
      </c>
      <c r="DE468" s="657">
        <v>12</v>
      </c>
      <c r="DF468" s="665">
        <v>18</v>
      </c>
      <c r="DG468" s="657">
        <v>0</v>
      </c>
      <c r="DH468" s="666">
        <v>18</v>
      </c>
      <c r="DI468" s="657">
        <v>37</v>
      </c>
      <c r="DJ468" s="657">
        <v>16</v>
      </c>
      <c r="DK468" s="657">
        <v>21</v>
      </c>
      <c r="DL468" s="665">
        <v>5</v>
      </c>
      <c r="DM468" s="657">
        <v>3</v>
      </c>
      <c r="DN468" s="666">
        <v>2</v>
      </c>
      <c r="DO468" s="657">
        <v>16</v>
      </c>
      <c r="DP468" s="657">
        <v>4</v>
      </c>
      <c r="DQ468" s="657">
        <v>12</v>
      </c>
      <c r="DR468" s="665">
        <v>19</v>
      </c>
      <c r="DS468" s="657">
        <v>1</v>
      </c>
      <c r="DT468" s="666">
        <v>18</v>
      </c>
      <c r="DU468" s="665">
        <v>11</v>
      </c>
      <c r="DV468" s="657">
        <v>5</v>
      </c>
      <c r="DW468" s="666">
        <v>6</v>
      </c>
    </row>
    <row r="469" spans="1:127" hidden="1" x14ac:dyDescent="0.15">
      <c r="A469" s="529" t="s">
        <v>1811</v>
      </c>
      <c r="B469" s="661">
        <v>1584</v>
      </c>
      <c r="C469" s="662">
        <v>1274</v>
      </c>
      <c r="D469" s="663">
        <v>221</v>
      </c>
      <c r="E469" s="657">
        <v>581</v>
      </c>
      <c r="F469" s="657">
        <v>436</v>
      </c>
      <c r="G469" s="657">
        <v>56</v>
      </c>
      <c r="H469" s="665">
        <v>235</v>
      </c>
      <c r="I469" s="657">
        <v>182</v>
      </c>
      <c r="J469" s="666">
        <v>53</v>
      </c>
      <c r="K469" s="657">
        <v>137</v>
      </c>
      <c r="L469" s="657">
        <v>127</v>
      </c>
      <c r="M469" s="657">
        <v>10</v>
      </c>
      <c r="N469" s="665">
        <v>80</v>
      </c>
      <c r="O469" s="657">
        <v>74</v>
      </c>
      <c r="P469" s="666">
        <v>6</v>
      </c>
      <c r="Q469" s="657">
        <v>139</v>
      </c>
      <c r="R469" s="657">
        <v>122</v>
      </c>
      <c r="S469" s="657">
        <v>17</v>
      </c>
      <c r="T469" s="665">
        <v>0</v>
      </c>
      <c r="U469" s="657">
        <v>0</v>
      </c>
      <c r="V469" s="666">
        <v>0</v>
      </c>
      <c r="W469" s="657">
        <v>0</v>
      </c>
      <c r="X469" s="657">
        <v>0</v>
      </c>
      <c r="Y469" s="657">
        <v>0</v>
      </c>
      <c r="Z469" s="665">
        <v>54</v>
      </c>
      <c r="AA469" s="657">
        <v>49</v>
      </c>
      <c r="AB469" s="666">
        <v>5</v>
      </c>
      <c r="AC469" s="657">
        <v>0</v>
      </c>
      <c r="AD469" s="657">
        <v>0</v>
      </c>
      <c r="AE469" s="657">
        <v>0</v>
      </c>
      <c r="AF469" s="665">
        <v>33</v>
      </c>
      <c r="AG469" s="657">
        <v>28</v>
      </c>
      <c r="AH469" s="666">
        <v>5</v>
      </c>
      <c r="AI469" s="657">
        <v>108</v>
      </c>
      <c r="AJ469" s="657">
        <v>88</v>
      </c>
      <c r="AK469" s="657">
        <v>20</v>
      </c>
      <c r="AL469" s="665">
        <v>5</v>
      </c>
      <c r="AM469" s="657">
        <v>4</v>
      </c>
      <c r="AN469" s="666">
        <v>1</v>
      </c>
      <c r="AO469" s="657">
        <v>44</v>
      </c>
      <c r="AP469" s="657">
        <v>38</v>
      </c>
      <c r="AQ469" s="657">
        <v>6</v>
      </c>
      <c r="AR469" s="665">
        <v>10</v>
      </c>
      <c r="AS469" s="657">
        <v>5</v>
      </c>
      <c r="AT469" s="666">
        <v>5</v>
      </c>
      <c r="AU469" s="657">
        <v>4</v>
      </c>
      <c r="AV469" s="657">
        <v>1</v>
      </c>
      <c r="AW469" s="657">
        <v>3</v>
      </c>
      <c r="AX469" s="665">
        <v>41</v>
      </c>
      <c r="AY469" s="657">
        <v>34</v>
      </c>
      <c r="AZ469" s="666">
        <v>7</v>
      </c>
      <c r="BA469" s="657">
        <v>3</v>
      </c>
      <c r="BB469" s="657">
        <v>0</v>
      </c>
      <c r="BC469" s="657">
        <v>3</v>
      </c>
      <c r="BD469" s="665">
        <v>0</v>
      </c>
      <c r="BE469" s="657">
        <v>0</v>
      </c>
      <c r="BF469" s="666">
        <v>0</v>
      </c>
      <c r="BG469" s="657">
        <v>4</v>
      </c>
      <c r="BH469" s="657">
        <v>2</v>
      </c>
      <c r="BI469" s="657">
        <v>2</v>
      </c>
      <c r="BJ469" s="665">
        <v>0</v>
      </c>
      <c r="BK469" s="657">
        <v>0</v>
      </c>
      <c r="BL469" s="666">
        <v>0</v>
      </c>
      <c r="BM469" s="657">
        <v>1</v>
      </c>
      <c r="BN469" s="657">
        <v>1</v>
      </c>
      <c r="BO469" s="657">
        <v>0</v>
      </c>
      <c r="BP469" s="665">
        <v>2</v>
      </c>
      <c r="BQ469" s="657">
        <v>1</v>
      </c>
      <c r="BR469" s="666">
        <v>1</v>
      </c>
      <c r="BS469" s="657">
        <v>2</v>
      </c>
      <c r="BT469" s="657">
        <v>2</v>
      </c>
      <c r="BU469" s="657">
        <v>0</v>
      </c>
      <c r="BV469" s="665">
        <v>52</v>
      </c>
      <c r="BW469" s="657">
        <v>47</v>
      </c>
      <c r="BX469" s="666">
        <v>5</v>
      </c>
      <c r="BY469" s="657">
        <v>2</v>
      </c>
      <c r="BZ469" s="657">
        <v>1</v>
      </c>
      <c r="CA469" s="657">
        <v>1</v>
      </c>
      <c r="CB469" s="665">
        <v>2</v>
      </c>
      <c r="CC469" s="657">
        <v>1</v>
      </c>
      <c r="CD469" s="666">
        <v>1</v>
      </c>
      <c r="CE469" s="657">
        <v>2</v>
      </c>
      <c r="CF469" s="657">
        <v>1</v>
      </c>
      <c r="CG469" s="657">
        <v>1</v>
      </c>
      <c r="CH469" s="665">
        <v>1</v>
      </c>
      <c r="CI469" s="657">
        <v>1</v>
      </c>
      <c r="CJ469" s="666">
        <v>0</v>
      </c>
      <c r="CK469" s="657">
        <v>9</v>
      </c>
      <c r="CL469" s="657">
        <v>7</v>
      </c>
      <c r="CM469" s="657">
        <v>2</v>
      </c>
      <c r="CN469" s="665">
        <v>0</v>
      </c>
      <c r="CO469" s="657">
        <v>0</v>
      </c>
      <c r="CP469" s="666">
        <v>0</v>
      </c>
      <c r="CQ469" s="657">
        <v>0</v>
      </c>
      <c r="CR469" s="657">
        <v>0</v>
      </c>
      <c r="CS469" s="657">
        <v>0</v>
      </c>
      <c r="CT469" s="665">
        <v>0</v>
      </c>
      <c r="CU469" s="657">
        <v>0</v>
      </c>
      <c r="CV469" s="666">
        <v>0</v>
      </c>
      <c r="CW469" s="657">
        <v>1</v>
      </c>
      <c r="CX469" s="657">
        <v>1</v>
      </c>
      <c r="CY469" s="657">
        <v>0</v>
      </c>
      <c r="CZ469" s="665">
        <v>0</v>
      </c>
      <c r="DA469" s="657">
        <v>0</v>
      </c>
      <c r="DB469" s="666">
        <v>0</v>
      </c>
      <c r="DC469" s="657">
        <v>3</v>
      </c>
      <c r="DD469" s="657">
        <v>2</v>
      </c>
      <c r="DE469" s="657">
        <v>1</v>
      </c>
      <c r="DF469" s="665">
        <v>2</v>
      </c>
      <c r="DG469" s="657">
        <v>1</v>
      </c>
      <c r="DH469" s="666">
        <v>1</v>
      </c>
      <c r="DI469" s="657">
        <v>12</v>
      </c>
      <c r="DJ469" s="657">
        <v>11</v>
      </c>
      <c r="DK469" s="657">
        <v>1</v>
      </c>
      <c r="DL469" s="665">
        <v>1</v>
      </c>
      <c r="DM469" s="657">
        <v>0</v>
      </c>
      <c r="DN469" s="666">
        <v>1</v>
      </c>
      <c r="DO469" s="657">
        <v>10</v>
      </c>
      <c r="DP469" s="657">
        <v>4</v>
      </c>
      <c r="DQ469" s="657">
        <v>6</v>
      </c>
      <c r="DR469" s="665">
        <v>0</v>
      </c>
      <c r="DS469" s="657">
        <v>0</v>
      </c>
      <c r="DT469" s="666">
        <v>0</v>
      </c>
      <c r="DU469" s="665">
        <v>4</v>
      </c>
      <c r="DV469" s="657">
        <v>3</v>
      </c>
      <c r="DW469" s="666">
        <v>1</v>
      </c>
    </row>
    <row r="470" spans="1:127" hidden="1" x14ac:dyDescent="0.15">
      <c r="A470" s="529" t="s">
        <v>1812</v>
      </c>
      <c r="B470" s="661">
        <v>1115</v>
      </c>
      <c r="C470" s="662">
        <v>658</v>
      </c>
      <c r="D470" s="663">
        <v>443</v>
      </c>
      <c r="E470" s="657">
        <v>341</v>
      </c>
      <c r="F470" s="657">
        <v>218</v>
      </c>
      <c r="G470" s="657">
        <v>123</v>
      </c>
      <c r="H470" s="665">
        <v>90</v>
      </c>
      <c r="I470" s="657">
        <v>57</v>
      </c>
      <c r="J470" s="666">
        <v>33</v>
      </c>
      <c r="K470" s="657">
        <v>45</v>
      </c>
      <c r="L470" s="657">
        <v>22</v>
      </c>
      <c r="M470" s="657">
        <v>12</v>
      </c>
      <c r="N470" s="665">
        <v>29</v>
      </c>
      <c r="O470" s="657">
        <v>17</v>
      </c>
      <c r="P470" s="666">
        <v>12</v>
      </c>
      <c r="Q470" s="657">
        <v>211</v>
      </c>
      <c r="R470" s="657">
        <v>138</v>
      </c>
      <c r="S470" s="657">
        <v>73</v>
      </c>
      <c r="T470" s="665">
        <v>3</v>
      </c>
      <c r="U470" s="657">
        <v>1</v>
      </c>
      <c r="V470" s="666">
        <v>2</v>
      </c>
      <c r="W470" s="657">
        <v>7</v>
      </c>
      <c r="X470" s="657">
        <v>2</v>
      </c>
      <c r="Y470" s="657">
        <v>5</v>
      </c>
      <c r="Z470" s="665">
        <v>25</v>
      </c>
      <c r="AA470" s="657">
        <v>12</v>
      </c>
      <c r="AB470" s="666">
        <v>13</v>
      </c>
      <c r="AC470" s="657">
        <v>0</v>
      </c>
      <c r="AD470" s="657">
        <v>0</v>
      </c>
      <c r="AE470" s="657">
        <v>0</v>
      </c>
      <c r="AF470" s="665">
        <v>78</v>
      </c>
      <c r="AG470" s="657">
        <v>46</v>
      </c>
      <c r="AH470" s="666">
        <v>32</v>
      </c>
      <c r="AI470" s="657">
        <v>76</v>
      </c>
      <c r="AJ470" s="657">
        <v>33</v>
      </c>
      <c r="AK470" s="657">
        <v>43</v>
      </c>
      <c r="AL470" s="665">
        <v>0</v>
      </c>
      <c r="AM470" s="657">
        <v>0</v>
      </c>
      <c r="AN470" s="666">
        <v>0</v>
      </c>
      <c r="AO470" s="657">
        <v>11</v>
      </c>
      <c r="AP470" s="657">
        <v>9</v>
      </c>
      <c r="AQ470" s="657">
        <v>2</v>
      </c>
      <c r="AR470" s="665">
        <v>49</v>
      </c>
      <c r="AS470" s="657">
        <v>14</v>
      </c>
      <c r="AT470" s="666">
        <v>35</v>
      </c>
      <c r="AU470" s="657">
        <v>16</v>
      </c>
      <c r="AV470" s="657">
        <v>7</v>
      </c>
      <c r="AW470" s="657">
        <v>9</v>
      </c>
      <c r="AX470" s="665">
        <v>33</v>
      </c>
      <c r="AY470" s="657">
        <v>13</v>
      </c>
      <c r="AZ470" s="666">
        <v>20</v>
      </c>
      <c r="BA470" s="657">
        <v>13</v>
      </c>
      <c r="BB470" s="657">
        <v>11</v>
      </c>
      <c r="BC470" s="657">
        <v>2</v>
      </c>
      <c r="BD470" s="665">
        <v>21</v>
      </c>
      <c r="BE470" s="657">
        <v>15</v>
      </c>
      <c r="BF470" s="666">
        <v>6</v>
      </c>
      <c r="BG470" s="657">
        <v>2</v>
      </c>
      <c r="BH470" s="657">
        <v>2</v>
      </c>
      <c r="BI470" s="657">
        <v>0</v>
      </c>
      <c r="BJ470" s="665">
        <v>0</v>
      </c>
      <c r="BK470" s="657">
        <v>0</v>
      </c>
      <c r="BL470" s="666">
        <v>0</v>
      </c>
      <c r="BM470" s="657">
        <v>0</v>
      </c>
      <c r="BN470" s="657">
        <v>0</v>
      </c>
      <c r="BO470" s="657">
        <v>0</v>
      </c>
      <c r="BP470" s="665">
        <v>0</v>
      </c>
      <c r="BQ470" s="657">
        <v>0</v>
      </c>
      <c r="BR470" s="666">
        <v>0</v>
      </c>
      <c r="BS470" s="657">
        <v>0</v>
      </c>
      <c r="BT470" s="657">
        <v>0</v>
      </c>
      <c r="BU470" s="657">
        <v>0</v>
      </c>
      <c r="BV470" s="665">
        <v>3</v>
      </c>
      <c r="BW470" s="657">
        <v>3</v>
      </c>
      <c r="BX470" s="666">
        <v>0</v>
      </c>
      <c r="BY470" s="657">
        <v>3</v>
      </c>
      <c r="BZ470" s="657">
        <v>2</v>
      </c>
      <c r="CA470" s="657">
        <v>1</v>
      </c>
      <c r="CB470" s="665">
        <v>0</v>
      </c>
      <c r="CC470" s="657">
        <v>0</v>
      </c>
      <c r="CD470" s="666">
        <v>0</v>
      </c>
      <c r="CE470" s="657">
        <v>3</v>
      </c>
      <c r="CF470" s="657">
        <v>2</v>
      </c>
      <c r="CG470" s="657">
        <v>1</v>
      </c>
      <c r="CH470" s="665">
        <v>14</v>
      </c>
      <c r="CI470" s="657">
        <v>11</v>
      </c>
      <c r="CJ470" s="666">
        <v>3</v>
      </c>
      <c r="CK470" s="657">
        <v>8</v>
      </c>
      <c r="CL470" s="657">
        <v>3</v>
      </c>
      <c r="CM470" s="657">
        <v>2</v>
      </c>
      <c r="CN470" s="665">
        <v>9</v>
      </c>
      <c r="CO470" s="657">
        <v>5</v>
      </c>
      <c r="CP470" s="666">
        <v>4</v>
      </c>
      <c r="CQ470" s="657">
        <v>0</v>
      </c>
      <c r="CR470" s="657">
        <v>0</v>
      </c>
      <c r="CS470" s="657">
        <v>0</v>
      </c>
      <c r="CT470" s="665">
        <v>0</v>
      </c>
      <c r="CU470" s="657">
        <v>0</v>
      </c>
      <c r="CV470" s="666">
        <v>0</v>
      </c>
      <c r="CW470" s="657">
        <v>0</v>
      </c>
      <c r="CX470" s="657">
        <v>0</v>
      </c>
      <c r="CY470" s="657">
        <v>0</v>
      </c>
      <c r="CZ470" s="665">
        <v>0</v>
      </c>
      <c r="DA470" s="657">
        <v>0</v>
      </c>
      <c r="DB470" s="666">
        <v>0</v>
      </c>
      <c r="DC470" s="657">
        <v>0</v>
      </c>
      <c r="DD470" s="657">
        <v>0</v>
      </c>
      <c r="DE470" s="657">
        <v>0</v>
      </c>
      <c r="DF470" s="665">
        <v>2</v>
      </c>
      <c r="DG470" s="657">
        <v>1</v>
      </c>
      <c r="DH470" s="666">
        <v>1</v>
      </c>
      <c r="DI470" s="657">
        <v>6</v>
      </c>
      <c r="DJ470" s="657">
        <v>3</v>
      </c>
      <c r="DK470" s="657">
        <v>3</v>
      </c>
      <c r="DL470" s="665">
        <v>0</v>
      </c>
      <c r="DM470" s="657">
        <v>0</v>
      </c>
      <c r="DN470" s="666">
        <v>0</v>
      </c>
      <c r="DO470" s="657">
        <v>0</v>
      </c>
      <c r="DP470" s="657">
        <v>0</v>
      </c>
      <c r="DQ470" s="657">
        <v>0</v>
      </c>
      <c r="DR470" s="665">
        <v>5</v>
      </c>
      <c r="DS470" s="657">
        <v>3</v>
      </c>
      <c r="DT470" s="666">
        <v>2</v>
      </c>
      <c r="DU470" s="665">
        <v>12</v>
      </c>
      <c r="DV470" s="657">
        <v>8</v>
      </c>
      <c r="DW470" s="666">
        <v>4</v>
      </c>
    </row>
    <row r="471" spans="1:127" hidden="1" x14ac:dyDescent="0.15">
      <c r="A471" s="529" t="s">
        <v>1813</v>
      </c>
      <c r="B471" s="661">
        <v>46745</v>
      </c>
      <c r="C471" s="662">
        <v>19058</v>
      </c>
      <c r="D471" s="663">
        <v>27616</v>
      </c>
      <c r="E471" s="657">
        <v>17825</v>
      </c>
      <c r="F471" s="657">
        <v>7695</v>
      </c>
      <c r="G471" s="657">
        <v>10101</v>
      </c>
      <c r="H471" s="665">
        <v>6603</v>
      </c>
      <c r="I471" s="657">
        <v>2805</v>
      </c>
      <c r="J471" s="666">
        <v>3798</v>
      </c>
      <c r="K471" s="657">
        <v>3478</v>
      </c>
      <c r="L471" s="657">
        <v>1365</v>
      </c>
      <c r="M471" s="657">
        <v>2103</v>
      </c>
      <c r="N471" s="665">
        <v>2665</v>
      </c>
      <c r="O471" s="657">
        <v>1034</v>
      </c>
      <c r="P471" s="666">
        <v>1631</v>
      </c>
      <c r="Q471" s="657">
        <v>2544</v>
      </c>
      <c r="R471" s="657">
        <v>901</v>
      </c>
      <c r="S471" s="657">
        <v>1643</v>
      </c>
      <c r="T471" s="665">
        <v>611</v>
      </c>
      <c r="U471" s="657">
        <v>276</v>
      </c>
      <c r="V471" s="666">
        <v>323</v>
      </c>
      <c r="W471" s="657">
        <v>720</v>
      </c>
      <c r="X471" s="657">
        <v>265</v>
      </c>
      <c r="Y471" s="657">
        <v>455</v>
      </c>
      <c r="Z471" s="665">
        <v>886</v>
      </c>
      <c r="AA471" s="657">
        <v>334</v>
      </c>
      <c r="AB471" s="666">
        <v>552</v>
      </c>
      <c r="AC471" s="657">
        <v>220</v>
      </c>
      <c r="AD471" s="657">
        <v>73</v>
      </c>
      <c r="AE471" s="657">
        <v>147</v>
      </c>
      <c r="AF471" s="665">
        <v>1212</v>
      </c>
      <c r="AG471" s="657">
        <v>592</v>
      </c>
      <c r="AH471" s="666">
        <v>620</v>
      </c>
      <c r="AI471" s="657">
        <v>1884</v>
      </c>
      <c r="AJ471" s="657">
        <v>710</v>
      </c>
      <c r="AK471" s="657">
        <v>1164</v>
      </c>
      <c r="AL471" s="665">
        <v>312</v>
      </c>
      <c r="AM471" s="657">
        <v>97</v>
      </c>
      <c r="AN471" s="666">
        <v>215</v>
      </c>
      <c r="AO471" s="657">
        <v>406</v>
      </c>
      <c r="AP471" s="657">
        <v>148</v>
      </c>
      <c r="AQ471" s="657">
        <v>255</v>
      </c>
      <c r="AR471" s="665">
        <v>892</v>
      </c>
      <c r="AS471" s="657">
        <v>272</v>
      </c>
      <c r="AT471" s="666">
        <v>620</v>
      </c>
      <c r="AU471" s="657">
        <v>437</v>
      </c>
      <c r="AV471" s="657">
        <v>156</v>
      </c>
      <c r="AW471" s="657">
        <v>281</v>
      </c>
      <c r="AX471" s="665">
        <v>672</v>
      </c>
      <c r="AY471" s="657">
        <v>216</v>
      </c>
      <c r="AZ471" s="666">
        <v>456</v>
      </c>
      <c r="BA471" s="657">
        <v>995</v>
      </c>
      <c r="BB471" s="657">
        <v>288</v>
      </c>
      <c r="BC471" s="657">
        <v>707</v>
      </c>
      <c r="BD471" s="665">
        <v>237</v>
      </c>
      <c r="BE471" s="657">
        <v>97</v>
      </c>
      <c r="BF471" s="666">
        <v>140</v>
      </c>
      <c r="BG471" s="657">
        <v>599</v>
      </c>
      <c r="BH471" s="657">
        <v>248</v>
      </c>
      <c r="BI471" s="657">
        <v>351</v>
      </c>
      <c r="BJ471" s="665">
        <v>258</v>
      </c>
      <c r="BK471" s="657">
        <v>90</v>
      </c>
      <c r="BL471" s="666">
        <v>168</v>
      </c>
      <c r="BM471" s="657">
        <v>211</v>
      </c>
      <c r="BN471" s="657">
        <v>65</v>
      </c>
      <c r="BO471" s="657">
        <v>146</v>
      </c>
      <c r="BP471" s="665">
        <v>133</v>
      </c>
      <c r="BQ471" s="657">
        <v>49</v>
      </c>
      <c r="BR471" s="666">
        <v>84</v>
      </c>
      <c r="BS471" s="657">
        <v>232</v>
      </c>
      <c r="BT471" s="657">
        <v>106</v>
      </c>
      <c r="BU471" s="657">
        <v>126</v>
      </c>
      <c r="BV471" s="665">
        <v>276</v>
      </c>
      <c r="BW471" s="657">
        <v>116</v>
      </c>
      <c r="BX471" s="666">
        <v>160</v>
      </c>
      <c r="BY471" s="657">
        <v>214</v>
      </c>
      <c r="BZ471" s="657">
        <v>102</v>
      </c>
      <c r="CA471" s="657">
        <v>112</v>
      </c>
      <c r="CB471" s="665">
        <v>277</v>
      </c>
      <c r="CC471" s="657">
        <v>118</v>
      </c>
      <c r="CD471" s="666">
        <v>159</v>
      </c>
      <c r="CE471" s="657">
        <v>285</v>
      </c>
      <c r="CF471" s="657">
        <v>123</v>
      </c>
      <c r="CG471" s="657">
        <v>162</v>
      </c>
      <c r="CH471" s="665">
        <v>183</v>
      </c>
      <c r="CI471" s="657">
        <v>94</v>
      </c>
      <c r="CJ471" s="666">
        <v>89</v>
      </c>
      <c r="CK471" s="657">
        <v>370</v>
      </c>
      <c r="CL471" s="657">
        <v>144</v>
      </c>
      <c r="CM471" s="657">
        <v>226</v>
      </c>
      <c r="CN471" s="665">
        <v>64</v>
      </c>
      <c r="CO471" s="657">
        <v>23</v>
      </c>
      <c r="CP471" s="666">
        <v>41</v>
      </c>
      <c r="CQ471" s="657">
        <v>58</v>
      </c>
      <c r="CR471" s="657">
        <v>30</v>
      </c>
      <c r="CS471" s="657">
        <v>28</v>
      </c>
      <c r="CT471" s="665">
        <v>138</v>
      </c>
      <c r="CU471" s="657">
        <v>68</v>
      </c>
      <c r="CV471" s="666">
        <v>70</v>
      </c>
      <c r="CW471" s="657">
        <v>97</v>
      </c>
      <c r="CX471" s="657">
        <v>42</v>
      </c>
      <c r="CY471" s="657">
        <v>55</v>
      </c>
      <c r="CZ471" s="665">
        <v>16</v>
      </c>
      <c r="DA471" s="657">
        <v>9</v>
      </c>
      <c r="DB471" s="666">
        <v>7</v>
      </c>
      <c r="DC471" s="657">
        <v>220</v>
      </c>
      <c r="DD471" s="657">
        <v>102</v>
      </c>
      <c r="DE471" s="657">
        <v>118</v>
      </c>
      <c r="DF471" s="665">
        <v>30</v>
      </c>
      <c r="DG471" s="657">
        <v>15</v>
      </c>
      <c r="DH471" s="666">
        <v>15</v>
      </c>
      <c r="DI471" s="657">
        <v>154</v>
      </c>
      <c r="DJ471" s="657">
        <v>58</v>
      </c>
      <c r="DK471" s="657">
        <v>89</v>
      </c>
      <c r="DL471" s="665">
        <v>49</v>
      </c>
      <c r="DM471" s="657">
        <v>18</v>
      </c>
      <c r="DN471" s="666">
        <v>31</v>
      </c>
      <c r="DO471" s="657">
        <v>79</v>
      </c>
      <c r="DP471" s="657">
        <v>27</v>
      </c>
      <c r="DQ471" s="657">
        <v>52</v>
      </c>
      <c r="DR471" s="665">
        <v>111</v>
      </c>
      <c r="DS471" s="657">
        <v>47</v>
      </c>
      <c r="DT471" s="666">
        <v>64</v>
      </c>
      <c r="DU471" s="665">
        <v>92</v>
      </c>
      <c r="DV471" s="657">
        <v>40</v>
      </c>
      <c r="DW471" s="666">
        <v>52</v>
      </c>
    </row>
    <row r="472" spans="1:127" hidden="1" x14ac:dyDescent="0.15">
      <c r="A472" s="529" t="s">
        <v>1814</v>
      </c>
      <c r="B472" s="661">
        <v>13912</v>
      </c>
      <c r="C472" s="662">
        <v>5121</v>
      </c>
      <c r="D472" s="663">
        <v>8791</v>
      </c>
      <c r="E472" s="657">
        <v>5605</v>
      </c>
      <c r="F472" s="657">
        <v>2156</v>
      </c>
      <c r="G472" s="657">
        <v>3449</v>
      </c>
      <c r="H472" s="665">
        <v>1021</v>
      </c>
      <c r="I472" s="657">
        <v>381</v>
      </c>
      <c r="J472" s="666">
        <v>640</v>
      </c>
      <c r="K472" s="657">
        <v>1079</v>
      </c>
      <c r="L472" s="657">
        <v>407</v>
      </c>
      <c r="M472" s="657">
        <v>672</v>
      </c>
      <c r="N472" s="665">
        <v>730</v>
      </c>
      <c r="O472" s="657">
        <v>284</v>
      </c>
      <c r="P472" s="666">
        <v>446</v>
      </c>
      <c r="Q472" s="657">
        <v>1176</v>
      </c>
      <c r="R472" s="657">
        <v>377</v>
      </c>
      <c r="S472" s="657">
        <v>799</v>
      </c>
      <c r="T472" s="665">
        <v>106</v>
      </c>
      <c r="U472" s="657">
        <v>40</v>
      </c>
      <c r="V472" s="666">
        <v>66</v>
      </c>
      <c r="W472" s="657">
        <v>404</v>
      </c>
      <c r="X472" s="657">
        <v>118</v>
      </c>
      <c r="Y472" s="657">
        <v>286</v>
      </c>
      <c r="Z472" s="665">
        <v>346</v>
      </c>
      <c r="AA472" s="657">
        <v>169</v>
      </c>
      <c r="AB472" s="666">
        <v>177</v>
      </c>
      <c r="AC472" s="657">
        <v>24</v>
      </c>
      <c r="AD472" s="657">
        <v>7</v>
      </c>
      <c r="AE472" s="657">
        <v>17</v>
      </c>
      <c r="AF472" s="665">
        <v>484</v>
      </c>
      <c r="AG472" s="657">
        <v>231</v>
      </c>
      <c r="AH472" s="666">
        <v>253</v>
      </c>
      <c r="AI472" s="657">
        <v>418</v>
      </c>
      <c r="AJ472" s="657">
        <v>136</v>
      </c>
      <c r="AK472" s="657">
        <v>282</v>
      </c>
      <c r="AL472" s="665">
        <v>62</v>
      </c>
      <c r="AM472" s="657">
        <v>28</v>
      </c>
      <c r="AN472" s="666">
        <v>34</v>
      </c>
      <c r="AO472" s="657">
        <v>110</v>
      </c>
      <c r="AP472" s="657">
        <v>37</v>
      </c>
      <c r="AQ472" s="657">
        <v>73</v>
      </c>
      <c r="AR472" s="665">
        <v>548</v>
      </c>
      <c r="AS472" s="657">
        <v>170</v>
      </c>
      <c r="AT472" s="666">
        <v>378</v>
      </c>
      <c r="AU472" s="657">
        <v>147</v>
      </c>
      <c r="AV472" s="657">
        <v>41</v>
      </c>
      <c r="AW472" s="657">
        <v>106</v>
      </c>
      <c r="AX472" s="665">
        <v>138</v>
      </c>
      <c r="AY472" s="657">
        <v>20</v>
      </c>
      <c r="AZ472" s="666">
        <v>118</v>
      </c>
      <c r="BA472" s="657">
        <v>499</v>
      </c>
      <c r="BB472" s="657">
        <v>160</v>
      </c>
      <c r="BC472" s="657">
        <v>339</v>
      </c>
      <c r="BD472" s="665">
        <v>49</v>
      </c>
      <c r="BE472" s="657">
        <v>17</v>
      </c>
      <c r="BF472" s="666">
        <v>32</v>
      </c>
      <c r="BG472" s="657">
        <v>263</v>
      </c>
      <c r="BH472" s="657">
        <v>101</v>
      </c>
      <c r="BI472" s="657">
        <v>162</v>
      </c>
      <c r="BJ472" s="665">
        <v>74</v>
      </c>
      <c r="BK472" s="657">
        <v>17</v>
      </c>
      <c r="BL472" s="666">
        <v>57</v>
      </c>
      <c r="BM472" s="657">
        <v>50</v>
      </c>
      <c r="BN472" s="657">
        <v>14</v>
      </c>
      <c r="BO472" s="657">
        <v>36</v>
      </c>
      <c r="BP472" s="665">
        <v>42</v>
      </c>
      <c r="BQ472" s="657">
        <v>18</v>
      </c>
      <c r="BR472" s="666">
        <v>24</v>
      </c>
      <c r="BS472" s="657">
        <v>29</v>
      </c>
      <c r="BT472" s="657">
        <v>14</v>
      </c>
      <c r="BU472" s="657">
        <v>15</v>
      </c>
      <c r="BV472" s="665">
        <v>47</v>
      </c>
      <c r="BW472" s="657">
        <v>22</v>
      </c>
      <c r="BX472" s="666">
        <v>25</v>
      </c>
      <c r="BY472" s="657">
        <v>60</v>
      </c>
      <c r="BZ472" s="657">
        <v>24</v>
      </c>
      <c r="CA472" s="657">
        <v>36</v>
      </c>
      <c r="CB472" s="665">
        <v>40</v>
      </c>
      <c r="CC472" s="657">
        <v>18</v>
      </c>
      <c r="CD472" s="666">
        <v>22</v>
      </c>
      <c r="CE472" s="657">
        <v>21</v>
      </c>
      <c r="CF472" s="657">
        <v>7</v>
      </c>
      <c r="CG472" s="657">
        <v>14</v>
      </c>
      <c r="CH472" s="665">
        <v>29</v>
      </c>
      <c r="CI472" s="657">
        <v>9</v>
      </c>
      <c r="CJ472" s="666">
        <v>20</v>
      </c>
      <c r="CK472" s="657">
        <v>98</v>
      </c>
      <c r="CL472" s="657">
        <v>17</v>
      </c>
      <c r="CM472" s="657">
        <v>81</v>
      </c>
      <c r="CN472" s="665">
        <v>27</v>
      </c>
      <c r="CO472" s="657">
        <v>8</v>
      </c>
      <c r="CP472" s="666">
        <v>19</v>
      </c>
      <c r="CQ472" s="657">
        <v>0</v>
      </c>
      <c r="CR472" s="657">
        <v>0</v>
      </c>
      <c r="CS472" s="657">
        <v>0</v>
      </c>
      <c r="CT472" s="665">
        <v>26</v>
      </c>
      <c r="CU472" s="657">
        <v>9</v>
      </c>
      <c r="CV472" s="666">
        <v>17</v>
      </c>
      <c r="CW472" s="657">
        <v>23</v>
      </c>
      <c r="CX472" s="657">
        <v>8</v>
      </c>
      <c r="CY472" s="657">
        <v>15</v>
      </c>
      <c r="CZ472" s="665">
        <v>0</v>
      </c>
      <c r="DA472" s="657">
        <v>0</v>
      </c>
      <c r="DB472" s="666">
        <v>0</v>
      </c>
      <c r="DC472" s="657">
        <v>30</v>
      </c>
      <c r="DD472" s="657">
        <v>12</v>
      </c>
      <c r="DE472" s="657">
        <v>18</v>
      </c>
      <c r="DF472" s="665">
        <v>7</v>
      </c>
      <c r="DG472" s="657">
        <v>3</v>
      </c>
      <c r="DH472" s="666">
        <v>4</v>
      </c>
      <c r="DI472" s="657">
        <v>30</v>
      </c>
      <c r="DJ472" s="657">
        <v>9</v>
      </c>
      <c r="DK472" s="657">
        <v>21</v>
      </c>
      <c r="DL472" s="665">
        <v>18</v>
      </c>
      <c r="DM472" s="657">
        <v>6</v>
      </c>
      <c r="DN472" s="666">
        <v>12</v>
      </c>
      <c r="DO472" s="657">
        <v>0</v>
      </c>
      <c r="DP472" s="657">
        <v>0</v>
      </c>
      <c r="DQ472" s="657">
        <v>0</v>
      </c>
      <c r="DR472" s="665">
        <v>29</v>
      </c>
      <c r="DS472" s="657">
        <v>15</v>
      </c>
      <c r="DT472" s="666">
        <v>14</v>
      </c>
      <c r="DU472" s="665">
        <v>23</v>
      </c>
      <c r="DV472" s="657">
        <v>11</v>
      </c>
      <c r="DW472" s="666">
        <v>12</v>
      </c>
    </row>
    <row r="473" spans="1:127" hidden="1" x14ac:dyDescent="0.15">
      <c r="A473" s="529" t="s">
        <v>1815</v>
      </c>
      <c r="B473" s="661">
        <v>38</v>
      </c>
      <c r="C473" s="662">
        <v>17</v>
      </c>
      <c r="D473" s="663">
        <v>21</v>
      </c>
      <c r="E473" s="657">
        <v>38</v>
      </c>
      <c r="F473" s="657">
        <v>17</v>
      </c>
      <c r="G473" s="657">
        <v>21</v>
      </c>
      <c r="H473" s="665">
        <v>0</v>
      </c>
      <c r="I473" s="657">
        <v>0</v>
      </c>
      <c r="J473" s="666">
        <v>0</v>
      </c>
      <c r="K473" s="657">
        <v>0</v>
      </c>
      <c r="L473" s="657">
        <v>0</v>
      </c>
      <c r="M473" s="657">
        <v>0</v>
      </c>
      <c r="N473" s="665">
        <v>0</v>
      </c>
      <c r="O473" s="657">
        <v>0</v>
      </c>
      <c r="P473" s="666">
        <v>0</v>
      </c>
      <c r="Q473" s="657">
        <v>0</v>
      </c>
      <c r="R473" s="657">
        <v>0</v>
      </c>
      <c r="S473" s="657">
        <v>0</v>
      </c>
      <c r="T473" s="665">
        <v>0</v>
      </c>
      <c r="U473" s="657">
        <v>0</v>
      </c>
      <c r="V473" s="666">
        <v>0</v>
      </c>
      <c r="W473" s="657">
        <v>0</v>
      </c>
      <c r="X473" s="657">
        <v>0</v>
      </c>
      <c r="Y473" s="657">
        <v>0</v>
      </c>
      <c r="Z473" s="665">
        <v>0</v>
      </c>
      <c r="AA473" s="657">
        <v>0</v>
      </c>
      <c r="AB473" s="666">
        <v>0</v>
      </c>
      <c r="AC473" s="657">
        <v>0</v>
      </c>
      <c r="AD473" s="657">
        <v>0</v>
      </c>
      <c r="AE473" s="657">
        <v>0</v>
      </c>
      <c r="AF473" s="665">
        <v>0</v>
      </c>
      <c r="AG473" s="657">
        <v>0</v>
      </c>
      <c r="AH473" s="666">
        <v>0</v>
      </c>
      <c r="AI473" s="657">
        <v>0</v>
      </c>
      <c r="AJ473" s="657">
        <v>0</v>
      </c>
      <c r="AK473" s="657">
        <v>0</v>
      </c>
      <c r="AL473" s="665">
        <v>0</v>
      </c>
      <c r="AM473" s="657">
        <v>0</v>
      </c>
      <c r="AN473" s="666">
        <v>0</v>
      </c>
      <c r="AO473" s="657">
        <v>0</v>
      </c>
      <c r="AP473" s="657">
        <v>0</v>
      </c>
      <c r="AQ473" s="657">
        <v>0</v>
      </c>
      <c r="AR473" s="665">
        <v>0</v>
      </c>
      <c r="AS473" s="657">
        <v>0</v>
      </c>
      <c r="AT473" s="666">
        <v>0</v>
      </c>
      <c r="AU473" s="657">
        <v>0</v>
      </c>
      <c r="AV473" s="657">
        <v>0</v>
      </c>
      <c r="AW473" s="657">
        <v>0</v>
      </c>
      <c r="AX473" s="665">
        <v>0</v>
      </c>
      <c r="AY473" s="657">
        <v>0</v>
      </c>
      <c r="AZ473" s="666">
        <v>0</v>
      </c>
      <c r="BA473" s="657">
        <v>0</v>
      </c>
      <c r="BB473" s="657">
        <v>0</v>
      </c>
      <c r="BC473" s="657">
        <v>0</v>
      </c>
      <c r="BD473" s="665">
        <v>0</v>
      </c>
      <c r="BE473" s="657">
        <v>0</v>
      </c>
      <c r="BF473" s="666">
        <v>0</v>
      </c>
      <c r="BG473" s="657">
        <v>0</v>
      </c>
      <c r="BH473" s="657">
        <v>0</v>
      </c>
      <c r="BI473" s="657">
        <v>0</v>
      </c>
      <c r="BJ473" s="665">
        <v>0</v>
      </c>
      <c r="BK473" s="657">
        <v>0</v>
      </c>
      <c r="BL473" s="666">
        <v>0</v>
      </c>
      <c r="BM473" s="657">
        <v>0</v>
      </c>
      <c r="BN473" s="657">
        <v>0</v>
      </c>
      <c r="BO473" s="657">
        <v>0</v>
      </c>
      <c r="BP473" s="665">
        <v>0</v>
      </c>
      <c r="BQ473" s="657">
        <v>0</v>
      </c>
      <c r="BR473" s="666">
        <v>0</v>
      </c>
      <c r="BS473" s="657">
        <v>0</v>
      </c>
      <c r="BT473" s="657">
        <v>0</v>
      </c>
      <c r="BU473" s="657">
        <v>0</v>
      </c>
      <c r="BV473" s="665">
        <v>0</v>
      </c>
      <c r="BW473" s="657">
        <v>0</v>
      </c>
      <c r="BX473" s="666">
        <v>0</v>
      </c>
      <c r="BY473" s="657">
        <v>0</v>
      </c>
      <c r="BZ473" s="657">
        <v>0</v>
      </c>
      <c r="CA473" s="657">
        <v>0</v>
      </c>
      <c r="CB473" s="665">
        <v>0</v>
      </c>
      <c r="CC473" s="657">
        <v>0</v>
      </c>
      <c r="CD473" s="666">
        <v>0</v>
      </c>
      <c r="CE473" s="657">
        <v>0</v>
      </c>
      <c r="CF473" s="657">
        <v>0</v>
      </c>
      <c r="CG473" s="657">
        <v>0</v>
      </c>
      <c r="CH473" s="665">
        <v>0</v>
      </c>
      <c r="CI473" s="657">
        <v>0</v>
      </c>
      <c r="CJ473" s="666">
        <v>0</v>
      </c>
      <c r="CK473" s="657">
        <v>0</v>
      </c>
      <c r="CL473" s="657">
        <v>0</v>
      </c>
      <c r="CM473" s="657">
        <v>0</v>
      </c>
      <c r="CN473" s="665">
        <v>0</v>
      </c>
      <c r="CO473" s="657">
        <v>0</v>
      </c>
      <c r="CP473" s="666">
        <v>0</v>
      </c>
      <c r="CQ473" s="657">
        <v>0</v>
      </c>
      <c r="CR473" s="657">
        <v>0</v>
      </c>
      <c r="CS473" s="657">
        <v>0</v>
      </c>
      <c r="CT473" s="665">
        <v>0</v>
      </c>
      <c r="CU473" s="657">
        <v>0</v>
      </c>
      <c r="CV473" s="666">
        <v>0</v>
      </c>
      <c r="CW473" s="657">
        <v>0</v>
      </c>
      <c r="CX473" s="657">
        <v>0</v>
      </c>
      <c r="CY473" s="657">
        <v>0</v>
      </c>
      <c r="CZ473" s="665">
        <v>0</v>
      </c>
      <c r="DA473" s="657">
        <v>0</v>
      </c>
      <c r="DB473" s="666">
        <v>0</v>
      </c>
      <c r="DC473" s="657">
        <v>0</v>
      </c>
      <c r="DD473" s="657">
        <v>0</v>
      </c>
      <c r="DE473" s="657">
        <v>0</v>
      </c>
      <c r="DF473" s="665">
        <v>0</v>
      </c>
      <c r="DG473" s="657">
        <v>0</v>
      </c>
      <c r="DH473" s="666">
        <v>0</v>
      </c>
      <c r="DI473" s="657">
        <v>0</v>
      </c>
      <c r="DJ473" s="657">
        <v>0</v>
      </c>
      <c r="DK473" s="657">
        <v>0</v>
      </c>
      <c r="DL473" s="665">
        <v>0</v>
      </c>
      <c r="DM473" s="657">
        <v>0</v>
      </c>
      <c r="DN473" s="666">
        <v>0</v>
      </c>
      <c r="DO473" s="657">
        <v>0</v>
      </c>
      <c r="DP473" s="657">
        <v>0</v>
      </c>
      <c r="DQ473" s="657">
        <v>0</v>
      </c>
      <c r="DR473" s="665">
        <v>0</v>
      </c>
      <c r="DS473" s="657">
        <v>0</v>
      </c>
      <c r="DT473" s="666">
        <v>0</v>
      </c>
      <c r="DU473" s="665">
        <v>0</v>
      </c>
      <c r="DV473" s="657">
        <v>0</v>
      </c>
      <c r="DW473" s="666">
        <v>0</v>
      </c>
    </row>
    <row r="474" spans="1:127" hidden="1" x14ac:dyDescent="0.15">
      <c r="A474" s="529" t="s">
        <v>1816</v>
      </c>
      <c r="B474" s="661">
        <v>66</v>
      </c>
      <c r="C474" s="662">
        <v>31</v>
      </c>
      <c r="D474" s="663">
        <v>35</v>
      </c>
      <c r="E474" s="657">
        <v>66</v>
      </c>
      <c r="F474" s="657">
        <v>31</v>
      </c>
      <c r="G474" s="657">
        <v>35</v>
      </c>
      <c r="H474" s="665">
        <v>0</v>
      </c>
      <c r="I474" s="657">
        <v>0</v>
      </c>
      <c r="J474" s="666">
        <v>0</v>
      </c>
      <c r="K474" s="657">
        <v>0</v>
      </c>
      <c r="L474" s="657">
        <v>0</v>
      </c>
      <c r="M474" s="657">
        <v>0</v>
      </c>
      <c r="N474" s="665">
        <v>0</v>
      </c>
      <c r="O474" s="657">
        <v>0</v>
      </c>
      <c r="P474" s="666">
        <v>0</v>
      </c>
      <c r="Q474" s="657">
        <v>0</v>
      </c>
      <c r="R474" s="657">
        <v>0</v>
      </c>
      <c r="S474" s="657">
        <v>0</v>
      </c>
      <c r="T474" s="665">
        <v>0</v>
      </c>
      <c r="U474" s="657">
        <v>0</v>
      </c>
      <c r="V474" s="666">
        <v>0</v>
      </c>
      <c r="W474" s="657">
        <v>0</v>
      </c>
      <c r="X474" s="657">
        <v>0</v>
      </c>
      <c r="Y474" s="657">
        <v>0</v>
      </c>
      <c r="Z474" s="665">
        <v>0</v>
      </c>
      <c r="AA474" s="657">
        <v>0</v>
      </c>
      <c r="AB474" s="666">
        <v>0</v>
      </c>
      <c r="AC474" s="657">
        <v>0</v>
      </c>
      <c r="AD474" s="657">
        <v>0</v>
      </c>
      <c r="AE474" s="657">
        <v>0</v>
      </c>
      <c r="AF474" s="665">
        <v>0</v>
      </c>
      <c r="AG474" s="657">
        <v>0</v>
      </c>
      <c r="AH474" s="666">
        <v>0</v>
      </c>
      <c r="AI474" s="657">
        <v>0</v>
      </c>
      <c r="AJ474" s="657">
        <v>0</v>
      </c>
      <c r="AK474" s="657">
        <v>0</v>
      </c>
      <c r="AL474" s="665">
        <v>0</v>
      </c>
      <c r="AM474" s="657">
        <v>0</v>
      </c>
      <c r="AN474" s="666">
        <v>0</v>
      </c>
      <c r="AO474" s="657">
        <v>0</v>
      </c>
      <c r="AP474" s="657">
        <v>0</v>
      </c>
      <c r="AQ474" s="657">
        <v>0</v>
      </c>
      <c r="AR474" s="665">
        <v>0</v>
      </c>
      <c r="AS474" s="657">
        <v>0</v>
      </c>
      <c r="AT474" s="666">
        <v>0</v>
      </c>
      <c r="AU474" s="657">
        <v>0</v>
      </c>
      <c r="AV474" s="657">
        <v>0</v>
      </c>
      <c r="AW474" s="657">
        <v>0</v>
      </c>
      <c r="AX474" s="665">
        <v>0</v>
      </c>
      <c r="AY474" s="657">
        <v>0</v>
      </c>
      <c r="AZ474" s="666">
        <v>0</v>
      </c>
      <c r="BA474" s="657">
        <v>0</v>
      </c>
      <c r="BB474" s="657">
        <v>0</v>
      </c>
      <c r="BC474" s="657">
        <v>0</v>
      </c>
      <c r="BD474" s="665">
        <v>0</v>
      </c>
      <c r="BE474" s="657">
        <v>0</v>
      </c>
      <c r="BF474" s="666">
        <v>0</v>
      </c>
      <c r="BG474" s="657">
        <v>0</v>
      </c>
      <c r="BH474" s="657">
        <v>0</v>
      </c>
      <c r="BI474" s="657">
        <v>0</v>
      </c>
      <c r="BJ474" s="665">
        <v>0</v>
      </c>
      <c r="BK474" s="657">
        <v>0</v>
      </c>
      <c r="BL474" s="666">
        <v>0</v>
      </c>
      <c r="BM474" s="657">
        <v>0</v>
      </c>
      <c r="BN474" s="657">
        <v>0</v>
      </c>
      <c r="BO474" s="657">
        <v>0</v>
      </c>
      <c r="BP474" s="665">
        <v>0</v>
      </c>
      <c r="BQ474" s="657">
        <v>0</v>
      </c>
      <c r="BR474" s="666">
        <v>0</v>
      </c>
      <c r="BS474" s="657">
        <v>0</v>
      </c>
      <c r="BT474" s="657">
        <v>0</v>
      </c>
      <c r="BU474" s="657">
        <v>0</v>
      </c>
      <c r="BV474" s="665">
        <v>0</v>
      </c>
      <c r="BW474" s="657">
        <v>0</v>
      </c>
      <c r="BX474" s="666">
        <v>0</v>
      </c>
      <c r="BY474" s="657">
        <v>0</v>
      </c>
      <c r="BZ474" s="657">
        <v>0</v>
      </c>
      <c r="CA474" s="657">
        <v>0</v>
      </c>
      <c r="CB474" s="665">
        <v>0</v>
      </c>
      <c r="CC474" s="657">
        <v>0</v>
      </c>
      <c r="CD474" s="666">
        <v>0</v>
      </c>
      <c r="CE474" s="657">
        <v>0</v>
      </c>
      <c r="CF474" s="657">
        <v>0</v>
      </c>
      <c r="CG474" s="657">
        <v>0</v>
      </c>
      <c r="CH474" s="665">
        <v>0</v>
      </c>
      <c r="CI474" s="657">
        <v>0</v>
      </c>
      <c r="CJ474" s="666">
        <v>0</v>
      </c>
      <c r="CK474" s="657">
        <v>0</v>
      </c>
      <c r="CL474" s="657">
        <v>0</v>
      </c>
      <c r="CM474" s="657">
        <v>0</v>
      </c>
      <c r="CN474" s="665">
        <v>0</v>
      </c>
      <c r="CO474" s="657">
        <v>0</v>
      </c>
      <c r="CP474" s="666">
        <v>0</v>
      </c>
      <c r="CQ474" s="657">
        <v>0</v>
      </c>
      <c r="CR474" s="657">
        <v>0</v>
      </c>
      <c r="CS474" s="657">
        <v>0</v>
      </c>
      <c r="CT474" s="665">
        <v>0</v>
      </c>
      <c r="CU474" s="657">
        <v>0</v>
      </c>
      <c r="CV474" s="666">
        <v>0</v>
      </c>
      <c r="CW474" s="657">
        <v>0</v>
      </c>
      <c r="CX474" s="657">
        <v>0</v>
      </c>
      <c r="CY474" s="657">
        <v>0</v>
      </c>
      <c r="CZ474" s="665">
        <v>0</v>
      </c>
      <c r="DA474" s="657">
        <v>0</v>
      </c>
      <c r="DB474" s="666">
        <v>0</v>
      </c>
      <c r="DC474" s="657">
        <v>0</v>
      </c>
      <c r="DD474" s="657">
        <v>0</v>
      </c>
      <c r="DE474" s="657">
        <v>0</v>
      </c>
      <c r="DF474" s="665">
        <v>0</v>
      </c>
      <c r="DG474" s="657">
        <v>0</v>
      </c>
      <c r="DH474" s="666">
        <v>0</v>
      </c>
      <c r="DI474" s="657">
        <v>0</v>
      </c>
      <c r="DJ474" s="657">
        <v>0</v>
      </c>
      <c r="DK474" s="657">
        <v>0</v>
      </c>
      <c r="DL474" s="665">
        <v>0</v>
      </c>
      <c r="DM474" s="657">
        <v>0</v>
      </c>
      <c r="DN474" s="666">
        <v>0</v>
      </c>
      <c r="DO474" s="657">
        <v>0</v>
      </c>
      <c r="DP474" s="657">
        <v>0</v>
      </c>
      <c r="DQ474" s="657">
        <v>0</v>
      </c>
      <c r="DR474" s="665">
        <v>0</v>
      </c>
      <c r="DS474" s="657">
        <v>0</v>
      </c>
      <c r="DT474" s="666">
        <v>0</v>
      </c>
      <c r="DU474" s="665">
        <v>0</v>
      </c>
      <c r="DV474" s="657">
        <v>0</v>
      </c>
      <c r="DW474" s="666">
        <v>0</v>
      </c>
    </row>
    <row r="475" spans="1:127" hidden="1" x14ac:dyDescent="0.15">
      <c r="A475" s="529" t="s">
        <v>1817</v>
      </c>
      <c r="B475" s="661">
        <v>13808</v>
      </c>
      <c r="C475" s="662">
        <v>5073</v>
      </c>
      <c r="D475" s="663">
        <v>8735</v>
      </c>
      <c r="E475" s="657">
        <v>5501</v>
      </c>
      <c r="F475" s="657">
        <v>2108</v>
      </c>
      <c r="G475" s="657">
        <v>3393</v>
      </c>
      <c r="H475" s="665">
        <v>1021</v>
      </c>
      <c r="I475" s="657">
        <v>381</v>
      </c>
      <c r="J475" s="666">
        <v>640</v>
      </c>
      <c r="K475" s="657">
        <v>1079</v>
      </c>
      <c r="L475" s="657">
        <v>407</v>
      </c>
      <c r="M475" s="657">
        <v>672</v>
      </c>
      <c r="N475" s="665">
        <v>730</v>
      </c>
      <c r="O475" s="657">
        <v>284</v>
      </c>
      <c r="P475" s="666">
        <v>446</v>
      </c>
      <c r="Q475" s="657">
        <v>1176</v>
      </c>
      <c r="R475" s="657">
        <v>377</v>
      </c>
      <c r="S475" s="657">
        <v>799</v>
      </c>
      <c r="T475" s="665">
        <v>106</v>
      </c>
      <c r="U475" s="657">
        <v>40</v>
      </c>
      <c r="V475" s="666">
        <v>66</v>
      </c>
      <c r="W475" s="657">
        <v>404</v>
      </c>
      <c r="X475" s="657">
        <v>118</v>
      </c>
      <c r="Y475" s="657">
        <v>286</v>
      </c>
      <c r="Z475" s="665">
        <v>346</v>
      </c>
      <c r="AA475" s="657">
        <v>169</v>
      </c>
      <c r="AB475" s="666">
        <v>177</v>
      </c>
      <c r="AC475" s="657">
        <v>24</v>
      </c>
      <c r="AD475" s="657">
        <v>7</v>
      </c>
      <c r="AE475" s="657">
        <v>17</v>
      </c>
      <c r="AF475" s="665">
        <v>484</v>
      </c>
      <c r="AG475" s="657">
        <v>231</v>
      </c>
      <c r="AH475" s="666">
        <v>253</v>
      </c>
      <c r="AI475" s="657">
        <v>418</v>
      </c>
      <c r="AJ475" s="657">
        <v>136</v>
      </c>
      <c r="AK475" s="657">
        <v>282</v>
      </c>
      <c r="AL475" s="665">
        <v>62</v>
      </c>
      <c r="AM475" s="657">
        <v>28</v>
      </c>
      <c r="AN475" s="666">
        <v>34</v>
      </c>
      <c r="AO475" s="657">
        <v>110</v>
      </c>
      <c r="AP475" s="657">
        <v>37</v>
      </c>
      <c r="AQ475" s="657">
        <v>73</v>
      </c>
      <c r="AR475" s="665">
        <v>548</v>
      </c>
      <c r="AS475" s="657">
        <v>170</v>
      </c>
      <c r="AT475" s="666">
        <v>378</v>
      </c>
      <c r="AU475" s="657">
        <v>147</v>
      </c>
      <c r="AV475" s="657">
        <v>41</v>
      </c>
      <c r="AW475" s="657">
        <v>106</v>
      </c>
      <c r="AX475" s="665">
        <v>138</v>
      </c>
      <c r="AY475" s="657">
        <v>20</v>
      </c>
      <c r="AZ475" s="666">
        <v>118</v>
      </c>
      <c r="BA475" s="657">
        <v>499</v>
      </c>
      <c r="BB475" s="657">
        <v>160</v>
      </c>
      <c r="BC475" s="657">
        <v>339</v>
      </c>
      <c r="BD475" s="665">
        <v>49</v>
      </c>
      <c r="BE475" s="657">
        <v>17</v>
      </c>
      <c r="BF475" s="666">
        <v>32</v>
      </c>
      <c r="BG475" s="657">
        <v>263</v>
      </c>
      <c r="BH475" s="657">
        <v>101</v>
      </c>
      <c r="BI475" s="657">
        <v>162</v>
      </c>
      <c r="BJ475" s="665">
        <v>74</v>
      </c>
      <c r="BK475" s="657">
        <v>17</v>
      </c>
      <c r="BL475" s="666">
        <v>57</v>
      </c>
      <c r="BM475" s="657">
        <v>50</v>
      </c>
      <c r="BN475" s="657">
        <v>14</v>
      </c>
      <c r="BO475" s="657">
        <v>36</v>
      </c>
      <c r="BP475" s="665">
        <v>42</v>
      </c>
      <c r="BQ475" s="657">
        <v>18</v>
      </c>
      <c r="BR475" s="666">
        <v>24</v>
      </c>
      <c r="BS475" s="657">
        <v>29</v>
      </c>
      <c r="BT475" s="657">
        <v>14</v>
      </c>
      <c r="BU475" s="657">
        <v>15</v>
      </c>
      <c r="BV475" s="665">
        <v>47</v>
      </c>
      <c r="BW475" s="657">
        <v>22</v>
      </c>
      <c r="BX475" s="666">
        <v>25</v>
      </c>
      <c r="BY475" s="657">
        <v>60</v>
      </c>
      <c r="BZ475" s="657">
        <v>24</v>
      </c>
      <c r="CA475" s="657">
        <v>36</v>
      </c>
      <c r="CB475" s="665">
        <v>40</v>
      </c>
      <c r="CC475" s="657">
        <v>18</v>
      </c>
      <c r="CD475" s="666">
        <v>22</v>
      </c>
      <c r="CE475" s="657">
        <v>21</v>
      </c>
      <c r="CF475" s="657">
        <v>7</v>
      </c>
      <c r="CG475" s="657">
        <v>14</v>
      </c>
      <c r="CH475" s="665">
        <v>29</v>
      </c>
      <c r="CI475" s="657">
        <v>9</v>
      </c>
      <c r="CJ475" s="666">
        <v>20</v>
      </c>
      <c r="CK475" s="657">
        <v>98</v>
      </c>
      <c r="CL475" s="657">
        <v>17</v>
      </c>
      <c r="CM475" s="657">
        <v>81</v>
      </c>
      <c r="CN475" s="665">
        <v>27</v>
      </c>
      <c r="CO475" s="657">
        <v>8</v>
      </c>
      <c r="CP475" s="666">
        <v>19</v>
      </c>
      <c r="CQ475" s="657">
        <v>0</v>
      </c>
      <c r="CR475" s="657">
        <v>0</v>
      </c>
      <c r="CS475" s="657">
        <v>0</v>
      </c>
      <c r="CT475" s="665">
        <v>26</v>
      </c>
      <c r="CU475" s="657">
        <v>9</v>
      </c>
      <c r="CV475" s="666">
        <v>17</v>
      </c>
      <c r="CW475" s="657">
        <v>23</v>
      </c>
      <c r="CX475" s="657">
        <v>8</v>
      </c>
      <c r="CY475" s="657">
        <v>15</v>
      </c>
      <c r="CZ475" s="665">
        <v>0</v>
      </c>
      <c r="DA475" s="657">
        <v>0</v>
      </c>
      <c r="DB475" s="666">
        <v>0</v>
      </c>
      <c r="DC475" s="657">
        <v>30</v>
      </c>
      <c r="DD475" s="657">
        <v>12</v>
      </c>
      <c r="DE475" s="657">
        <v>18</v>
      </c>
      <c r="DF475" s="665">
        <v>7</v>
      </c>
      <c r="DG475" s="657">
        <v>3</v>
      </c>
      <c r="DH475" s="666">
        <v>4</v>
      </c>
      <c r="DI475" s="657">
        <v>30</v>
      </c>
      <c r="DJ475" s="657">
        <v>9</v>
      </c>
      <c r="DK475" s="657">
        <v>21</v>
      </c>
      <c r="DL475" s="665">
        <v>18</v>
      </c>
      <c r="DM475" s="657">
        <v>6</v>
      </c>
      <c r="DN475" s="666">
        <v>12</v>
      </c>
      <c r="DO475" s="657">
        <v>0</v>
      </c>
      <c r="DP475" s="657">
        <v>0</v>
      </c>
      <c r="DQ475" s="657">
        <v>0</v>
      </c>
      <c r="DR475" s="665">
        <v>29</v>
      </c>
      <c r="DS475" s="657">
        <v>15</v>
      </c>
      <c r="DT475" s="666">
        <v>14</v>
      </c>
      <c r="DU475" s="665">
        <v>23</v>
      </c>
      <c r="DV475" s="657">
        <v>11</v>
      </c>
      <c r="DW475" s="666">
        <v>12</v>
      </c>
    </row>
    <row r="476" spans="1:127" hidden="1" x14ac:dyDescent="0.15">
      <c r="A476" s="529" t="s">
        <v>1818</v>
      </c>
      <c r="B476" s="661">
        <v>9871</v>
      </c>
      <c r="C476" s="662">
        <v>5759</v>
      </c>
      <c r="D476" s="663">
        <v>4112</v>
      </c>
      <c r="E476" s="657">
        <v>2142</v>
      </c>
      <c r="F476" s="657">
        <v>1345</v>
      </c>
      <c r="G476" s="657">
        <v>797</v>
      </c>
      <c r="H476" s="665">
        <v>2080</v>
      </c>
      <c r="I476" s="657">
        <v>1153</v>
      </c>
      <c r="J476" s="666">
        <v>927</v>
      </c>
      <c r="K476" s="657">
        <v>1005</v>
      </c>
      <c r="L476" s="657">
        <v>585</v>
      </c>
      <c r="M476" s="657">
        <v>420</v>
      </c>
      <c r="N476" s="665">
        <v>580</v>
      </c>
      <c r="O476" s="657">
        <v>337</v>
      </c>
      <c r="P476" s="666">
        <v>243</v>
      </c>
      <c r="Q476" s="657">
        <v>262</v>
      </c>
      <c r="R476" s="657">
        <v>159</v>
      </c>
      <c r="S476" s="657">
        <v>103</v>
      </c>
      <c r="T476" s="665">
        <v>287</v>
      </c>
      <c r="U476" s="657">
        <v>164</v>
      </c>
      <c r="V476" s="666">
        <v>123</v>
      </c>
      <c r="W476" s="657">
        <v>29</v>
      </c>
      <c r="X476" s="657">
        <v>21</v>
      </c>
      <c r="Y476" s="657">
        <v>8</v>
      </c>
      <c r="Z476" s="665">
        <v>134</v>
      </c>
      <c r="AA476" s="657">
        <v>87</v>
      </c>
      <c r="AB476" s="666">
        <v>47</v>
      </c>
      <c r="AC476" s="657">
        <v>59</v>
      </c>
      <c r="AD476" s="657">
        <v>35</v>
      </c>
      <c r="AE476" s="657">
        <v>24</v>
      </c>
      <c r="AF476" s="665">
        <v>251</v>
      </c>
      <c r="AG476" s="657">
        <v>156</v>
      </c>
      <c r="AH476" s="666">
        <v>95</v>
      </c>
      <c r="AI476" s="657">
        <v>695</v>
      </c>
      <c r="AJ476" s="657">
        <v>398</v>
      </c>
      <c r="AK476" s="657">
        <v>297</v>
      </c>
      <c r="AL476" s="665">
        <v>60</v>
      </c>
      <c r="AM476" s="657">
        <v>31</v>
      </c>
      <c r="AN476" s="666">
        <v>29</v>
      </c>
      <c r="AO476" s="657">
        <v>61</v>
      </c>
      <c r="AP476" s="657">
        <v>30</v>
      </c>
      <c r="AQ476" s="657">
        <v>31</v>
      </c>
      <c r="AR476" s="665">
        <v>67</v>
      </c>
      <c r="AS476" s="657">
        <v>45</v>
      </c>
      <c r="AT476" s="666">
        <v>22</v>
      </c>
      <c r="AU476" s="657">
        <v>112</v>
      </c>
      <c r="AV476" s="657">
        <v>69</v>
      </c>
      <c r="AW476" s="657">
        <v>43</v>
      </c>
      <c r="AX476" s="665">
        <v>277</v>
      </c>
      <c r="AY476" s="657">
        <v>141</v>
      </c>
      <c r="AZ476" s="666">
        <v>136</v>
      </c>
      <c r="BA476" s="657">
        <v>35</v>
      </c>
      <c r="BB476" s="657">
        <v>25</v>
      </c>
      <c r="BC476" s="657">
        <v>10</v>
      </c>
      <c r="BD476" s="665">
        <v>68</v>
      </c>
      <c r="BE476" s="657">
        <v>38</v>
      </c>
      <c r="BF476" s="666">
        <v>30</v>
      </c>
      <c r="BG476" s="657">
        <v>137</v>
      </c>
      <c r="BH476" s="657">
        <v>94</v>
      </c>
      <c r="BI476" s="657">
        <v>43</v>
      </c>
      <c r="BJ476" s="665">
        <v>58</v>
      </c>
      <c r="BK476" s="657">
        <v>36</v>
      </c>
      <c r="BL476" s="666">
        <v>22</v>
      </c>
      <c r="BM476" s="657">
        <v>59</v>
      </c>
      <c r="BN476" s="657">
        <v>33</v>
      </c>
      <c r="BO476" s="657">
        <v>26</v>
      </c>
      <c r="BP476" s="665">
        <v>39</v>
      </c>
      <c r="BQ476" s="657">
        <v>24</v>
      </c>
      <c r="BR476" s="666">
        <v>15</v>
      </c>
      <c r="BS476" s="657">
        <v>116</v>
      </c>
      <c r="BT476" s="657">
        <v>70</v>
      </c>
      <c r="BU476" s="657">
        <v>46</v>
      </c>
      <c r="BV476" s="665">
        <v>168</v>
      </c>
      <c r="BW476" s="657">
        <v>89</v>
      </c>
      <c r="BX476" s="666">
        <v>79</v>
      </c>
      <c r="BY476" s="657">
        <v>90</v>
      </c>
      <c r="BZ476" s="657">
        <v>57</v>
      </c>
      <c r="CA476" s="657">
        <v>33</v>
      </c>
      <c r="CB476" s="665">
        <v>158</v>
      </c>
      <c r="CC476" s="657">
        <v>87</v>
      </c>
      <c r="CD476" s="666">
        <v>71</v>
      </c>
      <c r="CE476" s="657">
        <v>167</v>
      </c>
      <c r="CF476" s="657">
        <v>96</v>
      </c>
      <c r="CG476" s="657">
        <v>71</v>
      </c>
      <c r="CH476" s="665">
        <v>76</v>
      </c>
      <c r="CI476" s="657">
        <v>45</v>
      </c>
      <c r="CJ476" s="666">
        <v>31</v>
      </c>
      <c r="CK476" s="657">
        <v>124</v>
      </c>
      <c r="CL476" s="657">
        <v>68</v>
      </c>
      <c r="CM476" s="657">
        <v>56</v>
      </c>
      <c r="CN476" s="665">
        <v>0</v>
      </c>
      <c r="CO476" s="657">
        <v>0</v>
      </c>
      <c r="CP476" s="666">
        <v>0</v>
      </c>
      <c r="CQ476" s="657">
        <v>42</v>
      </c>
      <c r="CR476" s="657">
        <v>23</v>
      </c>
      <c r="CS476" s="657">
        <v>19</v>
      </c>
      <c r="CT476" s="665">
        <v>99</v>
      </c>
      <c r="CU476" s="657">
        <v>49</v>
      </c>
      <c r="CV476" s="666">
        <v>50</v>
      </c>
      <c r="CW476" s="657">
        <v>57</v>
      </c>
      <c r="CX476" s="657">
        <v>26</v>
      </c>
      <c r="CY476" s="657">
        <v>31</v>
      </c>
      <c r="CZ476" s="665">
        <v>15</v>
      </c>
      <c r="DA476" s="657">
        <v>8</v>
      </c>
      <c r="DB476" s="666">
        <v>7</v>
      </c>
      <c r="DC476" s="657">
        <v>51</v>
      </c>
      <c r="DD476" s="657">
        <v>28</v>
      </c>
      <c r="DE476" s="657">
        <v>23</v>
      </c>
      <c r="DF476" s="665">
        <v>23</v>
      </c>
      <c r="DG476" s="657">
        <v>12</v>
      </c>
      <c r="DH476" s="666">
        <v>11</v>
      </c>
      <c r="DI476" s="657">
        <v>58</v>
      </c>
      <c r="DJ476" s="657">
        <v>27</v>
      </c>
      <c r="DK476" s="657">
        <v>31</v>
      </c>
      <c r="DL476" s="665">
        <v>15</v>
      </c>
      <c r="DM476" s="657">
        <v>9</v>
      </c>
      <c r="DN476" s="666">
        <v>6</v>
      </c>
      <c r="DO476" s="657">
        <v>41</v>
      </c>
      <c r="DP476" s="657">
        <v>19</v>
      </c>
      <c r="DQ476" s="657">
        <v>22</v>
      </c>
      <c r="DR476" s="665">
        <v>36</v>
      </c>
      <c r="DS476" s="657">
        <v>18</v>
      </c>
      <c r="DT476" s="666">
        <v>18</v>
      </c>
      <c r="DU476" s="665">
        <v>38</v>
      </c>
      <c r="DV476" s="657">
        <v>22</v>
      </c>
      <c r="DW476" s="666">
        <v>16</v>
      </c>
    </row>
    <row r="477" spans="1:127" hidden="1" x14ac:dyDescent="0.15">
      <c r="A477" s="529" t="s">
        <v>1819</v>
      </c>
      <c r="B477" s="661">
        <v>0</v>
      </c>
      <c r="C477" s="662">
        <v>0</v>
      </c>
      <c r="D477" s="663">
        <v>0</v>
      </c>
      <c r="E477" s="657">
        <v>0</v>
      </c>
      <c r="F477" s="657">
        <v>0</v>
      </c>
      <c r="G477" s="657">
        <v>0</v>
      </c>
      <c r="H477" s="665">
        <v>0</v>
      </c>
      <c r="I477" s="657">
        <v>0</v>
      </c>
      <c r="J477" s="666">
        <v>0</v>
      </c>
      <c r="K477" s="657">
        <v>0</v>
      </c>
      <c r="L477" s="657">
        <v>0</v>
      </c>
      <c r="M477" s="657">
        <v>0</v>
      </c>
      <c r="N477" s="665">
        <v>0</v>
      </c>
      <c r="O477" s="657">
        <v>0</v>
      </c>
      <c r="P477" s="666">
        <v>0</v>
      </c>
      <c r="Q477" s="657">
        <v>0</v>
      </c>
      <c r="R477" s="657">
        <v>0</v>
      </c>
      <c r="S477" s="657">
        <v>0</v>
      </c>
      <c r="T477" s="665">
        <v>0</v>
      </c>
      <c r="U477" s="657">
        <v>0</v>
      </c>
      <c r="V477" s="666">
        <v>0</v>
      </c>
      <c r="W477" s="657">
        <v>0</v>
      </c>
      <c r="X477" s="657">
        <v>0</v>
      </c>
      <c r="Y477" s="657">
        <v>0</v>
      </c>
      <c r="Z477" s="665">
        <v>0</v>
      </c>
      <c r="AA477" s="657">
        <v>0</v>
      </c>
      <c r="AB477" s="666">
        <v>0</v>
      </c>
      <c r="AC477" s="657">
        <v>0</v>
      </c>
      <c r="AD477" s="657">
        <v>0</v>
      </c>
      <c r="AE477" s="657">
        <v>0</v>
      </c>
      <c r="AF477" s="665">
        <v>0</v>
      </c>
      <c r="AG477" s="657">
        <v>0</v>
      </c>
      <c r="AH477" s="666">
        <v>0</v>
      </c>
      <c r="AI477" s="657">
        <v>0</v>
      </c>
      <c r="AJ477" s="657">
        <v>0</v>
      </c>
      <c r="AK477" s="657">
        <v>0</v>
      </c>
      <c r="AL477" s="665">
        <v>0</v>
      </c>
      <c r="AM477" s="657">
        <v>0</v>
      </c>
      <c r="AN477" s="666">
        <v>0</v>
      </c>
      <c r="AO477" s="657">
        <v>0</v>
      </c>
      <c r="AP477" s="657">
        <v>0</v>
      </c>
      <c r="AQ477" s="657">
        <v>0</v>
      </c>
      <c r="AR477" s="665">
        <v>0</v>
      </c>
      <c r="AS477" s="657">
        <v>0</v>
      </c>
      <c r="AT477" s="666">
        <v>0</v>
      </c>
      <c r="AU477" s="657">
        <v>0</v>
      </c>
      <c r="AV477" s="657">
        <v>0</v>
      </c>
      <c r="AW477" s="657">
        <v>0</v>
      </c>
      <c r="AX477" s="665">
        <v>0</v>
      </c>
      <c r="AY477" s="657">
        <v>0</v>
      </c>
      <c r="AZ477" s="666">
        <v>0</v>
      </c>
      <c r="BA477" s="657">
        <v>0</v>
      </c>
      <c r="BB477" s="657">
        <v>0</v>
      </c>
      <c r="BC477" s="657">
        <v>0</v>
      </c>
      <c r="BD477" s="665">
        <v>0</v>
      </c>
      <c r="BE477" s="657">
        <v>0</v>
      </c>
      <c r="BF477" s="666">
        <v>0</v>
      </c>
      <c r="BG477" s="657">
        <v>0</v>
      </c>
      <c r="BH477" s="657">
        <v>0</v>
      </c>
      <c r="BI477" s="657">
        <v>0</v>
      </c>
      <c r="BJ477" s="665">
        <v>0</v>
      </c>
      <c r="BK477" s="657">
        <v>0</v>
      </c>
      <c r="BL477" s="666">
        <v>0</v>
      </c>
      <c r="BM477" s="657">
        <v>0</v>
      </c>
      <c r="BN477" s="657">
        <v>0</v>
      </c>
      <c r="BO477" s="657">
        <v>0</v>
      </c>
      <c r="BP477" s="665">
        <v>0</v>
      </c>
      <c r="BQ477" s="657">
        <v>0</v>
      </c>
      <c r="BR477" s="666">
        <v>0</v>
      </c>
      <c r="BS477" s="657">
        <v>0</v>
      </c>
      <c r="BT477" s="657">
        <v>0</v>
      </c>
      <c r="BU477" s="657">
        <v>0</v>
      </c>
      <c r="BV477" s="665">
        <v>0</v>
      </c>
      <c r="BW477" s="657">
        <v>0</v>
      </c>
      <c r="BX477" s="666">
        <v>0</v>
      </c>
      <c r="BY477" s="657">
        <v>0</v>
      </c>
      <c r="BZ477" s="657">
        <v>0</v>
      </c>
      <c r="CA477" s="657">
        <v>0</v>
      </c>
      <c r="CB477" s="665">
        <v>0</v>
      </c>
      <c r="CC477" s="657">
        <v>0</v>
      </c>
      <c r="CD477" s="666">
        <v>0</v>
      </c>
      <c r="CE477" s="657">
        <v>0</v>
      </c>
      <c r="CF477" s="657">
        <v>0</v>
      </c>
      <c r="CG477" s="657">
        <v>0</v>
      </c>
      <c r="CH477" s="665">
        <v>0</v>
      </c>
      <c r="CI477" s="657">
        <v>0</v>
      </c>
      <c r="CJ477" s="666">
        <v>0</v>
      </c>
      <c r="CK477" s="657">
        <v>0</v>
      </c>
      <c r="CL477" s="657">
        <v>0</v>
      </c>
      <c r="CM477" s="657">
        <v>0</v>
      </c>
      <c r="CN477" s="665">
        <v>0</v>
      </c>
      <c r="CO477" s="657">
        <v>0</v>
      </c>
      <c r="CP477" s="666">
        <v>0</v>
      </c>
      <c r="CQ477" s="657">
        <v>0</v>
      </c>
      <c r="CR477" s="657">
        <v>0</v>
      </c>
      <c r="CS477" s="657">
        <v>0</v>
      </c>
      <c r="CT477" s="665">
        <v>0</v>
      </c>
      <c r="CU477" s="657">
        <v>0</v>
      </c>
      <c r="CV477" s="666">
        <v>0</v>
      </c>
      <c r="CW477" s="657">
        <v>0</v>
      </c>
      <c r="CX477" s="657">
        <v>0</v>
      </c>
      <c r="CY477" s="657">
        <v>0</v>
      </c>
      <c r="CZ477" s="665">
        <v>0</v>
      </c>
      <c r="DA477" s="657">
        <v>0</v>
      </c>
      <c r="DB477" s="666">
        <v>0</v>
      </c>
      <c r="DC477" s="657">
        <v>0</v>
      </c>
      <c r="DD477" s="657">
        <v>0</v>
      </c>
      <c r="DE477" s="657">
        <v>0</v>
      </c>
      <c r="DF477" s="665">
        <v>0</v>
      </c>
      <c r="DG477" s="657">
        <v>0</v>
      </c>
      <c r="DH477" s="666">
        <v>0</v>
      </c>
      <c r="DI477" s="657">
        <v>0</v>
      </c>
      <c r="DJ477" s="657">
        <v>0</v>
      </c>
      <c r="DK477" s="657">
        <v>0</v>
      </c>
      <c r="DL477" s="665">
        <v>0</v>
      </c>
      <c r="DM477" s="657">
        <v>0</v>
      </c>
      <c r="DN477" s="666">
        <v>0</v>
      </c>
      <c r="DO477" s="657">
        <v>0</v>
      </c>
      <c r="DP477" s="657">
        <v>0</v>
      </c>
      <c r="DQ477" s="657">
        <v>0</v>
      </c>
      <c r="DR477" s="665">
        <v>0</v>
      </c>
      <c r="DS477" s="657">
        <v>0</v>
      </c>
      <c r="DT477" s="666">
        <v>0</v>
      </c>
      <c r="DU477" s="665">
        <v>0</v>
      </c>
      <c r="DV477" s="657">
        <v>0</v>
      </c>
      <c r="DW477" s="666">
        <v>0</v>
      </c>
    </row>
    <row r="478" spans="1:127" hidden="1" x14ac:dyDescent="0.15">
      <c r="A478" s="529" t="s">
        <v>1820</v>
      </c>
      <c r="B478" s="661">
        <v>9036</v>
      </c>
      <c r="C478" s="662">
        <v>5272</v>
      </c>
      <c r="D478" s="663">
        <v>3764</v>
      </c>
      <c r="E478" s="657">
        <v>1828</v>
      </c>
      <c r="F478" s="657">
        <v>1124</v>
      </c>
      <c r="G478" s="657">
        <v>704</v>
      </c>
      <c r="H478" s="665">
        <v>2044</v>
      </c>
      <c r="I478" s="657">
        <v>1126</v>
      </c>
      <c r="J478" s="666">
        <v>918</v>
      </c>
      <c r="K478" s="657">
        <v>994</v>
      </c>
      <c r="L478" s="657">
        <v>582</v>
      </c>
      <c r="M478" s="657">
        <v>412</v>
      </c>
      <c r="N478" s="665">
        <v>520</v>
      </c>
      <c r="O478" s="657">
        <v>299</v>
      </c>
      <c r="P478" s="666">
        <v>221</v>
      </c>
      <c r="Q478" s="657">
        <v>247</v>
      </c>
      <c r="R478" s="657">
        <v>152</v>
      </c>
      <c r="S478" s="657">
        <v>95</v>
      </c>
      <c r="T478" s="665">
        <v>281</v>
      </c>
      <c r="U478" s="657">
        <v>159</v>
      </c>
      <c r="V478" s="666">
        <v>122</v>
      </c>
      <c r="W478" s="657">
        <v>29</v>
      </c>
      <c r="X478" s="657">
        <v>21</v>
      </c>
      <c r="Y478" s="657">
        <v>8</v>
      </c>
      <c r="Z478" s="665">
        <v>134</v>
      </c>
      <c r="AA478" s="657">
        <v>87</v>
      </c>
      <c r="AB478" s="666">
        <v>47</v>
      </c>
      <c r="AC478" s="657">
        <v>59</v>
      </c>
      <c r="AD478" s="657">
        <v>35</v>
      </c>
      <c r="AE478" s="657">
        <v>24</v>
      </c>
      <c r="AF478" s="665">
        <v>248</v>
      </c>
      <c r="AG478" s="657">
        <v>154</v>
      </c>
      <c r="AH478" s="666">
        <v>94</v>
      </c>
      <c r="AI478" s="657">
        <v>561</v>
      </c>
      <c r="AJ478" s="657">
        <v>329</v>
      </c>
      <c r="AK478" s="657">
        <v>232</v>
      </c>
      <c r="AL478" s="665">
        <v>60</v>
      </c>
      <c r="AM478" s="657">
        <v>31</v>
      </c>
      <c r="AN478" s="666">
        <v>29</v>
      </c>
      <c r="AO478" s="657">
        <v>61</v>
      </c>
      <c r="AP478" s="657">
        <v>30</v>
      </c>
      <c r="AQ478" s="657">
        <v>31</v>
      </c>
      <c r="AR478" s="665">
        <v>67</v>
      </c>
      <c r="AS478" s="657">
        <v>45</v>
      </c>
      <c r="AT478" s="666">
        <v>22</v>
      </c>
      <c r="AU478" s="657">
        <v>104</v>
      </c>
      <c r="AV478" s="657">
        <v>63</v>
      </c>
      <c r="AW478" s="657">
        <v>41</v>
      </c>
      <c r="AX478" s="665">
        <v>186</v>
      </c>
      <c r="AY478" s="657">
        <v>101</v>
      </c>
      <c r="AZ478" s="666">
        <v>85</v>
      </c>
      <c r="BA478" s="657">
        <v>35</v>
      </c>
      <c r="BB478" s="657">
        <v>25</v>
      </c>
      <c r="BC478" s="657">
        <v>10</v>
      </c>
      <c r="BD478" s="665">
        <v>68</v>
      </c>
      <c r="BE478" s="657">
        <v>38</v>
      </c>
      <c r="BF478" s="666">
        <v>30</v>
      </c>
      <c r="BG478" s="657">
        <v>133</v>
      </c>
      <c r="BH478" s="657">
        <v>92</v>
      </c>
      <c r="BI478" s="657">
        <v>41</v>
      </c>
      <c r="BJ478" s="665">
        <v>58</v>
      </c>
      <c r="BK478" s="657">
        <v>36</v>
      </c>
      <c r="BL478" s="666">
        <v>22</v>
      </c>
      <c r="BM478" s="657">
        <v>59</v>
      </c>
      <c r="BN478" s="657">
        <v>33</v>
      </c>
      <c r="BO478" s="657">
        <v>26</v>
      </c>
      <c r="BP478" s="665">
        <v>39</v>
      </c>
      <c r="BQ478" s="657">
        <v>24</v>
      </c>
      <c r="BR478" s="666">
        <v>15</v>
      </c>
      <c r="BS478" s="657">
        <v>116</v>
      </c>
      <c r="BT478" s="657">
        <v>70</v>
      </c>
      <c r="BU478" s="657">
        <v>46</v>
      </c>
      <c r="BV478" s="665">
        <v>168</v>
      </c>
      <c r="BW478" s="657">
        <v>89</v>
      </c>
      <c r="BX478" s="666">
        <v>79</v>
      </c>
      <c r="BY478" s="657">
        <v>90</v>
      </c>
      <c r="BZ478" s="657">
        <v>57</v>
      </c>
      <c r="CA478" s="657">
        <v>33</v>
      </c>
      <c r="CB478" s="665">
        <v>147</v>
      </c>
      <c r="CC478" s="657">
        <v>83</v>
      </c>
      <c r="CD478" s="666">
        <v>64</v>
      </c>
      <c r="CE478" s="657">
        <v>167</v>
      </c>
      <c r="CF478" s="657">
        <v>96</v>
      </c>
      <c r="CG478" s="657">
        <v>71</v>
      </c>
      <c r="CH478" s="665">
        <v>56</v>
      </c>
      <c r="CI478" s="657">
        <v>32</v>
      </c>
      <c r="CJ478" s="666">
        <v>24</v>
      </c>
      <c r="CK478" s="657">
        <v>124</v>
      </c>
      <c r="CL478" s="657">
        <v>68</v>
      </c>
      <c r="CM478" s="657">
        <v>56</v>
      </c>
      <c r="CN478" s="665">
        <v>0</v>
      </c>
      <c r="CO478" s="657">
        <v>0</v>
      </c>
      <c r="CP478" s="666">
        <v>0</v>
      </c>
      <c r="CQ478" s="657">
        <v>42</v>
      </c>
      <c r="CR478" s="657">
        <v>23</v>
      </c>
      <c r="CS478" s="657">
        <v>19</v>
      </c>
      <c r="CT478" s="665">
        <v>33</v>
      </c>
      <c r="CU478" s="657">
        <v>19</v>
      </c>
      <c r="CV478" s="666">
        <v>14</v>
      </c>
      <c r="CW478" s="657">
        <v>27</v>
      </c>
      <c r="CX478" s="657">
        <v>13</v>
      </c>
      <c r="CY478" s="657">
        <v>14</v>
      </c>
      <c r="CZ478" s="665">
        <v>14</v>
      </c>
      <c r="DA478" s="657">
        <v>8</v>
      </c>
      <c r="DB478" s="666">
        <v>6</v>
      </c>
      <c r="DC478" s="657">
        <v>49</v>
      </c>
      <c r="DD478" s="657">
        <v>27</v>
      </c>
      <c r="DE478" s="657">
        <v>22</v>
      </c>
      <c r="DF478" s="665">
        <v>22</v>
      </c>
      <c r="DG478" s="657">
        <v>12</v>
      </c>
      <c r="DH478" s="666">
        <v>10</v>
      </c>
      <c r="DI478" s="657">
        <v>56</v>
      </c>
      <c r="DJ478" s="657">
        <v>27</v>
      </c>
      <c r="DK478" s="657">
        <v>29</v>
      </c>
      <c r="DL478" s="665">
        <v>15</v>
      </c>
      <c r="DM478" s="657">
        <v>9</v>
      </c>
      <c r="DN478" s="666">
        <v>6</v>
      </c>
      <c r="DO478" s="657">
        <v>40</v>
      </c>
      <c r="DP478" s="657">
        <v>19</v>
      </c>
      <c r="DQ478" s="657">
        <v>21</v>
      </c>
      <c r="DR478" s="665">
        <v>21</v>
      </c>
      <c r="DS478" s="657">
        <v>13</v>
      </c>
      <c r="DT478" s="666">
        <v>8</v>
      </c>
      <c r="DU478" s="665">
        <v>34</v>
      </c>
      <c r="DV478" s="657">
        <v>21</v>
      </c>
      <c r="DW478" s="666">
        <v>13</v>
      </c>
    </row>
    <row r="479" spans="1:127" hidden="1" x14ac:dyDescent="0.15">
      <c r="A479" s="529" t="s">
        <v>1821</v>
      </c>
      <c r="B479" s="661">
        <v>835</v>
      </c>
      <c r="C479" s="662">
        <v>487</v>
      </c>
      <c r="D479" s="663">
        <v>348</v>
      </c>
      <c r="E479" s="657">
        <v>314</v>
      </c>
      <c r="F479" s="657">
        <v>221</v>
      </c>
      <c r="G479" s="657">
        <v>93</v>
      </c>
      <c r="H479" s="665">
        <v>36</v>
      </c>
      <c r="I479" s="657">
        <v>27</v>
      </c>
      <c r="J479" s="666">
        <v>9</v>
      </c>
      <c r="K479" s="657">
        <v>11</v>
      </c>
      <c r="L479" s="657">
        <v>3</v>
      </c>
      <c r="M479" s="657">
        <v>8</v>
      </c>
      <c r="N479" s="665">
        <v>60</v>
      </c>
      <c r="O479" s="657">
        <v>38</v>
      </c>
      <c r="P479" s="666">
        <v>22</v>
      </c>
      <c r="Q479" s="657">
        <v>15</v>
      </c>
      <c r="R479" s="657">
        <v>7</v>
      </c>
      <c r="S479" s="657">
        <v>8</v>
      </c>
      <c r="T479" s="665">
        <v>6</v>
      </c>
      <c r="U479" s="657">
        <v>5</v>
      </c>
      <c r="V479" s="666">
        <v>1</v>
      </c>
      <c r="W479" s="657">
        <v>0</v>
      </c>
      <c r="X479" s="657">
        <v>0</v>
      </c>
      <c r="Y479" s="657">
        <v>0</v>
      </c>
      <c r="Z479" s="665">
        <v>0</v>
      </c>
      <c r="AA479" s="657">
        <v>0</v>
      </c>
      <c r="AB479" s="666">
        <v>0</v>
      </c>
      <c r="AC479" s="657">
        <v>0</v>
      </c>
      <c r="AD479" s="657">
        <v>0</v>
      </c>
      <c r="AE479" s="657">
        <v>0</v>
      </c>
      <c r="AF479" s="665">
        <v>3</v>
      </c>
      <c r="AG479" s="657">
        <v>2</v>
      </c>
      <c r="AH479" s="666">
        <v>1</v>
      </c>
      <c r="AI479" s="657">
        <v>134</v>
      </c>
      <c r="AJ479" s="657">
        <v>69</v>
      </c>
      <c r="AK479" s="657">
        <v>65</v>
      </c>
      <c r="AL479" s="665">
        <v>0</v>
      </c>
      <c r="AM479" s="657">
        <v>0</v>
      </c>
      <c r="AN479" s="666">
        <v>0</v>
      </c>
      <c r="AO479" s="657">
        <v>0</v>
      </c>
      <c r="AP479" s="657">
        <v>0</v>
      </c>
      <c r="AQ479" s="657">
        <v>0</v>
      </c>
      <c r="AR479" s="665">
        <v>0</v>
      </c>
      <c r="AS479" s="657">
        <v>0</v>
      </c>
      <c r="AT479" s="666">
        <v>0</v>
      </c>
      <c r="AU479" s="657">
        <v>8</v>
      </c>
      <c r="AV479" s="657">
        <v>6</v>
      </c>
      <c r="AW479" s="657">
        <v>2</v>
      </c>
      <c r="AX479" s="665">
        <v>91</v>
      </c>
      <c r="AY479" s="657">
        <v>40</v>
      </c>
      <c r="AZ479" s="666">
        <v>51</v>
      </c>
      <c r="BA479" s="657">
        <v>0</v>
      </c>
      <c r="BB479" s="657">
        <v>0</v>
      </c>
      <c r="BC479" s="657">
        <v>0</v>
      </c>
      <c r="BD479" s="665">
        <v>0</v>
      </c>
      <c r="BE479" s="657">
        <v>0</v>
      </c>
      <c r="BF479" s="666">
        <v>0</v>
      </c>
      <c r="BG479" s="657">
        <v>4</v>
      </c>
      <c r="BH479" s="657">
        <v>2</v>
      </c>
      <c r="BI479" s="657">
        <v>2</v>
      </c>
      <c r="BJ479" s="665">
        <v>0</v>
      </c>
      <c r="BK479" s="657">
        <v>0</v>
      </c>
      <c r="BL479" s="666">
        <v>0</v>
      </c>
      <c r="BM479" s="657">
        <v>0</v>
      </c>
      <c r="BN479" s="657">
        <v>0</v>
      </c>
      <c r="BO479" s="657">
        <v>0</v>
      </c>
      <c r="BP479" s="665">
        <v>0</v>
      </c>
      <c r="BQ479" s="657">
        <v>0</v>
      </c>
      <c r="BR479" s="666">
        <v>0</v>
      </c>
      <c r="BS479" s="657">
        <v>0</v>
      </c>
      <c r="BT479" s="657">
        <v>0</v>
      </c>
      <c r="BU479" s="657">
        <v>0</v>
      </c>
      <c r="BV479" s="665">
        <v>0</v>
      </c>
      <c r="BW479" s="657">
        <v>0</v>
      </c>
      <c r="BX479" s="666">
        <v>0</v>
      </c>
      <c r="BY479" s="657">
        <v>0</v>
      </c>
      <c r="BZ479" s="657">
        <v>0</v>
      </c>
      <c r="CA479" s="657">
        <v>0</v>
      </c>
      <c r="CB479" s="665">
        <v>11</v>
      </c>
      <c r="CC479" s="657">
        <v>4</v>
      </c>
      <c r="CD479" s="666">
        <v>7</v>
      </c>
      <c r="CE479" s="657">
        <v>0</v>
      </c>
      <c r="CF479" s="657">
        <v>0</v>
      </c>
      <c r="CG479" s="657">
        <v>0</v>
      </c>
      <c r="CH479" s="665">
        <v>20</v>
      </c>
      <c r="CI479" s="657">
        <v>13</v>
      </c>
      <c r="CJ479" s="666">
        <v>7</v>
      </c>
      <c r="CK479" s="657">
        <v>0</v>
      </c>
      <c r="CL479" s="657">
        <v>0</v>
      </c>
      <c r="CM479" s="657">
        <v>0</v>
      </c>
      <c r="CN479" s="665">
        <v>0</v>
      </c>
      <c r="CO479" s="657">
        <v>0</v>
      </c>
      <c r="CP479" s="666">
        <v>0</v>
      </c>
      <c r="CQ479" s="657">
        <v>0</v>
      </c>
      <c r="CR479" s="657">
        <v>0</v>
      </c>
      <c r="CS479" s="657">
        <v>0</v>
      </c>
      <c r="CT479" s="665">
        <v>66</v>
      </c>
      <c r="CU479" s="657">
        <v>30</v>
      </c>
      <c r="CV479" s="666">
        <v>36</v>
      </c>
      <c r="CW479" s="657">
        <v>30</v>
      </c>
      <c r="CX479" s="657">
        <v>13</v>
      </c>
      <c r="CY479" s="657">
        <v>17</v>
      </c>
      <c r="CZ479" s="665">
        <v>1</v>
      </c>
      <c r="DA479" s="657">
        <v>0</v>
      </c>
      <c r="DB479" s="666">
        <v>1</v>
      </c>
      <c r="DC479" s="657">
        <v>2</v>
      </c>
      <c r="DD479" s="657">
        <v>1</v>
      </c>
      <c r="DE479" s="657">
        <v>1</v>
      </c>
      <c r="DF479" s="665">
        <v>1</v>
      </c>
      <c r="DG479" s="657">
        <v>0</v>
      </c>
      <c r="DH479" s="666">
        <v>1</v>
      </c>
      <c r="DI479" s="657">
        <v>2</v>
      </c>
      <c r="DJ479" s="657">
        <v>0</v>
      </c>
      <c r="DK479" s="657">
        <v>2</v>
      </c>
      <c r="DL479" s="665">
        <v>0</v>
      </c>
      <c r="DM479" s="657">
        <v>0</v>
      </c>
      <c r="DN479" s="666">
        <v>0</v>
      </c>
      <c r="DO479" s="657">
        <v>1</v>
      </c>
      <c r="DP479" s="657">
        <v>0</v>
      </c>
      <c r="DQ479" s="657">
        <v>1</v>
      </c>
      <c r="DR479" s="665">
        <v>15</v>
      </c>
      <c r="DS479" s="657">
        <v>5</v>
      </c>
      <c r="DT479" s="666">
        <v>10</v>
      </c>
      <c r="DU479" s="665">
        <v>4</v>
      </c>
      <c r="DV479" s="657">
        <v>1</v>
      </c>
      <c r="DW479" s="666">
        <v>3</v>
      </c>
    </row>
    <row r="480" spans="1:127" hidden="1" x14ac:dyDescent="0.15">
      <c r="A480" s="529" t="s">
        <v>1822</v>
      </c>
      <c r="B480" s="661">
        <v>1130</v>
      </c>
      <c r="C480" s="662">
        <v>618</v>
      </c>
      <c r="D480" s="663">
        <v>512</v>
      </c>
      <c r="E480" s="657">
        <v>657</v>
      </c>
      <c r="F480" s="657">
        <v>351</v>
      </c>
      <c r="G480" s="657">
        <v>306</v>
      </c>
      <c r="H480" s="665">
        <v>196</v>
      </c>
      <c r="I480" s="657">
        <v>97</v>
      </c>
      <c r="J480" s="666">
        <v>99</v>
      </c>
      <c r="K480" s="657">
        <v>138</v>
      </c>
      <c r="L480" s="657">
        <v>74</v>
      </c>
      <c r="M480" s="657">
        <v>64</v>
      </c>
      <c r="N480" s="665">
        <v>43</v>
      </c>
      <c r="O480" s="657">
        <v>28</v>
      </c>
      <c r="P480" s="666">
        <v>15</v>
      </c>
      <c r="Q480" s="657">
        <v>30</v>
      </c>
      <c r="R480" s="657">
        <v>23</v>
      </c>
      <c r="S480" s="657">
        <v>7</v>
      </c>
      <c r="T480" s="665">
        <v>0</v>
      </c>
      <c r="U480" s="657">
        <v>0</v>
      </c>
      <c r="V480" s="666">
        <v>0</v>
      </c>
      <c r="W480" s="657">
        <v>3</v>
      </c>
      <c r="X480" s="657">
        <v>2</v>
      </c>
      <c r="Y480" s="657">
        <v>1</v>
      </c>
      <c r="Z480" s="665">
        <v>11</v>
      </c>
      <c r="AA480" s="657">
        <v>9</v>
      </c>
      <c r="AB480" s="666">
        <v>2</v>
      </c>
      <c r="AC480" s="657">
        <v>0</v>
      </c>
      <c r="AD480" s="657">
        <v>0</v>
      </c>
      <c r="AE480" s="657">
        <v>0</v>
      </c>
      <c r="AF480" s="665">
        <v>19</v>
      </c>
      <c r="AG480" s="657">
        <v>16</v>
      </c>
      <c r="AH480" s="666">
        <v>3</v>
      </c>
      <c r="AI480" s="657">
        <v>9</v>
      </c>
      <c r="AJ480" s="657">
        <v>4</v>
      </c>
      <c r="AK480" s="657">
        <v>5</v>
      </c>
      <c r="AL480" s="665">
        <v>0</v>
      </c>
      <c r="AM480" s="657">
        <v>0</v>
      </c>
      <c r="AN480" s="666">
        <v>0</v>
      </c>
      <c r="AO480" s="657">
        <v>2</v>
      </c>
      <c r="AP480" s="657">
        <v>1</v>
      </c>
      <c r="AQ480" s="657">
        <v>1</v>
      </c>
      <c r="AR480" s="665">
        <v>8</v>
      </c>
      <c r="AS480" s="657">
        <v>3</v>
      </c>
      <c r="AT480" s="666">
        <v>5</v>
      </c>
      <c r="AU480" s="657">
        <v>0</v>
      </c>
      <c r="AV480" s="657">
        <v>0</v>
      </c>
      <c r="AW480" s="657">
        <v>0</v>
      </c>
      <c r="AX480" s="665">
        <v>8</v>
      </c>
      <c r="AY480" s="657">
        <v>6</v>
      </c>
      <c r="AZ480" s="666">
        <v>2</v>
      </c>
      <c r="BA480" s="657">
        <v>5</v>
      </c>
      <c r="BB480" s="657">
        <v>3</v>
      </c>
      <c r="BC480" s="657">
        <v>2</v>
      </c>
      <c r="BD480" s="665">
        <v>0</v>
      </c>
      <c r="BE480" s="657">
        <v>0</v>
      </c>
      <c r="BF480" s="666">
        <v>0</v>
      </c>
      <c r="BG480" s="657">
        <v>0</v>
      </c>
      <c r="BH480" s="657">
        <v>0</v>
      </c>
      <c r="BI480" s="657">
        <v>0</v>
      </c>
      <c r="BJ480" s="665">
        <v>0</v>
      </c>
      <c r="BK480" s="657">
        <v>0</v>
      </c>
      <c r="BL480" s="666">
        <v>0</v>
      </c>
      <c r="BM480" s="657">
        <v>0</v>
      </c>
      <c r="BN480" s="657">
        <v>0</v>
      </c>
      <c r="BO480" s="657">
        <v>0</v>
      </c>
      <c r="BP480" s="665">
        <v>0</v>
      </c>
      <c r="BQ480" s="657">
        <v>0</v>
      </c>
      <c r="BR480" s="666">
        <v>0</v>
      </c>
      <c r="BS480" s="657">
        <v>0</v>
      </c>
      <c r="BT480" s="657">
        <v>0</v>
      </c>
      <c r="BU480" s="657">
        <v>0</v>
      </c>
      <c r="BV480" s="665">
        <v>0</v>
      </c>
      <c r="BW480" s="657">
        <v>0</v>
      </c>
      <c r="BX480" s="666">
        <v>0</v>
      </c>
      <c r="BY480" s="657">
        <v>0</v>
      </c>
      <c r="BZ480" s="657">
        <v>0</v>
      </c>
      <c r="CA480" s="657">
        <v>0</v>
      </c>
      <c r="CB480" s="665">
        <v>0</v>
      </c>
      <c r="CC480" s="657">
        <v>0</v>
      </c>
      <c r="CD480" s="666">
        <v>0</v>
      </c>
      <c r="CE480" s="657">
        <v>0</v>
      </c>
      <c r="CF480" s="657">
        <v>0</v>
      </c>
      <c r="CG480" s="657">
        <v>0</v>
      </c>
      <c r="CH480" s="665">
        <v>1</v>
      </c>
      <c r="CI480" s="657">
        <v>1</v>
      </c>
      <c r="CJ480" s="666">
        <v>0</v>
      </c>
      <c r="CK480" s="657">
        <v>0</v>
      </c>
      <c r="CL480" s="657">
        <v>0</v>
      </c>
      <c r="CM480" s="657">
        <v>0</v>
      </c>
      <c r="CN480" s="665">
        <v>0</v>
      </c>
      <c r="CO480" s="657">
        <v>0</v>
      </c>
      <c r="CP480" s="666">
        <v>0</v>
      </c>
      <c r="CQ480" s="657">
        <v>0</v>
      </c>
      <c r="CR480" s="657">
        <v>0</v>
      </c>
      <c r="CS480" s="657">
        <v>0</v>
      </c>
      <c r="CT480" s="665">
        <v>0</v>
      </c>
      <c r="CU480" s="657">
        <v>0</v>
      </c>
      <c r="CV480" s="666">
        <v>0</v>
      </c>
      <c r="CW480" s="657">
        <v>0</v>
      </c>
      <c r="CX480" s="657">
        <v>0</v>
      </c>
      <c r="CY480" s="657">
        <v>0</v>
      </c>
      <c r="CZ480" s="665">
        <v>0</v>
      </c>
      <c r="DA480" s="657">
        <v>0</v>
      </c>
      <c r="DB480" s="666">
        <v>0</v>
      </c>
      <c r="DC480" s="657">
        <v>0</v>
      </c>
      <c r="DD480" s="657">
        <v>0</v>
      </c>
      <c r="DE480" s="657">
        <v>0</v>
      </c>
      <c r="DF480" s="665">
        <v>0</v>
      </c>
      <c r="DG480" s="657">
        <v>0</v>
      </c>
      <c r="DH480" s="666">
        <v>0</v>
      </c>
      <c r="DI480" s="657">
        <v>0</v>
      </c>
      <c r="DJ480" s="657">
        <v>0</v>
      </c>
      <c r="DK480" s="657">
        <v>0</v>
      </c>
      <c r="DL480" s="665">
        <v>0</v>
      </c>
      <c r="DM480" s="657">
        <v>0</v>
      </c>
      <c r="DN480" s="666">
        <v>0</v>
      </c>
      <c r="DO480" s="657">
        <v>0</v>
      </c>
      <c r="DP480" s="657">
        <v>0</v>
      </c>
      <c r="DQ480" s="657">
        <v>0</v>
      </c>
      <c r="DR480" s="665">
        <v>0</v>
      </c>
      <c r="DS480" s="657">
        <v>0</v>
      </c>
      <c r="DT480" s="666">
        <v>0</v>
      </c>
      <c r="DU480" s="665">
        <v>0</v>
      </c>
      <c r="DV480" s="657">
        <v>0</v>
      </c>
      <c r="DW480" s="666">
        <v>0</v>
      </c>
    </row>
    <row r="481" spans="1:127" hidden="1" x14ac:dyDescent="0.15">
      <c r="A481" s="529" t="s">
        <v>1823</v>
      </c>
      <c r="B481" s="661">
        <v>0</v>
      </c>
      <c r="C481" s="662">
        <v>0</v>
      </c>
      <c r="D481" s="663">
        <v>0</v>
      </c>
      <c r="E481" s="657">
        <v>0</v>
      </c>
      <c r="F481" s="657">
        <v>0</v>
      </c>
      <c r="G481" s="657">
        <v>0</v>
      </c>
      <c r="H481" s="665">
        <v>0</v>
      </c>
      <c r="I481" s="657">
        <v>0</v>
      </c>
      <c r="J481" s="666">
        <v>0</v>
      </c>
      <c r="K481" s="657">
        <v>0</v>
      </c>
      <c r="L481" s="657">
        <v>0</v>
      </c>
      <c r="M481" s="657">
        <v>0</v>
      </c>
      <c r="N481" s="665">
        <v>0</v>
      </c>
      <c r="O481" s="657">
        <v>0</v>
      </c>
      <c r="P481" s="666">
        <v>0</v>
      </c>
      <c r="Q481" s="657">
        <v>0</v>
      </c>
      <c r="R481" s="657">
        <v>0</v>
      </c>
      <c r="S481" s="657">
        <v>0</v>
      </c>
      <c r="T481" s="665">
        <v>0</v>
      </c>
      <c r="U481" s="657">
        <v>0</v>
      </c>
      <c r="V481" s="666">
        <v>0</v>
      </c>
      <c r="W481" s="657">
        <v>0</v>
      </c>
      <c r="X481" s="657">
        <v>0</v>
      </c>
      <c r="Y481" s="657">
        <v>0</v>
      </c>
      <c r="Z481" s="665">
        <v>0</v>
      </c>
      <c r="AA481" s="657">
        <v>0</v>
      </c>
      <c r="AB481" s="666">
        <v>0</v>
      </c>
      <c r="AC481" s="657">
        <v>0</v>
      </c>
      <c r="AD481" s="657">
        <v>0</v>
      </c>
      <c r="AE481" s="657">
        <v>0</v>
      </c>
      <c r="AF481" s="665">
        <v>0</v>
      </c>
      <c r="AG481" s="657">
        <v>0</v>
      </c>
      <c r="AH481" s="666">
        <v>0</v>
      </c>
      <c r="AI481" s="657">
        <v>0</v>
      </c>
      <c r="AJ481" s="657">
        <v>0</v>
      </c>
      <c r="AK481" s="657">
        <v>0</v>
      </c>
      <c r="AL481" s="665">
        <v>0</v>
      </c>
      <c r="AM481" s="657">
        <v>0</v>
      </c>
      <c r="AN481" s="666">
        <v>0</v>
      </c>
      <c r="AO481" s="657">
        <v>0</v>
      </c>
      <c r="AP481" s="657">
        <v>0</v>
      </c>
      <c r="AQ481" s="657">
        <v>0</v>
      </c>
      <c r="AR481" s="665">
        <v>0</v>
      </c>
      <c r="AS481" s="657">
        <v>0</v>
      </c>
      <c r="AT481" s="666">
        <v>0</v>
      </c>
      <c r="AU481" s="657">
        <v>0</v>
      </c>
      <c r="AV481" s="657">
        <v>0</v>
      </c>
      <c r="AW481" s="657">
        <v>0</v>
      </c>
      <c r="AX481" s="665">
        <v>0</v>
      </c>
      <c r="AY481" s="657">
        <v>0</v>
      </c>
      <c r="AZ481" s="666">
        <v>0</v>
      </c>
      <c r="BA481" s="657">
        <v>0</v>
      </c>
      <c r="BB481" s="657">
        <v>0</v>
      </c>
      <c r="BC481" s="657">
        <v>0</v>
      </c>
      <c r="BD481" s="665">
        <v>0</v>
      </c>
      <c r="BE481" s="657">
        <v>0</v>
      </c>
      <c r="BF481" s="666">
        <v>0</v>
      </c>
      <c r="BG481" s="657">
        <v>0</v>
      </c>
      <c r="BH481" s="657">
        <v>0</v>
      </c>
      <c r="BI481" s="657">
        <v>0</v>
      </c>
      <c r="BJ481" s="665">
        <v>0</v>
      </c>
      <c r="BK481" s="657">
        <v>0</v>
      </c>
      <c r="BL481" s="666">
        <v>0</v>
      </c>
      <c r="BM481" s="657">
        <v>0</v>
      </c>
      <c r="BN481" s="657">
        <v>0</v>
      </c>
      <c r="BO481" s="657">
        <v>0</v>
      </c>
      <c r="BP481" s="665">
        <v>0</v>
      </c>
      <c r="BQ481" s="657">
        <v>0</v>
      </c>
      <c r="BR481" s="666">
        <v>0</v>
      </c>
      <c r="BS481" s="657">
        <v>0</v>
      </c>
      <c r="BT481" s="657">
        <v>0</v>
      </c>
      <c r="BU481" s="657">
        <v>0</v>
      </c>
      <c r="BV481" s="665">
        <v>0</v>
      </c>
      <c r="BW481" s="657">
        <v>0</v>
      </c>
      <c r="BX481" s="666">
        <v>0</v>
      </c>
      <c r="BY481" s="657">
        <v>0</v>
      </c>
      <c r="BZ481" s="657">
        <v>0</v>
      </c>
      <c r="CA481" s="657">
        <v>0</v>
      </c>
      <c r="CB481" s="665">
        <v>0</v>
      </c>
      <c r="CC481" s="657">
        <v>0</v>
      </c>
      <c r="CD481" s="666">
        <v>0</v>
      </c>
      <c r="CE481" s="657">
        <v>0</v>
      </c>
      <c r="CF481" s="657">
        <v>0</v>
      </c>
      <c r="CG481" s="657">
        <v>0</v>
      </c>
      <c r="CH481" s="665">
        <v>0</v>
      </c>
      <c r="CI481" s="657">
        <v>0</v>
      </c>
      <c r="CJ481" s="666">
        <v>0</v>
      </c>
      <c r="CK481" s="657">
        <v>0</v>
      </c>
      <c r="CL481" s="657">
        <v>0</v>
      </c>
      <c r="CM481" s="657">
        <v>0</v>
      </c>
      <c r="CN481" s="665">
        <v>0</v>
      </c>
      <c r="CO481" s="657">
        <v>0</v>
      </c>
      <c r="CP481" s="666">
        <v>0</v>
      </c>
      <c r="CQ481" s="657">
        <v>0</v>
      </c>
      <c r="CR481" s="657">
        <v>0</v>
      </c>
      <c r="CS481" s="657">
        <v>0</v>
      </c>
      <c r="CT481" s="665">
        <v>0</v>
      </c>
      <c r="CU481" s="657">
        <v>0</v>
      </c>
      <c r="CV481" s="666">
        <v>0</v>
      </c>
      <c r="CW481" s="657">
        <v>0</v>
      </c>
      <c r="CX481" s="657">
        <v>0</v>
      </c>
      <c r="CY481" s="657">
        <v>0</v>
      </c>
      <c r="CZ481" s="665">
        <v>0</v>
      </c>
      <c r="DA481" s="657">
        <v>0</v>
      </c>
      <c r="DB481" s="666">
        <v>0</v>
      </c>
      <c r="DC481" s="657">
        <v>0</v>
      </c>
      <c r="DD481" s="657">
        <v>0</v>
      </c>
      <c r="DE481" s="657">
        <v>0</v>
      </c>
      <c r="DF481" s="665">
        <v>0</v>
      </c>
      <c r="DG481" s="657">
        <v>0</v>
      </c>
      <c r="DH481" s="666">
        <v>0</v>
      </c>
      <c r="DI481" s="657">
        <v>0</v>
      </c>
      <c r="DJ481" s="657">
        <v>0</v>
      </c>
      <c r="DK481" s="657">
        <v>0</v>
      </c>
      <c r="DL481" s="665">
        <v>0</v>
      </c>
      <c r="DM481" s="657">
        <v>0</v>
      </c>
      <c r="DN481" s="666">
        <v>0</v>
      </c>
      <c r="DO481" s="657">
        <v>0</v>
      </c>
      <c r="DP481" s="657">
        <v>0</v>
      </c>
      <c r="DQ481" s="657">
        <v>0</v>
      </c>
      <c r="DR481" s="665">
        <v>0</v>
      </c>
      <c r="DS481" s="657">
        <v>0</v>
      </c>
      <c r="DT481" s="666">
        <v>0</v>
      </c>
      <c r="DU481" s="665">
        <v>0</v>
      </c>
      <c r="DV481" s="657">
        <v>0</v>
      </c>
      <c r="DW481" s="666">
        <v>0</v>
      </c>
    </row>
    <row r="482" spans="1:127" hidden="1" x14ac:dyDescent="0.15">
      <c r="A482" s="529" t="s">
        <v>1824</v>
      </c>
      <c r="B482" s="661">
        <v>171</v>
      </c>
      <c r="C482" s="662">
        <v>101</v>
      </c>
      <c r="D482" s="663">
        <v>70</v>
      </c>
      <c r="E482" s="657">
        <v>65</v>
      </c>
      <c r="F482" s="657">
        <v>45</v>
      </c>
      <c r="G482" s="657">
        <v>20</v>
      </c>
      <c r="H482" s="665">
        <v>19</v>
      </c>
      <c r="I482" s="657">
        <v>12</v>
      </c>
      <c r="J482" s="666">
        <v>7</v>
      </c>
      <c r="K482" s="657">
        <v>68</v>
      </c>
      <c r="L482" s="657">
        <v>33</v>
      </c>
      <c r="M482" s="657">
        <v>35</v>
      </c>
      <c r="N482" s="665">
        <v>5</v>
      </c>
      <c r="O482" s="657">
        <v>3</v>
      </c>
      <c r="P482" s="666">
        <v>2</v>
      </c>
      <c r="Q482" s="657">
        <v>0</v>
      </c>
      <c r="R482" s="657">
        <v>0</v>
      </c>
      <c r="S482" s="657">
        <v>0</v>
      </c>
      <c r="T482" s="665">
        <v>0</v>
      </c>
      <c r="U482" s="657">
        <v>0</v>
      </c>
      <c r="V482" s="666">
        <v>0</v>
      </c>
      <c r="W482" s="657">
        <v>2</v>
      </c>
      <c r="X482" s="657">
        <v>2</v>
      </c>
      <c r="Y482" s="657">
        <v>0</v>
      </c>
      <c r="Z482" s="665">
        <v>0</v>
      </c>
      <c r="AA482" s="657">
        <v>0</v>
      </c>
      <c r="AB482" s="666">
        <v>0</v>
      </c>
      <c r="AC482" s="657">
        <v>0</v>
      </c>
      <c r="AD482" s="657">
        <v>0</v>
      </c>
      <c r="AE482" s="657">
        <v>0</v>
      </c>
      <c r="AF482" s="665">
        <v>0</v>
      </c>
      <c r="AG482" s="657">
        <v>0</v>
      </c>
      <c r="AH482" s="666">
        <v>0</v>
      </c>
      <c r="AI482" s="657">
        <v>0</v>
      </c>
      <c r="AJ482" s="657">
        <v>0</v>
      </c>
      <c r="AK482" s="657">
        <v>0</v>
      </c>
      <c r="AL482" s="665">
        <v>0</v>
      </c>
      <c r="AM482" s="657">
        <v>0</v>
      </c>
      <c r="AN482" s="666">
        <v>0</v>
      </c>
      <c r="AO482" s="657">
        <v>0</v>
      </c>
      <c r="AP482" s="657">
        <v>0</v>
      </c>
      <c r="AQ482" s="657">
        <v>0</v>
      </c>
      <c r="AR482" s="665">
        <v>8</v>
      </c>
      <c r="AS482" s="657">
        <v>3</v>
      </c>
      <c r="AT482" s="666">
        <v>5</v>
      </c>
      <c r="AU482" s="657">
        <v>0</v>
      </c>
      <c r="AV482" s="657">
        <v>0</v>
      </c>
      <c r="AW482" s="657">
        <v>0</v>
      </c>
      <c r="AX482" s="665">
        <v>0</v>
      </c>
      <c r="AY482" s="657">
        <v>0</v>
      </c>
      <c r="AZ482" s="666">
        <v>0</v>
      </c>
      <c r="BA482" s="657">
        <v>3</v>
      </c>
      <c r="BB482" s="657">
        <v>2</v>
      </c>
      <c r="BC482" s="657">
        <v>1</v>
      </c>
      <c r="BD482" s="665">
        <v>0</v>
      </c>
      <c r="BE482" s="657">
        <v>0</v>
      </c>
      <c r="BF482" s="666">
        <v>0</v>
      </c>
      <c r="BG482" s="657">
        <v>0</v>
      </c>
      <c r="BH482" s="657">
        <v>0</v>
      </c>
      <c r="BI482" s="657">
        <v>0</v>
      </c>
      <c r="BJ482" s="665">
        <v>0</v>
      </c>
      <c r="BK482" s="657">
        <v>0</v>
      </c>
      <c r="BL482" s="666">
        <v>0</v>
      </c>
      <c r="BM482" s="657">
        <v>0</v>
      </c>
      <c r="BN482" s="657">
        <v>0</v>
      </c>
      <c r="BO482" s="657">
        <v>0</v>
      </c>
      <c r="BP482" s="665">
        <v>0</v>
      </c>
      <c r="BQ482" s="657">
        <v>0</v>
      </c>
      <c r="BR482" s="666">
        <v>0</v>
      </c>
      <c r="BS482" s="657">
        <v>0</v>
      </c>
      <c r="BT482" s="657">
        <v>0</v>
      </c>
      <c r="BU482" s="657">
        <v>0</v>
      </c>
      <c r="BV482" s="665">
        <v>0</v>
      </c>
      <c r="BW482" s="657">
        <v>0</v>
      </c>
      <c r="BX482" s="666">
        <v>0</v>
      </c>
      <c r="BY482" s="657">
        <v>0</v>
      </c>
      <c r="BZ482" s="657">
        <v>0</v>
      </c>
      <c r="CA482" s="657">
        <v>0</v>
      </c>
      <c r="CB482" s="665">
        <v>0</v>
      </c>
      <c r="CC482" s="657">
        <v>0</v>
      </c>
      <c r="CD482" s="666">
        <v>0</v>
      </c>
      <c r="CE482" s="657">
        <v>0</v>
      </c>
      <c r="CF482" s="657">
        <v>0</v>
      </c>
      <c r="CG482" s="657">
        <v>0</v>
      </c>
      <c r="CH482" s="665">
        <v>1</v>
      </c>
      <c r="CI482" s="657">
        <v>1</v>
      </c>
      <c r="CJ482" s="666">
        <v>0</v>
      </c>
      <c r="CK482" s="657">
        <v>0</v>
      </c>
      <c r="CL482" s="657">
        <v>0</v>
      </c>
      <c r="CM482" s="657">
        <v>0</v>
      </c>
      <c r="CN482" s="665">
        <v>0</v>
      </c>
      <c r="CO482" s="657">
        <v>0</v>
      </c>
      <c r="CP482" s="666">
        <v>0</v>
      </c>
      <c r="CQ482" s="657">
        <v>0</v>
      </c>
      <c r="CR482" s="657">
        <v>0</v>
      </c>
      <c r="CS482" s="657">
        <v>0</v>
      </c>
      <c r="CT482" s="665">
        <v>0</v>
      </c>
      <c r="CU482" s="657">
        <v>0</v>
      </c>
      <c r="CV482" s="666">
        <v>0</v>
      </c>
      <c r="CW482" s="657">
        <v>0</v>
      </c>
      <c r="CX482" s="657">
        <v>0</v>
      </c>
      <c r="CY482" s="657">
        <v>0</v>
      </c>
      <c r="CZ482" s="665">
        <v>0</v>
      </c>
      <c r="DA482" s="657">
        <v>0</v>
      </c>
      <c r="DB482" s="666">
        <v>0</v>
      </c>
      <c r="DC482" s="657">
        <v>0</v>
      </c>
      <c r="DD482" s="657">
        <v>0</v>
      </c>
      <c r="DE482" s="657">
        <v>0</v>
      </c>
      <c r="DF482" s="665">
        <v>0</v>
      </c>
      <c r="DG482" s="657">
        <v>0</v>
      </c>
      <c r="DH482" s="666">
        <v>0</v>
      </c>
      <c r="DI482" s="657">
        <v>0</v>
      </c>
      <c r="DJ482" s="657">
        <v>0</v>
      </c>
      <c r="DK482" s="657">
        <v>0</v>
      </c>
      <c r="DL482" s="665">
        <v>0</v>
      </c>
      <c r="DM482" s="657">
        <v>0</v>
      </c>
      <c r="DN482" s="666">
        <v>0</v>
      </c>
      <c r="DO482" s="657">
        <v>0</v>
      </c>
      <c r="DP482" s="657">
        <v>0</v>
      </c>
      <c r="DQ482" s="657">
        <v>0</v>
      </c>
      <c r="DR482" s="665">
        <v>0</v>
      </c>
      <c r="DS482" s="657">
        <v>0</v>
      </c>
      <c r="DT482" s="666">
        <v>0</v>
      </c>
      <c r="DU482" s="665">
        <v>0</v>
      </c>
      <c r="DV482" s="657">
        <v>0</v>
      </c>
      <c r="DW482" s="666">
        <v>0</v>
      </c>
    </row>
    <row r="483" spans="1:127" hidden="1" x14ac:dyDescent="0.15">
      <c r="A483" s="529" t="s">
        <v>1825</v>
      </c>
      <c r="B483" s="661">
        <v>225</v>
      </c>
      <c r="C483" s="662">
        <v>111</v>
      </c>
      <c r="D483" s="663">
        <v>114</v>
      </c>
      <c r="E483" s="657">
        <v>89</v>
      </c>
      <c r="F483" s="657">
        <v>47</v>
      </c>
      <c r="G483" s="657">
        <v>42</v>
      </c>
      <c r="H483" s="665">
        <v>54</v>
      </c>
      <c r="I483" s="657">
        <v>17</v>
      </c>
      <c r="J483" s="666">
        <v>37</v>
      </c>
      <c r="K483" s="657">
        <v>24</v>
      </c>
      <c r="L483" s="657">
        <v>14</v>
      </c>
      <c r="M483" s="657">
        <v>10</v>
      </c>
      <c r="N483" s="665">
        <v>12</v>
      </c>
      <c r="O483" s="657">
        <v>6</v>
      </c>
      <c r="P483" s="666">
        <v>6</v>
      </c>
      <c r="Q483" s="657">
        <v>13</v>
      </c>
      <c r="R483" s="657">
        <v>6</v>
      </c>
      <c r="S483" s="657">
        <v>7</v>
      </c>
      <c r="T483" s="665">
        <v>0</v>
      </c>
      <c r="U483" s="657">
        <v>0</v>
      </c>
      <c r="V483" s="666">
        <v>0</v>
      </c>
      <c r="W483" s="657">
        <v>1</v>
      </c>
      <c r="X483" s="657">
        <v>0</v>
      </c>
      <c r="Y483" s="657">
        <v>1</v>
      </c>
      <c r="Z483" s="665">
        <v>11</v>
      </c>
      <c r="AA483" s="657">
        <v>9</v>
      </c>
      <c r="AB483" s="666">
        <v>2</v>
      </c>
      <c r="AC483" s="657">
        <v>0</v>
      </c>
      <c r="AD483" s="657">
        <v>0</v>
      </c>
      <c r="AE483" s="657">
        <v>0</v>
      </c>
      <c r="AF483" s="665">
        <v>0</v>
      </c>
      <c r="AG483" s="657">
        <v>0</v>
      </c>
      <c r="AH483" s="666">
        <v>0</v>
      </c>
      <c r="AI483" s="657">
        <v>9</v>
      </c>
      <c r="AJ483" s="657">
        <v>4</v>
      </c>
      <c r="AK483" s="657">
        <v>5</v>
      </c>
      <c r="AL483" s="665">
        <v>0</v>
      </c>
      <c r="AM483" s="657">
        <v>0</v>
      </c>
      <c r="AN483" s="666">
        <v>0</v>
      </c>
      <c r="AO483" s="657">
        <v>2</v>
      </c>
      <c r="AP483" s="657">
        <v>1</v>
      </c>
      <c r="AQ483" s="657">
        <v>1</v>
      </c>
      <c r="AR483" s="665">
        <v>0</v>
      </c>
      <c r="AS483" s="657">
        <v>0</v>
      </c>
      <c r="AT483" s="666">
        <v>0</v>
      </c>
      <c r="AU483" s="657">
        <v>0</v>
      </c>
      <c r="AV483" s="657">
        <v>0</v>
      </c>
      <c r="AW483" s="657">
        <v>0</v>
      </c>
      <c r="AX483" s="665">
        <v>8</v>
      </c>
      <c r="AY483" s="657">
        <v>6</v>
      </c>
      <c r="AZ483" s="666">
        <v>2</v>
      </c>
      <c r="BA483" s="657">
        <v>2</v>
      </c>
      <c r="BB483" s="657">
        <v>1</v>
      </c>
      <c r="BC483" s="657">
        <v>1</v>
      </c>
      <c r="BD483" s="665">
        <v>0</v>
      </c>
      <c r="BE483" s="657">
        <v>0</v>
      </c>
      <c r="BF483" s="666">
        <v>0</v>
      </c>
      <c r="BG483" s="657">
        <v>0</v>
      </c>
      <c r="BH483" s="657">
        <v>0</v>
      </c>
      <c r="BI483" s="657">
        <v>0</v>
      </c>
      <c r="BJ483" s="665">
        <v>0</v>
      </c>
      <c r="BK483" s="657">
        <v>0</v>
      </c>
      <c r="BL483" s="666">
        <v>0</v>
      </c>
      <c r="BM483" s="657">
        <v>0</v>
      </c>
      <c r="BN483" s="657">
        <v>0</v>
      </c>
      <c r="BO483" s="657">
        <v>0</v>
      </c>
      <c r="BP483" s="665">
        <v>0</v>
      </c>
      <c r="BQ483" s="657">
        <v>0</v>
      </c>
      <c r="BR483" s="666">
        <v>0</v>
      </c>
      <c r="BS483" s="657">
        <v>0</v>
      </c>
      <c r="BT483" s="657">
        <v>0</v>
      </c>
      <c r="BU483" s="657">
        <v>0</v>
      </c>
      <c r="BV483" s="665">
        <v>0</v>
      </c>
      <c r="BW483" s="657">
        <v>0</v>
      </c>
      <c r="BX483" s="666">
        <v>0</v>
      </c>
      <c r="BY483" s="657">
        <v>0</v>
      </c>
      <c r="BZ483" s="657">
        <v>0</v>
      </c>
      <c r="CA483" s="657">
        <v>0</v>
      </c>
      <c r="CB483" s="665">
        <v>0</v>
      </c>
      <c r="CC483" s="657">
        <v>0</v>
      </c>
      <c r="CD483" s="666">
        <v>0</v>
      </c>
      <c r="CE483" s="657">
        <v>0</v>
      </c>
      <c r="CF483" s="657">
        <v>0</v>
      </c>
      <c r="CG483" s="657">
        <v>0</v>
      </c>
      <c r="CH483" s="665">
        <v>0</v>
      </c>
      <c r="CI483" s="657">
        <v>0</v>
      </c>
      <c r="CJ483" s="666">
        <v>0</v>
      </c>
      <c r="CK483" s="657">
        <v>0</v>
      </c>
      <c r="CL483" s="657">
        <v>0</v>
      </c>
      <c r="CM483" s="657">
        <v>0</v>
      </c>
      <c r="CN483" s="665">
        <v>0</v>
      </c>
      <c r="CO483" s="657">
        <v>0</v>
      </c>
      <c r="CP483" s="666">
        <v>0</v>
      </c>
      <c r="CQ483" s="657">
        <v>0</v>
      </c>
      <c r="CR483" s="657">
        <v>0</v>
      </c>
      <c r="CS483" s="657">
        <v>0</v>
      </c>
      <c r="CT483" s="665">
        <v>0</v>
      </c>
      <c r="CU483" s="657">
        <v>0</v>
      </c>
      <c r="CV483" s="666">
        <v>0</v>
      </c>
      <c r="CW483" s="657">
        <v>0</v>
      </c>
      <c r="CX483" s="657">
        <v>0</v>
      </c>
      <c r="CY483" s="657">
        <v>0</v>
      </c>
      <c r="CZ483" s="665">
        <v>0</v>
      </c>
      <c r="DA483" s="657">
        <v>0</v>
      </c>
      <c r="DB483" s="666">
        <v>0</v>
      </c>
      <c r="DC483" s="657">
        <v>0</v>
      </c>
      <c r="DD483" s="657">
        <v>0</v>
      </c>
      <c r="DE483" s="657">
        <v>0</v>
      </c>
      <c r="DF483" s="665">
        <v>0</v>
      </c>
      <c r="DG483" s="657">
        <v>0</v>
      </c>
      <c r="DH483" s="666">
        <v>0</v>
      </c>
      <c r="DI483" s="657">
        <v>0</v>
      </c>
      <c r="DJ483" s="657">
        <v>0</v>
      </c>
      <c r="DK483" s="657">
        <v>0</v>
      </c>
      <c r="DL483" s="665">
        <v>0</v>
      </c>
      <c r="DM483" s="657">
        <v>0</v>
      </c>
      <c r="DN483" s="666">
        <v>0</v>
      </c>
      <c r="DO483" s="657">
        <v>0</v>
      </c>
      <c r="DP483" s="657">
        <v>0</v>
      </c>
      <c r="DQ483" s="657">
        <v>0</v>
      </c>
      <c r="DR483" s="665">
        <v>0</v>
      </c>
      <c r="DS483" s="657">
        <v>0</v>
      </c>
      <c r="DT483" s="666">
        <v>0</v>
      </c>
      <c r="DU483" s="665">
        <v>0</v>
      </c>
      <c r="DV483" s="657">
        <v>0</v>
      </c>
      <c r="DW483" s="666">
        <v>0</v>
      </c>
    </row>
    <row r="484" spans="1:127" hidden="1" x14ac:dyDescent="0.15">
      <c r="A484" s="529" t="s">
        <v>1826</v>
      </c>
      <c r="B484" s="661">
        <v>445</v>
      </c>
      <c r="C484" s="662">
        <v>214</v>
      </c>
      <c r="D484" s="663">
        <v>231</v>
      </c>
      <c r="E484" s="657">
        <v>316</v>
      </c>
      <c r="F484" s="657">
        <v>140</v>
      </c>
      <c r="G484" s="657">
        <v>176</v>
      </c>
      <c r="H484" s="665">
        <v>92</v>
      </c>
      <c r="I484" s="657">
        <v>46</v>
      </c>
      <c r="J484" s="666">
        <v>46</v>
      </c>
      <c r="K484" s="657">
        <v>17</v>
      </c>
      <c r="L484" s="657">
        <v>8</v>
      </c>
      <c r="M484" s="657">
        <v>9</v>
      </c>
      <c r="N484" s="665">
        <v>0</v>
      </c>
      <c r="O484" s="657">
        <v>0</v>
      </c>
      <c r="P484" s="666">
        <v>0</v>
      </c>
      <c r="Q484" s="657">
        <v>17</v>
      </c>
      <c r="R484" s="657">
        <v>17</v>
      </c>
      <c r="S484" s="657">
        <v>0</v>
      </c>
      <c r="T484" s="665">
        <v>0</v>
      </c>
      <c r="U484" s="657">
        <v>0</v>
      </c>
      <c r="V484" s="666">
        <v>0</v>
      </c>
      <c r="W484" s="657">
        <v>0</v>
      </c>
      <c r="X484" s="657">
        <v>0</v>
      </c>
      <c r="Y484" s="657">
        <v>0</v>
      </c>
      <c r="Z484" s="665">
        <v>0</v>
      </c>
      <c r="AA484" s="657">
        <v>0</v>
      </c>
      <c r="AB484" s="666">
        <v>0</v>
      </c>
      <c r="AC484" s="657">
        <v>0</v>
      </c>
      <c r="AD484" s="657">
        <v>0</v>
      </c>
      <c r="AE484" s="657">
        <v>0</v>
      </c>
      <c r="AF484" s="665">
        <v>3</v>
      </c>
      <c r="AG484" s="657">
        <v>3</v>
      </c>
      <c r="AH484" s="666">
        <v>0</v>
      </c>
      <c r="AI484" s="657">
        <v>0</v>
      </c>
      <c r="AJ484" s="657">
        <v>0</v>
      </c>
      <c r="AK484" s="657">
        <v>0</v>
      </c>
      <c r="AL484" s="665">
        <v>0</v>
      </c>
      <c r="AM484" s="657">
        <v>0</v>
      </c>
      <c r="AN484" s="666">
        <v>0</v>
      </c>
      <c r="AO484" s="657">
        <v>0</v>
      </c>
      <c r="AP484" s="657">
        <v>0</v>
      </c>
      <c r="AQ484" s="657">
        <v>0</v>
      </c>
      <c r="AR484" s="665">
        <v>0</v>
      </c>
      <c r="AS484" s="657">
        <v>0</v>
      </c>
      <c r="AT484" s="666">
        <v>0</v>
      </c>
      <c r="AU484" s="657">
        <v>0</v>
      </c>
      <c r="AV484" s="657">
        <v>0</v>
      </c>
      <c r="AW484" s="657">
        <v>0</v>
      </c>
      <c r="AX484" s="665">
        <v>0</v>
      </c>
      <c r="AY484" s="657">
        <v>0</v>
      </c>
      <c r="AZ484" s="666">
        <v>0</v>
      </c>
      <c r="BA484" s="657">
        <v>0</v>
      </c>
      <c r="BB484" s="657">
        <v>0</v>
      </c>
      <c r="BC484" s="657">
        <v>0</v>
      </c>
      <c r="BD484" s="665">
        <v>0</v>
      </c>
      <c r="BE484" s="657">
        <v>0</v>
      </c>
      <c r="BF484" s="666">
        <v>0</v>
      </c>
      <c r="BG484" s="657">
        <v>0</v>
      </c>
      <c r="BH484" s="657">
        <v>0</v>
      </c>
      <c r="BI484" s="657">
        <v>0</v>
      </c>
      <c r="BJ484" s="665">
        <v>0</v>
      </c>
      <c r="BK484" s="657">
        <v>0</v>
      </c>
      <c r="BL484" s="666">
        <v>0</v>
      </c>
      <c r="BM484" s="657">
        <v>0</v>
      </c>
      <c r="BN484" s="657">
        <v>0</v>
      </c>
      <c r="BO484" s="657">
        <v>0</v>
      </c>
      <c r="BP484" s="665">
        <v>0</v>
      </c>
      <c r="BQ484" s="657">
        <v>0</v>
      </c>
      <c r="BR484" s="666">
        <v>0</v>
      </c>
      <c r="BS484" s="657">
        <v>0</v>
      </c>
      <c r="BT484" s="657">
        <v>0</v>
      </c>
      <c r="BU484" s="657">
        <v>0</v>
      </c>
      <c r="BV484" s="665">
        <v>0</v>
      </c>
      <c r="BW484" s="657">
        <v>0</v>
      </c>
      <c r="BX484" s="666">
        <v>0</v>
      </c>
      <c r="BY484" s="657">
        <v>0</v>
      </c>
      <c r="BZ484" s="657">
        <v>0</v>
      </c>
      <c r="CA484" s="657">
        <v>0</v>
      </c>
      <c r="CB484" s="665">
        <v>0</v>
      </c>
      <c r="CC484" s="657">
        <v>0</v>
      </c>
      <c r="CD484" s="666">
        <v>0</v>
      </c>
      <c r="CE484" s="657">
        <v>0</v>
      </c>
      <c r="CF484" s="657">
        <v>0</v>
      </c>
      <c r="CG484" s="657">
        <v>0</v>
      </c>
      <c r="CH484" s="665">
        <v>0</v>
      </c>
      <c r="CI484" s="657">
        <v>0</v>
      </c>
      <c r="CJ484" s="666">
        <v>0</v>
      </c>
      <c r="CK484" s="657">
        <v>0</v>
      </c>
      <c r="CL484" s="657">
        <v>0</v>
      </c>
      <c r="CM484" s="657">
        <v>0</v>
      </c>
      <c r="CN484" s="665">
        <v>0</v>
      </c>
      <c r="CO484" s="657">
        <v>0</v>
      </c>
      <c r="CP484" s="666">
        <v>0</v>
      </c>
      <c r="CQ484" s="657">
        <v>0</v>
      </c>
      <c r="CR484" s="657">
        <v>0</v>
      </c>
      <c r="CS484" s="657">
        <v>0</v>
      </c>
      <c r="CT484" s="665">
        <v>0</v>
      </c>
      <c r="CU484" s="657">
        <v>0</v>
      </c>
      <c r="CV484" s="666">
        <v>0</v>
      </c>
      <c r="CW484" s="657">
        <v>0</v>
      </c>
      <c r="CX484" s="657">
        <v>0</v>
      </c>
      <c r="CY484" s="657">
        <v>0</v>
      </c>
      <c r="CZ484" s="665">
        <v>0</v>
      </c>
      <c r="DA484" s="657">
        <v>0</v>
      </c>
      <c r="DB484" s="666">
        <v>0</v>
      </c>
      <c r="DC484" s="657">
        <v>0</v>
      </c>
      <c r="DD484" s="657">
        <v>0</v>
      </c>
      <c r="DE484" s="657">
        <v>0</v>
      </c>
      <c r="DF484" s="665">
        <v>0</v>
      </c>
      <c r="DG484" s="657">
        <v>0</v>
      </c>
      <c r="DH484" s="666">
        <v>0</v>
      </c>
      <c r="DI484" s="657">
        <v>0</v>
      </c>
      <c r="DJ484" s="657">
        <v>0</v>
      </c>
      <c r="DK484" s="657">
        <v>0</v>
      </c>
      <c r="DL484" s="665">
        <v>0</v>
      </c>
      <c r="DM484" s="657">
        <v>0</v>
      </c>
      <c r="DN484" s="666">
        <v>0</v>
      </c>
      <c r="DO484" s="657">
        <v>0</v>
      </c>
      <c r="DP484" s="657">
        <v>0</v>
      </c>
      <c r="DQ484" s="657">
        <v>0</v>
      </c>
      <c r="DR484" s="665">
        <v>0</v>
      </c>
      <c r="DS484" s="657">
        <v>0</v>
      </c>
      <c r="DT484" s="666">
        <v>0</v>
      </c>
      <c r="DU484" s="665">
        <v>0</v>
      </c>
      <c r="DV484" s="657">
        <v>0</v>
      </c>
      <c r="DW484" s="666">
        <v>0</v>
      </c>
    </row>
    <row r="485" spans="1:127" hidden="1" x14ac:dyDescent="0.15">
      <c r="A485" s="529" t="s">
        <v>1827</v>
      </c>
      <c r="B485" s="661">
        <v>289</v>
      </c>
      <c r="C485" s="662">
        <v>192</v>
      </c>
      <c r="D485" s="663">
        <v>97</v>
      </c>
      <c r="E485" s="657">
        <v>187</v>
      </c>
      <c r="F485" s="657">
        <v>119</v>
      </c>
      <c r="G485" s="657">
        <v>68</v>
      </c>
      <c r="H485" s="665">
        <v>31</v>
      </c>
      <c r="I485" s="657">
        <v>22</v>
      </c>
      <c r="J485" s="666">
        <v>9</v>
      </c>
      <c r="K485" s="657">
        <v>29</v>
      </c>
      <c r="L485" s="657">
        <v>19</v>
      </c>
      <c r="M485" s="657">
        <v>10</v>
      </c>
      <c r="N485" s="665">
        <v>26</v>
      </c>
      <c r="O485" s="657">
        <v>19</v>
      </c>
      <c r="P485" s="666">
        <v>7</v>
      </c>
      <c r="Q485" s="657">
        <v>0</v>
      </c>
      <c r="R485" s="657">
        <v>0</v>
      </c>
      <c r="S485" s="657">
        <v>0</v>
      </c>
      <c r="T485" s="665">
        <v>0</v>
      </c>
      <c r="U485" s="657">
        <v>0</v>
      </c>
      <c r="V485" s="666">
        <v>0</v>
      </c>
      <c r="W485" s="657">
        <v>0</v>
      </c>
      <c r="X485" s="657">
        <v>0</v>
      </c>
      <c r="Y485" s="657">
        <v>0</v>
      </c>
      <c r="Z485" s="665">
        <v>0</v>
      </c>
      <c r="AA485" s="657">
        <v>0</v>
      </c>
      <c r="AB485" s="666">
        <v>0</v>
      </c>
      <c r="AC485" s="657">
        <v>0</v>
      </c>
      <c r="AD485" s="657">
        <v>0</v>
      </c>
      <c r="AE485" s="657">
        <v>0</v>
      </c>
      <c r="AF485" s="665">
        <v>16</v>
      </c>
      <c r="AG485" s="657">
        <v>13</v>
      </c>
      <c r="AH485" s="666">
        <v>3</v>
      </c>
      <c r="AI485" s="657">
        <v>0</v>
      </c>
      <c r="AJ485" s="657">
        <v>0</v>
      </c>
      <c r="AK485" s="657">
        <v>0</v>
      </c>
      <c r="AL485" s="665">
        <v>0</v>
      </c>
      <c r="AM485" s="657">
        <v>0</v>
      </c>
      <c r="AN485" s="666">
        <v>0</v>
      </c>
      <c r="AO485" s="657">
        <v>0</v>
      </c>
      <c r="AP485" s="657">
        <v>0</v>
      </c>
      <c r="AQ485" s="657">
        <v>0</v>
      </c>
      <c r="AR485" s="665">
        <v>0</v>
      </c>
      <c r="AS485" s="657">
        <v>0</v>
      </c>
      <c r="AT485" s="666">
        <v>0</v>
      </c>
      <c r="AU485" s="657">
        <v>0</v>
      </c>
      <c r="AV485" s="657">
        <v>0</v>
      </c>
      <c r="AW485" s="657">
        <v>0</v>
      </c>
      <c r="AX485" s="665">
        <v>0</v>
      </c>
      <c r="AY485" s="657">
        <v>0</v>
      </c>
      <c r="AZ485" s="666">
        <v>0</v>
      </c>
      <c r="BA485" s="657">
        <v>0</v>
      </c>
      <c r="BB485" s="657">
        <v>0</v>
      </c>
      <c r="BC485" s="657">
        <v>0</v>
      </c>
      <c r="BD485" s="665">
        <v>0</v>
      </c>
      <c r="BE485" s="657">
        <v>0</v>
      </c>
      <c r="BF485" s="666">
        <v>0</v>
      </c>
      <c r="BG485" s="657">
        <v>0</v>
      </c>
      <c r="BH485" s="657">
        <v>0</v>
      </c>
      <c r="BI485" s="657">
        <v>0</v>
      </c>
      <c r="BJ485" s="665">
        <v>0</v>
      </c>
      <c r="BK485" s="657">
        <v>0</v>
      </c>
      <c r="BL485" s="666">
        <v>0</v>
      </c>
      <c r="BM485" s="657">
        <v>0</v>
      </c>
      <c r="BN485" s="657">
        <v>0</v>
      </c>
      <c r="BO485" s="657">
        <v>0</v>
      </c>
      <c r="BP485" s="665">
        <v>0</v>
      </c>
      <c r="BQ485" s="657">
        <v>0</v>
      </c>
      <c r="BR485" s="666">
        <v>0</v>
      </c>
      <c r="BS485" s="657">
        <v>0</v>
      </c>
      <c r="BT485" s="657">
        <v>0</v>
      </c>
      <c r="BU485" s="657">
        <v>0</v>
      </c>
      <c r="BV485" s="665">
        <v>0</v>
      </c>
      <c r="BW485" s="657">
        <v>0</v>
      </c>
      <c r="BX485" s="666">
        <v>0</v>
      </c>
      <c r="BY485" s="657">
        <v>0</v>
      </c>
      <c r="BZ485" s="657">
        <v>0</v>
      </c>
      <c r="CA485" s="657">
        <v>0</v>
      </c>
      <c r="CB485" s="665">
        <v>0</v>
      </c>
      <c r="CC485" s="657">
        <v>0</v>
      </c>
      <c r="CD485" s="666">
        <v>0</v>
      </c>
      <c r="CE485" s="657">
        <v>0</v>
      </c>
      <c r="CF485" s="657">
        <v>0</v>
      </c>
      <c r="CG485" s="657">
        <v>0</v>
      </c>
      <c r="CH485" s="665">
        <v>0</v>
      </c>
      <c r="CI485" s="657">
        <v>0</v>
      </c>
      <c r="CJ485" s="666">
        <v>0</v>
      </c>
      <c r="CK485" s="657">
        <v>0</v>
      </c>
      <c r="CL485" s="657">
        <v>0</v>
      </c>
      <c r="CM485" s="657">
        <v>0</v>
      </c>
      <c r="CN485" s="665">
        <v>0</v>
      </c>
      <c r="CO485" s="657">
        <v>0</v>
      </c>
      <c r="CP485" s="666">
        <v>0</v>
      </c>
      <c r="CQ485" s="657">
        <v>0</v>
      </c>
      <c r="CR485" s="657">
        <v>0</v>
      </c>
      <c r="CS485" s="657">
        <v>0</v>
      </c>
      <c r="CT485" s="665">
        <v>0</v>
      </c>
      <c r="CU485" s="657">
        <v>0</v>
      </c>
      <c r="CV485" s="666">
        <v>0</v>
      </c>
      <c r="CW485" s="657">
        <v>0</v>
      </c>
      <c r="CX485" s="657">
        <v>0</v>
      </c>
      <c r="CY485" s="657">
        <v>0</v>
      </c>
      <c r="CZ485" s="665">
        <v>0</v>
      </c>
      <c r="DA485" s="657">
        <v>0</v>
      </c>
      <c r="DB485" s="666">
        <v>0</v>
      </c>
      <c r="DC485" s="657">
        <v>0</v>
      </c>
      <c r="DD485" s="657">
        <v>0</v>
      </c>
      <c r="DE485" s="657">
        <v>0</v>
      </c>
      <c r="DF485" s="665">
        <v>0</v>
      </c>
      <c r="DG485" s="657">
        <v>0</v>
      </c>
      <c r="DH485" s="666">
        <v>0</v>
      </c>
      <c r="DI485" s="657">
        <v>0</v>
      </c>
      <c r="DJ485" s="657">
        <v>0</v>
      </c>
      <c r="DK485" s="657">
        <v>0</v>
      </c>
      <c r="DL485" s="665">
        <v>0</v>
      </c>
      <c r="DM485" s="657">
        <v>0</v>
      </c>
      <c r="DN485" s="666">
        <v>0</v>
      </c>
      <c r="DO485" s="657">
        <v>0</v>
      </c>
      <c r="DP485" s="657">
        <v>0</v>
      </c>
      <c r="DQ485" s="657">
        <v>0</v>
      </c>
      <c r="DR485" s="665">
        <v>0</v>
      </c>
      <c r="DS485" s="657">
        <v>0</v>
      </c>
      <c r="DT485" s="666">
        <v>0</v>
      </c>
      <c r="DU485" s="665">
        <v>0</v>
      </c>
      <c r="DV485" s="657">
        <v>0</v>
      </c>
      <c r="DW485" s="666">
        <v>0</v>
      </c>
    </row>
    <row r="486" spans="1:127" hidden="1" x14ac:dyDescent="0.15">
      <c r="A486" s="529" t="s">
        <v>1828</v>
      </c>
      <c r="B486" s="661">
        <v>1985</v>
      </c>
      <c r="C486" s="662">
        <v>1239</v>
      </c>
      <c r="D486" s="663">
        <v>739</v>
      </c>
      <c r="E486" s="657">
        <v>769</v>
      </c>
      <c r="F486" s="657">
        <v>500</v>
      </c>
      <c r="G486" s="657">
        <v>269</v>
      </c>
      <c r="H486" s="665">
        <v>353</v>
      </c>
      <c r="I486" s="657">
        <v>222</v>
      </c>
      <c r="J486" s="666">
        <v>131</v>
      </c>
      <c r="K486" s="657">
        <v>75</v>
      </c>
      <c r="L486" s="657">
        <v>41</v>
      </c>
      <c r="M486" s="657">
        <v>34</v>
      </c>
      <c r="N486" s="665">
        <v>96</v>
      </c>
      <c r="O486" s="657">
        <v>53</v>
      </c>
      <c r="P486" s="666">
        <v>43</v>
      </c>
      <c r="Q486" s="657">
        <v>186</v>
      </c>
      <c r="R486" s="657">
        <v>101</v>
      </c>
      <c r="S486" s="657">
        <v>85</v>
      </c>
      <c r="T486" s="665">
        <v>34</v>
      </c>
      <c r="U486" s="657">
        <v>21</v>
      </c>
      <c r="V486" s="666">
        <v>13</v>
      </c>
      <c r="W486" s="657">
        <v>111</v>
      </c>
      <c r="X486" s="657">
        <v>69</v>
      </c>
      <c r="Y486" s="657">
        <v>42</v>
      </c>
      <c r="Z486" s="665">
        <v>35</v>
      </c>
      <c r="AA486" s="657">
        <v>20</v>
      </c>
      <c r="AB486" s="666">
        <v>15</v>
      </c>
      <c r="AC486" s="657">
        <v>14</v>
      </c>
      <c r="AD486" s="657">
        <v>9</v>
      </c>
      <c r="AE486" s="657">
        <v>5</v>
      </c>
      <c r="AF486" s="665">
        <v>24</v>
      </c>
      <c r="AG486" s="657">
        <v>21</v>
      </c>
      <c r="AH486" s="666">
        <v>3</v>
      </c>
      <c r="AI486" s="657">
        <v>52</v>
      </c>
      <c r="AJ486" s="657">
        <v>32</v>
      </c>
      <c r="AK486" s="657">
        <v>13</v>
      </c>
      <c r="AL486" s="665">
        <v>15</v>
      </c>
      <c r="AM486" s="657">
        <v>12</v>
      </c>
      <c r="AN486" s="666">
        <v>3</v>
      </c>
      <c r="AO486" s="657">
        <v>24</v>
      </c>
      <c r="AP486" s="657">
        <v>16</v>
      </c>
      <c r="AQ486" s="657">
        <v>8</v>
      </c>
      <c r="AR486" s="665">
        <v>32</v>
      </c>
      <c r="AS486" s="657">
        <v>14</v>
      </c>
      <c r="AT486" s="666">
        <v>18</v>
      </c>
      <c r="AU486" s="657">
        <v>28</v>
      </c>
      <c r="AV486" s="657">
        <v>18</v>
      </c>
      <c r="AW486" s="657">
        <v>10</v>
      </c>
      <c r="AX486" s="665">
        <v>0</v>
      </c>
      <c r="AY486" s="657">
        <v>0</v>
      </c>
      <c r="AZ486" s="666">
        <v>0</v>
      </c>
      <c r="BA486" s="657">
        <v>62</v>
      </c>
      <c r="BB486" s="657">
        <v>37</v>
      </c>
      <c r="BC486" s="657">
        <v>25</v>
      </c>
      <c r="BD486" s="665">
        <v>8</v>
      </c>
      <c r="BE486" s="657">
        <v>7</v>
      </c>
      <c r="BF486" s="666">
        <v>1</v>
      </c>
      <c r="BG486" s="657">
        <v>24</v>
      </c>
      <c r="BH486" s="657">
        <v>16</v>
      </c>
      <c r="BI486" s="657">
        <v>8</v>
      </c>
      <c r="BJ486" s="665">
        <v>9</v>
      </c>
      <c r="BK486" s="657">
        <v>6</v>
      </c>
      <c r="BL486" s="666">
        <v>3</v>
      </c>
      <c r="BM486" s="657">
        <v>16</v>
      </c>
      <c r="BN486" s="657">
        <v>11</v>
      </c>
      <c r="BO486" s="657">
        <v>5</v>
      </c>
      <c r="BP486" s="665">
        <v>0</v>
      </c>
      <c r="BQ486" s="657">
        <v>0</v>
      </c>
      <c r="BR486" s="666">
        <v>0</v>
      </c>
      <c r="BS486" s="657">
        <v>7</v>
      </c>
      <c r="BT486" s="657">
        <v>4</v>
      </c>
      <c r="BU486" s="657">
        <v>3</v>
      </c>
      <c r="BV486" s="665">
        <v>0</v>
      </c>
      <c r="BW486" s="657">
        <v>0</v>
      </c>
      <c r="BX486" s="666">
        <v>0</v>
      </c>
      <c r="BY486" s="657">
        <v>3</v>
      </c>
      <c r="BZ486" s="657">
        <v>2</v>
      </c>
      <c r="CA486" s="657">
        <v>1</v>
      </c>
      <c r="CB486" s="665">
        <v>0</v>
      </c>
      <c r="CC486" s="657">
        <v>0</v>
      </c>
      <c r="CD486" s="666">
        <v>0</v>
      </c>
      <c r="CE486" s="657">
        <v>0</v>
      </c>
      <c r="CF486" s="657">
        <v>0</v>
      </c>
      <c r="CG486" s="657">
        <v>0</v>
      </c>
      <c r="CH486" s="665">
        <v>0</v>
      </c>
      <c r="CI486" s="657">
        <v>0</v>
      </c>
      <c r="CJ486" s="666">
        <v>0</v>
      </c>
      <c r="CK486" s="657">
        <v>7</v>
      </c>
      <c r="CL486" s="657">
        <v>6</v>
      </c>
      <c r="CM486" s="657">
        <v>1</v>
      </c>
      <c r="CN486" s="665">
        <v>0</v>
      </c>
      <c r="CO486" s="657">
        <v>0</v>
      </c>
      <c r="CP486" s="666">
        <v>0</v>
      </c>
      <c r="CQ486" s="657">
        <v>0</v>
      </c>
      <c r="CR486" s="657">
        <v>0</v>
      </c>
      <c r="CS486" s="657">
        <v>0</v>
      </c>
      <c r="CT486" s="665">
        <v>0</v>
      </c>
      <c r="CU486" s="657">
        <v>0</v>
      </c>
      <c r="CV486" s="666">
        <v>0</v>
      </c>
      <c r="CW486" s="657">
        <v>0</v>
      </c>
      <c r="CX486" s="657">
        <v>0</v>
      </c>
      <c r="CY486" s="657">
        <v>0</v>
      </c>
      <c r="CZ486" s="665">
        <v>0</v>
      </c>
      <c r="DA486" s="657">
        <v>0</v>
      </c>
      <c r="DB486" s="666">
        <v>0</v>
      </c>
      <c r="DC486" s="657">
        <v>0</v>
      </c>
      <c r="DD486" s="657">
        <v>0</v>
      </c>
      <c r="DE486" s="657">
        <v>0</v>
      </c>
      <c r="DF486" s="665">
        <v>0</v>
      </c>
      <c r="DG486" s="657">
        <v>0</v>
      </c>
      <c r="DH486" s="666">
        <v>0</v>
      </c>
      <c r="DI486" s="657">
        <v>0</v>
      </c>
      <c r="DJ486" s="657">
        <v>0</v>
      </c>
      <c r="DK486" s="657">
        <v>0</v>
      </c>
      <c r="DL486" s="665">
        <v>0</v>
      </c>
      <c r="DM486" s="657">
        <v>0</v>
      </c>
      <c r="DN486" s="666">
        <v>0</v>
      </c>
      <c r="DO486" s="657">
        <v>0</v>
      </c>
      <c r="DP486" s="657">
        <v>0</v>
      </c>
      <c r="DQ486" s="657">
        <v>0</v>
      </c>
      <c r="DR486" s="665">
        <v>1</v>
      </c>
      <c r="DS486" s="657">
        <v>1</v>
      </c>
      <c r="DT486" s="666">
        <v>0</v>
      </c>
      <c r="DU486" s="665">
        <v>0</v>
      </c>
      <c r="DV486" s="657">
        <v>0</v>
      </c>
      <c r="DW486" s="666">
        <v>0</v>
      </c>
    </row>
    <row r="487" spans="1:127" hidden="1" x14ac:dyDescent="0.15">
      <c r="A487" s="529" t="s">
        <v>1829</v>
      </c>
      <c r="B487" s="661">
        <v>0</v>
      </c>
      <c r="C487" s="662">
        <v>0</v>
      </c>
      <c r="D487" s="663">
        <v>0</v>
      </c>
      <c r="E487" s="657">
        <v>0</v>
      </c>
      <c r="F487" s="657">
        <v>0</v>
      </c>
      <c r="G487" s="657">
        <v>0</v>
      </c>
      <c r="H487" s="665">
        <v>0</v>
      </c>
      <c r="I487" s="657">
        <v>0</v>
      </c>
      <c r="J487" s="666">
        <v>0</v>
      </c>
      <c r="K487" s="657">
        <v>0</v>
      </c>
      <c r="L487" s="657">
        <v>0</v>
      </c>
      <c r="M487" s="657">
        <v>0</v>
      </c>
      <c r="N487" s="665">
        <v>0</v>
      </c>
      <c r="O487" s="657">
        <v>0</v>
      </c>
      <c r="P487" s="666">
        <v>0</v>
      </c>
      <c r="Q487" s="657">
        <v>0</v>
      </c>
      <c r="R487" s="657">
        <v>0</v>
      </c>
      <c r="S487" s="657">
        <v>0</v>
      </c>
      <c r="T487" s="665">
        <v>0</v>
      </c>
      <c r="U487" s="657">
        <v>0</v>
      </c>
      <c r="V487" s="666">
        <v>0</v>
      </c>
      <c r="W487" s="657">
        <v>0</v>
      </c>
      <c r="X487" s="657">
        <v>0</v>
      </c>
      <c r="Y487" s="657">
        <v>0</v>
      </c>
      <c r="Z487" s="665">
        <v>0</v>
      </c>
      <c r="AA487" s="657">
        <v>0</v>
      </c>
      <c r="AB487" s="666">
        <v>0</v>
      </c>
      <c r="AC487" s="657">
        <v>0</v>
      </c>
      <c r="AD487" s="657">
        <v>0</v>
      </c>
      <c r="AE487" s="657">
        <v>0</v>
      </c>
      <c r="AF487" s="665">
        <v>0</v>
      </c>
      <c r="AG487" s="657">
        <v>0</v>
      </c>
      <c r="AH487" s="666">
        <v>0</v>
      </c>
      <c r="AI487" s="657">
        <v>0</v>
      </c>
      <c r="AJ487" s="657">
        <v>0</v>
      </c>
      <c r="AK487" s="657">
        <v>0</v>
      </c>
      <c r="AL487" s="665">
        <v>0</v>
      </c>
      <c r="AM487" s="657">
        <v>0</v>
      </c>
      <c r="AN487" s="666">
        <v>0</v>
      </c>
      <c r="AO487" s="657">
        <v>0</v>
      </c>
      <c r="AP487" s="657">
        <v>0</v>
      </c>
      <c r="AQ487" s="657">
        <v>0</v>
      </c>
      <c r="AR487" s="665">
        <v>0</v>
      </c>
      <c r="AS487" s="657">
        <v>0</v>
      </c>
      <c r="AT487" s="666">
        <v>0</v>
      </c>
      <c r="AU487" s="657">
        <v>0</v>
      </c>
      <c r="AV487" s="657">
        <v>0</v>
      </c>
      <c r="AW487" s="657">
        <v>0</v>
      </c>
      <c r="AX487" s="665">
        <v>0</v>
      </c>
      <c r="AY487" s="657">
        <v>0</v>
      </c>
      <c r="AZ487" s="666">
        <v>0</v>
      </c>
      <c r="BA487" s="657">
        <v>0</v>
      </c>
      <c r="BB487" s="657">
        <v>0</v>
      </c>
      <c r="BC487" s="657">
        <v>0</v>
      </c>
      <c r="BD487" s="665">
        <v>0</v>
      </c>
      <c r="BE487" s="657">
        <v>0</v>
      </c>
      <c r="BF487" s="666">
        <v>0</v>
      </c>
      <c r="BG487" s="657">
        <v>0</v>
      </c>
      <c r="BH487" s="657">
        <v>0</v>
      </c>
      <c r="BI487" s="657">
        <v>0</v>
      </c>
      <c r="BJ487" s="665">
        <v>0</v>
      </c>
      <c r="BK487" s="657">
        <v>0</v>
      </c>
      <c r="BL487" s="666">
        <v>0</v>
      </c>
      <c r="BM487" s="657">
        <v>0</v>
      </c>
      <c r="BN487" s="657">
        <v>0</v>
      </c>
      <c r="BO487" s="657">
        <v>0</v>
      </c>
      <c r="BP487" s="665">
        <v>0</v>
      </c>
      <c r="BQ487" s="657">
        <v>0</v>
      </c>
      <c r="BR487" s="666">
        <v>0</v>
      </c>
      <c r="BS487" s="657">
        <v>0</v>
      </c>
      <c r="BT487" s="657">
        <v>0</v>
      </c>
      <c r="BU487" s="657">
        <v>0</v>
      </c>
      <c r="BV487" s="665">
        <v>0</v>
      </c>
      <c r="BW487" s="657">
        <v>0</v>
      </c>
      <c r="BX487" s="666">
        <v>0</v>
      </c>
      <c r="BY487" s="657">
        <v>0</v>
      </c>
      <c r="BZ487" s="657">
        <v>0</v>
      </c>
      <c r="CA487" s="657">
        <v>0</v>
      </c>
      <c r="CB487" s="665">
        <v>0</v>
      </c>
      <c r="CC487" s="657">
        <v>0</v>
      </c>
      <c r="CD487" s="666">
        <v>0</v>
      </c>
      <c r="CE487" s="657">
        <v>0</v>
      </c>
      <c r="CF487" s="657">
        <v>0</v>
      </c>
      <c r="CG487" s="657">
        <v>0</v>
      </c>
      <c r="CH487" s="665">
        <v>0</v>
      </c>
      <c r="CI487" s="657">
        <v>0</v>
      </c>
      <c r="CJ487" s="666">
        <v>0</v>
      </c>
      <c r="CK487" s="657">
        <v>0</v>
      </c>
      <c r="CL487" s="657">
        <v>0</v>
      </c>
      <c r="CM487" s="657">
        <v>0</v>
      </c>
      <c r="CN487" s="665">
        <v>0</v>
      </c>
      <c r="CO487" s="657">
        <v>0</v>
      </c>
      <c r="CP487" s="666">
        <v>0</v>
      </c>
      <c r="CQ487" s="657">
        <v>0</v>
      </c>
      <c r="CR487" s="657">
        <v>0</v>
      </c>
      <c r="CS487" s="657">
        <v>0</v>
      </c>
      <c r="CT487" s="665">
        <v>0</v>
      </c>
      <c r="CU487" s="657">
        <v>0</v>
      </c>
      <c r="CV487" s="666">
        <v>0</v>
      </c>
      <c r="CW487" s="657">
        <v>0</v>
      </c>
      <c r="CX487" s="657">
        <v>0</v>
      </c>
      <c r="CY487" s="657">
        <v>0</v>
      </c>
      <c r="CZ487" s="665">
        <v>0</v>
      </c>
      <c r="DA487" s="657">
        <v>0</v>
      </c>
      <c r="DB487" s="666">
        <v>0</v>
      </c>
      <c r="DC487" s="657">
        <v>0</v>
      </c>
      <c r="DD487" s="657">
        <v>0</v>
      </c>
      <c r="DE487" s="657">
        <v>0</v>
      </c>
      <c r="DF487" s="665">
        <v>0</v>
      </c>
      <c r="DG487" s="657">
        <v>0</v>
      </c>
      <c r="DH487" s="666">
        <v>0</v>
      </c>
      <c r="DI487" s="657">
        <v>0</v>
      </c>
      <c r="DJ487" s="657">
        <v>0</v>
      </c>
      <c r="DK487" s="657">
        <v>0</v>
      </c>
      <c r="DL487" s="665">
        <v>0</v>
      </c>
      <c r="DM487" s="657">
        <v>0</v>
      </c>
      <c r="DN487" s="666">
        <v>0</v>
      </c>
      <c r="DO487" s="657">
        <v>0</v>
      </c>
      <c r="DP487" s="657">
        <v>0</v>
      </c>
      <c r="DQ487" s="657">
        <v>0</v>
      </c>
      <c r="DR487" s="665">
        <v>0</v>
      </c>
      <c r="DS487" s="657">
        <v>0</v>
      </c>
      <c r="DT487" s="666">
        <v>0</v>
      </c>
      <c r="DU487" s="665">
        <v>0</v>
      </c>
      <c r="DV487" s="657">
        <v>0</v>
      </c>
      <c r="DW487" s="666">
        <v>0</v>
      </c>
    </row>
    <row r="488" spans="1:127" hidden="1" x14ac:dyDescent="0.15">
      <c r="A488" s="529" t="s">
        <v>1830</v>
      </c>
      <c r="B488" s="661">
        <v>1966</v>
      </c>
      <c r="C488" s="662">
        <v>1223</v>
      </c>
      <c r="D488" s="663">
        <v>736</v>
      </c>
      <c r="E488" s="657">
        <v>759</v>
      </c>
      <c r="F488" s="657">
        <v>491</v>
      </c>
      <c r="G488" s="657">
        <v>268</v>
      </c>
      <c r="H488" s="665">
        <v>352</v>
      </c>
      <c r="I488" s="657">
        <v>221</v>
      </c>
      <c r="J488" s="666">
        <v>131</v>
      </c>
      <c r="K488" s="657">
        <v>75</v>
      </c>
      <c r="L488" s="657">
        <v>41</v>
      </c>
      <c r="M488" s="657">
        <v>34</v>
      </c>
      <c r="N488" s="665">
        <v>96</v>
      </c>
      <c r="O488" s="657">
        <v>53</v>
      </c>
      <c r="P488" s="666">
        <v>43</v>
      </c>
      <c r="Q488" s="657">
        <v>185</v>
      </c>
      <c r="R488" s="657">
        <v>100</v>
      </c>
      <c r="S488" s="657">
        <v>85</v>
      </c>
      <c r="T488" s="665">
        <v>34</v>
      </c>
      <c r="U488" s="657">
        <v>21</v>
      </c>
      <c r="V488" s="666">
        <v>13</v>
      </c>
      <c r="W488" s="657">
        <v>109</v>
      </c>
      <c r="X488" s="657">
        <v>68</v>
      </c>
      <c r="Y488" s="657">
        <v>41</v>
      </c>
      <c r="Z488" s="665">
        <v>35</v>
      </c>
      <c r="AA488" s="657">
        <v>20</v>
      </c>
      <c r="AB488" s="666">
        <v>15</v>
      </c>
      <c r="AC488" s="657">
        <v>14</v>
      </c>
      <c r="AD488" s="657">
        <v>9</v>
      </c>
      <c r="AE488" s="657">
        <v>5</v>
      </c>
      <c r="AF488" s="665">
        <v>24</v>
      </c>
      <c r="AG488" s="657">
        <v>21</v>
      </c>
      <c r="AH488" s="666">
        <v>3</v>
      </c>
      <c r="AI488" s="657">
        <v>52</v>
      </c>
      <c r="AJ488" s="657">
        <v>32</v>
      </c>
      <c r="AK488" s="657">
        <v>13</v>
      </c>
      <c r="AL488" s="665">
        <v>15</v>
      </c>
      <c r="AM488" s="657">
        <v>12</v>
      </c>
      <c r="AN488" s="666">
        <v>3</v>
      </c>
      <c r="AO488" s="657">
        <v>24</v>
      </c>
      <c r="AP488" s="657">
        <v>16</v>
      </c>
      <c r="AQ488" s="657">
        <v>8</v>
      </c>
      <c r="AR488" s="665">
        <v>27</v>
      </c>
      <c r="AS488" s="657">
        <v>10</v>
      </c>
      <c r="AT488" s="666">
        <v>17</v>
      </c>
      <c r="AU488" s="657">
        <v>28</v>
      </c>
      <c r="AV488" s="657">
        <v>18</v>
      </c>
      <c r="AW488" s="657">
        <v>10</v>
      </c>
      <c r="AX488" s="665">
        <v>0</v>
      </c>
      <c r="AY488" s="657">
        <v>0</v>
      </c>
      <c r="AZ488" s="666">
        <v>0</v>
      </c>
      <c r="BA488" s="657">
        <v>62</v>
      </c>
      <c r="BB488" s="657">
        <v>37</v>
      </c>
      <c r="BC488" s="657">
        <v>25</v>
      </c>
      <c r="BD488" s="665">
        <v>8</v>
      </c>
      <c r="BE488" s="657">
        <v>7</v>
      </c>
      <c r="BF488" s="666">
        <v>1</v>
      </c>
      <c r="BG488" s="657">
        <v>24</v>
      </c>
      <c r="BH488" s="657">
        <v>16</v>
      </c>
      <c r="BI488" s="657">
        <v>8</v>
      </c>
      <c r="BJ488" s="665">
        <v>9</v>
      </c>
      <c r="BK488" s="657">
        <v>6</v>
      </c>
      <c r="BL488" s="666">
        <v>3</v>
      </c>
      <c r="BM488" s="657">
        <v>16</v>
      </c>
      <c r="BN488" s="657">
        <v>11</v>
      </c>
      <c r="BO488" s="657">
        <v>5</v>
      </c>
      <c r="BP488" s="665">
        <v>0</v>
      </c>
      <c r="BQ488" s="657">
        <v>0</v>
      </c>
      <c r="BR488" s="666">
        <v>0</v>
      </c>
      <c r="BS488" s="657">
        <v>7</v>
      </c>
      <c r="BT488" s="657">
        <v>4</v>
      </c>
      <c r="BU488" s="657">
        <v>3</v>
      </c>
      <c r="BV488" s="665">
        <v>0</v>
      </c>
      <c r="BW488" s="657">
        <v>0</v>
      </c>
      <c r="BX488" s="666">
        <v>0</v>
      </c>
      <c r="BY488" s="657">
        <v>3</v>
      </c>
      <c r="BZ488" s="657">
        <v>2</v>
      </c>
      <c r="CA488" s="657">
        <v>1</v>
      </c>
      <c r="CB488" s="665">
        <v>0</v>
      </c>
      <c r="CC488" s="657">
        <v>0</v>
      </c>
      <c r="CD488" s="666">
        <v>0</v>
      </c>
      <c r="CE488" s="657">
        <v>0</v>
      </c>
      <c r="CF488" s="657">
        <v>0</v>
      </c>
      <c r="CG488" s="657">
        <v>0</v>
      </c>
      <c r="CH488" s="665">
        <v>0</v>
      </c>
      <c r="CI488" s="657">
        <v>0</v>
      </c>
      <c r="CJ488" s="666">
        <v>0</v>
      </c>
      <c r="CK488" s="657">
        <v>7</v>
      </c>
      <c r="CL488" s="657">
        <v>6</v>
      </c>
      <c r="CM488" s="657">
        <v>1</v>
      </c>
      <c r="CN488" s="665">
        <v>0</v>
      </c>
      <c r="CO488" s="657">
        <v>0</v>
      </c>
      <c r="CP488" s="666">
        <v>0</v>
      </c>
      <c r="CQ488" s="657">
        <v>0</v>
      </c>
      <c r="CR488" s="657">
        <v>0</v>
      </c>
      <c r="CS488" s="657">
        <v>0</v>
      </c>
      <c r="CT488" s="665">
        <v>0</v>
      </c>
      <c r="CU488" s="657">
        <v>0</v>
      </c>
      <c r="CV488" s="666">
        <v>0</v>
      </c>
      <c r="CW488" s="657">
        <v>0</v>
      </c>
      <c r="CX488" s="657">
        <v>0</v>
      </c>
      <c r="CY488" s="657">
        <v>0</v>
      </c>
      <c r="CZ488" s="665">
        <v>0</v>
      </c>
      <c r="DA488" s="657">
        <v>0</v>
      </c>
      <c r="DB488" s="666">
        <v>0</v>
      </c>
      <c r="DC488" s="657">
        <v>0</v>
      </c>
      <c r="DD488" s="657">
        <v>0</v>
      </c>
      <c r="DE488" s="657">
        <v>0</v>
      </c>
      <c r="DF488" s="665">
        <v>0</v>
      </c>
      <c r="DG488" s="657">
        <v>0</v>
      </c>
      <c r="DH488" s="666">
        <v>0</v>
      </c>
      <c r="DI488" s="657">
        <v>0</v>
      </c>
      <c r="DJ488" s="657">
        <v>0</v>
      </c>
      <c r="DK488" s="657">
        <v>0</v>
      </c>
      <c r="DL488" s="665">
        <v>0</v>
      </c>
      <c r="DM488" s="657">
        <v>0</v>
      </c>
      <c r="DN488" s="666">
        <v>0</v>
      </c>
      <c r="DO488" s="657">
        <v>0</v>
      </c>
      <c r="DP488" s="657">
        <v>0</v>
      </c>
      <c r="DQ488" s="657">
        <v>0</v>
      </c>
      <c r="DR488" s="665">
        <v>1</v>
      </c>
      <c r="DS488" s="657">
        <v>1</v>
      </c>
      <c r="DT488" s="666">
        <v>0</v>
      </c>
      <c r="DU488" s="665">
        <v>0</v>
      </c>
      <c r="DV488" s="657">
        <v>0</v>
      </c>
      <c r="DW488" s="666">
        <v>0</v>
      </c>
    </row>
    <row r="489" spans="1:127" hidden="1" x14ac:dyDescent="0.15">
      <c r="A489" s="529" t="s">
        <v>1831</v>
      </c>
      <c r="B489" s="661">
        <v>19</v>
      </c>
      <c r="C489" s="662">
        <v>16</v>
      </c>
      <c r="D489" s="663">
        <v>3</v>
      </c>
      <c r="E489" s="657">
        <v>10</v>
      </c>
      <c r="F489" s="657">
        <v>9</v>
      </c>
      <c r="G489" s="657">
        <v>1</v>
      </c>
      <c r="H489" s="665">
        <v>1</v>
      </c>
      <c r="I489" s="657">
        <v>1</v>
      </c>
      <c r="J489" s="666">
        <v>0</v>
      </c>
      <c r="K489" s="657">
        <v>0</v>
      </c>
      <c r="L489" s="657">
        <v>0</v>
      </c>
      <c r="M489" s="657">
        <v>0</v>
      </c>
      <c r="N489" s="665">
        <v>0</v>
      </c>
      <c r="O489" s="657">
        <v>0</v>
      </c>
      <c r="P489" s="666">
        <v>0</v>
      </c>
      <c r="Q489" s="657">
        <v>1</v>
      </c>
      <c r="R489" s="657">
        <v>1</v>
      </c>
      <c r="S489" s="657">
        <v>0</v>
      </c>
      <c r="T489" s="665">
        <v>0</v>
      </c>
      <c r="U489" s="657">
        <v>0</v>
      </c>
      <c r="V489" s="666">
        <v>0</v>
      </c>
      <c r="W489" s="657">
        <v>2</v>
      </c>
      <c r="X489" s="657">
        <v>1</v>
      </c>
      <c r="Y489" s="657">
        <v>1</v>
      </c>
      <c r="Z489" s="665">
        <v>0</v>
      </c>
      <c r="AA489" s="657">
        <v>0</v>
      </c>
      <c r="AB489" s="666">
        <v>0</v>
      </c>
      <c r="AC489" s="657">
        <v>0</v>
      </c>
      <c r="AD489" s="657">
        <v>0</v>
      </c>
      <c r="AE489" s="657">
        <v>0</v>
      </c>
      <c r="AF489" s="665">
        <v>0</v>
      </c>
      <c r="AG489" s="657">
        <v>0</v>
      </c>
      <c r="AH489" s="666">
        <v>0</v>
      </c>
      <c r="AI489" s="657">
        <v>0</v>
      </c>
      <c r="AJ489" s="657">
        <v>0</v>
      </c>
      <c r="AK489" s="657">
        <v>0</v>
      </c>
      <c r="AL489" s="665">
        <v>0</v>
      </c>
      <c r="AM489" s="657">
        <v>0</v>
      </c>
      <c r="AN489" s="666">
        <v>0</v>
      </c>
      <c r="AO489" s="657">
        <v>0</v>
      </c>
      <c r="AP489" s="657">
        <v>0</v>
      </c>
      <c r="AQ489" s="657">
        <v>0</v>
      </c>
      <c r="AR489" s="665">
        <v>5</v>
      </c>
      <c r="AS489" s="657">
        <v>4</v>
      </c>
      <c r="AT489" s="666">
        <v>1</v>
      </c>
      <c r="AU489" s="657">
        <v>0</v>
      </c>
      <c r="AV489" s="657">
        <v>0</v>
      </c>
      <c r="AW489" s="657">
        <v>0</v>
      </c>
      <c r="AX489" s="665">
        <v>0</v>
      </c>
      <c r="AY489" s="657">
        <v>0</v>
      </c>
      <c r="AZ489" s="666">
        <v>0</v>
      </c>
      <c r="BA489" s="657">
        <v>0</v>
      </c>
      <c r="BB489" s="657">
        <v>0</v>
      </c>
      <c r="BC489" s="657">
        <v>0</v>
      </c>
      <c r="BD489" s="665">
        <v>0</v>
      </c>
      <c r="BE489" s="657">
        <v>0</v>
      </c>
      <c r="BF489" s="666">
        <v>0</v>
      </c>
      <c r="BG489" s="657">
        <v>0</v>
      </c>
      <c r="BH489" s="657">
        <v>0</v>
      </c>
      <c r="BI489" s="657">
        <v>0</v>
      </c>
      <c r="BJ489" s="665">
        <v>0</v>
      </c>
      <c r="BK489" s="657">
        <v>0</v>
      </c>
      <c r="BL489" s="666">
        <v>0</v>
      </c>
      <c r="BM489" s="657">
        <v>0</v>
      </c>
      <c r="BN489" s="657">
        <v>0</v>
      </c>
      <c r="BO489" s="657">
        <v>0</v>
      </c>
      <c r="BP489" s="665">
        <v>0</v>
      </c>
      <c r="BQ489" s="657">
        <v>0</v>
      </c>
      <c r="BR489" s="666">
        <v>0</v>
      </c>
      <c r="BS489" s="657">
        <v>0</v>
      </c>
      <c r="BT489" s="657">
        <v>0</v>
      </c>
      <c r="BU489" s="657">
        <v>0</v>
      </c>
      <c r="BV489" s="665">
        <v>0</v>
      </c>
      <c r="BW489" s="657">
        <v>0</v>
      </c>
      <c r="BX489" s="666">
        <v>0</v>
      </c>
      <c r="BY489" s="657">
        <v>0</v>
      </c>
      <c r="BZ489" s="657">
        <v>0</v>
      </c>
      <c r="CA489" s="657">
        <v>0</v>
      </c>
      <c r="CB489" s="665">
        <v>0</v>
      </c>
      <c r="CC489" s="657">
        <v>0</v>
      </c>
      <c r="CD489" s="666">
        <v>0</v>
      </c>
      <c r="CE489" s="657">
        <v>0</v>
      </c>
      <c r="CF489" s="657">
        <v>0</v>
      </c>
      <c r="CG489" s="657">
        <v>0</v>
      </c>
      <c r="CH489" s="665">
        <v>0</v>
      </c>
      <c r="CI489" s="657">
        <v>0</v>
      </c>
      <c r="CJ489" s="666">
        <v>0</v>
      </c>
      <c r="CK489" s="657">
        <v>0</v>
      </c>
      <c r="CL489" s="657">
        <v>0</v>
      </c>
      <c r="CM489" s="657">
        <v>0</v>
      </c>
      <c r="CN489" s="665">
        <v>0</v>
      </c>
      <c r="CO489" s="657">
        <v>0</v>
      </c>
      <c r="CP489" s="666">
        <v>0</v>
      </c>
      <c r="CQ489" s="657">
        <v>0</v>
      </c>
      <c r="CR489" s="657">
        <v>0</v>
      </c>
      <c r="CS489" s="657">
        <v>0</v>
      </c>
      <c r="CT489" s="665">
        <v>0</v>
      </c>
      <c r="CU489" s="657">
        <v>0</v>
      </c>
      <c r="CV489" s="666">
        <v>0</v>
      </c>
      <c r="CW489" s="657">
        <v>0</v>
      </c>
      <c r="CX489" s="657">
        <v>0</v>
      </c>
      <c r="CY489" s="657">
        <v>0</v>
      </c>
      <c r="CZ489" s="665">
        <v>0</v>
      </c>
      <c r="DA489" s="657">
        <v>0</v>
      </c>
      <c r="DB489" s="666">
        <v>0</v>
      </c>
      <c r="DC489" s="657">
        <v>0</v>
      </c>
      <c r="DD489" s="657">
        <v>0</v>
      </c>
      <c r="DE489" s="657">
        <v>0</v>
      </c>
      <c r="DF489" s="665">
        <v>0</v>
      </c>
      <c r="DG489" s="657">
        <v>0</v>
      </c>
      <c r="DH489" s="666">
        <v>0</v>
      </c>
      <c r="DI489" s="657">
        <v>0</v>
      </c>
      <c r="DJ489" s="657">
        <v>0</v>
      </c>
      <c r="DK489" s="657">
        <v>0</v>
      </c>
      <c r="DL489" s="665">
        <v>0</v>
      </c>
      <c r="DM489" s="657">
        <v>0</v>
      </c>
      <c r="DN489" s="666">
        <v>0</v>
      </c>
      <c r="DO489" s="657">
        <v>0</v>
      </c>
      <c r="DP489" s="657">
        <v>0</v>
      </c>
      <c r="DQ489" s="657">
        <v>0</v>
      </c>
      <c r="DR489" s="665">
        <v>0</v>
      </c>
      <c r="DS489" s="657">
        <v>0</v>
      </c>
      <c r="DT489" s="666">
        <v>0</v>
      </c>
      <c r="DU489" s="665">
        <v>0</v>
      </c>
      <c r="DV489" s="657">
        <v>0</v>
      </c>
      <c r="DW489" s="666">
        <v>0</v>
      </c>
    </row>
    <row r="490" spans="1:127" hidden="1" x14ac:dyDescent="0.15">
      <c r="A490" s="529" t="s">
        <v>1832</v>
      </c>
      <c r="B490" s="661">
        <v>559</v>
      </c>
      <c r="C490" s="662">
        <v>367</v>
      </c>
      <c r="D490" s="663">
        <v>192</v>
      </c>
      <c r="E490" s="657">
        <v>368</v>
      </c>
      <c r="F490" s="657">
        <v>258</v>
      </c>
      <c r="G490" s="657">
        <v>110</v>
      </c>
      <c r="H490" s="665">
        <v>43</v>
      </c>
      <c r="I490" s="657">
        <v>23</v>
      </c>
      <c r="J490" s="666">
        <v>20</v>
      </c>
      <c r="K490" s="657">
        <v>33</v>
      </c>
      <c r="L490" s="657">
        <v>18</v>
      </c>
      <c r="M490" s="657">
        <v>15</v>
      </c>
      <c r="N490" s="665">
        <v>24</v>
      </c>
      <c r="O490" s="657">
        <v>15</v>
      </c>
      <c r="P490" s="666">
        <v>9</v>
      </c>
      <c r="Q490" s="657">
        <v>34</v>
      </c>
      <c r="R490" s="657">
        <v>26</v>
      </c>
      <c r="S490" s="657">
        <v>8</v>
      </c>
      <c r="T490" s="665">
        <v>5</v>
      </c>
      <c r="U490" s="657">
        <v>4</v>
      </c>
      <c r="V490" s="666">
        <v>1</v>
      </c>
      <c r="W490" s="657">
        <v>2</v>
      </c>
      <c r="X490" s="657">
        <v>1</v>
      </c>
      <c r="Y490" s="657">
        <v>1</v>
      </c>
      <c r="Z490" s="665">
        <v>16</v>
      </c>
      <c r="AA490" s="657">
        <v>3</v>
      </c>
      <c r="AB490" s="666">
        <v>13</v>
      </c>
      <c r="AC490" s="657">
        <v>0</v>
      </c>
      <c r="AD490" s="657">
        <v>0</v>
      </c>
      <c r="AE490" s="657">
        <v>0</v>
      </c>
      <c r="AF490" s="665">
        <v>5</v>
      </c>
      <c r="AG490" s="657">
        <v>4</v>
      </c>
      <c r="AH490" s="666">
        <v>1</v>
      </c>
      <c r="AI490" s="657">
        <v>13</v>
      </c>
      <c r="AJ490" s="657">
        <v>7</v>
      </c>
      <c r="AK490" s="657">
        <v>6</v>
      </c>
      <c r="AL490" s="665">
        <v>0</v>
      </c>
      <c r="AM490" s="657">
        <v>0</v>
      </c>
      <c r="AN490" s="666">
        <v>0</v>
      </c>
      <c r="AO490" s="657">
        <v>6</v>
      </c>
      <c r="AP490" s="657">
        <v>5</v>
      </c>
      <c r="AQ490" s="657">
        <v>1</v>
      </c>
      <c r="AR490" s="665">
        <v>1</v>
      </c>
      <c r="AS490" s="657">
        <v>1</v>
      </c>
      <c r="AT490" s="666">
        <v>0</v>
      </c>
      <c r="AU490" s="657">
        <v>0</v>
      </c>
      <c r="AV490" s="657">
        <v>0</v>
      </c>
      <c r="AW490" s="657">
        <v>0</v>
      </c>
      <c r="AX490" s="665">
        <v>0</v>
      </c>
      <c r="AY490" s="657">
        <v>0</v>
      </c>
      <c r="AZ490" s="666">
        <v>0</v>
      </c>
      <c r="BA490" s="657">
        <v>0</v>
      </c>
      <c r="BB490" s="657">
        <v>0</v>
      </c>
      <c r="BC490" s="657">
        <v>0</v>
      </c>
      <c r="BD490" s="665">
        <v>0</v>
      </c>
      <c r="BE490" s="657">
        <v>0</v>
      </c>
      <c r="BF490" s="666">
        <v>0</v>
      </c>
      <c r="BG490" s="657">
        <v>0</v>
      </c>
      <c r="BH490" s="657">
        <v>0</v>
      </c>
      <c r="BI490" s="657">
        <v>0</v>
      </c>
      <c r="BJ490" s="665">
        <v>0</v>
      </c>
      <c r="BK490" s="657">
        <v>0</v>
      </c>
      <c r="BL490" s="666">
        <v>0</v>
      </c>
      <c r="BM490" s="657">
        <v>0</v>
      </c>
      <c r="BN490" s="657">
        <v>0</v>
      </c>
      <c r="BO490" s="657">
        <v>0</v>
      </c>
      <c r="BP490" s="665">
        <v>0</v>
      </c>
      <c r="BQ490" s="657">
        <v>0</v>
      </c>
      <c r="BR490" s="666">
        <v>0</v>
      </c>
      <c r="BS490" s="657">
        <v>3</v>
      </c>
      <c r="BT490" s="657">
        <v>1</v>
      </c>
      <c r="BU490" s="657">
        <v>2</v>
      </c>
      <c r="BV490" s="665">
        <v>0</v>
      </c>
      <c r="BW490" s="657">
        <v>0</v>
      </c>
      <c r="BX490" s="666">
        <v>0</v>
      </c>
      <c r="BY490" s="657">
        <v>0</v>
      </c>
      <c r="BZ490" s="657">
        <v>0</v>
      </c>
      <c r="CA490" s="657">
        <v>0</v>
      </c>
      <c r="CB490" s="665">
        <v>0</v>
      </c>
      <c r="CC490" s="657">
        <v>0</v>
      </c>
      <c r="CD490" s="666">
        <v>0</v>
      </c>
      <c r="CE490" s="657">
        <v>0</v>
      </c>
      <c r="CF490" s="657">
        <v>0</v>
      </c>
      <c r="CG490" s="657">
        <v>0</v>
      </c>
      <c r="CH490" s="665">
        <v>0</v>
      </c>
      <c r="CI490" s="657">
        <v>0</v>
      </c>
      <c r="CJ490" s="666">
        <v>0</v>
      </c>
      <c r="CK490" s="657">
        <v>0</v>
      </c>
      <c r="CL490" s="657">
        <v>0</v>
      </c>
      <c r="CM490" s="657">
        <v>0</v>
      </c>
      <c r="CN490" s="665">
        <v>4</v>
      </c>
      <c r="CO490" s="657">
        <v>0</v>
      </c>
      <c r="CP490" s="666">
        <v>4</v>
      </c>
      <c r="CQ490" s="657">
        <v>0</v>
      </c>
      <c r="CR490" s="657">
        <v>0</v>
      </c>
      <c r="CS490" s="657">
        <v>0</v>
      </c>
      <c r="CT490" s="665">
        <v>2</v>
      </c>
      <c r="CU490" s="657">
        <v>1</v>
      </c>
      <c r="CV490" s="666">
        <v>1</v>
      </c>
      <c r="CW490" s="657">
        <v>0</v>
      </c>
      <c r="CX490" s="657">
        <v>0</v>
      </c>
      <c r="CY490" s="657">
        <v>0</v>
      </c>
      <c r="CZ490" s="665">
        <v>0</v>
      </c>
      <c r="DA490" s="657">
        <v>0</v>
      </c>
      <c r="DB490" s="666">
        <v>0</v>
      </c>
      <c r="DC490" s="657">
        <v>0</v>
      </c>
      <c r="DD490" s="657">
        <v>0</v>
      </c>
      <c r="DE490" s="657">
        <v>0</v>
      </c>
      <c r="DF490" s="665">
        <v>0</v>
      </c>
      <c r="DG490" s="657">
        <v>0</v>
      </c>
      <c r="DH490" s="666">
        <v>0</v>
      </c>
      <c r="DI490" s="657">
        <v>0</v>
      </c>
      <c r="DJ490" s="657">
        <v>0</v>
      </c>
      <c r="DK490" s="657">
        <v>0</v>
      </c>
      <c r="DL490" s="665">
        <v>0</v>
      </c>
      <c r="DM490" s="657">
        <v>0</v>
      </c>
      <c r="DN490" s="666">
        <v>0</v>
      </c>
      <c r="DO490" s="657">
        <v>0</v>
      </c>
      <c r="DP490" s="657">
        <v>0</v>
      </c>
      <c r="DQ490" s="657">
        <v>0</v>
      </c>
      <c r="DR490" s="665">
        <v>0</v>
      </c>
      <c r="DS490" s="657">
        <v>0</v>
      </c>
      <c r="DT490" s="666">
        <v>0</v>
      </c>
      <c r="DU490" s="665">
        <v>0</v>
      </c>
      <c r="DV490" s="657">
        <v>0</v>
      </c>
      <c r="DW490" s="666">
        <v>0</v>
      </c>
    </row>
    <row r="491" spans="1:127" hidden="1" x14ac:dyDescent="0.15">
      <c r="A491" s="529" t="s">
        <v>1833</v>
      </c>
      <c r="B491" s="661">
        <v>0</v>
      </c>
      <c r="C491" s="662">
        <v>0</v>
      </c>
      <c r="D491" s="663">
        <v>0</v>
      </c>
      <c r="E491" s="657">
        <v>0</v>
      </c>
      <c r="F491" s="657">
        <v>0</v>
      </c>
      <c r="G491" s="657">
        <v>0</v>
      </c>
      <c r="H491" s="665">
        <v>0</v>
      </c>
      <c r="I491" s="657">
        <v>0</v>
      </c>
      <c r="J491" s="666">
        <v>0</v>
      </c>
      <c r="K491" s="657">
        <v>0</v>
      </c>
      <c r="L491" s="657">
        <v>0</v>
      </c>
      <c r="M491" s="657">
        <v>0</v>
      </c>
      <c r="N491" s="665">
        <v>0</v>
      </c>
      <c r="O491" s="657">
        <v>0</v>
      </c>
      <c r="P491" s="666">
        <v>0</v>
      </c>
      <c r="Q491" s="657">
        <v>0</v>
      </c>
      <c r="R491" s="657">
        <v>0</v>
      </c>
      <c r="S491" s="657">
        <v>0</v>
      </c>
      <c r="T491" s="665">
        <v>0</v>
      </c>
      <c r="U491" s="657">
        <v>0</v>
      </c>
      <c r="V491" s="666">
        <v>0</v>
      </c>
      <c r="W491" s="657">
        <v>0</v>
      </c>
      <c r="X491" s="657">
        <v>0</v>
      </c>
      <c r="Y491" s="657">
        <v>0</v>
      </c>
      <c r="Z491" s="665">
        <v>0</v>
      </c>
      <c r="AA491" s="657">
        <v>0</v>
      </c>
      <c r="AB491" s="666">
        <v>0</v>
      </c>
      <c r="AC491" s="657">
        <v>0</v>
      </c>
      <c r="AD491" s="657">
        <v>0</v>
      </c>
      <c r="AE491" s="657">
        <v>0</v>
      </c>
      <c r="AF491" s="665">
        <v>0</v>
      </c>
      <c r="AG491" s="657">
        <v>0</v>
      </c>
      <c r="AH491" s="666">
        <v>0</v>
      </c>
      <c r="AI491" s="657">
        <v>0</v>
      </c>
      <c r="AJ491" s="657">
        <v>0</v>
      </c>
      <c r="AK491" s="657">
        <v>0</v>
      </c>
      <c r="AL491" s="665">
        <v>0</v>
      </c>
      <c r="AM491" s="657">
        <v>0</v>
      </c>
      <c r="AN491" s="666">
        <v>0</v>
      </c>
      <c r="AO491" s="657">
        <v>0</v>
      </c>
      <c r="AP491" s="657">
        <v>0</v>
      </c>
      <c r="AQ491" s="657">
        <v>0</v>
      </c>
      <c r="AR491" s="665">
        <v>0</v>
      </c>
      <c r="AS491" s="657">
        <v>0</v>
      </c>
      <c r="AT491" s="666">
        <v>0</v>
      </c>
      <c r="AU491" s="657">
        <v>0</v>
      </c>
      <c r="AV491" s="657">
        <v>0</v>
      </c>
      <c r="AW491" s="657">
        <v>0</v>
      </c>
      <c r="AX491" s="665">
        <v>0</v>
      </c>
      <c r="AY491" s="657">
        <v>0</v>
      </c>
      <c r="AZ491" s="666">
        <v>0</v>
      </c>
      <c r="BA491" s="657">
        <v>0</v>
      </c>
      <c r="BB491" s="657">
        <v>0</v>
      </c>
      <c r="BC491" s="657">
        <v>0</v>
      </c>
      <c r="BD491" s="665">
        <v>0</v>
      </c>
      <c r="BE491" s="657">
        <v>0</v>
      </c>
      <c r="BF491" s="666">
        <v>0</v>
      </c>
      <c r="BG491" s="657">
        <v>0</v>
      </c>
      <c r="BH491" s="657">
        <v>0</v>
      </c>
      <c r="BI491" s="657">
        <v>0</v>
      </c>
      <c r="BJ491" s="665">
        <v>0</v>
      </c>
      <c r="BK491" s="657">
        <v>0</v>
      </c>
      <c r="BL491" s="666">
        <v>0</v>
      </c>
      <c r="BM491" s="657">
        <v>0</v>
      </c>
      <c r="BN491" s="657">
        <v>0</v>
      </c>
      <c r="BO491" s="657">
        <v>0</v>
      </c>
      <c r="BP491" s="665">
        <v>0</v>
      </c>
      <c r="BQ491" s="657">
        <v>0</v>
      </c>
      <c r="BR491" s="666">
        <v>0</v>
      </c>
      <c r="BS491" s="657">
        <v>0</v>
      </c>
      <c r="BT491" s="657">
        <v>0</v>
      </c>
      <c r="BU491" s="657">
        <v>0</v>
      </c>
      <c r="BV491" s="665">
        <v>0</v>
      </c>
      <c r="BW491" s="657">
        <v>0</v>
      </c>
      <c r="BX491" s="666">
        <v>0</v>
      </c>
      <c r="BY491" s="657">
        <v>0</v>
      </c>
      <c r="BZ491" s="657">
        <v>0</v>
      </c>
      <c r="CA491" s="657">
        <v>0</v>
      </c>
      <c r="CB491" s="665">
        <v>0</v>
      </c>
      <c r="CC491" s="657">
        <v>0</v>
      </c>
      <c r="CD491" s="666">
        <v>0</v>
      </c>
      <c r="CE491" s="657">
        <v>0</v>
      </c>
      <c r="CF491" s="657">
        <v>0</v>
      </c>
      <c r="CG491" s="657">
        <v>0</v>
      </c>
      <c r="CH491" s="665">
        <v>0</v>
      </c>
      <c r="CI491" s="657">
        <v>0</v>
      </c>
      <c r="CJ491" s="666">
        <v>0</v>
      </c>
      <c r="CK491" s="657">
        <v>0</v>
      </c>
      <c r="CL491" s="657">
        <v>0</v>
      </c>
      <c r="CM491" s="657">
        <v>0</v>
      </c>
      <c r="CN491" s="665">
        <v>0</v>
      </c>
      <c r="CO491" s="657">
        <v>0</v>
      </c>
      <c r="CP491" s="666">
        <v>0</v>
      </c>
      <c r="CQ491" s="657">
        <v>0</v>
      </c>
      <c r="CR491" s="657">
        <v>0</v>
      </c>
      <c r="CS491" s="657">
        <v>0</v>
      </c>
      <c r="CT491" s="665">
        <v>0</v>
      </c>
      <c r="CU491" s="657">
        <v>0</v>
      </c>
      <c r="CV491" s="666">
        <v>0</v>
      </c>
      <c r="CW491" s="657">
        <v>0</v>
      </c>
      <c r="CX491" s="657">
        <v>0</v>
      </c>
      <c r="CY491" s="657">
        <v>0</v>
      </c>
      <c r="CZ491" s="665">
        <v>0</v>
      </c>
      <c r="DA491" s="657">
        <v>0</v>
      </c>
      <c r="DB491" s="666">
        <v>0</v>
      </c>
      <c r="DC491" s="657">
        <v>0</v>
      </c>
      <c r="DD491" s="657">
        <v>0</v>
      </c>
      <c r="DE491" s="657">
        <v>0</v>
      </c>
      <c r="DF491" s="665">
        <v>0</v>
      </c>
      <c r="DG491" s="657">
        <v>0</v>
      </c>
      <c r="DH491" s="666">
        <v>0</v>
      </c>
      <c r="DI491" s="657">
        <v>0</v>
      </c>
      <c r="DJ491" s="657">
        <v>0</v>
      </c>
      <c r="DK491" s="657">
        <v>0</v>
      </c>
      <c r="DL491" s="665">
        <v>0</v>
      </c>
      <c r="DM491" s="657">
        <v>0</v>
      </c>
      <c r="DN491" s="666">
        <v>0</v>
      </c>
      <c r="DO491" s="657">
        <v>0</v>
      </c>
      <c r="DP491" s="657">
        <v>0</v>
      </c>
      <c r="DQ491" s="657">
        <v>0</v>
      </c>
      <c r="DR491" s="665">
        <v>0</v>
      </c>
      <c r="DS491" s="657">
        <v>0</v>
      </c>
      <c r="DT491" s="666">
        <v>0</v>
      </c>
      <c r="DU491" s="665">
        <v>0</v>
      </c>
      <c r="DV491" s="657">
        <v>0</v>
      </c>
      <c r="DW491" s="666">
        <v>0</v>
      </c>
    </row>
    <row r="492" spans="1:127" hidden="1" x14ac:dyDescent="0.15">
      <c r="A492" s="529" t="s">
        <v>1834</v>
      </c>
      <c r="B492" s="661">
        <v>491</v>
      </c>
      <c r="C492" s="662">
        <v>342</v>
      </c>
      <c r="D492" s="663">
        <v>149</v>
      </c>
      <c r="E492" s="657">
        <v>347</v>
      </c>
      <c r="F492" s="657">
        <v>244</v>
      </c>
      <c r="G492" s="657">
        <v>103</v>
      </c>
      <c r="H492" s="665">
        <v>33</v>
      </c>
      <c r="I492" s="657">
        <v>22</v>
      </c>
      <c r="J492" s="666">
        <v>11</v>
      </c>
      <c r="K492" s="657">
        <v>30</v>
      </c>
      <c r="L492" s="657">
        <v>18</v>
      </c>
      <c r="M492" s="657">
        <v>12</v>
      </c>
      <c r="N492" s="665">
        <v>14</v>
      </c>
      <c r="O492" s="657">
        <v>13</v>
      </c>
      <c r="P492" s="666">
        <v>1</v>
      </c>
      <c r="Q492" s="657">
        <v>28</v>
      </c>
      <c r="R492" s="657">
        <v>24</v>
      </c>
      <c r="S492" s="657">
        <v>4</v>
      </c>
      <c r="T492" s="665">
        <v>5</v>
      </c>
      <c r="U492" s="657">
        <v>4</v>
      </c>
      <c r="V492" s="666">
        <v>1</v>
      </c>
      <c r="W492" s="657">
        <v>0</v>
      </c>
      <c r="X492" s="657">
        <v>0</v>
      </c>
      <c r="Y492" s="657">
        <v>0</v>
      </c>
      <c r="Z492" s="665">
        <v>9</v>
      </c>
      <c r="AA492" s="657">
        <v>0</v>
      </c>
      <c r="AB492" s="666">
        <v>9</v>
      </c>
      <c r="AC492" s="657">
        <v>0</v>
      </c>
      <c r="AD492" s="657">
        <v>0</v>
      </c>
      <c r="AE492" s="657">
        <v>0</v>
      </c>
      <c r="AF492" s="665">
        <v>5</v>
      </c>
      <c r="AG492" s="657">
        <v>4</v>
      </c>
      <c r="AH492" s="666">
        <v>1</v>
      </c>
      <c r="AI492" s="657">
        <v>9</v>
      </c>
      <c r="AJ492" s="657">
        <v>6</v>
      </c>
      <c r="AK492" s="657">
        <v>3</v>
      </c>
      <c r="AL492" s="665">
        <v>0</v>
      </c>
      <c r="AM492" s="657">
        <v>0</v>
      </c>
      <c r="AN492" s="666">
        <v>0</v>
      </c>
      <c r="AO492" s="657">
        <v>6</v>
      </c>
      <c r="AP492" s="657">
        <v>5</v>
      </c>
      <c r="AQ492" s="657">
        <v>1</v>
      </c>
      <c r="AR492" s="665">
        <v>0</v>
      </c>
      <c r="AS492" s="657">
        <v>0</v>
      </c>
      <c r="AT492" s="666">
        <v>0</v>
      </c>
      <c r="AU492" s="657">
        <v>0</v>
      </c>
      <c r="AV492" s="657">
        <v>0</v>
      </c>
      <c r="AW492" s="657">
        <v>0</v>
      </c>
      <c r="AX492" s="665">
        <v>0</v>
      </c>
      <c r="AY492" s="657">
        <v>0</v>
      </c>
      <c r="AZ492" s="666">
        <v>0</v>
      </c>
      <c r="BA492" s="657">
        <v>0</v>
      </c>
      <c r="BB492" s="657">
        <v>0</v>
      </c>
      <c r="BC492" s="657">
        <v>0</v>
      </c>
      <c r="BD492" s="665">
        <v>0</v>
      </c>
      <c r="BE492" s="657">
        <v>0</v>
      </c>
      <c r="BF492" s="666">
        <v>0</v>
      </c>
      <c r="BG492" s="657">
        <v>0</v>
      </c>
      <c r="BH492" s="657">
        <v>0</v>
      </c>
      <c r="BI492" s="657">
        <v>0</v>
      </c>
      <c r="BJ492" s="665">
        <v>0</v>
      </c>
      <c r="BK492" s="657">
        <v>0</v>
      </c>
      <c r="BL492" s="666">
        <v>0</v>
      </c>
      <c r="BM492" s="657">
        <v>0</v>
      </c>
      <c r="BN492" s="657">
        <v>0</v>
      </c>
      <c r="BO492" s="657">
        <v>0</v>
      </c>
      <c r="BP492" s="665">
        <v>0</v>
      </c>
      <c r="BQ492" s="657">
        <v>0</v>
      </c>
      <c r="BR492" s="666">
        <v>0</v>
      </c>
      <c r="BS492" s="657">
        <v>3</v>
      </c>
      <c r="BT492" s="657">
        <v>1</v>
      </c>
      <c r="BU492" s="657">
        <v>2</v>
      </c>
      <c r="BV492" s="665">
        <v>0</v>
      </c>
      <c r="BW492" s="657">
        <v>0</v>
      </c>
      <c r="BX492" s="666">
        <v>0</v>
      </c>
      <c r="BY492" s="657">
        <v>0</v>
      </c>
      <c r="BZ492" s="657">
        <v>0</v>
      </c>
      <c r="CA492" s="657">
        <v>0</v>
      </c>
      <c r="CB492" s="665">
        <v>0</v>
      </c>
      <c r="CC492" s="657">
        <v>0</v>
      </c>
      <c r="CD492" s="666">
        <v>0</v>
      </c>
      <c r="CE492" s="657">
        <v>0</v>
      </c>
      <c r="CF492" s="657">
        <v>0</v>
      </c>
      <c r="CG492" s="657">
        <v>0</v>
      </c>
      <c r="CH492" s="665">
        <v>0</v>
      </c>
      <c r="CI492" s="657">
        <v>0</v>
      </c>
      <c r="CJ492" s="666">
        <v>0</v>
      </c>
      <c r="CK492" s="657">
        <v>0</v>
      </c>
      <c r="CL492" s="657">
        <v>0</v>
      </c>
      <c r="CM492" s="657">
        <v>0</v>
      </c>
      <c r="CN492" s="665">
        <v>0</v>
      </c>
      <c r="CO492" s="657">
        <v>0</v>
      </c>
      <c r="CP492" s="666">
        <v>0</v>
      </c>
      <c r="CQ492" s="657">
        <v>0</v>
      </c>
      <c r="CR492" s="657">
        <v>0</v>
      </c>
      <c r="CS492" s="657">
        <v>0</v>
      </c>
      <c r="CT492" s="665">
        <v>2</v>
      </c>
      <c r="CU492" s="657">
        <v>1</v>
      </c>
      <c r="CV492" s="666">
        <v>1</v>
      </c>
      <c r="CW492" s="657">
        <v>0</v>
      </c>
      <c r="CX492" s="657">
        <v>0</v>
      </c>
      <c r="CY492" s="657">
        <v>0</v>
      </c>
      <c r="CZ492" s="665">
        <v>0</v>
      </c>
      <c r="DA492" s="657">
        <v>0</v>
      </c>
      <c r="DB492" s="666">
        <v>0</v>
      </c>
      <c r="DC492" s="657">
        <v>0</v>
      </c>
      <c r="DD492" s="657">
        <v>0</v>
      </c>
      <c r="DE492" s="657">
        <v>0</v>
      </c>
      <c r="DF492" s="665">
        <v>0</v>
      </c>
      <c r="DG492" s="657">
        <v>0</v>
      </c>
      <c r="DH492" s="666">
        <v>0</v>
      </c>
      <c r="DI492" s="657">
        <v>0</v>
      </c>
      <c r="DJ492" s="657">
        <v>0</v>
      </c>
      <c r="DK492" s="657">
        <v>0</v>
      </c>
      <c r="DL492" s="665">
        <v>0</v>
      </c>
      <c r="DM492" s="657">
        <v>0</v>
      </c>
      <c r="DN492" s="666">
        <v>0</v>
      </c>
      <c r="DO492" s="657">
        <v>0</v>
      </c>
      <c r="DP492" s="657">
        <v>0</v>
      </c>
      <c r="DQ492" s="657">
        <v>0</v>
      </c>
      <c r="DR492" s="665">
        <v>0</v>
      </c>
      <c r="DS492" s="657">
        <v>0</v>
      </c>
      <c r="DT492" s="666">
        <v>0</v>
      </c>
      <c r="DU492" s="665">
        <v>0</v>
      </c>
      <c r="DV492" s="657">
        <v>0</v>
      </c>
      <c r="DW492" s="666">
        <v>0</v>
      </c>
    </row>
    <row r="493" spans="1:127" hidden="1" x14ac:dyDescent="0.15">
      <c r="A493" s="529" t="s">
        <v>1835</v>
      </c>
      <c r="B493" s="661">
        <v>0</v>
      </c>
      <c r="C493" s="662">
        <v>0</v>
      </c>
      <c r="D493" s="663">
        <v>0</v>
      </c>
      <c r="E493" s="657">
        <v>0</v>
      </c>
      <c r="F493" s="657">
        <v>0</v>
      </c>
      <c r="G493" s="657">
        <v>0</v>
      </c>
      <c r="H493" s="665">
        <v>0</v>
      </c>
      <c r="I493" s="657">
        <v>0</v>
      </c>
      <c r="J493" s="666">
        <v>0</v>
      </c>
      <c r="K493" s="657">
        <v>0</v>
      </c>
      <c r="L493" s="657">
        <v>0</v>
      </c>
      <c r="M493" s="657">
        <v>0</v>
      </c>
      <c r="N493" s="665">
        <v>0</v>
      </c>
      <c r="O493" s="657">
        <v>0</v>
      </c>
      <c r="P493" s="666">
        <v>0</v>
      </c>
      <c r="Q493" s="657">
        <v>0</v>
      </c>
      <c r="R493" s="657">
        <v>0</v>
      </c>
      <c r="S493" s="657">
        <v>0</v>
      </c>
      <c r="T493" s="665">
        <v>0</v>
      </c>
      <c r="U493" s="657">
        <v>0</v>
      </c>
      <c r="V493" s="666">
        <v>0</v>
      </c>
      <c r="W493" s="657">
        <v>0</v>
      </c>
      <c r="X493" s="657">
        <v>0</v>
      </c>
      <c r="Y493" s="657">
        <v>0</v>
      </c>
      <c r="Z493" s="665">
        <v>0</v>
      </c>
      <c r="AA493" s="657">
        <v>0</v>
      </c>
      <c r="AB493" s="666">
        <v>0</v>
      </c>
      <c r="AC493" s="657">
        <v>0</v>
      </c>
      <c r="AD493" s="657">
        <v>0</v>
      </c>
      <c r="AE493" s="657">
        <v>0</v>
      </c>
      <c r="AF493" s="665">
        <v>0</v>
      </c>
      <c r="AG493" s="657">
        <v>0</v>
      </c>
      <c r="AH493" s="666">
        <v>0</v>
      </c>
      <c r="AI493" s="657">
        <v>0</v>
      </c>
      <c r="AJ493" s="657">
        <v>0</v>
      </c>
      <c r="AK493" s="657">
        <v>0</v>
      </c>
      <c r="AL493" s="665">
        <v>0</v>
      </c>
      <c r="AM493" s="657">
        <v>0</v>
      </c>
      <c r="AN493" s="666">
        <v>0</v>
      </c>
      <c r="AO493" s="657">
        <v>0</v>
      </c>
      <c r="AP493" s="657">
        <v>0</v>
      </c>
      <c r="AQ493" s="657">
        <v>0</v>
      </c>
      <c r="AR493" s="665">
        <v>0</v>
      </c>
      <c r="AS493" s="657">
        <v>0</v>
      </c>
      <c r="AT493" s="666">
        <v>0</v>
      </c>
      <c r="AU493" s="657">
        <v>0</v>
      </c>
      <c r="AV493" s="657">
        <v>0</v>
      </c>
      <c r="AW493" s="657">
        <v>0</v>
      </c>
      <c r="AX493" s="665">
        <v>0</v>
      </c>
      <c r="AY493" s="657">
        <v>0</v>
      </c>
      <c r="AZ493" s="666">
        <v>0</v>
      </c>
      <c r="BA493" s="657">
        <v>0</v>
      </c>
      <c r="BB493" s="657">
        <v>0</v>
      </c>
      <c r="BC493" s="657">
        <v>0</v>
      </c>
      <c r="BD493" s="665">
        <v>0</v>
      </c>
      <c r="BE493" s="657">
        <v>0</v>
      </c>
      <c r="BF493" s="666">
        <v>0</v>
      </c>
      <c r="BG493" s="657">
        <v>0</v>
      </c>
      <c r="BH493" s="657">
        <v>0</v>
      </c>
      <c r="BI493" s="657">
        <v>0</v>
      </c>
      <c r="BJ493" s="665">
        <v>0</v>
      </c>
      <c r="BK493" s="657">
        <v>0</v>
      </c>
      <c r="BL493" s="666">
        <v>0</v>
      </c>
      <c r="BM493" s="657">
        <v>0</v>
      </c>
      <c r="BN493" s="657">
        <v>0</v>
      </c>
      <c r="BO493" s="657">
        <v>0</v>
      </c>
      <c r="BP493" s="665">
        <v>0</v>
      </c>
      <c r="BQ493" s="657">
        <v>0</v>
      </c>
      <c r="BR493" s="666">
        <v>0</v>
      </c>
      <c r="BS493" s="657">
        <v>0</v>
      </c>
      <c r="BT493" s="657">
        <v>0</v>
      </c>
      <c r="BU493" s="657">
        <v>0</v>
      </c>
      <c r="BV493" s="665">
        <v>0</v>
      </c>
      <c r="BW493" s="657">
        <v>0</v>
      </c>
      <c r="BX493" s="666">
        <v>0</v>
      </c>
      <c r="BY493" s="657">
        <v>0</v>
      </c>
      <c r="BZ493" s="657">
        <v>0</v>
      </c>
      <c r="CA493" s="657">
        <v>0</v>
      </c>
      <c r="CB493" s="665">
        <v>0</v>
      </c>
      <c r="CC493" s="657">
        <v>0</v>
      </c>
      <c r="CD493" s="666">
        <v>0</v>
      </c>
      <c r="CE493" s="657">
        <v>0</v>
      </c>
      <c r="CF493" s="657">
        <v>0</v>
      </c>
      <c r="CG493" s="657">
        <v>0</v>
      </c>
      <c r="CH493" s="665">
        <v>0</v>
      </c>
      <c r="CI493" s="657">
        <v>0</v>
      </c>
      <c r="CJ493" s="666">
        <v>0</v>
      </c>
      <c r="CK493" s="657">
        <v>0</v>
      </c>
      <c r="CL493" s="657">
        <v>0</v>
      </c>
      <c r="CM493" s="657">
        <v>0</v>
      </c>
      <c r="CN493" s="665">
        <v>0</v>
      </c>
      <c r="CO493" s="657">
        <v>0</v>
      </c>
      <c r="CP493" s="666">
        <v>0</v>
      </c>
      <c r="CQ493" s="657">
        <v>0</v>
      </c>
      <c r="CR493" s="657">
        <v>0</v>
      </c>
      <c r="CS493" s="657">
        <v>0</v>
      </c>
      <c r="CT493" s="665">
        <v>0</v>
      </c>
      <c r="CU493" s="657">
        <v>0</v>
      </c>
      <c r="CV493" s="666">
        <v>0</v>
      </c>
      <c r="CW493" s="657">
        <v>0</v>
      </c>
      <c r="CX493" s="657">
        <v>0</v>
      </c>
      <c r="CY493" s="657">
        <v>0</v>
      </c>
      <c r="CZ493" s="665">
        <v>0</v>
      </c>
      <c r="DA493" s="657">
        <v>0</v>
      </c>
      <c r="DB493" s="666">
        <v>0</v>
      </c>
      <c r="DC493" s="657">
        <v>0</v>
      </c>
      <c r="DD493" s="657">
        <v>0</v>
      </c>
      <c r="DE493" s="657">
        <v>0</v>
      </c>
      <c r="DF493" s="665">
        <v>0</v>
      </c>
      <c r="DG493" s="657">
        <v>0</v>
      </c>
      <c r="DH493" s="666">
        <v>0</v>
      </c>
      <c r="DI493" s="657">
        <v>0</v>
      </c>
      <c r="DJ493" s="657">
        <v>0</v>
      </c>
      <c r="DK493" s="657">
        <v>0</v>
      </c>
      <c r="DL493" s="665">
        <v>0</v>
      </c>
      <c r="DM493" s="657">
        <v>0</v>
      </c>
      <c r="DN493" s="666">
        <v>0</v>
      </c>
      <c r="DO493" s="657">
        <v>0</v>
      </c>
      <c r="DP493" s="657">
        <v>0</v>
      </c>
      <c r="DQ493" s="657">
        <v>0</v>
      </c>
      <c r="DR493" s="665">
        <v>0</v>
      </c>
      <c r="DS493" s="657">
        <v>0</v>
      </c>
      <c r="DT493" s="666">
        <v>0</v>
      </c>
      <c r="DU493" s="665">
        <v>0</v>
      </c>
      <c r="DV493" s="657">
        <v>0</v>
      </c>
      <c r="DW493" s="666">
        <v>0</v>
      </c>
    </row>
    <row r="494" spans="1:127" hidden="1" x14ac:dyDescent="0.15">
      <c r="A494" s="529" t="s">
        <v>1836</v>
      </c>
      <c r="B494" s="661">
        <v>68</v>
      </c>
      <c r="C494" s="662">
        <v>25</v>
      </c>
      <c r="D494" s="663">
        <v>43</v>
      </c>
      <c r="E494" s="657">
        <v>21</v>
      </c>
      <c r="F494" s="657">
        <v>14</v>
      </c>
      <c r="G494" s="657">
        <v>7</v>
      </c>
      <c r="H494" s="665">
        <v>10</v>
      </c>
      <c r="I494" s="657">
        <v>1</v>
      </c>
      <c r="J494" s="666">
        <v>9</v>
      </c>
      <c r="K494" s="657">
        <v>3</v>
      </c>
      <c r="L494" s="657">
        <v>0</v>
      </c>
      <c r="M494" s="657">
        <v>3</v>
      </c>
      <c r="N494" s="665">
        <v>10</v>
      </c>
      <c r="O494" s="657">
        <v>2</v>
      </c>
      <c r="P494" s="666">
        <v>8</v>
      </c>
      <c r="Q494" s="657">
        <v>6</v>
      </c>
      <c r="R494" s="657">
        <v>2</v>
      </c>
      <c r="S494" s="657">
        <v>4</v>
      </c>
      <c r="T494" s="665">
        <v>0</v>
      </c>
      <c r="U494" s="657">
        <v>0</v>
      </c>
      <c r="V494" s="666">
        <v>0</v>
      </c>
      <c r="W494" s="657">
        <v>2</v>
      </c>
      <c r="X494" s="657">
        <v>1</v>
      </c>
      <c r="Y494" s="657">
        <v>1</v>
      </c>
      <c r="Z494" s="665">
        <v>7</v>
      </c>
      <c r="AA494" s="657">
        <v>3</v>
      </c>
      <c r="AB494" s="666">
        <v>4</v>
      </c>
      <c r="AC494" s="657">
        <v>0</v>
      </c>
      <c r="AD494" s="657">
        <v>0</v>
      </c>
      <c r="AE494" s="657">
        <v>0</v>
      </c>
      <c r="AF494" s="665">
        <v>0</v>
      </c>
      <c r="AG494" s="657">
        <v>0</v>
      </c>
      <c r="AH494" s="666">
        <v>0</v>
      </c>
      <c r="AI494" s="657">
        <v>4</v>
      </c>
      <c r="AJ494" s="657">
        <v>1</v>
      </c>
      <c r="AK494" s="657">
        <v>3</v>
      </c>
      <c r="AL494" s="665">
        <v>0</v>
      </c>
      <c r="AM494" s="657">
        <v>0</v>
      </c>
      <c r="AN494" s="666">
        <v>0</v>
      </c>
      <c r="AO494" s="657">
        <v>0</v>
      </c>
      <c r="AP494" s="657">
        <v>0</v>
      </c>
      <c r="AQ494" s="657">
        <v>0</v>
      </c>
      <c r="AR494" s="665">
        <v>1</v>
      </c>
      <c r="AS494" s="657">
        <v>1</v>
      </c>
      <c r="AT494" s="666">
        <v>0</v>
      </c>
      <c r="AU494" s="657">
        <v>0</v>
      </c>
      <c r="AV494" s="657">
        <v>0</v>
      </c>
      <c r="AW494" s="657">
        <v>0</v>
      </c>
      <c r="AX494" s="665">
        <v>0</v>
      </c>
      <c r="AY494" s="657">
        <v>0</v>
      </c>
      <c r="AZ494" s="666">
        <v>0</v>
      </c>
      <c r="BA494" s="657">
        <v>0</v>
      </c>
      <c r="BB494" s="657">
        <v>0</v>
      </c>
      <c r="BC494" s="657">
        <v>0</v>
      </c>
      <c r="BD494" s="665">
        <v>0</v>
      </c>
      <c r="BE494" s="657">
        <v>0</v>
      </c>
      <c r="BF494" s="666">
        <v>0</v>
      </c>
      <c r="BG494" s="657">
        <v>0</v>
      </c>
      <c r="BH494" s="657">
        <v>0</v>
      </c>
      <c r="BI494" s="657">
        <v>0</v>
      </c>
      <c r="BJ494" s="665">
        <v>0</v>
      </c>
      <c r="BK494" s="657">
        <v>0</v>
      </c>
      <c r="BL494" s="666">
        <v>0</v>
      </c>
      <c r="BM494" s="657">
        <v>0</v>
      </c>
      <c r="BN494" s="657">
        <v>0</v>
      </c>
      <c r="BO494" s="657">
        <v>0</v>
      </c>
      <c r="BP494" s="665">
        <v>0</v>
      </c>
      <c r="BQ494" s="657">
        <v>0</v>
      </c>
      <c r="BR494" s="666">
        <v>0</v>
      </c>
      <c r="BS494" s="657">
        <v>0</v>
      </c>
      <c r="BT494" s="657">
        <v>0</v>
      </c>
      <c r="BU494" s="657">
        <v>0</v>
      </c>
      <c r="BV494" s="665">
        <v>0</v>
      </c>
      <c r="BW494" s="657">
        <v>0</v>
      </c>
      <c r="BX494" s="666">
        <v>0</v>
      </c>
      <c r="BY494" s="657">
        <v>0</v>
      </c>
      <c r="BZ494" s="657">
        <v>0</v>
      </c>
      <c r="CA494" s="657">
        <v>0</v>
      </c>
      <c r="CB494" s="665">
        <v>0</v>
      </c>
      <c r="CC494" s="657">
        <v>0</v>
      </c>
      <c r="CD494" s="666">
        <v>0</v>
      </c>
      <c r="CE494" s="657">
        <v>0</v>
      </c>
      <c r="CF494" s="657">
        <v>0</v>
      </c>
      <c r="CG494" s="657">
        <v>0</v>
      </c>
      <c r="CH494" s="665">
        <v>0</v>
      </c>
      <c r="CI494" s="657">
        <v>0</v>
      </c>
      <c r="CJ494" s="666">
        <v>0</v>
      </c>
      <c r="CK494" s="657">
        <v>0</v>
      </c>
      <c r="CL494" s="657">
        <v>0</v>
      </c>
      <c r="CM494" s="657">
        <v>0</v>
      </c>
      <c r="CN494" s="665">
        <v>4</v>
      </c>
      <c r="CO494" s="657">
        <v>0</v>
      </c>
      <c r="CP494" s="666">
        <v>4</v>
      </c>
      <c r="CQ494" s="657">
        <v>0</v>
      </c>
      <c r="CR494" s="657">
        <v>0</v>
      </c>
      <c r="CS494" s="657">
        <v>0</v>
      </c>
      <c r="CT494" s="665">
        <v>0</v>
      </c>
      <c r="CU494" s="657">
        <v>0</v>
      </c>
      <c r="CV494" s="666">
        <v>0</v>
      </c>
      <c r="CW494" s="657">
        <v>0</v>
      </c>
      <c r="CX494" s="657">
        <v>0</v>
      </c>
      <c r="CY494" s="657">
        <v>0</v>
      </c>
      <c r="CZ494" s="665">
        <v>0</v>
      </c>
      <c r="DA494" s="657">
        <v>0</v>
      </c>
      <c r="DB494" s="666">
        <v>0</v>
      </c>
      <c r="DC494" s="657">
        <v>0</v>
      </c>
      <c r="DD494" s="657">
        <v>0</v>
      </c>
      <c r="DE494" s="657">
        <v>0</v>
      </c>
      <c r="DF494" s="665">
        <v>0</v>
      </c>
      <c r="DG494" s="657">
        <v>0</v>
      </c>
      <c r="DH494" s="666">
        <v>0</v>
      </c>
      <c r="DI494" s="657">
        <v>0</v>
      </c>
      <c r="DJ494" s="657">
        <v>0</v>
      </c>
      <c r="DK494" s="657">
        <v>0</v>
      </c>
      <c r="DL494" s="665">
        <v>0</v>
      </c>
      <c r="DM494" s="657">
        <v>0</v>
      </c>
      <c r="DN494" s="666">
        <v>0</v>
      </c>
      <c r="DO494" s="657">
        <v>0</v>
      </c>
      <c r="DP494" s="657">
        <v>0</v>
      </c>
      <c r="DQ494" s="657">
        <v>0</v>
      </c>
      <c r="DR494" s="665">
        <v>0</v>
      </c>
      <c r="DS494" s="657">
        <v>0</v>
      </c>
      <c r="DT494" s="666">
        <v>0</v>
      </c>
      <c r="DU494" s="665">
        <v>0</v>
      </c>
      <c r="DV494" s="657">
        <v>0</v>
      </c>
      <c r="DW494" s="666">
        <v>0</v>
      </c>
    </row>
    <row r="495" spans="1:127" hidden="1" x14ac:dyDescent="0.15">
      <c r="A495" s="529" t="s">
        <v>1837</v>
      </c>
      <c r="B495" s="661">
        <v>19280</v>
      </c>
      <c r="C495" s="662">
        <v>5952</v>
      </c>
      <c r="D495" s="663">
        <v>13264</v>
      </c>
      <c r="E495" s="657">
        <v>8284</v>
      </c>
      <c r="F495" s="657">
        <v>3085</v>
      </c>
      <c r="G495" s="657">
        <v>5170</v>
      </c>
      <c r="H495" s="665">
        <v>2910</v>
      </c>
      <c r="I495" s="657">
        <v>929</v>
      </c>
      <c r="J495" s="666">
        <v>1981</v>
      </c>
      <c r="K495" s="657">
        <v>1148</v>
      </c>
      <c r="L495" s="657">
        <v>240</v>
      </c>
      <c r="M495" s="657">
        <v>898</v>
      </c>
      <c r="N495" s="665">
        <v>1192</v>
      </c>
      <c r="O495" s="657">
        <v>317</v>
      </c>
      <c r="P495" s="666">
        <v>875</v>
      </c>
      <c r="Q495" s="657">
        <v>856</v>
      </c>
      <c r="R495" s="657">
        <v>215</v>
      </c>
      <c r="S495" s="657">
        <v>641</v>
      </c>
      <c r="T495" s="665">
        <v>179</v>
      </c>
      <c r="U495" s="657">
        <v>47</v>
      </c>
      <c r="V495" s="666">
        <v>120</v>
      </c>
      <c r="W495" s="657">
        <v>171</v>
      </c>
      <c r="X495" s="657">
        <v>54</v>
      </c>
      <c r="Y495" s="657">
        <v>117</v>
      </c>
      <c r="Z495" s="665">
        <v>344</v>
      </c>
      <c r="AA495" s="657">
        <v>46</v>
      </c>
      <c r="AB495" s="666">
        <v>298</v>
      </c>
      <c r="AC495" s="657">
        <v>123</v>
      </c>
      <c r="AD495" s="657">
        <v>22</v>
      </c>
      <c r="AE495" s="657">
        <v>101</v>
      </c>
      <c r="AF495" s="665">
        <v>429</v>
      </c>
      <c r="AG495" s="657">
        <v>164</v>
      </c>
      <c r="AH495" s="666">
        <v>265</v>
      </c>
      <c r="AI495" s="657">
        <v>697</v>
      </c>
      <c r="AJ495" s="657">
        <v>133</v>
      </c>
      <c r="AK495" s="657">
        <v>561</v>
      </c>
      <c r="AL495" s="665">
        <v>175</v>
      </c>
      <c r="AM495" s="657">
        <v>26</v>
      </c>
      <c r="AN495" s="666">
        <v>149</v>
      </c>
      <c r="AO495" s="657">
        <v>203</v>
      </c>
      <c r="AP495" s="657">
        <v>59</v>
      </c>
      <c r="AQ495" s="657">
        <v>141</v>
      </c>
      <c r="AR495" s="665">
        <v>236</v>
      </c>
      <c r="AS495" s="657">
        <v>39</v>
      </c>
      <c r="AT495" s="666">
        <v>197</v>
      </c>
      <c r="AU495" s="657">
        <v>142</v>
      </c>
      <c r="AV495" s="657">
        <v>26</v>
      </c>
      <c r="AW495" s="657">
        <v>116</v>
      </c>
      <c r="AX495" s="665">
        <v>249</v>
      </c>
      <c r="AY495" s="657">
        <v>49</v>
      </c>
      <c r="AZ495" s="666">
        <v>200</v>
      </c>
      <c r="BA495" s="657">
        <v>394</v>
      </c>
      <c r="BB495" s="657">
        <v>63</v>
      </c>
      <c r="BC495" s="657">
        <v>331</v>
      </c>
      <c r="BD495" s="665">
        <v>112</v>
      </c>
      <c r="BE495" s="657">
        <v>35</v>
      </c>
      <c r="BF495" s="666">
        <v>77</v>
      </c>
      <c r="BG495" s="657">
        <v>175</v>
      </c>
      <c r="BH495" s="657">
        <v>37</v>
      </c>
      <c r="BI495" s="657">
        <v>138</v>
      </c>
      <c r="BJ495" s="665">
        <v>117</v>
      </c>
      <c r="BK495" s="657">
        <v>31</v>
      </c>
      <c r="BL495" s="666">
        <v>86</v>
      </c>
      <c r="BM495" s="657">
        <v>86</v>
      </c>
      <c r="BN495" s="657">
        <v>7</v>
      </c>
      <c r="BO495" s="657">
        <v>79</v>
      </c>
      <c r="BP495" s="665">
        <v>52</v>
      </c>
      <c r="BQ495" s="657">
        <v>7</v>
      </c>
      <c r="BR495" s="666">
        <v>45</v>
      </c>
      <c r="BS495" s="657">
        <v>77</v>
      </c>
      <c r="BT495" s="657">
        <v>17</v>
      </c>
      <c r="BU495" s="657">
        <v>60</v>
      </c>
      <c r="BV495" s="665">
        <v>61</v>
      </c>
      <c r="BW495" s="657">
        <v>5</v>
      </c>
      <c r="BX495" s="666">
        <v>56</v>
      </c>
      <c r="BY495" s="657">
        <v>61</v>
      </c>
      <c r="BZ495" s="657">
        <v>19</v>
      </c>
      <c r="CA495" s="657">
        <v>42</v>
      </c>
      <c r="CB495" s="665">
        <v>79</v>
      </c>
      <c r="CC495" s="657">
        <v>13</v>
      </c>
      <c r="CD495" s="666">
        <v>66</v>
      </c>
      <c r="CE495" s="657">
        <v>97</v>
      </c>
      <c r="CF495" s="657">
        <v>20</v>
      </c>
      <c r="CG495" s="657">
        <v>77</v>
      </c>
      <c r="CH495" s="665">
        <v>77</v>
      </c>
      <c r="CI495" s="657">
        <v>39</v>
      </c>
      <c r="CJ495" s="666">
        <v>38</v>
      </c>
      <c r="CK495" s="657">
        <v>141</v>
      </c>
      <c r="CL495" s="657">
        <v>53</v>
      </c>
      <c r="CM495" s="657">
        <v>88</v>
      </c>
      <c r="CN495" s="665">
        <v>33</v>
      </c>
      <c r="CO495" s="657">
        <v>15</v>
      </c>
      <c r="CP495" s="666">
        <v>18</v>
      </c>
      <c r="CQ495" s="657">
        <v>16</v>
      </c>
      <c r="CR495" s="657">
        <v>7</v>
      </c>
      <c r="CS495" s="657">
        <v>9</v>
      </c>
      <c r="CT495" s="665">
        <v>11</v>
      </c>
      <c r="CU495" s="657">
        <v>9</v>
      </c>
      <c r="CV495" s="666">
        <v>2</v>
      </c>
      <c r="CW495" s="657">
        <v>17</v>
      </c>
      <c r="CX495" s="657">
        <v>8</v>
      </c>
      <c r="CY495" s="657">
        <v>9</v>
      </c>
      <c r="CZ495" s="665">
        <v>1</v>
      </c>
      <c r="DA495" s="657">
        <v>1</v>
      </c>
      <c r="DB495" s="666">
        <v>0</v>
      </c>
      <c r="DC495" s="657">
        <v>139</v>
      </c>
      <c r="DD495" s="657">
        <v>62</v>
      </c>
      <c r="DE495" s="657">
        <v>77</v>
      </c>
      <c r="DF495" s="665">
        <v>0</v>
      </c>
      <c r="DG495" s="657">
        <v>0</v>
      </c>
      <c r="DH495" s="666">
        <v>0</v>
      </c>
      <c r="DI495" s="657">
        <v>66</v>
      </c>
      <c r="DJ495" s="657">
        <v>22</v>
      </c>
      <c r="DK495" s="657">
        <v>37</v>
      </c>
      <c r="DL495" s="665">
        <v>16</v>
      </c>
      <c r="DM495" s="657">
        <v>3</v>
      </c>
      <c r="DN495" s="666">
        <v>13</v>
      </c>
      <c r="DO495" s="657">
        <v>38</v>
      </c>
      <c r="DP495" s="657">
        <v>8</v>
      </c>
      <c r="DQ495" s="657">
        <v>30</v>
      </c>
      <c r="DR495" s="665">
        <v>45</v>
      </c>
      <c r="DS495" s="657">
        <v>13</v>
      </c>
      <c r="DT495" s="666">
        <v>32</v>
      </c>
      <c r="DU495" s="665">
        <v>31</v>
      </c>
      <c r="DV495" s="657">
        <v>7</v>
      </c>
      <c r="DW495" s="666">
        <v>24</v>
      </c>
    </row>
    <row r="496" spans="1:127" hidden="1" x14ac:dyDescent="0.15">
      <c r="A496" s="529" t="s">
        <v>1838</v>
      </c>
      <c r="B496" s="661">
        <v>23</v>
      </c>
      <c r="C496" s="662">
        <v>19</v>
      </c>
      <c r="D496" s="663">
        <v>4</v>
      </c>
      <c r="E496" s="657">
        <v>0</v>
      </c>
      <c r="F496" s="657">
        <v>0</v>
      </c>
      <c r="G496" s="657">
        <v>0</v>
      </c>
      <c r="H496" s="665">
        <v>0</v>
      </c>
      <c r="I496" s="657">
        <v>0</v>
      </c>
      <c r="J496" s="666">
        <v>0</v>
      </c>
      <c r="K496" s="657">
        <v>0</v>
      </c>
      <c r="L496" s="657">
        <v>0</v>
      </c>
      <c r="M496" s="657">
        <v>0</v>
      </c>
      <c r="N496" s="665">
        <v>0</v>
      </c>
      <c r="O496" s="657">
        <v>0</v>
      </c>
      <c r="P496" s="666">
        <v>0</v>
      </c>
      <c r="Q496" s="657">
        <v>23</v>
      </c>
      <c r="R496" s="657">
        <v>19</v>
      </c>
      <c r="S496" s="657">
        <v>4</v>
      </c>
      <c r="T496" s="665">
        <v>0</v>
      </c>
      <c r="U496" s="657">
        <v>0</v>
      </c>
      <c r="V496" s="666">
        <v>0</v>
      </c>
      <c r="W496" s="657">
        <v>0</v>
      </c>
      <c r="X496" s="657">
        <v>0</v>
      </c>
      <c r="Y496" s="657">
        <v>0</v>
      </c>
      <c r="Z496" s="665">
        <v>0</v>
      </c>
      <c r="AA496" s="657">
        <v>0</v>
      </c>
      <c r="AB496" s="666">
        <v>0</v>
      </c>
      <c r="AC496" s="657">
        <v>0</v>
      </c>
      <c r="AD496" s="657">
        <v>0</v>
      </c>
      <c r="AE496" s="657">
        <v>0</v>
      </c>
      <c r="AF496" s="665">
        <v>0</v>
      </c>
      <c r="AG496" s="657">
        <v>0</v>
      </c>
      <c r="AH496" s="666">
        <v>0</v>
      </c>
      <c r="AI496" s="657">
        <v>0</v>
      </c>
      <c r="AJ496" s="657">
        <v>0</v>
      </c>
      <c r="AK496" s="657">
        <v>0</v>
      </c>
      <c r="AL496" s="665">
        <v>0</v>
      </c>
      <c r="AM496" s="657">
        <v>0</v>
      </c>
      <c r="AN496" s="666">
        <v>0</v>
      </c>
      <c r="AO496" s="657">
        <v>0</v>
      </c>
      <c r="AP496" s="657">
        <v>0</v>
      </c>
      <c r="AQ496" s="657">
        <v>0</v>
      </c>
      <c r="AR496" s="665">
        <v>0</v>
      </c>
      <c r="AS496" s="657">
        <v>0</v>
      </c>
      <c r="AT496" s="666">
        <v>0</v>
      </c>
      <c r="AU496" s="657">
        <v>0</v>
      </c>
      <c r="AV496" s="657">
        <v>0</v>
      </c>
      <c r="AW496" s="657">
        <v>0</v>
      </c>
      <c r="AX496" s="665">
        <v>0</v>
      </c>
      <c r="AY496" s="657">
        <v>0</v>
      </c>
      <c r="AZ496" s="666">
        <v>0</v>
      </c>
      <c r="BA496" s="657">
        <v>0</v>
      </c>
      <c r="BB496" s="657">
        <v>0</v>
      </c>
      <c r="BC496" s="657">
        <v>0</v>
      </c>
      <c r="BD496" s="665">
        <v>0</v>
      </c>
      <c r="BE496" s="657">
        <v>0</v>
      </c>
      <c r="BF496" s="666">
        <v>0</v>
      </c>
      <c r="BG496" s="657">
        <v>0</v>
      </c>
      <c r="BH496" s="657">
        <v>0</v>
      </c>
      <c r="BI496" s="657">
        <v>0</v>
      </c>
      <c r="BJ496" s="665">
        <v>0</v>
      </c>
      <c r="BK496" s="657">
        <v>0</v>
      </c>
      <c r="BL496" s="666">
        <v>0</v>
      </c>
      <c r="BM496" s="657">
        <v>0</v>
      </c>
      <c r="BN496" s="657">
        <v>0</v>
      </c>
      <c r="BO496" s="657">
        <v>0</v>
      </c>
      <c r="BP496" s="665">
        <v>0</v>
      </c>
      <c r="BQ496" s="657">
        <v>0</v>
      </c>
      <c r="BR496" s="666">
        <v>0</v>
      </c>
      <c r="BS496" s="657">
        <v>0</v>
      </c>
      <c r="BT496" s="657">
        <v>0</v>
      </c>
      <c r="BU496" s="657">
        <v>0</v>
      </c>
      <c r="BV496" s="665">
        <v>0</v>
      </c>
      <c r="BW496" s="657">
        <v>0</v>
      </c>
      <c r="BX496" s="666">
        <v>0</v>
      </c>
      <c r="BY496" s="657">
        <v>0</v>
      </c>
      <c r="BZ496" s="657">
        <v>0</v>
      </c>
      <c r="CA496" s="657">
        <v>0</v>
      </c>
      <c r="CB496" s="665">
        <v>0</v>
      </c>
      <c r="CC496" s="657">
        <v>0</v>
      </c>
      <c r="CD496" s="666">
        <v>0</v>
      </c>
      <c r="CE496" s="657">
        <v>0</v>
      </c>
      <c r="CF496" s="657">
        <v>0</v>
      </c>
      <c r="CG496" s="657">
        <v>0</v>
      </c>
      <c r="CH496" s="665">
        <v>0</v>
      </c>
      <c r="CI496" s="657">
        <v>0</v>
      </c>
      <c r="CJ496" s="666">
        <v>0</v>
      </c>
      <c r="CK496" s="657">
        <v>0</v>
      </c>
      <c r="CL496" s="657">
        <v>0</v>
      </c>
      <c r="CM496" s="657">
        <v>0</v>
      </c>
      <c r="CN496" s="665">
        <v>0</v>
      </c>
      <c r="CO496" s="657">
        <v>0</v>
      </c>
      <c r="CP496" s="666">
        <v>0</v>
      </c>
      <c r="CQ496" s="657">
        <v>0</v>
      </c>
      <c r="CR496" s="657">
        <v>0</v>
      </c>
      <c r="CS496" s="657">
        <v>0</v>
      </c>
      <c r="CT496" s="665">
        <v>0</v>
      </c>
      <c r="CU496" s="657">
        <v>0</v>
      </c>
      <c r="CV496" s="666">
        <v>0</v>
      </c>
      <c r="CW496" s="657">
        <v>0</v>
      </c>
      <c r="CX496" s="657">
        <v>0</v>
      </c>
      <c r="CY496" s="657">
        <v>0</v>
      </c>
      <c r="CZ496" s="665">
        <v>0</v>
      </c>
      <c r="DA496" s="657">
        <v>0</v>
      </c>
      <c r="DB496" s="666">
        <v>0</v>
      </c>
      <c r="DC496" s="657">
        <v>0</v>
      </c>
      <c r="DD496" s="657">
        <v>0</v>
      </c>
      <c r="DE496" s="657">
        <v>0</v>
      </c>
      <c r="DF496" s="665">
        <v>0</v>
      </c>
      <c r="DG496" s="657">
        <v>0</v>
      </c>
      <c r="DH496" s="666">
        <v>0</v>
      </c>
      <c r="DI496" s="657">
        <v>0</v>
      </c>
      <c r="DJ496" s="657">
        <v>0</v>
      </c>
      <c r="DK496" s="657">
        <v>0</v>
      </c>
      <c r="DL496" s="665">
        <v>0</v>
      </c>
      <c r="DM496" s="657">
        <v>0</v>
      </c>
      <c r="DN496" s="666">
        <v>0</v>
      </c>
      <c r="DO496" s="657">
        <v>0</v>
      </c>
      <c r="DP496" s="657">
        <v>0</v>
      </c>
      <c r="DQ496" s="657">
        <v>0</v>
      </c>
      <c r="DR496" s="665">
        <v>0</v>
      </c>
      <c r="DS496" s="657">
        <v>0</v>
      </c>
      <c r="DT496" s="666">
        <v>0</v>
      </c>
      <c r="DU496" s="665">
        <v>0</v>
      </c>
      <c r="DV496" s="657">
        <v>0</v>
      </c>
      <c r="DW496" s="666">
        <v>0</v>
      </c>
    </row>
    <row r="497" spans="1:127" hidden="1" x14ac:dyDescent="0.15">
      <c r="A497" s="529" t="s">
        <v>1839</v>
      </c>
      <c r="B497" s="661">
        <v>11219</v>
      </c>
      <c r="C497" s="662">
        <v>1717</v>
      </c>
      <c r="D497" s="663">
        <v>9502</v>
      </c>
      <c r="E497" s="657">
        <v>4194</v>
      </c>
      <c r="F497" s="657">
        <v>926</v>
      </c>
      <c r="G497" s="657">
        <v>3268</v>
      </c>
      <c r="H497" s="665">
        <v>1834</v>
      </c>
      <c r="I497" s="657">
        <v>390</v>
      </c>
      <c r="J497" s="666">
        <v>1444</v>
      </c>
      <c r="K497" s="657">
        <v>776</v>
      </c>
      <c r="L497" s="657">
        <v>83</v>
      </c>
      <c r="M497" s="657">
        <v>693</v>
      </c>
      <c r="N497" s="665">
        <v>725</v>
      </c>
      <c r="O497" s="657">
        <v>84</v>
      </c>
      <c r="P497" s="666">
        <v>641</v>
      </c>
      <c r="Q497" s="657">
        <v>472</v>
      </c>
      <c r="R497" s="657">
        <v>30</v>
      </c>
      <c r="S497" s="657">
        <v>442</v>
      </c>
      <c r="T497" s="665">
        <v>94</v>
      </c>
      <c r="U497" s="657">
        <v>8</v>
      </c>
      <c r="V497" s="666">
        <v>86</v>
      </c>
      <c r="W497" s="657">
        <v>85</v>
      </c>
      <c r="X497" s="657">
        <v>5</v>
      </c>
      <c r="Y497" s="657">
        <v>80</v>
      </c>
      <c r="Z497" s="665">
        <v>294</v>
      </c>
      <c r="AA497" s="657">
        <v>19</v>
      </c>
      <c r="AB497" s="666">
        <v>275</v>
      </c>
      <c r="AC497" s="657">
        <v>93</v>
      </c>
      <c r="AD497" s="657">
        <v>7</v>
      </c>
      <c r="AE497" s="657">
        <v>86</v>
      </c>
      <c r="AF497" s="665">
        <v>219</v>
      </c>
      <c r="AG497" s="657">
        <v>31</v>
      </c>
      <c r="AH497" s="666">
        <v>188</v>
      </c>
      <c r="AI497" s="657">
        <v>482</v>
      </c>
      <c r="AJ497" s="657">
        <v>26</v>
      </c>
      <c r="AK497" s="657">
        <v>456</v>
      </c>
      <c r="AL497" s="665">
        <v>137</v>
      </c>
      <c r="AM497" s="657">
        <v>4</v>
      </c>
      <c r="AN497" s="666">
        <v>133</v>
      </c>
      <c r="AO497" s="657">
        <v>102</v>
      </c>
      <c r="AP497" s="657">
        <v>6</v>
      </c>
      <c r="AQ497" s="657">
        <v>96</v>
      </c>
      <c r="AR497" s="665">
        <v>172</v>
      </c>
      <c r="AS497" s="657">
        <v>10</v>
      </c>
      <c r="AT497" s="666">
        <v>162</v>
      </c>
      <c r="AU497" s="657">
        <v>111</v>
      </c>
      <c r="AV497" s="657">
        <v>8</v>
      </c>
      <c r="AW497" s="657">
        <v>103</v>
      </c>
      <c r="AX497" s="665">
        <v>173</v>
      </c>
      <c r="AY497" s="657">
        <v>9</v>
      </c>
      <c r="AZ497" s="666">
        <v>164</v>
      </c>
      <c r="BA497" s="657">
        <v>305</v>
      </c>
      <c r="BB497" s="657">
        <v>13</v>
      </c>
      <c r="BC497" s="657">
        <v>292</v>
      </c>
      <c r="BD497" s="665">
        <v>79</v>
      </c>
      <c r="BE497" s="657">
        <v>8</v>
      </c>
      <c r="BF497" s="666">
        <v>71</v>
      </c>
      <c r="BG497" s="657">
        <v>138</v>
      </c>
      <c r="BH497" s="657">
        <v>14</v>
      </c>
      <c r="BI497" s="657">
        <v>124</v>
      </c>
      <c r="BJ497" s="665">
        <v>76</v>
      </c>
      <c r="BK497" s="657">
        <v>8</v>
      </c>
      <c r="BL497" s="666">
        <v>68</v>
      </c>
      <c r="BM497" s="657">
        <v>81</v>
      </c>
      <c r="BN497" s="657">
        <v>3</v>
      </c>
      <c r="BO497" s="657">
        <v>78</v>
      </c>
      <c r="BP497" s="665">
        <v>45</v>
      </c>
      <c r="BQ497" s="657">
        <v>1</v>
      </c>
      <c r="BR497" s="666">
        <v>44</v>
      </c>
      <c r="BS497" s="657">
        <v>53</v>
      </c>
      <c r="BT497" s="657">
        <v>3</v>
      </c>
      <c r="BU497" s="657">
        <v>50</v>
      </c>
      <c r="BV497" s="665">
        <v>53</v>
      </c>
      <c r="BW497" s="657">
        <v>1</v>
      </c>
      <c r="BX497" s="666">
        <v>52</v>
      </c>
      <c r="BY497" s="657">
        <v>35</v>
      </c>
      <c r="BZ497" s="657">
        <v>4</v>
      </c>
      <c r="CA497" s="657">
        <v>31</v>
      </c>
      <c r="CB497" s="665">
        <v>61</v>
      </c>
      <c r="CC497" s="657">
        <v>2</v>
      </c>
      <c r="CD497" s="666">
        <v>59</v>
      </c>
      <c r="CE497" s="657">
        <v>66</v>
      </c>
      <c r="CF497" s="657">
        <v>3</v>
      </c>
      <c r="CG497" s="657">
        <v>63</v>
      </c>
      <c r="CH497" s="665">
        <v>24</v>
      </c>
      <c r="CI497" s="657">
        <v>1</v>
      </c>
      <c r="CJ497" s="666">
        <v>23</v>
      </c>
      <c r="CK497" s="657">
        <v>72</v>
      </c>
      <c r="CL497" s="657">
        <v>5</v>
      </c>
      <c r="CM497" s="657">
        <v>67</v>
      </c>
      <c r="CN497" s="665">
        <v>0</v>
      </c>
      <c r="CO497" s="657">
        <v>0</v>
      </c>
      <c r="CP497" s="666">
        <v>0</v>
      </c>
      <c r="CQ497" s="657">
        <v>0</v>
      </c>
      <c r="CR497" s="657">
        <v>0</v>
      </c>
      <c r="CS497" s="657">
        <v>0</v>
      </c>
      <c r="CT497" s="665">
        <v>0</v>
      </c>
      <c r="CU497" s="657">
        <v>0</v>
      </c>
      <c r="CV497" s="666">
        <v>0</v>
      </c>
      <c r="CW497" s="657">
        <v>0</v>
      </c>
      <c r="CX497" s="657">
        <v>0</v>
      </c>
      <c r="CY497" s="657">
        <v>0</v>
      </c>
      <c r="CZ497" s="665">
        <v>0</v>
      </c>
      <c r="DA497" s="657">
        <v>0</v>
      </c>
      <c r="DB497" s="666">
        <v>0</v>
      </c>
      <c r="DC497" s="657">
        <v>72</v>
      </c>
      <c r="DD497" s="657">
        <v>3</v>
      </c>
      <c r="DE497" s="657">
        <v>69</v>
      </c>
      <c r="DF497" s="665">
        <v>0</v>
      </c>
      <c r="DG497" s="657">
        <v>0</v>
      </c>
      <c r="DH497" s="666">
        <v>0</v>
      </c>
      <c r="DI497" s="657">
        <v>22</v>
      </c>
      <c r="DJ497" s="657">
        <v>0</v>
      </c>
      <c r="DK497" s="657">
        <v>22</v>
      </c>
      <c r="DL497" s="665">
        <v>10</v>
      </c>
      <c r="DM497" s="657">
        <v>0</v>
      </c>
      <c r="DN497" s="666">
        <v>10</v>
      </c>
      <c r="DO497" s="657">
        <v>14</v>
      </c>
      <c r="DP497" s="657">
        <v>0</v>
      </c>
      <c r="DQ497" s="657">
        <v>14</v>
      </c>
      <c r="DR497" s="665">
        <v>32</v>
      </c>
      <c r="DS497" s="657">
        <v>1</v>
      </c>
      <c r="DT497" s="666">
        <v>31</v>
      </c>
      <c r="DU497" s="665">
        <v>18</v>
      </c>
      <c r="DV497" s="657">
        <v>1</v>
      </c>
      <c r="DW497" s="666">
        <v>17</v>
      </c>
    </row>
    <row r="498" spans="1:127" hidden="1" x14ac:dyDescent="0.15">
      <c r="A498" s="529" t="s">
        <v>1840</v>
      </c>
      <c r="B498" s="661">
        <v>2406</v>
      </c>
      <c r="C498" s="662">
        <v>1030</v>
      </c>
      <c r="D498" s="663">
        <v>1376</v>
      </c>
      <c r="E498" s="657">
        <v>1429</v>
      </c>
      <c r="F498" s="657">
        <v>637</v>
      </c>
      <c r="G498" s="657">
        <v>792</v>
      </c>
      <c r="H498" s="665">
        <v>423</v>
      </c>
      <c r="I498" s="657">
        <v>168</v>
      </c>
      <c r="J498" s="666">
        <v>255</v>
      </c>
      <c r="K498" s="657">
        <v>104</v>
      </c>
      <c r="L498" s="657">
        <v>38</v>
      </c>
      <c r="M498" s="657">
        <v>66</v>
      </c>
      <c r="N498" s="665">
        <v>178</v>
      </c>
      <c r="O498" s="657">
        <v>81</v>
      </c>
      <c r="P498" s="666">
        <v>97</v>
      </c>
      <c r="Q498" s="657">
        <v>93</v>
      </c>
      <c r="R498" s="657">
        <v>41</v>
      </c>
      <c r="S498" s="657">
        <v>52</v>
      </c>
      <c r="T498" s="665">
        <v>21</v>
      </c>
      <c r="U498" s="657">
        <v>7</v>
      </c>
      <c r="V498" s="666">
        <v>14</v>
      </c>
      <c r="W498" s="657">
        <v>0</v>
      </c>
      <c r="X498" s="657">
        <v>0</v>
      </c>
      <c r="Y498" s="657">
        <v>0</v>
      </c>
      <c r="Z498" s="665">
        <v>0</v>
      </c>
      <c r="AA498" s="657">
        <v>0</v>
      </c>
      <c r="AB498" s="666">
        <v>0</v>
      </c>
      <c r="AC498" s="657">
        <v>0</v>
      </c>
      <c r="AD498" s="657">
        <v>0</v>
      </c>
      <c r="AE498" s="657">
        <v>0</v>
      </c>
      <c r="AF498" s="665">
        <v>64</v>
      </c>
      <c r="AG498" s="657">
        <v>24</v>
      </c>
      <c r="AH498" s="666">
        <v>40</v>
      </c>
      <c r="AI498" s="657">
        <v>41</v>
      </c>
      <c r="AJ498" s="657">
        <v>16</v>
      </c>
      <c r="AK498" s="657">
        <v>25</v>
      </c>
      <c r="AL498" s="665">
        <v>0</v>
      </c>
      <c r="AM498" s="657">
        <v>0</v>
      </c>
      <c r="AN498" s="666">
        <v>0</v>
      </c>
      <c r="AO498" s="657">
        <v>42</v>
      </c>
      <c r="AP498" s="657">
        <v>15</v>
      </c>
      <c r="AQ498" s="657">
        <v>27</v>
      </c>
      <c r="AR498" s="665">
        <v>0</v>
      </c>
      <c r="AS498" s="657">
        <v>0</v>
      </c>
      <c r="AT498" s="666">
        <v>0</v>
      </c>
      <c r="AU498" s="657">
        <v>0</v>
      </c>
      <c r="AV498" s="657">
        <v>0</v>
      </c>
      <c r="AW498" s="657">
        <v>0</v>
      </c>
      <c r="AX498" s="665">
        <v>0</v>
      </c>
      <c r="AY498" s="657">
        <v>0</v>
      </c>
      <c r="AZ498" s="666">
        <v>0</v>
      </c>
      <c r="BA498" s="657">
        <v>11</v>
      </c>
      <c r="BB498" s="657">
        <v>3</v>
      </c>
      <c r="BC498" s="657">
        <v>8</v>
      </c>
      <c r="BD498" s="665">
        <v>0</v>
      </c>
      <c r="BE498" s="657">
        <v>0</v>
      </c>
      <c r="BF498" s="666">
        <v>0</v>
      </c>
      <c r="BG498" s="657">
        <v>0</v>
      </c>
      <c r="BH498" s="657">
        <v>0</v>
      </c>
      <c r="BI498" s="657">
        <v>0</v>
      </c>
      <c r="BJ498" s="665">
        <v>0</v>
      </c>
      <c r="BK498" s="657">
        <v>0</v>
      </c>
      <c r="BL498" s="666">
        <v>0</v>
      </c>
      <c r="BM498" s="657">
        <v>0</v>
      </c>
      <c r="BN498" s="657">
        <v>0</v>
      </c>
      <c r="BO498" s="657">
        <v>0</v>
      </c>
      <c r="BP498" s="665">
        <v>0</v>
      </c>
      <c r="BQ498" s="657">
        <v>0</v>
      </c>
      <c r="BR498" s="666">
        <v>0</v>
      </c>
      <c r="BS498" s="657">
        <v>0</v>
      </c>
      <c r="BT498" s="657">
        <v>0</v>
      </c>
      <c r="BU498" s="657">
        <v>0</v>
      </c>
      <c r="BV498" s="665">
        <v>0</v>
      </c>
      <c r="BW498" s="657">
        <v>0</v>
      </c>
      <c r="BX498" s="666">
        <v>0</v>
      </c>
      <c r="BY498" s="657">
        <v>0</v>
      </c>
      <c r="BZ498" s="657">
        <v>0</v>
      </c>
      <c r="CA498" s="657">
        <v>0</v>
      </c>
      <c r="CB498" s="665">
        <v>0</v>
      </c>
      <c r="CC498" s="657">
        <v>0</v>
      </c>
      <c r="CD498" s="666">
        <v>0</v>
      </c>
      <c r="CE498" s="657">
        <v>0</v>
      </c>
      <c r="CF498" s="657">
        <v>0</v>
      </c>
      <c r="CG498" s="657">
        <v>0</v>
      </c>
      <c r="CH498" s="665">
        <v>0</v>
      </c>
      <c r="CI498" s="657">
        <v>0</v>
      </c>
      <c r="CJ498" s="666">
        <v>0</v>
      </c>
      <c r="CK498" s="657">
        <v>0</v>
      </c>
      <c r="CL498" s="657">
        <v>0</v>
      </c>
      <c r="CM498" s="657">
        <v>0</v>
      </c>
      <c r="CN498" s="665">
        <v>0</v>
      </c>
      <c r="CO498" s="657">
        <v>0</v>
      </c>
      <c r="CP498" s="666">
        <v>0</v>
      </c>
      <c r="CQ498" s="657">
        <v>0</v>
      </c>
      <c r="CR498" s="657">
        <v>0</v>
      </c>
      <c r="CS498" s="657">
        <v>0</v>
      </c>
      <c r="CT498" s="665">
        <v>0</v>
      </c>
      <c r="CU498" s="657">
        <v>0</v>
      </c>
      <c r="CV498" s="666">
        <v>0</v>
      </c>
      <c r="CW498" s="657">
        <v>0</v>
      </c>
      <c r="CX498" s="657">
        <v>0</v>
      </c>
      <c r="CY498" s="657">
        <v>0</v>
      </c>
      <c r="CZ498" s="665">
        <v>0</v>
      </c>
      <c r="DA498" s="657">
        <v>0</v>
      </c>
      <c r="DB498" s="666">
        <v>0</v>
      </c>
      <c r="DC498" s="657">
        <v>0</v>
      </c>
      <c r="DD498" s="657">
        <v>0</v>
      </c>
      <c r="DE498" s="657">
        <v>0</v>
      </c>
      <c r="DF498" s="665">
        <v>0</v>
      </c>
      <c r="DG498" s="657">
        <v>0</v>
      </c>
      <c r="DH498" s="666">
        <v>0</v>
      </c>
      <c r="DI498" s="657">
        <v>0</v>
      </c>
      <c r="DJ498" s="657">
        <v>0</v>
      </c>
      <c r="DK498" s="657">
        <v>0</v>
      </c>
      <c r="DL498" s="665">
        <v>0</v>
      </c>
      <c r="DM498" s="657">
        <v>0</v>
      </c>
      <c r="DN498" s="666">
        <v>0</v>
      </c>
      <c r="DO498" s="657">
        <v>0</v>
      </c>
      <c r="DP498" s="657">
        <v>0</v>
      </c>
      <c r="DQ498" s="657">
        <v>0</v>
      </c>
      <c r="DR498" s="665">
        <v>0</v>
      </c>
      <c r="DS498" s="657">
        <v>0</v>
      </c>
      <c r="DT498" s="666">
        <v>0</v>
      </c>
      <c r="DU498" s="665">
        <v>0</v>
      </c>
      <c r="DV498" s="657">
        <v>0</v>
      </c>
      <c r="DW498" s="666">
        <v>0</v>
      </c>
    </row>
    <row r="499" spans="1:127" hidden="1" x14ac:dyDescent="0.15">
      <c r="A499" s="529" t="s">
        <v>1841</v>
      </c>
      <c r="B499" s="661">
        <v>996</v>
      </c>
      <c r="C499" s="662">
        <v>562</v>
      </c>
      <c r="D499" s="663">
        <v>422</v>
      </c>
      <c r="E499" s="657">
        <v>688</v>
      </c>
      <c r="F499" s="657">
        <v>402</v>
      </c>
      <c r="G499" s="657">
        <v>286</v>
      </c>
      <c r="H499" s="665">
        <v>55</v>
      </c>
      <c r="I499" s="657">
        <v>16</v>
      </c>
      <c r="J499" s="666">
        <v>39</v>
      </c>
      <c r="K499" s="657">
        <v>63</v>
      </c>
      <c r="L499" s="657">
        <v>15</v>
      </c>
      <c r="M499" s="657">
        <v>48</v>
      </c>
      <c r="N499" s="665">
        <v>35</v>
      </c>
      <c r="O499" s="657">
        <v>24</v>
      </c>
      <c r="P499" s="666">
        <v>11</v>
      </c>
      <c r="Q499" s="657">
        <v>21</v>
      </c>
      <c r="R499" s="657">
        <v>8</v>
      </c>
      <c r="S499" s="657">
        <v>13</v>
      </c>
      <c r="T499" s="665">
        <v>21</v>
      </c>
      <c r="U499" s="657">
        <v>6</v>
      </c>
      <c r="V499" s="666">
        <v>3</v>
      </c>
      <c r="W499" s="657">
        <v>0</v>
      </c>
      <c r="X499" s="657">
        <v>0</v>
      </c>
      <c r="Y499" s="657">
        <v>0</v>
      </c>
      <c r="Z499" s="665">
        <v>0</v>
      </c>
      <c r="AA499" s="657">
        <v>0</v>
      </c>
      <c r="AB499" s="666">
        <v>0</v>
      </c>
      <c r="AC499" s="657">
        <v>0</v>
      </c>
      <c r="AD499" s="657">
        <v>0</v>
      </c>
      <c r="AE499" s="657">
        <v>0</v>
      </c>
      <c r="AF499" s="665">
        <v>6</v>
      </c>
      <c r="AG499" s="657">
        <v>5</v>
      </c>
      <c r="AH499" s="666">
        <v>1</v>
      </c>
      <c r="AI499" s="657">
        <v>0</v>
      </c>
      <c r="AJ499" s="657">
        <v>0</v>
      </c>
      <c r="AK499" s="657">
        <v>0</v>
      </c>
      <c r="AL499" s="665">
        <v>0</v>
      </c>
      <c r="AM499" s="657">
        <v>0</v>
      </c>
      <c r="AN499" s="666">
        <v>0</v>
      </c>
      <c r="AO499" s="657">
        <v>0</v>
      </c>
      <c r="AP499" s="657">
        <v>0</v>
      </c>
      <c r="AQ499" s="657">
        <v>0</v>
      </c>
      <c r="AR499" s="665">
        <v>10</v>
      </c>
      <c r="AS499" s="657">
        <v>2</v>
      </c>
      <c r="AT499" s="666">
        <v>8</v>
      </c>
      <c r="AU499" s="657">
        <v>0</v>
      </c>
      <c r="AV499" s="657">
        <v>0</v>
      </c>
      <c r="AW499" s="657">
        <v>0</v>
      </c>
      <c r="AX499" s="665">
        <v>0</v>
      </c>
      <c r="AY499" s="657">
        <v>0</v>
      </c>
      <c r="AZ499" s="666">
        <v>0</v>
      </c>
      <c r="BA499" s="657">
        <v>0</v>
      </c>
      <c r="BB499" s="657">
        <v>0</v>
      </c>
      <c r="BC499" s="657">
        <v>0</v>
      </c>
      <c r="BD499" s="665">
        <v>5</v>
      </c>
      <c r="BE499" s="657">
        <v>5</v>
      </c>
      <c r="BF499" s="666">
        <v>0</v>
      </c>
      <c r="BG499" s="657">
        <v>0</v>
      </c>
      <c r="BH499" s="657">
        <v>0</v>
      </c>
      <c r="BI499" s="657">
        <v>0</v>
      </c>
      <c r="BJ499" s="665">
        <v>0</v>
      </c>
      <c r="BK499" s="657">
        <v>0</v>
      </c>
      <c r="BL499" s="666">
        <v>0</v>
      </c>
      <c r="BM499" s="657">
        <v>0</v>
      </c>
      <c r="BN499" s="657">
        <v>0</v>
      </c>
      <c r="BO499" s="657">
        <v>0</v>
      </c>
      <c r="BP499" s="665">
        <v>0</v>
      </c>
      <c r="BQ499" s="657">
        <v>0</v>
      </c>
      <c r="BR499" s="666">
        <v>0</v>
      </c>
      <c r="BS499" s="657">
        <v>0</v>
      </c>
      <c r="BT499" s="657">
        <v>0</v>
      </c>
      <c r="BU499" s="657">
        <v>0</v>
      </c>
      <c r="BV499" s="665">
        <v>0</v>
      </c>
      <c r="BW499" s="657">
        <v>0</v>
      </c>
      <c r="BX499" s="666">
        <v>0</v>
      </c>
      <c r="BY499" s="657">
        <v>0</v>
      </c>
      <c r="BZ499" s="657">
        <v>0</v>
      </c>
      <c r="CA499" s="657">
        <v>0</v>
      </c>
      <c r="CB499" s="665">
        <v>0</v>
      </c>
      <c r="CC499" s="657">
        <v>0</v>
      </c>
      <c r="CD499" s="666">
        <v>0</v>
      </c>
      <c r="CE499" s="657">
        <v>0</v>
      </c>
      <c r="CF499" s="657">
        <v>0</v>
      </c>
      <c r="CG499" s="657">
        <v>0</v>
      </c>
      <c r="CH499" s="665">
        <v>36</v>
      </c>
      <c r="CI499" s="657">
        <v>30</v>
      </c>
      <c r="CJ499" s="666">
        <v>6</v>
      </c>
      <c r="CK499" s="657">
        <v>4</v>
      </c>
      <c r="CL499" s="657">
        <v>4</v>
      </c>
      <c r="CM499" s="657">
        <v>0</v>
      </c>
      <c r="CN499" s="665">
        <v>0</v>
      </c>
      <c r="CO499" s="657">
        <v>0</v>
      </c>
      <c r="CP499" s="666">
        <v>0</v>
      </c>
      <c r="CQ499" s="657">
        <v>0</v>
      </c>
      <c r="CR499" s="657">
        <v>0</v>
      </c>
      <c r="CS499" s="657">
        <v>0</v>
      </c>
      <c r="CT499" s="665">
        <v>0</v>
      </c>
      <c r="CU499" s="657">
        <v>0</v>
      </c>
      <c r="CV499" s="666">
        <v>0</v>
      </c>
      <c r="CW499" s="657">
        <v>0</v>
      </c>
      <c r="CX499" s="657">
        <v>0</v>
      </c>
      <c r="CY499" s="657">
        <v>0</v>
      </c>
      <c r="CZ499" s="665">
        <v>0</v>
      </c>
      <c r="DA499" s="657">
        <v>0</v>
      </c>
      <c r="DB499" s="666">
        <v>0</v>
      </c>
      <c r="DC499" s="657">
        <v>37</v>
      </c>
      <c r="DD499" s="657">
        <v>32</v>
      </c>
      <c r="DE499" s="657">
        <v>5</v>
      </c>
      <c r="DF499" s="665">
        <v>0</v>
      </c>
      <c r="DG499" s="657">
        <v>0</v>
      </c>
      <c r="DH499" s="666">
        <v>0</v>
      </c>
      <c r="DI499" s="657">
        <v>0</v>
      </c>
      <c r="DJ499" s="657">
        <v>0</v>
      </c>
      <c r="DK499" s="657">
        <v>0</v>
      </c>
      <c r="DL499" s="665">
        <v>2</v>
      </c>
      <c r="DM499" s="657">
        <v>1</v>
      </c>
      <c r="DN499" s="666">
        <v>1</v>
      </c>
      <c r="DO499" s="657">
        <v>0</v>
      </c>
      <c r="DP499" s="657">
        <v>0</v>
      </c>
      <c r="DQ499" s="657">
        <v>0</v>
      </c>
      <c r="DR499" s="665">
        <v>13</v>
      </c>
      <c r="DS499" s="657">
        <v>12</v>
      </c>
      <c r="DT499" s="666">
        <v>1</v>
      </c>
      <c r="DU499" s="665">
        <v>0</v>
      </c>
      <c r="DV499" s="657">
        <v>0</v>
      </c>
      <c r="DW499" s="666">
        <v>0</v>
      </c>
    </row>
    <row r="500" spans="1:127" hidden="1" x14ac:dyDescent="0.15">
      <c r="A500" s="529" t="s">
        <v>1842</v>
      </c>
      <c r="B500" s="661">
        <v>4288</v>
      </c>
      <c r="C500" s="662">
        <v>2349</v>
      </c>
      <c r="D500" s="663">
        <v>1887</v>
      </c>
      <c r="E500" s="657">
        <v>1731</v>
      </c>
      <c r="F500" s="657">
        <v>929</v>
      </c>
      <c r="G500" s="657">
        <v>773</v>
      </c>
      <c r="H500" s="665">
        <v>568</v>
      </c>
      <c r="I500" s="657">
        <v>332</v>
      </c>
      <c r="J500" s="666">
        <v>236</v>
      </c>
      <c r="K500" s="657">
        <v>193</v>
      </c>
      <c r="L500" s="657">
        <v>96</v>
      </c>
      <c r="M500" s="657">
        <v>87</v>
      </c>
      <c r="N500" s="665">
        <v>253</v>
      </c>
      <c r="O500" s="657">
        <v>127</v>
      </c>
      <c r="P500" s="666">
        <v>126</v>
      </c>
      <c r="Q500" s="657">
        <v>247</v>
      </c>
      <c r="R500" s="657">
        <v>117</v>
      </c>
      <c r="S500" s="657">
        <v>130</v>
      </c>
      <c r="T500" s="665">
        <v>43</v>
      </c>
      <c r="U500" s="657">
        <v>26</v>
      </c>
      <c r="V500" s="666">
        <v>17</v>
      </c>
      <c r="W500" s="657">
        <v>86</v>
      </c>
      <c r="X500" s="657">
        <v>49</v>
      </c>
      <c r="Y500" s="657">
        <v>37</v>
      </c>
      <c r="Z500" s="665">
        <v>50</v>
      </c>
      <c r="AA500" s="657">
        <v>27</v>
      </c>
      <c r="AB500" s="666">
        <v>23</v>
      </c>
      <c r="AC500" s="657">
        <v>30</v>
      </c>
      <c r="AD500" s="657">
        <v>15</v>
      </c>
      <c r="AE500" s="657">
        <v>15</v>
      </c>
      <c r="AF500" s="665">
        <v>134</v>
      </c>
      <c r="AG500" s="657">
        <v>100</v>
      </c>
      <c r="AH500" s="666">
        <v>34</v>
      </c>
      <c r="AI500" s="657">
        <v>174</v>
      </c>
      <c r="AJ500" s="657">
        <v>91</v>
      </c>
      <c r="AK500" s="657">
        <v>80</v>
      </c>
      <c r="AL500" s="665">
        <v>38</v>
      </c>
      <c r="AM500" s="657">
        <v>22</v>
      </c>
      <c r="AN500" s="666">
        <v>16</v>
      </c>
      <c r="AO500" s="657">
        <v>56</v>
      </c>
      <c r="AP500" s="657">
        <v>35</v>
      </c>
      <c r="AQ500" s="657">
        <v>18</v>
      </c>
      <c r="AR500" s="665">
        <v>49</v>
      </c>
      <c r="AS500" s="657">
        <v>25</v>
      </c>
      <c r="AT500" s="666">
        <v>24</v>
      </c>
      <c r="AU500" s="657">
        <v>31</v>
      </c>
      <c r="AV500" s="657">
        <v>18</v>
      </c>
      <c r="AW500" s="657">
        <v>13</v>
      </c>
      <c r="AX500" s="665">
        <v>76</v>
      </c>
      <c r="AY500" s="657">
        <v>40</v>
      </c>
      <c r="AZ500" s="666">
        <v>36</v>
      </c>
      <c r="BA500" s="657">
        <v>78</v>
      </c>
      <c r="BB500" s="657">
        <v>47</v>
      </c>
      <c r="BC500" s="657">
        <v>31</v>
      </c>
      <c r="BD500" s="665">
        <v>18</v>
      </c>
      <c r="BE500" s="657">
        <v>13</v>
      </c>
      <c r="BF500" s="666">
        <v>5</v>
      </c>
      <c r="BG500" s="657">
        <v>37</v>
      </c>
      <c r="BH500" s="657">
        <v>23</v>
      </c>
      <c r="BI500" s="657">
        <v>14</v>
      </c>
      <c r="BJ500" s="665">
        <v>41</v>
      </c>
      <c r="BK500" s="657">
        <v>23</v>
      </c>
      <c r="BL500" s="666">
        <v>18</v>
      </c>
      <c r="BM500" s="657">
        <v>5</v>
      </c>
      <c r="BN500" s="657">
        <v>4</v>
      </c>
      <c r="BO500" s="657">
        <v>1</v>
      </c>
      <c r="BP500" s="665">
        <v>4</v>
      </c>
      <c r="BQ500" s="657">
        <v>3</v>
      </c>
      <c r="BR500" s="666">
        <v>1</v>
      </c>
      <c r="BS500" s="657">
        <v>24</v>
      </c>
      <c r="BT500" s="657">
        <v>14</v>
      </c>
      <c r="BU500" s="657">
        <v>10</v>
      </c>
      <c r="BV500" s="665">
        <v>8</v>
      </c>
      <c r="BW500" s="657">
        <v>4</v>
      </c>
      <c r="BX500" s="666">
        <v>4</v>
      </c>
      <c r="BY500" s="657">
        <v>24</v>
      </c>
      <c r="BZ500" s="657">
        <v>13</v>
      </c>
      <c r="CA500" s="657">
        <v>11</v>
      </c>
      <c r="CB500" s="665">
        <v>18</v>
      </c>
      <c r="CC500" s="657">
        <v>11</v>
      </c>
      <c r="CD500" s="666">
        <v>7</v>
      </c>
      <c r="CE500" s="657">
        <v>31</v>
      </c>
      <c r="CF500" s="657">
        <v>17</v>
      </c>
      <c r="CG500" s="657">
        <v>14</v>
      </c>
      <c r="CH500" s="665">
        <v>14</v>
      </c>
      <c r="CI500" s="657">
        <v>5</v>
      </c>
      <c r="CJ500" s="666">
        <v>9</v>
      </c>
      <c r="CK500" s="657">
        <v>65</v>
      </c>
      <c r="CL500" s="657">
        <v>44</v>
      </c>
      <c r="CM500" s="657">
        <v>21</v>
      </c>
      <c r="CN500" s="665">
        <v>33</v>
      </c>
      <c r="CO500" s="657">
        <v>15</v>
      </c>
      <c r="CP500" s="666">
        <v>18</v>
      </c>
      <c r="CQ500" s="657">
        <v>16</v>
      </c>
      <c r="CR500" s="657">
        <v>7</v>
      </c>
      <c r="CS500" s="657">
        <v>9</v>
      </c>
      <c r="CT500" s="665">
        <v>0</v>
      </c>
      <c r="CU500" s="657">
        <v>0</v>
      </c>
      <c r="CV500" s="666">
        <v>0</v>
      </c>
      <c r="CW500" s="657">
        <v>17</v>
      </c>
      <c r="CX500" s="657">
        <v>8</v>
      </c>
      <c r="CY500" s="657">
        <v>9</v>
      </c>
      <c r="CZ500" s="665">
        <v>1</v>
      </c>
      <c r="DA500" s="657">
        <v>1</v>
      </c>
      <c r="DB500" s="666">
        <v>0</v>
      </c>
      <c r="DC500" s="657">
        <v>14</v>
      </c>
      <c r="DD500" s="657">
        <v>13</v>
      </c>
      <c r="DE500" s="657">
        <v>1</v>
      </c>
      <c r="DF500" s="665">
        <v>0</v>
      </c>
      <c r="DG500" s="657">
        <v>0</v>
      </c>
      <c r="DH500" s="666">
        <v>0</v>
      </c>
      <c r="DI500" s="657">
        <v>44</v>
      </c>
      <c r="DJ500" s="657">
        <v>22</v>
      </c>
      <c r="DK500" s="657">
        <v>15</v>
      </c>
      <c r="DL500" s="665">
        <v>4</v>
      </c>
      <c r="DM500" s="657">
        <v>2</v>
      </c>
      <c r="DN500" s="666">
        <v>2</v>
      </c>
      <c r="DO500" s="657">
        <v>24</v>
      </c>
      <c r="DP500" s="657">
        <v>8</v>
      </c>
      <c r="DQ500" s="657">
        <v>16</v>
      </c>
      <c r="DR500" s="665">
        <v>0</v>
      </c>
      <c r="DS500" s="657">
        <v>0</v>
      </c>
      <c r="DT500" s="666">
        <v>0</v>
      </c>
      <c r="DU500" s="665">
        <v>9</v>
      </c>
      <c r="DV500" s="657">
        <v>3</v>
      </c>
      <c r="DW500" s="666">
        <v>6</v>
      </c>
    </row>
    <row r="501" spans="1:127" hidden="1" x14ac:dyDescent="0.15">
      <c r="A501" s="529" t="s">
        <v>1843</v>
      </c>
      <c r="B501" s="661">
        <v>348</v>
      </c>
      <c r="C501" s="662">
        <v>275</v>
      </c>
      <c r="D501" s="663">
        <v>73</v>
      </c>
      <c r="E501" s="657">
        <v>242</v>
      </c>
      <c r="F501" s="657">
        <v>191</v>
      </c>
      <c r="G501" s="657">
        <v>51</v>
      </c>
      <c r="H501" s="665">
        <v>30</v>
      </c>
      <c r="I501" s="657">
        <v>23</v>
      </c>
      <c r="J501" s="666">
        <v>7</v>
      </c>
      <c r="K501" s="657">
        <v>12</v>
      </c>
      <c r="L501" s="657">
        <v>8</v>
      </c>
      <c r="M501" s="657">
        <v>4</v>
      </c>
      <c r="N501" s="665">
        <v>1</v>
      </c>
      <c r="O501" s="657">
        <v>1</v>
      </c>
      <c r="P501" s="666">
        <v>0</v>
      </c>
      <c r="Q501" s="657">
        <v>0</v>
      </c>
      <c r="R501" s="657">
        <v>0</v>
      </c>
      <c r="S501" s="657">
        <v>0</v>
      </c>
      <c r="T501" s="665">
        <v>0</v>
      </c>
      <c r="U501" s="657">
        <v>0</v>
      </c>
      <c r="V501" s="666">
        <v>0</v>
      </c>
      <c r="W501" s="657">
        <v>0</v>
      </c>
      <c r="X501" s="657">
        <v>0</v>
      </c>
      <c r="Y501" s="657">
        <v>0</v>
      </c>
      <c r="Z501" s="665">
        <v>0</v>
      </c>
      <c r="AA501" s="657">
        <v>0</v>
      </c>
      <c r="AB501" s="666">
        <v>0</v>
      </c>
      <c r="AC501" s="657">
        <v>0</v>
      </c>
      <c r="AD501" s="657">
        <v>0</v>
      </c>
      <c r="AE501" s="657">
        <v>0</v>
      </c>
      <c r="AF501" s="665">
        <v>6</v>
      </c>
      <c r="AG501" s="657">
        <v>4</v>
      </c>
      <c r="AH501" s="666">
        <v>2</v>
      </c>
      <c r="AI501" s="657">
        <v>0</v>
      </c>
      <c r="AJ501" s="657">
        <v>0</v>
      </c>
      <c r="AK501" s="657">
        <v>0</v>
      </c>
      <c r="AL501" s="665">
        <v>0</v>
      </c>
      <c r="AM501" s="657">
        <v>0</v>
      </c>
      <c r="AN501" s="666">
        <v>0</v>
      </c>
      <c r="AO501" s="657">
        <v>3</v>
      </c>
      <c r="AP501" s="657">
        <v>3</v>
      </c>
      <c r="AQ501" s="657">
        <v>0</v>
      </c>
      <c r="AR501" s="665">
        <v>5</v>
      </c>
      <c r="AS501" s="657">
        <v>2</v>
      </c>
      <c r="AT501" s="666">
        <v>3</v>
      </c>
      <c r="AU501" s="657">
        <v>0</v>
      </c>
      <c r="AV501" s="657">
        <v>0</v>
      </c>
      <c r="AW501" s="657">
        <v>0</v>
      </c>
      <c r="AX501" s="665">
        <v>0</v>
      </c>
      <c r="AY501" s="657">
        <v>0</v>
      </c>
      <c r="AZ501" s="666">
        <v>0</v>
      </c>
      <c r="BA501" s="657">
        <v>0</v>
      </c>
      <c r="BB501" s="657">
        <v>0</v>
      </c>
      <c r="BC501" s="657">
        <v>0</v>
      </c>
      <c r="BD501" s="665">
        <v>10</v>
      </c>
      <c r="BE501" s="657">
        <v>9</v>
      </c>
      <c r="BF501" s="666">
        <v>1</v>
      </c>
      <c r="BG501" s="657">
        <v>0</v>
      </c>
      <c r="BH501" s="657">
        <v>0</v>
      </c>
      <c r="BI501" s="657">
        <v>0</v>
      </c>
      <c r="BJ501" s="665">
        <v>0</v>
      </c>
      <c r="BK501" s="657">
        <v>0</v>
      </c>
      <c r="BL501" s="666">
        <v>0</v>
      </c>
      <c r="BM501" s="657">
        <v>0</v>
      </c>
      <c r="BN501" s="657">
        <v>0</v>
      </c>
      <c r="BO501" s="657">
        <v>0</v>
      </c>
      <c r="BP501" s="665">
        <v>3</v>
      </c>
      <c r="BQ501" s="657">
        <v>3</v>
      </c>
      <c r="BR501" s="666">
        <v>0</v>
      </c>
      <c r="BS501" s="657">
        <v>0</v>
      </c>
      <c r="BT501" s="657">
        <v>0</v>
      </c>
      <c r="BU501" s="657">
        <v>0</v>
      </c>
      <c r="BV501" s="665">
        <v>0</v>
      </c>
      <c r="BW501" s="657">
        <v>0</v>
      </c>
      <c r="BX501" s="666">
        <v>0</v>
      </c>
      <c r="BY501" s="657">
        <v>2</v>
      </c>
      <c r="BZ501" s="657">
        <v>2</v>
      </c>
      <c r="CA501" s="657">
        <v>0</v>
      </c>
      <c r="CB501" s="665">
        <v>0</v>
      </c>
      <c r="CC501" s="657">
        <v>0</v>
      </c>
      <c r="CD501" s="666">
        <v>0</v>
      </c>
      <c r="CE501" s="657">
        <v>0</v>
      </c>
      <c r="CF501" s="657">
        <v>0</v>
      </c>
      <c r="CG501" s="657">
        <v>0</v>
      </c>
      <c r="CH501" s="665">
        <v>3</v>
      </c>
      <c r="CI501" s="657">
        <v>3</v>
      </c>
      <c r="CJ501" s="666">
        <v>0</v>
      </c>
      <c r="CK501" s="657">
        <v>0</v>
      </c>
      <c r="CL501" s="657">
        <v>0</v>
      </c>
      <c r="CM501" s="657">
        <v>0</v>
      </c>
      <c r="CN501" s="665">
        <v>0</v>
      </c>
      <c r="CO501" s="657">
        <v>0</v>
      </c>
      <c r="CP501" s="666">
        <v>0</v>
      </c>
      <c r="CQ501" s="657">
        <v>0</v>
      </c>
      <c r="CR501" s="657">
        <v>0</v>
      </c>
      <c r="CS501" s="657">
        <v>0</v>
      </c>
      <c r="CT501" s="665">
        <v>11</v>
      </c>
      <c r="CU501" s="657">
        <v>9</v>
      </c>
      <c r="CV501" s="666">
        <v>2</v>
      </c>
      <c r="CW501" s="657">
        <v>0</v>
      </c>
      <c r="CX501" s="657">
        <v>0</v>
      </c>
      <c r="CY501" s="657">
        <v>0</v>
      </c>
      <c r="CZ501" s="665">
        <v>0</v>
      </c>
      <c r="DA501" s="657">
        <v>0</v>
      </c>
      <c r="DB501" s="666">
        <v>0</v>
      </c>
      <c r="DC501" s="657">
        <v>16</v>
      </c>
      <c r="DD501" s="657">
        <v>14</v>
      </c>
      <c r="DE501" s="657">
        <v>2</v>
      </c>
      <c r="DF501" s="665">
        <v>0</v>
      </c>
      <c r="DG501" s="657">
        <v>0</v>
      </c>
      <c r="DH501" s="666">
        <v>0</v>
      </c>
      <c r="DI501" s="657">
        <v>0</v>
      </c>
      <c r="DJ501" s="657">
        <v>0</v>
      </c>
      <c r="DK501" s="657">
        <v>0</v>
      </c>
      <c r="DL501" s="665">
        <v>0</v>
      </c>
      <c r="DM501" s="657">
        <v>0</v>
      </c>
      <c r="DN501" s="666">
        <v>0</v>
      </c>
      <c r="DO501" s="657">
        <v>0</v>
      </c>
      <c r="DP501" s="657">
        <v>0</v>
      </c>
      <c r="DQ501" s="657">
        <v>0</v>
      </c>
      <c r="DR501" s="665">
        <v>0</v>
      </c>
      <c r="DS501" s="657">
        <v>0</v>
      </c>
      <c r="DT501" s="666">
        <v>0</v>
      </c>
      <c r="DU501" s="665">
        <v>4</v>
      </c>
      <c r="DV501" s="657">
        <v>3</v>
      </c>
      <c r="DW501" s="666">
        <v>1</v>
      </c>
    </row>
    <row r="502" spans="1:127" hidden="1" x14ac:dyDescent="0.15">
      <c r="A502" s="529" t="s">
        <v>1844</v>
      </c>
      <c r="B502" s="661">
        <v>54456</v>
      </c>
      <c r="C502" s="662">
        <v>31463</v>
      </c>
      <c r="D502" s="663">
        <v>22765</v>
      </c>
      <c r="E502" s="657">
        <v>22030</v>
      </c>
      <c r="F502" s="657">
        <v>13221</v>
      </c>
      <c r="G502" s="657">
        <v>8725</v>
      </c>
      <c r="H502" s="665">
        <v>5473</v>
      </c>
      <c r="I502" s="657">
        <v>3206</v>
      </c>
      <c r="J502" s="666">
        <v>2246</v>
      </c>
      <c r="K502" s="657">
        <v>5430</v>
      </c>
      <c r="L502" s="657">
        <v>3101</v>
      </c>
      <c r="M502" s="657">
        <v>2302</v>
      </c>
      <c r="N502" s="665">
        <v>2082</v>
      </c>
      <c r="O502" s="657">
        <v>1123</v>
      </c>
      <c r="P502" s="666">
        <v>933</v>
      </c>
      <c r="Q502" s="657">
        <v>5380</v>
      </c>
      <c r="R502" s="657">
        <v>3170</v>
      </c>
      <c r="S502" s="657">
        <v>2187</v>
      </c>
      <c r="T502" s="665">
        <v>381</v>
      </c>
      <c r="U502" s="657">
        <v>192</v>
      </c>
      <c r="V502" s="666">
        <v>189</v>
      </c>
      <c r="W502" s="657">
        <v>1182</v>
      </c>
      <c r="X502" s="657">
        <v>589</v>
      </c>
      <c r="Y502" s="657">
        <v>589</v>
      </c>
      <c r="Z502" s="665">
        <v>1415</v>
      </c>
      <c r="AA502" s="657">
        <v>793</v>
      </c>
      <c r="AB502" s="666">
        <v>617</v>
      </c>
      <c r="AC502" s="657">
        <v>243</v>
      </c>
      <c r="AD502" s="657">
        <v>130</v>
      </c>
      <c r="AE502" s="657">
        <v>113</v>
      </c>
      <c r="AF502" s="665">
        <v>518</v>
      </c>
      <c r="AG502" s="657">
        <v>286</v>
      </c>
      <c r="AH502" s="666">
        <v>232</v>
      </c>
      <c r="AI502" s="657">
        <v>1836</v>
      </c>
      <c r="AJ502" s="657">
        <v>1035</v>
      </c>
      <c r="AK502" s="657">
        <v>801</v>
      </c>
      <c r="AL502" s="665">
        <v>249</v>
      </c>
      <c r="AM502" s="657">
        <v>130</v>
      </c>
      <c r="AN502" s="666">
        <v>119</v>
      </c>
      <c r="AO502" s="657">
        <v>163</v>
      </c>
      <c r="AP502" s="657">
        <v>86</v>
      </c>
      <c r="AQ502" s="657">
        <v>77</v>
      </c>
      <c r="AR502" s="665">
        <v>1822</v>
      </c>
      <c r="AS502" s="657">
        <v>957</v>
      </c>
      <c r="AT502" s="666">
        <v>860</v>
      </c>
      <c r="AU502" s="657">
        <v>360</v>
      </c>
      <c r="AV502" s="657">
        <v>224</v>
      </c>
      <c r="AW502" s="657">
        <v>136</v>
      </c>
      <c r="AX502" s="665">
        <v>447</v>
      </c>
      <c r="AY502" s="657">
        <v>249</v>
      </c>
      <c r="AZ502" s="666">
        <v>198</v>
      </c>
      <c r="BA502" s="657">
        <v>1254</v>
      </c>
      <c r="BB502" s="657">
        <v>656</v>
      </c>
      <c r="BC502" s="657">
        <v>598</v>
      </c>
      <c r="BD502" s="665">
        <v>231</v>
      </c>
      <c r="BE502" s="657">
        <v>144</v>
      </c>
      <c r="BF502" s="666">
        <v>87</v>
      </c>
      <c r="BG502" s="657">
        <v>676</v>
      </c>
      <c r="BH502" s="657">
        <v>355</v>
      </c>
      <c r="BI502" s="657">
        <v>321</v>
      </c>
      <c r="BJ502" s="665">
        <v>234</v>
      </c>
      <c r="BK502" s="657">
        <v>116</v>
      </c>
      <c r="BL502" s="666">
        <v>118</v>
      </c>
      <c r="BM502" s="657">
        <v>175</v>
      </c>
      <c r="BN502" s="657">
        <v>91</v>
      </c>
      <c r="BO502" s="657">
        <v>84</v>
      </c>
      <c r="BP502" s="665">
        <v>74</v>
      </c>
      <c r="BQ502" s="657">
        <v>51</v>
      </c>
      <c r="BR502" s="666">
        <v>23</v>
      </c>
      <c r="BS502" s="657">
        <v>251</v>
      </c>
      <c r="BT502" s="657">
        <v>139</v>
      </c>
      <c r="BU502" s="657">
        <v>112</v>
      </c>
      <c r="BV502" s="665">
        <v>327</v>
      </c>
      <c r="BW502" s="657">
        <v>183</v>
      </c>
      <c r="BX502" s="666">
        <v>139</v>
      </c>
      <c r="BY502" s="657">
        <v>208</v>
      </c>
      <c r="BZ502" s="657">
        <v>110</v>
      </c>
      <c r="CA502" s="657">
        <v>98</v>
      </c>
      <c r="CB502" s="665">
        <v>199</v>
      </c>
      <c r="CC502" s="657">
        <v>122</v>
      </c>
      <c r="CD502" s="666">
        <v>77</v>
      </c>
      <c r="CE502" s="657">
        <v>143</v>
      </c>
      <c r="CF502" s="657">
        <v>86</v>
      </c>
      <c r="CG502" s="657">
        <v>57</v>
      </c>
      <c r="CH502" s="665">
        <v>280</v>
      </c>
      <c r="CI502" s="657">
        <v>147</v>
      </c>
      <c r="CJ502" s="666">
        <v>129</v>
      </c>
      <c r="CK502" s="657">
        <v>295</v>
      </c>
      <c r="CL502" s="657">
        <v>169</v>
      </c>
      <c r="CM502" s="657">
        <v>126</v>
      </c>
      <c r="CN502" s="665">
        <v>26</v>
      </c>
      <c r="CO502" s="657">
        <v>12</v>
      </c>
      <c r="CP502" s="666">
        <v>14</v>
      </c>
      <c r="CQ502" s="657">
        <v>58</v>
      </c>
      <c r="CR502" s="657">
        <v>35</v>
      </c>
      <c r="CS502" s="657">
        <v>23</v>
      </c>
      <c r="CT502" s="665">
        <v>187</v>
      </c>
      <c r="CU502" s="657">
        <v>105</v>
      </c>
      <c r="CV502" s="666">
        <v>82</v>
      </c>
      <c r="CW502" s="657">
        <v>249</v>
      </c>
      <c r="CX502" s="657">
        <v>93</v>
      </c>
      <c r="CY502" s="657">
        <v>132</v>
      </c>
      <c r="CZ502" s="665">
        <v>16</v>
      </c>
      <c r="DA502" s="657">
        <v>15</v>
      </c>
      <c r="DB502" s="666">
        <v>1</v>
      </c>
      <c r="DC502" s="657">
        <v>101</v>
      </c>
      <c r="DD502" s="657">
        <v>53</v>
      </c>
      <c r="DE502" s="657">
        <v>48</v>
      </c>
      <c r="DF502" s="665">
        <v>22</v>
      </c>
      <c r="DG502" s="657">
        <v>16</v>
      </c>
      <c r="DH502" s="666">
        <v>6</v>
      </c>
      <c r="DI502" s="657">
        <v>226</v>
      </c>
      <c r="DJ502" s="657">
        <v>131</v>
      </c>
      <c r="DK502" s="657">
        <v>95</v>
      </c>
      <c r="DL502" s="665">
        <v>89</v>
      </c>
      <c r="DM502" s="657">
        <v>51</v>
      </c>
      <c r="DN502" s="666">
        <v>38</v>
      </c>
      <c r="DO502" s="657">
        <v>16</v>
      </c>
      <c r="DP502" s="657">
        <v>9</v>
      </c>
      <c r="DQ502" s="657">
        <v>7</v>
      </c>
      <c r="DR502" s="665">
        <v>70</v>
      </c>
      <c r="DS502" s="657">
        <v>57</v>
      </c>
      <c r="DT502" s="666">
        <v>13</v>
      </c>
      <c r="DU502" s="665">
        <v>38</v>
      </c>
      <c r="DV502" s="657">
        <v>25</v>
      </c>
      <c r="DW502" s="666">
        <v>13</v>
      </c>
    </row>
    <row r="503" spans="1:127" hidden="1" x14ac:dyDescent="0.15">
      <c r="A503" s="529" t="s">
        <v>1845</v>
      </c>
      <c r="B503" s="661">
        <v>45294</v>
      </c>
      <c r="C503" s="662">
        <v>25677</v>
      </c>
      <c r="D503" s="663">
        <v>19427</v>
      </c>
      <c r="E503" s="657">
        <v>18789</v>
      </c>
      <c r="F503" s="657">
        <v>11194</v>
      </c>
      <c r="G503" s="657">
        <v>7520</v>
      </c>
      <c r="H503" s="665">
        <v>4087</v>
      </c>
      <c r="I503" s="657">
        <v>2336</v>
      </c>
      <c r="J503" s="666">
        <v>1730</v>
      </c>
      <c r="K503" s="657">
        <v>4459</v>
      </c>
      <c r="L503" s="657">
        <v>2437</v>
      </c>
      <c r="M503" s="657">
        <v>2013</v>
      </c>
      <c r="N503" s="665">
        <v>1811</v>
      </c>
      <c r="O503" s="657">
        <v>969</v>
      </c>
      <c r="P503" s="666">
        <v>816</v>
      </c>
      <c r="Q503" s="657">
        <v>4869</v>
      </c>
      <c r="R503" s="657">
        <v>2813</v>
      </c>
      <c r="S503" s="657">
        <v>2037</v>
      </c>
      <c r="T503" s="665">
        <v>305</v>
      </c>
      <c r="U503" s="657">
        <v>148</v>
      </c>
      <c r="V503" s="666">
        <v>157</v>
      </c>
      <c r="W503" s="657">
        <v>1120</v>
      </c>
      <c r="X503" s="657">
        <v>572</v>
      </c>
      <c r="Y503" s="657">
        <v>544</v>
      </c>
      <c r="Z503" s="665">
        <v>1059</v>
      </c>
      <c r="AA503" s="657">
        <v>565</v>
      </c>
      <c r="AB503" s="666">
        <v>489</v>
      </c>
      <c r="AC503" s="657">
        <v>173</v>
      </c>
      <c r="AD503" s="657">
        <v>90</v>
      </c>
      <c r="AE503" s="657">
        <v>83</v>
      </c>
      <c r="AF503" s="665">
        <v>342</v>
      </c>
      <c r="AG503" s="657">
        <v>182</v>
      </c>
      <c r="AH503" s="666">
        <v>160</v>
      </c>
      <c r="AI503" s="657">
        <v>1428</v>
      </c>
      <c r="AJ503" s="657">
        <v>768</v>
      </c>
      <c r="AK503" s="657">
        <v>660</v>
      </c>
      <c r="AL503" s="665">
        <v>197</v>
      </c>
      <c r="AM503" s="657">
        <v>102</v>
      </c>
      <c r="AN503" s="666">
        <v>95</v>
      </c>
      <c r="AO503" s="657">
        <v>137</v>
      </c>
      <c r="AP503" s="657">
        <v>72</v>
      </c>
      <c r="AQ503" s="657">
        <v>65</v>
      </c>
      <c r="AR503" s="665">
        <v>1652</v>
      </c>
      <c r="AS503" s="657">
        <v>851</v>
      </c>
      <c r="AT503" s="666">
        <v>796</v>
      </c>
      <c r="AU503" s="657">
        <v>227</v>
      </c>
      <c r="AV503" s="657">
        <v>125</v>
      </c>
      <c r="AW503" s="657">
        <v>102</v>
      </c>
      <c r="AX503" s="665">
        <v>358</v>
      </c>
      <c r="AY503" s="657">
        <v>182</v>
      </c>
      <c r="AZ503" s="666">
        <v>176</v>
      </c>
      <c r="BA503" s="657">
        <v>1055</v>
      </c>
      <c r="BB503" s="657">
        <v>542</v>
      </c>
      <c r="BC503" s="657">
        <v>513</v>
      </c>
      <c r="BD503" s="665">
        <v>146</v>
      </c>
      <c r="BE503" s="657">
        <v>82</v>
      </c>
      <c r="BF503" s="666">
        <v>64</v>
      </c>
      <c r="BG503" s="657">
        <v>605</v>
      </c>
      <c r="BH503" s="657">
        <v>308</v>
      </c>
      <c r="BI503" s="657">
        <v>297</v>
      </c>
      <c r="BJ503" s="665">
        <v>215</v>
      </c>
      <c r="BK503" s="657">
        <v>104</v>
      </c>
      <c r="BL503" s="666">
        <v>111</v>
      </c>
      <c r="BM503" s="657">
        <v>168</v>
      </c>
      <c r="BN503" s="657">
        <v>88</v>
      </c>
      <c r="BO503" s="657">
        <v>80</v>
      </c>
      <c r="BP503" s="665">
        <v>59</v>
      </c>
      <c r="BQ503" s="657">
        <v>40</v>
      </c>
      <c r="BR503" s="666">
        <v>19</v>
      </c>
      <c r="BS503" s="657">
        <v>193</v>
      </c>
      <c r="BT503" s="657">
        <v>109</v>
      </c>
      <c r="BU503" s="657">
        <v>84</v>
      </c>
      <c r="BV503" s="665">
        <v>245</v>
      </c>
      <c r="BW503" s="657">
        <v>135</v>
      </c>
      <c r="BX503" s="666">
        <v>110</v>
      </c>
      <c r="BY503" s="657">
        <v>117</v>
      </c>
      <c r="BZ503" s="657">
        <v>71</v>
      </c>
      <c r="CA503" s="657">
        <v>46</v>
      </c>
      <c r="CB503" s="665">
        <v>146</v>
      </c>
      <c r="CC503" s="657">
        <v>81</v>
      </c>
      <c r="CD503" s="666">
        <v>65</v>
      </c>
      <c r="CE503" s="657">
        <v>121</v>
      </c>
      <c r="CF503" s="657">
        <v>70</v>
      </c>
      <c r="CG503" s="657">
        <v>51</v>
      </c>
      <c r="CH503" s="665">
        <v>215</v>
      </c>
      <c r="CI503" s="657">
        <v>104</v>
      </c>
      <c r="CJ503" s="666">
        <v>109</v>
      </c>
      <c r="CK503" s="657">
        <v>242</v>
      </c>
      <c r="CL503" s="657">
        <v>134</v>
      </c>
      <c r="CM503" s="657">
        <v>108</v>
      </c>
      <c r="CN503" s="665">
        <v>20</v>
      </c>
      <c r="CO503" s="657">
        <v>8</v>
      </c>
      <c r="CP503" s="666">
        <v>12</v>
      </c>
      <c r="CQ503" s="657">
        <v>17</v>
      </c>
      <c r="CR503" s="657">
        <v>6</v>
      </c>
      <c r="CS503" s="657">
        <v>11</v>
      </c>
      <c r="CT503" s="665">
        <v>115</v>
      </c>
      <c r="CU503" s="657">
        <v>74</v>
      </c>
      <c r="CV503" s="666">
        <v>41</v>
      </c>
      <c r="CW503" s="657">
        <v>174</v>
      </c>
      <c r="CX503" s="657">
        <v>49</v>
      </c>
      <c r="CY503" s="657">
        <v>101</v>
      </c>
      <c r="CZ503" s="665">
        <v>7</v>
      </c>
      <c r="DA503" s="657">
        <v>6</v>
      </c>
      <c r="DB503" s="666">
        <v>1</v>
      </c>
      <c r="DC503" s="657">
        <v>76</v>
      </c>
      <c r="DD503" s="657">
        <v>38</v>
      </c>
      <c r="DE503" s="657">
        <v>38</v>
      </c>
      <c r="DF503" s="665">
        <v>14</v>
      </c>
      <c r="DG503" s="657">
        <v>8</v>
      </c>
      <c r="DH503" s="666">
        <v>6</v>
      </c>
      <c r="DI503" s="657">
        <v>154</v>
      </c>
      <c r="DJ503" s="657">
        <v>98</v>
      </c>
      <c r="DK503" s="657">
        <v>56</v>
      </c>
      <c r="DL503" s="665">
        <v>89</v>
      </c>
      <c r="DM503" s="657">
        <v>51</v>
      </c>
      <c r="DN503" s="666">
        <v>38</v>
      </c>
      <c r="DO503" s="657">
        <v>11</v>
      </c>
      <c r="DP503" s="657">
        <v>5</v>
      </c>
      <c r="DQ503" s="657">
        <v>6</v>
      </c>
      <c r="DR503" s="665">
        <v>53</v>
      </c>
      <c r="DS503" s="657">
        <v>46</v>
      </c>
      <c r="DT503" s="666">
        <v>7</v>
      </c>
      <c r="DU503" s="665">
        <v>24</v>
      </c>
      <c r="DV503" s="657">
        <v>14</v>
      </c>
      <c r="DW503" s="666">
        <v>10</v>
      </c>
    </row>
    <row r="504" spans="1:127" hidden="1" x14ac:dyDescent="0.15">
      <c r="A504" s="529" t="s">
        <v>1846</v>
      </c>
      <c r="B504" s="661">
        <v>12837</v>
      </c>
      <c r="C504" s="662">
        <v>7741</v>
      </c>
      <c r="D504" s="663">
        <v>5028</v>
      </c>
      <c r="E504" s="657">
        <v>4802</v>
      </c>
      <c r="F504" s="657">
        <v>2943</v>
      </c>
      <c r="G504" s="657">
        <v>1837</v>
      </c>
      <c r="H504" s="665">
        <v>1300</v>
      </c>
      <c r="I504" s="657">
        <v>766</v>
      </c>
      <c r="J504" s="666">
        <v>522</v>
      </c>
      <c r="K504" s="657">
        <v>1454</v>
      </c>
      <c r="L504" s="657">
        <v>873</v>
      </c>
      <c r="M504" s="657">
        <v>576</v>
      </c>
      <c r="N504" s="665">
        <v>493</v>
      </c>
      <c r="O504" s="657">
        <v>303</v>
      </c>
      <c r="P504" s="666">
        <v>190</v>
      </c>
      <c r="Q504" s="657">
        <v>1558</v>
      </c>
      <c r="R504" s="657">
        <v>970</v>
      </c>
      <c r="S504" s="657">
        <v>580</v>
      </c>
      <c r="T504" s="665">
        <v>21</v>
      </c>
      <c r="U504" s="657">
        <v>14</v>
      </c>
      <c r="V504" s="666">
        <v>7</v>
      </c>
      <c r="W504" s="657">
        <v>399</v>
      </c>
      <c r="X504" s="657">
        <v>228</v>
      </c>
      <c r="Y504" s="657">
        <v>167</v>
      </c>
      <c r="Z504" s="665">
        <v>330</v>
      </c>
      <c r="AA504" s="657">
        <v>207</v>
      </c>
      <c r="AB504" s="666">
        <v>118</v>
      </c>
      <c r="AC504" s="657">
        <v>17</v>
      </c>
      <c r="AD504" s="657">
        <v>8</v>
      </c>
      <c r="AE504" s="657">
        <v>9</v>
      </c>
      <c r="AF504" s="665">
        <v>54</v>
      </c>
      <c r="AG504" s="657">
        <v>30</v>
      </c>
      <c r="AH504" s="666">
        <v>24</v>
      </c>
      <c r="AI504" s="657">
        <v>513</v>
      </c>
      <c r="AJ504" s="657">
        <v>299</v>
      </c>
      <c r="AK504" s="657">
        <v>214</v>
      </c>
      <c r="AL504" s="665">
        <v>78</v>
      </c>
      <c r="AM504" s="657">
        <v>39</v>
      </c>
      <c r="AN504" s="666">
        <v>39</v>
      </c>
      <c r="AO504" s="657">
        <v>34</v>
      </c>
      <c r="AP504" s="657">
        <v>17</v>
      </c>
      <c r="AQ504" s="657">
        <v>17</v>
      </c>
      <c r="AR504" s="665">
        <v>480</v>
      </c>
      <c r="AS504" s="657">
        <v>283</v>
      </c>
      <c r="AT504" s="666">
        <v>192</v>
      </c>
      <c r="AU504" s="657">
        <v>88</v>
      </c>
      <c r="AV504" s="657">
        <v>52</v>
      </c>
      <c r="AW504" s="657">
        <v>36</v>
      </c>
      <c r="AX504" s="665">
        <v>91</v>
      </c>
      <c r="AY504" s="657">
        <v>60</v>
      </c>
      <c r="AZ504" s="666">
        <v>31</v>
      </c>
      <c r="BA504" s="657">
        <v>312</v>
      </c>
      <c r="BB504" s="657">
        <v>186</v>
      </c>
      <c r="BC504" s="657">
        <v>126</v>
      </c>
      <c r="BD504" s="665">
        <v>47</v>
      </c>
      <c r="BE504" s="657">
        <v>31</v>
      </c>
      <c r="BF504" s="666">
        <v>16</v>
      </c>
      <c r="BG504" s="657">
        <v>220</v>
      </c>
      <c r="BH504" s="657">
        <v>104</v>
      </c>
      <c r="BI504" s="657">
        <v>116</v>
      </c>
      <c r="BJ504" s="665">
        <v>23</v>
      </c>
      <c r="BK504" s="657">
        <v>14</v>
      </c>
      <c r="BL504" s="666">
        <v>9</v>
      </c>
      <c r="BM504" s="657">
        <v>46</v>
      </c>
      <c r="BN504" s="657">
        <v>28</v>
      </c>
      <c r="BO504" s="657">
        <v>18</v>
      </c>
      <c r="BP504" s="665">
        <v>11</v>
      </c>
      <c r="BQ504" s="657">
        <v>8</v>
      </c>
      <c r="BR504" s="666">
        <v>3</v>
      </c>
      <c r="BS504" s="657">
        <v>36</v>
      </c>
      <c r="BT504" s="657">
        <v>20</v>
      </c>
      <c r="BU504" s="657">
        <v>16</v>
      </c>
      <c r="BV504" s="665">
        <v>39</v>
      </c>
      <c r="BW504" s="657">
        <v>20</v>
      </c>
      <c r="BX504" s="666">
        <v>19</v>
      </c>
      <c r="BY504" s="657">
        <v>20</v>
      </c>
      <c r="BZ504" s="657">
        <v>10</v>
      </c>
      <c r="CA504" s="657">
        <v>10</v>
      </c>
      <c r="CB504" s="665">
        <v>44</v>
      </c>
      <c r="CC504" s="657">
        <v>29</v>
      </c>
      <c r="CD504" s="666">
        <v>15</v>
      </c>
      <c r="CE504" s="657">
        <v>26</v>
      </c>
      <c r="CF504" s="657">
        <v>15</v>
      </c>
      <c r="CG504" s="657">
        <v>11</v>
      </c>
      <c r="CH504" s="665">
        <v>78</v>
      </c>
      <c r="CI504" s="657">
        <v>50</v>
      </c>
      <c r="CJ504" s="666">
        <v>26</v>
      </c>
      <c r="CK504" s="657">
        <v>71</v>
      </c>
      <c r="CL504" s="657">
        <v>44</v>
      </c>
      <c r="CM504" s="657">
        <v>27</v>
      </c>
      <c r="CN504" s="665">
        <v>6</v>
      </c>
      <c r="CO504" s="657">
        <v>3</v>
      </c>
      <c r="CP504" s="666">
        <v>3</v>
      </c>
      <c r="CQ504" s="657">
        <v>2</v>
      </c>
      <c r="CR504" s="657">
        <v>1</v>
      </c>
      <c r="CS504" s="657">
        <v>1</v>
      </c>
      <c r="CT504" s="665">
        <v>47</v>
      </c>
      <c r="CU504" s="657">
        <v>30</v>
      </c>
      <c r="CV504" s="666">
        <v>17</v>
      </c>
      <c r="CW504" s="657">
        <v>40</v>
      </c>
      <c r="CX504" s="657">
        <v>20</v>
      </c>
      <c r="CY504" s="657">
        <v>15</v>
      </c>
      <c r="CZ504" s="665">
        <v>2</v>
      </c>
      <c r="DA504" s="657">
        <v>2</v>
      </c>
      <c r="DB504" s="666">
        <v>0</v>
      </c>
      <c r="DC504" s="657">
        <v>12</v>
      </c>
      <c r="DD504" s="657">
        <v>5</v>
      </c>
      <c r="DE504" s="657">
        <v>7</v>
      </c>
      <c r="DF504" s="665">
        <v>1</v>
      </c>
      <c r="DG504" s="657">
        <v>1</v>
      </c>
      <c r="DH504" s="666">
        <v>0</v>
      </c>
      <c r="DI504" s="657">
        <v>31</v>
      </c>
      <c r="DJ504" s="657">
        <v>20</v>
      </c>
      <c r="DK504" s="657">
        <v>11</v>
      </c>
      <c r="DL504" s="665">
        <v>5</v>
      </c>
      <c r="DM504" s="657">
        <v>4</v>
      </c>
      <c r="DN504" s="666">
        <v>1</v>
      </c>
      <c r="DO504" s="657">
        <v>0</v>
      </c>
      <c r="DP504" s="657">
        <v>0</v>
      </c>
      <c r="DQ504" s="657">
        <v>0</v>
      </c>
      <c r="DR504" s="665">
        <v>3</v>
      </c>
      <c r="DS504" s="657">
        <v>2</v>
      </c>
      <c r="DT504" s="666">
        <v>1</v>
      </c>
      <c r="DU504" s="665">
        <v>3</v>
      </c>
      <c r="DV504" s="657">
        <v>2</v>
      </c>
      <c r="DW504" s="666">
        <v>1</v>
      </c>
    </row>
    <row r="505" spans="1:127" hidden="1" x14ac:dyDescent="0.15">
      <c r="A505" s="529" t="s">
        <v>1847</v>
      </c>
      <c r="B505" s="661">
        <v>2</v>
      </c>
      <c r="C505" s="662">
        <v>1</v>
      </c>
      <c r="D505" s="663">
        <v>1</v>
      </c>
      <c r="E505" s="657">
        <v>2</v>
      </c>
      <c r="F505" s="657">
        <v>1</v>
      </c>
      <c r="G505" s="657">
        <v>1</v>
      </c>
      <c r="H505" s="665">
        <v>0</v>
      </c>
      <c r="I505" s="657">
        <v>0</v>
      </c>
      <c r="J505" s="666">
        <v>0</v>
      </c>
      <c r="K505" s="657">
        <v>0</v>
      </c>
      <c r="L505" s="657">
        <v>0</v>
      </c>
      <c r="M505" s="657">
        <v>0</v>
      </c>
      <c r="N505" s="665">
        <v>0</v>
      </c>
      <c r="O505" s="657">
        <v>0</v>
      </c>
      <c r="P505" s="666">
        <v>0</v>
      </c>
      <c r="Q505" s="657">
        <v>0</v>
      </c>
      <c r="R505" s="657">
        <v>0</v>
      </c>
      <c r="S505" s="657">
        <v>0</v>
      </c>
      <c r="T505" s="665">
        <v>0</v>
      </c>
      <c r="U505" s="657">
        <v>0</v>
      </c>
      <c r="V505" s="666">
        <v>0</v>
      </c>
      <c r="W505" s="657">
        <v>0</v>
      </c>
      <c r="X505" s="657">
        <v>0</v>
      </c>
      <c r="Y505" s="657">
        <v>0</v>
      </c>
      <c r="Z505" s="665">
        <v>0</v>
      </c>
      <c r="AA505" s="657">
        <v>0</v>
      </c>
      <c r="AB505" s="666">
        <v>0</v>
      </c>
      <c r="AC505" s="657">
        <v>0</v>
      </c>
      <c r="AD505" s="657">
        <v>0</v>
      </c>
      <c r="AE505" s="657">
        <v>0</v>
      </c>
      <c r="AF505" s="665">
        <v>0</v>
      </c>
      <c r="AG505" s="657">
        <v>0</v>
      </c>
      <c r="AH505" s="666">
        <v>0</v>
      </c>
      <c r="AI505" s="657">
        <v>0</v>
      </c>
      <c r="AJ505" s="657">
        <v>0</v>
      </c>
      <c r="AK505" s="657">
        <v>0</v>
      </c>
      <c r="AL505" s="665">
        <v>0</v>
      </c>
      <c r="AM505" s="657">
        <v>0</v>
      </c>
      <c r="AN505" s="666">
        <v>0</v>
      </c>
      <c r="AO505" s="657">
        <v>0</v>
      </c>
      <c r="AP505" s="657">
        <v>0</v>
      </c>
      <c r="AQ505" s="657">
        <v>0</v>
      </c>
      <c r="AR505" s="665">
        <v>0</v>
      </c>
      <c r="AS505" s="657">
        <v>0</v>
      </c>
      <c r="AT505" s="666">
        <v>0</v>
      </c>
      <c r="AU505" s="657">
        <v>0</v>
      </c>
      <c r="AV505" s="657">
        <v>0</v>
      </c>
      <c r="AW505" s="657">
        <v>0</v>
      </c>
      <c r="AX505" s="665">
        <v>0</v>
      </c>
      <c r="AY505" s="657">
        <v>0</v>
      </c>
      <c r="AZ505" s="666">
        <v>0</v>
      </c>
      <c r="BA505" s="657">
        <v>0</v>
      </c>
      <c r="BB505" s="657">
        <v>0</v>
      </c>
      <c r="BC505" s="657">
        <v>0</v>
      </c>
      <c r="BD505" s="665">
        <v>0</v>
      </c>
      <c r="BE505" s="657">
        <v>0</v>
      </c>
      <c r="BF505" s="666">
        <v>0</v>
      </c>
      <c r="BG505" s="657">
        <v>0</v>
      </c>
      <c r="BH505" s="657">
        <v>0</v>
      </c>
      <c r="BI505" s="657">
        <v>0</v>
      </c>
      <c r="BJ505" s="665">
        <v>0</v>
      </c>
      <c r="BK505" s="657">
        <v>0</v>
      </c>
      <c r="BL505" s="666">
        <v>0</v>
      </c>
      <c r="BM505" s="657">
        <v>0</v>
      </c>
      <c r="BN505" s="657">
        <v>0</v>
      </c>
      <c r="BO505" s="657">
        <v>0</v>
      </c>
      <c r="BP505" s="665">
        <v>0</v>
      </c>
      <c r="BQ505" s="657">
        <v>0</v>
      </c>
      <c r="BR505" s="666">
        <v>0</v>
      </c>
      <c r="BS505" s="657">
        <v>0</v>
      </c>
      <c r="BT505" s="657">
        <v>0</v>
      </c>
      <c r="BU505" s="657">
        <v>0</v>
      </c>
      <c r="BV505" s="665">
        <v>0</v>
      </c>
      <c r="BW505" s="657">
        <v>0</v>
      </c>
      <c r="BX505" s="666">
        <v>0</v>
      </c>
      <c r="BY505" s="657">
        <v>0</v>
      </c>
      <c r="BZ505" s="657">
        <v>0</v>
      </c>
      <c r="CA505" s="657">
        <v>0</v>
      </c>
      <c r="CB505" s="665">
        <v>0</v>
      </c>
      <c r="CC505" s="657">
        <v>0</v>
      </c>
      <c r="CD505" s="666">
        <v>0</v>
      </c>
      <c r="CE505" s="657">
        <v>0</v>
      </c>
      <c r="CF505" s="657">
        <v>0</v>
      </c>
      <c r="CG505" s="657">
        <v>0</v>
      </c>
      <c r="CH505" s="665">
        <v>0</v>
      </c>
      <c r="CI505" s="657">
        <v>0</v>
      </c>
      <c r="CJ505" s="666">
        <v>0</v>
      </c>
      <c r="CK505" s="657">
        <v>0</v>
      </c>
      <c r="CL505" s="657">
        <v>0</v>
      </c>
      <c r="CM505" s="657">
        <v>0</v>
      </c>
      <c r="CN505" s="665">
        <v>0</v>
      </c>
      <c r="CO505" s="657">
        <v>0</v>
      </c>
      <c r="CP505" s="666">
        <v>0</v>
      </c>
      <c r="CQ505" s="657">
        <v>0</v>
      </c>
      <c r="CR505" s="657">
        <v>0</v>
      </c>
      <c r="CS505" s="657">
        <v>0</v>
      </c>
      <c r="CT505" s="665">
        <v>0</v>
      </c>
      <c r="CU505" s="657">
        <v>0</v>
      </c>
      <c r="CV505" s="666">
        <v>0</v>
      </c>
      <c r="CW505" s="657">
        <v>0</v>
      </c>
      <c r="CX505" s="657">
        <v>0</v>
      </c>
      <c r="CY505" s="657">
        <v>0</v>
      </c>
      <c r="CZ505" s="665">
        <v>0</v>
      </c>
      <c r="DA505" s="657">
        <v>0</v>
      </c>
      <c r="DB505" s="666">
        <v>0</v>
      </c>
      <c r="DC505" s="657">
        <v>0</v>
      </c>
      <c r="DD505" s="657">
        <v>0</v>
      </c>
      <c r="DE505" s="657">
        <v>0</v>
      </c>
      <c r="DF505" s="665">
        <v>0</v>
      </c>
      <c r="DG505" s="657">
        <v>0</v>
      </c>
      <c r="DH505" s="666">
        <v>0</v>
      </c>
      <c r="DI505" s="657">
        <v>0</v>
      </c>
      <c r="DJ505" s="657">
        <v>0</v>
      </c>
      <c r="DK505" s="657">
        <v>0</v>
      </c>
      <c r="DL505" s="665">
        <v>0</v>
      </c>
      <c r="DM505" s="657">
        <v>0</v>
      </c>
      <c r="DN505" s="666">
        <v>0</v>
      </c>
      <c r="DO505" s="657">
        <v>0</v>
      </c>
      <c r="DP505" s="657">
        <v>0</v>
      </c>
      <c r="DQ505" s="657">
        <v>0</v>
      </c>
      <c r="DR505" s="665">
        <v>0</v>
      </c>
      <c r="DS505" s="657">
        <v>0</v>
      </c>
      <c r="DT505" s="666">
        <v>0</v>
      </c>
      <c r="DU505" s="665">
        <v>0</v>
      </c>
      <c r="DV505" s="657">
        <v>0</v>
      </c>
      <c r="DW505" s="666">
        <v>0</v>
      </c>
    </row>
    <row r="506" spans="1:127" hidden="1" x14ac:dyDescent="0.15">
      <c r="A506" s="529" t="s">
        <v>1848</v>
      </c>
      <c r="B506" s="661">
        <v>3264</v>
      </c>
      <c r="C506" s="662">
        <v>2061</v>
      </c>
      <c r="D506" s="663">
        <v>1179</v>
      </c>
      <c r="E506" s="657">
        <v>1246</v>
      </c>
      <c r="F506" s="657">
        <v>847</v>
      </c>
      <c r="G506" s="657">
        <v>398</v>
      </c>
      <c r="H506" s="665">
        <v>380</v>
      </c>
      <c r="I506" s="657">
        <v>223</v>
      </c>
      <c r="J506" s="666">
        <v>151</v>
      </c>
      <c r="K506" s="657">
        <v>260</v>
      </c>
      <c r="L506" s="657">
        <v>156</v>
      </c>
      <c r="M506" s="657">
        <v>104</v>
      </c>
      <c r="N506" s="665">
        <v>90</v>
      </c>
      <c r="O506" s="657">
        <v>60</v>
      </c>
      <c r="P506" s="666">
        <v>30</v>
      </c>
      <c r="Q506" s="657">
        <v>350</v>
      </c>
      <c r="R506" s="657">
        <v>230</v>
      </c>
      <c r="S506" s="657">
        <v>120</v>
      </c>
      <c r="T506" s="665">
        <v>18</v>
      </c>
      <c r="U506" s="657">
        <v>11</v>
      </c>
      <c r="V506" s="666">
        <v>7</v>
      </c>
      <c r="W506" s="657">
        <v>96</v>
      </c>
      <c r="X506" s="657">
        <v>57</v>
      </c>
      <c r="Y506" s="657">
        <v>39</v>
      </c>
      <c r="Z506" s="665">
        <v>110</v>
      </c>
      <c r="AA506" s="657">
        <v>69</v>
      </c>
      <c r="AB506" s="666">
        <v>36</v>
      </c>
      <c r="AC506" s="657">
        <v>2</v>
      </c>
      <c r="AD506" s="657">
        <v>1</v>
      </c>
      <c r="AE506" s="657">
        <v>1</v>
      </c>
      <c r="AF506" s="665">
        <v>23</v>
      </c>
      <c r="AG506" s="657">
        <v>10</v>
      </c>
      <c r="AH506" s="666">
        <v>13</v>
      </c>
      <c r="AI506" s="657">
        <v>193</v>
      </c>
      <c r="AJ506" s="657">
        <v>116</v>
      </c>
      <c r="AK506" s="657">
        <v>77</v>
      </c>
      <c r="AL506" s="665">
        <v>26</v>
      </c>
      <c r="AM506" s="657">
        <v>16</v>
      </c>
      <c r="AN506" s="666">
        <v>10</v>
      </c>
      <c r="AO506" s="657">
        <v>2</v>
      </c>
      <c r="AP506" s="657">
        <v>2</v>
      </c>
      <c r="AQ506" s="657">
        <v>0</v>
      </c>
      <c r="AR506" s="665">
        <v>86</v>
      </c>
      <c r="AS506" s="657">
        <v>49</v>
      </c>
      <c r="AT506" s="666">
        <v>32</v>
      </c>
      <c r="AU506" s="657">
        <v>3</v>
      </c>
      <c r="AV506" s="657">
        <v>2</v>
      </c>
      <c r="AW506" s="657">
        <v>1</v>
      </c>
      <c r="AX506" s="665">
        <v>59</v>
      </c>
      <c r="AY506" s="657">
        <v>35</v>
      </c>
      <c r="AZ506" s="666">
        <v>24</v>
      </c>
      <c r="BA506" s="657">
        <v>84</v>
      </c>
      <c r="BB506" s="657">
        <v>47</v>
      </c>
      <c r="BC506" s="657">
        <v>37</v>
      </c>
      <c r="BD506" s="665">
        <v>23</v>
      </c>
      <c r="BE506" s="657">
        <v>15</v>
      </c>
      <c r="BF506" s="666">
        <v>8</v>
      </c>
      <c r="BG506" s="657">
        <v>16</v>
      </c>
      <c r="BH506" s="657">
        <v>5</v>
      </c>
      <c r="BI506" s="657">
        <v>11</v>
      </c>
      <c r="BJ506" s="665">
        <v>3</v>
      </c>
      <c r="BK506" s="657">
        <v>2</v>
      </c>
      <c r="BL506" s="666">
        <v>1</v>
      </c>
      <c r="BM506" s="657">
        <v>19</v>
      </c>
      <c r="BN506" s="657">
        <v>11</v>
      </c>
      <c r="BO506" s="657">
        <v>8</v>
      </c>
      <c r="BP506" s="665">
        <v>9</v>
      </c>
      <c r="BQ506" s="657">
        <v>6</v>
      </c>
      <c r="BR506" s="666">
        <v>3</v>
      </c>
      <c r="BS506" s="657">
        <v>0</v>
      </c>
      <c r="BT506" s="657">
        <v>0</v>
      </c>
      <c r="BU506" s="657">
        <v>0</v>
      </c>
      <c r="BV506" s="665">
        <v>26</v>
      </c>
      <c r="BW506" s="657">
        <v>11</v>
      </c>
      <c r="BX506" s="666">
        <v>15</v>
      </c>
      <c r="BY506" s="657">
        <v>0</v>
      </c>
      <c r="BZ506" s="657">
        <v>0</v>
      </c>
      <c r="CA506" s="657">
        <v>0</v>
      </c>
      <c r="CB506" s="665">
        <v>21</v>
      </c>
      <c r="CC506" s="657">
        <v>12</v>
      </c>
      <c r="CD506" s="666">
        <v>9</v>
      </c>
      <c r="CE506" s="657">
        <v>14</v>
      </c>
      <c r="CF506" s="657">
        <v>9</v>
      </c>
      <c r="CG506" s="657">
        <v>5</v>
      </c>
      <c r="CH506" s="665">
        <v>7</v>
      </c>
      <c r="CI506" s="657">
        <v>3</v>
      </c>
      <c r="CJ506" s="666">
        <v>2</v>
      </c>
      <c r="CK506" s="657">
        <v>29</v>
      </c>
      <c r="CL506" s="657">
        <v>15</v>
      </c>
      <c r="CM506" s="657">
        <v>14</v>
      </c>
      <c r="CN506" s="665">
        <v>3</v>
      </c>
      <c r="CO506" s="657">
        <v>3</v>
      </c>
      <c r="CP506" s="666">
        <v>0</v>
      </c>
      <c r="CQ506" s="657">
        <v>0</v>
      </c>
      <c r="CR506" s="657">
        <v>0</v>
      </c>
      <c r="CS506" s="657">
        <v>0</v>
      </c>
      <c r="CT506" s="665">
        <v>34</v>
      </c>
      <c r="CU506" s="657">
        <v>22</v>
      </c>
      <c r="CV506" s="666">
        <v>12</v>
      </c>
      <c r="CW506" s="657">
        <v>18</v>
      </c>
      <c r="CX506" s="657">
        <v>9</v>
      </c>
      <c r="CY506" s="657">
        <v>4</v>
      </c>
      <c r="CZ506" s="665">
        <v>0</v>
      </c>
      <c r="DA506" s="657">
        <v>0</v>
      </c>
      <c r="DB506" s="666">
        <v>0</v>
      </c>
      <c r="DC506" s="657">
        <v>2</v>
      </c>
      <c r="DD506" s="657">
        <v>1</v>
      </c>
      <c r="DE506" s="657">
        <v>1</v>
      </c>
      <c r="DF506" s="665">
        <v>0</v>
      </c>
      <c r="DG506" s="657">
        <v>0</v>
      </c>
      <c r="DH506" s="666">
        <v>0</v>
      </c>
      <c r="DI506" s="657">
        <v>12</v>
      </c>
      <c r="DJ506" s="657">
        <v>6</v>
      </c>
      <c r="DK506" s="657">
        <v>6</v>
      </c>
      <c r="DL506" s="665">
        <v>0</v>
      </c>
      <c r="DM506" s="657">
        <v>0</v>
      </c>
      <c r="DN506" s="666">
        <v>0</v>
      </c>
      <c r="DO506" s="657">
        <v>0</v>
      </c>
      <c r="DP506" s="657">
        <v>0</v>
      </c>
      <c r="DQ506" s="657">
        <v>0</v>
      </c>
      <c r="DR506" s="665">
        <v>0</v>
      </c>
      <c r="DS506" s="657">
        <v>0</v>
      </c>
      <c r="DT506" s="666">
        <v>0</v>
      </c>
      <c r="DU506" s="665">
        <v>0</v>
      </c>
      <c r="DV506" s="657">
        <v>0</v>
      </c>
      <c r="DW506" s="666">
        <v>0</v>
      </c>
    </row>
    <row r="507" spans="1:127" hidden="1" x14ac:dyDescent="0.15">
      <c r="A507" s="529" t="s">
        <v>1849</v>
      </c>
      <c r="B507" s="661">
        <v>9571</v>
      </c>
      <c r="C507" s="662">
        <v>5679</v>
      </c>
      <c r="D507" s="663">
        <v>3848</v>
      </c>
      <c r="E507" s="657">
        <v>3554</v>
      </c>
      <c r="F507" s="657">
        <v>2095</v>
      </c>
      <c r="G507" s="657">
        <v>1438</v>
      </c>
      <c r="H507" s="665">
        <v>920</v>
      </c>
      <c r="I507" s="657">
        <v>543</v>
      </c>
      <c r="J507" s="666">
        <v>371</v>
      </c>
      <c r="K507" s="657">
        <v>1194</v>
      </c>
      <c r="L507" s="657">
        <v>717</v>
      </c>
      <c r="M507" s="657">
        <v>472</v>
      </c>
      <c r="N507" s="665">
        <v>403</v>
      </c>
      <c r="O507" s="657">
        <v>243</v>
      </c>
      <c r="P507" s="666">
        <v>160</v>
      </c>
      <c r="Q507" s="657">
        <v>1208</v>
      </c>
      <c r="R507" s="657">
        <v>740</v>
      </c>
      <c r="S507" s="657">
        <v>460</v>
      </c>
      <c r="T507" s="665">
        <v>3</v>
      </c>
      <c r="U507" s="657">
        <v>3</v>
      </c>
      <c r="V507" s="666">
        <v>0</v>
      </c>
      <c r="W507" s="657">
        <v>303</v>
      </c>
      <c r="X507" s="657">
        <v>171</v>
      </c>
      <c r="Y507" s="657">
        <v>128</v>
      </c>
      <c r="Z507" s="665">
        <v>220</v>
      </c>
      <c r="AA507" s="657">
        <v>138</v>
      </c>
      <c r="AB507" s="666">
        <v>82</v>
      </c>
      <c r="AC507" s="657">
        <v>15</v>
      </c>
      <c r="AD507" s="657">
        <v>7</v>
      </c>
      <c r="AE507" s="657">
        <v>8</v>
      </c>
      <c r="AF507" s="665">
        <v>31</v>
      </c>
      <c r="AG507" s="657">
        <v>20</v>
      </c>
      <c r="AH507" s="666">
        <v>11</v>
      </c>
      <c r="AI507" s="657">
        <v>320</v>
      </c>
      <c r="AJ507" s="657">
        <v>183</v>
      </c>
      <c r="AK507" s="657">
        <v>137</v>
      </c>
      <c r="AL507" s="665">
        <v>52</v>
      </c>
      <c r="AM507" s="657">
        <v>23</v>
      </c>
      <c r="AN507" s="666">
        <v>29</v>
      </c>
      <c r="AO507" s="657">
        <v>32</v>
      </c>
      <c r="AP507" s="657">
        <v>15</v>
      </c>
      <c r="AQ507" s="657">
        <v>17</v>
      </c>
      <c r="AR507" s="665">
        <v>394</v>
      </c>
      <c r="AS507" s="657">
        <v>234</v>
      </c>
      <c r="AT507" s="666">
        <v>160</v>
      </c>
      <c r="AU507" s="657">
        <v>85</v>
      </c>
      <c r="AV507" s="657">
        <v>50</v>
      </c>
      <c r="AW507" s="657">
        <v>35</v>
      </c>
      <c r="AX507" s="665">
        <v>32</v>
      </c>
      <c r="AY507" s="657">
        <v>25</v>
      </c>
      <c r="AZ507" s="666">
        <v>7</v>
      </c>
      <c r="BA507" s="657">
        <v>228</v>
      </c>
      <c r="BB507" s="657">
        <v>139</v>
      </c>
      <c r="BC507" s="657">
        <v>89</v>
      </c>
      <c r="BD507" s="665">
        <v>24</v>
      </c>
      <c r="BE507" s="657">
        <v>16</v>
      </c>
      <c r="BF507" s="666">
        <v>8</v>
      </c>
      <c r="BG507" s="657">
        <v>204</v>
      </c>
      <c r="BH507" s="657">
        <v>99</v>
      </c>
      <c r="BI507" s="657">
        <v>105</v>
      </c>
      <c r="BJ507" s="665">
        <v>20</v>
      </c>
      <c r="BK507" s="657">
        <v>12</v>
      </c>
      <c r="BL507" s="666">
        <v>8</v>
      </c>
      <c r="BM507" s="657">
        <v>27</v>
      </c>
      <c r="BN507" s="657">
        <v>17</v>
      </c>
      <c r="BO507" s="657">
        <v>10</v>
      </c>
      <c r="BP507" s="665">
        <v>2</v>
      </c>
      <c r="BQ507" s="657">
        <v>2</v>
      </c>
      <c r="BR507" s="666">
        <v>0</v>
      </c>
      <c r="BS507" s="657">
        <v>36</v>
      </c>
      <c r="BT507" s="657">
        <v>20</v>
      </c>
      <c r="BU507" s="657">
        <v>16</v>
      </c>
      <c r="BV507" s="665">
        <v>13</v>
      </c>
      <c r="BW507" s="657">
        <v>9</v>
      </c>
      <c r="BX507" s="666">
        <v>4</v>
      </c>
      <c r="BY507" s="657">
        <v>20</v>
      </c>
      <c r="BZ507" s="657">
        <v>10</v>
      </c>
      <c r="CA507" s="657">
        <v>10</v>
      </c>
      <c r="CB507" s="665">
        <v>23</v>
      </c>
      <c r="CC507" s="657">
        <v>17</v>
      </c>
      <c r="CD507" s="666">
        <v>6</v>
      </c>
      <c r="CE507" s="657">
        <v>12</v>
      </c>
      <c r="CF507" s="657">
        <v>6</v>
      </c>
      <c r="CG507" s="657">
        <v>6</v>
      </c>
      <c r="CH507" s="665">
        <v>71</v>
      </c>
      <c r="CI507" s="657">
        <v>47</v>
      </c>
      <c r="CJ507" s="666">
        <v>24</v>
      </c>
      <c r="CK507" s="657">
        <v>42</v>
      </c>
      <c r="CL507" s="657">
        <v>29</v>
      </c>
      <c r="CM507" s="657">
        <v>13</v>
      </c>
      <c r="CN507" s="665">
        <v>3</v>
      </c>
      <c r="CO507" s="657">
        <v>0</v>
      </c>
      <c r="CP507" s="666">
        <v>3</v>
      </c>
      <c r="CQ507" s="657">
        <v>2</v>
      </c>
      <c r="CR507" s="657">
        <v>1</v>
      </c>
      <c r="CS507" s="657">
        <v>1</v>
      </c>
      <c r="CT507" s="665">
        <v>13</v>
      </c>
      <c r="CU507" s="657">
        <v>8</v>
      </c>
      <c r="CV507" s="666">
        <v>5</v>
      </c>
      <c r="CW507" s="657">
        <v>22</v>
      </c>
      <c r="CX507" s="657">
        <v>11</v>
      </c>
      <c r="CY507" s="657">
        <v>11</v>
      </c>
      <c r="CZ507" s="665">
        <v>2</v>
      </c>
      <c r="DA507" s="657">
        <v>2</v>
      </c>
      <c r="DB507" s="666">
        <v>0</v>
      </c>
      <c r="DC507" s="657">
        <v>10</v>
      </c>
      <c r="DD507" s="657">
        <v>4</v>
      </c>
      <c r="DE507" s="657">
        <v>6</v>
      </c>
      <c r="DF507" s="665">
        <v>1</v>
      </c>
      <c r="DG507" s="657">
        <v>1</v>
      </c>
      <c r="DH507" s="666">
        <v>0</v>
      </c>
      <c r="DI507" s="657">
        <v>19</v>
      </c>
      <c r="DJ507" s="657">
        <v>14</v>
      </c>
      <c r="DK507" s="657">
        <v>5</v>
      </c>
      <c r="DL507" s="665">
        <v>5</v>
      </c>
      <c r="DM507" s="657">
        <v>4</v>
      </c>
      <c r="DN507" s="666">
        <v>1</v>
      </c>
      <c r="DO507" s="657">
        <v>0</v>
      </c>
      <c r="DP507" s="657">
        <v>0</v>
      </c>
      <c r="DQ507" s="657">
        <v>0</v>
      </c>
      <c r="DR507" s="665">
        <v>3</v>
      </c>
      <c r="DS507" s="657">
        <v>2</v>
      </c>
      <c r="DT507" s="666">
        <v>1</v>
      </c>
      <c r="DU507" s="665">
        <v>3</v>
      </c>
      <c r="DV507" s="657">
        <v>2</v>
      </c>
      <c r="DW507" s="666">
        <v>1</v>
      </c>
    </row>
    <row r="508" spans="1:127" hidden="1" x14ac:dyDescent="0.15">
      <c r="A508" s="529" t="s">
        <v>1850</v>
      </c>
      <c r="B508" s="661">
        <v>32365</v>
      </c>
      <c r="C508" s="662">
        <v>17887</v>
      </c>
      <c r="D508" s="663">
        <v>14356</v>
      </c>
      <c r="E508" s="657">
        <v>13966</v>
      </c>
      <c r="F508" s="657">
        <v>8242</v>
      </c>
      <c r="G508" s="657">
        <v>5671</v>
      </c>
      <c r="H508" s="665">
        <v>2783</v>
      </c>
      <c r="I508" s="657">
        <v>1568</v>
      </c>
      <c r="J508" s="666">
        <v>1206</v>
      </c>
      <c r="K508" s="657">
        <v>2998</v>
      </c>
      <c r="L508" s="657">
        <v>1560</v>
      </c>
      <c r="M508" s="657">
        <v>1434</v>
      </c>
      <c r="N508" s="665">
        <v>1318</v>
      </c>
      <c r="O508" s="657">
        <v>666</v>
      </c>
      <c r="P508" s="666">
        <v>626</v>
      </c>
      <c r="Q508" s="657">
        <v>3256</v>
      </c>
      <c r="R508" s="657">
        <v>1810</v>
      </c>
      <c r="S508" s="657">
        <v>1435</v>
      </c>
      <c r="T508" s="665">
        <v>284</v>
      </c>
      <c r="U508" s="657">
        <v>134</v>
      </c>
      <c r="V508" s="666">
        <v>150</v>
      </c>
      <c r="W508" s="657">
        <v>721</v>
      </c>
      <c r="X508" s="657">
        <v>344</v>
      </c>
      <c r="Y508" s="657">
        <v>377</v>
      </c>
      <c r="Z508" s="665">
        <v>728</v>
      </c>
      <c r="AA508" s="657">
        <v>358</v>
      </c>
      <c r="AB508" s="666">
        <v>370</v>
      </c>
      <c r="AC508" s="657">
        <v>156</v>
      </c>
      <c r="AD508" s="657">
        <v>82</v>
      </c>
      <c r="AE508" s="657">
        <v>74</v>
      </c>
      <c r="AF508" s="665">
        <v>288</v>
      </c>
      <c r="AG508" s="657">
        <v>152</v>
      </c>
      <c r="AH508" s="666">
        <v>136</v>
      </c>
      <c r="AI508" s="657">
        <v>915</v>
      </c>
      <c r="AJ508" s="657">
        <v>469</v>
      </c>
      <c r="AK508" s="657">
        <v>446</v>
      </c>
      <c r="AL508" s="665">
        <v>119</v>
      </c>
      <c r="AM508" s="657">
        <v>63</v>
      </c>
      <c r="AN508" s="666">
        <v>56</v>
      </c>
      <c r="AO508" s="657">
        <v>103</v>
      </c>
      <c r="AP508" s="657">
        <v>55</v>
      </c>
      <c r="AQ508" s="657">
        <v>48</v>
      </c>
      <c r="AR508" s="665">
        <v>1169</v>
      </c>
      <c r="AS508" s="657">
        <v>567</v>
      </c>
      <c r="AT508" s="666">
        <v>602</v>
      </c>
      <c r="AU508" s="657">
        <v>139</v>
      </c>
      <c r="AV508" s="657">
        <v>73</v>
      </c>
      <c r="AW508" s="657">
        <v>66</v>
      </c>
      <c r="AX508" s="665">
        <v>267</v>
      </c>
      <c r="AY508" s="657">
        <v>122</v>
      </c>
      <c r="AZ508" s="666">
        <v>145</v>
      </c>
      <c r="BA508" s="657">
        <v>743</v>
      </c>
      <c r="BB508" s="657">
        <v>356</v>
      </c>
      <c r="BC508" s="657">
        <v>387</v>
      </c>
      <c r="BD508" s="665">
        <v>99</v>
      </c>
      <c r="BE508" s="657">
        <v>51</v>
      </c>
      <c r="BF508" s="666">
        <v>48</v>
      </c>
      <c r="BG508" s="657">
        <v>385</v>
      </c>
      <c r="BH508" s="657">
        <v>204</v>
      </c>
      <c r="BI508" s="657">
        <v>181</v>
      </c>
      <c r="BJ508" s="665">
        <v>192</v>
      </c>
      <c r="BK508" s="657">
        <v>90</v>
      </c>
      <c r="BL508" s="666">
        <v>102</v>
      </c>
      <c r="BM508" s="657">
        <v>122</v>
      </c>
      <c r="BN508" s="657">
        <v>60</v>
      </c>
      <c r="BO508" s="657">
        <v>62</v>
      </c>
      <c r="BP508" s="665">
        <v>48</v>
      </c>
      <c r="BQ508" s="657">
        <v>32</v>
      </c>
      <c r="BR508" s="666">
        <v>16</v>
      </c>
      <c r="BS508" s="657">
        <v>157</v>
      </c>
      <c r="BT508" s="657">
        <v>89</v>
      </c>
      <c r="BU508" s="657">
        <v>68</v>
      </c>
      <c r="BV508" s="665">
        <v>206</v>
      </c>
      <c r="BW508" s="657">
        <v>115</v>
      </c>
      <c r="BX508" s="666">
        <v>91</v>
      </c>
      <c r="BY508" s="657">
        <v>97</v>
      </c>
      <c r="BZ508" s="657">
        <v>61</v>
      </c>
      <c r="CA508" s="657">
        <v>36</v>
      </c>
      <c r="CB508" s="665">
        <v>102</v>
      </c>
      <c r="CC508" s="657">
        <v>52</v>
      </c>
      <c r="CD508" s="666">
        <v>50</v>
      </c>
      <c r="CE508" s="657">
        <v>95</v>
      </c>
      <c r="CF508" s="657">
        <v>55</v>
      </c>
      <c r="CG508" s="657">
        <v>40</v>
      </c>
      <c r="CH508" s="665">
        <v>137</v>
      </c>
      <c r="CI508" s="657">
        <v>54</v>
      </c>
      <c r="CJ508" s="666">
        <v>83</v>
      </c>
      <c r="CK508" s="657">
        <v>171</v>
      </c>
      <c r="CL508" s="657">
        <v>90</v>
      </c>
      <c r="CM508" s="657">
        <v>81</v>
      </c>
      <c r="CN508" s="665">
        <v>14</v>
      </c>
      <c r="CO508" s="657">
        <v>5</v>
      </c>
      <c r="CP508" s="666">
        <v>9</v>
      </c>
      <c r="CQ508" s="657">
        <v>15</v>
      </c>
      <c r="CR508" s="657">
        <v>5</v>
      </c>
      <c r="CS508" s="657">
        <v>10</v>
      </c>
      <c r="CT508" s="665">
        <v>68</v>
      </c>
      <c r="CU508" s="657">
        <v>44</v>
      </c>
      <c r="CV508" s="666">
        <v>24</v>
      </c>
      <c r="CW508" s="657">
        <v>134</v>
      </c>
      <c r="CX508" s="657">
        <v>29</v>
      </c>
      <c r="CY508" s="657">
        <v>86</v>
      </c>
      <c r="CZ508" s="665">
        <v>5</v>
      </c>
      <c r="DA508" s="657">
        <v>4</v>
      </c>
      <c r="DB508" s="666">
        <v>1</v>
      </c>
      <c r="DC508" s="657">
        <v>64</v>
      </c>
      <c r="DD508" s="657">
        <v>33</v>
      </c>
      <c r="DE508" s="657">
        <v>31</v>
      </c>
      <c r="DF508" s="665">
        <v>13</v>
      </c>
      <c r="DG508" s="657">
        <v>7</v>
      </c>
      <c r="DH508" s="666">
        <v>6</v>
      </c>
      <c r="DI508" s="657">
        <v>122</v>
      </c>
      <c r="DJ508" s="657">
        <v>78</v>
      </c>
      <c r="DK508" s="657">
        <v>44</v>
      </c>
      <c r="DL508" s="665">
        <v>84</v>
      </c>
      <c r="DM508" s="657">
        <v>47</v>
      </c>
      <c r="DN508" s="666">
        <v>37</v>
      </c>
      <c r="DO508" s="657">
        <v>11</v>
      </c>
      <c r="DP508" s="657">
        <v>5</v>
      </c>
      <c r="DQ508" s="657">
        <v>6</v>
      </c>
      <c r="DR508" s="665">
        <v>50</v>
      </c>
      <c r="DS508" s="657">
        <v>44</v>
      </c>
      <c r="DT508" s="666">
        <v>6</v>
      </c>
      <c r="DU508" s="665">
        <v>21</v>
      </c>
      <c r="DV508" s="657">
        <v>12</v>
      </c>
      <c r="DW508" s="666">
        <v>9</v>
      </c>
    </row>
    <row r="509" spans="1:127" hidden="1" x14ac:dyDescent="0.15">
      <c r="A509" s="529" t="s">
        <v>1851</v>
      </c>
      <c r="B509" s="661">
        <v>10</v>
      </c>
      <c r="C509" s="662">
        <v>6</v>
      </c>
      <c r="D509" s="663">
        <v>4</v>
      </c>
      <c r="E509" s="657">
        <v>4</v>
      </c>
      <c r="F509" s="657">
        <v>3</v>
      </c>
      <c r="G509" s="657">
        <v>1</v>
      </c>
      <c r="H509" s="665">
        <v>1</v>
      </c>
      <c r="I509" s="657">
        <v>1</v>
      </c>
      <c r="J509" s="666">
        <v>0</v>
      </c>
      <c r="K509" s="657">
        <v>3</v>
      </c>
      <c r="L509" s="657">
        <v>1</v>
      </c>
      <c r="M509" s="657">
        <v>2</v>
      </c>
      <c r="N509" s="665">
        <v>0</v>
      </c>
      <c r="O509" s="657">
        <v>0</v>
      </c>
      <c r="P509" s="666">
        <v>0</v>
      </c>
      <c r="Q509" s="657">
        <v>0</v>
      </c>
      <c r="R509" s="657">
        <v>0</v>
      </c>
      <c r="S509" s="657">
        <v>0</v>
      </c>
      <c r="T509" s="665">
        <v>0</v>
      </c>
      <c r="U509" s="657">
        <v>0</v>
      </c>
      <c r="V509" s="666">
        <v>0</v>
      </c>
      <c r="W509" s="657">
        <v>0</v>
      </c>
      <c r="X509" s="657">
        <v>0</v>
      </c>
      <c r="Y509" s="657">
        <v>0</v>
      </c>
      <c r="Z509" s="665">
        <v>0</v>
      </c>
      <c r="AA509" s="657">
        <v>0</v>
      </c>
      <c r="AB509" s="666">
        <v>0</v>
      </c>
      <c r="AC509" s="657">
        <v>0</v>
      </c>
      <c r="AD509" s="657">
        <v>0</v>
      </c>
      <c r="AE509" s="657">
        <v>0</v>
      </c>
      <c r="AF509" s="665">
        <v>0</v>
      </c>
      <c r="AG509" s="657">
        <v>0</v>
      </c>
      <c r="AH509" s="666">
        <v>0</v>
      </c>
      <c r="AI509" s="657">
        <v>0</v>
      </c>
      <c r="AJ509" s="657">
        <v>0</v>
      </c>
      <c r="AK509" s="657">
        <v>0</v>
      </c>
      <c r="AL509" s="665">
        <v>0</v>
      </c>
      <c r="AM509" s="657">
        <v>0</v>
      </c>
      <c r="AN509" s="666">
        <v>0</v>
      </c>
      <c r="AO509" s="657">
        <v>0</v>
      </c>
      <c r="AP509" s="657">
        <v>0</v>
      </c>
      <c r="AQ509" s="657">
        <v>0</v>
      </c>
      <c r="AR509" s="665">
        <v>0</v>
      </c>
      <c r="AS509" s="657">
        <v>0</v>
      </c>
      <c r="AT509" s="666">
        <v>0</v>
      </c>
      <c r="AU509" s="657">
        <v>0</v>
      </c>
      <c r="AV509" s="657">
        <v>0</v>
      </c>
      <c r="AW509" s="657">
        <v>0</v>
      </c>
      <c r="AX509" s="665">
        <v>0</v>
      </c>
      <c r="AY509" s="657">
        <v>0</v>
      </c>
      <c r="AZ509" s="666">
        <v>0</v>
      </c>
      <c r="BA509" s="657">
        <v>0</v>
      </c>
      <c r="BB509" s="657">
        <v>0</v>
      </c>
      <c r="BC509" s="657">
        <v>0</v>
      </c>
      <c r="BD509" s="665">
        <v>0</v>
      </c>
      <c r="BE509" s="657">
        <v>0</v>
      </c>
      <c r="BF509" s="666">
        <v>0</v>
      </c>
      <c r="BG509" s="657">
        <v>0</v>
      </c>
      <c r="BH509" s="657">
        <v>0</v>
      </c>
      <c r="BI509" s="657">
        <v>0</v>
      </c>
      <c r="BJ509" s="665">
        <v>0</v>
      </c>
      <c r="BK509" s="657">
        <v>0</v>
      </c>
      <c r="BL509" s="666">
        <v>0</v>
      </c>
      <c r="BM509" s="657">
        <v>0</v>
      </c>
      <c r="BN509" s="657">
        <v>0</v>
      </c>
      <c r="BO509" s="657">
        <v>0</v>
      </c>
      <c r="BP509" s="665">
        <v>0</v>
      </c>
      <c r="BQ509" s="657">
        <v>0</v>
      </c>
      <c r="BR509" s="666">
        <v>0</v>
      </c>
      <c r="BS509" s="657">
        <v>0</v>
      </c>
      <c r="BT509" s="657">
        <v>0</v>
      </c>
      <c r="BU509" s="657">
        <v>0</v>
      </c>
      <c r="BV509" s="665">
        <v>0</v>
      </c>
      <c r="BW509" s="657">
        <v>0</v>
      </c>
      <c r="BX509" s="666">
        <v>0</v>
      </c>
      <c r="BY509" s="657">
        <v>0</v>
      </c>
      <c r="BZ509" s="657">
        <v>0</v>
      </c>
      <c r="CA509" s="657">
        <v>0</v>
      </c>
      <c r="CB509" s="665">
        <v>2</v>
      </c>
      <c r="CC509" s="657">
        <v>1</v>
      </c>
      <c r="CD509" s="666">
        <v>1</v>
      </c>
      <c r="CE509" s="657">
        <v>0</v>
      </c>
      <c r="CF509" s="657">
        <v>0</v>
      </c>
      <c r="CG509" s="657">
        <v>0</v>
      </c>
      <c r="CH509" s="665">
        <v>0</v>
      </c>
      <c r="CI509" s="657">
        <v>0</v>
      </c>
      <c r="CJ509" s="666">
        <v>0</v>
      </c>
      <c r="CK509" s="657">
        <v>0</v>
      </c>
      <c r="CL509" s="657">
        <v>0</v>
      </c>
      <c r="CM509" s="657">
        <v>0</v>
      </c>
      <c r="CN509" s="665">
        <v>0</v>
      </c>
      <c r="CO509" s="657">
        <v>0</v>
      </c>
      <c r="CP509" s="666">
        <v>0</v>
      </c>
      <c r="CQ509" s="657">
        <v>0</v>
      </c>
      <c r="CR509" s="657">
        <v>0</v>
      </c>
      <c r="CS509" s="657">
        <v>0</v>
      </c>
      <c r="CT509" s="665">
        <v>0</v>
      </c>
      <c r="CU509" s="657">
        <v>0</v>
      </c>
      <c r="CV509" s="666">
        <v>0</v>
      </c>
      <c r="CW509" s="657">
        <v>0</v>
      </c>
      <c r="CX509" s="657">
        <v>0</v>
      </c>
      <c r="CY509" s="657">
        <v>0</v>
      </c>
      <c r="CZ509" s="665">
        <v>0</v>
      </c>
      <c r="DA509" s="657">
        <v>0</v>
      </c>
      <c r="DB509" s="666">
        <v>0</v>
      </c>
      <c r="DC509" s="657">
        <v>0</v>
      </c>
      <c r="DD509" s="657">
        <v>0</v>
      </c>
      <c r="DE509" s="657">
        <v>0</v>
      </c>
      <c r="DF509" s="665">
        <v>0</v>
      </c>
      <c r="DG509" s="657">
        <v>0</v>
      </c>
      <c r="DH509" s="666">
        <v>0</v>
      </c>
      <c r="DI509" s="657">
        <v>0</v>
      </c>
      <c r="DJ509" s="657">
        <v>0</v>
      </c>
      <c r="DK509" s="657">
        <v>0</v>
      </c>
      <c r="DL509" s="665">
        <v>0</v>
      </c>
      <c r="DM509" s="657">
        <v>0</v>
      </c>
      <c r="DN509" s="666">
        <v>0</v>
      </c>
      <c r="DO509" s="657">
        <v>0</v>
      </c>
      <c r="DP509" s="657">
        <v>0</v>
      </c>
      <c r="DQ509" s="657">
        <v>0</v>
      </c>
      <c r="DR509" s="665">
        <v>0</v>
      </c>
      <c r="DS509" s="657">
        <v>0</v>
      </c>
      <c r="DT509" s="666">
        <v>0</v>
      </c>
      <c r="DU509" s="665">
        <v>0</v>
      </c>
      <c r="DV509" s="657">
        <v>0</v>
      </c>
      <c r="DW509" s="666">
        <v>0</v>
      </c>
    </row>
    <row r="510" spans="1:127" hidden="1" x14ac:dyDescent="0.15">
      <c r="A510" s="529" t="s">
        <v>1852</v>
      </c>
      <c r="B510" s="661">
        <v>6289</v>
      </c>
      <c r="C510" s="662">
        <v>3368</v>
      </c>
      <c r="D510" s="663">
        <v>2921</v>
      </c>
      <c r="E510" s="657">
        <v>2909</v>
      </c>
      <c r="F510" s="657">
        <v>1611</v>
      </c>
      <c r="G510" s="657">
        <v>1298</v>
      </c>
      <c r="H510" s="665">
        <v>648</v>
      </c>
      <c r="I510" s="657">
        <v>361</v>
      </c>
      <c r="J510" s="666">
        <v>287</v>
      </c>
      <c r="K510" s="657">
        <v>408</v>
      </c>
      <c r="L510" s="657">
        <v>233</v>
      </c>
      <c r="M510" s="657">
        <v>175</v>
      </c>
      <c r="N510" s="665">
        <v>213</v>
      </c>
      <c r="O510" s="657">
        <v>99</v>
      </c>
      <c r="P510" s="666">
        <v>114</v>
      </c>
      <c r="Q510" s="657">
        <v>384</v>
      </c>
      <c r="R510" s="657">
        <v>205</v>
      </c>
      <c r="S510" s="657">
        <v>179</v>
      </c>
      <c r="T510" s="665">
        <v>32</v>
      </c>
      <c r="U510" s="657">
        <v>22</v>
      </c>
      <c r="V510" s="666">
        <v>10</v>
      </c>
      <c r="W510" s="657">
        <v>151</v>
      </c>
      <c r="X510" s="657">
        <v>70</v>
      </c>
      <c r="Y510" s="657">
        <v>81</v>
      </c>
      <c r="Z510" s="665">
        <v>129</v>
      </c>
      <c r="AA510" s="657">
        <v>60</v>
      </c>
      <c r="AB510" s="666">
        <v>69</v>
      </c>
      <c r="AC510" s="657">
        <v>11</v>
      </c>
      <c r="AD510" s="657">
        <v>7</v>
      </c>
      <c r="AE510" s="657">
        <v>4</v>
      </c>
      <c r="AF510" s="665">
        <v>38</v>
      </c>
      <c r="AG510" s="657">
        <v>19</v>
      </c>
      <c r="AH510" s="666">
        <v>19</v>
      </c>
      <c r="AI510" s="657">
        <v>218</v>
      </c>
      <c r="AJ510" s="657">
        <v>125</v>
      </c>
      <c r="AK510" s="657">
        <v>93</v>
      </c>
      <c r="AL510" s="665">
        <v>33</v>
      </c>
      <c r="AM510" s="657">
        <v>14</v>
      </c>
      <c r="AN510" s="666">
        <v>19</v>
      </c>
      <c r="AO510" s="657">
        <v>38</v>
      </c>
      <c r="AP510" s="657">
        <v>18</v>
      </c>
      <c r="AQ510" s="657">
        <v>20</v>
      </c>
      <c r="AR510" s="665">
        <v>155</v>
      </c>
      <c r="AS510" s="657">
        <v>69</v>
      </c>
      <c r="AT510" s="666">
        <v>86</v>
      </c>
      <c r="AU510" s="657">
        <v>49</v>
      </c>
      <c r="AV510" s="657">
        <v>24</v>
      </c>
      <c r="AW510" s="657">
        <v>25</v>
      </c>
      <c r="AX510" s="665">
        <v>72</v>
      </c>
      <c r="AY510" s="657">
        <v>26</v>
      </c>
      <c r="AZ510" s="666">
        <v>46</v>
      </c>
      <c r="BA510" s="657">
        <v>157</v>
      </c>
      <c r="BB510" s="657">
        <v>81</v>
      </c>
      <c r="BC510" s="657">
        <v>76</v>
      </c>
      <c r="BD510" s="665">
        <v>12</v>
      </c>
      <c r="BE510" s="657">
        <v>5</v>
      </c>
      <c r="BF510" s="666">
        <v>7</v>
      </c>
      <c r="BG510" s="657">
        <v>97</v>
      </c>
      <c r="BH510" s="657">
        <v>50</v>
      </c>
      <c r="BI510" s="657">
        <v>47</v>
      </c>
      <c r="BJ510" s="665">
        <v>169</v>
      </c>
      <c r="BK510" s="657">
        <v>72</v>
      </c>
      <c r="BL510" s="666">
        <v>97</v>
      </c>
      <c r="BM510" s="657">
        <v>47</v>
      </c>
      <c r="BN510" s="657">
        <v>16</v>
      </c>
      <c r="BO510" s="657">
        <v>31</v>
      </c>
      <c r="BP510" s="665">
        <v>10</v>
      </c>
      <c r="BQ510" s="657">
        <v>6</v>
      </c>
      <c r="BR510" s="666">
        <v>4</v>
      </c>
      <c r="BS510" s="657">
        <v>64</v>
      </c>
      <c r="BT510" s="657">
        <v>38</v>
      </c>
      <c r="BU510" s="657">
        <v>26</v>
      </c>
      <c r="BV510" s="665">
        <v>25</v>
      </c>
      <c r="BW510" s="657">
        <v>17</v>
      </c>
      <c r="BX510" s="666">
        <v>8</v>
      </c>
      <c r="BY510" s="657">
        <v>16</v>
      </c>
      <c r="BZ510" s="657">
        <v>10</v>
      </c>
      <c r="CA510" s="657">
        <v>6</v>
      </c>
      <c r="CB510" s="665">
        <v>16</v>
      </c>
      <c r="CC510" s="657">
        <v>4</v>
      </c>
      <c r="CD510" s="666">
        <v>12</v>
      </c>
      <c r="CE510" s="657">
        <v>37</v>
      </c>
      <c r="CF510" s="657">
        <v>24</v>
      </c>
      <c r="CG510" s="657">
        <v>13</v>
      </c>
      <c r="CH510" s="665">
        <v>16</v>
      </c>
      <c r="CI510" s="657">
        <v>5</v>
      </c>
      <c r="CJ510" s="666">
        <v>11</v>
      </c>
      <c r="CK510" s="657">
        <v>26</v>
      </c>
      <c r="CL510" s="657">
        <v>15</v>
      </c>
      <c r="CM510" s="657">
        <v>11</v>
      </c>
      <c r="CN510" s="665">
        <v>0</v>
      </c>
      <c r="CO510" s="657">
        <v>0</v>
      </c>
      <c r="CP510" s="666">
        <v>0</v>
      </c>
      <c r="CQ510" s="657">
        <v>1</v>
      </c>
      <c r="CR510" s="657">
        <v>1</v>
      </c>
      <c r="CS510" s="657">
        <v>0</v>
      </c>
      <c r="CT510" s="665">
        <v>30</v>
      </c>
      <c r="CU510" s="657">
        <v>17</v>
      </c>
      <c r="CV510" s="666">
        <v>13</v>
      </c>
      <c r="CW510" s="657">
        <v>10</v>
      </c>
      <c r="CX510" s="657">
        <v>2</v>
      </c>
      <c r="CY510" s="657">
        <v>8</v>
      </c>
      <c r="CZ510" s="665">
        <v>2</v>
      </c>
      <c r="DA510" s="657">
        <v>2</v>
      </c>
      <c r="DB510" s="666">
        <v>0</v>
      </c>
      <c r="DC510" s="657">
        <v>20</v>
      </c>
      <c r="DD510" s="657">
        <v>11</v>
      </c>
      <c r="DE510" s="657">
        <v>9</v>
      </c>
      <c r="DF510" s="665">
        <v>1</v>
      </c>
      <c r="DG510" s="657">
        <v>0</v>
      </c>
      <c r="DH510" s="666">
        <v>1</v>
      </c>
      <c r="DI510" s="657">
        <v>30</v>
      </c>
      <c r="DJ510" s="657">
        <v>19</v>
      </c>
      <c r="DK510" s="657">
        <v>11</v>
      </c>
      <c r="DL510" s="665">
        <v>2</v>
      </c>
      <c r="DM510" s="657">
        <v>1</v>
      </c>
      <c r="DN510" s="666">
        <v>1</v>
      </c>
      <c r="DO510" s="657">
        <v>0</v>
      </c>
      <c r="DP510" s="657">
        <v>0</v>
      </c>
      <c r="DQ510" s="657">
        <v>0</v>
      </c>
      <c r="DR510" s="665">
        <v>11</v>
      </c>
      <c r="DS510" s="657">
        <v>8</v>
      </c>
      <c r="DT510" s="666">
        <v>3</v>
      </c>
      <c r="DU510" s="665">
        <v>2</v>
      </c>
      <c r="DV510" s="657">
        <v>1</v>
      </c>
      <c r="DW510" s="666">
        <v>1</v>
      </c>
    </row>
    <row r="511" spans="1:127" hidden="1" x14ac:dyDescent="0.15">
      <c r="A511" s="529" t="s">
        <v>1853</v>
      </c>
      <c r="B511" s="661">
        <v>12029</v>
      </c>
      <c r="C511" s="662">
        <v>5845</v>
      </c>
      <c r="D511" s="663">
        <v>6089</v>
      </c>
      <c r="E511" s="657">
        <v>4299</v>
      </c>
      <c r="F511" s="657">
        <v>2159</v>
      </c>
      <c r="G511" s="657">
        <v>2101</v>
      </c>
      <c r="H511" s="665">
        <v>1069</v>
      </c>
      <c r="I511" s="657">
        <v>539</v>
      </c>
      <c r="J511" s="666">
        <v>529</v>
      </c>
      <c r="K511" s="657">
        <v>1280</v>
      </c>
      <c r="L511" s="657">
        <v>620</v>
      </c>
      <c r="M511" s="657">
        <v>656</v>
      </c>
      <c r="N511" s="665">
        <v>465</v>
      </c>
      <c r="O511" s="657">
        <v>172</v>
      </c>
      <c r="P511" s="666">
        <v>272</v>
      </c>
      <c r="Q511" s="657">
        <v>1324</v>
      </c>
      <c r="R511" s="657">
        <v>685</v>
      </c>
      <c r="S511" s="657">
        <v>628</v>
      </c>
      <c r="T511" s="665">
        <v>129</v>
      </c>
      <c r="U511" s="657">
        <v>61</v>
      </c>
      <c r="V511" s="666">
        <v>68</v>
      </c>
      <c r="W511" s="657">
        <v>279</v>
      </c>
      <c r="X511" s="657">
        <v>120</v>
      </c>
      <c r="Y511" s="657">
        <v>159</v>
      </c>
      <c r="Z511" s="665">
        <v>287</v>
      </c>
      <c r="AA511" s="657">
        <v>127</v>
      </c>
      <c r="AB511" s="666">
        <v>160</v>
      </c>
      <c r="AC511" s="657">
        <v>110</v>
      </c>
      <c r="AD511" s="657">
        <v>59</v>
      </c>
      <c r="AE511" s="657">
        <v>51</v>
      </c>
      <c r="AF511" s="665">
        <v>197</v>
      </c>
      <c r="AG511" s="657">
        <v>105</v>
      </c>
      <c r="AH511" s="666">
        <v>92</v>
      </c>
      <c r="AI511" s="657">
        <v>356</v>
      </c>
      <c r="AJ511" s="657">
        <v>158</v>
      </c>
      <c r="AK511" s="657">
        <v>198</v>
      </c>
      <c r="AL511" s="665">
        <v>56</v>
      </c>
      <c r="AM511" s="657">
        <v>29</v>
      </c>
      <c r="AN511" s="666">
        <v>27</v>
      </c>
      <c r="AO511" s="657">
        <v>34</v>
      </c>
      <c r="AP511" s="657">
        <v>18</v>
      </c>
      <c r="AQ511" s="657">
        <v>16</v>
      </c>
      <c r="AR511" s="665">
        <v>575</v>
      </c>
      <c r="AS511" s="657">
        <v>234</v>
      </c>
      <c r="AT511" s="666">
        <v>341</v>
      </c>
      <c r="AU511" s="657">
        <v>53</v>
      </c>
      <c r="AV511" s="657">
        <v>31</v>
      </c>
      <c r="AW511" s="657">
        <v>22</v>
      </c>
      <c r="AX511" s="665">
        <v>94</v>
      </c>
      <c r="AY511" s="657">
        <v>44</v>
      </c>
      <c r="AZ511" s="666">
        <v>50</v>
      </c>
      <c r="BA511" s="657">
        <v>296</v>
      </c>
      <c r="BB511" s="657">
        <v>128</v>
      </c>
      <c r="BC511" s="657">
        <v>168</v>
      </c>
      <c r="BD511" s="665">
        <v>59</v>
      </c>
      <c r="BE511" s="657">
        <v>34</v>
      </c>
      <c r="BF511" s="666">
        <v>25</v>
      </c>
      <c r="BG511" s="657">
        <v>105</v>
      </c>
      <c r="BH511" s="657">
        <v>46</v>
      </c>
      <c r="BI511" s="657">
        <v>59</v>
      </c>
      <c r="BJ511" s="665">
        <v>14</v>
      </c>
      <c r="BK511" s="657">
        <v>11</v>
      </c>
      <c r="BL511" s="666">
        <v>3</v>
      </c>
      <c r="BM511" s="657">
        <v>47</v>
      </c>
      <c r="BN511" s="657">
        <v>28</v>
      </c>
      <c r="BO511" s="657">
        <v>19</v>
      </c>
      <c r="BP511" s="665">
        <v>26</v>
      </c>
      <c r="BQ511" s="657">
        <v>18</v>
      </c>
      <c r="BR511" s="666">
        <v>8</v>
      </c>
      <c r="BS511" s="657">
        <v>74</v>
      </c>
      <c r="BT511" s="657">
        <v>40</v>
      </c>
      <c r="BU511" s="657">
        <v>34</v>
      </c>
      <c r="BV511" s="665">
        <v>141</v>
      </c>
      <c r="BW511" s="657">
        <v>80</v>
      </c>
      <c r="BX511" s="666">
        <v>61</v>
      </c>
      <c r="BY511" s="657">
        <v>60</v>
      </c>
      <c r="BZ511" s="657">
        <v>38</v>
      </c>
      <c r="CA511" s="657">
        <v>22</v>
      </c>
      <c r="CB511" s="665">
        <v>54</v>
      </c>
      <c r="CC511" s="657">
        <v>31</v>
      </c>
      <c r="CD511" s="666">
        <v>23</v>
      </c>
      <c r="CE511" s="657">
        <v>43</v>
      </c>
      <c r="CF511" s="657">
        <v>22</v>
      </c>
      <c r="CG511" s="657">
        <v>21</v>
      </c>
      <c r="CH511" s="665">
        <v>108</v>
      </c>
      <c r="CI511" s="657">
        <v>45</v>
      </c>
      <c r="CJ511" s="666">
        <v>63</v>
      </c>
      <c r="CK511" s="657">
        <v>100</v>
      </c>
      <c r="CL511" s="657">
        <v>50</v>
      </c>
      <c r="CM511" s="657">
        <v>50</v>
      </c>
      <c r="CN511" s="665">
        <v>14</v>
      </c>
      <c r="CO511" s="657">
        <v>5</v>
      </c>
      <c r="CP511" s="666">
        <v>9</v>
      </c>
      <c r="CQ511" s="657">
        <v>12</v>
      </c>
      <c r="CR511" s="657">
        <v>3</v>
      </c>
      <c r="CS511" s="657">
        <v>9</v>
      </c>
      <c r="CT511" s="665">
        <v>16</v>
      </c>
      <c r="CU511" s="657">
        <v>11</v>
      </c>
      <c r="CV511" s="666">
        <v>5</v>
      </c>
      <c r="CW511" s="657">
        <v>102</v>
      </c>
      <c r="CX511" s="657">
        <v>16</v>
      </c>
      <c r="CY511" s="657">
        <v>67</v>
      </c>
      <c r="CZ511" s="665">
        <v>0</v>
      </c>
      <c r="DA511" s="657">
        <v>0</v>
      </c>
      <c r="DB511" s="666">
        <v>0</v>
      </c>
      <c r="DC511" s="657">
        <v>23</v>
      </c>
      <c r="DD511" s="657">
        <v>10</v>
      </c>
      <c r="DE511" s="657">
        <v>13</v>
      </c>
      <c r="DF511" s="665">
        <v>6</v>
      </c>
      <c r="DG511" s="657">
        <v>4</v>
      </c>
      <c r="DH511" s="666">
        <v>2</v>
      </c>
      <c r="DI511" s="657">
        <v>68</v>
      </c>
      <c r="DJ511" s="657">
        <v>44</v>
      </c>
      <c r="DK511" s="657">
        <v>24</v>
      </c>
      <c r="DL511" s="665">
        <v>33</v>
      </c>
      <c r="DM511" s="657">
        <v>11</v>
      </c>
      <c r="DN511" s="666">
        <v>22</v>
      </c>
      <c r="DO511" s="657">
        <v>7</v>
      </c>
      <c r="DP511" s="657">
        <v>3</v>
      </c>
      <c r="DQ511" s="657">
        <v>4</v>
      </c>
      <c r="DR511" s="665">
        <v>3</v>
      </c>
      <c r="DS511" s="657">
        <v>1</v>
      </c>
      <c r="DT511" s="666">
        <v>2</v>
      </c>
      <c r="DU511" s="665">
        <v>11</v>
      </c>
      <c r="DV511" s="657">
        <v>5</v>
      </c>
      <c r="DW511" s="666">
        <v>6</v>
      </c>
    </row>
    <row r="512" spans="1:127" hidden="1" x14ac:dyDescent="0.15">
      <c r="A512" s="529" t="s">
        <v>1854</v>
      </c>
      <c r="B512" s="661">
        <v>3409</v>
      </c>
      <c r="C512" s="662">
        <v>2089</v>
      </c>
      <c r="D512" s="663">
        <v>1314</v>
      </c>
      <c r="E512" s="657">
        <v>1411</v>
      </c>
      <c r="F512" s="657">
        <v>946</v>
      </c>
      <c r="G512" s="657">
        <v>462</v>
      </c>
      <c r="H512" s="665">
        <v>443</v>
      </c>
      <c r="I512" s="657">
        <v>276</v>
      </c>
      <c r="J512" s="666">
        <v>164</v>
      </c>
      <c r="K512" s="657">
        <v>196</v>
      </c>
      <c r="L512" s="657">
        <v>94</v>
      </c>
      <c r="M512" s="657">
        <v>102</v>
      </c>
      <c r="N512" s="665">
        <v>137</v>
      </c>
      <c r="O512" s="657">
        <v>75</v>
      </c>
      <c r="P512" s="666">
        <v>62</v>
      </c>
      <c r="Q512" s="657">
        <v>205</v>
      </c>
      <c r="R512" s="657">
        <v>93</v>
      </c>
      <c r="S512" s="657">
        <v>112</v>
      </c>
      <c r="T512" s="665">
        <v>66</v>
      </c>
      <c r="U512" s="657">
        <v>36</v>
      </c>
      <c r="V512" s="666">
        <v>30</v>
      </c>
      <c r="W512" s="657">
        <v>29</v>
      </c>
      <c r="X512" s="657">
        <v>15</v>
      </c>
      <c r="Y512" s="657">
        <v>14</v>
      </c>
      <c r="Z512" s="665">
        <v>80</v>
      </c>
      <c r="AA512" s="657">
        <v>67</v>
      </c>
      <c r="AB512" s="666">
        <v>13</v>
      </c>
      <c r="AC512" s="657">
        <v>31</v>
      </c>
      <c r="AD512" s="657">
        <v>14</v>
      </c>
      <c r="AE512" s="657">
        <v>17</v>
      </c>
      <c r="AF512" s="665">
        <v>27</v>
      </c>
      <c r="AG512" s="657">
        <v>14</v>
      </c>
      <c r="AH512" s="666">
        <v>13</v>
      </c>
      <c r="AI512" s="657">
        <v>176</v>
      </c>
      <c r="AJ512" s="657">
        <v>106</v>
      </c>
      <c r="AK512" s="657">
        <v>70</v>
      </c>
      <c r="AL512" s="665">
        <v>21</v>
      </c>
      <c r="AM512" s="657">
        <v>15</v>
      </c>
      <c r="AN512" s="666">
        <v>6</v>
      </c>
      <c r="AO512" s="657">
        <v>13</v>
      </c>
      <c r="AP512" s="657">
        <v>7</v>
      </c>
      <c r="AQ512" s="657">
        <v>6</v>
      </c>
      <c r="AR512" s="665">
        <v>75</v>
      </c>
      <c r="AS512" s="657">
        <v>47</v>
      </c>
      <c r="AT512" s="666">
        <v>28</v>
      </c>
      <c r="AU512" s="657">
        <v>13</v>
      </c>
      <c r="AV512" s="657">
        <v>5</v>
      </c>
      <c r="AW512" s="657">
        <v>8</v>
      </c>
      <c r="AX512" s="665">
        <v>61</v>
      </c>
      <c r="AY512" s="657">
        <v>30</v>
      </c>
      <c r="AZ512" s="666">
        <v>31</v>
      </c>
      <c r="BA512" s="657">
        <v>85</v>
      </c>
      <c r="BB512" s="657">
        <v>49</v>
      </c>
      <c r="BC512" s="657">
        <v>36</v>
      </c>
      <c r="BD512" s="665">
        <v>8</v>
      </c>
      <c r="BE512" s="657">
        <v>4</v>
      </c>
      <c r="BF512" s="666">
        <v>4</v>
      </c>
      <c r="BG512" s="657">
        <v>58</v>
      </c>
      <c r="BH512" s="657">
        <v>29</v>
      </c>
      <c r="BI512" s="657">
        <v>29</v>
      </c>
      <c r="BJ512" s="665">
        <v>2</v>
      </c>
      <c r="BK512" s="657">
        <v>1</v>
      </c>
      <c r="BL512" s="666">
        <v>1</v>
      </c>
      <c r="BM512" s="657">
        <v>20</v>
      </c>
      <c r="BN512" s="657">
        <v>11</v>
      </c>
      <c r="BO512" s="657">
        <v>9</v>
      </c>
      <c r="BP512" s="665">
        <v>12</v>
      </c>
      <c r="BQ512" s="657">
        <v>8</v>
      </c>
      <c r="BR512" s="666">
        <v>4</v>
      </c>
      <c r="BS512" s="657">
        <v>11</v>
      </c>
      <c r="BT512" s="657">
        <v>5</v>
      </c>
      <c r="BU512" s="657">
        <v>6</v>
      </c>
      <c r="BV512" s="665">
        <v>26</v>
      </c>
      <c r="BW512" s="657">
        <v>14</v>
      </c>
      <c r="BX512" s="666">
        <v>12</v>
      </c>
      <c r="BY512" s="657">
        <v>21</v>
      </c>
      <c r="BZ512" s="657">
        <v>13</v>
      </c>
      <c r="CA512" s="657">
        <v>8</v>
      </c>
      <c r="CB512" s="665">
        <v>14</v>
      </c>
      <c r="CC512" s="657">
        <v>7</v>
      </c>
      <c r="CD512" s="666">
        <v>7</v>
      </c>
      <c r="CE512" s="657">
        <v>13</v>
      </c>
      <c r="CF512" s="657">
        <v>7</v>
      </c>
      <c r="CG512" s="657">
        <v>6</v>
      </c>
      <c r="CH512" s="665">
        <v>1</v>
      </c>
      <c r="CI512" s="657">
        <v>0</v>
      </c>
      <c r="CJ512" s="666">
        <v>1</v>
      </c>
      <c r="CK512" s="657">
        <v>23</v>
      </c>
      <c r="CL512" s="657">
        <v>15</v>
      </c>
      <c r="CM512" s="657">
        <v>8</v>
      </c>
      <c r="CN512" s="665">
        <v>0</v>
      </c>
      <c r="CO512" s="657">
        <v>0</v>
      </c>
      <c r="CP512" s="666">
        <v>0</v>
      </c>
      <c r="CQ512" s="657">
        <v>2</v>
      </c>
      <c r="CR512" s="657">
        <v>1</v>
      </c>
      <c r="CS512" s="657">
        <v>1</v>
      </c>
      <c r="CT512" s="665">
        <v>7</v>
      </c>
      <c r="CU512" s="657">
        <v>5</v>
      </c>
      <c r="CV512" s="666">
        <v>2</v>
      </c>
      <c r="CW512" s="657">
        <v>22</v>
      </c>
      <c r="CX512" s="657">
        <v>11</v>
      </c>
      <c r="CY512" s="657">
        <v>11</v>
      </c>
      <c r="CZ512" s="665">
        <v>2</v>
      </c>
      <c r="DA512" s="657">
        <v>1</v>
      </c>
      <c r="DB512" s="666">
        <v>1</v>
      </c>
      <c r="DC512" s="657">
        <v>19</v>
      </c>
      <c r="DD512" s="657">
        <v>10</v>
      </c>
      <c r="DE512" s="657">
        <v>9</v>
      </c>
      <c r="DF512" s="665">
        <v>6</v>
      </c>
      <c r="DG512" s="657">
        <v>3</v>
      </c>
      <c r="DH512" s="666">
        <v>3</v>
      </c>
      <c r="DI512" s="657">
        <v>8</v>
      </c>
      <c r="DJ512" s="657">
        <v>5</v>
      </c>
      <c r="DK512" s="657">
        <v>3</v>
      </c>
      <c r="DL512" s="665">
        <v>18</v>
      </c>
      <c r="DM512" s="657">
        <v>8</v>
      </c>
      <c r="DN512" s="666">
        <v>10</v>
      </c>
      <c r="DO512" s="657">
        <v>4</v>
      </c>
      <c r="DP512" s="657">
        <v>2</v>
      </c>
      <c r="DQ512" s="657">
        <v>2</v>
      </c>
      <c r="DR512" s="665">
        <v>36</v>
      </c>
      <c r="DS512" s="657">
        <v>35</v>
      </c>
      <c r="DT512" s="666">
        <v>1</v>
      </c>
      <c r="DU512" s="665">
        <v>7</v>
      </c>
      <c r="DV512" s="657">
        <v>5</v>
      </c>
      <c r="DW512" s="666">
        <v>2</v>
      </c>
    </row>
    <row r="513" spans="1:127" hidden="1" x14ac:dyDescent="0.15">
      <c r="A513" s="529" t="s">
        <v>1855</v>
      </c>
      <c r="B513" s="661">
        <v>10628</v>
      </c>
      <c r="C513" s="662">
        <v>6579</v>
      </c>
      <c r="D513" s="663">
        <v>4028</v>
      </c>
      <c r="E513" s="657">
        <v>5343</v>
      </c>
      <c r="F513" s="657">
        <v>3523</v>
      </c>
      <c r="G513" s="657">
        <v>1809</v>
      </c>
      <c r="H513" s="665">
        <v>622</v>
      </c>
      <c r="I513" s="657">
        <v>391</v>
      </c>
      <c r="J513" s="666">
        <v>226</v>
      </c>
      <c r="K513" s="657">
        <v>1111</v>
      </c>
      <c r="L513" s="657">
        <v>612</v>
      </c>
      <c r="M513" s="657">
        <v>499</v>
      </c>
      <c r="N513" s="665">
        <v>503</v>
      </c>
      <c r="O513" s="657">
        <v>320</v>
      </c>
      <c r="P513" s="666">
        <v>178</v>
      </c>
      <c r="Q513" s="657">
        <v>1343</v>
      </c>
      <c r="R513" s="657">
        <v>827</v>
      </c>
      <c r="S513" s="657">
        <v>516</v>
      </c>
      <c r="T513" s="665">
        <v>57</v>
      </c>
      <c r="U513" s="657">
        <v>15</v>
      </c>
      <c r="V513" s="666">
        <v>42</v>
      </c>
      <c r="W513" s="657">
        <v>262</v>
      </c>
      <c r="X513" s="657">
        <v>139</v>
      </c>
      <c r="Y513" s="657">
        <v>123</v>
      </c>
      <c r="Z513" s="665">
        <v>232</v>
      </c>
      <c r="AA513" s="657">
        <v>104</v>
      </c>
      <c r="AB513" s="666">
        <v>128</v>
      </c>
      <c r="AC513" s="657">
        <v>4</v>
      </c>
      <c r="AD513" s="657">
        <v>2</v>
      </c>
      <c r="AE513" s="657">
        <v>2</v>
      </c>
      <c r="AF513" s="665">
        <v>26</v>
      </c>
      <c r="AG513" s="657">
        <v>14</v>
      </c>
      <c r="AH513" s="666">
        <v>12</v>
      </c>
      <c r="AI513" s="657">
        <v>165</v>
      </c>
      <c r="AJ513" s="657">
        <v>80</v>
      </c>
      <c r="AK513" s="657">
        <v>85</v>
      </c>
      <c r="AL513" s="665">
        <v>9</v>
      </c>
      <c r="AM513" s="657">
        <v>5</v>
      </c>
      <c r="AN513" s="666">
        <v>4</v>
      </c>
      <c r="AO513" s="657">
        <v>18</v>
      </c>
      <c r="AP513" s="657">
        <v>12</v>
      </c>
      <c r="AQ513" s="657">
        <v>6</v>
      </c>
      <c r="AR513" s="665">
        <v>364</v>
      </c>
      <c r="AS513" s="657">
        <v>217</v>
      </c>
      <c r="AT513" s="666">
        <v>147</v>
      </c>
      <c r="AU513" s="657">
        <v>24</v>
      </c>
      <c r="AV513" s="657">
        <v>13</v>
      </c>
      <c r="AW513" s="657">
        <v>11</v>
      </c>
      <c r="AX513" s="665">
        <v>40</v>
      </c>
      <c r="AY513" s="657">
        <v>22</v>
      </c>
      <c r="AZ513" s="666">
        <v>18</v>
      </c>
      <c r="BA513" s="657">
        <v>205</v>
      </c>
      <c r="BB513" s="657">
        <v>98</v>
      </c>
      <c r="BC513" s="657">
        <v>107</v>
      </c>
      <c r="BD513" s="665">
        <v>20</v>
      </c>
      <c r="BE513" s="657">
        <v>8</v>
      </c>
      <c r="BF513" s="666">
        <v>12</v>
      </c>
      <c r="BG513" s="657">
        <v>125</v>
      </c>
      <c r="BH513" s="657">
        <v>79</v>
      </c>
      <c r="BI513" s="657">
        <v>46</v>
      </c>
      <c r="BJ513" s="665">
        <v>7</v>
      </c>
      <c r="BK513" s="657">
        <v>6</v>
      </c>
      <c r="BL513" s="666">
        <v>1</v>
      </c>
      <c r="BM513" s="657">
        <v>8</v>
      </c>
      <c r="BN513" s="657">
        <v>5</v>
      </c>
      <c r="BO513" s="657">
        <v>3</v>
      </c>
      <c r="BP513" s="665">
        <v>0</v>
      </c>
      <c r="BQ513" s="657">
        <v>0</v>
      </c>
      <c r="BR513" s="666">
        <v>0</v>
      </c>
      <c r="BS513" s="657">
        <v>8</v>
      </c>
      <c r="BT513" s="657">
        <v>6</v>
      </c>
      <c r="BU513" s="657">
        <v>2</v>
      </c>
      <c r="BV513" s="665">
        <v>14</v>
      </c>
      <c r="BW513" s="657">
        <v>4</v>
      </c>
      <c r="BX513" s="666">
        <v>10</v>
      </c>
      <c r="BY513" s="657">
        <v>0</v>
      </c>
      <c r="BZ513" s="657">
        <v>0</v>
      </c>
      <c r="CA513" s="657">
        <v>0</v>
      </c>
      <c r="CB513" s="665">
        <v>16</v>
      </c>
      <c r="CC513" s="657">
        <v>9</v>
      </c>
      <c r="CD513" s="666">
        <v>7</v>
      </c>
      <c r="CE513" s="657">
        <v>2</v>
      </c>
      <c r="CF513" s="657">
        <v>2</v>
      </c>
      <c r="CG513" s="657">
        <v>0</v>
      </c>
      <c r="CH513" s="665">
        <v>12</v>
      </c>
      <c r="CI513" s="657">
        <v>4</v>
      </c>
      <c r="CJ513" s="666">
        <v>8</v>
      </c>
      <c r="CK513" s="657">
        <v>22</v>
      </c>
      <c r="CL513" s="657">
        <v>10</v>
      </c>
      <c r="CM513" s="657">
        <v>12</v>
      </c>
      <c r="CN513" s="665">
        <v>0</v>
      </c>
      <c r="CO513" s="657">
        <v>0</v>
      </c>
      <c r="CP513" s="666">
        <v>0</v>
      </c>
      <c r="CQ513" s="657">
        <v>0</v>
      </c>
      <c r="CR513" s="657">
        <v>0</v>
      </c>
      <c r="CS513" s="657">
        <v>0</v>
      </c>
      <c r="CT513" s="665">
        <v>15</v>
      </c>
      <c r="CU513" s="657">
        <v>11</v>
      </c>
      <c r="CV513" s="666">
        <v>4</v>
      </c>
      <c r="CW513" s="657">
        <v>0</v>
      </c>
      <c r="CX513" s="657">
        <v>0</v>
      </c>
      <c r="CY513" s="657">
        <v>0</v>
      </c>
      <c r="CZ513" s="665">
        <v>1</v>
      </c>
      <c r="DA513" s="657">
        <v>1</v>
      </c>
      <c r="DB513" s="666">
        <v>0</v>
      </c>
      <c r="DC513" s="657">
        <v>2</v>
      </c>
      <c r="DD513" s="657">
        <v>2</v>
      </c>
      <c r="DE513" s="657">
        <v>0</v>
      </c>
      <c r="DF513" s="665">
        <v>0</v>
      </c>
      <c r="DG513" s="657">
        <v>0</v>
      </c>
      <c r="DH513" s="666">
        <v>0</v>
      </c>
      <c r="DI513" s="657">
        <v>16</v>
      </c>
      <c r="DJ513" s="657">
        <v>10</v>
      </c>
      <c r="DK513" s="657">
        <v>6</v>
      </c>
      <c r="DL513" s="665">
        <v>31</v>
      </c>
      <c r="DM513" s="657">
        <v>27</v>
      </c>
      <c r="DN513" s="666">
        <v>4</v>
      </c>
      <c r="DO513" s="657">
        <v>0</v>
      </c>
      <c r="DP513" s="657">
        <v>0</v>
      </c>
      <c r="DQ513" s="657">
        <v>0</v>
      </c>
      <c r="DR513" s="665">
        <v>0</v>
      </c>
      <c r="DS513" s="657">
        <v>0</v>
      </c>
      <c r="DT513" s="666">
        <v>0</v>
      </c>
      <c r="DU513" s="665">
        <v>1</v>
      </c>
      <c r="DV513" s="657">
        <v>1</v>
      </c>
      <c r="DW513" s="666">
        <v>0</v>
      </c>
    </row>
    <row r="514" spans="1:127" hidden="1" x14ac:dyDescent="0.15">
      <c r="A514" s="529" t="s">
        <v>1856</v>
      </c>
      <c r="B514" s="661">
        <v>9162</v>
      </c>
      <c r="C514" s="662">
        <v>5786</v>
      </c>
      <c r="D514" s="663">
        <v>3338</v>
      </c>
      <c r="E514" s="657">
        <v>3241</v>
      </c>
      <c r="F514" s="657">
        <v>2027</v>
      </c>
      <c r="G514" s="657">
        <v>1205</v>
      </c>
      <c r="H514" s="665">
        <v>1386</v>
      </c>
      <c r="I514" s="657">
        <v>870</v>
      </c>
      <c r="J514" s="666">
        <v>516</v>
      </c>
      <c r="K514" s="657">
        <v>971</v>
      </c>
      <c r="L514" s="657">
        <v>664</v>
      </c>
      <c r="M514" s="657">
        <v>289</v>
      </c>
      <c r="N514" s="665">
        <v>271</v>
      </c>
      <c r="O514" s="657">
        <v>154</v>
      </c>
      <c r="P514" s="666">
        <v>117</v>
      </c>
      <c r="Q514" s="657">
        <v>511</v>
      </c>
      <c r="R514" s="657">
        <v>357</v>
      </c>
      <c r="S514" s="657">
        <v>150</v>
      </c>
      <c r="T514" s="665">
        <v>76</v>
      </c>
      <c r="U514" s="657">
        <v>44</v>
      </c>
      <c r="V514" s="666">
        <v>32</v>
      </c>
      <c r="W514" s="657">
        <v>62</v>
      </c>
      <c r="X514" s="657">
        <v>17</v>
      </c>
      <c r="Y514" s="657">
        <v>45</v>
      </c>
      <c r="Z514" s="665">
        <v>356</v>
      </c>
      <c r="AA514" s="657">
        <v>228</v>
      </c>
      <c r="AB514" s="666">
        <v>128</v>
      </c>
      <c r="AC514" s="657">
        <v>70</v>
      </c>
      <c r="AD514" s="657">
        <v>40</v>
      </c>
      <c r="AE514" s="657">
        <v>30</v>
      </c>
      <c r="AF514" s="665">
        <v>176</v>
      </c>
      <c r="AG514" s="657">
        <v>104</v>
      </c>
      <c r="AH514" s="666">
        <v>72</v>
      </c>
      <c r="AI514" s="657">
        <v>408</v>
      </c>
      <c r="AJ514" s="657">
        <v>267</v>
      </c>
      <c r="AK514" s="657">
        <v>141</v>
      </c>
      <c r="AL514" s="665">
        <v>52</v>
      </c>
      <c r="AM514" s="657">
        <v>28</v>
      </c>
      <c r="AN514" s="666">
        <v>24</v>
      </c>
      <c r="AO514" s="657">
        <v>26</v>
      </c>
      <c r="AP514" s="657">
        <v>14</v>
      </c>
      <c r="AQ514" s="657">
        <v>12</v>
      </c>
      <c r="AR514" s="665">
        <v>170</v>
      </c>
      <c r="AS514" s="657">
        <v>106</v>
      </c>
      <c r="AT514" s="666">
        <v>64</v>
      </c>
      <c r="AU514" s="657">
        <v>133</v>
      </c>
      <c r="AV514" s="657">
        <v>99</v>
      </c>
      <c r="AW514" s="657">
        <v>34</v>
      </c>
      <c r="AX514" s="665">
        <v>89</v>
      </c>
      <c r="AY514" s="657">
        <v>67</v>
      </c>
      <c r="AZ514" s="666">
        <v>22</v>
      </c>
      <c r="BA514" s="657">
        <v>199</v>
      </c>
      <c r="BB514" s="657">
        <v>114</v>
      </c>
      <c r="BC514" s="657">
        <v>85</v>
      </c>
      <c r="BD514" s="665">
        <v>85</v>
      </c>
      <c r="BE514" s="657">
        <v>62</v>
      </c>
      <c r="BF514" s="666">
        <v>23</v>
      </c>
      <c r="BG514" s="657">
        <v>71</v>
      </c>
      <c r="BH514" s="657">
        <v>47</v>
      </c>
      <c r="BI514" s="657">
        <v>24</v>
      </c>
      <c r="BJ514" s="665">
        <v>19</v>
      </c>
      <c r="BK514" s="657">
        <v>12</v>
      </c>
      <c r="BL514" s="666">
        <v>7</v>
      </c>
      <c r="BM514" s="657">
        <v>7</v>
      </c>
      <c r="BN514" s="657">
        <v>3</v>
      </c>
      <c r="BO514" s="657">
        <v>4</v>
      </c>
      <c r="BP514" s="665">
        <v>15</v>
      </c>
      <c r="BQ514" s="657">
        <v>11</v>
      </c>
      <c r="BR514" s="666">
        <v>4</v>
      </c>
      <c r="BS514" s="657">
        <v>58</v>
      </c>
      <c r="BT514" s="657">
        <v>30</v>
      </c>
      <c r="BU514" s="657">
        <v>28</v>
      </c>
      <c r="BV514" s="665">
        <v>82</v>
      </c>
      <c r="BW514" s="657">
        <v>48</v>
      </c>
      <c r="BX514" s="666">
        <v>29</v>
      </c>
      <c r="BY514" s="657">
        <v>91</v>
      </c>
      <c r="BZ514" s="657">
        <v>39</v>
      </c>
      <c r="CA514" s="657">
        <v>52</v>
      </c>
      <c r="CB514" s="665">
        <v>53</v>
      </c>
      <c r="CC514" s="657">
        <v>41</v>
      </c>
      <c r="CD514" s="666">
        <v>12</v>
      </c>
      <c r="CE514" s="657">
        <v>22</v>
      </c>
      <c r="CF514" s="657">
        <v>16</v>
      </c>
      <c r="CG514" s="657">
        <v>6</v>
      </c>
      <c r="CH514" s="665">
        <v>65</v>
      </c>
      <c r="CI514" s="657">
        <v>43</v>
      </c>
      <c r="CJ514" s="666">
        <v>20</v>
      </c>
      <c r="CK514" s="657">
        <v>53</v>
      </c>
      <c r="CL514" s="657">
        <v>35</v>
      </c>
      <c r="CM514" s="657">
        <v>18</v>
      </c>
      <c r="CN514" s="665">
        <v>6</v>
      </c>
      <c r="CO514" s="657">
        <v>4</v>
      </c>
      <c r="CP514" s="666">
        <v>2</v>
      </c>
      <c r="CQ514" s="657">
        <v>41</v>
      </c>
      <c r="CR514" s="657">
        <v>29</v>
      </c>
      <c r="CS514" s="657">
        <v>12</v>
      </c>
      <c r="CT514" s="665">
        <v>72</v>
      </c>
      <c r="CU514" s="657">
        <v>31</v>
      </c>
      <c r="CV514" s="666">
        <v>41</v>
      </c>
      <c r="CW514" s="657">
        <v>75</v>
      </c>
      <c r="CX514" s="657">
        <v>44</v>
      </c>
      <c r="CY514" s="657">
        <v>31</v>
      </c>
      <c r="CZ514" s="665">
        <v>9</v>
      </c>
      <c r="DA514" s="657">
        <v>9</v>
      </c>
      <c r="DB514" s="666">
        <v>0</v>
      </c>
      <c r="DC514" s="657">
        <v>25</v>
      </c>
      <c r="DD514" s="657">
        <v>15</v>
      </c>
      <c r="DE514" s="657">
        <v>10</v>
      </c>
      <c r="DF514" s="665">
        <v>8</v>
      </c>
      <c r="DG514" s="657">
        <v>8</v>
      </c>
      <c r="DH514" s="666">
        <v>0</v>
      </c>
      <c r="DI514" s="657">
        <v>72</v>
      </c>
      <c r="DJ514" s="657">
        <v>33</v>
      </c>
      <c r="DK514" s="657">
        <v>39</v>
      </c>
      <c r="DL514" s="665">
        <v>0</v>
      </c>
      <c r="DM514" s="657">
        <v>0</v>
      </c>
      <c r="DN514" s="666">
        <v>0</v>
      </c>
      <c r="DO514" s="657">
        <v>5</v>
      </c>
      <c r="DP514" s="657">
        <v>4</v>
      </c>
      <c r="DQ514" s="657">
        <v>1</v>
      </c>
      <c r="DR514" s="665">
        <v>17</v>
      </c>
      <c r="DS514" s="657">
        <v>11</v>
      </c>
      <c r="DT514" s="666">
        <v>6</v>
      </c>
      <c r="DU514" s="665">
        <v>14</v>
      </c>
      <c r="DV514" s="657">
        <v>11</v>
      </c>
      <c r="DW514" s="666">
        <v>3</v>
      </c>
    </row>
    <row r="515" spans="1:127" hidden="1" x14ac:dyDescent="0.15">
      <c r="A515" s="529" t="s">
        <v>1857</v>
      </c>
      <c r="B515" s="661">
        <v>9162</v>
      </c>
      <c r="C515" s="662">
        <v>5786</v>
      </c>
      <c r="D515" s="663">
        <v>3338</v>
      </c>
      <c r="E515" s="657">
        <v>3241</v>
      </c>
      <c r="F515" s="657">
        <v>2027</v>
      </c>
      <c r="G515" s="657">
        <v>1205</v>
      </c>
      <c r="H515" s="665">
        <v>1386</v>
      </c>
      <c r="I515" s="657">
        <v>870</v>
      </c>
      <c r="J515" s="666">
        <v>516</v>
      </c>
      <c r="K515" s="657">
        <v>971</v>
      </c>
      <c r="L515" s="657">
        <v>664</v>
      </c>
      <c r="M515" s="657">
        <v>289</v>
      </c>
      <c r="N515" s="665">
        <v>271</v>
      </c>
      <c r="O515" s="657">
        <v>154</v>
      </c>
      <c r="P515" s="666">
        <v>117</v>
      </c>
      <c r="Q515" s="657">
        <v>511</v>
      </c>
      <c r="R515" s="657">
        <v>357</v>
      </c>
      <c r="S515" s="657">
        <v>150</v>
      </c>
      <c r="T515" s="665">
        <v>76</v>
      </c>
      <c r="U515" s="657">
        <v>44</v>
      </c>
      <c r="V515" s="666">
        <v>32</v>
      </c>
      <c r="W515" s="657">
        <v>62</v>
      </c>
      <c r="X515" s="657">
        <v>17</v>
      </c>
      <c r="Y515" s="657">
        <v>45</v>
      </c>
      <c r="Z515" s="665">
        <v>356</v>
      </c>
      <c r="AA515" s="657">
        <v>228</v>
      </c>
      <c r="AB515" s="666">
        <v>128</v>
      </c>
      <c r="AC515" s="657">
        <v>70</v>
      </c>
      <c r="AD515" s="657">
        <v>40</v>
      </c>
      <c r="AE515" s="657">
        <v>30</v>
      </c>
      <c r="AF515" s="665">
        <v>176</v>
      </c>
      <c r="AG515" s="657">
        <v>104</v>
      </c>
      <c r="AH515" s="666">
        <v>72</v>
      </c>
      <c r="AI515" s="657">
        <v>408</v>
      </c>
      <c r="AJ515" s="657">
        <v>267</v>
      </c>
      <c r="AK515" s="657">
        <v>141</v>
      </c>
      <c r="AL515" s="665">
        <v>52</v>
      </c>
      <c r="AM515" s="657">
        <v>28</v>
      </c>
      <c r="AN515" s="666">
        <v>24</v>
      </c>
      <c r="AO515" s="657">
        <v>26</v>
      </c>
      <c r="AP515" s="657">
        <v>14</v>
      </c>
      <c r="AQ515" s="657">
        <v>12</v>
      </c>
      <c r="AR515" s="665">
        <v>170</v>
      </c>
      <c r="AS515" s="657">
        <v>106</v>
      </c>
      <c r="AT515" s="666">
        <v>64</v>
      </c>
      <c r="AU515" s="657">
        <v>133</v>
      </c>
      <c r="AV515" s="657">
        <v>99</v>
      </c>
      <c r="AW515" s="657">
        <v>34</v>
      </c>
      <c r="AX515" s="665">
        <v>89</v>
      </c>
      <c r="AY515" s="657">
        <v>67</v>
      </c>
      <c r="AZ515" s="666">
        <v>22</v>
      </c>
      <c r="BA515" s="657">
        <v>199</v>
      </c>
      <c r="BB515" s="657">
        <v>114</v>
      </c>
      <c r="BC515" s="657">
        <v>85</v>
      </c>
      <c r="BD515" s="665">
        <v>85</v>
      </c>
      <c r="BE515" s="657">
        <v>62</v>
      </c>
      <c r="BF515" s="666">
        <v>23</v>
      </c>
      <c r="BG515" s="657">
        <v>71</v>
      </c>
      <c r="BH515" s="657">
        <v>47</v>
      </c>
      <c r="BI515" s="657">
        <v>24</v>
      </c>
      <c r="BJ515" s="665">
        <v>19</v>
      </c>
      <c r="BK515" s="657">
        <v>12</v>
      </c>
      <c r="BL515" s="666">
        <v>7</v>
      </c>
      <c r="BM515" s="657">
        <v>7</v>
      </c>
      <c r="BN515" s="657">
        <v>3</v>
      </c>
      <c r="BO515" s="657">
        <v>4</v>
      </c>
      <c r="BP515" s="665">
        <v>15</v>
      </c>
      <c r="BQ515" s="657">
        <v>11</v>
      </c>
      <c r="BR515" s="666">
        <v>4</v>
      </c>
      <c r="BS515" s="657">
        <v>58</v>
      </c>
      <c r="BT515" s="657">
        <v>30</v>
      </c>
      <c r="BU515" s="657">
        <v>28</v>
      </c>
      <c r="BV515" s="665">
        <v>82</v>
      </c>
      <c r="BW515" s="657">
        <v>48</v>
      </c>
      <c r="BX515" s="666">
        <v>29</v>
      </c>
      <c r="BY515" s="657">
        <v>91</v>
      </c>
      <c r="BZ515" s="657">
        <v>39</v>
      </c>
      <c r="CA515" s="657">
        <v>52</v>
      </c>
      <c r="CB515" s="665">
        <v>53</v>
      </c>
      <c r="CC515" s="657">
        <v>41</v>
      </c>
      <c r="CD515" s="666">
        <v>12</v>
      </c>
      <c r="CE515" s="657">
        <v>22</v>
      </c>
      <c r="CF515" s="657">
        <v>16</v>
      </c>
      <c r="CG515" s="657">
        <v>6</v>
      </c>
      <c r="CH515" s="665">
        <v>65</v>
      </c>
      <c r="CI515" s="657">
        <v>43</v>
      </c>
      <c r="CJ515" s="666">
        <v>20</v>
      </c>
      <c r="CK515" s="657">
        <v>53</v>
      </c>
      <c r="CL515" s="657">
        <v>35</v>
      </c>
      <c r="CM515" s="657">
        <v>18</v>
      </c>
      <c r="CN515" s="665">
        <v>6</v>
      </c>
      <c r="CO515" s="657">
        <v>4</v>
      </c>
      <c r="CP515" s="666">
        <v>2</v>
      </c>
      <c r="CQ515" s="657">
        <v>41</v>
      </c>
      <c r="CR515" s="657">
        <v>29</v>
      </c>
      <c r="CS515" s="657">
        <v>12</v>
      </c>
      <c r="CT515" s="665">
        <v>72</v>
      </c>
      <c r="CU515" s="657">
        <v>31</v>
      </c>
      <c r="CV515" s="666">
        <v>41</v>
      </c>
      <c r="CW515" s="657">
        <v>75</v>
      </c>
      <c r="CX515" s="657">
        <v>44</v>
      </c>
      <c r="CY515" s="657">
        <v>31</v>
      </c>
      <c r="CZ515" s="665">
        <v>9</v>
      </c>
      <c r="DA515" s="657">
        <v>9</v>
      </c>
      <c r="DB515" s="666">
        <v>0</v>
      </c>
      <c r="DC515" s="657">
        <v>25</v>
      </c>
      <c r="DD515" s="657">
        <v>15</v>
      </c>
      <c r="DE515" s="657">
        <v>10</v>
      </c>
      <c r="DF515" s="665">
        <v>8</v>
      </c>
      <c r="DG515" s="657">
        <v>8</v>
      </c>
      <c r="DH515" s="666">
        <v>0</v>
      </c>
      <c r="DI515" s="657">
        <v>72</v>
      </c>
      <c r="DJ515" s="657">
        <v>33</v>
      </c>
      <c r="DK515" s="657">
        <v>39</v>
      </c>
      <c r="DL515" s="665">
        <v>0</v>
      </c>
      <c r="DM515" s="657">
        <v>0</v>
      </c>
      <c r="DN515" s="666">
        <v>0</v>
      </c>
      <c r="DO515" s="657">
        <v>5</v>
      </c>
      <c r="DP515" s="657">
        <v>4</v>
      </c>
      <c r="DQ515" s="657">
        <v>1</v>
      </c>
      <c r="DR515" s="665">
        <v>17</v>
      </c>
      <c r="DS515" s="657">
        <v>11</v>
      </c>
      <c r="DT515" s="666">
        <v>6</v>
      </c>
      <c r="DU515" s="665">
        <v>14</v>
      </c>
      <c r="DV515" s="657">
        <v>11</v>
      </c>
      <c r="DW515" s="666">
        <v>3</v>
      </c>
    </row>
    <row r="516" spans="1:127" hidden="1" x14ac:dyDescent="0.15">
      <c r="A516" s="529" t="s">
        <v>1858</v>
      </c>
      <c r="B516" s="661">
        <v>186</v>
      </c>
      <c r="C516" s="662">
        <v>119</v>
      </c>
      <c r="D516" s="663">
        <v>67</v>
      </c>
      <c r="E516" s="657">
        <v>54</v>
      </c>
      <c r="F516" s="657">
        <v>31</v>
      </c>
      <c r="G516" s="657">
        <v>23</v>
      </c>
      <c r="H516" s="665">
        <v>5</v>
      </c>
      <c r="I516" s="657">
        <v>3</v>
      </c>
      <c r="J516" s="666">
        <v>2</v>
      </c>
      <c r="K516" s="657">
        <v>19</v>
      </c>
      <c r="L516" s="657">
        <v>15</v>
      </c>
      <c r="M516" s="657">
        <v>4</v>
      </c>
      <c r="N516" s="665">
        <v>6</v>
      </c>
      <c r="O516" s="657">
        <v>0</v>
      </c>
      <c r="P516" s="666">
        <v>6</v>
      </c>
      <c r="Q516" s="657">
        <v>44</v>
      </c>
      <c r="R516" s="657">
        <v>37</v>
      </c>
      <c r="S516" s="657">
        <v>7</v>
      </c>
      <c r="T516" s="665">
        <v>0</v>
      </c>
      <c r="U516" s="657">
        <v>0</v>
      </c>
      <c r="V516" s="666">
        <v>0</v>
      </c>
      <c r="W516" s="657">
        <v>0</v>
      </c>
      <c r="X516" s="657">
        <v>0</v>
      </c>
      <c r="Y516" s="657">
        <v>0</v>
      </c>
      <c r="Z516" s="665">
        <v>30</v>
      </c>
      <c r="AA516" s="657">
        <v>16</v>
      </c>
      <c r="AB516" s="666">
        <v>14</v>
      </c>
      <c r="AC516" s="657">
        <v>0</v>
      </c>
      <c r="AD516" s="657">
        <v>0</v>
      </c>
      <c r="AE516" s="657">
        <v>0</v>
      </c>
      <c r="AF516" s="665">
        <v>0</v>
      </c>
      <c r="AG516" s="657">
        <v>0</v>
      </c>
      <c r="AH516" s="666">
        <v>0</v>
      </c>
      <c r="AI516" s="657">
        <v>16</v>
      </c>
      <c r="AJ516" s="657">
        <v>6</v>
      </c>
      <c r="AK516" s="657">
        <v>10</v>
      </c>
      <c r="AL516" s="665">
        <v>0</v>
      </c>
      <c r="AM516" s="657">
        <v>0</v>
      </c>
      <c r="AN516" s="666">
        <v>0</v>
      </c>
      <c r="AO516" s="657">
        <v>0</v>
      </c>
      <c r="AP516" s="657">
        <v>0</v>
      </c>
      <c r="AQ516" s="657">
        <v>0</v>
      </c>
      <c r="AR516" s="665">
        <v>0</v>
      </c>
      <c r="AS516" s="657">
        <v>0</v>
      </c>
      <c r="AT516" s="666">
        <v>0</v>
      </c>
      <c r="AU516" s="657">
        <v>7</v>
      </c>
      <c r="AV516" s="657">
        <v>6</v>
      </c>
      <c r="AW516" s="657">
        <v>1</v>
      </c>
      <c r="AX516" s="665">
        <v>1</v>
      </c>
      <c r="AY516" s="657">
        <v>1</v>
      </c>
      <c r="AZ516" s="666">
        <v>0</v>
      </c>
      <c r="BA516" s="657">
        <v>0</v>
      </c>
      <c r="BB516" s="657">
        <v>0</v>
      </c>
      <c r="BC516" s="657">
        <v>0</v>
      </c>
      <c r="BD516" s="665">
        <v>0</v>
      </c>
      <c r="BE516" s="657">
        <v>0</v>
      </c>
      <c r="BF516" s="666">
        <v>0</v>
      </c>
      <c r="BG516" s="657">
        <v>0</v>
      </c>
      <c r="BH516" s="657">
        <v>0</v>
      </c>
      <c r="BI516" s="657">
        <v>0</v>
      </c>
      <c r="BJ516" s="665">
        <v>0</v>
      </c>
      <c r="BK516" s="657">
        <v>0</v>
      </c>
      <c r="BL516" s="666">
        <v>0</v>
      </c>
      <c r="BM516" s="657">
        <v>0</v>
      </c>
      <c r="BN516" s="657">
        <v>0</v>
      </c>
      <c r="BO516" s="657">
        <v>0</v>
      </c>
      <c r="BP516" s="665">
        <v>0</v>
      </c>
      <c r="BQ516" s="657">
        <v>0</v>
      </c>
      <c r="BR516" s="666">
        <v>0</v>
      </c>
      <c r="BS516" s="657">
        <v>0</v>
      </c>
      <c r="BT516" s="657">
        <v>0</v>
      </c>
      <c r="BU516" s="657">
        <v>0</v>
      </c>
      <c r="BV516" s="665">
        <v>0</v>
      </c>
      <c r="BW516" s="657">
        <v>0</v>
      </c>
      <c r="BX516" s="666">
        <v>0</v>
      </c>
      <c r="BY516" s="657">
        <v>1</v>
      </c>
      <c r="BZ516" s="657">
        <v>1</v>
      </c>
      <c r="CA516" s="657">
        <v>0</v>
      </c>
      <c r="CB516" s="665">
        <v>0</v>
      </c>
      <c r="CC516" s="657">
        <v>0</v>
      </c>
      <c r="CD516" s="666">
        <v>0</v>
      </c>
      <c r="CE516" s="657">
        <v>0</v>
      </c>
      <c r="CF516" s="657">
        <v>0</v>
      </c>
      <c r="CG516" s="657">
        <v>0</v>
      </c>
      <c r="CH516" s="665">
        <v>0</v>
      </c>
      <c r="CI516" s="657">
        <v>0</v>
      </c>
      <c r="CJ516" s="666">
        <v>0</v>
      </c>
      <c r="CK516" s="657">
        <v>0</v>
      </c>
      <c r="CL516" s="657">
        <v>0</v>
      </c>
      <c r="CM516" s="657">
        <v>0</v>
      </c>
      <c r="CN516" s="665">
        <v>0</v>
      </c>
      <c r="CO516" s="657">
        <v>0</v>
      </c>
      <c r="CP516" s="666">
        <v>0</v>
      </c>
      <c r="CQ516" s="657">
        <v>0</v>
      </c>
      <c r="CR516" s="657">
        <v>0</v>
      </c>
      <c r="CS516" s="657">
        <v>0</v>
      </c>
      <c r="CT516" s="665">
        <v>0</v>
      </c>
      <c r="CU516" s="657">
        <v>0</v>
      </c>
      <c r="CV516" s="666">
        <v>0</v>
      </c>
      <c r="CW516" s="657">
        <v>3</v>
      </c>
      <c r="CX516" s="657">
        <v>3</v>
      </c>
      <c r="CY516" s="657">
        <v>0</v>
      </c>
      <c r="CZ516" s="665">
        <v>0</v>
      </c>
      <c r="DA516" s="657">
        <v>0</v>
      </c>
      <c r="DB516" s="666">
        <v>0</v>
      </c>
      <c r="DC516" s="657">
        <v>0</v>
      </c>
      <c r="DD516" s="657">
        <v>0</v>
      </c>
      <c r="DE516" s="657">
        <v>0</v>
      </c>
      <c r="DF516" s="665">
        <v>0</v>
      </c>
      <c r="DG516" s="657">
        <v>0</v>
      </c>
      <c r="DH516" s="666">
        <v>0</v>
      </c>
      <c r="DI516" s="657">
        <v>0</v>
      </c>
      <c r="DJ516" s="657">
        <v>0</v>
      </c>
      <c r="DK516" s="657">
        <v>0</v>
      </c>
      <c r="DL516" s="665">
        <v>0</v>
      </c>
      <c r="DM516" s="657">
        <v>0</v>
      </c>
      <c r="DN516" s="666">
        <v>0</v>
      </c>
      <c r="DO516" s="657">
        <v>0</v>
      </c>
      <c r="DP516" s="657">
        <v>0</v>
      </c>
      <c r="DQ516" s="657">
        <v>0</v>
      </c>
      <c r="DR516" s="665">
        <v>0</v>
      </c>
      <c r="DS516" s="657">
        <v>0</v>
      </c>
      <c r="DT516" s="666">
        <v>0</v>
      </c>
      <c r="DU516" s="665">
        <v>0</v>
      </c>
      <c r="DV516" s="657">
        <v>0</v>
      </c>
      <c r="DW516" s="666">
        <v>0</v>
      </c>
    </row>
    <row r="517" spans="1:127" hidden="1" x14ac:dyDescent="0.15">
      <c r="A517" s="529" t="s">
        <v>1859</v>
      </c>
      <c r="B517" s="661">
        <v>268</v>
      </c>
      <c r="C517" s="662">
        <v>201</v>
      </c>
      <c r="D517" s="663">
        <v>67</v>
      </c>
      <c r="E517" s="657">
        <v>133</v>
      </c>
      <c r="F517" s="657">
        <v>105</v>
      </c>
      <c r="G517" s="657">
        <v>28</v>
      </c>
      <c r="H517" s="665">
        <v>33</v>
      </c>
      <c r="I517" s="657">
        <v>22</v>
      </c>
      <c r="J517" s="666">
        <v>11</v>
      </c>
      <c r="K517" s="657">
        <v>20</v>
      </c>
      <c r="L517" s="657">
        <v>14</v>
      </c>
      <c r="M517" s="657">
        <v>6</v>
      </c>
      <c r="N517" s="665">
        <v>1</v>
      </c>
      <c r="O517" s="657">
        <v>1</v>
      </c>
      <c r="P517" s="666">
        <v>0</v>
      </c>
      <c r="Q517" s="657">
        <v>0</v>
      </c>
      <c r="R517" s="657">
        <v>0</v>
      </c>
      <c r="S517" s="657">
        <v>0</v>
      </c>
      <c r="T517" s="665">
        <v>4</v>
      </c>
      <c r="U517" s="657">
        <v>2</v>
      </c>
      <c r="V517" s="666">
        <v>2</v>
      </c>
      <c r="W517" s="657">
        <v>0</v>
      </c>
      <c r="X517" s="657">
        <v>0</v>
      </c>
      <c r="Y517" s="657">
        <v>0</v>
      </c>
      <c r="Z517" s="665">
        <v>23</v>
      </c>
      <c r="AA517" s="657">
        <v>19</v>
      </c>
      <c r="AB517" s="666">
        <v>4</v>
      </c>
      <c r="AC517" s="657">
        <v>0</v>
      </c>
      <c r="AD517" s="657">
        <v>0</v>
      </c>
      <c r="AE517" s="657">
        <v>0</v>
      </c>
      <c r="AF517" s="665">
        <v>24</v>
      </c>
      <c r="AG517" s="657">
        <v>20</v>
      </c>
      <c r="AH517" s="666">
        <v>4</v>
      </c>
      <c r="AI517" s="657">
        <v>3</v>
      </c>
      <c r="AJ517" s="657">
        <v>3</v>
      </c>
      <c r="AK517" s="657">
        <v>0</v>
      </c>
      <c r="AL517" s="665">
        <v>0</v>
      </c>
      <c r="AM517" s="657">
        <v>0</v>
      </c>
      <c r="AN517" s="666">
        <v>0</v>
      </c>
      <c r="AO517" s="657">
        <v>0</v>
      </c>
      <c r="AP517" s="657">
        <v>0</v>
      </c>
      <c r="AQ517" s="657">
        <v>0</v>
      </c>
      <c r="AR517" s="665">
        <v>27</v>
      </c>
      <c r="AS517" s="657">
        <v>15</v>
      </c>
      <c r="AT517" s="666">
        <v>12</v>
      </c>
      <c r="AU517" s="657">
        <v>0</v>
      </c>
      <c r="AV517" s="657">
        <v>0</v>
      </c>
      <c r="AW517" s="657">
        <v>0</v>
      </c>
      <c r="AX517" s="665">
        <v>0</v>
      </c>
      <c r="AY517" s="657">
        <v>0</v>
      </c>
      <c r="AZ517" s="666">
        <v>0</v>
      </c>
      <c r="BA517" s="657">
        <v>0</v>
      </c>
      <c r="BB517" s="657">
        <v>0</v>
      </c>
      <c r="BC517" s="657">
        <v>0</v>
      </c>
      <c r="BD517" s="665">
        <v>0</v>
      </c>
      <c r="BE517" s="657">
        <v>0</v>
      </c>
      <c r="BF517" s="666">
        <v>0</v>
      </c>
      <c r="BG517" s="657">
        <v>0</v>
      </c>
      <c r="BH517" s="657">
        <v>0</v>
      </c>
      <c r="BI517" s="657">
        <v>0</v>
      </c>
      <c r="BJ517" s="665">
        <v>0</v>
      </c>
      <c r="BK517" s="657">
        <v>0</v>
      </c>
      <c r="BL517" s="666">
        <v>0</v>
      </c>
      <c r="BM517" s="657">
        <v>0</v>
      </c>
      <c r="BN517" s="657">
        <v>0</v>
      </c>
      <c r="BO517" s="657">
        <v>0</v>
      </c>
      <c r="BP517" s="665">
        <v>0</v>
      </c>
      <c r="BQ517" s="657">
        <v>0</v>
      </c>
      <c r="BR517" s="666">
        <v>0</v>
      </c>
      <c r="BS517" s="657">
        <v>0</v>
      </c>
      <c r="BT517" s="657">
        <v>0</v>
      </c>
      <c r="BU517" s="657">
        <v>0</v>
      </c>
      <c r="BV517" s="665">
        <v>0</v>
      </c>
      <c r="BW517" s="657">
        <v>0</v>
      </c>
      <c r="BX517" s="666">
        <v>0</v>
      </c>
      <c r="BY517" s="657">
        <v>0</v>
      </c>
      <c r="BZ517" s="657">
        <v>0</v>
      </c>
      <c r="CA517" s="657">
        <v>0</v>
      </c>
      <c r="CB517" s="665">
        <v>0</v>
      </c>
      <c r="CC517" s="657">
        <v>0</v>
      </c>
      <c r="CD517" s="666">
        <v>0</v>
      </c>
      <c r="CE517" s="657">
        <v>0</v>
      </c>
      <c r="CF517" s="657">
        <v>0</v>
      </c>
      <c r="CG517" s="657">
        <v>0</v>
      </c>
      <c r="CH517" s="665">
        <v>0</v>
      </c>
      <c r="CI517" s="657">
        <v>0</v>
      </c>
      <c r="CJ517" s="666">
        <v>0</v>
      </c>
      <c r="CK517" s="657">
        <v>0</v>
      </c>
      <c r="CL517" s="657">
        <v>0</v>
      </c>
      <c r="CM517" s="657">
        <v>0</v>
      </c>
      <c r="CN517" s="665">
        <v>0</v>
      </c>
      <c r="CO517" s="657">
        <v>0</v>
      </c>
      <c r="CP517" s="666">
        <v>0</v>
      </c>
      <c r="CQ517" s="657">
        <v>0</v>
      </c>
      <c r="CR517" s="657">
        <v>0</v>
      </c>
      <c r="CS517" s="657">
        <v>0</v>
      </c>
      <c r="CT517" s="665">
        <v>0</v>
      </c>
      <c r="CU517" s="657">
        <v>0</v>
      </c>
      <c r="CV517" s="666">
        <v>0</v>
      </c>
      <c r="CW517" s="657">
        <v>0</v>
      </c>
      <c r="CX517" s="657">
        <v>0</v>
      </c>
      <c r="CY517" s="657">
        <v>0</v>
      </c>
      <c r="CZ517" s="665">
        <v>0</v>
      </c>
      <c r="DA517" s="657">
        <v>0</v>
      </c>
      <c r="DB517" s="666">
        <v>0</v>
      </c>
      <c r="DC517" s="657">
        <v>0</v>
      </c>
      <c r="DD517" s="657">
        <v>0</v>
      </c>
      <c r="DE517" s="657">
        <v>0</v>
      </c>
      <c r="DF517" s="665">
        <v>0</v>
      </c>
      <c r="DG517" s="657">
        <v>0</v>
      </c>
      <c r="DH517" s="666">
        <v>0</v>
      </c>
      <c r="DI517" s="657">
        <v>0</v>
      </c>
      <c r="DJ517" s="657">
        <v>0</v>
      </c>
      <c r="DK517" s="657">
        <v>0</v>
      </c>
      <c r="DL517" s="665">
        <v>0</v>
      </c>
      <c r="DM517" s="657">
        <v>0</v>
      </c>
      <c r="DN517" s="666">
        <v>0</v>
      </c>
      <c r="DO517" s="657">
        <v>0</v>
      </c>
      <c r="DP517" s="657">
        <v>0</v>
      </c>
      <c r="DQ517" s="657">
        <v>0</v>
      </c>
      <c r="DR517" s="665">
        <v>0</v>
      </c>
      <c r="DS517" s="657">
        <v>0</v>
      </c>
      <c r="DT517" s="666">
        <v>0</v>
      </c>
      <c r="DU517" s="665">
        <v>0</v>
      </c>
      <c r="DV517" s="657">
        <v>0</v>
      </c>
      <c r="DW517" s="666">
        <v>0</v>
      </c>
    </row>
    <row r="518" spans="1:127" hidden="1" x14ac:dyDescent="0.15">
      <c r="A518" s="529" t="s">
        <v>1860</v>
      </c>
      <c r="B518" s="661">
        <v>2706</v>
      </c>
      <c r="C518" s="662">
        <v>2187</v>
      </c>
      <c r="D518" s="663">
        <v>515</v>
      </c>
      <c r="E518" s="657">
        <v>847</v>
      </c>
      <c r="F518" s="657">
        <v>670</v>
      </c>
      <c r="G518" s="657">
        <v>175</v>
      </c>
      <c r="H518" s="665">
        <v>361</v>
      </c>
      <c r="I518" s="657">
        <v>286</v>
      </c>
      <c r="J518" s="666">
        <v>75</v>
      </c>
      <c r="K518" s="657">
        <v>346</v>
      </c>
      <c r="L518" s="657">
        <v>303</v>
      </c>
      <c r="M518" s="657">
        <v>43</v>
      </c>
      <c r="N518" s="665">
        <v>52</v>
      </c>
      <c r="O518" s="657">
        <v>42</v>
      </c>
      <c r="P518" s="666">
        <v>10</v>
      </c>
      <c r="Q518" s="657">
        <v>149</v>
      </c>
      <c r="R518" s="657">
        <v>119</v>
      </c>
      <c r="S518" s="657">
        <v>30</v>
      </c>
      <c r="T518" s="665">
        <v>36</v>
      </c>
      <c r="U518" s="657">
        <v>25</v>
      </c>
      <c r="V518" s="666">
        <v>11</v>
      </c>
      <c r="W518" s="657">
        <v>5</v>
      </c>
      <c r="X518" s="657">
        <v>5</v>
      </c>
      <c r="Y518" s="657">
        <v>0</v>
      </c>
      <c r="Z518" s="665">
        <v>103</v>
      </c>
      <c r="AA518" s="657">
        <v>83</v>
      </c>
      <c r="AB518" s="666">
        <v>20</v>
      </c>
      <c r="AC518" s="657">
        <v>19</v>
      </c>
      <c r="AD518" s="657">
        <v>16</v>
      </c>
      <c r="AE518" s="657">
        <v>3</v>
      </c>
      <c r="AF518" s="665">
        <v>46</v>
      </c>
      <c r="AG518" s="657">
        <v>37</v>
      </c>
      <c r="AH518" s="666">
        <v>9</v>
      </c>
      <c r="AI518" s="657">
        <v>181</v>
      </c>
      <c r="AJ518" s="657">
        <v>155</v>
      </c>
      <c r="AK518" s="657">
        <v>26</v>
      </c>
      <c r="AL518" s="665">
        <v>14</v>
      </c>
      <c r="AM518" s="657">
        <v>10</v>
      </c>
      <c r="AN518" s="666">
        <v>4</v>
      </c>
      <c r="AO518" s="657">
        <v>3</v>
      </c>
      <c r="AP518" s="657">
        <v>3</v>
      </c>
      <c r="AQ518" s="657">
        <v>0</v>
      </c>
      <c r="AR518" s="665">
        <v>55</v>
      </c>
      <c r="AS518" s="657">
        <v>38</v>
      </c>
      <c r="AT518" s="666">
        <v>17</v>
      </c>
      <c r="AU518" s="657">
        <v>79</v>
      </c>
      <c r="AV518" s="657">
        <v>67</v>
      </c>
      <c r="AW518" s="657">
        <v>12</v>
      </c>
      <c r="AX518" s="665">
        <v>65</v>
      </c>
      <c r="AY518" s="657">
        <v>52</v>
      </c>
      <c r="AZ518" s="666">
        <v>13</v>
      </c>
      <c r="BA518" s="657">
        <v>37</v>
      </c>
      <c r="BB518" s="657">
        <v>31</v>
      </c>
      <c r="BC518" s="657">
        <v>6</v>
      </c>
      <c r="BD518" s="665">
        <v>34</v>
      </c>
      <c r="BE518" s="657">
        <v>29</v>
      </c>
      <c r="BF518" s="666">
        <v>5</v>
      </c>
      <c r="BG518" s="657">
        <v>22</v>
      </c>
      <c r="BH518" s="657">
        <v>18</v>
      </c>
      <c r="BI518" s="657">
        <v>4</v>
      </c>
      <c r="BJ518" s="665">
        <v>3</v>
      </c>
      <c r="BK518" s="657">
        <v>2</v>
      </c>
      <c r="BL518" s="666">
        <v>1</v>
      </c>
      <c r="BM518" s="657">
        <v>0</v>
      </c>
      <c r="BN518" s="657">
        <v>0</v>
      </c>
      <c r="BO518" s="657">
        <v>0</v>
      </c>
      <c r="BP518" s="665">
        <v>6</v>
      </c>
      <c r="BQ518" s="657">
        <v>4</v>
      </c>
      <c r="BR518" s="666">
        <v>2</v>
      </c>
      <c r="BS518" s="657">
        <v>7</v>
      </c>
      <c r="BT518" s="657">
        <v>4</v>
      </c>
      <c r="BU518" s="657">
        <v>3</v>
      </c>
      <c r="BV518" s="665">
        <v>34</v>
      </c>
      <c r="BW518" s="657">
        <v>25</v>
      </c>
      <c r="BX518" s="666">
        <v>9</v>
      </c>
      <c r="BY518" s="657">
        <v>4</v>
      </c>
      <c r="BZ518" s="657">
        <v>2</v>
      </c>
      <c r="CA518" s="657">
        <v>2</v>
      </c>
      <c r="CB518" s="665">
        <v>25</v>
      </c>
      <c r="CC518" s="657">
        <v>20</v>
      </c>
      <c r="CD518" s="666">
        <v>5</v>
      </c>
      <c r="CE518" s="657">
        <v>15</v>
      </c>
      <c r="CF518" s="657">
        <v>14</v>
      </c>
      <c r="CG518" s="657">
        <v>1</v>
      </c>
      <c r="CH518" s="665">
        <v>38</v>
      </c>
      <c r="CI518" s="657">
        <v>29</v>
      </c>
      <c r="CJ518" s="666">
        <v>7</v>
      </c>
      <c r="CK518" s="657">
        <v>26</v>
      </c>
      <c r="CL518" s="657">
        <v>22</v>
      </c>
      <c r="CM518" s="657">
        <v>4</v>
      </c>
      <c r="CN518" s="665">
        <v>0</v>
      </c>
      <c r="CO518" s="657">
        <v>0</v>
      </c>
      <c r="CP518" s="666">
        <v>0</v>
      </c>
      <c r="CQ518" s="657">
        <v>9</v>
      </c>
      <c r="CR518" s="657">
        <v>5</v>
      </c>
      <c r="CS518" s="657">
        <v>4</v>
      </c>
      <c r="CT518" s="665">
        <v>12</v>
      </c>
      <c r="CU518" s="657">
        <v>11</v>
      </c>
      <c r="CV518" s="666">
        <v>1</v>
      </c>
      <c r="CW518" s="657">
        <v>13</v>
      </c>
      <c r="CX518" s="657">
        <v>10</v>
      </c>
      <c r="CY518" s="657">
        <v>3</v>
      </c>
      <c r="CZ518" s="665">
        <v>9</v>
      </c>
      <c r="DA518" s="657">
        <v>9</v>
      </c>
      <c r="DB518" s="666">
        <v>0</v>
      </c>
      <c r="DC518" s="657">
        <v>0</v>
      </c>
      <c r="DD518" s="657">
        <v>0</v>
      </c>
      <c r="DE518" s="657">
        <v>0</v>
      </c>
      <c r="DF518" s="665">
        <v>6</v>
      </c>
      <c r="DG518" s="657">
        <v>6</v>
      </c>
      <c r="DH518" s="666">
        <v>0</v>
      </c>
      <c r="DI518" s="657">
        <v>28</v>
      </c>
      <c r="DJ518" s="657">
        <v>22</v>
      </c>
      <c r="DK518" s="657">
        <v>6</v>
      </c>
      <c r="DL518" s="665">
        <v>0</v>
      </c>
      <c r="DM518" s="657">
        <v>0</v>
      </c>
      <c r="DN518" s="666">
        <v>0</v>
      </c>
      <c r="DO518" s="657">
        <v>3</v>
      </c>
      <c r="DP518" s="657">
        <v>3</v>
      </c>
      <c r="DQ518" s="657">
        <v>0</v>
      </c>
      <c r="DR518" s="665">
        <v>1</v>
      </c>
      <c r="DS518" s="657">
        <v>0</v>
      </c>
      <c r="DT518" s="666">
        <v>1</v>
      </c>
      <c r="DU518" s="665">
        <v>13</v>
      </c>
      <c r="DV518" s="657">
        <v>10</v>
      </c>
      <c r="DW518" s="666">
        <v>3</v>
      </c>
    </row>
    <row r="519" spans="1:127" hidden="1" x14ac:dyDescent="0.15">
      <c r="A519" s="529" t="s">
        <v>1861</v>
      </c>
      <c r="B519" s="661">
        <v>63</v>
      </c>
      <c r="C519" s="662">
        <v>48</v>
      </c>
      <c r="D519" s="663">
        <v>15</v>
      </c>
      <c r="E519" s="657">
        <v>40</v>
      </c>
      <c r="F519" s="657">
        <v>29</v>
      </c>
      <c r="G519" s="657">
        <v>11</v>
      </c>
      <c r="H519" s="665">
        <v>15</v>
      </c>
      <c r="I519" s="657">
        <v>13</v>
      </c>
      <c r="J519" s="666">
        <v>2</v>
      </c>
      <c r="K519" s="657">
        <v>6</v>
      </c>
      <c r="L519" s="657">
        <v>4</v>
      </c>
      <c r="M519" s="657">
        <v>2</v>
      </c>
      <c r="N519" s="665">
        <v>0</v>
      </c>
      <c r="O519" s="657">
        <v>0</v>
      </c>
      <c r="P519" s="666">
        <v>0</v>
      </c>
      <c r="Q519" s="657">
        <v>0</v>
      </c>
      <c r="R519" s="657">
        <v>0</v>
      </c>
      <c r="S519" s="657">
        <v>0</v>
      </c>
      <c r="T519" s="665">
        <v>0</v>
      </c>
      <c r="U519" s="657">
        <v>0</v>
      </c>
      <c r="V519" s="666">
        <v>0</v>
      </c>
      <c r="W519" s="657">
        <v>1</v>
      </c>
      <c r="X519" s="657">
        <v>1</v>
      </c>
      <c r="Y519" s="657">
        <v>0</v>
      </c>
      <c r="Z519" s="665">
        <v>0</v>
      </c>
      <c r="AA519" s="657">
        <v>0</v>
      </c>
      <c r="AB519" s="666">
        <v>0</v>
      </c>
      <c r="AC519" s="657">
        <v>0</v>
      </c>
      <c r="AD519" s="657">
        <v>0</v>
      </c>
      <c r="AE519" s="657">
        <v>0</v>
      </c>
      <c r="AF519" s="665">
        <v>0</v>
      </c>
      <c r="AG519" s="657">
        <v>0</v>
      </c>
      <c r="AH519" s="666">
        <v>0</v>
      </c>
      <c r="AI519" s="657">
        <v>1</v>
      </c>
      <c r="AJ519" s="657">
        <v>1</v>
      </c>
      <c r="AK519" s="657">
        <v>0</v>
      </c>
      <c r="AL519" s="665">
        <v>0</v>
      </c>
      <c r="AM519" s="657">
        <v>0</v>
      </c>
      <c r="AN519" s="666">
        <v>0</v>
      </c>
      <c r="AO519" s="657">
        <v>0</v>
      </c>
      <c r="AP519" s="657">
        <v>0</v>
      </c>
      <c r="AQ519" s="657">
        <v>0</v>
      </c>
      <c r="AR519" s="665">
        <v>0</v>
      </c>
      <c r="AS519" s="657">
        <v>0</v>
      </c>
      <c r="AT519" s="666">
        <v>0</v>
      </c>
      <c r="AU519" s="657">
        <v>0</v>
      </c>
      <c r="AV519" s="657">
        <v>0</v>
      </c>
      <c r="AW519" s="657">
        <v>0</v>
      </c>
      <c r="AX519" s="665">
        <v>0</v>
      </c>
      <c r="AY519" s="657">
        <v>0</v>
      </c>
      <c r="AZ519" s="666">
        <v>0</v>
      </c>
      <c r="BA519" s="657">
        <v>0</v>
      </c>
      <c r="BB519" s="657">
        <v>0</v>
      </c>
      <c r="BC519" s="657">
        <v>0</v>
      </c>
      <c r="BD519" s="665">
        <v>0</v>
      </c>
      <c r="BE519" s="657">
        <v>0</v>
      </c>
      <c r="BF519" s="666">
        <v>0</v>
      </c>
      <c r="BG519" s="657">
        <v>0</v>
      </c>
      <c r="BH519" s="657">
        <v>0</v>
      </c>
      <c r="BI519" s="657">
        <v>0</v>
      </c>
      <c r="BJ519" s="665">
        <v>0</v>
      </c>
      <c r="BK519" s="657">
        <v>0</v>
      </c>
      <c r="BL519" s="666">
        <v>0</v>
      </c>
      <c r="BM519" s="657">
        <v>0</v>
      </c>
      <c r="BN519" s="657">
        <v>0</v>
      </c>
      <c r="BO519" s="657">
        <v>0</v>
      </c>
      <c r="BP519" s="665">
        <v>0</v>
      </c>
      <c r="BQ519" s="657">
        <v>0</v>
      </c>
      <c r="BR519" s="666">
        <v>0</v>
      </c>
      <c r="BS519" s="657">
        <v>0</v>
      </c>
      <c r="BT519" s="657">
        <v>0</v>
      </c>
      <c r="BU519" s="657">
        <v>0</v>
      </c>
      <c r="BV519" s="665">
        <v>0</v>
      </c>
      <c r="BW519" s="657">
        <v>0</v>
      </c>
      <c r="BX519" s="666">
        <v>0</v>
      </c>
      <c r="BY519" s="657">
        <v>0</v>
      </c>
      <c r="BZ519" s="657">
        <v>0</v>
      </c>
      <c r="CA519" s="657">
        <v>0</v>
      </c>
      <c r="CB519" s="665">
        <v>0</v>
      </c>
      <c r="CC519" s="657">
        <v>0</v>
      </c>
      <c r="CD519" s="666">
        <v>0</v>
      </c>
      <c r="CE519" s="657">
        <v>0</v>
      </c>
      <c r="CF519" s="657">
        <v>0</v>
      </c>
      <c r="CG519" s="657">
        <v>0</v>
      </c>
      <c r="CH519" s="665">
        <v>0</v>
      </c>
      <c r="CI519" s="657">
        <v>0</v>
      </c>
      <c r="CJ519" s="666">
        <v>0</v>
      </c>
      <c r="CK519" s="657">
        <v>0</v>
      </c>
      <c r="CL519" s="657">
        <v>0</v>
      </c>
      <c r="CM519" s="657">
        <v>0</v>
      </c>
      <c r="CN519" s="665">
        <v>0</v>
      </c>
      <c r="CO519" s="657">
        <v>0</v>
      </c>
      <c r="CP519" s="666">
        <v>0</v>
      </c>
      <c r="CQ519" s="657">
        <v>0</v>
      </c>
      <c r="CR519" s="657">
        <v>0</v>
      </c>
      <c r="CS519" s="657">
        <v>0</v>
      </c>
      <c r="CT519" s="665">
        <v>0</v>
      </c>
      <c r="CU519" s="657">
        <v>0</v>
      </c>
      <c r="CV519" s="666">
        <v>0</v>
      </c>
      <c r="CW519" s="657">
        <v>0</v>
      </c>
      <c r="CX519" s="657">
        <v>0</v>
      </c>
      <c r="CY519" s="657">
        <v>0</v>
      </c>
      <c r="CZ519" s="665">
        <v>0</v>
      </c>
      <c r="DA519" s="657">
        <v>0</v>
      </c>
      <c r="DB519" s="666">
        <v>0</v>
      </c>
      <c r="DC519" s="657">
        <v>0</v>
      </c>
      <c r="DD519" s="657">
        <v>0</v>
      </c>
      <c r="DE519" s="657">
        <v>0</v>
      </c>
      <c r="DF519" s="665">
        <v>0</v>
      </c>
      <c r="DG519" s="657">
        <v>0</v>
      </c>
      <c r="DH519" s="666">
        <v>0</v>
      </c>
      <c r="DI519" s="657">
        <v>0</v>
      </c>
      <c r="DJ519" s="657">
        <v>0</v>
      </c>
      <c r="DK519" s="657">
        <v>0</v>
      </c>
      <c r="DL519" s="665">
        <v>0</v>
      </c>
      <c r="DM519" s="657">
        <v>0</v>
      </c>
      <c r="DN519" s="666">
        <v>0</v>
      </c>
      <c r="DO519" s="657">
        <v>0</v>
      </c>
      <c r="DP519" s="657">
        <v>0</v>
      </c>
      <c r="DQ519" s="657">
        <v>0</v>
      </c>
      <c r="DR519" s="665">
        <v>0</v>
      </c>
      <c r="DS519" s="657">
        <v>0</v>
      </c>
      <c r="DT519" s="666">
        <v>0</v>
      </c>
      <c r="DU519" s="665">
        <v>0</v>
      </c>
      <c r="DV519" s="657">
        <v>0</v>
      </c>
      <c r="DW519" s="666">
        <v>0</v>
      </c>
    </row>
    <row r="520" spans="1:127" hidden="1" x14ac:dyDescent="0.15">
      <c r="A520" s="529" t="s">
        <v>1862</v>
      </c>
      <c r="B520" s="661">
        <v>1299</v>
      </c>
      <c r="C520" s="662">
        <v>893</v>
      </c>
      <c r="D520" s="663">
        <v>406</v>
      </c>
      <c r="E520" s="657">
        <v>592</v>
      </c>
      <c r="F520" s="657">
        <v>387</v>
      </c>
      <c r="G520" s="657">
        <v>205</v>
      </c>
      <c r="H520" s="665">
        <v>172</v>
      </c>
      <c r="I520" s="657">
        <v>118</v>
      </c>
      <c r="J520" s="666">
        <v>54</v>
      </c>
      <c r="K520" s="657">
        <v>120</v>
      </c>
      <c r="L520" s="657">
        <v>97</v>
      </c>
      <c r="M520" s="657">
        <v>23</v>
      </c>
      <c r="N520" s="665">
        <v>47</v>
      </c>
      <c r="O520" s="657">
        <v>32</v>
      </c>
      <c r="P520" s="666">
        <v>15</v>
      </c>
      <c r="Q520" s="657">
        <v>76</v>
      </c>
      <c r="R520" s="657">
        <v>55</v>
      </c>
      <c r="S520" s="657">
        <v>21</v>
      </c>
      <c r="T520" s="665">
        <v>7</v>
      </c>
      <c r="U520" s="657">
        <v>3</v>
      </c>
      <c r="V520" s="666">
        <v>4</v>
      </c>
      <c r="W520" s="657">
        <v>4</v>
      </c>
      <c r="X520" s="657">
        <v>2</v>
      </c>
      <c r="Y520" s="657">
        <v>2</v>
      </c>
      <c r="Z520" s="665">
        <v>34</v>
      </c>
      <c r="AA520" s="657">
        <v>22</v>
      </c>
      <c r="AB520" s="666">
        <v>12</v>
      </c>
      <c r="AC520" s="657">
        <v>7</v>
      </c>
      <c r="AD520" s="657">
        <v>5</v>
      </c>
      <c r="AE520" s="657">
        <v>2</v>
      </c>
      <c r="AF520" s="665">
        <v>24</v>
      </c>
      <c r="AG520" s="657">
        <v>16</v>
      </c>
      <c r="AH520" s="666">
        <v>8</v>
      </c>
      <c r="AI520" s="657">
        <v>58</v>
      </c>
      <c r="AJ520" s="657">
        <v>38</v>
      </c>
      <c r="AK520" s="657">
        <v>20</v>
      </c>
      <c r="AL520" s="665">
        <v>3</v>
      </c>
      <c r="AM520" s="657">
        <v>2</v>
      </c>
      <c r="AN520" s="666">
        <v>1</v>
      </c>
      <c r="AO520" s="657">
        <v>7</v>
      </c>
      <c r="AP520" s="657">
        <v>5</v>
      </c>
      <c r="AQ520" s="657">
        <v>2</v>
      </c>
      <c r="AR520" s="665">
        <v>10</v>
      </c>
      <c r="AS520" s="657">
        <v>7</v>
      </c>
      <c r="AT520" s="666">
        <v>3</v>
      </c>
      <c r="AU520" s="657">
        <v>14</v>
      </c>
      <c r="AV520" s="657">
        <v>10</v>
      </c>
      <c r="AW520" s="657">
        <v>4</v>
      </c>
      <c r="AX520" s="665">
        <v>0</v>
      </c>
      <c r="AY520" s="657">
        <v>0</v>
      </c>
      <c r="AZ520" s="666">
        <v>0</v>
      </c>
      <c r="BA520" s="657">
        <v>10</v>
      </c>
      <c r="BB520" s="657">
        <v>7</v>
      </c>
      <c r="BC520" s="657">
        <v>3</v>
      </c>
      <c r="BD520" s="665">
        <v>2</v>
      </c>
      <c r="BE520" s="657">
        <v>1</v>
      </c>
      <c r="BF520" s="666">
        <v>1</v>
      </c>
      <c r="BG520" s="657">
        <v>28</v>
      </c>
      <c r="BH520" s="657">
        <v>19</v>
      </c>
      <c r="BI520" s="657">
        <v>9</v>
      </c>
      <c r="BJ520" s="665">
        <v>2</v>
      </c>
      <c r="BK520" s="657">
        <v>1</v>
      </c>
      <c r="BL520" s="666">
        <v>1</v>
      </c>
      <c r="BM520" s="657">
        <v>1</v>
      </c>
      <c r="BN520" s="657">
        <v>1</v>
      </c>
      <c r="BO520" s="657">
        <v>0</v>
      </c>
      <c r="BP520" s="665">
        <v>2</v>
      </c>
      <c r="BQ520" s="657">
        <v>2</v>
      </c>
      <c r="BR520" s="666">
        <v>0</v>
      </c>
      <c r="BS520" s="657">
        <v>7</v>
      </c>
      <c r="BT520" s="657">
        <v>3</v>
      </c>
      <c r="BU520" s="657">
        <v>4</v>
      </c>
      <c r="BV520" s="665">
        <v>12</v>
      </c>
      <c r="BW520" s="657">
        <v>9</v>
      </c>
      <c r="BX520" s="666">
        <v>3</v>
      </c>
      <c r="BY520" s="657">
        <v>7</v>
      </c>
      <c r="BZ520" s="657">
        <v>6</v>
      </c>
      <c r="CA520" s="657">
        <v>1</v>
      </c>
      <c r="CB520" s="665">
        <v>0</v>
      </c>
      <c r="CC520" s="657">
        <v>0</v>
      </c>
      <c r="CD520" s="666">
        <v>0</v>
      </c>
      <c r="CE520" s="657">
        <v>0</v>
      </c>
      <c r="CF520" s="657">
        <v>0</v>
      </c>
      <c r="CG520" s="657">
        <v>0</v>
      </c>
      <c r="CH520" s="665">
        <v>14</v>
      </c>
      <c r="CI520" s="657">
        <v>12</v>
      </c>
      <c r="CJ520" s="666">
        <v>2</v>
      </c>
      <c r="CK520" s="657">
        <v>4</v>
      </c>
      <c r="CL520" s="657">
        <v>3</v>
      </c>
      <c r="CM520" s="657">
        <v>1</v>
      </c>
      <c r="CN520" s="665">
        <v>0</v>
      </c>
      <c r="CO520" s="657">
        <v>0</v>
      </c>
      <c r="CP520" s="666">
        <v>0</v>
      </c>
      <c r="CQ520" s="657">
        <v>26</v>
      </c>
      <c r="CR520" s="657">
        <v>23</v>
      </c>
      <c r="CS520" s="657">
        <v>3</v>
      </c>
      <c r="CT520" s="665">
        <v>0</v>
      </c>
      <c r="CU520" s="657">
        <v>0</v>
      </c>
      <c r="CV520" s="666">
        <v>0</v>
      </c>
      <c r="CW520" s="657">
        <v>0</v>
      </c>
      <c r="CX520" s="657">
        <v>0</v>
      </c>
      <c r="CY520" s="657">
        <v>0</v>
      </c>
      <c r="CZ520" s="665">
        <v>0</v>
      </c>
      <c r="DA520" s="657">
        <v>0</v>
      </c>
      <c r="DB520" s="666">
        <v>0</v>
      </c>
      <c r="DC520" s="657">
        <v>5</v>
      </c>
      <c r="DD520" s="657">
        <v>5</v>
      </c>
      <c r="DE520" s="657">
        <v>0</v>
      </c>
      <c r="DF520" s="665">
        <v>0</v>
      </c>
      <c r="DG520" s="657">
        <v>0</v>
      </c>
      <c r="DH520" s="666">
        <v>0</v>
      </c>
      <c r="DI520" s="657">
        <v>4</v>
      </c>
      <c r="DJ520" s="657">
        <v>2</v>
      </c>
      <c r="DK520" s="657">
        <v>2</v>
      </c>
      <c r="DL520" s="665">
        <v>0</v>
      </c>
      <c r="DM520" s="657">
        <v>0</v>
      </c>
      <c r="DN520" s="666">
        <v>0</v>
      </c>
      <c r="DO520" s="657">
        <v>0</v>
      </c>
      <c r="DP520" s="657">
        <v>0</v>
      </c>
      <c r="DQ520" s="657">
        <v>0</v>
      </c>
      <c r="DR520" s="665">
        <v>0</v>
      </c>
      <c r="DS520" s="657">
        <v>0</v>
      </c>
      <c r="DT520" s="666">
        <v>0</v>
      </c>
      <c r="DU520" s="665">
        <v>0</v>
      </c>
      <c r="DV520" s="657">
        <v>0</v>
      </c>
      <c r="DW520" s="666">
        <v>0</v>
      </c>
    </row>
    <row r="521" spans="1:127" hidden="1" x14ac:dyDescent="0.15">
      <c r="A521" s="529" t="s">
        <v>1863</v>
      </c>
      <c r="B521" s="661">
        <v>81</v>
      </c>
      <c r="C521" s="662">
        <v>60</v>
      </c>
      <c r="D521" s="663">
        <v>21</v>
      </c>
      <c r="E521" s="657">
        <v>16</v>
      </c>
      <c r="F521" s="657">
        <v>12</v>
      </c>
      <c r="G521" s="657">
        <v>4</v>
      </c>
      <c r="H521" s="665">
        <v>0</v>
      </c>
      <c r="I521" s="657">
        <v>0</v>
      </c>
      <c r="J521" s="666">
        <v>0</v>
      </c>
      <c r="K521" s="657">
        <v>18</v>
      </c>
      <c r="L521" s="657">
        <v>15</v>
      </c>
      <c r="M521" s="657">
        <v>3</v>
      </c>
      <c r="N521" s="665">
        <v>6</v>
      </c>
      <c r="O521" s="657">
        <v>4</v>
      </c>
      <c r="P521" s="666">
        <v>2</v>
      </c>
      <c r="Q521" s="657">
        <v>0</v>
      </c>
      <c r="R521" s="657">
        <v>0</v>
      </c>
      <c r="S521" s="657">
        <v>0</v>
      </c>
      <c r="T521" s="665">
        <v>0</v>
      </c>
      <c r="U521" s="657">
        <v>0</v>
      </c>
      <c r="V521" s="666">
        <v>0</v>
      </c>
      <c r="W521" s="657">
        <v>0</v>
      </c>
      <c r="X521" s="657">
        <v>0</v>
      </c>
      <c r="Y521" s="657">
        <v>0</v>
      </c>
      <c r="Z521" s="665">
        <v>0</v>
      </c>
      <c r="AA521" s="657">
        <v>0</v>
      </c>
      <c r="AB521" s="666">
        <v>0</v>
      </c>
      <c r="AC521" s="657">
        <v>0</v>
      </c>
      <c r="AD521" s="657">
        <v>0</v>
      </c>
      <c r="AE521" s="657">
        <v>0</v>
      </c>
      <c r="AF521" s="665">
        <v>0</v>
      </c>
      <c r="AG521" s="657">
        <v>0</v>
      </c>
      <c r="AH521" s="666">
        <v>0</v>
      </c>
      <c r="AI521" s="657">
        <v>0</v>
      </c>
      <c r="AJ521" s="657">
        <v>0</v>
      </c>
      <c r="AK521" s="657">
        <v>0</v>
      </c>
      <c r="AL521" s="665">
        <v>0</v>
      </c>
      <c r="AM521" s="657">
        <v>0</v>
      </c>
      <c r="AN521" s="666">
        <v>0</v>
      </c>
      <c r="AO521" s="657">
        <v>0</v>
      </c>
      <c r="AP521" s="657">
        <v>0</v>
      </c>
      <c r="AQ521" s="657">
        <v>0</v>
      </c>
      <c r="AR521" s="665">
        <v>0</v>
      </c>
      <c r="AS521" s="657">
        <v>0</v>
      </c>
      <c r="AT521" s="666">
        <v>0</v>
      </c>
      <c r="AU521" s="657">
        <v>0</v>
      </c>
      <c r="AV521" s="657">
        <v>0</v>
      </c>
      <c r="AW521" s="657">
        <v>0</v>
      </c>
      <c r="AX521" s="665">
        <v>0</v>
      </c>
      <c r="AY521" s="657">
        <v>0</v>
      </c>
      <c r="AZ521" s="666">
        <v>0</v>
      </c>
      <c r="BA521" s="657">
        <v>0</v>
      </c>
      <c r="BB521" s="657">
        <v>0</v>
      </c>
      <c r="BC521" s="657">
        <v>0</v>
      </c>
      <c r="BD521" s="665">
        <v>9</v>
      </c>
      <c r="BE521" s="657">
        <v>5</v>
      </c>
      <c r="BF521" s="666">
        <v>4</v>
      </c>
      <c r="BG521" s="657">
        <v>4</v>
      </c>
      <c r="BH521" s="657">
        <v>2</v>
      </c>
      <c r="BI521" s="657">
        <v>2</v>
      </c>
      <c r="BJ521" s="665">
        <v>0</v>
      </c>
      <c r="BK521" s="657">
        <v>0</v>
      </c>
      <c r="BL521" s="666">
        <v>0</v>
      </c>
      <c r="BM521" s="657">
        <v>0</v>
      </c>
      <c r="BN521" s="657">
        <v>0</v>
      </c>
      <c r="BO521" s="657">
        <v>0</v>
      </c>
      <c r="BP521" s="665">
        <v>7</v>
      </c>
      <c r="BQ521" s="657">
        <v>5</v>
      </c>
      <c r="BR521" s="666">
        <v>2</v>
      </c>
      <c r="BS521" s="657">
        <v>0</v>
      </c>
      <c r="BT521" s="657">
        <v>0</v>
      </c>
      <c r="BU521" s="657">
        <v>0</v>
      </c>
      <c r="BV521" s="665">
        <v>0</v>
      </c>
      <c r="BW521" s="657">
        <v>0</v>
      </c>
      <c r="BX521" s="666">
        <v>0</v>
      </c>
      <c r="BY521" s="657">
        <v>4</v>
      </c>
      <c r="BZ521" s="657">
        <v>4</v>
      </c>
      <c r="CA521" s="657">
        <v>0</v>
      </c>
      <c r="CB521" s="665">
        <v>0</v>
      </c>
      <c r="CC521" s="657">
        <v>0</v>
      </c>
      <c r="CD521" s="666">
        <v>0</v>
      </c>
      <c r="CE521" s="657">
        <v>1</v>
      </c>
      <c r="CF521" s="657">
        <v>1</v>
      </c>
      <c r="CG521" s="657">
        <v>0</v>
      </c>
      <c r="CH521" s="665">
        <v>0</v>
      </c>
      <c r="CI521" s="657">
        <v>0</v>
      </c>
      <c r="CJ521" s="666">
        <v>0</v>
      </c>
      <c r="CK521" s="657">
        <v>0</v>
      </c>
      <c r="CL521" s="657">
        <v>0</v>
      </c>
      <c r="CM521" s="657">
        <v>0</v>
      </c>
      <c r="CN521" s="665">
        <v>0</v>
      </c>
      <c r="CO521" s="657">
        <v>0</v>
      </c>
      <c r="CP521" s="666">
        <v>0</v>
      </c>
      <c r="CQ521" s="657">
        <v>0</v>
      </c>
      <c r="CR521" s="657">
        <v>0</v>
      </c>
      <c r="CS521" s="657">
        <v>0</v>
      </c>
      <c r="CT521" s="665">
        <v>0</v>
      </c>
      <c r="CU521" s="657">
        <v>0</v>
      </c>
      <c r="CV521" s="666">
        <v>0</v>
      </c>
      <c r="CW521" s="657">
        <v>0</v>
      </c>
      <c r="CX521" s="657">
        <v>0</v>
      </c>
      <c r="CY521" s="657">
        <v>0</v>
      </c>
      <c r="CZ521" s="665">
        <v>0</v>
      </c>
      <c r="DA521" s="657">
        <v>0</v>
      </c>
      <c r="DB521" s="666">
        <v>0</v>
      </c>
      <c r="DC521" s="657">
        <v>0</v>
      </c>
      <c r="DD521" s="657">
        <v>0</v>
      </c>
      <c r="DE521" s="657">
        <v>0</v>
      </c>
      <c r="DF521" s="665">
        <v>0</v>
      </c>
      <c r="DG521" s="657">
        <v>0</v>
      </c>
      <c r="DH521" s="666">
        <v>0</v>
      </c>
      <c r="DI521" s="657">
        <v>0</v>
      </c>
      <c r="DJ521" s="657">
        <v>0</v>
      </c>
      <c r="DK521" s="657">
        <v>0</v>
      </c>
      <c r="DL521" s="665">
        <v>0</v>
      </c>
      <c r="DM521" s="657">
        <v>0</v>
      </c>
      <c r="DN521" s="666">
        <v>0</v>
      </c>
      <c r="DO521" s="657">
        <v>2</v>
      </c>
      <c r="DP521" s="657">
        <v>1</v>
      </c>
      <c r="DQ521" s="657">
        <v>1</v>
      </c>
      <c r="DR521" s="665">
        <v>14</v>
      </c>
      <c r="DS521" s="657">
        <v>11</v>
      </c>
      <c r="DT521" s="666">
        <v>3</v>
      </c>
      <c r="DU521" s="665">
        <v>0</v>
      </c>
      <c r="DV521" s="657">
        <v>0</v>
      </c>
      <c r="DW521" s="666">
        <v>0</v>
      </c>
    </row>
    <row r="522" spans="1:127" hidden="1" x14ac:dyDescent="0.15">
      <c r="A522" s="529" t="s">
        <v>1864</v>
      </c>
      <c r="B522" s="661">
        <v>4559</v>
      </c>
      <c r="C522" s="662">
        <v>2278</v>
      </c>
      <c r="D522" s="663">
        <v>2247</v>
      </c>
      <c r="E522" s="657">
        <v>1559</v>
      </c>
      <c r="F522" s="657">
        <v>793</v>
      </c>
      <c r="G522" s="657">
        <v>759</v>
      </c>
      <c r="H522" s="665">
        <v>800</v>
      </c>
      <c r="I522" s="657">
        <v>428</v>
      </c>
      <c r="J522" s="666">
        <v>372</v>
      </c>
      <c r="K522" s="657">
        <v>442</v>
      </c>
      <c r="L522" s="657">
        <v>216</v>
      </c>
      <c r="M522" s="657">
        <v>208</v>
      </c>
      <c r="N522" s="665">
        <v>159</v>
      </c>
      <c r="O522" s="657">
        <v>75</v>
      </c>
      <c r="P522" s="666">
        <v>84</v>
      </c>
      <c r="Q522" s="657">
        <v>242</v>
      </c>
      <c r="R522" s="657">
        <v>146</v>
      </c>
      <c r="S522" s="657">
        <v>92</v>
      </c>
      <c r="T522" s="665">
        <v>29</v>
      </c>
      <c r="U522" s="657">
        <v>14</v>
      </c>
      <c r="V522" s="666">
        <v>15</v>
      </c>
      <c r="W522" s="657">
        <v>52</v>
      </c>
      <c r="X522" s="657">
        <v>9</v>
      </c>
      <c r="Y522" s="657">
        <v>43</v>
      </c>
      <c r="Z522" s="665">
        <v>166</v>
      </c>
      <c r="AA522" s="657">
        <v>88</v>
      </c>
      <c r="AB522" s="666">
        <v>78</v>
      </c>
      <c r="AC522" s="657">
        <v>44</v>
      </c>
      <c r="AD522" s="657">
        <v>19</v>
      </c>
      <c r="AE522" s="657">
        <v>25</v>
      </c>
      <c r="AF522" s="665">
        <v>82</v>
      </c>
      <c r="AG522" s="657">
        <v>31</v>
      </c>
      <c r="AH522" s="666">
        <v>51</v>
      </c>
      <c r="AI522" s="657">
        <v>149</v>
      </c>
      <c r="AJ522" s="657">
        <v>64</v>
      </c>
      <c r="AK522" s="657">
        <v>85</v>
      </c>
      <c r="AL522" s="665">
        <v>35</v>
      </c>
      <c r="AM522" s="657">
        <v>16</v>
      </c>
      <c r="AN522" s="666">
        <v>19</v>
      </c>
      <c r="AO522" s="657">
        <v>16</v>
      </c>
      <c r="AP522" s="657">
        <v>6</v>
      </c>
      <c r="AQ522" s="657">
        <v>10</v>
      </c>
      <c r="AR522" s="665">
        <v>78</v>
      </c>
      <c r="AS522" s="657">
        <v>46</v>
      </c>
      <c r="AT522" s="666">
        <v>32</v>
      </c>
      <c r="AU522" s="657">
        <v>33</v>
      </c>
      <c r="AV522" s="657">
        <v>16</v>
      </c>
      <c r="AW522" s="657">
        <v>17</v>
      </c>
      <c r="AX522" s="665">
        <v>23</v>
      </c>
      <c r="AY522" s="657">
        <v>14</v>
      </c>
      <c r="AZ522" s="666">
        <v>9</v>
      </c>
      <c r="BA522" s="657">
        <v>152</v>
      </c>
      <c r="BB522" s="657">
        <v>76</v>
      </c>
      <c r="BC522" s="657">
        <v>76</v>
      </c>
      <c r="BD522" s="665">
        <v>40</v>
      </c>
      <c r="BE522" s="657">
        <v>27</v>
      </c>
      <c r="BF522" s="666">
        <v>13</v>
      </c>
      <c r="BG522" s="657">
        <v>17</v>
      </c>
      <c r="BH522" s="657">
        <v>8</v>
      </c>
      <c r="BI522" s="657">
        <v>9</v>
      </c>
      <c r="BJ522" s="665">
        <v>14</v>
      </c>
      <c r="BK522" s="657">
        <v>9</v>
      </c>
      <c r="BL522" s="666">
        <v>5</v>
      </c>
      <c r="BM522" s="657">
        <v>6</v>
      </c>
      <c r="BN522" s="657">
        <v>2</v>
      </c>
      <c r="BO522" s="657">
        <v>4</v>
      </c>
      <c r="BP522" s="665">
        <v>0</v>
      </c>
      <c r="BQ522" s="657">
        <v>0</v>
      </c>
      <c r="BR522" s="666">
        <v>0</v>
      </c>
      <c r="BS522" s="657">
        <v>44</v>
      </c>
      <c r="BT522" s="657">
        <v>23</v>
      </c>
      <c r="BU522" s="657">
        <v>21</v>
      </c>
      <c r="BV522" s="665">
        <v>36</v>
      </c>
      <c r="BW522" s="657">
        <v>14</v>
      </c>
      <c r="BX522" s="666">
        <v>17</v>
      </c>
      <c r="BY522" s="657">
        <v>75</v>
      </c>
      <c r="BZ522" s="657">
        <v>26</v>
      </c>
      <c r="CA522" s="657">
        <v>49</v>
      </c>
      <c r="CB522" s="665">
        <v>28</v>
      </c>
      <c r="CC522" s="657">
        <v>21</v>
      </c>
      <c r="CD522" s="666">
        <v>7</v>
      </c>
      <c r="CE522" s="657">
        <v>6</v>
      </c>
      <c r="CF522" s="657">
        <v>1</v>
      </c>
      <c r="CG522" s="657">
        <v>5</v>
      </c>
      <c r="CH522" s="665">
        <v>13</v>
      </c>
      <c r="CI522" s="657">
        <v>2</v>
      </c>
      <c r="CJ522" s="666">
        <v>11</v>
      </c>
      <c r="CK522" s="657">
        <v>23</v>
      </c>
      <c r="CL522" s="657">
        <v>10</v>
      </c>
      <c r="CM522" s="657">
        <v>13</v>
      </c>
      <c r="CN522" s="665">
        <v>6</v>
      </c>
      <c r="CO522" s="657">
        <v>4</v>
      </c>
      <c r="CP522" s="666">
        <v>2</v>
      </c>
      <c r="CQ522" s="657">
        <v>6</v>
      </c>
      <c r="CR522" s="657">
        <v>1</v>
      </c>
      <c r="CS522" s="657">
        <v>5</v>
      </c>
      <c r="CT522" s="665">
        <v>60</v>
      </c>
      <c r="CU522" s="657">
        <v>20</v>
      </c>
      <c r="CV522" s="666">
        <v>40</v>
      </c>
      <c r="CW522" s="657">
        <v>59</v>
      </c>
      <c r="CX522" s="657">
        <v>31</v>
      </c>
      <c r="CY522" s="657">
        <v>28</v>
      </c>
      <c r="CZ522" s="665">
        <v>0</v>
      </c>
      <c r="DA522" s="657">
        <v>0</v>
      </c>
      <c r="DB522" s="666">
        <v>0</v>
      </c>
      <c r="DC522" s="657">
        <v>20</v>
      </c>
      <c r="DD522" s="657">
        <v>10</v>
      </c>
      <c r="DE522" s="657">
        <v>10</v>
      </c>
      <c r="DF522" s="665">
        <v>2</v>
      </c>
      <c r="DG522" s="657">
        <v>2</v>
      </c>
      <c r="DH522" s="666">
        <v>0</v>
      </c>
      <c r="DI522" s="657">
        <v>40</v>
      </c>
      <c r="DJ522" s="657">
        <v>9</v>
      </c>
      <c r="DK522" s="657">
        <v>31</v>
      </c>
      <c r="DL522" s="665">
        <v>0</v>
      </c>
      <c r="DM522" s="657">
        <v>0</v>
      </c>
      <c r="DN522" s="666">
        <v>0</v>
      </c>
      <c r="DO522" s="657">
        <v>0</v>
      </c>
      <c r="DP522" s="657">
        <v>0</v>
      </c>
      <c r="DQ522" s="657">
        <v>0</v>
      </c>
      <c r="DR522" s="665">
        <v>2</v>
      </c>
      <c r="DS522" s="657">
        <v>0</v>
      </c>
      <c r="DT522" s="666">
        <v>2</v>
      </c>
      <c r="DU522" s="665">
        <v>1</v>
      </c>
      <c r="DV522" s="657">
        <v>1</v>
      </c>
      <c r="DW522" s="666">
        <v>0</v>
      </c>
    </row>
    <row r="523" spans="1:127" hidden="1" x14ac:dyDescent="0.15">
      <c r="A523" s="529" t="s">
        <v>1865</v>
      </c>
      <c r="B523" s="661">
        <v>1261</v>
      </c>
      <c r="C523" s="662">
        <v>672</v>
      </c>
      <c r="D523" s="663">
        <v>571</v>
      </c>
      <c r="E523" s="657">
        <v>401</v>
      </c>
      <c r="F523" s="657">
        <v>227</v>
      </c>
      <c r="G523" s="657">
        <v>174</v>
      </c>
      <c r="H523" s="665">
        <v>164</v>
      </c>
      <c r="I523" s="657">
        <v>99</v>
      </c>
      <c r="J523" s="666">
        <v>65</v>
      </c>
      <c r="K523" s="657">
        <v>186</v>
      </c>
      <c r="L523" s="657">
        <v>97</v>
      </c>
      <c r="M523" s="657">
        <v>71</v>
      </c>
      <c r="N523" s="665">
        <v>78</v>
      </c>
      <c r="O523" s="657">
        <v>43</v>
      </c>
      <c r="P523" s="666">
        <v>35</v>
      </c>
      <c r="Q523" s="657">
        <v>43</v>
      </c>
      <c r="R523" s="657">
        <v>24</v>
      </c>
      <c r="S523" s="657">
        <v>19</v>
      </c>
      <c r="T523" s="665">
        <v>9</v>
      </c>
      <c r="U523" s="657">
        <v>5</v>
      </c>
      <c r="V523" s="666">
        <v>4</v>
      </c>
      <c r="W523" s="657">
        <v>0</v>
      </c>
      <c r="X523" s="657">
        <v>0</v>
      </c>
      <c r="Y523" s="657">
        <v>0</v>
      </c>
      <c r="Z523" s="665">
        <v>53</v>
      </c>
      <c r="AA523" s="657">
        <v>23</v>
      </c>
      <c r="AB523" s="666">
        <v>30</v>
      </c>
      <c r="AC523" s="657">
        <v>22</v>
      </c>
      <c r="AD523" s="657">
        <v>10</v>
      </c>
      <c r="AE523" s="657">
        <v>12</v>
      </c>
      <c r="AF523" s="665">
        <v>14</v>
      </c>
      <c r="AG523" s="657">
        <v>3</v>
      </c>
      <c r="AH523" s="666">
        <v>11</v>
      </c>
      <c r="AI523" s="657">
        <v>75</v>
      </c>
      <c r="AJ523" s="657">
        <v>31</v>
      </c>
      <c r="AK523" s="657">
        <v>44</v>
      </c>
      <c r="AL523" s="665">
        <v>28</v>
      </c>
      <c r="AM523" s="657">
        <v>16</v>
      </c>
      <c r="AN523" s="666">
        <v>12</v>
      </c>
      <c r="AO523" s="657">
        <v>0</v>
      </c>
      <c r="AP523" s="657">
        <v>0</v>
      </c>
      <c r="AQ523" s="657">
        <v>0</v>
      </c>
      <c r="AR523" s="665">
        <v>23</v>
      </c>
      <c r="AS523" s="657">
        <v>12</v>
      </c>
      <c r="AT523" s="666">
        <v>11</v>
      </c>
      <c r="AU523" s="657">
        <v>0</v>
      </c>
      <c r="AV523" s="657">
        <v>0</v>
      </c>
      <c r="AW523" s="657">
        <v>0</v>
      </c>
      <c r="AX523" s="665">
        <v>18</v>
      </c>
      <c r="AY523" s="657">
        <v>12</v>
      </c>
      <c r="AZ523" s="666">
        <v>6</v>
      </c>
      <c r="BA523" s="657">
        <v>19</v>
      </c>
      <c r="BB523" s="657">
        <v>13</v>
      </c>
      <c r="BC523" s="657">
        <v>6</v>
      </c>
      <c r="BD523" s="665">
        <v>9</v>
      </c>
      <c r="BE523" s="657">
        <v>6</v>
      </c>
      <c r="BF523" s="666">
        <v>3</v>
      </c>
      <c r="BG523" s="657">
        <v>0</v>
      </c>
      <c r="BH523" s="657">
        <v>0</v>
      </c>
      <c r="BI523" s="657">
        <v>0</v>
      </c>
      <c r="BJ523" s="665">
        <v>0</v>
      </c>
      <c r="BK523" s="657">
        <v>0</v>
      </c>
      <c r="BL523" s="666">
        <v>0</v>
      </c>
      <c r="BM523" s="657">
        <v>0</v>
      </c>
      <c r="BN523" s="657">
        <v>0</v>
      </c>
      <c r="BO523" s="657">
        <v>0</v>
      </c>
      <c r="BP523" s="665">
        <v>0</v>
      </c>
      <c r="BQ523" s="657">
        <v>0</v>
      </c>
      <c r="BR523" s="666">
        <v>0</v>
      </c>
      <c r="BS523" s="657">
        <v>9</v>
      </c>
      <c r="BT523" s="657">
        <v>3</v>
      </c>
      <c r="BU523" s="657">
        <v>6</v>
      </c>
      <c r="BV523" s="665">
        <v>11</v>
      </c>
      <c r="BW523" s="657">
        <v>5</v>
      </c>
      <c r="BX523" s="666">
        <v>6</v>
      </c>
      <c r="BY523" s="657">
        <v>15</v>
      </c>
      <c r="BZ523" s="657">
        <v>7</v>
      </c>
      <c r="CA523" s="657">
        <v>8</v>
      </c>
      <c r="CB523" s="665">
        <v>0</v>
      </c>
      <c r="CC523" s="657">
        <v>0</v>
      </c>
      <c r="CD523" s="666">
        <v>0</v>
      </c>
      <c r="CE523" s="657">
        <v>0</v>
      </c>
      <c r="CF523" s="657">
        <v>0</v>
      </c>
      <c r="CG523" s="657">
        <v>0</v>
      </c>
      <c r="CH523" s="665">
        <v>0</v>
      </c>
      <c r="CI523" s="657">
        <v>0</v>
      </c>
      <c r="CJ523" s="666">
        <v>0</v>
      </c>
      <c r="CK523" s="657">
        <v>0</v>
      </c>
      <c r="CL523" s="657">
        <v>0</v>
      </c>
      <c r="CM523" s="657">
        <v>0</v>
      </c>
      <c r="CN523" s="665">
        <v>0</v>
      </c>
      <c r="CO523" s="657">
        <v>0</v>
      </c>
      <c r="CP523" s="666">
        <v>0</v>
      </c>
      <c r="CQ523" s="657">
        <v>0</v>
      </c>
      <c r="CR523" s="657">
        <v>0</v>
      </c>
      <c r="CS523" s="657">
        <v>0</v>
      </c>
      <c r="CT523" s="665">
        <v>0</v>
      </c>
      <c r="CU523" s="657">
        <v>0</v>
      </c>
      <c r="CV523" s="666">
        <v>0</v>
      </c>
      <c r="CW523" s="657">
        <v>29</v>
      </c>
      <c r="CX523" s="657">
        <v>20</v>
      </c>
      <c r="CY523" s="657">
        <v>9</v>
      </c>
      <c r="CZ523" s="665">
        <v>0</v>
      </c>
      <c r="DA523" s="657">
        <v>0</v>
      </c>
      <c r="DB523" s="666">
        <v>0</v>
      </c>
      <c r="DC523" s="657">
        <v>17</v>
      </c>
      <c r="DD523" s="657">
        <v>9</v>
      </c>
      <c r="DE523" s="657">
        <v>8</v>
      </c>
      <c r="DF523" s="665">
        <v>0</v>
      </c>
      <c r="DG523" s="657">
        <v>0</v>
      </c>
      <c r="DH523" s="666">
        <v>0</v>
      </c>
      <c r="DI523" s="657">
        <v>38</v>
      </c>
      <c r="DJ523" s="657">
        <v>7</v>
      </c>
      <c r="DK523" s="657">
        <v>31</v>
      </c>
      <c r="DL523" s="665">
        <v>0</v>
      </c>
      <c r="DM523" s="657">
        <v>0</v>
      </c>
      <c r="DN523" s="666">
        <v>0</v>
      </c>
      <c r="DO523" s="657">
        <v>0</v>
      </c>
      <c r="DP523" s="657">
        <v>0</v>
      </c>
      <c r="DQ523" s="657">
        <v>0</v>
      </c>
      <c r="DR523" s="665">
        <v>0</v>
      </c>
      <c r="DS523" s="657">
        <v>0</v>
      </c>
      <c r="DT523" s="666">
        <v>0</v>
      </c>
      <c r="DU523" s="665">
        <v>0</v>
      </c>
      <c r="DV523" s="657">
        <v>0</v>
      </c>
      <c r="DW523" s="666">
        <v>0</v>
      </c>
    </row>
    <row r="524" spans="1:127" hidden="1" x14ac:dyDescent="0.15">
      <c r="A524" s="529" t="s">
        <v>1866</v>
      </c>
      <c r="B524" s="661">
        <v>3298</v>
      </c>
      <c r="C524" s="662">
        <v>1606</v>
      </c>
      <c r="D524" s="663">
        <v>1676</v>
      </c>
      <c r="E524" s="657">
        <v>1158</v>
      </c>
      <c r="F524" s="657">
        <v>566</v>
      </c>
      <c r="G524" s="657">
        <v>585</v>
      </c>
      <c r="H524" s="665">
        <v>636</v>
      </c>
      <c r="I524" s="657">
        <v>329</v>
      </c>
      <c r="J524" s="666">
        <v>307</v>
      </c>
      <c r="K524" s="657">
        <v>256</v>
      </c>
      <c r="L524" s="657">
        <v>119</v>
      </c>
      <c r="M524" s="657">
        <v>137</v>
      </c>
      <c r="N524" s="665">
        <v>81</v>
      </c>
      <c r="O524" s="657">
        <v>32</v>
      </c>
      <c r="P524" s="666">
        <v>49</v>
      </c>
      <c r="Q524" s="657">
        <v>199</v>
      </c>
      <c r="R524" s="657">
        <v>122</v>
      </c>
      <c r="S524" s="657">
        <v>73</v>
      </c>
      <c r="T524" s="665">
        <v>20</v>
      </c>
      <c r="U524" s="657">
        <v>9</v>
      </c>
      <c r="V524" s="666">
        <v>11</v>
      </c>
      <c r="W524" s="657">
        <v>52</v>
      </c>
      <c r="X524" s="657">
        <v>9</v>
      </c>
      <c r="Y524" s="657">
        <v>43</v>
      </c>
      <c r="Z524" s="665">
        <v>113</v>
      </c>
      <c r="AA524" s="657">
        <v>65</v>
      </c>
      <c r="AB524" s="666">
        <v>48</v>
      </c>
      <c r="AC524" s="657">
        <v>22</v>
      </c>
      <c r="AD524" s="657">
        <v>9</v>
      </c>
      <c r="AE524" s="657">
        <v>13</v>
      </c>
      <c r="AF524" s="665">
        <v>68</v>
      </c>
      <c r="AG524" s="657">
        <v>28</v>
      </c>
      <c r="AH524" s="666">
        <v>40</v>
      </c>
      <c r="AI524" s="657">
        <v>74</v>
      </c>
      <c r="AJ524" s="657">
        <v>33</v>
      </c>
      <c r="AK524" s="657">
        <v>41</v>
      </c>
      <c r="AL524" s="665">
        <v>7</v>
      </c>
      <c r="AM524" s="657">
        <v>0</v>
      </c>
      <c r="AN524" s="666">
        <v>7</v>
      </c>
      <c r="AO524" s="657">
        <v>16</v>
      </c>
      <c r="AP524" s="657">
        <v>6</v>
      </c>
      <c r="AQ524" s="657">
        <v>10</v>
      </c>
      <c r="AR524" s="665">
        <v>55</v>
      </c>
      <c r="AS524" s="657">
        <v>34</v>
      </c>
      <c r="AT524" s="666">
        <v>21</v>
      </c>
      <c r="AU524" s="657">
        <v>33</v>
      </c>
      <c r="AV524" s="657">
        <v>16</v>
      </c>
      <c r="AW524" s="657">
        <v>17</v>
      </c>
      <c r="AX524" s="665">
        <v>5</v>
      </c>
      <c r="AY524" s="657">
        <v>2</v>
      </c>
      <c r="AZ524" s="666">
        <v>3</v>
      </c>
      <c r="BA524" s="657">
        <v>133</v>
      </c>
      <c r="BB524" s="657">
        <v>63</v>
      </c>
      <c r="BC524" s="657">
        <v>70</v>
      </c>
      <c r="BD524" s="665">
        <v>31</v>
      </c>
      <c r="BE524" s="657">
        <v>21</v>
      </c>
      <c r="BF524" s="666">
        <v>10</v>
      </c>
      <c r="BG524" s="657">
        <v>17</v>
      </c>
      <c r="BH524" s="657">
        <v>8</v>
      </c>
      <c r="BI524" s="657">
        <v>9</v>
      </c>
      <c r="BJ524" s="665">
        <v>14</v>
      </c>
      <c r="BK524" s="657">
        <v>9</v>
      </c>
      <c r="BL524" s="666">
        <v>5</v>
      </c>
      <c r="BM524" s="657">
        <v>6</v>
      </c>
      <c r="BN524" s="657">
        <v>2</v>
      </c>
      <c r="BO524" s="657">
        <v>4</v>
      </c>
      <c r="BP524" s="665">
        <v>0</v>
      </c>
      <c r="BQ524" s="657">
        <v>0</v>
      </c>
      <c r="BR524" s="666">
        <v>0</v>
      </c>
      <c r="BS524" s="657">
        <v>35</v>
      </c>
      <c r="BT524" s="657">
        <v>20</v>
      </c>
      <c r="BU524" s="657">
        <v>15</v>
      </c>
      <c r="BV524" s="665">
        <v>25</v>
      </c>
      <c r="BW524" s="657">
        <v>9</v>
      </c>
      <c r="BX524" s="666">
        <v>11</v>
      </c>
      <c r="BY524" s="657">
        <v>60</v>
      </c>
      <c r="BZ524" s="657">
        <v>19</v>
      </c>
      <c r="CA524" s="657">
        <v>41</v>
      </c>
      <c r="CB524" s="665">
        <v>28</v>
      </c>
      <c r="CC524" s="657">
        <v>21</v>
      </c>
      <c r="CD524" s="666">
        <v>7</v>
      </c>
      <c r="CE524" s="657">
        <v>6</v>
      </c>
      <c r="CF524" s="657">
        <v>1</v>
      </c>
      <c r="CG524" s="657">
        <v>5</v>
      </c>
      <c r="CH524" s="665">
        <v>13</v>
      </c>
      <c r="CI524" s="657">
        <v>2</v>
      </c>
      <c r="CJ524" s="666">
        <v>11</v>
      </c>
      <c r="CK524" s="657">
        <v>23</v>
      </c>
      <c r="CL524" s="657">
        <v>10</v>
      </c>
      <c r="CM524" s="657">
        <v>13</v>
      </c>
      <c r="CN524" s="665">
        <v>6</v>
      </c>
      <c r="CO524" s="657">
        <v>4</v>
      </c>
      <c r="CP524" s="666">
        <v>2</v>
      </c>
      <c r="CQ524" s="657">
        <v>6</v>
      </c>
      <c r="CR524" s="657">
        <v>1</v>
      </c>
      <c r="CS524" s="657">
        <v>5</v>
      </c>
      <c r="CT524" s="665">
        <v>60</v>
      </c>
      <c r="CU524" s="657">
        <v>20</v>
      </c>
      <c r="CV524" s="666">
        <v>40</v>
      </c>
      <c r="CW524" s="657">
        <v>30</v>
      </c>
      <c r="CX524" s="657">
        <v>11</v>
      </c>
      <c r="CY524" s="657">
        <v>19</v>
      </c>
      <c r="CZ524" s="665">
        <v>0</v>
      </c>
      <c r="DA524" s="657">
        <v>0</v>
      </c>
      <c r="DB524" s="666">
        <v>0</v>
      </c>
      <c r="DC524" s="657">
        <v>3</v>
      </c>
      <c r="DD524" s="657">
        <v>1</v>
      </c>
      <c r="DE524" s="657">
        <v>2</v>
      </c>
      <c r="DF524" s="665">
        <v>2</v>
      </c>
      <c r="DG524" s="657">
        <v>2</v>
      </c>
      <c r="DH524" s="666">
        <v>0</v>
      </c>
      <c r="DI524" s="657">
        <v>2</v>
      </c>
      <c r="DJ524" s="657">
        <v>2</v>
      </c>
      <c r="DK524" s="657">
        <v>0</v>
      </c>
      <c r="DL524" s="665">
        <v>0</v>
      </c>
      <c r="DM524" s="657">
        <v>0</v>
      </c>
      <c r="DN524" s="666">
        <v>0</v>
      </c>
      <c r="DO524" s="657">
        <v>0</v>
      </c>
      <c r="DP524" s="657">
        <v>0</v>
      </c>
      <c r="DQ524" s="657">
        <v>0</v>
      </c>
      <c r="DR524" s="665">
        <v>2</v>
      </c>
      <c r="DS524" s="657">
        <v>0</v>
      </c>
      <c r="DT524" s="666">
        <v>2</v>
      </c>
      <c r="DU524" s="665">
        <v>1</v>
      </c>
      <c r="DV524" s="657">
        <v>1</v>
      </c>
      <c r="DW524" s="666">
        <v>0</v>
      </c>
    </row>
    <row r="525" spans="1:127" hidden="1" x14ac:dyDescent="0.15">
      <c r="A525" s="529" t="s">
        <v>1867</v>
      </c>
      <c r="B525" s="661">
        <v>62841</v>
      </c>
      <c r="C525" s="662">
        <v>43258</v>
      </c>
      <c r="D525" s="663">
        <v>19372</v>
      </c>
      <c r="E525" s="657">
        <v>25656</v>
      </c>
      <c r="F525" s="657">
        <v>17166</v>
      </c>
      <c r="G525" s="657">
        <v>8425</v>
      </c>
      <c r="H525" s="665">
        <v>6297</v>
      </c>
      <c r="I525" s="657">
        <v>4202</v>
      </c>
      <c r="J525" s="666">
        <v>2076</v>
      </c>
      <c r="K525" s="657">
        <v>6958</v>
      </c>
      <c r="L525" s="657">
        <v>5391</v>
      </c>
      <c r="M525" s="657">
        <v>1555</v>
      </c>
      <c r="N525" s="665">
        <v>2427</v>
      </c>
      <c r="O525" s="657">
        <v>1693</v>
      </c>
      <c r="P525" s="666">
        <v>732</v>
      </c>
      <c r="Q525" s="657">
        <v>2415</v>
      </c>
      <c r="R525" s="657">
        <v>1349</v>
      </c>
      <c r="S525" s="657">
        <v>1031</v>
      </c>
      <c r="T525" s="665">
        <v>310</v>
      </c>
      <c r="U525" s="657">
        <v>197</v>
      </c>
      <c r="V525" s="666">
        <v>113</v>
      </c>
      <c r="W525" s="657">
        <v>542</v>
      </c>
      <c r="X525" s="657">
        <v>270</v>
      </c>
      <c r="Y525" s="657">
        <v>266</v>
      </c>
      <c r="Z525" s="665">
        <v>1383</v>
      </c>
      <c r="AA525" s="657">
        <v>981</v>
      </c>
      <c r="AB525" s="666">
        <v>396</v>
      </c>
      <c r="AC525" s="657">
        <v>373</v>
      </c>
      <c r="AD525" s="657">
        <v>289</v>
      </c>
      <c r="AE525" s="657">
        <v>84</v>
      </c>
      <c r="AF525" s="665">
        <v>707</v>
      </c>
      <c r="AG525" s="657">
        <v>485</v>
      </c>
      <c r="AH525" s="666">
        <v>203</v>
      </c>
      <c r="AI525" s="657">
        <v>2614</v>
      </c>
      <c r="AJ525" s="657">
        <v>1915</v>
      </c>
      <c r="AK525" s="657">
        <v>692</v>
      </c>
      <c r="AL525" s="665">
        <v>343</v>
      </c>
      <c r="AM525" s="657">
        <v>251</v>
      </c>
      <c r="AN525" s="666">
        <v>92</v>
      </c>
      <c r="AO525" s="657">
        <v>358</v>
      </c>
      <c r="AP525" s="657">
        <v>202</v>
      </c>
      <c r="AQ525" s="657">
        <v>156</v>
      </c>
      <c r="AR525" s="665">
        <v>1376</v>
      </c>
      <c r="AS525" s="657">
        <v>854</v>
      </c>
      <c r="AT525" s="666">
        <v>519</v>
      </c>
      <c r="AU525" s="657">
        <v>336</v>
      </c>
      <c r="AV525" s="657">
        <v>204</v>
      </c>
      <c r="AW525" s="657">
        <v>132</v>
      </c>
      <c r="AX525" s="665">
        <v>3970</v>
      </c>
      <c r="AY525" s="657">
        <v>3206</v>
      </c>
      <c r="AZ525" s="666">
        <v>751</v>
      </c>
      <c r="BA525" s="657">
        <v>913</v>
      </c>
      <c r="BB525" s="657">
        <v>664</v>
      </c>
      <c r="BC525" s="657">
        <v>248</v>
      </c>
      <c r="BD525" s="665">
        <v>269</v>
      </c>
      <c r="BE525" s="657">
        <v>143</v>
      </c>
      <c r="BF525" s="666">
        <v>126</v>
      </c>
      <c r="BG525" s="657">
        <v>671</v>
      </c>
      <c r="BH525" s="657">
        <v>467</v>
      </c>
      <c r="BI525" s="657">
        <v>204</v>
      </c>
      <c r="BJ525" s="665">
        <v>266</v>
      </c>
      <c r="BK525" s="657">
        <v>181</v>
      </c>
      <c r="BL525" s="666">
        <v>81</v>
      </c>
      <c r="BM525" s="657">
        <v>176</v>
      </c>
      <c r="BN525" s="657">
        <v>121</v>
      </c>
      <c r="BO525" s="657">
        <v>55</v>
      </c>
      <c r="BP525" s="665">
        <v>235</v>
      </c>
      <c r="BQ525" s="657">
        <v>166</v>
      </c>
      <c r="BR525" s="666">
        <v>56</v>
      </c>
      <c r="BS525" s="657">
        <v>347</v>
      </c>
      <c r="BT525" s="657">
        <v>216</v>
      </c>
      <c r="BU525" s="657">
        <v>125</v>
      </c>
      <c r="BV525" s="665">
        <v>182</v>
      </c>
      <c r="BW525" s="657">
        <v>111</v>
      </c>
      <c r="BX525" s="666">
        <v>71</v>
      </c>
      <c r="BY525" s="657">
        <v>242</v>
      </c>
      <c r="BZ525" s="657">
        <v>142</v>
      </c>
      <c r="CA525" s="657">
        <v>100</v>
      </c>
      <c r="CB525" s="665">
        <v>140</v>
      </c>
      <c r="CC525" s="657">
        <v>82</v>
      </c>
      <c r="CD525" s="666">
        <v>58</v>
      </c>
      <c r="CE525" s="657">
        <v>269</v>
      </c>
      <c r="CF525" s="657">
        <v>153</v>
      </c>
      <c r="CG525" s="657">
        <v>116</v>
      </c>
      <c r="CH525" s="665">
        <v>298</v>
      </c>
      <c r="CI525" s="657">
        <v>195</v>
      </c>
      <c r="CJ525" s="666">
        <v>103</v>
      </c>
      <c r="CK525" s="657">
        <v>558</v>
      </c>
      <c r="CL525" s="657">
        <v>363</v>
      </c>
      <c r="CM525" s="657">
        <v>195</v>
      </c>
      <c r="CN525" s="665">
        <v>68</v>
      </c>
      <c r="CO525" s="657">
        <v>32</v>
      </c>
      <c r="CP525" s="666">
        <v>36</v>
      </c>
      <c r="CQ525" s="657">
        <v>131</v>
      </c>
      <c r="CR525" s="657">
        <v>89</v>
      </c>
      <c r="CS525" s="657">
        <v>42</v>
      </c>
      <c r="CT525" s="665">
        <v>292</v>
      </c>
      <c r="CU525" s="657">
        <v>184</v>
      </c>
      <c r="CV525" s="666">
        <v>108</v>
      </c>
      <c r="CW525" s="657">
        <v>534</v>
      </c>
      <c r="CX525" s="657">
        <v>449</v>
      </c>
      <c r="CY525" s="657">
        <v>85</v>
      </c>
      <c r="CZ525" s="665">
        <v>41</v>
      </c>
      <c r="DA525" s="657">
        <v>26</v>
      </c>
      <c r="DB525" s="666">
        <v>15</v>
      </c>
      <c r="DC525" s="657">
        <v>117</v>
      </c>
      <c r="DD525" s="657">
        <v>83</v>
      </c>
      <c r="DE525" s="657">
        <v>34</v>
      </c>
      <c r="DF525" s="665">
        <v>30</v>
      </c>
      <c r="DG525" s="657">
        <v>22</v>
      </c>
      <c r="DH525" s="666">
        <v>8</v>
      </c>
      <c r="DI525" s="657">
        <v>183</v>
      </c>
      <c r="DJ525" s="657">
        <v>118</v>
      </c>
      <c r="DK525" s="657">
        <v>65</v>
      </c>
      <c r="DL525" s="665">
        <v>51</v>
      </c>
      <c r="DM525" s="657">
        <v>27</v>
      </c>
      <c r="DN525" s="666">
        <v>24</v>
      </c>
      <c r="DO525" s="657">
        <v>588</v>
      </c>
      <c r="DP525" s="657">
        <v>447</v>
      </c>
      <c r="DQ525" s="657">
        <v>141</v>
      </c>
      <c r="DR525" s="665">
        <v>95</v>
      </c>
      <c r="DS525" s="657">
        <v>70</v>
      </c>
      <c r="DT525" s="666">
        <v>25</v>
      </c>
      <c r="DU525" s="665">
        <v>80</v>
      </c>
      <c r="DV525" s="657">
        <v>52</v>
      </c>
      <c r="DW525" s="666">
        <v>28</v>
      </c>
    </row>
    <row r="526" spans="1:127" hidden="1" x14ac:dyDescent="0.15">
      <c r="A526" s="529" t="s">
        <v>1868</v>
      </c>
      <c r="B526" s="661">
        <v>11006</v>
      </c>
      <c r="C526" s="662">
        <v>8479</v>
      </c>
      <c r="D526" s="663">
        <v>2523</v>
      </c>
      <c r="E526" s="657">
        <v>5058</v>
      </c>
      <c r="F526" s="657">
        <v>3462</v>
      </c>
      <c r="G526" s="657">
        <v>1592</v>
      </c>
      <c r="H526" s="665">
        <v>330</v>
      </c>
      <c r="I526" s="657">
        <v>295</v>
      </c>
      <c r="J526" s="666">
        <v>35</v>
      </c>
      <c r="K526" s="657">
        <v>2352</v>
      </c>
      <c r="L526" s="657">
        <v>2056</v>
      </c>
      <c r="M526" s="657">
        <v>296</v>
      </c>
      <c r="N526" s="665">
        <v>328</v>
      </c>
      <c r="O526" s="657">
        <v>290</v>
      </c>
      <c r="P526" s="666">
        <v>38</v>
      </c>
      <c r="Q526" s="657">
        <v>102</v>
      </c>
      <c r="R526" s="657">
        <v>46</v>
      </c>
      <c r="S526" s="657">
        <v>56</v>
      </c>
      <c r="T526" s="665">
        <v>0</v>
      </c>
      <c r="U526" s="657">
        <v>0</v>
      </c>
      <c r="V526" s="666">
        <v>0</v>
      </c>
      <c r="W526" s="657">
        <v>0</v>
      </c>
      <c r="X526" s="657">
        <v>0</v>
      </c>
      <c r="Y526" s="657">
        <v>0</v>
      </c>
      <c r="Z526" s="665">
        <v>365</v>
      </c>
      <c r="AA526" s="657">
        <v>313</v>
      </c>
      <c r="AB526" s="666">
        <v>52</v>
      </c>
      <c r="AC526" s="657">
        <v>15</v>
      </c>
      <c r="AD526" s="657">
        <v>13</v>
      </c>
      <c r="AE526" s="657">
        <v>2</v>
      </c>
      <c r="AF526" s="665">
        <v>69</v>
      </c>
      <c r="AG526" s="657">
        <v>66</v>
      </c>
      <c r="AH526" s="666">
        <v>3</v>
      </c>
      <c r="AI526" s="657">
        <v>219</v>
      </c>
      <c r="AJ526" s="657">
        <v>183</v>
      </c>
      <c r="AK526" s="657">
        <v>36</v>
      </c>
      <c r="AL526" s="665">
        <v>36</v>
      </c>
      <c r="AM526" s="657">
        <v>30</v>
      </c>
      <c r="AN526" s="666">
        <v>6</v>
      </c>
      <c r="AO526" s="657">
        <v>1</v>
      </c>
      <c r="AP526" s="657">
        <v>1</v>
      </c>
      <c r="AQ526" s="657">
        <v>0</v>
      </c>
      <c r="AR526" s="665">
        <v>467</v>
      </c>
      <c r="AS526" s="657">
        <v>338</v>
      </c>
      <c r="AT526" s="666">
        <v>129</v>
      </c>
      <c r="AU526" s="657">
        <v>22</v>
      </c>
      <c r="AV526" s="657">
        <v>14</v>
      </c>
      <c r="AW526" s="657">
        <v>8</v>
      </c>
      <c r="AX526" s="665">
        <v>528</v>
      </c>
      <c r="AY526" s="657">
        <v>502</v>
      </c>
      <c r="AZ526" s="666">
        <v>26</v>
      </c>
      <c r="BA526" s="657">
        <v>254</v>
      </c>
      <c r="BB526" s="657">
        <v>213</v>
      </c>
      <c r="BC526" s="657">
        <v>41</v>
      </c>
      <c r="BD526" s="665">
        <v>19</v>
      </c>
      <c r="BE526" s="657">
        <v>15</v>
      </c>
      <c r="BF526" s="666">
        <v>4</v>
      </c>
      <c r="BG526" s="657">
        <v>53</v>
      </c>
      <c r="BH526" s="657">
        <v>28</v>
      </c>
      <c r="BI526" s="657">
        <v>25</v>
      </c>
      <c r="BJ526" s="665">
        <v>0</v>
      </c>
      <c r="BK526" s="657">
        <v>0</v>
      </c>
      <c r="BL526" s="666">
        <v>0</v>
      </c>
      <c r="BM526" s="657">
        <v>25</v>
      </c>
      <c r="BN526" s="657">
        <v>23</v>
      </c>
      <c r="BO526" s="657">
        <v>2</v>
      </c>
      <c r="BP526" s="665">
        <v>0</v>
      </c>
      <c r="BQ526" s="657">
        <v>0</v>
      </c>
      <c r="BR526" s="666">
        <v>0</v>
      </c>
      <c r="BS526" s="657">
        <v>9</v>
      </c>
      <c r="BT526" s="657">
        <v>9</v>
      </c>
      <c r="BU526" s="657">
        <v>0</v>
      </c>
      <c r="BV526" s="665">
        <v>6</v>
      </c>
      <c r="BW526" s="657">
        <v>4</v>
      </c>
      <c r="BX526" s="666">
        <v>2</v>
      </c>
      <c r="BY526" s="657">
        <v>1</v>
      </c>
      <c r="BZ526" s="657">
        <v>1</v>
      </c>
      <c r="CA526" s="657">
        <v>0</v>
      </c>
      <c r="CB526" s="665">
        <v>0</v>
      </c>
      <c r="CC526" s="657">
        <v>0</v>
      </c>
      <c r="CD526" s="666">
        <v>0</v>
      </c>
      <c r="CE526" s="657">
        <v>2</v>
      </c>
      <c r="CF526" s="657">
        <v>2</v>
      </c>
      <c r="CG526" s="657">
        <v>0</v>
      </c>
      <c r="CH526" s="665">
        <v>82</v>
      </c>
      <c r="CI526" s="657">
        <v>62</v>
      </c>
      <c r="CJ526" s="666">
        <v>20</v>
      </c>
      <c r="CK526" s="657">
        <v>63</v>
      </c>
      <c r="CL526" s="657">
        <v>46</v>
      </c>
      <c r="CM526" s="657">
        <v>17</v>
      </c>
      <c r="CN526" s="665">
        <v>0</v>
      </c>
      <c r="CO526" s="657">
        <v>0</v>
      </c>
      <c r="CP526" s="666">
        <v>0</v>
      </c>
      <c r="CQ526" s="657">
        <v>9</v>
      </c>
      <c r="CR526" s="657">
        <v>7</v>
      </c>
      <c r="CS526" s="657">
        <v>2</v>
      </c>
      <c r="CT526" s="665">
        <v>44</v>
      </c>
      <c r="CU526" s="657">
        <v>38</v>
      </c>
      <c r="CV526" s="666">
        <v>6</v>
      </c>
      <c r="CW526" s="657">
        <v>4</v>
      </c>
      <c r="CX526" s="657">
        <v>3</v>
      </c>
      <c r="CY526" s="657">
        <v>1</v>
      </c>
      <c r="CZ526" s="665">
        <v>0</v>
      </c>
      <c r="DA526" s="657">
        <v>0</v>
      </c>
      <c r="DB526" s="666">
        <v>0</v>
      </c>
      <c r="DC526" s="657">
        <v>0</v>
      </c>
      <c r="DD526" s="657">
        <v>0</v>
      </c>
      <c r="DE526" s="657">
        <v>0</v>
      </c>
      <c r="DF526" s="665">
        <v>0</v>
      </c>
      <c r="DG526" s="657">
        <v>0</v>
      </c>
      <c r="DH526" s="666">
        <v>0</v>
      </c>
      <c r="DI526" s="657">
        <v>17</v>
      </c>
      <c r="DJ526" s="657">
        <v>15</v>
      </c>
      <c r="DK526" s="657">
        <v>2</v>
      </c>
      <c r="DL526" s="665">
        <v>7</v>
      </c>
      <c r="DM526" s="657">
        <v>4</v>
      </c>
      <c r="DN526" s="666">
        <v>3</v>
      </c>
      <c r="DO526" s="657">
        <v>519</v>
      </c>
      <c r="DP526" s="657">
        <v>400</v>
      </c>
      <c r="DQ526" s="657">
        <v>119</v>
      </c>
      <c r="DR526" s="665">
        <v>0</v>
      </c>
      <c r="DS526" s="657">
        <v>0</v>
      </c>
      <c r="DT526" s="666">
        <v>0</v>
      </c>
      <c r="DU526" s="665">
        <v>0</v>
      </c>
      <c r="DV526" s="657">
        <v>0</v>
      </c>
      <c r="DW526" s="666">
        <v>0</v>
      </c>
    </row>
    <row r="527" spans="1:127" hidden="1" x14ac:dyDescent="0.15">
      <c r="A527" s="529" t="s">
        <v>1869</v>
      </c>
      <c r="B527" s="661">
        <v>76</v>
      </c>
      <c r="C527" s="662">
        <v>64</v>
      </c>
      <c r="D527" s="663">
        <v>12</v>
      </c>
      <c r="E527" s="657">
        <v>76</v>
      </c>
      <c r="F527" s="657">
        <v>64</v>
      </c>
      <c r="G527" s="657">
        <v>12</v>
      </c>
      <c r="H527" s="665">
        <v>0</v>
      </c>
      <c r="I527" s="657">
        <v>0</v>
      </c>
      <c r="J527" s="666">
        <v>0</v>
      </c>
      <c r="K527" s="657">
        <v>0</v>
      </c>
      <c r="L527" s="657">
        <v>0</v>
      </c>
      <c r="M527" s="657">
        <v>0</v>
      </c>
      <c r="N527" s="665">
        <v>0</v>
      </c>
      <c r="O527" s="657">
        <v>0</v>
      </c>
      <c r="P527" s="666">
        <v>0</v>
      </c>
      <c r="Q527" s="657">
        <v>0</v>
      </c>
      <c r="R527" s="657">
        <v>0</v>
      </c>
      <c r="S527" s="657">
        <v>0</v>
      </c>
      <c r="T527" s="665">
        <v>0</v>
      </c>
      <c r="U527" s="657">
        <v>0</v>
      </c>
      <c r="V527" s="666">
        <v>0</v>
      </c>
      <c r="W527" s="657">
        <v>0</v>
      </c>
      <c r="X527" s="657">
        <v>0</v>
      </c>
      <c r="Y527" s="657">
        <v>0</v>
      </c>
      <c r="Z527" s="665">
        <v>0</v>
      </c>
      <c r="AA527" s="657">
        <v>0</v>
      </c>
      <c r="AB527" s="666">
        <v>0</v>
      </c>
      <c r="AC527" s="657">
        <v>0</v>
      </c>
      <c r="AD527" s="657">
        <v>0</v>
      </c>
      <c r="AE527" s="657">
        <v>0</v>
      </c>
      <c r="AF527" s="665">
        <v>0</v>
      </c>
      <c r="AG527" s="657">
        <v>0</v>
      </c>
      <c r="AH527" s="666">
        <v>0</v>
      </c>
      <c r="AI527" s="657">
        <v>0</v>
      </c>
      <c r="AJ527" s="657">
        <v>0</v>
      </c>
      <c r="AK527" s="657">
        <v>0</v>
      </c>
      <c r="AL527" s="665">
        <v>0</v>
      </c>
      <c r="AM527" s="657">
        <v>0</v>
      </c>
      <c r="AN527" s="666">
        <v>0</v>
      </c>
      <c r="AO527" s="657">
        <v>0</v>
      </c>
      <c r="AP527" s="657">
        <v>0</v>
      </c>
      <c r="AQ527" s="657">
        <v>0</v>
      </c>
      <c r="AR527" s="665">
        <v>0</v>
      </c>
      <c r="AS527" s="657">
        <v>0</v>
      </c>
      <c r="AT527" s="666">
        <v>0</v>
      </c>
      <c r="AU527" s="657">
        <v>0</v>
      </c>
      <c r="AV527" s="657">
        <v>0</v>
      </c>
      <c r="AW527" s="657">
        <v>0</v>
      </c>
      <c r="AX527" s="665">
        <v>0</v>
      </c>
      <c r="AY527" s="657">
        <v>0</v>
      </c>
      <c r="AZ527" s="666">
        <v>0</v>
      </c>
      <c r="BA527" s="657">
        <v>0</v>
      </c>
      <c r="BB527" s="657">
        <v>0</v>
      </c>
      <c r="BC527" s="657">
        <v>0</v>
      </c>
      <c r="BD527" s="665">
        <v>0</v>
      </c>
      <c r="BE527" s="657">
        <v>0</v>
      </c>
      <c r="BF527" s="666">
        <v>0</v>
      </c>
      <c r="BG527" s="657">
        <v>0</v>
      </c>
      <c r="BH527" s="657">
        <v>0</v>
      </c>
      <c r="BI527" s="657">
        <v>0</v>
      </c>
      <c r="BJ527" s="665">
        <v>0</v>
      </c>
      <c r="BK527" s="657">
        <v>0</v>
      </c>
      <c r="BL527" s="666">
        <v>0</v>
      </c>
      <c r="BM527" s="657">
        <v>0</v>
      </c>
      <c r="BN527" s="657">
        <v>0</v>
      </c>
      <c r="BO527" s="657">
        <v>0</v>
      </c>
      <c r="BP527" s="665">
        <v>0</v>
      </c>
      <c r="BQ527" s="657">
        <v>0</v>
      </c>
      <c r="BR527" s="666">
        <v>0</v>
      </c>
      <c r="BS527" s="657">
        <v>0</v>
      </c>
      <c r="BT527" s="657">
        <v>0</v>
      </c>
      <c r="BU527" s="657">
        <v>0</v>
      </c>
      <c r="BV527" s="665">
        <v>0</v>
      </c>
      <c r="BW527" s="657">
        <v>0</v>
      </c>
      <c r="BX527" s="666">
        <v>0</v>
      </c>
      <c r="BY527" s="657">
        <v>0</v>
      </c>
      <c r="BZ527" s="657">
        <v>0</v>
      </c>
      <c r="CA527" s="657">
        <v>0</v>
      </c>
      <c r="CB527" s="665">
        <v>0</v>
      </c>
      <c r="CC527" s="657">
        <v>0</v>
      </c>
      <c r="CD527" s="666">
        <v>0</v>
      </c>
      <c r="CE527" s="657">
        <v>0</v>
      </c>
      <c r="CF527" s="657">
        <v>0</v>
      </c>
      <c r="CG527" s="657">
        <v>0</v>
      </c>
      <c r="CH527" s="665">
        <v>0</v>
      </c>
      <c r="CI527" s="657">
        <v>0</v>
      </c>
      <c r="CJ527" s="666">
        <v>0</v>
      </c>
      <c r="CK527" s="657">
        <v>0</v>
      </c>
      <c r="CL527" s="657">
        <v>0</v>
      </c>
      <c r="CM527" s="657">
        <v>0</v>
      </c>
      <c r="CN527" s="665">
        <v>0</v>
      </c>
      <c r="CO527" s="657">
        <v>0</v>
      </c>
      <c r="CP527" s="666">
        <v>0</v>
      </c>
      <c r="CQ527" s="657">
        <v>0</v>
      </c>
      <c r="CR527" s="657">
        <v>0</v>
      </c>
      <c r="CS527" s="657">
        <v>0</v>
      </c>
      <c r="CT527" s="665">
        <v>0</v>
      </c>
      <c r="CU527" s="657">
        <v>0</v>
      </c>
      <c r="CV527" s="666">
        <v>0</v>
      </c>
      <c r="CW527" s="657">
        <v>0</v>
      </c>
      <c r="CX527" s="657">
        <v>0</v>
      </c>
      <c r="CY527" s="657">
        <v>0</v>
      </c>
      <c r="CZ527" s="665">
        <v>0</v>
      </c>
      <c r="DA527" s="657">
        <v>0</v>
      </c>
      <c r="DB527" s="666">
        <v>0</v>
      </c>
      <c r="DC527" s="657">
        <v>0</v>
      </c>
      <c r="DD527" s="657">
        <v>0</v>
      </c>
      <c r="DE527" s="657">
        <v>0</v>
      </c>
      <c r="DF527" s="665">
        <v>0</v>
      </c>
      <c r="DG527" s="657">
        <v>0</v>
      </c>
      <c r="DH527" s="666">
        <v>0</v>
      </c>
      <c r="DI527" s="657">
        <v>0</v>
      </c>
      <c r="DJ527" s="657">
        <v>0</v>
      </c>
      <c r="DK527" s="657">
        <v>0</v>
      </c>
      <c r="DL527" s="665">
        <v>0</v>
      </c>
      <c r="DM527" s="657">
        <v>0</v>
      </c>
      <c r="DN527" s="666">
        <v>0</v>
      </c>
      <c r="DO527" s="657">
        <v>0</v>
      </c>
      <c r="DP527" s="657">
        <v>0</v>
      </c>
      <c r="DQ527" s="657">
        <v>0</v>
      </c>
      <c r="DR527" s="665">
        <v>0</v>
      </c>
      <c r="DS527" s="657">
        <v>0</v>
      </c>
      <c r="DT527" s="666">
        <v>0</v>
      </c>
      <c r="DU527" s="665">
        <v>0</v>
      </c>
      <c r="DV527" s="657">
        <v>0</v>
      </c>
      <c r="DW527" s="666">
        <v>0</v>
      </c>
    </row>
    <row r="528" spans="1:127" hidden="1" x14ac:dyDescent="0.15">
      <c r="A528" s="529" t="s">
        <v>1870</v>
      </c>
      <c r="B528" s="661">
        <v>10742</v>
      </c>
      <c r="C528" s="662">
        <v>8292</v>
      </c>
      <c r="D528" s="663">
        <v>2446</v>
      </c>
      <c r="E528" s="657">
        <v>4838</v>
      </c>
      <c r="F528" s="657">
        <v>3306</v>
      </c>
      <c r="G528" s="657">
        <v>1528</v>
      </c>
      <c r="H528" s="665">
        <v>328</v>
      </c>
      <c r="I528" s="657">
        <v>294</v>
      </c>
      <c r="J528" s="666">
        <v>34</v>
      </c>
      <c r="K528" s="657">
        <v>2352</v>
      </c>
      <c r="L528" s="657">
        <v>2056</v>
      </c>
      <c r="M528" s="657">
        <v>296</v>
      </c>
      <c r="N528" s="665">
        <v>328</v>
      </c>
      <c r="O528" s="657">
        <v>290</v>
      </c>
      <c r="P528" s="666">
        <v>38</v>
      </c>
      <c r="Q528" s="657">
        <v>92</v>
      </c>
      <c r="R528" s="657">
        <v>38</v>
      </c>
      <c r="S528" s="657">
        <v>54</v>
      </c>
      <c r="T528" s="665">
        <v>0</v>
      </c>
      <c r="U528" s="657">
        <v>0</v>
      </c>
      <c r="V528" s="666">
        <v>0</v>
      </c>
      <c r="W528" s="657">
        <v>0</v>
      </c>
      <c r="X528" s="657">
        <v>0</v>
      </c>
      <c r="Y528" s="657">
        <v>0</v>
      </c>
      <c r="Z528" s="665">
        <v>365</v>
      </c>
      <c r="AA528" s="657">
        <v>313</v>
      </c>
      <c r="AB528" s="666">
        <v>52</v>
      </c>
      <c r="AC528" s="657">
        <v>15</v>
      </c>
      <c r="AD528" s="657">
        <v>13</v>
      </c>
      <c r="AE528" s="657">
        <v>2</v>
      </c>
      <c r="AF528" s="665">
        <v>69</v>
      </c>
      <c r="AG528" s="657">
        <v>66</v>
      </c>
      <c r="AH528" s="666">
        <v>3</v>
      </c>
      <c r="AI528" s="657">
        <v>219</v>
      </c>
      <c r="AJ528" s="657">
        <v>183</v>
      </c>
      <c r="AK528" s="657">
        <v>36</v>
      </c>
      <c r="AL528" s="665">
        <v>36</v>
      </c>
      <c r="AM528" s="657">
        <v>30</v>
      </c>
      <c r="AN528" s="666">
        <v>6</v>
      </c>
      <c r="AO528" s="657">
        <v>1</v>
      </c>
      <c r="AP528" s="657">
        <v>1</v>
      </c>
      <c r="AQ528" s="657">
        <v>0</v>
      </c>
      <c r="AR528" s="665">
        <v>467</v>
      </c>
      <c r="AS528" s="657">
        <v>338</v>
      </c>
      <c r="AT528" s="666">
        <v>129</v>
      </c>
      <c r="AU528" s="657">
        <v>0</v>
      </c>
      <c r="AV528" s="657">
        <v>0</v>
      </c>
      <c r="AW528" s="657">
        <v>0</v>
      </c>
      <c r="AX528" s="665">
        <v>528</v>
      </c>
      <c r="AY528" s="657">
        <v>502</v>
      </c>
      <c r="AZ528" s="666">
        <v>26</v>
      </c>
      <c r="BA528" s="657">
        <v>254</v>
      </c>
      <c r="BB528" s="657">
        <v>213</v>
      </c>
      <c r="BC528" s="657">
        <v>41</v>
      </c>
      <c r="BD528" s="665">
        <v>19</v>
      </c>
      <c r="BE528" s="657">
        <v>15</v>
      </c>
      <c r="BF528" s="666">
        <v>4</v>
      </c>
      <c r="BG528" s="657">
        <v>53</v>
      </c>
      <c r="BH528" s="657">
        <v>28</v>
      </c>
      <c r="BI528" s="657">
        <v>25</v>
      </c>
      <c r="BJ528" s="665">
        <v>0</v>
      </c>
      <c r="BK528" s="657">
        <v>0</v>
      </c>
      <c r="BL528" s="666">
        <v>0</v>
      </c>
      <c r="BM528" s="657">
        <v>25</v>
      </c>
      <c r="BN528" s="657">
        <v>23</v>
      </c>
      <c r="BO528" s="657">
        <v>2</v>
      </c>
      <c r="BP528" s="665">
        <v>0</v>
      </c>
      <c r="BQ528" s="657">
        <v>0</v>
      </c>
      <c r="BR528" s="666">
        <v>0</v>
      </c>
      <c r="BS528" s="657">
        <v>9</v>
      </c>
      <c r="BT528" s="657">
        <v>9</v>
      </c>
      <c r="BU528" s="657">
        <v>0</v>
      </c>
      <c r="BV528" s="665">
        <v>6</v>
      </c>
      <c r="BW528" s="657">
        <v>4</v>
      </c>
      <c r="BX528" s="666">
        <v>2</v>
      </c>
      <c r="BY528" s="657">
        <v>1</v>
      </c>
      <c r="BZ528" s="657">
        <v>1</v>
      </c>
      <c r="CA528" s="657">
        <v>0</v>
      </c>
      <c r="CB528" s="665">
        <v>0</v>
      </c>
      <c r="CC528" s="657">
        <v>0</v>
      </c>
      <c r="CD528" s="666">
        <v>0</v>
      </c>
      <c r="CE528" s="657">
        <v>2</v>
      </c>
      <c r="CF528" s="657">
        <v>2</v>
      </c>
      <c r="CG528" s="657">
        <v>0</v>
      </c>
      <c r="CH528" s="665">
        <v>82</v>
      </c>
      <c r="CI528" s="657">
        <v>62</v>
      </c>
      <c r="CJ528" s="666">
        <v>20</v>
      </c>
      <c r="CK528" s="657">
        <v>62</v>
      </c>
      <c r="CL528" s="657">
        <v>45</v>
      </c>
      <c r="CM528" s="657">
        <v>17</v>
      </c>
      <c r="CN528" s="665">
        <v>0</v>
      </c>
      <c r="CO528" s="657">
        <v>0</v>
      </c>
      <c r="CP528" s="666">
        <v>0</v>
      </c>
      <c r="CQ528" s="657">
        <v>0</v>
      </c>
      <c r="CR528" s="657">
        <v>0</v>
      </c>
      <c r="CS528" s="657">
        <v>0</v>
      </c>
      <c r="CT528" s="665">
        <v>44</v>
      </c>
      <c r="CU528" s="657">
        <v>38</v>
      </c>
      <c r="CV528" s="666">
        <v>6</v>
      </c>
      <c r="CW528" s="657">
        <v>4</v>
      </c>
      <c r="CX528" s="657">
        <v>3</v>
      </c>
      <c r="CY528" s="657">
        <v>1</v>
      </c>
      <c r="CZ528" s="665">
        <v>0</v>
      </c>
      <c r="DA528" s="657">
        <v>0</v>
      </c>
      <c r="DB528" s="666">
        <v>0</v>
      </c>
      <c r="DC528" s="657">
        <v>0</v>
      </c>
      <c r="DD528" s="657">
        <v>0</v>
      </c>
      <c r="DE528" s="657">
        <v>0</v>
      </c>
      <c r="DF528" s="665">
        <v>0</v>
      </c>
      <c r="DG528" s="657">
        <v>0</v>
      </c>
      <c r="DH528" s="666">
        <v>0</v>
      </c>
      <c r="DI528" s="657">
        <v>17</v>
      </c>
      <c r="DJ528" s="657">
        <v>15</v>
      </c>
      <c r="DK528" s="657">
        <v>2</v>
      </c>
      <c r="DL528" s="665">
        <v>7</v>
      </c>
      <c r="DM528" s="657">
        <v>4</v>
      </c>
      <c r="DN528" s="666">
        <v>3</v>
      </c>
      <c r="DO528" s="657">
        <v>519</v>
      </c>
      <c r="DP528" s="657">
        <v>400</v>
      </c>
      <c r="DQ528" s="657">
        <v>119</v>
      </c>
      <c r="DR528" s="665">
        <v>0</v>
      </c>
      <c r="DS528" s="657">
        <v>0</v>
      </c>
      <c r="DT528" s="666">
        <v>0</v>
      </c>
      <c r="DU528" s="665">
        <v>0</v>
      </c>
      <c r="DV528" s="657">
        <v>0</v>
      </c>
      <c r="DW528" s="666">
        <v>0</v>
      </c>
    </row>
    <row r="529" spans="1:127" hidden="1" x14ac:dyDescent="0.15">
      <c r="A529" s="529" t="s">
        <v>1871</v>
      </c>
      <c r="B529" s="661">
        <v>188</v>
      </c>
      <c r="C529" s="662">
        <v>123</v>
      </c>
      <c r="D529" s="663">
        <v>65</v>
      </c>
      <c r="E529" s="657">
        <v>144</v>
      </c>
      <c r="F529" s="657">
        <v>92</v>
      </c>
      <c r="G529" s="657">
        <v>52</v>
      </c>
      <c r="H529" s="665">
        <v>2</v>
      </c>
      <c r="I529" s="657">
        <v>1</v>
      </c>
      <c r="J529" s="666">
        <v>1</v>
      </c>
      <c r="K529" s="657">
        <v>0</v>
      </c>
      <c r="L529" s="657">
        <v>0</v>
      </c>
      <c r="M529" s="657">
        <v>0</v>
      </c>
      <c r="N529" s="665">
        <v>0</v>
      </c>
      <c r="O529" s="657">
        <v>0</v>
      </c>
      <c r="P529" s="666">
        <v>0</v>
      </c>
      <c r="Q529" s="657">
        <v>10</v>
      </c>
      <c r="R529" s="657">
        <v>8</v>
      </c>
      <c r="S529" s="657">
        <v>2</v>
      </c>
      <c r="T529" s="665">
        <v>0</v>
      </c>
      <c r="U529" s="657">
        <v>0</v>
      </c>
      <c r="V529" s="666">
        <v>0</v>
      </c>
      <c r="W529" s="657">
        <v>0</v>
      </c>
      <c r="X529" s="657">
        <v>0</v>
      </c>
      <c r="Y529" s="657">
        <v>0</v>
      </c>
      <c r="Z529" s="665">
        <v>0</v>
      </c>
      <c r="AA529" s="657">
        <v>0</v>
      </c>
      <c r="AB529" s="666">
        <v>0</v>
      </c>
      <c r="AC529" s="657">
        <v>0</v>
      </c>
      <c r="AD529" s="657">
        <v>0</v>
      </c>
      <c r="AE529" s="657">
        <v>0</v>
      </c>
      <c r="AF529" s="665">
        <v>0</v>
      </c>
      <c r="AG529" s="657">
        <v>0</v>
      </c>
      <c r="AH529" s="666">
        <v>0</v>
      </c>
      <c r="AI529" s="657">
        <v>0</v>
      </c>
      <c r="AJ529" s="657">
        <v>0</v>
      </c>
      <c r="AK529" s="657">
        <v>0</v>
      </c>
      <c r="AL529" s="665">
        <v>0</v>
      </c>
      <c r="AM529" s="657">
        <v>0</v>
      </c>
      <c r="AN529" s="666">
        <v>0</v>
      </c>
      <c r="AO529" s="657">
        <v>0</v>
      </c>
      <c r="AP529" s="657">
        <v>0</v>
      </c>
      <c r="AQ529" s="657">
        <v>0</v>
      </c>
      <c r="AR529" s="665">
        <v>0</v>
      </c>
      <c r="AS529" s="657">
        <v>0</v>
      </c>
      <c r="AT529" s="666">
        <v>0</v>
      </c>
      <c r="AU529" s="657">
        <v>22</v>
      </c>
      <c r="AV529" s="657">
        <v>14</v>
      </c>
      <c r="AW529" s="657">
        <v>8</v>
      </c>
      <c r="AX529" s="665">
        <v>0</v>
      </c>
      <c r="AY529" s="657">
        <v>0</v>
      </c>
      <c r="AZ529" s="666">
        <v>0</v>
      </c>
      <c r="BA529" s="657">
        <v>0</v>
      </c>
      <c r="BB529" s="657">
        <v>0</v>
      </c>
      <c r="BC529" s="657">
        <v>0</v>
      </c>
      <c r="BD529" s="665">
        <v>0</v>
      </c>
      <c r="BE529" s="657">
        <v>0</v>
      </c>
      <c r="BF529" s="666">
        <v>0</v>
      </c>
      <c r="BG529" s="657">
        <v>0</v>
      </c>
      <c r="BH529" s="657">
        <v>0</v>
      </c>
      <c r="BI529" s="657">
        <v>0</v>
      </c>
      <c r="BJ529" s="665">
        <v>0</v>
      </c>
      <c r="BK529" s="657">
        <v>0</v>
      </c>
      <c r="BL529" s="666">
        <v>0</v>
      </c>
      <c r="BM529" s="657">
        <v>0</v>
      </c>
      <c r="BN529" s="657">
        <v>0</v>
      </c>
      <c r="BO529" s="657">
        <v>0</v>
      </c>
      <c r="BP529" s="665">
        <v>0</v>
      </c>
      <c r="BQ529" s="657">
        <v>0</v>
      </c>
      <c r="BR529" s="666">
        <v>0</v>
      </c>
      <c r="BS529" s="657">
        <v>0</v>
      </c>
      <c r="BT529" s="657">
        <v>0</v>
      </c>
      <c r="BU529" s="657">
        <v>0</v>
      </c>
      <c r="BV529" s="665">
        <v>0</v>
      </c>
      <c r="BW529" s="657">
        <v>0</v>
      </c>
      <c r="BX529" s="666">
        <v>0</v>
      </c>
      <c r="BY529" s="657">
        <v>0</v>
      </c>
      <c r="BZ529" s="657">
        <v>0</v>
      </c>
      <c r="CA529" s="657">
        <v>0</v>
      </c>
      <c r="CB529" s="665">
        <v>0</v>
      </c>
      <c r="CC529" s="657">
        <v>0</v>
      </c>
      <c r="CD529" s="666">
        <v>0</v>
      </c>
      <c r="CE529" s="657">
        <v>0</v>
      </c>
      <c r="CF529" s="657">
        <v>0</v>
      </c>
      <c r="CG529" s="657">
        <v>0</v>
      </c>
      <c r="CH529" s="665">
        <v>0</v>
      </c>
      <c r="CI529" s="657">
        <v>0</v>
      </c>
      <c r="CJ529" s="666">
        <v>0</v>
      </c>
      <c r="CK529" s="657">
        <v>1</v>
      </c>
      <c r="CL529" s="657">
        <v>1</v>
      </c>
      <c r="CM529" s="657">
        <v>0</v>
      </c>
      <c r="CN529" s="665">
        <v>0</v>
      </c>
      <c r="CO529" s="657">
        <v>0</v>
      </c>
      <c r="CP529" s="666">
        <v>0</v>
      </c>
      <c r="CQ529" s="657">
        <v>9</v>
      </c>
      <c r="CR529" s="657">
        <v>7</v>
      </c>
      <c r="CS529" s="657">
        <v>2</v>
      </c>
      <c r="CT529" s="665">
        <v>0</v>
      </c>
      <c r="CU529" s="657">
        <v>0</v>
      </c>
      <c r="CV529" s="666">
        <v>0</v>
      </c>
      <c r="CW529" s="657">
        <v>0</v>
      </c>
      <c r="CX529" s="657">
        <v>0</v>
      </c>
      <c r="CY529" s="657">
        <v>0</v>
      </c>
      <c r="CZ529" s="665">
        <v>0</v>
      </c>
      <c r="DA529" s="657">
        <v>0</v>
      </c>
      <c r="DB529" s="666">
        <v>0</v>
      </c>
      <c r="DC529" s="657">
        <v>0</v>
      </c>
      <c r="DD529" s="657">
        <v>0</v>
      </c>
      <c r="DE529" s="657">
        <v>0</v>
      </c>
      <c r="DF529" s="665">
        <v>0</v>
      </c>
      <c r="DG529" s="657">
        <v>0</v>
      </c>
      <c r="DH529" s="666">
        <v>0</v>
      </c>
      <c r="DI529" s="657">
        <v>0</v>
      </c>
      <c r="DJ529" s="657">
        <v>0</v>
      </c>
      <c r="DK529" s="657">
        <v>0</v>
      </c>
      <c r="DL529" s="665">
        <v>0</v>
      </c>
      <c r="DM529" s="657">
        <v>0</v>
      </c>
      <c r="DN529" s="666">
        <v>0</v>
      </c>
      <c r="DO529" s="657">
        <v>0</v>
      </c>
      <c r="DP529" s="657">
        <v>0</v>
      </c>
      <c r="DQ529" s="657">
        <v>0</v>
      </c>
      <c r="DR529" s="665">
        <v>0</v>
      </c>
      <c r="DS529" s="657">
        <v>0</v>
      </c>
      <c r="DT529" s="666">
        <v>0</v>
      </c>
      <c r="DU529" s="665">
        <v>0</v>
      </c>
      <c r="DV529" s="657">
        <v>0</v>
      </c>
      <c r="DW529" s="666">
        <v>0</v>
      </c>
    </row>
    <row r="530" spans="1:127" hidden="1" x14ac:dyDescent="0.15">
      <c r="A530" s="529" t="s">
        <v>1872</v>
      </c>
      <c r="B530" s="661">
        <v>17235</v>
      </c>
      <c r="C530" s="662">
        <v>9439</v>
      </c>
      <c r="D530" s="663">
        <v>7685</v>
      </c>
      <c r="E530" s="657">
        <v>8445</v>
      </c>
      <c r="F530" s="657">
        <v>4914</v>
      </c>
      <c r="G530" s="657">
        <v>3505</v>
      </c>
      <c r="H530" s="665">
        <v>2075</v>
      </c>
      <c r="I530" s="657">
        <v>1067</v>
      </c>
      <c r="J530" s="666">
        <v>992</v>
      </c>
      <c r="K530" s="657">
        <v>1040</v>
      </c>
      <c r="L530" s="657">
        <v>515</v>
      </c>
      <c r="M530" s="657">
        <v>515</v>
      </c>
      <c r="N530" s="665">
        <v>620</v>
      </c>
      <c r="O530" s="657">
        <v>325</v>
      </c>
      <c r="P530" s="666">
        <v>295</v>
      </c>
      <c r="Q530" s="657">
        <v>1006</v>
      </c>
      <c r="R530" s="657">
        <v>522</v>
      </c>
      <c r="S530" s="657">
        <v>474</v>
      </c>
      <c r="T530" s="665">
        <v>86</v>
      </c>
      <c r="U530" s="657">
        <v>50</v>
      </c>
      <c r="V530" s="666">
        <v>36</v>
      </c>
      <c r="W530" s="657">
        <v>281</v>
      </c>
      <c r="X530" s="657">
        <v>129</v>
      </c>
      <c r="Y530" s="657">
        <v>146</v>
      </c>
      <c r="Z530" s="665">
        <v>258</v>
      </c>
      <c r="AA530" s="657">
        <v>144</v>
      </c>
      <c r="AB530" s="666">
        <v>108</v>
      </c>
      <c r="AC530" s="657">
        <v>70</v>
      </c>
      <c r="AD530" s="657">
        <v>37</v>
      </c>
      <c r="AE530" s="657">
        <v>33</v>
      </c>
      <c r="AF530" s="665">
        <v>288</v>
      </c>
      <c r="AG530" s="657">
        <v>151</v>
      </c>
      <c r="AH530" s="666">
        <v>118</v>
      </c>
      <c r="AI530" s="657">
        <v>515</v>
      </c>
      <c r="AJ530" s="657">
        <v>265</v>
      </c>
      <c r="AK530" s="657">
        <v>246</v>
      </c>
      <c r="AL530" s="665">
        <v>75</v>
      </c>
      <c r="AM530" s="657">
        <v>33</v>
      </c>
      <c r="AN530" s="666">
        <v>42</v>
      </c>
      <c r="AO530" s="657">
        <v>180</v>
      </c>
      <c r="AP530" s="657">
        <v>85</v>
      </c>
      <c r="AQ530" s="657">
        <v>95</v>
      </c>
      <c r="AR530" s="665">
        <v>328</v>
      </c>
      <c r="AS530" s="657">
        <v>173</v>
      </c>
      <c r="AT530" s="666">
        <v>152</v>
      </c>
      <c r="AU530" s="657">
        <v>126</v>
      </c>
      <c r="AV530" s="657">
        <v>60</v>
      </c>
      <c r="AW530" s="657">
        <v>66</v>
      </c>
      <c r="AX530" s="665">
        <v>99</v>
      </c>
      <c r="AY530" s="657">
        <v>58</v>
      </c>
      <c r="AZ530" s="666">
        <v>41</v>
      </c>
      <c r="BA530" s="657">
        <v>174</v>
      </c>
      <c r="BB530" s="657">
        <v>100</v>
      </c>
      <c r="BC530" s="657">
        <v>73</v>
      </c>
      <c r="BD530" s="665">
        <v>109</v>
      </c>
      <c r="BE530" s="657">
        <v>45</v>
      </c>
      <c r="BF530" s="666">
        <v>64</v>
      </c>
      <c r="BG530" s="657">
        <v>162</v>
      </c>
      <c r="BH530" s="657">
        <v>90</v>
      </c>
      <c r="BI530" s="657">
        <v>72</v>
      </c>
      <c r="BJ530" s="665">
        <v>80</v>
      </c>
      <c r="BK530" s="657">
        <v>32</v>
      </c>
      <c r="BL530" s="666">
        <v>44</v>
      </c>
      <c r="BM530" s="657">
        <v>64</v>
      </c>
      <c r="BN530" s="657">
        <v>36</v>
      </c>
      <c r="BO530" s="657">
        <v>28</v>
      </c>
      <c r="BP530" s="665">
        <v>28</v>
      </c>
      <c r="BQ530" s="657">
        <v>16</v>
      </c>
      <c r="BR530" s="666">
        <v>12</v>
      </c>
      <c r="BS530" s="657">
        <v>168</v>
      </c>
      <c r="BT530" s="657">
        <v>96</v>
      </c>
      <c r="BU530" s="657">
        <v>66</v>
      </c>
      <c r="BV530" s="665">
        <v>30</v>
      </c>
      <c r="BW530" s="657">
        <v>17</v>
      </c>
      <c r="BX530" s="666">
        <v>13</v>
      </c>
      <c r="BY530" s="657">
        <v>110</v>
      </c>
      <c r="BZ530" s="657">
        <v>46</v>
      </c>
      <c r="CA530" s="657">
        <v>64</v>
      </c>
      <c r="CB530" s="665">
        <v>66</v>
      </c>
      <c r="CC530" s="657">
        <v>39</v>
      </c>
      <c r="CD530" s="666">
        <v>27</v>
      </c>
      <c r="CE530" s="657">
        <v>144</v>
      </c>
      <c r="CF530" s="657">
        <v>62</v>
      </c>
      <c r="CG530" s="657">
        <v>82</v>
      </c>
      <c r="CH530" s="665">
        <v>85</v>
      </c>
      <c r="CI530" s="657">
        <v>42</v>
      </c>
      <c r="CJ530" s="666">
        <v>43</v>
      </c>
      <c r="CK530" s="657">
        <v>162</v>
      </c>
      <c r="CL530" s="657">
        <v>83</v>
      </c>
      <c r="CM530" s="657">
        <v>79</v>
      </c>
      <c r="CN530" s="665">
        <v>20</v>
      </c>
      <c r="CO530" s="657">
        <v>10</v>
      </c>
      <c r="CP530" s="666">
        <v>10</v>
      </c>
      <c r="CQ530" s="657">
        <v>45</v>
      </c>
      <c r="CR530" s="657">
        <v>21</v>
      </c>
      <c r="CS530" s="657">
        <v>24</v>
      </c>
      <c r="CT530" s="665">
        <v>33</v>
      </c>
      <c r="CU530" s="657">
        <v>14</v>
      </c>
      <c r="CV530" s="666">
        <v>19</v>
      </c>
      <c r="CW530" s="657">
        <v>69</v>
      </c>
      <c r="CX530" s="657">
        <v>52</v>
      </c>
      <c r="CY530" s="657">
        <v>17</v>
      </c>
      <c r="CZ530" s="665">
        <v>4</v>
      </c>
      <c r="DA530" s="657">
        <v>3</v>
      </c>
      <c r="DB530" s="666">
        <v>1</v>
      </c>
      <c r="DC530" s="657">
        <v>36</v>
      </c>
      <c r="DD530" s="657">
        <v>21</v>
      </c>
      <c r="DE530" s="657">
        <v>15</v>
      </c>
      <c r="DF530" s="665">
        <v>7</v>
      </c>
      <c r="DG530" s="657">
        <v>4</v>
      </c>
      <c r="DH530" s="666">
        <v>3</v>
      </c>
      <c r="DI530" s="657">
        <v>69</v>
      </c>
      <c r="DJ530" s="657">
        <v>39</v>
      </c>
      <c r="DK530" s="657">
        <v>30</v>
      </c>
      <c r="DL530" s="665">
        <v>17</v>
      </c>
      <c r="DM530" s="657">
        <v>7</v>
      </c>
      <c r="DN530" s="666">
        <v>10</v>
      </c>
      <c r="DO530" s="657">
        <v>13</v>
      </c>
      <c r="DP530" s="657">
        <v>9</v>
      </c>
      <c r="DQ530" s="657">
        <v>4</v>
      </c>
      <c r="DR530" s="665">
        <v>23</v>
      </c>
      <c r="DS530" s="657">
        <v>16</v>
      </c>
      <c r="DT530" s="666">
        <v>7</v>
      </c>
      <c r="DU530" s="665">
        <v>25</v>
      </c>
      <c r="DV530" s="657">
        <v>11</v>
      </c>
      <c r="DW530" s="666">
        <v>14</v>
      </c>
    </row>
    <row r="531" spans="1:127" hidden="1" x14ac:dyDescent="0.15">
      <c r="A531" s="529" t="s">
        <v>1873</v>
      </c>
      <c r="B531" s="661">
        <v>5</v>
      </c>
      <c r="C531" s="662">
        <v>3</v>
      </c>
      <c r="D531" s="663">
        <v>2</v>
      </c>
      <c r="E531" s="657">
        <v>5</v>
      </c>
      <c r="F531" s="657">
        <v>3</v>
      </c>
      <c r="G531" s="657">
        <v>2</v>
      </c>
      <c r="H531" s="665">
        <v>0</v>
      </c>
      <c r="I531" s="657">
        <v>0</v>
      </c>
      <c r="J531" s="666">
        <v>0</v>
      </c>
      <c r="K531" s="657">
        <v>0</v>
      </c>
      <c r="L531" s="657">
        <v>0</v>
      </c>
      <c r="M531" s="657">
        <v>0</v>
      </c>
      <c r="N531" s="665">
        <v>0</v>
      </c>
      <c r="O531" s="657">
        <v>0</v>
      </c>
      <c r="P531" s="666">
        <v>0</v>
      </c>
      <c r="Q531" s="657">
        <v>0</v>
      </c>
      <c r="R531" s="657">
        <v>0</v>
      </c>
      <c r="S531" s="657">
        <v>0</v>
      </c>
      <c r="T531" s="665">
        <v>0</v>
      </c>
      <c r="U531" s="657">
        <v>0</v>
      </c>
      <c r="V531" s="666">
        <v>0</v>
      </c>
      <c r="W531" s="657">
        <v>0</v>
      </c>
      <c r="X531" s="657">
        <v>0</v>
      </c>
      <c r="Y531" s="657">
        <v>0</v>
      </c>
      <c r="Z531" s="665">
        <v>0</v>
      </c>
      <c r="AA531" s="657">
        <v>0</v>
      </c>
      <c r="AB531" s="666">
        <v>0</v>
      </c>
      <c r="AC531" s="657">
        <v>0</v>
      </c>
      <c r="AD531" s="657">
        <v>0</v>
      </c>
      <c r="AE531" s="657">
        <v>0</v>
      </c>
      <c r="AF531" s="665">
        <v>0</v>
      </c>
      <c r="AG531" s="657">
        <v>0</v>
      </c>
      <c r="AH531" s="666">
        <v>0</v>
      </c>
      <c r="AI531" s="657">
        <v>0</v>
      </c>
      <c r="AJ531" s="657">
        <v>0</v>
      </c>
      <c r="AK531" s="657">
        <v>0</v>
      </c>
      <c r="AL531" s="665">
        <v>0</v>
      </c>
      <c r="AM531" s="657">
        <v>0</v>
      </c>
      <c r="AN531" s="666">
        <v>0</v>
      </c>
      <c r="AO531" s="657">
        <v>0</v>
      </c>
      <c r="AP531" s="657">
        <v>0</v>
      </c>
      <c r="AQ531" s="657">
        <v>0</v>
      </c>
      <c r="AR531" s="665">
        <v>0</v>
      </c>
      <c r="AS531" s="657">
        <v>0</v>
      </c>
      <c r="AT531" s="666">
        <v>0</v>
      </c>
      <c r="AU531" s="657">
        <v>0</v>
      </c>
      <c r="AV531" s="657">
        <v>0</v>
      </c>
      <c r="AW531" s="657">
        <v>0</v>
      </c>
      <c r="AX531" s="665">
        <v>0</v>
      </c>
      <c r="AY531" s="657">
        <v>0</v>
      </c>
      <c r="AZ531" s="666">
        <v>0</v>
      </c>
      <c r="BA531" s="657">
        <v>0</v>
      </c>
      <c r="BB531" s="657">
        <v>0</v>
      </c>
      <c r="BC531" s="657">
        <v>0</v>
      </c>
      <c r="BD531" s="665">
        <v>0</v>
      </c>
      <c r="BE531" s="657">
        <v>0</v>
      </c>
      <c r="BF531" s="666">
        <v>0</v>
      </c>
      <c r="BG531" s="657">
        <v>0</v>
      </c>
      <c r="BH531" s="657">
        <v>0</v>
      </c>
      <c r="BI531" s="657">
        <v>0</v>
      </c>
      <c r="BJ531" s="665">
        <v>0</v>
      </c>
      <c r="BK531" s="657">
        <v>0</v>
      </c>
      <c r="BL531" s="666">
        <v>0</v>
      </c>
      <c r="BM531" s="657">
        <v>0</v>
      </c>
      <c r="BN531" s="657">
        <v>0</v>
      </c>
      <c r="BO531" s="657">
        <v>0</v>
      </c>
      <c r="BP531" s="665">
        <v>0</v>
      </c>
      <c r="BQ531" s="657">
        <v>0</v>
      </c>
      <c r="BR531" s="666">
        <v>0</v>
      </c>
      <c r="BS531" s="657">
        <v>0</v>
      </c>
      <c r="BT531" s="657">
        <v>0</v>
      </c>
      <c r="BU531" s="657">
        <v>0</v>
      </c>
      <c r="BV531" s="665">
        <v>0</v>
      </c>
      <c r="BW531" s="657">
        <v>0</v>
      </c>
      <c r="BX531" s="666">
        <v>0</v>
      </c>
      <c r="BY531" s="657">
        <v>0</v>
      </c>
      <c r="BZ531" s="657">
        <v>0</v>
      </c>
      <c r="CA531" s="657">
        <v>0</v>
      </c>
      <c r="CB531" s="665">
        <v>0</v>
      </c>
      <c r="CC531" s="657">
        <v>0</v>
      </c>
      <c r="CD531" s="666">
        <v>0</v>
      </c>
      <c r="CE531" s="657">
        <v>0</v>
      </c>
      <c r="CF531" s="657">
        <v>0</v>
      </c>
      <c r="CG531" s="657">
        <v>0</v>
      </c>
      <c r="CH531" s="665">
        <v>0</v>
      </c>
      <c r="CI531" s="657">
        <v>0</v>
      </c>
      <c r="CJ531" s="666">
        <v>0</v>
      </c>
      <c r="CK531" s="657">
        <v>0</v>
      </c>
      <c r="CL531" s="657">
        <v>0</v>
      </c>
      <c r="CM531" s="657">
        <v>0</v>
      </c>
      <c r="CN531" s="665">
        <v>0</v>
      </c>
      <c r="CO531" s="657">
        <v>0</v>
      </c>
      <c r="CP531" s="666">
        <v>0</v>
      </c>
      <c r="CQ531" s="657">
        <v>0</v>
      </c>
      <c r="CR531" s="657">
        <v>0</v>
      </c>
      <c r="CS531" s="657">
        <v>0</v>
      </c>
      <c r="CT531" s="665">
        <v>0</v>
      </c>
      <c r="CU531" s="657">
        <v>0</v>
      </c>
      <c r="CV531" s="666">
        <v>0</v>
      </c>
      <c r="CW531" s="657">
        <v>0</v>
      </c>
      <c r="CX531" s="657">
        <v>0</v>
      </c>
      <c r="CY531" s="657">
        <v>0</v>
      </c>
      <c r="CZ531" s="665">
        <v>0</v>
      </c>
      <c r="DA531" s="657">
        <v>0</v>
      </c>
      <c r="DB531" s="666">
        <v>0</v>
      </c>
      <c r="DC531" s="657">
        <v>0</v>
      </c>
      <c r="DD531" s="657">
        <v>0</v>
      </c>
      <c r="DE531" s="657">
        <v>0</v>
      </c>
      <c r="DF531" s="665">
        <v>0</v>
      </c>
      <c r="DG531" s="657">
        <v>0</v>
      </c>
      <c r="DH531" s="666">
        <v>0</v>
      </c>
      <c r="DI531" s="657">
        <v>0</v>
      </c>
      <c r="DJ531" s="657">
        <v>0</v>
      </c>
      <c r="DK531" s="657">
        <v>0</v>
      </c>
      <c r="DL531" s="665">
        <v>0</v>
      </c>
      <c r="DM531" s="657">
        <v>0</v>
      </c>
      <c r="DN531" s="666">
        <v>0</v>
      </c>
      <c r="DO531" s="657">
        <v>0</v>
      </c>
      <c r="DP531" s="657">
        <v>0</v>
      </c>
      <c r="DQ531" s="657">
        <v>0</v>
      </c>
      <c r="DR531" s="665">
        <v>0</v>
      </c>
      <c r="DS531" s="657">
        <v>0</v>
      </c>
      <c r="DT531" s="666">
        <v>0</v>
      </c>
      <c r="DU531" s="665">
        <v>0</v>
      </c>
      <c r="DV531" s="657">
        <v>0</v>
      </c>
      <c r="DW531" s="666">
        <v>0</v>
      </c>
    </row>
    <row r="532" spans="1:127" hidden="1" x14ac:dyDescent="0.15">
      <c r="A532" s="529" t="s">
        <v>1874</v>
      </c>
      <c r="B532" s="661">
        <v>1621</v>
      </c>
      <c r="C532" s="662">
        <v>798</v>
      </c>
      <c r="D532" s="663">
        <v>817</v>
      </c>
      <c r="E532" s="657">
        <v>1047</v>
      </c>
      <c r="F532" s="657">
        <v>554</v>
      </c>
      <c r="G532" s="657">
        <v>493</v>
      </c>
      <c r="H532" s="665">
        <v>186</v>
      </c>
      <c r="I532" s="657">
        <v>81</v>
      </c>
      <c r="J532" s="666">
        <v>105</v>
      </c>
      <c r="K532" s="657">
        <v>97</v>
      </c>
      <c r="L532" s="657">
        <v>32</v>
      </c>
      <c r="M532" s="657">
        <v>59</v>
      </c>
      <c r="N532" s="665">
        <v>42</v>
      </c>
      <c r="O532" s="657">
        <v>19</v>
      </c>
      <c r="P532" s="666">
        <v>23</v>
      </c>
      <c r="Q532" s="657">
        <v>80</v>
      </c>
      <c r="R532" s="657">
        <v>36</v>
      </c>
      <c r="S532" s="657">
        <v>44</v>
      </c>
      <c r="T532" s="665">
        <v>5</v>
      </c>
      <c r="U532" s="657">
        <v>3</v>
      </c>
      <c r="V532" s="666">
        <v>2</v>
      </c>
      <c r="W532" s="657">
        <v>25</v>
      </c>
      <c r="X532" s="657">
        <v>10</v>
      </c>
      <c r="Y532" s="657">
        <v>15</v>
      </c>
      <c r="Z532" s="665">
        <v>23</v>
      </c>
      <c r="AA532" s="657">
        <v>8</v>
      </c>
      <c r="AB532" s="666">
        <v>15</v>
      </c>
      <c r="AC532" s="657">
        <v>0</v>
      </c>
      <c r="AD532" s="657">
        <v>0</v>
      </c>
      <c r="AE532" s="657">
        <v>0</v>
      </c>
      <c r="AF532" s="665">
        <v>9</v>
      </c>
      <c r="AG532" s="657">
        <v>4</v>
      </c>
      <c r="AH532" s="666">
        <v>5</v>
      </c>
      <c r="AI532" s="657">
        <v>11</v>
      </c>
      <c r="AJ532" s="657">
        <v>5</v>
      </c>
      <c r="AK532" s="657">
        <v>6</v>
      </c>
      <c r="AL532" s="665">
        <v>0</v>
      </c>
      <c r="AM532" s="657">
        <v>0</v>
      </c>
      <c r="AN532" s="666">
        <v>0</v>
      </c>
      <c r="AO532" s="657">
        <v>4</v>
      </c>
      <c r="AP532" s="657">
        <v>1</v>
      </c>
      <c r="AQ532" s="657">
        <v>3</v>
      </c>
      <c r="AR532" s="665">
        <v>17</v>
      </c>
      <c r="AS532" s="657">
        <v>7</v>
      </c>
      <c r="AT532" s="666">
        <v>10</v>
      </c>
      <c r="AU532" s="657">
        <v>2</v>
      </c>
      <c r="AV532" s="657">
        <v>1</v>
      </c>
      <c r="AW532" s="657">
        <v>1</v>
      </c>
      <c r="AX532" s="665">
        <v>4</v>
      </c>
      <c r="AY532" s="657">
        <v>2</v>
      </c>
      <c r="AZ532" s="666">
        <v>2</v>
      </c>
      <c r="BA532" s="657">
        <v>14</v>
      </c>
      <c r="BB532" s="657">
        <v>8</v>
      </c>
      <c r="BC532" s="657">
        <v>6</v>
      </c>
      <c r="BD532" s="665">
        <v>8</v>
      </c>
      <c r="BE532" s="657">
        <v>3</v>
      </c>
      <c r="BF532" s="666">
        <v>5</v>
      </c>
      <c r="BG532" s="657">
        <v>11</v>
      </c>
      <c r="BH532" s="657">
        <v>5</v>
      </c>
      <c r="BI532" s="657">
        <v>6</v>
      </c>
      <c r="BJ532" s="665">
        <v>1</v>
      </c>
      <c r="BK532" s="657">
        <v>1</v>
      </c>
      <c r="BL532" s="666">
        <v>0</v>
      </c>
      <c r="BM532" s="657">
        <v>7</v>
      </c>
      <c r="BN532" s="657">
        <v>5</v>
      </c>
      <c r="BO532" s="657">
        <v>2</v>
      </c>
      <c r="BP532" s="665">
        <v>1</v>
      </c>
      <c r="BQ532" s="657">
        <v>1</v>
      </c>
      <c r="BR532" s="666">
        <v>0</v>
      </c>
      <c r="BS532" s="657">
        <v>10</v>
      </c>
      <c r="BT532" s="657">
        <v>5</v>
      </c>
      <c r="BU532" s="657">
        <v>5</v>
      </c>
      <c r="BV532" s="665">
        <v>0</v>
      </c>
      <c r="BW532" s="657">
        <v>0</v>
      </c>
      <c r="BX532" s="666">
        <v>0</v>
      </c>
      <c r="BY532" s="657">
        <v>2</v>
      </c>
      <c r="BZ532" s="657">
        <v>1</v>
      </c>
      <c r="CA532" s="657">
        <v>1</v>
      </c>
      <c r="CB532" s="665">
        <v>3</v>
      </c>
      <c r="CC532" s="657">
        <v>0</v>
      </c>
      <c r="CD532" s="666">
        <v>3</v>
      </c>
      <c r="CE532" s="657">
        <v>0</v>
      </c>
      <c r="CF532" s="657">
        <v>0</v>
      </c>
      <c r="CG532" s="657">
        <v>0</v>
      </c>
      <c r="CH532" s="665">
        <v>5</v>
      </c>
      <c r="CI532" s="657">
        <v>3</v>
      </c>
      <c r="CJ532" s="666">
        <v>2</v>
      </c>
      <c r="CK532" s="657">
        <v>7</v>
      </c>
      <c r="CL532" s="657">
        <v>3</v>
      </c>
      <c r="CM532" s="657">
        <v>4</v>
      </c>
      <c r="CN532" s="665">
        <v>0</v>
      </c>
      <c r="CO532" s="657">
        <v>0</v>
      </c>
      <c r="CP532" s="666">
        <v>0</v>
      </c>
      <c r="CQ532" s="657">
        <v>0</v>
      </c>
      <c r="CR532" s="657">
        <v>0</v>
      </c>
      <c r="CS532" s="657">
        <v>0</v>
      </c>
      <c r="CT532" s="665">
        <v>0</v>
      </c>
      <c r="CU532" s="657">
        <v>0</v>
      </c>
      <c r="CV532" s="666">
        <v>0</v>
      </c>
      <c r="CW532" s="657">
        <v>0</v>
      </c>
      <c r="CX532" s="657">
        <v>0</v>
      </c>
      <c r="CY532" s="657">
        <v>0</v>
      </c>
      <c r="CZ532" s="665">
        <v>0</v>
      </c>
      <c r="DA532" s="657">
        <v>0</v>
      </c>
      <c r="DB532" s="666">
        <v>0</v>
      </c>
      <c r="DC532" s="657">
        <v>0</v>
      </c>
      <c r="DD532" s="657">
        <v>0</v>
      </c>
      <c r="DE532" s="657">
        <v>0</v>
      </c>
      <c r="DF532" s="665">
        <v>0</v>
      </c>
      <c r="DG532" s="657">
        <v>0</v>
      </c>
      <c r="DH532" s="666">
        <v>0</v>
      </c>
      <c r="DI532" s="657">
        <v>0</v>
      </c>
      <c r="DJ532" s="657">
        <v>0</v>
      </c>
      <c r="DK532" s="657">
        <v>0</v>
      </c>
      <c r="DL532" s="665">
        <v>0</v>
      </c>
      <c r="DM532" s="657">
        <v>0</v>
      </c>
      <c r="DN532" s="666">
        <v>0</v>
      </c>
      <c r="DO532" s="657">
        <v>0</v>
      </c>
      <c r="DP532" s="657">
        <v>0</v>
      </c>
      <c r="DQ532" s="657">
        <v>0</v>
      </c>
      <c r="DR532" s="665">
        <v>0</v>
      </c>
      <c r="DS532" s="657">
        <v>0</v>
      </c>
      <c r="DT532" s="666">
        <v>0</v>
      </c>
      <c r="DU532" s="665">
        <v>0</v>
      </c>
      <c r="DV532" s="657">
        <v>0</v>
      </c>
      <c r="DW532" s="666">
        <v>0</v>
      </c>
    </row>
    <row r="533" spans="1:127" hidden="1" x14ac:dyDescent="0.15">
      <c r="A533" s="529" t="s">
        <v>1875</v>
      </c>
      <c r="B533" s="661">
        <v>1386</v>
      </c>
      <c r="C533" s="662">
        <v>667</v>
      </c>
      <c r="D533" s="663">
        <v>713</v>
      </c>
      <c r="E533" s="657">
        <v>854</v>
      </c>
      <c r="F533" s="657">
        <v>440</v>
      </c>
      <c r="G533" s="657">
        <v>414</v>
      </c>
      <c r="H533" s="665">
        <v>181</v>
      </c>
      <c r="I533" s="657">
        <v>78</v>
      </c>
      <c r="J533" s="666">
        <v>103</v>
      </c>
      <c r="K533" s="657">
        <v>74</v>
      </c>
      <c r="L533" s="657">
        <v>25</v>
      </c>
      <c r="M533" s="657">
        <v>43</v>
      </c>
      <c r="N533" s="665">
        <v>42</v>
      </c>
      <c r="O533" s="657">
        <v>19</v>
      </c>
      <c r="P533" s="666">
        <v>23</v>
      </c>
      <c r="Q533" s="657">
        <v>73</v>
      </c>
      <c r="R533" s="657">
        <v>32</v>
      </c>
      <c r="S533" s="657">
        <v>41</v>
      </c>
      <c r="T533" s="665">
        <v>5</v>
      </c>
      <c r="U533" s="657">
        <v>3</v>
      </c>
      <c r="V533" s="666">
        <v>2</v>
      </c>
      <c r="W533" s="657">
        <v>21</v>
      </c>
      <c r="X533" s="657">
        <v>9</v>
      </c>
      <c r="Y533" s="657">
        <v>12</v>
      </c>
      <c r="Z533" s="665">
        <v>23</v>
      </c>
      <c r="AA533" s="657">
        <v>8</v>
      </c>
      <c r="AB533" s="666">
        <v>15</v>
      </c>
      <c r="AC533" s="657">
        <v>0</v>
      </c>
      <c r="AD533" s="657">
        <v>0</v>
      </c>
      <c r="AE533" s="657">
        <v>0</v>
      </c>
      <c r="AF533" s="665">
        <v>9</v>
      </c>
      <c r="AG533" s="657">
        <v>4</v>
      </c>
      <c r="AH533" s="666">
        <v>5</v>
      </c>
      <c r="AI533" s="657">
        <v>11</v>
      </c>
      <c r="AJ533" s="657">
        <v>5</v>
      </c>
      <c r="AK533" s="657">
        <v>6</v>
      </c>
      <c r="AL533" s="665">
        <v>0</v>
      </c>
      <c r="AM533" s="657">
        <v>0</v>
      </c>
      <c r="AN533" s="666">
        <v>0</v>
      </c>
      <c r="AO533" s="657">
        <v>4</v>
      </c>
      <c r="AP533" s="657">
        <v>1</v>
      </c>
      <c r="AQ533" s="657">
        <v>3</v>
      </c>
      <c r="AR533" s="665">
        <v>16</v>
      </c>
      <c r="AS533" s="657">
        <v>6</v>
      </c>
      <c r="AT533" s="666">
        <v>10</v>
      </c>
      <c r="AU533" s="657">
        <v>2</v>
      </c>
      <c r="AV533" s="657">
        <v>1</v>
      </c>
      <c r="AW533" s="657">
        <v>1</v>
      </c>
      <c r="AX533" s="665">
        <v>4</v>
      </c>
      <c r="AY533" s="657">
        <v>2</v>
      </c>
      <c r="AZ533" s="666">
        <v>2</v>
      </c>
      <c r="BA533" s="657">
        <v>14</v>
      </c>
      <c r="BB533" s="657">
        <v>8</v>
      </c>
      <c r="BC533" s="657">
        <v>6</v>
      </c>
      <c r="BD533" s="665">
        <v>8</v>
      </c>
      <c r="BE533" s="657">
        <v>3</v>
      </c>
      <c r="BF533" s="666">
        <v>5</v>
      </c>
      <c r="BG533" s="657">
        <v>9</v>
      </c>
      <c r="BH533" s="657">
        <v>4</v>
      </c>
      <c r="BI533" s="657">
        <v>5</v>
      </c>
      <c r="BJ533" s="665">
        <v>1</v>
      </c>
      <c r="BK533" s="657">
        <v>1</v>
      </c>
      <c r="BL533" s="666">
        <v>0</v>
      </c>
      <c r="BM533" s="657">
        <v>7</v>
      </c>
      <c r="BN533" s="657">
        <v>5</v>
      </c>
      <c r="BO533" s="657">
        <v>2</v>
      </c>
      <c r="BP533" s="665">
        <v>1</v>
      </c>
      <c r="BQ533" s="657">
        <v>1</v>
      </c>
      <c r="BR533" s="666">
        <v>0</v>
      </c>
      <c r="BS533" s="657">
        <v>10</v>
      </c>
      <c r="BT533" s="657">
        <v>5</v>
      </c>
      <c r="BU533" s="657">
        <v>5</v>
      </c>
      <c r="BV533" s="665">
        <v>0</v>
      </c>
      <c r="BW533" s="657">
        <v>0</v>
      </c>
      <c r="BX533" s="666">
        <v>0</v>
      </c>
      <c r="BY533" s="657">
        <v>2</v>
      </c>
      <c r="BZ533" s="657">
        <v>1</v>
      </c>
      <c r="CA533" s="657">
        <v>1</v>
      </c>
      <c r="CB533" s="665">
        <v>3</v>
      </c>
      <c r="CC533" s="657">
        <v>0</v>
      </c>
      <c r="CD533" s="666">
        <v>3</v>
      </c>
      <c r="CE533" s="657">
        <v>0</v>
      </c>
      <c r="CF533" s="657">
        <v>0</v>
      </c>
      <c r="CG533" s="657">
        <v>0</v>
      </c>
      <c r="CH533" s="665">
        <v>5</v>
      </c>
      <c r="CI533" s="657">
        <v>3</v>
      </c>
      <c r="CJ533" s="666">
        <v>2</v>
      </c>
      <c r="CK533" s="657">
        <v>7</v>
      </c>
      <c r="CL533" s="657">
        <v>3</v>
      </c>
      <c r="CM533" s="657">
        <v>4</v>
      </c>
      <c r="CN533" s="665">
        <v>0</v>
      </c>
      <c r="CO533" s="657">
        <v>0</v>
      </c>
      <c r="CP533" s="666">
        <v>0</v>
      </c>
      <c r="CQ533" s="657">
        <v>0</v>
      </c>
      <c r="CR533" s="657">
        <v>0</v>
      </c>
      <c r="CS533" s="657">
        <v>0</v>
      </c>
      <c r="CT533" s="665">
        <v>0</v>
      </c>
      <c r="CU533" s="657">
        <v>0</v>
      </c>
      <c r="CV533" s="666">
        <v>0</v>
      </c>
      <c r="CW533" s="657">
        <v>0</v>
      </c>
      <c r="CX533" s="657">
        <v>0</v>
      </c>
      <c r="CY533" s="657">
        <v>0</v>
      </c>
      <c r="CZ533" s="665">
        <v>0</v>
      </c>
      <c r="DA533" s="657">
        <v>0</v>
      </c>
      <c r="DB533" s="666">
        <v>0</v>
      </c>
      <c r="DC533" s="657">
        <v>0</v>
      </c>
      <c r="DD533" s="657">
        <v>0</v>
      </c>
      <c r="DE533" s="657">
        <v>0</v>
      </c>
      <c r="DF533" s="665">
        <v>0</v>
      </c>
      <c r="DG533" s="657">
        <v>0</v>
      </c>
      <c r="DH533" s="666">
        <v>0</v>
      </c>
      <c r="DI533" s="657">
        <v>0</v>
      </c>
      <c r="DJ533" s="657">
        <v>0</v>
      </c>
      <c r="DK533" s="657">
        <v>0</v>
      </c>
      <c r="DL533" s="665">
        <v>0</v>
      </c>
      <c r="DM533" s="657">
        <v>0</v>
      </c>
      <c r="DN533" s="666">
        <v>0</v>
      </c>
      <c r="DO533" s="657">
        <v>0</v>
      </c>
      <c r="DP533" s="657">
        <v>0</v>
      </c>
      <c r="DQ533" s="657">
        <v>0</v>
      </c>
      <c r="DR533" s="665">
        <v>0</v>
      </c>
      <c r="DS533" s="657">
        <v>0</v>
      </c>
      <c r="DT533" s="666">
        <v>0</v>
      </c>
      <c r="DU533" s="665">
        <v>0</v>
      </c>
      <c r="DV533" s="657">
        <v>0</v>
      </c>
      <c r="DW533" s="666">
        <v>0</v>
      </c>
    </row>
    <row r="534" spans="1:127" hidden="1" x14ac:dyDescent="0.15">
      <c r="A534" s="529" t="s">
        <v>1876</v>
      </c>
      <c r="B534" s="661">
        <v>235</v>
      </c>
      <c r="C534" s="662">
        <v>131</v>
      </c>
      <c r="D534" s="663">
        <v>104</v>
      </c>
      <c r="E534" s="657">
        <v>193</v>
      </c>
      <c r="F534" s="657">
        <v>114</v>
      </c>
      <c r="G534" s="657">
        <v>79</v>
      </c>
      <c r="H534" s="665">
        <v>5</v>
      </c>
      <c r="I534" s="657">
        <v>3</v>
      </c>
      <c r="J534" s="666">
        <v>2</v>
      </c>
      <c r="K534" s="657">
        <v>23</v>
      </c>
      <c r="L534" s="657">
        <v>7</v>
      </c>
      <c r="M534" s="657">
        <v>16</v>
      </c>
      <c r="N534" s="665">
        <v>0</v>
      </c>
      <c r="O534" s="657">
        <v>0</v>
      </c>
      <c r="P534" s="666">
        <v>0</v>
      </c>
      <c r="Q534" s="657">
        <v>7</v>
      </c>
      <c r="R534" s="657">
        <v>4</v>
      </c>
      <c r="S534" s="657">
        <v>3</v>
      </c>
      <c r="T534" s="665">
        <v>0</v>
      </c>
      <c r="U534" s="657">
        <v>0</v>
      </c>
      <c r="V534" s="666">
        <v>0</v>
      </c>
      <c r="W534" s="657">
        <v>4</v>
      </c>
      <c r="X534" s="657">
        <v>1</v>
      </c>
      <c r="Y534" s="657">
        <v>3</v>
      </c>
      <c r="Z534" s="665">
        <v>0</v>
      </c>
      <c r="AA534" s="657">
        <v>0</v>
      </c>
      <c r="AB534" s="666">
        <v>0</v>
      </c>
      <c r="AC534" s="657">
        <v>0</v>
      </c>
      <c r="AD534" s="657">
        <v>0</v>
      </c>
      <c r="AE534" s="657">
        <v>0</v>
      </c>
      <c r="AF534" s="665">
        <v>0</v>
      </c>
      <c r="AG534" s="657">
        <v>0</v>
      </c>
      <c r="AH534" s="666">
        <v>0</v>
      </c>
      <c r="AI534" s="657">
        <v>0</v>
      </c>
      <c r="AJ534" s="657">
        <v>0</v>
      </c>
      <c r="AK534" s="657">
        <v>0</v>
      </c>
      <c r="AL534" s="665">
        <v>0</v>
      </c>
      <c r="AM534" s="657">
        <v>0</v>
      </c>
      <c r="AN534" s="666">
        <v>0</v>
      </c>
      <c r="AO534" s="657">
        <v>0</v>
      </c>
      <c r="AP534" s="657">
        <v>0</v>
      </c>
      <c r="AQ534" s="657">
        <v>0</v>
      </c>
      <c r="AR534" s="665">
        <v>1</v>
      </c>
      <c r="AS534" s="657">
        <v>1</v>
      </c>
      <c r="AT534" s="666">
        <v>0</v>
      </c>
      <c r="AU534" s="657">
        <v>0</v>
      </c>
      <c r="AV534" s="657">
        <v>0</v>
      </c>
      <c r="AW534" s="657">
        <v>0</v>
      </c>
      <c r="AX534" s="665">
        <v>0</v>
      </c>
      <c r="AY534" s="657">
        <v>0</v>
      </c>
      <c r="AZ534" s="666">
        <v>0</v>
      </c>
      <c r="BA534" s="657">
        <v>0</v>
      </c>
      <c r="BB534" s="657">
        <v>0</v>
      </c>
      <c r="BC534" s="657">
        <v>0</v>
      </c>
      <c r="BD534" s="665">
        <v>0</v>
      </c>
      <c r="BE534" s="657">
        <v>0</v>
      </c>
      <c r="BF534" s="666">
        <v>0</v>
      </c>
      <c r="BG534" s="657">
        <v>2</v>
      </c>
      <c r="BH534" s="657">
        <v>1</v>
      </c>
      <c r="BI534" s="657">
        <v>1</v>
      </c>
      <c r="BJ534" s="665">
        <v>0</v>
      </c>
      <c r="BK534" s="657">
        <v>0</v>
      </c>
      <c r="BL534" s="666">
        <v>0</v>
      </c>
      <c r="BM534" s="657">
        <v>0</v>
      </c>
      <c r="BN534" s="657">
        <v>0</v>
      </c>
      <c r="BO534" s="657">
        <v>0</v>
      </c>
      <c r="BP534" s="665">
        <v>0</v>
      </c>
      <c r="BQ534" s="657">
        <v>0</v>
      </c>
      <c r="BR534" s="666">
        <v>0</v>
      </c>
      <c r="BS534" s="657">
        <v>0</v>
      </c>
      <c r="BT534" s="657">
        <v>0</v>
      </c>
      <c r="BU534" s="657">
        <v>0</v>
      </c>
      <c r="BV534" s="665">
        <v>0</v>
      </c>
      <c r="BW534" s="657">
        <v>0</v>
      </c>
      <c r="BX534" s="666">
        <v>0</v>
      </c>
      <c r="BY534" s="657">
        <v>0</v>
      </c>
      <c r="BZ534" s="657">
        <v>0</v>
      </c>
      <c r="CA534" s="657">
        <v>0</v>
      </c>
      <c r="CB534" s="665">
        <v>0</v>
      </c>
      <c r="CC534" s="657">
        <v>0</v>
      </c>
      <c r="CD534" s="666">
        <v>0</v>
      </c>
      <c r="CE534" s="657">
        <v>0</v>
      </c>
      <c r="CF534" s="657">
        <v>0</v>
      </c>
      <c r="CG534" s="657">
        <v>0</v>
      </c>
      <c r="CH534" s="665">
        <v>0</v>
      </c>
      <c r="CI534" s="657">
        <v>0</v>
      </c>
      <c r="CJ534" s="666">
        <v>0</v>
      </c>
      <c r="CK534" s="657">
        <v>0</v>
      </c>
      <c r="CL534" s="657">
        <v>0</v>
      </c>
      <c r="CM534" s="657">
        <v>0</v>
      </c>
      <c r="CN534" s="665">
        <v>0</v>
      </c>
      <c r="CO534" s="657">
        <v>0</v>
      </c>
      <c r="CP534" s="666">
        <v>0</v>
      </c>
      <c r="CQ534" s="657">
        <v>0</v>
      </c>
      <c r="CR534" s="657">
        <v>0</v>
      </c>
      <c r="CS534" s="657">
        <v>0</v>
      </c>
      <c r="CT534" s="665">
        <v>0</v>
      </c>
      <c r="CU534" s="657">
        <v>0</v>
      </c>
      <c r="CV534" s="666">
        <v>0</v>
      </c>
      <c r="CW534" s="657">
        <v>0</v>
      </c>
      <c r="CX534" s="657">
        <v>0</v>
      </c>
      <c r="CY534" s="657">
        <v>0</v>
      </c>
      <c r="CZ534" s="665">
        <v>0</v>
      </c>
      <c r="DA534" s="657">
        <v>0</v>
      </c>
      <c r="DB534" s="666">
        <v>0</v>
      </c>
      <c r="DC534" s="657">
        <v>0</v>
      </c>
      <c r="DD534" s="657">
        <v>0</v>
      </c>
      <c r="DE534" s="657">
        <v>0</v>
      </c>
      <c r="DF534" s="665">
        <v>0</v>
      </c>
      <c r="DG534" s="657">
        <v>0</v>
      </c>
      <c r="DH534" s="666">
        <v>0</v>
      </c>
      <c r="DI534" s="657">
        <v>0</v>
      </c>
      <c r="DJ534" s="657">
        <v>0</v>
      </c>
      <c r="DK534" s="657">
        <v>0</v>
      </c>
      <c r="DL534" s="665">
        <v>0</v>
      </c>
      <c r="DM534" s="657">
        <v>0</v>
      </c>
      <c r="DN534" s="666">
        <v>0</v>
      </c>
      <c r="DO534" s="657">
        <v>0</v>
      </c>
      <c r="DP534" s="657">
        <v>0</v>
      </c>
      <c r="DQ534" s="657">
        <v>0</v>
      </c>
      <c r="DR534" s="665">
        <v>0</v>
      </c>
      <c r="DS534" s="657">
        <v>0</v>
      </c>
      <c r="DT534" s="666">
        <v>0</v>
      </c>
      <c r="DU534" s="665">
        <v>0</v>
      </c>
      <c r="DV534" s="657">
        <v>0</v>
      </c>
      <c r="DW534" s="666">
        <v>0</v>
      </c>
    </row>
    <row r="535" spans="1:127" hidden="1" x14ac:dyDescent="0.15">
      <c r="A535" s="529" t="s">
        <v>1877</v>
      </c>
      <c r="B535" s="661">
        <v>2214</v>
      </c>
      <c r="C535" s="662">
        <v>1342</v>
      </c>
      <c r="D535" s="663">
        <v>856</v>
      </c>
      <c r="E535" s="657">
        <v>693</v>
      </c>
      <c r="F535" s="657">
        <v>436</v>
      </c>
      <c r="G535" s="657">
        <v>249</v>
      </c>
      <c r="H535" s="665">
        <v>287</v>
      </c>
      <c r="I535" s="657">
        <v>160</v>
      </c>
      <c r="J535" s="666">
        <v>119</v>
      </c>
      <c r="K535" s="657">
        <v>137</v>
      </c>
      <c r="L535" s="657">
        <v>78</v>
      </c>
      <c r="M535" s="657">
        <v>59</v>
      </c>
      <c r="N535" s="665">
        <v>101</v>
      </c>
      <c r="O535" s="657">
        <v>55</v>
      </c>
      <c r="P535" s="666">
        <v>46</v>
      </c>
      <c r="Q535" s="657">
        <v>104</v>
      </c>
      <c r="R535" s="657">
        <v>65</v>
      </c>
      <c r="S535" s="657">
        <v>39</v>
      </c>
      <c r="T535" s="665">
        <v>22</v>
      </c>
      <c r="U535" s="657">
        <v>13</v>
      </c>
      <c r="V535" s="666">
        <v>9</v>
      </c>
      <c r="W535" s="657">
        <v>26</v>
      </c>
      <c r="X535" s="657">
        <v>19</v>
      </c>
      <c r="Y535" s="657">
        <v>7</v>
      </c>
      <c r="Z535" s="665">
        <v>38</v>
      </c>
      <c r="AA535" s="657">
        <v>27</v>
      </c>
      <c r="AB535" s="666">
        <v>11</v>
      </c>
      <c r="AC535" s="657">
        <v>21</v>
      </c>
      <c r="AD535" s="657">
        <v>15</v>
      </c>
      <c r="AE535" s="657">
        <v>6</v>
      </c>
      <c r="AF535" s="665">
        <v>48</v>
      </c>
      <c r="AG535" s="657">
        <v>29</v>
      </c>
      <c r="AH535" s="666">
        <v>19</v>
      </c>
      <c r="AI535" s="657">
        <v>102</v>
      </c>
      <c r="AJ535" s="657">
        <v>58</v>
      </c>
      <c r="AK535" s="657">
        <v>44</v>
      </c>
      <c r="AL535" s="665">
        <v>27</v>
      </c>
      <c r="AM535" s="657">
        <v>19</v>
      </c>
      <c r="AN535" s="666">
        <v>8</v>
      </c>
      <c r="AO535" s="657">
        <v>41</v>
      </c>
      <c r="AP535" s="657">
        <v>25</v>
      </c>
      <c r="AQ535" s="657">
        <v>16</v>
      </c>
      <c r="AR535" s="665">
        <v>56</v>
      </c>
      <c r="AS535" s="657">
        <v>40</v>
      </c>
      <c r="AT535" s="666">
        <v>16</v>
      </c>
      <c r="AU535" s="657">
        <v>27</v>
      </c>
      <c r="AV535" s="657">
        <v>15</v>
      </c>
      <c r="AW535" s="657">
        <v>12</v>
      </c>
      <c r="AX535" s="665">
        <v>35</v>
      </c>
      <c r="AY535" s="657">
        <v>20</v>
      </c>
      <c r="AZ535" s="666">
        <v>15</v>
      </c>
      <c r="BA535" s="657">
        <v>36</v>
      </c>
      <c r="BB535" s="657">
        <v>26</v>
      </c>
      <c r="BC535" s="657">
        <v>10</v>
      </c>
      <c r="BD535" s="665">
        <v>23</v>
      </c>
      <c r="BE535" s="657">
        <v>10</v>
      </c>
      <c r="BF535" s="666">
        <v>13</v>
      </c>
      <c r="BG535" s="657">
        <v>38</v>
      </c>
      <c r="BH535" s="657">
        <v>25</v>
      </c>
      <c r="BI535" s="657">
        <v>13</v>
      </c>
      <c r="BJ535" s="665">
        <v>22</v>
      </c>
      <c r="BK535" s="657">
        <v>11</v>
      </c>
      <c r="BL535" s="666">
        <v>11</v>
      </c>
      <c r="BM535" s="657">
        <v>23</v>
      </c>
      <c r="BN535" s="657">
        <v>14</v>
      </c>
      <c r="BO535" s="657">
        <v>9</v>
      </c>
      <c r="BP535" s="665">
        <v>8</v>
      </c>
      <c r="BQ535" s="657">
        <v>3</v>
      </c>
      <c r="BR535" s="666">
        <v>5</v>
      </c>
      <c r="BS535" s="657">
        <v>52</v>
      </c>
      <c r="BT535" s="657">
        <v>30</v>
      </c>
      <c r="BU535" s="657">
        <v>22</v>
      </c>
      <c r="BV535" s="665">
        <v>17</v>
      </c>
      <c r="BW535" s="657">
        <v>9</v>
      </c>
      <c r="BX535" s="666">
        <v>8</v>
      </c>
      <c r="BY535" s="657">
        <v>18</v>
      </c>
      <c r="BZ535" s="657">
        <v>11</v>
      </c>
      <c r="CA535" s="657">
        <v>7</v>
      </c>
      <c r="CB535" s="665">
        <v>21</v>
      </c>
      <c r="CC535" s="657">
        <v>13</v>
      </c>
      <c r="CD535" s="666">
        <v>8</v>
      </c>
      <c r="CE535" s="657">
        <v>34</v>
      </c>
      <c r="CF535" s="657">
        <v>21</v>
      </c>
      <c r="CG535" s="657">
        <v>13</v>
      </c>
      <c r="CH535" s="665">
        <v>14</v>
      </c>
      <c r="CI535" s="657">
        <v>7</v>
      </c>
      <c r="CJ535" s="666">
        <v>7</v>
      </c>
      <c r="CK535" s="657">
        <v>38</v>
      </c>
      <c r="CL535" s="657">
        <v>20</v>
      </c>
      <c r="CM535" s="657">
        <v>18</v>
      </c>
      <c r="CN535" s="665">
        <v>2</v>
      </c>
      <c r="CO535" s="657">
        <v>1</v>
      </c>
      <c r="CP535" s="666">
        <v>1</v>
      </c>
      <c r="CQ535" s="657">
        <v>5</v>
      </c>
      <c r="CR535" s="657">
        <v>4</v>
      </c>
      <c r="CS535" s="657">
        <v>1</v>
      </c>
      <c r="CT535" s="665">
        <v>11</v>
      </c>
      <c r="CU535" s="657">
        <v>6</v>
      </c>
      <c r="CV535" s="666">
        <v>5</v>
      </c>
      <c r="CW535" s="657">
        <v>16</v>
      </c>
      <c r="CX535" s="657">
        <v>12</v>
      </c>
      <c r="CY535" s="657">
        <v>4</v>
      </c>
      <c r="CZ535" s="665">
        <v>0</v>
      </c>
      <c r="DA535" s="657">
        <v>0</v>
      </c>
      <c r="DB535" s="666">
        <v>0</v>
      </c>
      <c r="DC535" s="657">
        <v>20</v>
      </c>
      <c r="DD535" s="657">
        <v>14</v>
      </c>
      <c r="DE535" s="657">
        <v>6</v>
      </c>
      <c r="DF535" s="665">
        <v>3</v>
      </c>
      <c r="DG535" s="657">
        <v>2</v>
      </c>
      <c r="DH535" s="666">
        <v>1</v>
      </c>
      <c r="DI535" s="657">
        <v>13</v>
      </c>
      <c r="DJ535" s="657">
        <v>10</v>
      </c>
      <c r="DK535" s="657">
        <v>3</v>
      </c>
      <c r="DL535" s="665">
        <v>6</v>
      </c>
      <c r="DM535" s="657">
        <v>1</v>
      </c>
      <c r="DN535" s="666">
        <v>5</v>
      </c>
      <c r="DO535" s="657">
        <v>11</v>
      </c>
      <c r="DP535" s="657">
        <v>7</v>
      </c>
      <c r="DQ535" s="657">
        <v>4</v>
      </c>
      <c r="DR535" s="665">
        <v>7</v>
      </c>
      <c r="DS535" s="657">
        <v>5</v>
      </c>
      <c r="DT535" s="666">
        <v>2</v>
      </c>
      <c r="DU535" s="665">
        <v>11</v>
      </c>
      <c r="DV535" s="657">
        <v>6</v>
      </c>
      <c r="DW535" s="666">
        <v>5</v>
      </c>
    </row>
    <row r="536" spans="1:127" hidden="1" x14ac:dyDescent="0.15">
      <c r="A536" s="529" t="s">
        <v>1878</v>
      </c>
      <c r="B536" s="661">
        <v>662</v>
      </c>
      <c r="C536" s="662">
        <v>372</v>
      </c>
      <c r="D536" s="663">
        <v>290</v>
      </c>
      <c r="E536" s="657">
        <v>283</v>
      </c>
      <c r="F536" s="657">
        <v>155</v>
      </c>
      <c r="G536" s="657">
        <v>128</v>
      </c>
      <c r="H536" s="665">
        <v>119</v>
      </c>
      <c r="I536" s="657">
        <v>55</v>
      </c>
      <c r="J536" s="666">
        <v>64</v>
      </c>
      <c r="K536" s="657">
        <v>31</v>
      </c>
      <c r="L536" s="657">
        <v>29</v>
      </c>
      <c r="M536" s="657">
        <v>2</v>
      </c>
      <c r="N536" s="665">
        <v>17</v>
      </c>
      <c r="O536" s="657">
        <v>8</v>
      </c>
      <c r="P536" s="666">
        <v>9</v>
      </c>
      <c r="Q536" s="657">
        <v>31</v>
      </c>
      <c r="R536" s="657">
        <v>12</v>
      </c>
      <c r="S536" s="657">
        <v>19</v>
      </c>
      <c r="T536" s="665">
        <v>4</v>
      </c>
      <c r="U536" s="657">
        <v>3</v>
      </c>
      <c r="V536" s="666">
        <v>1</v>
      </c>
      <c r="W536" s="657">
        <v>2</v>
      </c>
      <c r="X536" s="657">
        <v>2</v>
      </c>
      <c r="Y536" s="657">
        <v>0</v>
      </c>
      <c r="Z536" s="665">
        <v>5</v>
      </c>
      <c r="AA536" s="657">
        <v>4</v>
      </c>
      <c r="AB536" s="666">
        <v>1</v>
      </c>
      <c r="AC536" s="657">
        <v>1</v>
      </c>
      <c r="AD536" s="657">
        <v>1</v>
      </c>
      <c r="AE536" s="657">
        <v>0</v>
      </c>
      <c r="AF536" s="665">
        <v>21</v>
      </c>
      <c r="AG536" s="657">
        <v>12</v>
      </c>
      <c r="AH536" s="666">
        <v>9</v>
      </c>
      <c r="AI536" s="657">
        <v>30</v>
      </c>
      <c r="AJ536" s="657">
        <v>14</v>
      </c>
      <c r="AK536" s="657">
        <v>16</v>
      </c>
      <c r="AL536" s="665">
        <v>2</v>
      </c>
      <c r="AM536" s="657">
        <v>1</v>
      </c>
      <c r="AN536" s="666">
        <v>1</v>
      </c>
      <c r="AO536" s="657">
        <v>6</v>
      </c>
      <c r="AP536" s="657">
        <v>3</v>
      </c>
      <c r="AQ536" s="657">
        <v>3</v>
      </c>
      <c r="AR536" s="665">
        <v>14</v>
      </c>
      <c r="AS536" s="657">
        <v>12</v>
      </c>
      <c r="AT536" s="666">
        <v>2</v>
      </c>
      <c r="AU536" s="657">
        <v>2</v>
      </c>
      <c r="AV536" s="657">
        <v>1</v>
      </c>
      <c r="AW536" s="657">
        <v>1</v>
      </c>
      <c r="AX536" s="665">
        <v>5</v>
      </c>
      <c r="AY536" s="657">
        <v>5</v>
      </c>
      <c r="AZ536" s="666">
        <v>0</v>
      </c>
      <c r="BA536" s="657">
        <v>6</v>
      </c>
      <c r="BB536" s="657">
        <v>4</v>
      </c>
      <c r="BC536" s="657">
        <v>2</v>
      </c>
      <c r="BD536" s="665">
        <v>7</v>
      </c>
      <c r="BE536" s="657">
        <v>3</v>
      </c>
      <c r="BF536" s="666">
        <v>4</v>
      </c>
      <c r="BG536" s="657">
        <v>6</v>
      </c>
      <c r="BH536" s="657">
        <v>4</v>
      </c>
      <c r="BI536" s="657">
        <v>2</v>
      </c>
      <c r="BJ536" s="665">
        <v>0</v>
      </c>
      <c r="BK536" s="657">
        <v>0</v>
      </c>
      <c r="BL536" s="666">
        <v>0</v>
      </c>
      <c r="BM536" s="657">
        <v>5</v>
      </c>
      <c r="BN536" s="657">
        <v>3</v>
      </c>
      <c r="BO536" s="657">
        <v>2</v>
      </c>
      <c r="BP536" s="665">
        <v>5</v>
      </c>
      <c r="BQ536" s="657">
        <v>3</v>
      </c>
      <c r="BR536" s="666">
        <v>2</v>
      </c>
      <c r="BS536" s="657">
        <v>18</v>
      </c>
      <c r="BT536" s="657">
        <v>12</v>
      </c>
      <c r="BU536" s="657">
        <v>6</v>
      </c>
      <c r="BV536" s="665">
        <v>2</v>
      </c>
      <c r="BW536" s="657">
        <v>1</v>
      </c>
      <c r="BX536" s="666">
        <v>1</v>
      </c>
      <c r="BY536" s="657">
        <v>0</v>
      </c>
      <c r="BZ536" s="657">
        <v>0</v>
      </c>
      <c r="CA536" s="657">
        <v>0</v>
      </c>
      <c r="CB536" s="665">
        <v>1</v>
      </c>
      <c r="CC536" s="657">
        <v>1</v>
      </c>
      <c r="CD536" s="666">
        <v>0</v>
      </c>
      <c r="CE536" s="657">
        <v>7</v>
      </c>
      <c r="CF536" s="657">
        <v>1</v>
      </c>
      <c r="CG536" s="657">
        <v>6</v>
      </c>
      <c r="CH536" s="665">
        <v>3</v>
      </c>
      <c r="CI536" s="657">
        <v>2</v>
      </c>
      <c r="CJ536" s="666">
        <v>1</v>
      </c>
      <c r="CK536" s="657">
        <v>4</v>
      </c>
      <c r="CL536" s="657">
        <v>2</v>
      </c>
      <c r="CM536" s="657">
        <v>2</v>
      </c>
      <c r="CN536" s="665">
        <v>4</v>
      </c>
      <c r="CO536" s="657">
        <v>2</v>
      </c>
      <c r="CP536" s="666">
        <v>2</v>
      </c>
      <c r="CQ536" s="657">
        <v>1</v>
      </c>
      <c r="CR536" s="657">
        <v>1</v>
      </c>
      <c r="CS536" s="657">
        <v>0</v>
      </c>
      <c r="CT536" s="665">
        <v>5</v>
      </c>
      <c r="CU536" s="657">
        <v>3</v>
      </c>
      <c r="CV536" s="666">
        <v>2</v>
      </c>
      <c r="CW536" s="657">
        <v>4</v>
      </c>
      <c r="CX536" s="657">
        <v>4</v>
      </c>
      <c r="CY536" s="657">
        <v>0</v>
      </c>
      <c r="CZ536" s="665">
        <v>2</v>
      </c>
      <c r="DA536" s="657">
        <v>2</v>
      </c>
      <c r="DB536" s="666">
        <v>0</v>
      </c>
      <c r="DC536" s="657">
        <v>0</v>
      </c>
      <c r="DD536" s="657">
        <v>0</v>
      </c>
      <c r="DE536" s="657">
        <v>0</v>
      </c>
      <c r="DF536" s="665">
        <v>0</v>
      </c>
      <c r="DG536" s="657">
        <v>0</v>
      </c>
      <c r="DH536" s="666">
        <v>0</v>
      </c>
      <c r="DI536" s="657">
        <v>5</v>
      </c>
      <c r="DJ536" s="657">
        <v>3</v>
      </c>
      <c r="DK536" s="657">
        <v>2</v>
      </c>
      <c r="DL536" s="665">
        <v>0</v>
      </c>
      <c r="DM536" s="657">
        <v>0</v>
      </c>
      <c r="DN536" s="666">
        <v>0</v>
      </c>
      <c r="DO536" s="657">
        <v>1</v>
      </c>
      <c r="DP536" s="657">
        <v>1</v>
      </c>
      <c r="DQ536" s="657">
        <v>0</v>
      </c>
      <c r="DR536" s="665">
        <v>3</v>
      </c>
      <c r="DS536" s="657">
        <v>3</v>
      </c>
      <c r="DT536" s="666">
        <v>0</v>
      </c>
      <c r="DU536" s="665">
        <v>0</v>
      </c>
      <c r="DV536" s="657">
        <v>0</v>
      </c>
      <c r="DW536" s="666">
        <v>0</v>
      </c>
    </row>
    <row r="537" spans="1:127" hidden="1" x14ac:dyDescent="0.15">
      <c r="A537" s="529" t="s">
        <v>1879</v>
      </c>
      <c r="B537" s="661">
        <v>5493</v>
      </c>
      <c r="C537" s="662">
        <v>2740</v>
      </c>
      <c r="D537" s="663">
        <v>2718</v>
      </c>
      <c r="E537" s="657">
        <v>2292</v>
      </c>
      <c r="F537" s="657">
        <v>1241</v>
      </c>
      <c r="G537" s="657">
        <v>1044</v>
      </c>
      <c r="H537" s="665">
        <v>701</v>
      </c>
      <c r="I537" s="657">
        <v>350</v>
      </c>
      <c r="J537" s="666">
        <v>351</v>
      </c>
      <c r="K537" s="657">
        <v>435</v>
      </c>
      <c r="L537" s="657">
        <v>212</v>
      </c>
      <c r="M537" s="657">
        <v>222</v>
      </c>
      <c r="N537" s="665">
        <v>230</v>
      </c>
      <c r="O537" s="657">
        <v>103</v>
      </c>
      <c r="P537" s="666">
        <v>127</v>
      </c>
      <c r="Q537" s="657">
        <v>309</v>
      </c>
      <c r="R537" s="657">
        <v>156</v>
      </c>
      <c r="S537" s="657">
        <v>153</v>
      </c>
      <c r="T537" s="665">
        <v>50</v>
      </c>
      <c r="U537" s="657">
        <v>28</v>
      </c>
      <c r="V537" s="666">
        <v>22</v>
      </c>
      <c r="W537" s="657">
        <v>79</v>
      </c>
      <c r="X537" s="657">
        <v>33</v>
      </c>
      <c r="Y537" s="657">
        <v>46</v>
      </c>
      <c r="Z537" s="665">
        <v>64</v>
      </c>
      <c r="AA537" s="657">
        <v>32</v>
      </c>
      <c r="AB537" s="666">
        <v>32</v>
      </c>
      <c r="AC537" s="657">
        <v>41</v>
      </c>
      <c r="AD537" s="657">
        <v>19</v>
      </c>
      <c r="AE537" s="657">
        <v>22</v>
      </c>
      <c r="AF537" s="665">
        <v>138</v>
      </c>
      <c r="AG537" s="657">
        <v>61</v>
      </c>
      <c r="AH537" s="666">
        <v>60</v>
      </c>
      <c r="AI537" s="657">
        <v>209</v>
      </c>
      <c r="AJ537" s="657">
        <v>104</v>
      </c>
      <c r="AK537" s="657">
        <v>101</v>
      </c>
      <c r="AL537" s="665">
        <v>42</v>
      </c>
      <c r="AM537" s="657">
        <v>12</v>
      </c>
      <c r="AN537" s="666">
        <v>30</v>
      </c>
      <c r="AO537" s="657">
        <v>67</v>
      </c>
      <c r="AP537" s="657">
        <v>30</v>
      </c>
      <c r="AQ537" s="657">
        <v>37</v>
      </c>
      <c r="AR537" s="665">
        <v>91</v>
      </c>
      <c r="AS537" s="657">
        <v>38</v>
      </c>
      <c r="AT537" s="666">
        <v>53</v>
      </c>
      <c r="AU537" s="657">
        <v>81</v>
      </c>
      <c r="AV537" s="657">
        <v>36</v>
      </c>
      <c r="AW537" s="657">
        <v>45</v>
      </c>
      <c r="AX537" s="665">
        <v>31</v>
      </c>
      <c r="AY537" s="657">
        <v>15</v>
      </c>
      <c r="AZ537" s="666">
        <v>16</v>
      </c>
      <c r="BA537" s="657">
        <v>71</v>
      </c>
      <c r="BB537" s="657">
        <v>35</v>
      </c>
      <c r="BC537" s="657">
        <v>36</v>
      </c>
      <c r="BD537" s="665">
        <v>41</v>
      </c>
      <c r="BE537" s="657">
        <v>14</v>
      </c>
      <c r="BF537" s="666">
        <v>27</v>
      </c>
      <c r="BG537" s="657">
        <v>50</v>
      </c>
      <c r="BH537" s="657">
        <v>19</v>
      </c>
      <c r="BI537" s="657">
        <v>31</v>
      </c>
      <c r="BJ537" s="665">
        <v>43</v>
      </c>
      <c r="BK537" s="657">
        <v>16</v>
      </c>
      <c r="BL537" s="666">
        <v>27</v>
      </c>
      <c r="BM537" s="657">
        <v>25</v>
      </c>
      <c r="BN537" s="657">
        <v>12</v>
      </c>
      <c r="BO537" s="657">
        <v>13</v>
      </c>
      <c r="BP537" s="665">
        <v>7</v>
      </c>
      <c r="BQ537" s="657">
        <v>3</v>
      </c>
      <c r="BR537" s="666">
        <v>4</v>
      </c>
      <c r="BS537" s="657">
        <v>57</v>
      </c>
      <c r="BT537" s="657">
        <v>34</v>
      </c>
      <c r="BU537" s="657">
        <v>17</v>
      </c>
      <c r="BV537" s="665">
        <v>9</v>
      </c>
      <c r="BW537" s="657">
        <v>5</v>
      </c>
      <c r="BX537" s="666">
        <v>4</v>
      </c>
      <c r="BY537" s="657">
        <v>46</v>
      </c>
      <c r="BZ537" s="657">
        <v>16</v>
      </c>
      <c r="CA537" s="657">
        <v>30</v>
      </c>
      <c r="CB537" s="665">
        <v>10</v>
      </c>
      <c r="CC537" s="657">
        <v>3</v>
      </c>
      <c r="CD537" s="666">
        <v>7</v>
      </c>
      <c r="CE537" s="657">
        <v>33</v>
      </c>
      <c r="CF537" s="657">
        <v>11</v>
      </c>
      <c r="CG537" s="657">
        <v>22</v>
      </c>
      <c r="CH537" s="665">
        <v>35</v>
      </c>
      <c r="CI537" s="657">
        <v>11</v>
      </c>
      <c r="CJ537" s="666">
        <v>24</v>
      </c>
      <c r="CK537" s="657">
        <v>78</v>
      </c>
      <c r="CL537" s="657">
        <v>37</v>
      </c>
      <c r="CM537" s="657">
        <v>41</v>
      </c>
      <c r="CN537" s="665">
        <v>6</v>
      </c>
      <c r="CO537" s="657">
        <v>2</v>
      </c>
      <c r="CP537" s="666">
        <v>4</v>
      </c>
      <c r="CQ537" s="657">
        <v>25</v>
      </c>
      <c r="CR537" s="657">
        <v>8</v>
      </c>
      <c r="CS537" s="657">
        <v>17</v>
      </c>
      <c r="CT537" s="665">
        <v>8</v>
      </c>
      <c r="CU537" s="657">
        <v>2</v>
      </c>
      <c r="CV537" s="666">
        <v>6</v>
      </c>
      <c r="CW537" s="657">
        <v>19</v>
      </c>
      <c r="CX537" s="657">
        <v>8</v>
      </c>
      <c r="CY537" s="657">
        <v>11</v>
      </c>
      <c r="CZ537" s="665">
        <v>0</v>
      </c>
      <c r="DA537" s="657">
        <v>0</v>
      </c>
      <c r="DB537" s="666">
        <v>0</v>
      </c>
      <c r="DC537" s="657">
        <v>7</v>
      </c>
      <c r="DD537" s="657">
        <v>3</v>
      </c>
      <c r="DE537" s="657">
        <v>4</v>
      </c>
      <c r="DF537" s="665">
        <v>2</v>
      </c>
      <c r="DG537" s="657">
        <v>1</v>
      </c>
      <c r="DH537" s="666">
        <v>1</v>
      </c>
      <c r="DI537" s="657">
        <v>34</v>
      </c>
      <c r="DJ537" s="657">
        <v>17</v>
      </c>
      <c r="DK537" s="657">
        <v>17</v>
      </c>
      <c r="DL537" s="665">
        <v>10</v>
      </c>
      <c r="DM537" s="657">
        <v>5</v>
      </c>
      <c r="DN537" s="666">
        <v>5</v>
      </c>
      <c r="DO537" s="657">
        <v>0</v>
      </c>
      <c r="DP537" s="657">
        <v>0</v>
      </c>
      <c r="DQ537" s="657">
        <v>0</v>
      </c>
      <c r="DR537" s="665">
        <v>5</v>
      </c>
      <c r="DS537" s="657">
        <v>4</v>
      </c>
      <c r="DT537" s="666">
        <v>1</v>
      </c>
      <c r="DU537" s="665">
        <v>12</v>
      </c>
      <c r="DV537" s="657">
        <v>4</v>
      </c>
      <c r="DW537" s="666">
        <v>8</v>
      </c>
    </row>
    <row r="538" spans="1:127" hidden="1" x14ac:dyDescent="0.15">
      <c r="A538" s="529" t="s">
        <v>1880</v>
      </c>
      <c r="B538" s="661">
        <v>512</v>
      </c>
      <c r="C538" s="662">
        <v>292</v>
      </c>
      <c r="D538" s="663">
        <v>218</v>
      </c>
      <c r="E538" s="657">
        <v>330</v>
      </c>
      <c r="F538" s="657">
        <v>207</v>
      </c>
      <c r="G538" s="657">
        <v>121</v>
      </c>
      <c r="H538" s="665">
        <v>48</v>
      </c>
      <c r="I538" s="657">
        <v>23</v>
      </c>
      <c r="J538" s="666">
        <v>25</v>
      </c>
      <c r="K538" s="657">
        <v>3</v>
      </c>
      <c r="L538" s="657">
        <v>3</v>
      </c>
      <c r="M538" s="657">
        <v>0</v>
      </c>
      <c r="N538" s="665">
        <v>22</v>
      </c>
      <c r="O538" s="657">
        <v>12</v>
      </c>
      <c r="P538" s="666">
        <v>10</v>
      </c>
      <c r="Q538" s="657">
        <v>33</v>
      </c>
      <c r="R538" s="657">
        <v>9</v>
      </c>
      <c r="S538" s="657">
        <v>24</v>
      </c>
      <c r="T538" s="665">
        <v>0</v>
      </c>
      <c r="U538" s="657">
        <v>0</v>
      </c>
      <c r="V538" s="666">
        <v>0</v>
      </c>
      <c r="W538" s="657">
        <v>2</v>
      </c>
      <c r="X538" s="657">
        <v>2</v>
      </c>
      <c r="Y538" s="657">
        <v>0</v>
      </c>
      <c r="Z538" s="665">
        <v>8</v>
      </c>
      <c r="AA538" s="657">
        <v>5</v>
      </c>
      <c r="AB538" s="666">
        <v>3</v>
      </c>
      <c r="AC538" s="657">
        <v>0</v>
      </c>
      <c r="AD538" s="657">
        <v>0</v>
      </c>
      <c r="AE538" s="657">
        <v>0</v>
      </c>
      <c r="AF538" s="665">
        <v>19</v>
      </c>
      <c r="AG538" s="657">
        <v>9</v>
      </c>
      <c r="AH538" s="666">
        <v>10</v>
      </c>
      <c r="AI538" s="657">
        <v>8</v>
      </c>
      <c r="AJ538" s="657">
        <v>5</v>
      </c>
      <c r="AK538" s="657">
        <v>3</v>
      </c>
      <c r="AL538" s="665">
        <v>0</v>
      </c>
      <c r="AM538" s="657">
        <v>0</v>
      </c>
      <c r="AN538" s="666">
        <v>0</v>
      </c>
      <c r="AO538" s="657">
        <v>0</v>
      </c>
      <c r="AP538" s="657">
        <v>0</v>
      </c>
      <c r="AQ538" s="657">
        <v>0</v>
      </c>
      <c r="AR538" s="665">
        <v>0</v>
      </c>
      <c r="AS538" s="657">
        <v>0</v>
      </c>
      <c r="AT538" s="666">
        <v>0</v>
      </c>
      <c r="AU538" s="657">
        <v>6</v>
      </c>
      <c r="AV538" s="657">
        <v>3</v>
      </c>
      <c r="AW538" s="657">
        <v>3</v>
      </c>
      <c r="AX538" s="665">
        <v>4</v>
      </c>
      <c r="AY538" s="657">
        <v>3</v>
      </c>
      <c r="AZ538" s="666">
        <v>1</v>
      </c>
      <c r="BA538" s="657">
        <v>6</v>
      </c>
      <c r="BB538" s="657">
        <v>5</v>
      </c>
      <c r="BC538" s="657">
        <v>1</v>
      </c>
      <c r="BD538" s="665">
        <v>0</v>
      </c>
      <c r="BE538" s="657">
        <v>0</v>
      </c>
      <c r="BF538" s="666">
        <v>0</v>
      </c>
      <c r="BG538" s="657">
        <v>3</v>
      </c>
      <c r="BH538" s="657">
        <v>1</v>
      </c>
      <c r="BI538" s="657">
        <v>2</v>
      </c>
      <c r="BJ538" s="665">
        <v>5</v>
      </c>
      <c r="BK538" s="657">
        <v>1</v>
      </c>
      <c r="BL538" s="666">
        <v>4</v>
      </c>
      <c r="BM538" s="657">
        <v>0</v>
      </c>
      <c r="BN538" s="657">
        <v>0</v>
      </c>
      <c r="BO538" s="657">
        <v>0</v>
      </c>
      <c r="BP538" s="665">
        <v>0</v>
      </c>
      <c r="BQ538" s="657">
        <v>0</v>
      </c>
      <c r="BR538" s="666">
        <v>0</v>
      </c>
      <c r="BS538" s="657">
        <v>0</v>
      </c>
      <c r="BT538" s="657">
        <v>0</v>
      </c>
      <c r="BU538" s="657">
        <v>0</v>
      </c>
      <c r="BV538" s="665">
        <v>0</v>
      </c>
      <c r="BW538" s="657">
        <v>0</v>
      </c>
      <c r="BX538" s="666">
        <v>0</v>
      </c>
      <c r="BY538" s="657">
        <v>0</v>
      </c>
      <c r="BZ538" s="657">
        <v>0</v>
      </c>
      <c r="CA538" s="657">
        <v>0</v>
      </c>
      <c r="CB538" s="665">
        <v>7</v>
      </c>
      <c r="CC538" s="657">
        <v>1</v>
      </c>
      <c r="CD538" s="666">
        <v>6</v>
      </c>
      <c r="CE538" s="657">
        <v>0</v>
      </c>
      <c r="CF538" s="657">
        <v>0</v>
      </c>
      <c r="CG538" s="657">
        <v>0</v>
      </c>
      <c r="CH538" s="665">
        <v>0</v>
      </c>
      <c r="CI538" s="657">
        <v>0</v>
      </c>
      <c r="CJ538" s="666">
        <v>0</v>
      </c>
      <c r="CK538" s="657">
        <v>8</v>
      </c>
      <c r="CL538" s="657">
        <v>3</v>
      </c>
      <c r="CM538" s="657">
        <v>5</v>
      </c>
      <c r="CN538" s="665">
        <v>0</v>
      </c>
      <c r="CO538" s="657">
        <v>0</v>
      </c>
      <c r="CP538" s="666">
        <v>0</v>
      </c>
      <c r="CQ538" s="657">
        <v>0</v>
      </c>
      <c r="CR538" s="657">
        <v>0</v>
      </c>
      <c r="CS538" s="657">
        <v>0</v>
      </c>
      <c r="CT538" s="665">
        <v>0</v>
      </c>
      <c r="CU538" s="657">
        <v>0</v>
      </c>
      <c r="CV538" s="666">
        <v>0</v>
      </c>
      <c r="CW538" s="657">
        <v>0</v>
      </c>
      <c r="CX538" s="657">
        <v>0</v>
      </c>
      <c r="CY538" s="657">
        <v>0</v>
      </c>
      <c r="CZ538" s="665">
        <v>0</v>
      </c>
      <c r="DA538" s="657">
        <v>0</v>
      </c>
      <c r="DB538" s="666">
        <v>0</v>
      </c>
      <c r="DC538" s="657">
        <v>0</v>
      </c>
      <c r="DD538" s="657">
        <v>0</v>
      </c>
      <c r="DE538" s="657">
        <v>0</v>
      </c>
      <c r="DF538" s="665">
        <v>0</v>
      </c>
      <c r="DG538" s="657">
        <v>0</v>
      </c>
      <c r="DH538" s="666">
        <v>0</v>
      </c>
      <c r="DI538" s="657">
        <v>0</v>
      </c>
      <c r="DJ538" s="657">
        <v>0</v>
      </c>
      <c r="DK538" s="657">
        <v>0</v>
      </c>
      <c r="DL538" s="665">
        <v>0</v>
      </c>
      <c r="DM538" s="657">
        <v>0</v>
      </c>
      <c r="DN538" s="666">
        <v>0</v>
      </c>
      <c r="DO538" s="657">
        <v>0</v>
      </c>
      <c r="DP538" s="657">
        <v>0</v>
      </c>
      <c r="DQ538" s="657">
        <v>0</v>
      </c>
      <c r="DR538" s="665">
        <v>0</v>
      </c>
      <c r="DS538" s="657">
        <v>0</v>
      </c>
      <c r="DT538" s="666">
        <v>0</v>
      </c>
      <c r="DU538" s="665">
        <v>0</v>
      </c>
      <c r="DV538" s="657">
        <v>0</v>
      </c>
      <c r="DW538" s="666">
        <v>0</v>
      </c>
    </row>
    <row r="539" spans="1:127" hidden="1" x14ac:dyDescent="0.15">
      <c r="A539" s="529" t="s">
        <v>1881</v>
      </c>
      <c r="B539" s="661">
        <v>4981</v>
      </c>
      <c r="C539" s="662">
        <v>2448</v>
      </c>
      <c r="D539" s="663">
        <v>2500</v>
      </c>
      <c r="E539" s="657">
        <v>1962</v>
      </c>
      <c r="F539" s="657">
        <v>1034</v>
      </c>
      <c r="G539" s="657">
        <v>923</v>
      </c>
      <c r="H539" s="665">
        <v>653</v>
      </c>
      <c r="I539" s="657">
        <v>327</v>
      </c>
      <c r="J539" s="666">
        <v>326</v>
      </c>
      <c r="K539" s="657">
        <v>432</v>
      </c>
      <c r="L539" s="657">
        <v>209</v>
      </c>
      <c r="M539" s="657">
        <v>222</v>
      </c>
      <c r="N539" s="665">
        <v>208</v>
      </c>
      <c r="O539" s="657">
        <v>91</v>
      </c>
      <c r="P539" s="666">
        <v>117</v>
      </c>
      <c r="Q539" s="657">
        <v>276</v>
      </c>
      <c r="R539" s="657">
        <v>147</v>
      </c>
      <c r="S539" s="657">
        <v>129</v>
      </c>
      <c r="T539" s="665">
        <v>50</v>
      </c>
      <c r="U539" s="657">
        <v>28</v>
      </c>
      <c r="V539" s="666">
        <v>22</v>
      </c>
      <c r="W539" s="657">
        <v>77</v>
      </c>
      <c r="X539" s="657">
        <v>31</v>
      </c>
      <c r="Y539" s="657">
        <v>46</v>
      </c>
      <c r="Z539" s="665">
        <v>56</v>
      </c>
      <c r="AA539" s="657">
        <v>27</v>
      </c>
      <c r="AB539" s="666">
        <v>29</v>
      </c>
      <c r="AC539" s="657">
        <v>41</v>
      </c>
      <c r="AD539" s="657">
        <v>19</v>
      </c>
      <c r="AE539" s="657">
        <v>22</v>
      </c>
      <c r="AF539" s="665">
        <v>119</v>
      </c>
      <c r="AG539" s="657">
        <v>52</v>
      </c>
      <c r="AH539" s="666">
        <v>50</v>
      </c>
      <c r="AI539" s="657">
        <v>201</v>
      </c>
      <c r="AJ539" s="657">
        <v>99</v>
      </c>
      <c r="AK539" s="657">
        <v>98</v>
      </c>
      <c r="AL539" s="665">
        <v>42</v>
      </c>
      <c r="AM539" s="657">
        <v>12</v>
      </c>
      <c r="AN539" s="666">
        <v>30</v>
      </c>
      <c r="AO539" s="657">
        <v>67</v>
      </c>
      <c r="AP539" s="657">
        <v>30</v>
      </c>
      <c r="AQ539" s="657">
        <v>37</v>
      </c>
      <c r="AR539" s="665">
        <v>91</v>
      </c>
      <c r="AS539" s="657">
        <v>38</v>
      </c>
      <c r="AT539" s="666">
        <v>53</v>
      </c>
      <c r="AU539" s="657">
        <v>75</v>
      </c>
      <c r="AV539" s="657">
        <v>33</v>
      </c>
      <c r="AW539" s="657">
        <v>42</v>
      </c>
      <c r="AX539" s="665">
        <v>27</v>
      </c>
      <c r="AY539" s="657">
        <v>12</v>
      </c>
      <c r="AZ539" s="666">
        <v>15</v>
      </c>
      <c r="BA539" s="657">
        <v>65</v>
      </c>
      <c r="BB539" s="657">
        <v>30</v>
      </c>
      <c r="BC539" s="657">
        <v>35</v>
      </c>
      <c r="BD539" s="665">
        <v>41</v>
      </c>
      <c r="BE539" s="657">
        <v>14</v>
      </c>
      <c r="BF539" s="666">
        <v>27</v>
      </c>
      <c r="BG539" s="657">
        <v>47</v>
      </c>
      <c r="BH539" s="657">
        <v>18</v>
      </c>
      <c r="BI539" s="657">
        <v>29</v>
      </c>
      <c r="BJ539" s="665">
        <v>38</v>
      </c>
      <c r="BK539" s="657">
        <v>15</v>
      </c>
      <c r="BL539" s="666">
        <v>23</v>
      </c>
      <c r="BM539" s="657">
        <v>25</v>
      </c>
      <c r="BN539" s="657">
        <v>12</v>
      </c>
      <c r="BO539" s="657">
        <v>13</v>
      </c>
      <c r="BP539" s="665">
        <v>7</v>
      </c>
      <c r="BQ539" s="657">
        <v>3</v>
      </c>
      <c r="BR539" s="666">
        <v>4</v>
      </c>
      <c r="BS539" s="657">
        <v>57</v>
      </c>
      <c r="BT539" s="657">
        <v>34</v>
      </c>
      <c r="BU539" s="657">
        <v>17</v>
      </c>
      <c r="BV539" s="665">
        <v>9</v>
      </c>
      <c r="BW539" s="657">
        <v>5</v>
      </c>
      <c r="BX539" s="666">
        <v>4</v>
      </c>
      <c r="BY539" s="657">
        <v>46</v>
      </c>
      <c r="BZ539" s="657">
        <v>16</v>
      </c>
      <c r="CA539" s="657">
        <v>30</v>
      </c>
      <c r="CB539" s="665">
        <v>3</v>
      </c>
      <c r="CC539" s="657">
        <v>2</v>
      </c>
      <c r="CD539" s="666">
        <v>1</v>
      </c>
      <c r="CE539" s="657">
        <v>33</v>
      </c>
      <c r="CF539" s="657">
        <v>11</v>
      </c>
      <c r="CG539" s="657">
        <v>22</v>
      </c>
      <c r="CH539" s="665">
        <v>35</v>
      </c>
      <c r="CI539" s="657">
        <v>11</v>
      </c>
      <c r="CJ539" s="666">
        <v>24</v>
      </c>
      <c r="CK539" s="657">
        <v>70</v>
      </c>
      <c r="CL539" s="657">
        <v>34</v>
      </c>
      <c r="CM539" s="657">
        <v>36</v>
      </c>
      <c r="CN539" s="665">
        <v>6</v>
      </c>
      <c r="CO539" s="657">
        <v>2</v>
      </c>
      <c r="CP539" s="666">
        <v>4</v>
      </c>
      <c r="CQ539" s="657">
        <v>25</v>
      </c>
      <c r="CR539" s="657">
        <v>8</v>
      </c>
      <c r="CS539" s="657">
        <v>17</v>
      </c>
      <c r="CT539" s="665">
        <v>8</v>
      </c>
      <c r="CU539" s="657">
        <v>2</v>
      </c>
      <c r="CV539" s="666">
        <v>6</v>
      </c>
      <c r="CW539" s="657">
        <v>19</v>
      </c>
      <c r="CX539" s="657">
        <v>8</v>
      </c>
      <c r="CY539" s="657">
        <v>11</v>
      </c>
      <c r="CZ539" s="665">
        <v>0</v>
      </c>
      <c r="DA539" s="657">
        <v>0</v>
      </c>
      <c r="DB539" s="666">
        <v>0</v>
      </c>
      <c r="DC539" s="657">
        <v>7</v>
      </c>
      <c r="DD539" s="657">
        <v>3</v>
      </c>
      <c r="DE539" s="657">
        <v>4</v>
      </c>
      <c r="DF539" s="665">
        <v>2</v>
      </c>
      <c r="DG539" s="657">
        <v>1</v>
      </c>
      <c r="DH539" s="666">
        <v>1</v>
      </c>
      <c r="DI539" s="657">
        <v>34</v>
      </c>
      <c r="DJ539" s="657">
        <v>17</v>
      </c>
      <c r="DK539" s="657">
        <v>17</v>
      </c>
      <c r="DL539" s="665">
        <v>10</v>
      </c>
      <c r="DM539" s="657">
        <v>5</v>
      </c>
      <c r="DN539" s="666">
        <v>5</v>
      </c>
      <c r="DO539" s="657">
        <v>0</v>
      </c>
      <c r="DP539" s="657">
        <v>0</v>
      </c>
      <c r="DQ539" s="657">
        <v>0</v>
      </c>
      <c r="DR539" s="665">
        <v>5</v>
      </c>
      <c r="DS539" s="657">
        <v>4</v>
      </c>
      <c r="DT539" s="666">
        <v>1</v>
      </c>
      <c r="DU539" s="665">
        <v>12</v>
      </c>
      <c r="DV539" s="657">
        <v>4</v>
      </c>
      <c r="DW539" s="666">
        <v>8</v>
      </c>
    </row>
    <row r="540" spans="1:127" hidden="1" x14ac:dyDescent="0.15">
      <c r="A540" s="529" t="s">
        <v>1882</v>
      </c>
      <c r="B540" s="661">
        <v>692</v>
      </c>
      <c r="C540" s="662">
        <v>295</v>
      </c>
      <c r="D540" s="663">
        <v>391</v>
      </c>
      <c r="E540" s="657">
        <v>236</v>
      </c>
      <c r="F540" s="657">
        <v>109</v>
      </c>
      <c r="G540" s="657">
        <v>127</v>
      </c>
      <c r="H540" s="665">
        <v>109</v>
      </c>
      <c r="I540" s="657">
        <v>52</v>
      </c>
      <c r="J540" s="666">
        <v>56</v>
      </c>
      <c r="K540" s="657">
        <v>55</v>
      </c>
      <c r="L540" s="657">
        <v>20</v>
      </c>
      <c r="M540" s="657">
        <v>32</v>
      </c>
      <c r="N540" s="665">
        <v>31</v>
      </c>
      <c r="O540" s="657">
        <v>15</v>
      </c>
      <c r="P540" s="666">
        <v>16</v>
      </c>
      <c r="Q540" s="657">
        <v>48</v>
      </c>
      <c r="R540" s="657">
        <v>14</v>
      </c>
      <c r="S540" s="657">
        <v>34</v>
      </c>
      <c r="T540" s="665">
        <v>2</v>
      </c>
      <c r="U540" s="657">
        <v>2</v>
      </c>
      <c r="V540" s="666">
        <v>0</v>
      </c>
      <c r="W540" s="657">
        <v>4</v>
      </c>
      <c r="X540" s="657">
        <v>2</v>
      </c>
      <c r="Y540" s="657">
        <v>2</v>
      </c>
      <c r="Z540" s="665">
        <v>16</v>
      </c>
      <c r="AA540" s="657">
        <v>4</v>
      </c>
      <c r="AB540" s="666">
        <v>10</v>
      </c>
      <c r="AC540" s="657">
        <v>1</v>
      </c>
      <c r="AD540" s="657">
        <v>0</v>
      </c>
      <c r="AE540" s="657">
        <v>1</v>
      </c>
      <c r="AF540" s="665">
        <v>10</v>
      </c>
      <c r="AG540" s="657">
        <v>7</v>
      </c>
      <c r="AH540" s="666">
        <v>3</v>
      </c>
      <c r="AI540" s="657">
        <v>33</v>
      </c>
      <c r="AJ540" s="657">
        <v>9</v>
      </c>
      <c r="AK540" s="657">
        <v>24</v>
      </c>
      <c r="AL540" s="665">
        <v>2</v>
      </c>
      <c r="AM540" s="657">
        <v>1</v>
      </c>
      <c r="AN540" s="666">
        <v>1</v>
      </c>
      <c r="AO540" s="657">
        <v>4</v>
      </c>
      <c r="AP540" s="657">
        <v>2</v>
      </c>
      <c r="AQ540" s="657">
        <v>2</v>
      </c>
      <c r="AR540" s="665">
        <v>11</v>
      </c>
      <c r="AS540" s="657">
        <v>6</v>
      </c>
      <c r="AT540" s="666">
        <v>5</v>
      </c>
      <c r="AU540" s="657">
        <v>5</v>
      </c>
      <c r="AV540" s="657">
        <v>1</v>
      </c>
      <c r="AW540" s="657">
        <v>4</v>
      </c>
      <c r="AX540" s="665">
        <v>5</v>
      </c>
      <c r="AY540" s="657">
        <v>3</v>
      </c>
      <c r="AZ540" s="666">
        <v>2</v>
      </c>
      <c r="BA540" s="657">
        <v>5</v>
      </c>
      <c r="BB540" s="657">
        <v>3</v>
      </c>
      <c r="BC540" s="657">
        <v>2</v>
      </c>
      <c r="BD540" s="665">
        <v>12</v>
      </c>
      <c r="BE540" s="657">
        <v>5</v>
      </c>
      <c r="BF540" s="666">
        <v>7</v>
      </c>
      <c r="BG540" s="657">
        <v>0</v>
      </c>
      <c r="BH540" s="657">
        <v>0</v>
      </c>
      <c r="BI540" s="657">
        <v>0</v>
      </c>
      <c r="BJ540" s="665">
        <v>9</v>
      </c>
      <c r="BK540" s="657">
        <v>4</v>
      </c>
      <c r="BL540" s="666">
        <v>5</v>
      </c>
      <c r="BM540" s="657">
        <v>3</v>
      </c>
      <c r="BN540" s="657">
        <v>2</v>
      </c>
      <c r="BO540" s="657">
        <v>1</v>
      </c>
      <c r="BP540" s="665">
        <v>1</v>
      </c>
      <c r="BQ540" s="657">
        <v>1</v>
      </c>
      <c r="BR540" s="666">
        <v>0</v>
      </c>
      <c r="BS540" s="657">
        <v>8</v>
      </c>
      <c r="BT540" s="657">
        <v>3</v>
      </c>
      <c r="BU540" s="657">
        <v>5</v>
      </c>
      <c r="BV540" s="665">
        <v>0</v>
      </c>
      <c r="BW540" s="657">
        <v>0</v>
      </c>
      <c r="BX540" s="666">
        <v>0</v>
      </c>
      <c r="BY540" s="657">
        <v>22</v>
      </c>
      <c r="BZ540" s="657">
        <v>8</v>
      </c>
      <c r="CA540" s="657">
        <v>14</v>
      </c>
      <c r="CB540" s="665">
        <v>0</v>
      </c>
      <c r="CC540" s="657">
        <v>0</v>
      </c>
      <c r="CD540" s="666">
        <v>0</v>
      </c>
      <c r="CE540" s="657">
        <v>26</v>
      </c>
      <c r="CF540" s="657">
        <v>6</v>
      </c>
      <c r="CG540" s="657">
        <v>20</v>
      </c>
      <c r="CH540" s="665">
        <v>3</v>
      </c>
      <c r="CI540" s="657">
        <v>2</v>
      </c>
      <c r="CJ540" s="666">
        <v>1</v>
      </c>
      <c r="CK540" s="657">
        <v>12</v>
      </c>
      <c r="CL540" s="657">
        <v>6</v>
      </c>
      <c r="CM540" s="657">
        <v>6</v>
      </c>
      <c r="CN540" s="665">
        <v>2</v>
      </c>
      <c r="CO540" s="657">
        <v>0</v>
      </c>
      <c r="CP540" s="666">
        <v>2</v>
      </c>
      <c r="CQ540" s="657">
        <v>0</v>
      </c>
      <c r="CR540" s="657">
        <v>0</v>
      </c>
      <c r="CS540" s="657">
        <v>0</v>
      </c>
      <c r="CT540" s="665">
        <v>9</v>
      </c>
      <c r="CU540" s="657">
        <v>3</v>
      </c>
      <c r="CV540" s="666">
        <v>6</v>
      </c>
      <c r="CW540" s="657">
        <v>0</v>
      </c>
      <c r="CX540" s="657">
        <v>0</v>
      </c>
      <c r="CY540" s="657">
        <v>0</v>
      </c>
      <c r="CZ540" s="665">
        <v>0</v>
      </c>
      <c r="DA540" s="657">
        <v>0</v>
      </c>
      <c r="DB540" s="666">
        <v>0</v>
      </c>
      <c r="DC540" s="657">
        <v>1</v>
      </c>
      <c r="DD540" s="657">
        <v>1</v>
      </c>
      <c r="DE540" s="657">
        <v>0</v>
      </c>
      <c r="DF540" s="665">
        <v>0</v>
      </c>
      <c r="DG540" s="657">
        <v>0</v>
      </c>
      <c r="DH540" s="666">
        <v>0</v>
      </c>
      <c r="DI540" s="657">
        <v>7</v>
      </c>
      <c r="DJ540" s="657">
        <v>4</v>
      </c>
      <c r="DK540" s="657">
        <v>3</v>
      </c>
      <c r="DL540" s="665">
        <v>0</v>
      </c>
      <c r="DM540" s="657">
        <v>0</v>
      </c>
      <c r="DN540" s="666">
        <v>0</v>
      </c>
      <c r="DO540" s="657">
        <v>0</v>
      </c>
      <c r="DP540" s="657">
        <v>0</v>
      </c>
      <c r="DQ540" s="657">
        <v>0</v>
      </c>
      <c r="DR540" s="665">
        <v>0</v>
      </c>
      <c r="DS540" s="657">
        <v>0</v>
      </c>
      <c r="DT540" s="666">
        <v>0</v>
      </c>
      <c r="DU540" s="665">
        <v>0</v>
      </c>
      <c r="DV540" s="657">
        <v>0</v>
      </c>
      <c r="DW540" s="666">
        <v>0</v>
      </c>
    </row>
    <row r="541" spans="1:127" hidden="1" x14ac:dyDescent="0.15">
      <c r="A541" s="529" t="s">
        <v>1883</v>
      </c>
      <c r="B541" s="661">
        <v>745</v>
      </c>
      <c r="C541" s="662">
        <v>389</v>
      </c>
      <c r="D541" s="663">
        <v>340</v>
      </c>
      <c r="E541" s="657">
        <v>348</v>
      </c>
      <c r="F541" s="657">
        <v>199</v>
      </c>
      <c r="G541" s="657">
        <v>146</v>
      </c>
      <c r="H541" s="665">
        <v>50</v>
      </c>
      <c r="I541" s="657">
        <v>21</v>
      </c>
      <c r="J541" s="666">
        <v>24</v>
      </c>
      <c r="K541" s="657">
        <v>34</v>
      </c>
      <c r="L541" s="657">
        <v>17</v>
      </c>
      <c r="M541" s="657">
        <v>17</v>
      </c>
      <c r="N541" s="665">
        <v>6</v>
      </c>
      <c r="O541" s="657">
        <v>4</v>
      </c>
      <c r="P541" s="666">
        <v>2</v>
      </c>
      <c r="Q541" s="657">
        <v>95</v>
      </c>
      <c r="R541" s="657">
        <v>50</v>
      </c>
      <c r="S541" s="657">
        <v>45</v>
      </c>
      <c r="T541" s="665">
        <v>0</v>
      </c>
      <c r="U541" s="657">
        <v>0</v>
      </c>
      <c r="V541" s="666">
        <v>0</v>
      </c>
      <c r="W541" s="657">
        <v>49</v>
      </c>
      <c r="X541" s="657">
        <v>18</v>
      </c>
      <c r="Y541" s="657">
        <v>25</v>
      </c>
      <c r="Z541" s="665">
        <v>5</v>
      </c>
      <c r="AA541" s="657">
        <v>3</v>
      </c>
      <c r="AB541" s="666">
        <v>2</v>
      </c>
      <c r="AC541" s="657">
        <v>0</v>
      </c>
      <c r="AD541" s="657">
        <v>0</v>
      </c>
      <c r="AE541" s="657">
        <v>0</v>
      </c>
      <c r="AF541" s="665">
        <v>9</v>
      </c>
      <c r="AG541" s="657">
        <v>5</v>
      </c>
      <c r="AH541" s="666">
        <v>2</v>
      </c>
      <c r="AI541" s="657">
        <v>20</v>
      </c>
      <c r="AJ541" s="657">
        <v>12</v>
      </c>
      <c r="AK541" s="657">
        <v>8</v>
      </c>
      <c r="AL541" s="665">
        <v>0</v>
      </c>
      <c r="AM541" s="657">
        <v>0</v>
      </c>
      <c r="AN541" s="666">
        <v>0</v>
      </c>
      <c r="AO541" s="657">
        <v>40</v>
      </c>
      <c r="AP541" s="657">
        <v>16</v>
      </c>
      <c r="AQ541" s="657">
        <v>24</v>
      </c>
      <c r="AR541" s="665">
        <v>30</v>
      </c>
      <c r="AS541" s="657">
        <v>9</v>
      </c>
      <c r="AT541" s="666">
        <v>21</v>
      </c>
      <c r="AU541" s="657">
        <v>2</v>
      </c>
      <c r="AV541" s="657">
        <v>2</v>
      </c>
      <c r="AW541" s="657">
        <v>0</v>
      </c>
      <c r="AX541" s="665">
        <v>0</v>
      </c>
      <c r="AY541" s="657">
        <v>0</v>
      </c>
      <c r="AZ541" s="666">
        <v>0</v>
      </c>
      <c r="BA541" s="657">
        <v>5</v>
      </c>
      <c r="BB541" s="657">
        <v>2</v>
      </c>
      <c r="BC541" s="657">
        <v>3</v>
      </c>
      <c r="BD541" s="665">
        <v>6</v>
      </c>
      <c r="BE541" s="657">
        <v>4</v>
      </c>
      <c r="BF541" s="666">
        <v>2</v>
      </c>
      <c r="BG541" s="657">
        <v>5</v>
      </c>
      <c r="BH541" s="657">
        <v>3</v>
      </c>
      <c r="BI541" s="657">
        <v>2</v>
      </c>
      <c r="BJ541" s="665">
        <v>0</v>
      </c>
      <c r="BK541" s="657">
        <v>0</v>
      </c>
      <c r="BL541" s="666">
        <v>0</v>
      </c>
      <c r="BM541" s="657">
        <v>0</v>
      </c>
      <c r="BN541" s="657">
        <v>0</v>
      </c>
      <c r="BO541" s="657">
        <v>0</v>
      </c>
      <c r="BP541" s="665">
        <v>1</v>
      </c>
      <c r="BQ541" s="657">
        <v>1</v>
      </c>
      <c r="BR541" s="666">
        <v>0</v>
      </c>
      <c r="BS541" s="657">
        <v>8</v>
      </c>
      <c r="BT541" s="657">
        <v>3</v>
      </c>
      <c r="BU541" s="657">
        <v>5</v>
      </c>
      <c r="BV541" s="665">
        <v>1</v>
      </c>
      <c r="BW541" s="657">
        <v>1</v>
      </c>
      <c r="BX541" s="666">
        <v>0</v>
      </c>
      <c r="BY541" s="657">
        <v>0</v>
      </c>
      <c r="BZ541" s="657">
        <v>0</v>
      </c>
      <c r="CA541" s="657">
        <v>0</v>
      </c>
      <c r="CB541" s="665">
        <v>0</v>
      </c>
      <c r="CC541" s="657">
        <v>0</v>
      </c>
      <c r="CD541" s="666">
        <v>0</v>
      </c>
      <c r="CE541" s="657">
        <v>0</v>
      </c>
      <c r="CF541" s="657">
        <v>0</v>
      </c>
      <c r="CG541" s="657">
        <v>0</v>
      </c>
      <c r="CH541" s="665">
        <v>13</v>
      </c>
      <c r="CI541" s="657">
        <v>9</v>
      </c>
      <c r="CJ541" s="666">
        <v>4</v>
      </c>
      <c r="CK541" s="657">
        <v>0</v>
      </c>
      <c r="CL541" s="657">
        <v>0</v>
      </c>
      <c r="CM541" s="657">
        <v>0</v>
      </c>
      <c r="CN541" s="665">
        <v>0</v>
      </c>
      <c r="CO541" s="657">
        <v>0</v>
      </c>
      <c r="CP541" s="666">
        <v>0</v>
      </c>
      <c r="CQ541" s="657">
        <v>7</v>
      </c>
      <c r="CR541" s="657">
        <v>4</v>
      </c>
      <c r="CS541" s="657">
        <v>3</v>
      </c>
      <c r="CT541" s="665">
        <v>0</v>
      </c>
      <c r="CU541" s="657">
        <v>0</v>
      </c>
      <c r="CV541" s="666">
        <v>0</v>
      </c>
      <c r="CW541" s="657">
        <v>0</v>
      </c>
      <c r="CX541" s="657">
        <v>0</v>
      </c>
      <c r="CY541" s="657">
        <v>0</v>
      </c>
      <c r="CZ541" s="665">
        <v>0</v>
      </c>
      <c r="DA541" s="657">
        <v>0</v>
      </c>
      <c r="DB541" s="666">
        <v>0</v>
      </c>
      <c r="DC541" s="657">
        <v>6</v>
      </c>
      <c r="DD541" s="657">
        <v>2</v>
      </c>
      <c r="DE541" s="657">
        <v>4</v>
      </c>
      <c r="DF541" s="665">
        <v>0</v>
      </c>
      <c r="DG541" s="657">
        <v>0</v>
      </c>
      <c r="DH541" s="666">
        <v>0</v>
      </c>
      <c r="DI541" s="657">
        <v>3</v>
      </c>
      <c r="DJ541" s="657">
        <v>2</v>
      </c>
      <c r="DK541" s="657">
        <v>1</v>
      </c>
      <c r="DL541" s="665">
        <v>1</v>
      </c>
      <c r="DM541" s="657">
        <v>1</v>
      </c>
      <c r="DN541" s="666">
        <v>0</v>
      </c>
      <c r="DO541" s="657">
        <v>0</v>
      </c>
      <c r="DP541" s="657">
        <v>0</v>
      </c>
      <c r="DQ541" s="657">
        <v>0</v>
      </c>
      <c r="DR541" s="665">
        <v>0</v>
      </c>
      <c r="DS541" s="657">
        <v>0</v>
      </c>
      <c r="DT541" s="666">
        <v>0</v>
      </c>
      <c r="DU541" s="665">
        <v>1</v>
      </c>
      <c r="DV541" s="657">
        <v>1</v>
      </c>
      <c r="DW541" s="666">
        <v>0</v>
      </c>
    </row>
    <row r="542" spans="1:127" hidden="1" x14ac:dyDescent="0.15">
      <c r="A542" s="529" t="s">
        <v>1884</v>
      </c>
      <c r="B542" s="661">
        <v>42</v>
      </c>
      <c r="C542" s="662">
        <v>25</v>
      </c>
      <c r="D542" s="663">
        <v>16</v>
      </c>
      <c r="E542" s="657">
        <v>8</v>
      </c>
      <c r="F542" s="657">
        <v>4</v>
      </c>
      <c r="G542" s="657">
        <v>4</v>
      </c>
      <c r="H542" s="665">
        <v>5</v>
      </c>
      <c r="I542" s="657">
        <v>4</v>
      </c>
      <c r="J542" s="666">
        <v>1</v>
      </c>
      <c r="K542" s="657">
        <v>0</v>
      </c>
      <c r="L542" s="657">
        <v>0</v>
      </c>
      <c r="M542" s="657">
        <v>0</v>
      </c>
      <c r="N542" s="665">
        <v>3</v>
      </c>
      <c r="O542" s="657">
        <v>3</v>
      </c>
      <c r="P542" s="666">
        <v>0</v>
      </c>
      <c r="Q542" s="657">
        <v>3</v>
      </c>
      <c r="R542" s="657">
        <v>3</v>
      </c>
      <c r="S542" s="657">
        <v>0</v>
      </c>
      <c r="T542" s="665">
        <v>0</v>
      </c>
      <c r="U542" s="657">
        <v>0</v>
      </c>
      <c r="V542" s="666">
        <v>0</v>
      </c>
      <c r="W542" s="657">
        <v>0</v>
      </c>
      <c r="X542" s="657">
        <v>0</v>
      </c>
      <c r="Y542" s="657">
        <v>0</v>
      </c>
      <c r="Z542" s="665">
        <v>2</v>
      </c>
      <c r="AA542" s="657">
        <v>1</v>
      </c>
      <c r="AB542" s="666">
        <v>1</v>
      </c>
      <c r="AC542" s="657">
        <v>6</v>
      </c>
      <c r="AD542" s="657">
        <v>2</v>
      </c>
      <c r="AE542" s="657">
        <v>4</v>
      </c>
      <c r="AF542" s="665">
        <v>0</v>
      </c>
      <c r="AG542" s="657">
        <v>0</v>
      </c>
      <c r="AH542" s="666">
        <v>0</v>
      </c>
      <c r="AI542" s="657">
        <v>2</v>
      </c>
      <c r="AJ542" s="657">
        <v>1</v>
      </c>
      <c r="AK542" s="657">
        <v>1</v>
      </c>
      <c r="AL542" s="665">
        <v>2</v>
      </c>
      <c r="AM542" s="657">
        <v>0</v>
      </c>
      <c r="AN542" s="666">
        <v>2</v>
      </c>
      <c r="AO542" s="657">
        <v>0</v>
      </c>
      <c r="AP542" s="657">
        <v>0</v>
      </c>
      <c r="AQ542" s="657">
        <v>0</v>
      </c>
      <c r="AR542" s="665">
        <v>2</v>
      </c>
      <c r="AS542" s="657">
        <v>1</v>
      </c>
      <c r="AT542" s="666">
        <v>1</v>
      </c>
      <c r="AU542" s="657">
        <v>0</v>
      </c>
      <c r="AV542" s="657">
        <v>0</v>
      </c>
      <c r="AW542" s="657">
        <v>0</v>
      </c>
      <c r="AX542" s="665">
        <v>1</v>
      </c>
      <c r="AY542" s="657">
        <v>1</v>
      </c>
      <c r="AZ542" s="666">
        <v>0</v>
      </c>
      <c r="BA542" s="657">
        <v>1</v>
      </c>
      <c r="BB542" s="657">
        <v>0</v>
      </c>
      <c r="BC542" s="657">
        <v>0</v>
      </c>
      <c r="BD542" s="665">
        <v>0</v>
      </c>
      <c r="BE542" s="657">
        <v>0</v>
      </c>
      <c r="BF542" s="666">
        <v>0</v>
      </c>
      <c r="BG542" s="657">
        <v>2</v>
      </c>
      <c r="BH542" s="657">
        <v>1</v>
      </c>
      <c r="BI542" s="657">
        <v>1</v>
      </c>
      <c r="BJ542" s="665">
        <v>0</v>
      </c>
      <c r="BK542" s="657">
        <v>0</v>
      </c>
      <c r="BL542" s="666">
        <v>0</v>
      </c>
      <c r="BM542" s="657">
        <v>0</v>
      </c>
      <c r="BN542" s="657">
        <v>0</v>
      </c>
      <c r="BO542" s="657">
        <v>0</v>
      </c>
      <c r="BP542" s="665">
        <v>2</v>
      </c>
      <c r="BQ542" s="657">
        <v>1</v>
      </c>
      <c r="BR542" s="666">
        <v>1</v>
      </c>
      <c r="BS542" s="657">
        <v>1</v>
      </c>
      <c r="BT542" s="657">
        <v>1</v>
      </c>
      <c r="BU542" s="657">
        <v>0</v>
      </c>
      <c r="BV542" s="665">
        <v>0</v>
      </c>
      <c r="BW542" s="657">
        <v>0</v>
      </c>
      <c r="BX542" s="666">
        <v>0</v>
      </c>
      <c r="BY542" s="657">
        <v>0</v>
      </c>
      <c r="BZ542" s="657">
        <v>0</v>
      </c>
      <c r="CA542" s="657">
        <v>0</v>
      </c>
      <c r="CB542" s="665">
        <v>1</v>
      </c>
      <c r="CC542" s="657">
        <v>1</v>
      </c>
      <c r="CD542" s="666">
        <v>0</v>
      </c>
      <c r="CE542" s="657">
        <v>0</v>
      </c>
      <c r="CF542" s="657">
        <v>0</v>
      </c>
      <c r="CG542" s="657">
        <v>0</v>
      </c>
      <c r="CH542" s="665">
        <v>0</v>
      </c>
      <c r="CI542" s="657">
        <v>0</v>
      </c>
      <c r="CJ542" s="666">
        <v>0</v>
      </c>
      <c r="CK542" s="657">
        <v>0</v>
      </c>
      <c r="CL542" s="657">
        <v>0</v>
      </c>
      <c r="CM542" s="657">
        <v>0</v>
      </c>
      <c r="CN542" s="665">
        <v>0</v>
      </c>
      <c r="CO542" s="657">
        <v>0</v>
      </c>
      <c r="CP542" s="666">
        <v>0</v>
      </c>
      <c r="CQ542" s="657">
        <v>0</v>
      </c>
      <c r="CR542" s="657">
        <v>0</v>
      </c>
      <c r="CS542" s="657">
        <v>0</v>
      </c>
      <c r="CT542" s="665">
        <v>0</v>
      </c>
      <c r="CU542" s="657">
        <v>0</v>
      </c>
      <c r="CV542" s="666">
        <v>0</v>
      </c>
      <c r="CW542" s="657">
        <v>0</v>
      </c>
      <c r="CX542" s="657">
        <v>0</v>
      </c>
      <c r="CY542" s="657">
        <v>0</v>
      </c>
      <c r="CZ542" s="665">
        <v>0</v>
      </c>
      <c r="DA542" s="657">
        <v>0</v>
      </c>
      <c r="DB542" s="666">
        <v>0</v>
      </c>
      <c r="DC542" s="657">
        <v>0</v>
      </c>
      <c r="DD542" s="657">
        <v>0</v>
      </c>
      <c r="DE542" s="657">
        <v>0</v>
      </c>
      <c r="DF542" s="665">
        <v>0</v>
      </c>
      <c r="DG542" s="657">
        <v>0</v>
      </c>
      <c r="DH542" s="666">
        <v>0</v>
      </c>
      <c r="DI542" s="657">
        <v>0</v>
      </c>
      <c r="DJ542" s="657">
        <v>0</v>
      </c>
      <c r="DK542" s="657">
        <v>0</v>
      </c>
      <c r="DL542" s="665">
        <v>0</v>
      </c>
      <c r="DM542" s="657">
        <v>0</v>
      </c>
      <c r="DN542" s="666">
        <v>0</v>
      </c>
      <c r="DO542" s="657">
        <v>1</v>
      </c>
      <c r="DP542" s="657">
        <v>1</v>
      </c>
      <c r="DQ542" s="657">
        <v>0</v>
      </c>
      <c r="DR542" s="665">
        <v>0</v>
      </c>
      <c r="DS542" s="657">
        <v>0</v>
      </c>
      <c r="DT542" s="666">
        <v>0</v>
      </c>
      <c r="DU542" s="665">
        <v>0</v>
      </c>
      <c r="DV542" s="657">
        <v>0</v>
      </c>
      <c r="DW542" s="666">
        <v>0</v>
      </c>
    </row>
    <row r="543" spans="1:127" hidden="1" x14ac:dyDescent="0.15">
      <c r="A543" s="529" t="s">
        <v>1885</v>
      </c>
      <c r="B543" s="661">
        <v>3255</v>
      </c>
      <c r="C543" s="662">
        <v>2097</v>
      </c>
      <c r="D543" s="663">
        <v>1149</v>
      </c>
      <c r="E543" s="657">
        <v>2229</v>
      </c>
      <c r="F543" s="657">
        <v>1432</v>
      </c>
      <c r="G543" s="657">
        <v>794</v>
      </c>
      <c r="H543" s="665">
        <v>339</v>
      </c>
      <c r="I543" s="657">
        <v>217</v>
      </c>
      <c r="J543" s="666">
        <v>120</v>
      </c>
      <c r="K543" s="657">
        <v>92</v>
      </c>
      <c r="L543" s="657">
        <v>55</v>
      </c>
      <c r="M543" s="657">
        <v>37</v>
      </c>
      <c r="N543" s="665">
        <v>100</v>
      </c>
      <c r="O543" s="657">
        <v>71</v>
      </c>
      <c r="P543" s="666">
        <v>29</v>
      </c>
      <c r="Q543" s="657">
        <v>118</v>
      </c>
      <c r="R543" s="657">
        <v>84</v>
      </c>
      <c r="S543" s="657">
        <v>34</v>
      </c>
      <c r="T543" s="665">
        <v>2</v>
      </c>
      <c r="U543" s="657">
        <v>1</v>
      </c>
      <c r="V543" s="666">
        <v>1</v>
      </c>
      <c r="W543" s="657">
        <v>47</v>
      </c>
      <c r="X543" s="657">
        <v>27</v>
      </c>
      <c r="Y543" s="657">
        <v>20</v>
      </c>
      <c r="Z543" s="665">
        <v>65</v>
      </c>
      <c r="AA543" s="657">
        <v>44</v>
      </c>
      <c r="AB543" s="666">
        <v>17</v>
      </c>
      <c r="AC543" s="657">
        <v>0</v>
      </c>
      <c r="AD543" s="657">
        <v>0</v>
      </c>
      <c r="AE543" s="657">
        <v>0</v>
      </c>
      <c r="AF543" s="665">
        <v>21</v>
      </c>
      <c r="AG543" s="657">
        <v>12</v>
      </c>
      <c r="AH543" s="666">
        <v>9</v>
      </c>
      <c r="AI543" s="657">
        <v>62</v>
      </c>
      <c r="AJ543" s="657">
        <v>36</v>
      </c>
      <c r="AK543" s="657">
        <v>26</v>
      </c>
      <c r="AL543" s="665">
        <v>0</v>
      </c>
      <c r="AM543" s="657">
        <v>0</v>
      </c>
      <c r="AN543" s="666">
        <v>0</v>
      </c>
      <c r="AO543" s="657">
        <v>5</v>
      </c>
      <c r="AP543" s="657">
        <v>3</v>
      </c>
      <c r="AQ543" s="657">
        <v>2</v>
      </c>
      <c r="AR543" s="665">
        <v>45</v>
      </c>
      <c r="AS543" s="657">
        <v>30</v>
      </c>
      <c r="AT543" s="666">
        <v>15</v>
      </c>
      <c r="AU543" s="657">
        <v>4</v>
      </c>
      <c r="AV543" s="657">
        <v>2</v>
      </c>
      <c r="AW543" s="657">
        <v>2</v>
      </c>
      <c r="AX543" s="665">
        <v>5</v>
      </c>
      <c r="AY543" s="657">
        <v>2</v>
      </c>
      <c r="AZ543" s="666">
        <v>3</v>
      </c>
      <c r="BA543" s="657">
        <v>7</v>
      </c>
      <c r="BB543" s="657">
        <v>5</v>
      </c>
      <c r="BC543" s="657">
        <v>2</v>
      </c>
      <c r="BD543" s="665">
        <v>2</v>
      </c>
      <c r="BE543" s="657">
        <v>1</v>
      </c>
      <c r="BF543" s="666">
        <v>1</v>
      </c>
      <c r="BG543" s="657">
        <v>32</v>
      </c>
      <c r="BH543" s="657">
        <v>24</v>
      </c>
      <c r="BI543" s="657">
        <v>8</v>
      </c>
      <c r="BJ543" s="665">
        <v>1</v>
      </c>
      <c r="BK543" s="657">
        <v>0</v>
      </c>
      <c r="BL543" s="666">
        <v>1</v>
      </c>
      <c r="BM543" s="657">
        <v>0</v>
      </c>
      <c r="BN543" s="657">
        <v>0</v>
      </c>
      <c r="BO543" s="657">
        <v>0</v>
      </c>
      <c r="BP543" s="665">
        <v>3</v>
      </c>
      <c r="BQ543" s="657">
        <v>3</v>
      </c>
      <c r="BR543" s="666">
        <v>0</v>
      </c>
      <c r="BS543" s="657">
        <v>0</v>
      </c>
      <c r="BT543" s="657">
        <v>0</v>
      </c>
      <c r="BU543" s="657">
        <v>0</v>
      </c>
      <c r="BV543" s="665">
        <v>1</v>
      </c>
      <c r="BW543" s="657">
        <v>1</v>
      </c>
      <c r="BX543" s="666">
        <v>0</v>
      </c>
      <c r="BY543" s="657">
        <v>9</v>
      </c>
      <c r="BZ543" s="657">
        <v>4</v>
      </c>
      <c r="CA543" s="657">
        <v>5</v>
      </c>
      <c r="CB543" s="665">
        <v>29</v>
      </c>
      <c r="CC543" s="657">
        <v>21</v>
      </c>
      <c r="CD543" s="666">
        <v>8</v>
      </c>
      <c r="CE543" s="657">
        <v>17</v>
      </c>
      <c r="CF543" s="657">
        <v>8</v>
      </c>
      <c r="CG543" s="657">
        <v>9</v>
      </c>
      <c r="CH543" s="665">
        <v>2</v>
      </c>
      <c r="CI543" s="657">
        <v>2</v>
      </c>
      <c r="CJ543" s="666">
        <v>0</v>
      </c>
      <c r="CK543" s="657">
        <v>0</v>
      </c>
      <c r="CL543" s="657">
        <v>0</v>
      </c>
      <c r="CM543" s="657">
        <v>0</v>
      </c>
      <c r="CN543" s="665">
        <v>6</v>
      </c>
      <c r="CO543" s="657">
        <v>5</v>
      </c>
      <c r="CP543" s="666">
        <v>1</v>
      </c>
      <c r="CQ543" s="657">
        <v>7</v>
      </c>
      <c r="CR543" s="657">
        <v>4</v>
      </c>
      <c r="CS543" s="657">
        <v>3</v>
      </c>
      <c r="CT543" s="665">
        <v>0</v>
      </c>
      <c r="CU543" s="657">
        <v>0</v>
      </c>
      <c r="CV543" s="666">
        <v>0</v>
      </c>
      <c r="CW543" s="657">
        <v>2</v>
      </c>
      <c r="CX543" s="657">
        <v>2</v>
      </c>
      <c r="CY543" s="657">
        <v>0</v>
      </c>
      <c r="CZ543" s="665">
        <v>0</v>
      </c>
      <c r="DA543" s="657">
        <v>0</v>
      </c>
      <c r="DB543" s="666">
        <v>0</v>
      </c>
      <c r="DC543" s="657">
        <v>0</v>
      </c>
      <c r="DD543" s="657">
        <v>0</v>
      </c>
      <c r="DE543" s="657">
        <v>0</v>
      </c>
      <c r="DF543" s="665">
        <v>0</v>
      </c>
      <c r="DG543" s="657">
        <v>0</v>
      </c>
      <c r="DH543" s="666">
        <v>0</v>
      </c>
      <c r="DI543" s="657">
        <v>3</v>
      </c>
      <c r="DJ543" s="657">
        <v>1</v>
      </c>
      <c r="DK543" s="657">
        <v>2</v>
      </c>
      <c r="DL543" s="665">
        <v>0</v>
      </c>
      <c r="DM543" s="657">
        <v>0</v>
      </c>
      <c r="DN543" s="666">
        <v>0</v>
      </c>
      <c r="DO543" s="657">
        <v>0</v>
      </c>
      <c r="DP543" s="657">
        <v>0</v>
      </c>
      <c r="DQ543" s="657">
        <v>0</v>
      </c>
      <c r="DR543" s="665">
        <v>0</v>
      </c>
      <c r="DS543" s="657">
        <v>0</v>
      </c>
      <c r="DT543" s="666">
        <v>0</v>
      </c>
      <c r="DU543" s="665">
        <v>0</v>
      </c>
      <c r="DV543" s="657">
        <v>0</v>
      </c>
      <c r="DW543" s="666">
        <v>0</v>
      </c>
    </row>
    <row r="544" spans="1:127" hidden="1" x14ac:dyDescent="0.15">
      <c r="A544" s="529" t="s">
        <v>1886</v>
      </c>
      <c r="B544" s="661">
        <v>2832</v>
      </c>
      <c r="C544" s="662">
        <v>1792</v>
      </c>
      <c r="D544" s="663">
        <v>1031</v>
      </c>
      <c r="E544" s="657">
        <v>1957</v>
      </c>
      <c r="F544" s="657">
        <v>1235</v>
      </c>
      <c r="G544" s="657">
        <v>719</v>
      </c>
      <c r="H544" s="665">
        <v>236</v>
      </c>
      <c r="I544" s="657">
        <v>140</v>
      </c>
      <c r="J544" s="666">
        <v>94</v>
      </c>
      <c r="K544" s="657">
        <v>86</v>
      </c>
      <c r="L544" s="657">
        <v>53</v>
      </c>
      <c r="M544" s="657">
        <v>33</v>
      </c>
      <c r="N544" s="665">
        <v>100</v>
      </c>
      <c r="O544" s="657">
        <v>71</v>
      </c>
      <c r="P544" s="666">
        <v>29</v>
      </c>
      <c r="Q544" s="657">
        <v>93</v>
      </c>
      <c r="R544" s="657">
        <v>64</v>
      </c>
      <c r="S544" s="657">
        <v>29</v>
      </c>
      <c r="T544" s="665">
        <v>2</v>
      </c>
      <c r="U544" s="657">
        <v>1</v>
      </c>
      <c r="V544" s="666">
        <v>1</v>
      </c>
      <c r="W544" s="657">
        <v>39</v>
      </c>
      <c r="X544" s="657">
        <v>24</v>
      </c>
      <c r="Y544" s="657">
        <v>15</v>
      </c>
      <c r="Z544" s="665">
        <v>65</v>
      </c>
      <c r="AA544" s="657">
        <v>44</v>
      </c>
      <c r="AB544" s="666">
        <v>17</v>
      </c>
      <c r="AC544" s="657">
        <v>0</v>
      </c>
      <c r="AD544" s="657">
        <v>0</v>
      </c>
      <c r="AE544" s="657">
        <v>0</v>
      </c>
      <c r="AF544" s="665">
        <v>21</v>
      </c>
      <c r="AG544" s="657">
        <v>12</v>
      </c>
      <c r="AH544" s="666">
        <v>9</v>
      </c>
      <c r="AI544" s="657">
        <v>59</v>
      </c>
      <c r="AJ544" s="657">
        <v>34</v>
      </c>
      <c r="AK544" s="657">
        <v>25</v>
      </c>
      <c r="AL544" s="665">
        <v>0</v>
      </c>
      <c r="AM544" s="657">
        <v>0</v>
      </c>
      <c r="AN544" s="666">
        <v>0</v>
      </c>
      <c r="AO544" s="657">
        <v>5</v>
      </c>
      <c r="AP544" s="657">
        <v>3</v>
      </c>
      <c r="AQ544" s="657">
        <v>2</v>
      </c>
      <c r="AR544" s="665">
        <v>45</v>
      </c>
      <c r="AS544" s="657">
        <v>30</v>
      </c>
      <c r="AT544" s="666">
        <v>15</v>
      </c>
      <c r="AU544" s="657">
        <v>0</v>
      </c>
      <c r="AV544" s="657">
        <v>0</v>
      </c>
      <c r="AW544" s="657">
        <v>0</v>
      </c>
      <c r="AX544" s="665">
        <v>5</v>
      </c>
      <c r="AY544" s="657">
        <v>2</v>
      </c>
      <c r="AZ544" s="666">
        <v>3</v>
      </c>
      <c r="BA544" s="657">
        <v>7</v>
      </c>
      <c r="BB544" s="657">
        <v>5</v>
      </c>
      <c r="BC544" s="657">
        <v>2</v>
      </c>
      <c r="BD544" s="665">
        <v>2</v>
      </c>
      <c r="BE544" s="657">
        <v>1</v>
      </c>
      <c r="BF544" s="666">
        <v>1</v>
      </c>
      <c r="BG544" s="657">
        <v>32</v>
      </c>
      <c r="BH544" s="657">
        <v>24</v>
      </c>
      <c r="BI544" s="657">
        <v>8</v>
      </c>
      <c r="BJ544" s="665">
        <v>1</v>
      </c>
      <c r="BK544" s="657">
        <v>0</v>
      </c>
      <c r="BL544" s="666">
        <v>1</v>
      </c>
      <c r="BM544" s="657">
        <v>0</v>
      </c>
      <c r="BN544" s="657">
        <v>0</v>
      </c>
      <c r="BO544" s="657">
        <v>0</v>
      </c>
      <c r="BP544" s="665">
        <v>3</v>
      </c>
      <c r="BQ544" s="657">
        <v>3</v>
      </c>
      <c r="BR544" s="666">
        <v>0</v>
      </c>
      <c r="BS544" s="657">
        <v>0</v>
      </c>
      <c r="BT544" s="657">
        <v>0</v>
      </c>
      <c r="BU544" s="657">
        <v>0</v>
      </c>
      <c r="BV544" s="665">
        <v>1</v>
      </c>
      <c r="BW544" s="657">
        <v>1</v>
      </c>
      <c r="BX544" s="666">
        <v>0</v>
      </c>
      <c r="BY544" s="657">
        <v>9</v>
      </c>
      <c r="BZ544" s="657">
        <v>4</v>
      </c>
      <c r="CA544" s="657">
        <v>5</v>
      </c>
      <c r="CB544" s="665">
        <v>29</v>
      </c>
      <c r="CC544" s="657">
        <v>21</v>
      </c>
      <c r="CD544" s="666">
        <v>8</v>
      </c>
      <c r="CE544" s="657">
        <v>17</v>
      </c>
      <c r="CF544" s="657">
        <v>8</v>
      </c>
      <c r="CG544" s="657">
        <v>9</v>
      </c>
      <c r="CH544" s="665">
        <v>1</v>
      </c>
      <c r="CI544" s="657">
        <v>1</v>
      </c>
      <c r="CJ544" s="666">
        <v>0</v>
      </c>
      <c r="CK544" s="657">
        <v>0</v>
      </c>
      <c r="CL544" s="657">
        <v>0</v>
      </c>
      <c r="CM544" s="657">
        <v>0</v>
      </c>
      <c r="CN544" s="665">
        <v>5</v>
      </c>
      <c r="CO544" s="657">
        <v>4</v>
      </c>
      <c r="CP544" s="666">
        <v>1</v>
      </c>
      <c r="CQ544" s="657">
        <v>7</v>
      </c>
      <c r="CR544" s="657">
        <v>4</v>
      </c>
      <c r="CS544" s="657">
        <v>3</v>
      </c>
      <c r="CT544" s="665">
        <v>0</v>
      </c>
      <c r="CU544" s="657">
        <v>0</v>
      </c>
      <c r="CV544" s="666">
        <v>0</v>
      </c>
      <c r="CW544" s="657">
        <v>2</v>
      </c>
      <c r="CX544" s="657">
        <v>2</v>
      </c>
      <c r="CY544" s="657">
        <v>0</v>
      </c>
      <c r="CZ544" s="665">
        <v>0</v>
      </c>
      <c r="DA544" s="657">
        <v>0</v>
      </c>
      <c r="DB544" s="666">
        <v>0</v>
      </c>
      <c r="DC544" s="657">
        <v>0</v>
      </c>
      <c r="DD544" s="657">
        <v>0</v>
      </c>
      <c r="DE544" s="657">
        <v>0</v>
      </c>
      <c r="DF544" s="665">
        <v>0</v>
      </c>
      <c r="DG544" s="657">
        <v>0</v>
      </c>
      <c r="DH544" s="666">
        <v>0</v>
      </c>
      <c r="DI544" s="657">
        <v>3</v>
      </c>
      <c r="DJ544" s="657">
        <v>1</v>
      </c>
      <c r="DK544" s="657">
        <v>2</v>
      </c>
      <c r="DL544" s="665">
        <v>0</v>
      </c>
      <c r="DM544" s="657">
        <v>0</v>
      </c>
      <c r="DN544" s="666">
        <v>0</v>
      </c>
      <c r="DO544" s="657">
        <v>0</v>
      </c>
      <c r="DP544" s="657">
        <v>0</v>
      </c>
      <c r="DQ544" s="657">
        <v>0</v>
      </c>
      <c r="DR544" s="665">
        <v>0</v>
      </c>
      <c r="DS544" s="657">
        <v>0</v>
      </c>
      <c r="DT544" s="666">
        <v>0</v>
      </c>
      <c r="DU544" s="665">
        <v>0</v>
      </c>
      <c r="DV544" s="657">
        <v>0</v>
      </c>
      <c r="DW544" s="666">
        <v>0</v>
      </c>
    </row>
    <row r="545" spans="1:127" hidden="1" x14ac:dyDescent="0.15">
      <c r="A545" s="529" t="s">
        <v>1887</v>
      </c>
      <c r="B545" s="661">
        <v>423</v>
      </c>
      <c r="C545" s="662">
        <v>305</v>
      </c>
      <c r="D545" s="663">
        <v>118</v>
      </c>
      <c r="E545" s="657">
        <v>272</v>
      </c>
      <c r="F545" s="657">
        <v>197</v>
      </c>
      <c r="G545" s="657">
        <v>75</v>
      </c>
      <c r="H545" s="665">
        <v>103</v>
      </c>
      <c r="I545" s="657">
        <v>77</v>
      </c>
      <c r="J545" s="666">
        <v>26</v>
      </c>
      <c r="K545" s="657">
        <v>6</v>
      </c>
      <c r="L545" s="657">
        <v>2</v>
      </c>
      <c r="M545" s="657">
        <v>4</v>
      </c>
      <c r="N545" s="665">
        <v>0</v>
      </c>
      <c r="O545" s="657">
        <v>0</v>
      </c>
      <c r="P545" s="666">
        <v>0</v>
      </c>
      <c r="Q545" s="657">
        <v>25</v>
      </c>
      <c r="R545" s="657">
        <v>20</v>
      </c>
      <c r="S545" s="657">
        <v>5</v>
      </c>
      <c r="T545" s="665">
        <v>0</v>
      </c>
      <c r="U545" s="657">
        <v>0</v>
      </c>
      <c r="V545" s="666">
        <v>0</v>
      </c>
      <c r="W545" s="657">
        <v>8</v>
      </c>
      <c r="X545" s="657">
        <v>3</v>
      </c>
      <c r="Y545" s="657">
        <v>5</v>
      </c>
      <c r="Z545" s="665">
        <v>0</v>
      </c>
      <c r="AA545" s="657">
        <v>0</v>
      </c>
      <c r="AB545" s="666">
        <v>0</v>
      </c>
      <c r="AC545" s="657">
        <v>0</v>
      </c>
      <c r="AD545" s="657">
        <v>0</v>
      </c>
      <c r="AE545" s="657">
        <v>0</v>
      </c>
      <c r="AF545" s="665">
        <v>0</v>
      </c>
      <c r="AG545" s="657">
        <v>0</v>
      </c>
      <c r="AH545" s="666">
        <v>0</v>
      </c>
      <c r="AI545" s="657">
        <v>3</v>
      </c>
      <c r="AJ545" s="657">
        <v>2</v>
      </c>
      <c r="AK545" s="657">
        <v>1</v>
      </c>
      <c r="AL545" s="665">
        <v>0</v>
      </c>
      <c r="AM545" s="657">
        <v>0</v>
      </c>
      <c r="AN545" s="666">
        <v>0</v>
      </c>
      <c r="AO545" s="657">
        <v>0</v>
      </c>
      <c r="AP545" s="657">
        <v>0</v>
      </c>
      <c r="AQ545" s="657">
        <v>0</v>
      </c>
      <c r="AR545" s="665">
        <v>0</v>
      </c>
      <c r="AS545" s="657">
        <v>0</v>
      </c>
      <c r="AT545" s="666">
        <v>0</v>
      </c>
      <c r="AU545" s="657">
        <v>4</v>
      </c>
      <c r="AV545" s="657">
        <v>2</v>
      </c>
      <c r="AW545" s="657">
        <v>2</v>
      </c>
      <c r="AX545" s="665">
        <v>0</v>
      </c>
      <c r="AY545" s="657">
        <v>0</v>
      </c>
      <c r="AZ545" s="666">
        <v>0</v>
      </c>
      <c r="BA545" s="657">
        <v>0</v>
      </c>
      <c r="BB545" s="657">
        <v>0</v>
      </c>
      <c r="BC545" s="657">
        <v>0</v>
      </c>
      <c r="BD545" s="665">
        <v>0</v>
      </c>
      <c r="BE545" s="657">
        <v>0</v>
      </c>
      <c r="BF545" s="666">
        <v>0</v>
      </c>
      <c r="BG545" s="657">
        <v>0</v>
      </c>
      <c r="BH545" s="657">
        <v>0</v>
      </c>
      <c r="BI545" s="657">
        <v>0</v>
      </c>
      <c r="BJ545" s="665">
        <v>0</v>
      </c>
      <c r="BK545" s="657">
        <v>0</v>
      </c>
      <c r="BL545" s="666">
        <v>0</v>
      </c>
      <c r="BM545" s="657">
        <v>0</v>
      </c>
      <c r="BN545" s="657">
        <v>0</v>
      </c>
      <c r="BO545" s="657">
        <v>0</v>
      </c>
      <c r="BP545" s="665">
        <v>0</v>
      </c>
      <c r="BQ545" s="657">
        <v>0</v>
      </c>
      <c r="BR545" s="666">
        <v>0</v>
      </c>
      <c r="BS545" s="657">
        <v>0</v>
      </c>
      <c r="BT545" s="657">
        <v>0</v>
      </c>
      <c r="BU545" s="657">
        <v>0</v>
      </c>
      <c r="BV545" s="665">
        <v>0</v>
      </c>
      <c r="BW545" s="657">
        <v>0</v>
      </c>
      <c r="BX545" s="666">
        <v>0</v>
      </c>
      <c r="BY545" s="657">
        <v>0</v>
      </c>
      <c r="BZ545" s="657">
        <v>0</v>
      </c>
      <c r="CA545" s="657">
        <v>0</v>
      </c>
      <c r="CB545" s="665">
        <v>0</v>
      </c>
      <c r="CC545" s="657">
        <v>0</v>
      </c>
      <c r="CD545" s="666">
        <v>0</v>
      </c>
      <c r="CE545" s="657">
        <v>0</v>
      </c>
      <c r="CF545" s="657">
        <v>0</v>
      </c>
      <c r="CG545" s="657">
        <v>0</v>
      </c>
      <c r="CH545" s="665">
        <v>1</v>
      </c>
      <c r="CI545" s="657">
        <v>1</v>
      </c>
      <c r="CJ545" s="666">
        <v>0</v>
      </c>
      <c r="CK545" s="657">
        <v>0</v>
      </c>
      <c r="CL545" s="657">
        <v>0</v>
      </c>
      <c r="CM545" s="657">
        <v>0</v>
      </c>
      <c r="CN545" s="665">
        <v>1</v>
      </c>
      <c r="CO545" s="657">
        <v>1</v>
      </c>
      <c r="CP545" s="666">
        <v>0</v>
      </c>
      <c r="CQ545" s="657">
        <v>0</v>
      </c>
      <c r="CR545" s="657">
        <v>0</v>
      </c>
      <c r="CS545" s="657">
        <v>0</v>
      </c>
      <c r="CT545" s="665">
        <v>0</v>
      </c>
      <c r="CU545" s="657">
        <v>0</v>
      </c>
      <c r="CV545" s="666">
        <v>0</v>
      </c>
      <c r="CW545" s="657">
        <v>0</v>
      </c>
      <c r="CX545" s="657">
        <v>0</v>
      </c>
      <c r="CY545" s="657">
        <v>0</v>
      </c>
      <c r="CZ545" s="665">
        <v>0</v>
      </c>
      <c r="DA545" s="657">
        <v>0</v>
      </c>
      <c r="DB545" s="666">
        <v>0</v>
      </c>
      <c r="DC545" s="657">
        <v>0</v>
      </c>
      <c r="DD545" s="657">
        <v>0</v>
      </c>
      <c r="DE545" s="657">
        <v>0</v>
      </c>
      <c r="DF545" s="665">
        <v>0</v>
      </c>
      <c r="DG545" s="657">
        <v>0</v>
      </c>
      <c r="DH545" s="666">
        <v>0</v>
      </c>
      <c r="DI545" s="657">
        <v>0</v>
      </c>
      <c r="DJ545" s="657">
        <v>0</v>
      </c>
      <c r="DK545" s="657">
        <v>0</v>
      </c>
      <c r="DL545" s="665">
        <v>0</v>
      </c>
      <c r="DM545" s="657">
        <v>0</v>
      </c>
      <c r="DN545" s="666">
        <v>0</v>
      </c>
      <c r="DO545" s="657">
        <v>0</v>
      </c>
      <c r="DP545" s="657">
        <v>0</v>
      </c>
      <c r="DQ545" s="657">
        <v>0</v>
      </c>
      <c r="DR545" s="665">
        <v>0</v>
      </c>
      <c r="DS545" s="657">
        <v>0</v>
      </c>
      <c r="DT545" s="666">
        <v>0</v>
      </c>
      <c r="DU545" s="665">
        <v>0</v>
      </c>
      <c r="DV545" s="657">
        <v>0</v>
      </c>
      <c r="DW545" s="666">
        <v>0</v>
      </c>
    </row>
    <row r="546" spans="1:127" hidden="1" x14ac:dyDescent="0.15">
      <c r="A546" s="529" t="s">
        <v>1888</v>
      </c>
      <c r="B546" s="661">
        <v>2506</v>
      </c>
      <c r="C546" s="662">
        <v>1378</v>
      </c>
      <c r="D546" s="663">
        <v>1106</v>
      </c>
      <c r="E546" s="657">
        <v>1304</v>
      </c>
      <c r="F546" s="657">
        <v>781</v>
      </c>
      <c r="G546" s="657">
        <v>518</v>
      </c>
      <c r="H546" s="665">
        <v>279</v>
      </c>
      <c r="I546" s="657">
        <v>127</v>
      </c>
      <c r="J546" s="666">
        <v>152</v>
      </c>
      <c r="K546" s="657">
        <v>159</v>
      </c>
      <c r="L546" s="657">
        <v>72</v>
      </c>
      <c r="M546" s="657">
        <v>87</v>
      </c>
      <c r="N546" s="665">
        <v>90</v>
      </c>
      <c r="O546" s="657">
        <v>47</v>
      </c>
      <c r="P546" s="666">
        <v>43</v>
      </c>
      <c r="Q546" s="657">
        <v>218</v>
      </c>
      <c r="R546" s="657">
        <v>102</v>
      </c>
      <c r="S546" s="657">
        <v>106</v>
      </c>
      <c r="T546" s="665">
        <v>1</v>
      </c>
      <c r="U546" s="657">
        <v>0</v>
      </c>
      <c r="V546" s="666">
        <v>1</v>
      </c>
      <c r="W546" s="657">
        <v>49</v>
      </c>
      <c r="X546" s="657">
        <v>18</v>
      </c>
      <c r="Y546" s="657">
        <v>31</v>
      </c>
      <c r="Z546" s="665">
        <v>40</v>
      </c>
      <c r="AA546" s="657">
        <v>21</v>
      </c>
      <c r="AB546" s="666">
        <v>19</v>
      </c>
      <c r="AC546" s="657">
        <v>0</v>
      </c>
      <c r="AD546" s="657">
        <v>0</v>
      </c>
      <c r="AE546" s="657">
        <v>0</v>
      </c>
      <c r="AF546" s="665">
        <v>32</v>
      </c>
      <c r="AG546" s="657">
        <v>21</v>
      </c>
      <c r="AH546" s="666">
        <v>11</v>
      </c>
      <c r="AI546" s="657">
        <v>46</v>
      </c>
      <c r="AJ546" s="657">
        <v>26</v>
      </c>
      <c r="AK546" s="657">
        <v>20</v>
      </c>
      <c r="AL546" s="665">
        <v>0</v>
      </c>
      <c r="AM546" s="657">
        <v>0</v>
      </c>
      <c r="AN546" s="666">
        <v>0</v>
      </c>
      <c r="AO546" s="657">
        <v>13</v>
      </c>
      <c r="AP546" s="657">
        <v>5</v>
      </c>
      <c r="AQ546" s="657">
        <v>8</v>
      </c>
      <c r="AR546" s="665">
        <v>62</v>
      </c>
      <c r="AS546" s="657">
        <v>30</v>
      </c>
      <c r="AT546" s="666">
        <v>29</v>
      </c>
      <c r="AU546" s="657">
        <v>3</v>
      </c>
      <c r="AV546" s="657">
        <v>2</v>
      </c>
      <c r="AW546" s="657">
        <v>1</v>
      </c>
      <c r="AX546" s="665">
        <v>13</v>
      </c>
      <c r="AY546" s="657">
        <v>10</v>
      </c>
      <c r="AZ546" s="666">
        <v>3</v>
      </c>
      <c r="BA546" s="657">
        <v>29</v>
      </c>
      <c r="BB546" s="657">
        <v>17</v>
      </c>
      <c r="BC546" s="657">
        <v>12</v>
      </c>
      <c r="BD546" s="665">
        <v>10</v>
      </c>
      <c r="BE546" s="657">
        <v>5</v>
      </c>
      <c r="BF546" s="666">
        <v>5</v>
      </c>
      <c r="BG546" s="657">
        <v>18</v>
      </c>
      <c r="BH546" s="657">
        <v>9</v>
      </c>
      <c r="BI546" s="657">
        <v>9</v>
      </c>
      <c r="BJ546" s="665">
        <v>4</v>
      </c>
      <c r="BK546" s="657">
        <v>0</v>
      </c>
      <c r="BL546" s="666">
        <v>0</v>
      </c>
      <c r="BM546" s="657">
        <v>1</v>
      </c>
      <c r="BN546" s="657">
        <v>0</v>
      </c>
      <c r="BO546" s="657">
        <v>1</v>
      </c>
      <c r="BP546" s="665">
        <v>0</v>
      </c>
      <c r="BQ546" s="657">
        <v>0</v>
      </c>
      <c r="BR546" s="666">
        <v>0</v>
      </c>
      <c r="BS546" s="657">
        <v>14</v>
      </c>
      <c r="BT546" s="657">
        <v>8</v>
      </c>
      <c r="BU546" s="657">
        <v>6</v>
      </c>
      <c r="BV546" s="665">
        <v>0</v>
      </c>
      <c r="BW546" s="657">
        <v>0</v>
      </c>
      <c r="BX546" s="666">
        <v>0</v>
      </c>
      <c r="BY546" s="657">
        <v>13</v>
      </c>
      <c r="BZ546" s="657">
        <v>6</v>
      </c>
      <c r="CA546" s="657">
        <v>7</v>
      </c>
      <c r="CB546" s="665">
        <v>1</v>
      </c>
      <c r="CC546" s="657">
        <v>0</v>
      </c>
      <c r="CD546" s="666">
        <v>1</v>
      </c>
      <c r="CE546" s="657">
        <v>27</v>
      </c>
      <c r="CF546" s="657">
        <v>15</v>
      </c>
      <c r="CG546" s="657">
        <v>12</v>
      </c>
      <c r="CH546" s="665">
        <v>10</v>
      </c>
      <c r="CI546" s="657">
        <v>6</v>
      </c>
      <c r="CJ546" s="666">
        <v>4</v>
      </c>
      <c r="CK546" s="657">
        <v>23</v>
      </c>
      <c r="CL546" s="657">
        <v>15</v>
      </c>
      <c r="CM546" s="657">
        <v>8</v>
      </c>
      <c r="CN546" s="665">
        <v>0</v>
      </c>
      <c r="CO546" s="657">
        <v>0</v>
      </c>
      <c r="CP546" s="666">
        <v>0</v>
      </c>
      <c r="CQ546" s="657">
        <v>0</v>
      </c>
      <c r="CR546" s="657">
        <v>0</v>
      </c>
      <c r="CS546" s="657">
        <v>0</v>
      </c>
      <c r="CT546" s="665">
        <v>0</v>
      </c>
      <c r="CU546" s="657">
        <v>0</v>
      </c>
      <c r="CV546" s="666">
        <v>0</v>
      </c>
      <c r="CW546" s="657">
        <v>28</v>
      </c>
      <c r="CX546" s="657">
        <v>26</v>
      </c>
      <c r="CY546" s="657">
        <v>2</v>
      </c>
      <c r="CZ546" s="665">
        <v>2</v>
      </c>
      <c r="DA546" s="657">
        <v>1</v>
      </c>
      <c r="DB546" s="666">
        <v>1</v>
      </c>
      <c r="DC546" s="657">
        <v>2</v>
      </c>
      <c r="DD546" s="657">
        <v>1</v>
      </c>
      <c r="DE546" s="657">
        <v>1</v>
      </c>
      <c r="DF546" s="665">
        <v>2</v>
      </c>
      <c r="DG546" s="657">
        <v>1</v>
      </c>
      <c r="DH546" s="666">
        <v>1</v>
      </c>
      <c r="DI546" s="657">
        <v>4</v>
      </c>
      <c r="DJ546" s="657">
        <v>2</v>
      </c>
      <c r="DK546" s="657">
        <v>2</v>
      </c>
      <c r="DL546" s="665">
        <v>0</v>
      </c>
      <c r="DM546" s="657">
        <v>0</v>
      </c>
      <c r="DN546" s="666">
        <v>0</v>
      </c>
      <c r="DO546" s="657">
        <v>0</v>
      </c>
      <c r="DP546" s="657">
        <v>0</v>
      </c>
      <c r="DQ546" s="657">
        <v>0</v>
      </c>
      <c r="DR546" s="665">
        <v>8</v>
      </c>
      <c r="DS546" s="657">
        <v>4</v>
      </c>
      <c r="DT546" s="666">
        <v>4</v>
      </c>
      <c r="DU546" s="665">
        <v>1</v>
      </c>
      <c r="DV546" s="657">
        <v>0</v>
      </c>
      <c r="DW546" s="666">
        <v>1</v>
      </c>
    </row>
    <row r="547" spans="1:127" hidden="1" x14ac:dyDescent="0.15">
      <c r="A547" s="529" t="s">
        <v>1889</v>
      </c>
      <c r="B547" s="661">
        <v>111</v>
      </c>
      <c r="C547" s="662">
        <v>68</v>
      </c>
      <c r="D547" s="663">
        <v>43</v>
      </c>
      <c r="E547" s="657">
        <v>70</v>
      </c>
      <c r="F547" s="657">
        <v>42</v>
      </c>
      <c r="G547" s="657">
        <v>28</v>
      </c>
      <c r="H547" s="665">
        <v>27</v>
      </c>
      <c r="I547" s="657">
        <v>16</v>
      </c>
      <c r="J547" s="666">
        <v>11</v>
      </c>
      <c r="K547" s="657">
        <v>0</v>
      </c>
      <c r="L547" s="657">
        <v>0</v>
      </c>
      <c r="M547" s="657">
        <v>0</v>
      </c>
      <c r="N547" s="665">
        <v>0</v>
      </c>
      <c r="O547" s="657">
        <v>0</v>
      </c>
      <c r="P547" s="666">
        <v>0</v>
      </c>
      <c r="Q547" s="657">
        <v>9</v>
      </c>
      <c r="R547" s="657">
        <v>7</v>
      </c>
      <c r="S547" s="657">
        <v>2</v>
      </c>
      <c r="T547" s="665">
        <v>0</v>
      </c>
      <c r="U547" s="657">
        <v>0</v>
      </c>
      <c r="V547" s="666">
        <v>0</v>
      </c>
      <c r="W547" s="657">
        <v>0</v>
      </c>
      <c r="X547" s="657">
        <v>0</v>
      </c>
      <c r="Y547" s="657">
        <v>0</v>
      </c>
      <c r="Z547" s="665">
        <v>0</v>
      </c>
      <c r="AA547" s="657">
        <v>0</v>
      </c>
      <c r="AB547" s="666">
        <v>0</v>
      </c>
      <c r="AC547" s="657">
        <v>0</v>
      </c>
      <c r="AD547" s="657">
        <v>0</v>
      </c>
      <c r="AE547" s="657">
        <v>0</v>
      </c>
      <c r="AF547" s="665">
        <v>0</v>
      </c>
      <c r="AG547" s="657">
        <v>0</v>
      </c>
      <c r="AH547" s="666">
        <v>0</v>
      </c>
      <c r="AI547" s="657">
        <v>3</v>
      </c>
      <c r="AJ547" s="657">
        <v>2</v>
      </c>
      <c r="AK547" s="657">
        <v>1</v>
      </c>
      <c r="AL547" s="665">
        <v>0</v>
      </c>
      <c r="AM547" s="657">
        <v>0</v>
      </c>
      <c r="AN547" s="666">
        <v>0</v>
      </c>
      <c r="AO547" s="657">
        <v>0</v>
      </c>
      <c r="AP547" s="657">
        <v>0</v>
      </c>
      <c r="AQ547" s="657">
        <v>0</v>
      </c>
      <c r="AR547" s="665">
        <v>0</v>
      </c>
      <c r="AS547" s="657">
        <v>0</v>
      </c>
      <c r="AT547" s="666">
        <v>0</v>
      </c>
      <c r="AU547" s="657">
        <v>0</v>
      </c>
      <c r="AV547" s="657">
        <v>0</v>
      </c>
      <c r="AW547" s="657">
        <v>0</v>
      </c>
      <c r="AX547" s="665">
        <v>0</v>
      </c>
      <c r="AY547" s="657">
        <v>0</v>
      </c>
      <c r="AZ547" s="666">
        <v>0</v>
      </c>
      <c r="BA547" s="657">
        <v>0</v>
      </c>
      <c r="BB547" s="657">
        <v>0</v>
      </c>
      <c r="BC547" s="657">
        <v>0</v>
      </c>
      <c r="BD547" s="665">
        <v>0</v>
      </c>
      <c r="BE547" s="657">
        <v>0</v>
      </c>
      <c r="BF547" s="666">
        <v>0</v>
      </c>
      <c r="BG547" s="657">
        <v>0</v>
      </c>
      <c r="BH547" s="657">
        <v>0</v>
      </c>
      <c r="BI547" s="657">
        <v>0</v>
      </c>
      <c r="BJ547" s="665">
        <v>0</v>
      </c>
      <c r="BK547" s="657">
        <v>0</v>
      </c>
      <c r="BL547" s="666">
        <v>0</v>
      </c>
      <c r="BM547" s="657">
        <v>0</v>
      </c>
      <c r="BN547" s="657">
        <v>0</v>
      </c>
      <c r="BO547" s="657">
        <v>0</v>
      </c>
      <c r="BP547" s="665">
        <v>0</v>
      </c>
      <c r="BQ547" s="657">
        <v>0</v>
      </c>
      <c r="BR547" s="666">
        <v>0</v>
      </c>
      <c r="BS547" s="657">
        <v>0</v>
      </c>
      <c r="BT547" s="657">
        <v>0</v>
      </c>
      <c r="BU547" s="657">
        <v>0</v>
      </c>
      <c r="BV547" s="665">
        <v>0</v>
      </c>
      <c r="BW547" s="657">
        <v>0</v>
      </c>
      <c r="BX547" s="666">
        <v>0</v>
      </c>
      <c r="BY547" s="657">
        <v>2</v>
      </c>
      <c r="BZ547" s="657">
        <v>1</v>
      </c>
      <c r="CA547" s="657">
        <v>1</v>
      </c>
      <c r="CB547" s="665">
        <v>0</v>
      </c>
      <c r="CC547" s="657">
        <v>0</v>
      </c>
      <c r="CD547" s="666">
        <v>0</v>
      </c>
      <c r="CE547" s="657">
        <v>0</v>
      </c>
      <c r="CF547" s="657">
        <v>0</v>
      </c>
      <c r="CG547" s="657">
        <v>0</v>
      </c>
      <c r="CH547" s="665">
        <v>0</v>
      </c>
      <c r="CI547" s="657">
        <v>0</v>
      </c>
      <c r="CJ547" s="666">
        <v>0</v>
      </c>
      <c r="CK547" s="657">
        <v>0</v>
      </c>
      <c r="CL547" s="657">
        <v>0</v>
      </c>
      <c r="CM547" s="657">
        <v>0</v>
      </c>
      <c r="CN547" s="665">
        <v>0</v>
      </c>
      <c r="CO547" s="657">
        <v>0</v>
      </c>
      <c r="CP547" s="666">
        <v>0</v>
      </c>
      <c r="CQ547" s="657">
        <v>0</v>
      </c>
      <c r="CR547" s="657">
        <v>0</v>
      </c>
      <c r="CS547" s="657">
        <v>0</v>
      </c>
      <c r="CT547" s="665">
        <v>0</v>
      </c>
      <c r="CU547" s="657">
        <v>0</v>
      </c>
      <c r="CV547" s="666">
        <v>0</v>
      </c>
      <c r="CW547" s="657">
        <v>0</v>
      </c>
      <c r="CX547" s="657">
        <v>0</v>
      </c>
      <c r="CY547" s="657">
        <v>0</v>
      </c>
      <c r="CZ547" s="665">
        <v>0</v>
      </c>
      <c r="DA547" s="657">
        <v>0</v>
      </c>
      <c r="DB547" s="666">
        <v>0</v>
      </c>
      <c r="DC547" s="657">
        <v>0</v>
      </c>
      <c r="DD547" s="657">
        <v>0</v>
      </c>
      <c r="DE547" s="657">
        <v>0</v>
      </c>
      <c r="DF547" s="665">
        <v>0</v>
      </c>
      <c r="DG547" s="657">
        <v>0</v>
      </c>
      <c r="DH547" s="666">
        <v>0</v>
      </c>
      <c r="DI547" s="657">
        <v>0</v>
      </c>
      <c r="DJ547" s="657">
        <v>0</v>
      </c>
      <c r="DK547" s="657">
        <v>0</v>
      </c>
      <c r="DL547" s="665">
        <v>0</v>
      </c>
      <c r="DM547" s="657">
        <v>0</v>
      </c>
      <c r="DN547" s="666">
        <v>0</v>
      </c>
      <c r="DO547" s="657">
        <v>0</v>
      </c>
      <c r="DP547" s="657">
        <v>0</v>
      </c>
      <c r="DQ547" s="657">
        <v>0</v>
      </c>
      <c r="DR547" s="665">
        <v>0</v>
      </c>
      <c r="DS547" s="657">
        <v>0</v>
      </c>
      <c r="DT547" s="666">
        <v>0</v>
      </c>
      <c r="DU547" s="665">
        <v>0</v>
      </c>
      <c r="DV547" s="657">
        <v>0</v>
      </c>
      <c r="DW547" s="666">
        <v>0</v>
      </c>
    </row>
    <row r="548" spans="1:127" hidden="1" x14ac:dyDescent="0.15">
      <c r="A548" s="529" t="s">
        <v>1890</v>
      </c>
      <c r="B548" s="661">
        <v>2395</v>
      </c>
      <c r="C548" s="662">
        <v>1310</v>
      </c>
      <c r="D548" s="663">
        <v>1063</v>
      </c>
      <c r="E548" s="657">
        <v>1234</v>
      </c>
      <c r="F548" s="657">
        <v>739</v>
      </c>
      <c r="G548" s="657">
        <v>490</v>
      </c>
      <c r="H548" s="665">
        <v>252</v>
      </c>
      <c r="I548" s="657">
        <v>111</v>
      </c>
      <c r="J548" s="666">
        <v>141</v>
      </c>
      <c r="K548" s="657">
        <v>159</v>
      </c>
      <c r="L548" s="657">
        <v>72</v>
      </c>
      <c r="M548" s="657">
        <v>87</v>
      </c>
      <c r="N548" s="665">
        <v>90</v>
      </c>
      <c r="O548" s="657">
        <v>47</v>
      </c>
      <c r="P548" s="666">
        <v>43</v>
      </c>
      <c r="Q548" s="657">
        <v>209</v>
      </c>
      <c r="R548" s="657">
        <v>95</v>
      </c>
      <c r="S548" s="657">
        <v>104</v>
      </c>
      <c r="T548" s="665">
        <v>1</v>
      </c>
      <c r="U548" s="657">
        <v>0</v>
      </c>
      <c r="V548" s="666">
        <v>1</v>
      </c>
      <c r="W548" s="657">
        <v>49</v>
      </c>
      <c r="X548" s="657">
        <v>18</v>
      </c>
      <c r="Y548" s="657">
        <v>31</v>
      </c>
      <c r="Z548" s="665">
        <v>40</v>
      </c>
      <c r="AA548" s="657">
        <v>21</v>
      </c>
      <c r="AB548" s="666">
        <v>19</v>
      </c>
      <c r="AC548" s="657">
        <v>0</v>
      </c>
      <c r="AD548" s="657">
        <v>0</v>
      </c>
      <c r="AE548" s="657">
        <v>0</v>
      </c>
      <c r="AF548" s="665">
        <v>32</v>
      </c>
      <c r="AG548" s="657">
        <v>21</v>
      </c>
      <c r="AH548" s="666">
        <v>11</v>
      </c>
      <c r="AI548" s="657">
        <v>43</v>
      </c>
      <c r="AJ548" s="657">
        <v>24</v>
      </c>
      <c r="AK548" s="657">
        <v>19</v>
      </c>
      <c r="AL548" s="665">
        <v>0</v>
      </c>
      <c r="AM548" s="657">
        <v>0</v>
      </c>
      <c r="AN548" s="666">
        <v>0</v>
      </c>
      <c r="AO548" s="657">
        <v>13</v>
      </c>
      <c r="AP548" s="657">
        <v>5</v>
      </c>
      <c r="AQ548" s="657">
        <v>8</v>
      </c>
      <c r="AR548" s="665">
        <v>62</v>
      </c>
      <c r="AS548" s="657">
        <v>30</v>
      </c>
      <c r="AT548" s="666">
        <v>29</v>
      </c>
      <c r="AU548" s="657">
        <v>3</v>
      </c>
      <c r="AV548" s="657">
        <v>2</v>
      </c>
      <c r="AW548" s="657">
        <v>1</v>
      </c>
      <c r="AX548" s="665">
        <v>13</v>
      </c>
      <c r="AY548" s="657">
        <v>10</v>
      </c>
      <c r="AZ548" s="666">
        <v>3</v>
      </c>
      <c r="BA548" s="657">
        <v>29</v>
      </c>
      <c r="BB548" s="657">
        <v>17</v>
      </c>
      <c r="BC548" s="657">
        <v>12</v>
      </c>
      <c r="BD548" s="665">
        <v>10</v>
      </c>
      <c r="BE548" s="657">
        <v>5</v>
      </c>
      <c r="BF548" s="666">
        <v>5</v>
      </c>
      <c r="BG548" s="657">
        <v>18</v>
      </c>
      <c r="BH548" s="657">
        <v>9</v>
      </c>
      <c r="BI548" s="657">
        <v>9</v>
      </c>
      <c r="BJ548" s="665">
        <v>4</v>
      </c>
      <c r="BK548" s="657">
        <v>0</v>
      </c>
      <c r="BL548" s="666">
        <v>0</v>
      </c>
      <c r="BM548" s="657">
        <v>1</v>
      </c>
      <c r="BN548" s="657">
        <v>0</v>
      </c>
      <c r="BO548" s="657">
        <v>1</v>
      </c>
      <c r="BP548" s="665">
        <v>0</v>
      </c>
      <c r="BQ548" s="657">
        <v>0</v>
      </c>
      <c r="BR548" s="666">
        <v>0</v>
      </c>
      <c r="BS548" s="657">
        <v>14</v>
      </c>
      <c r="BT548" s="657">
        <v>8</v>
      </c>
      <c r="BU548" s="657">
        <v>6</v>
      </c>
      <c r="BV548" s="665">
        <v>0</v>
      </c>
      <c r="BW548" s="657">
        <v>0</v>
      </c>
      <c r="BX548" s="666">
        <v>0</v>
      </c>
      <c r="BY548" s="657">
        <v>11</v>
      </c>
      <c r="BZ548" s="657">
        <v>5</v>
      </c>
      <c r="CA548" s="657">
        <v>6</v>
      </c>
      <c r="CB548" s="665">
        <v>1</v>
      </c>
      <c r="CC548" s="657">
        <v>0</v>
      </c>
      <c r="CD548" s="666">
        <v>1</v>
      </c>
      <c r="CE548" s="657">
        <v>27</v>
      </c>
      <c r="CF548" s="657">
        <v>15</v>
      </c>
      <c r="CG548" s="657">
        <v>12</v>
      </c>
      <c r="CH548" s="665">
        <v>10</v>
      </c>
      <c r="CI548" s="657">
        <v>6</v>
      </c>
      <c r="CJ548" s="666">
        <v>4</v>
      </c>
      <c r="CK548" s="657">
        <v>23</v>
      </c>
      <c r="CL548" s="657">
        <v>15</v>
      </c>
      <c r="CM548" s="657">
        <v>8</v>
      </c>
      <c r="CN548" s="665">
        <v>0</v>
      </c>
      <c r="CO548" s="657">
        <v>0</v>
      </c>
      <c r="CP548" s="666">
        <v>0</v>
      </c>
      <c r="CQ548" s="657">
        <v>0</v>
      </c>
      <c r="CR548" s="657">
        <v>0</v>
      </c>
      <c r="CS548" s="657">
        <v>0</v>
      </c>
      <c r="CT548" s="665">
        <v>0</v>
      </c>
      <c r="CU548" s="657">
        <v>0</v>
      </c>
      <c r="CV548" s="666">
        <v>0</v>
      </c>
      <c r="CW548" s="657">
        <v>28</v>
      </c>
      <c r="CX548" s="657">
        <v>26</v>
      </c>
      <c r="CY548" s="657">
        <v>2</v>
      </c>
      <c r="CZ548" s="665">
        <v>2</v>
      </c>
      <c r="DA548" s="657">
        <v>1</v>
      </c>
      <c r="DB548" s="666">
        <v>1</v>
      </c>
      <c r="DC548" s="657">
        <v>2</v>
      </c>
      <c r="DD548" s="657">
        <v>1</v>
      </c>
      <c r="DE548" s="657">
        <v>1</v>
      </c>
      <c r="DF548" s="665">
        <v>2</v>
      </c>
      <c r="DG548" s="657">
        <v>1</v>
      </c>
      <c r="DH548" s="666">
        <v>1</v>
      </c>
      <c r="DI548" s="657">
        <v>4</v>
      </c>
      <c r="DJ548" s="657">
        <v>2</v>
      </c>
      <c r="DK548" s="657">
        <v>2</v>
      </c>
      <c r="DL548" s="665">
        <v>0</v>
      </c>
      <c r="DM548" s="657">
        <v>0</v>
      </c>
      <c r="DN548" s="666">
        <v>0</v>
      </c>
      <c r="DO548" s="657">
        <v>0</v>
      </c>
      <c r="DP548" s="657">
        <v>0</v>
      </c>
      <c r="DQ548" s="657">
        <v>0</v>
      </c>
      <c r="DR548" s="665">
        <v>8</v>
      </c>
      <c r="DS548" s="657">
        <v>4</v>
      </c>
      <c r="DT548" s="666">
        <v>4</v>
      </c>
      <c r="DU548" s="665">
        <v>1</v>
      </c>
      <c r="DV548" s="657">
        <v>0</v>
      </c>
      <c r="DW548" s="666">
        <v>1</v>
      </c>
    </row>
    <row r="549" spans="1:127" hidden="1" x14ac:dyDescent="0.15">
      <c r="A549" s="529" t="s">
        <v>1891</v>
      </c>
      <c r="B549" s="661">
        <v>1383</v>
      </c>
      <c r="C549" s="662">
        <v>814</v>
      </c>
      <c r="D549" s="663">
        <v>557</v>
      </c>
      <c r="E549" s="657">
        <v>780</v>
      </c>
      <c r="F549" s="657">
        <v>474</v>
      </c>
      <c r="G549" s="657">
        <v>304</v>
      </c>
      <c r="H549" s="665">
        <v>185</v>
      </c>
      <c r="I549" s="657">
        <v>116</v>
      </c>
      <c r="J549" s="666">
        <v>69</v>
      </c>
      <c r="K549" s="657">
        <v>63</v>
      </c>
      <c r="L549" s="657">
        <v>31</v>
      </c>
      <c r="M549" s="657">
        <v>32</v>
      </c>
      <c r="N549" s="665">
        <v>45</v>
      </c>
      <c r="O549" s="657">
        <v>30</v>
      </c>
      <c r="P549" s="666">
        <v>15</v>
      </c>
      <c r="Q549" s="657">
        <v>56</v>
      </c>
      <c r="R549" s="657">
        <v>25</v>
      </c>
      <c r="S549" s="657">
        <v>21</v>
      </c>
      <c r="T549" s="665">
        <v>8</v>
      </c>
      <c r="U549" s="657">
        <v>3</v>
      </c>
      <c r="V549" s="666">
        <v>5</v>
      </c>
      <c r="W549" s="657">
        <v>18</v>
      </c>
      <c r="X549" s="657">
        <v>7</v>
      </c>
      <c r="Y549" s="657">
        <v>11</v>
      </c>
      <c r="Z549" s="665">
        <v>6</v>
      </c>
      <c r="AA549" s="657">
        <v>5</v>
      </c>
      <c r="AB549" s="666">
        <v>1</v>
      </c>
      <c r="AC549" s="657">
        <v>0</v>
      </c>
      <c r="AD549" s="657">
        <v>0</v>
      </c>
      <c r="AE549" s="657">
        <v>0</v>
      </c>
      <c r="AF549" s="665">
        <v>51</v>
      </c>
      <c r="AG549" s="657">
        <v>32</v>
      </c>
      <c r="AH549" s="666">
        <v>19</v>
      </c>
      <c r="AI549" s="657">
        <v>21</v>
      </c>
      <c r="AJ549" s="657">
        <v>14</v>
      </c>
      <c r="AK549" s="657">
        <v>7</v>
      </c>
      <c r="AL549" s="665">
        <v>0</v>
      </c>
      <c r="AM549" s="657">
        <v>0</v>
      </c>
      <c r="AN549" s="666">
        <v>0</v>
      </c>
      <c r="AO549" s="657">
        <v>4</v>
      </c>
      <c r="AP549" s="657">
        <v>1</v>
      </c>
      <c r="AQ549" s="657">
        <v>3</v>
      </c>
      <c r="AR549" s="665">
        <v>8</v>
      </c>
      <c r="AS549" s="657">
        <v>3</v>
      </c>
      <c r="AT549" s="666">
        <v>5</v>
      </c>
      <c r="AU549" s="657">
        <v>0</v>
      </c>
      <c r="AV549" s="657">
        <v>0</v>
      </c>
      <c r="AW549" s="657">
        <v>0</v>
      </c>
      <c r="AX549" s="665">
        <v>5</v>
      </c>
      <c r="AY549" s="657">
        <v>3</v>
      </c>
      <c r="AZ549" s="666">
        <v>2</v>
      </c>
      <c r="BA549" s="657">
        <v>17</v>
      </c>
      <c r="BB549" s="657">
        <v>8</v>
      </c>
      <c r="BC549" s="657">
        <v>9</v>
      </c>
      <c r="BD549" s="665">
        <v>8</v>
      </c>
      <c r="BE549" s="657">
        <v>2</v>
      </c>
      <c r="BF549" s="666">
        <v>6</v>
      </c>
      <c r="BG549" s="657">
        <v>15</v>
      </c>
      <c r="BH549" s="657">
        <v>8</v>
      </c>
      <c r="BI549" s="657">
        <v>7</v>
      </c>
      <c r="BJ549" s="665">
        <v>0</v>
      </c>
      <c r="BK549" s="657">
        <v>0</v>
      </c>
      <c r="BL549" s="666">
        <v>0</v>
      </c>
      <c r="BM549" s="657">
        <v>0</v>
      </c>
      <c r="BN549" s="657">
        <v>0</v>
      </c>
      <c r="BO549" s="657">
        <v>0</v>
      </c>
      <c r="BP549" s="665">
        <v>0</v>
      </c>
      <c r="BQ549" s="657">
        <v>0</v>
      </c>
      <c r="BR549" s="666">
        <v>0</v>
      </c>
      <c r="BS549" s="657">
        <v>0</v>
      </c>
      <c r="BT549" s="657">
        <v>0</v>
      </c>
      <c r="BU549" s="657">
        <v>0</v>
      </c>
      <c r="BV549" s="665">
        <v>0</v>
      </c>
      <c r="BW549" s="657">
        <v>0</v>
      </c>
      <c r="BX549" s="666">
        <v>0</v>
      </c>
      <c r="BY549" s="657">
        <v>0</v>
      </c>
      <c r="BZ549" s="657">
        <v>0</v>
      </c>
      <c r="CA549" s="657">
        <v>0</v>
      </c>
      <c r="CB549" s="665">
        <v>0</v>
      </c>
      <c r="CC549" s="657">
        <v>0</v>
      </c>
      <c r="CD549" s="666">
        <v>0</v>
      </c>
      <c r="CE549" s="657">
        <v>0</v>
      </c>
      <c r="CF549" s="657">
        <v>0</v>
      </c>
      <c r="CG549" s="657">
        <v>0</v>
      </c>
      <c r="CH549" s="665">
        <v>4</v>
      </c>
      <c r="CI549" s="657">
        <v>3</v>
      </c>
      <c r="CJ549" s="666">
        <v>1</v>
      </c>
      <c r="CK549" s="657">
        <v>0</v>
      </c>
      <c r="CL549" s="657">
        <v>0</v>
      </c>
      <c r="CM549" s="657">
        <v>0</v>
      </c>
      <c r="CN549" s="665">
        <v>0</v>
      </c>
      <c r="CO549" s="657">
        <v>0</v>
      </c>
      <c r="CP549" s="666">
        <v>0</v>
      </c>
      <c r="CQ549" s="657">
        <v>0</v>
      </c>
      <c r="CR549" s="657">
        <v>0</v>
      </c>
      <c r="CS549" s="657">
        <v>0</v>
      </c>
      <c r="CT549" s="665">
        <v>85</v>
      </c>
      <c r="CU549" s="657">
        <v>47</v>
      </c>
      <c r="CV549" s="666">
        <v>38</v>
      </c>
      <c r="CW549" s="657">
        <v>0</v>
      </c>
      <c r="CX549" s="657">
        <v>0</v>
      </c>
      <c r="CY549" s="657">
        <v>0</v>
      </c>
      <c r="CZ549" s="665">
        <v>0</v>
      </c>
      <c r="DA549" s="657">
        <v>0</v>
      </c>
      <c r="DB549" s="666">
        <v>0</v>
      </c>
      <c r="DC549" s="657">
        <v>1</v>
      </c>
      <c r="DD549" s="657">
        <v>1</v>
      </c>
      <c r="DE549" s="657">
        <v>0</v>
      </c>
      <c r="DF549" s="665">
        <v>0</v>
      </c>
      <c r="DG549" s="657">
        <v>0</v>
      </c>
      <c r="DH549" s="666">
        <v>0</v>
      </c>
      <c r="DI549" s="657">
        <v>0</v>
      </c>
      <c r="DJ549" s="657">
        <v>0</v>
      </c>
      <c r="DK549" s="657">
        <v>0</v>
      </c>
      <c r="DL549" s="665">
        <v>2</v>
      </c>
      <c r="DM549" s="657">
        <v>1</v>
      </c>
      <c r="DN549" s="666">
        <v>1</v>
      </c>
      <c r="DO549" s="657">
        <v>0</v>
      </c>
      <c r="DP549" s="657">
        <v>0</v>
      </c>
      <c r="DQ549" s="657">
        <v>0</v>
      </c>
      <c r="DR549" s="665">
        <v>1</v>
      </c>
      <c r="DS549" s="657">
        <v>0</v>
      </c>
      <c r="DT549" s="666">
        <v>1</v>
      </c>
      <c r="DU549" s="665">
        <v>0</v>
      </c>
      <c r="DV549" s="657">
        <v>0</v>
      </c>
      <c r="DW549" s="666">
        <v>0</v>
      </c>
    </row>
    <row r="550" spans="1:127" hidden="1" x14ac:dyDescent="0.15">
      <c r="A550" s="529" t="s">
        <v>1892</v>
      </c>
      <c r="B550" s="661">
        <v>4</v>
      </c>
      <c r="C550" s="662">
        <v>3</v>
      </c>
      <c r="D550" s="663">
        <v>1</v>
      </c>
      <c r="E550" s="657">
        <v>4</v>
      </c>
      <c r="F550" s="657">
        <v>3</v>
      </c>
      <c r="G550" s="657">
        <v>1</v>
      </c>
      <c r="H550" s="665">
        <v>0</v>
      </c>
      <c r="I550" s="657">
        <v>0</v>
      </c>
      <c r="J550" s="666">
        <v>0</v>
      </c>
      <c r="K550" s="657">
        <v>0</v>
      </c>
      <c r="L550" s="657">
        <v>0</v>
      </c>
      <c r="M550" s="657">
        <v>0</v>
      </c>
      <c r="N550" s="665">
        <v>0</v>
      </c>
      <c r="O550" s="657">
        <v>0</v>
      </c>
      <c r="P550" s="666">
        <v>0</v>
      </c>
      <c r="Q550" s="657">
        <v>0</v>
      </c>
      <c r="R550" s="657">
        <v>0</v>
      </c>
      <c r="S550" s="657">
        <v>0</v>
      </c>
      <c r="T550" s="665">
        <v>0</v>
      </c>
      <c r="U550" s="657">
        <v>0</v>
      </c>
      <c r="V550" s="666">
        <v>0</v>
      </c>
      <c r="W550" s="657">
        <v>0</v>
      </c>
      <c r="X550" s="657">
        <v>0</v>
      </c>
      <c r="Y550" s="657">
        <v>0</v>
      </c>
      <c r="Z550" s="665">
        <v>0</v>
      </c>
      <c r="AA550" s="657">
        <v>0</v>
      </c>
      <c r="AB550" s="666">
        <v>0</v>
      </c>
      <c r="AC550" s="657">
        <v>0</v>
      </c>
      <c r="AD550" s="657">
        <v>0</v>
      </c>
      <c r="AE550" s="657">
        <v>0</v>
      </c>
      <c r="AF550" s="665">
        <v>0</v>
      </c>
      <c r="AG550" s="657">
        <v>0</v>
      </c>
      <c r="AH550" s="666">
        <v>0</v>
      </c>
      <c r="AI550" s="657">
        <v>0</v>
      </c>
      <c r="AJ550" s="657">
        <v>0</v>
      </c>
      <c r="AK550" s="657">
        <v>0</v>
      </c>
      <c r="AL550" s="665">
        <v>0</v>
      </c>
      <c r="AM550" s="657">
        <v>0</v>
      </c>
      <c r="AN550" s="666">
        <v>0</v>
      </c>
      <c r="AO550" s="657">
        <v>0</v>
      </c>
      <c r="AP550" s="657">
        <v>0</v>
      </c>
      <c r="AQ550" s="657">
        <v>0</v>
      </c>
      <c r="AR550" s="665">
        <v>0</v>
      </c>
      <c r="AS550" s="657">
        <v>0</v>
      </c>
      <c r="AT550" s="666">
        <v>0</v>
      </c>
      <c r="AU550" s="657">
        <v>0</v>
      </c>
      <c r="AV550" s="657">
        <v>0</v>
      </c>
      <c r="AW550" s="657">
        <v>0</v>
      </c>
      <c r="AX550" s="665">
        <v>0</v>
      </c>
      <c r="AY550" s="657">
        <v>0</v>
      </c>
      <c r="AZ550" s="666">
        <v>0</v>
      </c>
      <c r="BA550" s="657">
        <v>0</v>
      </c>
      <c r="BB550" s="657">
        <v>0</v>
      </c>
      <c r="BC550" s="657">
        <v>0</v>
      </c>
      <c r="BD550" s="665">
        <v>0</v>
      </c>
      <c r="BE550" s="657">
        <v>0</v>
      </c>
      <c r="BF550" s="666">
        <v>0</v>
      </c>
      <c r="BG550" s="657">
        <v>0</v>
      </c>
      <c r="BH550" s="657">
        <v>0</v>
      </c>
      <c r="BI550" s="657">
        <v>0</v>
      </c>
      <c r="BJ550" s="665">
        <v>0</v>
      </c>
      <c r="BK550" s="657">
        <v>0</v>
      </c>
      <c r="BL550" s="666">
        <v>0</v>
      </c>
      <c r="BM550" s="657">
        <v>0</v>
      </c>
      <c r="BN550" s="657">
        <v>0</v>
      </c>
      <c r="BO550" s="657">
        <v>0</v>
      </c>
      <c r="BP550" s="665">
        <v>0</v>
      </c>
      <c r="BQ550" s="657">
        <v>0</v>
      </c>
      <c r="BR550" s="666">
        <v>0</v>
      </c>
      <c r="BS550" s="657">
        <v>0</v>
      </c>
      <c r="BT550" s="657">
        <v>0</v>
      </c>
      <c r="BU550" s="657">
        <v>0</v>
      </c>
      <c r="BV550" s="665">
        <v>0</v>
      </c>
      <c r="BW550" s="657">
        <v>0</v>
      </c>
      <c r="BX550" s="666">
        <v>0</v>
      </c>
      <c r="BY550" s="657">
        <v>0</v>
      </c>
      <c r="BZ550" s="657">
        <v>0</v>
      </c>
      <c r="CA550" s="657">
        <v>0</v>
      </c>
      <c r="CB550" s="665">
        <v>0</v>
      </c>
      <c r="CC550" s="657">
        <v>0</v>
      </c>
      <c r="CD550" s="666">
        <v>0</v>
      </c>
      <c r="CE550" s="657">
        <v>0</v>
      </c>
      <c r="CF550" s="657">
        <v>0</v>
      </c>
      <c r="CG550" s="657">
        <v>0</v>
      </c>
      <c r="CH550" s="665">
        <v>0</v>
      </c>
      <c r="CI550" s="657">
        <v>0</v>
      </c>
      <c r="CJ550" s="666">
        <v>0</v>
      </c>
      <c r="CK550" s="657">
        <v>0</v>
      </c>
      <c r="CL550" s="657">
        <v>0</v>
      </c>
      <c r="CM550" s="657">
        <v>0</v>
      </c>
      <c r="CN550" s="665">
        <v>0</v>
      </c>
      <c r="CO550" s="657">
        <v>0</v>
      </c>
      <c r="CP550" s="666">
        <v>0</v>
      </c>
      <c r="CQ550" s="657">
        <v>0</v>
      </c>
      <c r="CR550" s="657">
        <v>0</v>
      </c>
      <c r="CS550" s="657">
        <v>0</v>
      </c>
      <c r="CT550" s="665">
        <v>0</v>
      </c>
      <c r="CU550" s="657">
        <v>0</v>
      </c>
      <c r="CV550" s="666">
        <v>0</v>
      </c>
      <c r="CW550" s="657">
        <v>0</v>
      </c>
      <c r="CX550" s="657">
        <v>0</v>
      </c>
      <c r="CY550" s="657">
        <v>0</v>
      </c>
      <c r="CZ550" s="665">
        <v>0</v>
      </c>
      <c r="DA550" s="657">
        <v>0</v>
      </c>
      <c r="DB550" s="666">
        <v>0</v>
      </c>
      <c r="DC550" s="657">
        <v>0</v>
      </c>
      <c r="DD550" s="657">
        <v>0</v>
      </c>
      <c r="DE550" s="657">
        <v>0</v>
      </c>
      <c r="DF550" s="665">
        <v>0</v>
      </c>
      <c r="DG550" s="657">
        <v>0</v>
      </c>
      <c r="DH550" s="666">
        <v>0</v>
      </c>
      <c r="DI550" s="657">
        <v>0</v>
      </c>
      <c r="DJ550" s="657">
        <v>0</v>
      </c>
      <c r="DK550" s="657">
        <v>0</v>
      </c>
      <c r="DL550" s="665">
        <v>0</v>
      </c>
      <c r="DM550" s="657">
        <v>0</v>
      </c>
      <c r="DN550" s="666">
        <v>0</v>
      </c>
      <c r="DO550" s="657">
        <v>0</v>
      </c>
      <c r="DP550" s="657">
        <v>0</v>
      </c>
      <c r="DQ550" s="657">
        <v>0</v>
      </c>
      <c r="DR550" s="665">
        <v>0</v>
      </c>
      <c r="DS550" s="657">
        <v>0</v>
      </c>
      <c r="DT550" s="666">
        <v>0</v>
      </c>
      <c r="DU550" s="665">
        <v>0</v>
      </c>
      <c r="DV550" s="657">
        <v>0</v>
      </c>
      <c r="DW550" s="666">
        <v>0</v>
      </c>
    </row>
    <row r="551" spans="1:127" hidden="1" x14ac:dyDescent="0.15">
      <c r="A551" s="529" t="s">
        <v>1893</v>
      </c>
      <c r="B551" s="661">
        <v>1379</v>
      </c>
      <c r="C551" s="662">
        <v>811</v>
      </c>
      <c r="D551" s="663">
        <v>556</v>
      </c>
      <c r="E551" s="657">
        <v>776</v>
      </c>
      <c r="F551" s="657">
        <v>471</v>
      </c>
      <c r="G551" s="657">
        <v>303</v>
      </c>
      <c r="H551" s="665">
        <v>185</v>
      </c>
      <c r="I551" s="657">
        <v>116</v>
      </c>
      <c r="J551" s="666">
        <v>69</v>
      </c>
      <c r="K551" s="657">
        <v>63</v>
      </c>
      <c r="L551" s="657">
        <v>31</v>
      </c>
      <c r="M551" s="657">
        <v>32</v>
      </c>
      <c r="N551" s="665">
        <v>45</v>
      </c>
      <c r="O551" s="657">
        <v>30</v>
      </c>
      <c r="P551" s="666">
        <v>15</v>
      </c>
      <c r="Q551" s="657">
        <v>56</v>
      </c>
      <c r="R551" s="657">
        <v>25</v>
      </c>
      <c r="S551" s="657">
        <v>21</v>
      </c>
      <c r="T551" s="665">
        <v>8</v>
      </c>
      <c r="U551" s="657">
        <v>3</v>
      </c>
      <c r="V551" s="666">
        <v>5</v>
      </c>
      <c r="W551" s="657">
        <v>18</v>
      </c>
      <c r="X551" s="657">
        <v>7</v>
      </c>
      <c r="Y551" s="657">
        <v>11</v>
      </c>
      <c r="Z551" s="665">
        <v>6</v>
      </c>
      <c r="AA551" s="657">
        <v>5</v>
      </c>
      <c r="AB551" s="666">
        <v>1</v>
      </c>
      <c r="AC551" s="657">
        <v>0</v>
      </c>
      <c r="AD551" s="657">
        <v>0</v>
      </c>
      <c r="AE551" s="657">
        <v>0</v>
      </c>
      <c r="AF551" s="665">
        <v>51</v>
      </c>
      <c r="AG551" s="657">
        <v>32</v>
      </c>
      <c r="AH551" s="666">
        <v>19</v>
      </c>
      <c r="AI551" s="657">
        <v>21</v>
      </c>
      <c r="AJ551" s="657">
        <v>14</v>
      </c>
      <c r="AK551" s="657">
        <v>7</v>
      </c>
      <c r="AL551" s="665">
        <v>0</v>
      </c>
      <c r="AM551" s="657">
        <v>0</v>
      </c>
      <c r="AN551" s="666">
        <v>0</v>
      </c>
      <c r="AO551" s="657">
        <v>4</v>
      </c>
      <c r="AP551" s="657">
        <v>1</v>
      </c>
      <c r="AQ551" s="657">
        <v>3</v>
      </c>
      <c r="AR551" s="665">
        <v>8</v>
      </c>
      <c r="AS551" s="657">
        <v>3</v>
      </c>
      <c r="AT551" s="666">
        <v>5</v>
      </c>
      <c r="AU551" s="657">
        <v>0</v>
      </c>
      <c r="AV551" s="657">
        <v>0</v>
      </c>
      <c r="AW551" s="657">
        <v>0</v>
      </c>
      <c r="AX551" s="665">
        <v>5</v>
      </c>
      <c r="AY551" s="657">
        <v>3</v>
      </c>
      <c r="AZ551" s="666">
        <v>2</v>
      </c>
      <c r="BA551" s="657">
        <v>17</v>
      </c>
      <c r="BB551" s="657">
        <v>8</v>
      </c>
      <c r="BC551" s="657">
        <v>9</v>
      </c>
      <c r="BD551" s="665">
        <v>8</v>
      </c>
      <c r="BE551" s="657">
        <v>2</v>
      </c>
      <c r="BF551" s="666">
        <v>6</v>
      </c>
      <c r="BG551" s="657">
        <v>15</v>
      </c>
      <c r="BH551" s="657">
        <v>8</v>
      </c>
      <c r="BI551" s="657">
        <v>7</v>
      </c>
      <c r="BJ551" s="665">
        <v>0</v>
      </c>
      <c r="BK551" s="657">
        <v>0</v>
      </c>
      <c r="BL551" s="666">
        <v>0</v>
      </c>
      <c r="BM551" s="657">
        <v>0</v>
      </c>
      <c r="BN551" s="657">
        <v>0</v>
      </c>
      <c r="BO551" s="657">
        <v>0</v>
      </c>
      <c r="BP551" s="665">
        <v>0</v>
      </c>
      <c r="BQ551" s="657">
        <v>0</v>
      </c>
      <c r="BR551" s="666">
        <v>0</v>
      </c>
      <c r="BS551" s="657">
        <v>0</v>
      </c>
      <c r="BT551" s="657">
        <v>0</v>
      </c>
      <c r="BU551" s="657">
        <v>0</v>
      </c>
      <c r="BV551" s="665">
        <v>0</v>
      </c>
      <c r="BW551" s="657">
        <v>0</v>
      </c>
      <c r="BX551" s="666">
        <v>0</v>
      </c>
      <c r="BY551" s="657">
        <v>0</v>
      </c>
      <c r="BZ551" s="657">
        <v>0</v>
      </c>
      <c r="CA551" s="657">
        <v>0</v>
      </c>
      <c r="CB551" s="665">
        <v>0</v>
      </c>
      <c r="CC551" s="657">
        <v>0</v>
      </c>
      <c r="CD551" s="666">
        <v>0</v>
      </c>
      <c r="CE551" s="657">
        <v>0</v>
      </c>
      <c r="CF551" s="657">
        <v>0</v>
      </c>
      <c r="CG551" s="657">
        <v>0</v>
      </c>
      <c r="CH551" s="665">
        <v>4</v>
      </c>
      <c r="CI551" s="657">
        <v>3</v>
      </c>
      <c r="CJ551" s="666">
        <v>1</v>
      </c>
      <c r="CK551" s="657">
        <v>0</v>
      </c>
      <c r="CL551" s="657">
        <v>0</v>
      </c>
      <c r="CM551" s="657">
        <v>0</v>
      </c>
      <c r="CN551" s="665">
        <v>0</v>
      </c>
      <c r="CO551" s="657">
        <v>0</v>
      </c>
      <c r="CP551" s="666">
        <v>0</v>
      </c>
      <c r="CQ551" s="657">
        <v>0</v>
      </c>
      <c r="CR551" s="657">
        <v>0</v>
      </c>
      <c r="CS551" s="657">
        <v>0</v>
      </c>
      <c r="CT551" s="665">
        <v>85</v>
      </c>
      <c r="CU551" s="657">
        <v>47</v>
      </c>
      <c r="CV551" s="666">
        <v>38</v>
      </c>
      <c r="CW551" s="657">
        <v>0</v>
      </c>
      <c r="CX551" s="657">
        <v>0</v>
      </c>
      <c r="CY551" s="657">
        <v>0</v>
      </c>
      <c r="CZ551" s="665">
        <v>0</v>
      </c>
      <c r="DA551" s="657">
        <v>0</v>
      </c>
      <c r="DB551" s="666">
        <v>0</v>
      </c>
      <c r="DC551" s="657">
        <v>1</v>
      </c>
      <c r="DD551" s="657">
        <v>1</v>
      </c>
      <c r="DE551" s="657">
        <v>0</v>
      </c>
      <c r="DF551" s="665">
        <v>0</v>
      </c>
      <c r="DG551" s="657">
        <v>0</v>
      </c>
      <c r="DH551" s="666">
        <v>0</v>
      </c>
      <c r="DI551" s="657">
        <v>0</v>
      </c>
      <c r="DJ551" s="657">
        <v>0</v>
      </c>
      <c r="DK551" s="657">
        <v>0</v>
      </c>
      <c r="DL551" s="665">
        <v>2</v>
      </c>
      <c r="DM551" s="657">
        <v>1</v>
      </c>
      <c r="DN551" s="666">
        <v>1</v>
      </c>
      <c r="DO551" s="657">
        <v>0</v>
      </c>
      <c r="DP551" s="657">
        <v>0</v>
      </c>
      <c r="DQ551" s="657">
        <v>0</v>
      </c>
      <c r="DR551" s="665">
        <v>1</v>
      </c>
      <c r="DS551" s="657">
        <v>0</v>
      </c>
      <c r="DT551" s="666">
        <v>1</v>
      </c>
      <c r="DU551" s="665">
        <v>0</v>
      </c>
      <c r="DV551" s="657">
        <v>0</v>
      </c>
      <c r="DW551" s="666">
        <v>0</v>
      </c>
    </row>
    <row r="552" spans="1:127" hidden="1" x14ac:dyDescent="0.15">
      <c r="A552" s="529" t="s">
        <v>1894</v>
      </c>
      <c r="B552" s="661">
        <v>33200</v>
      </c>
      <c r="C552" s="662">
        <v>24513</v>
      </c>
      <c r="D552" s="663">
        <v>8603</v>
      </c>
      <c r="E552" s="657">
        <v>11371</v>
      </c>
      <c r="F552" s="657">
        <v>8314</v>
      </c>
      <c r="G552" s="657">
        <v>3024</v>
      </c>
      <c r="H552" s="665">
        <v>3707</v>
      </c>
      <c r="I552" s="657">
        <v>2724</v>
      </c>
      <c r="J552" s="666">
        <v>980</v>
      </c>
      <c r="K552" s="657">
        <v>3501</v>
      </c>
      <c r="L552" s="657">
        <v>2787</v>
      </c>
      <c r="M552" s="657">
        <v>712</v>
      </c>
      <c r="N552" s="665">
        <v>1430</v>
      </c>
      <c r="O552" s="657">
        <v>1044</v>
      </c>
      <c r="P552" s="666">
        <v>384</v>
      </c>
      <c r="Q552" s="657">
        <v>1247</v>
      </c>
      <c r="R552" s="657">
        <v>754</v>
      </c>
      <c r="S552" s="657">
        <v>478</v>
      </c>
      <c r="T552" s="665">
        <v>216</v>
      </c>
      <c r="U552" s="657">
        <v>144</v>
      </c>
      <c r="V552" s="666">
        <v>72</v>
      </c>
      <c r="W552" s="657">
        <v>243</v>
      </c>
      <c r="X552" s="657">
        <v>134</v>
      </c>
      <c r="Y552" s="657">
        <v>109</v>
      </c>
      <c r="Z552" s="665">
        <v>754</v>
      </c>
      <c r="AA552" s="657">
        <v>519</v>
      </c>
      <c r="AB552" s="666">
        <v>235</v>
      </c>
      <c r="AC552" s="657">
        <v>288</v>
      </c>
      <c r="AD552" s="657">
        <v>239</v>
      </c>
      <c r="AE552" s="657">
        <v>49</v>
      </c>
      <c r="AF552" s="665">
        <v>299</v>
      </c>
      <c r="AG552" s="657">
        <v>236</v>
      </c>
      <c r="AH552" s="666">
        <v>63</v>
      </c>
      <c r="AI552" s="657">
        <v>1859</v>
      </c>
      <c r="AJ552" s="657">
        <v>1453</v>
      </c>
      <c r="AK552" s="657">
        <v>403</v>
      </c>
      <c r="AL552" s="665">
        <v>232</v>
      </c>
      <c r="AM552" s="657">
        <v>188</v>
      </c>
      <c r="AN552" s="666">
        <v>44</v>
      </c>
      <c r="AO552" s="657">
        <v>173</v>
      </c>
      <c r="AP552" s="657">
        <v>115</v>
      </c>
      <c r="AQ552" s="657">
        <v>58</v>
      </c>
      <c r="AR552" s="665">
        <v>573</v>
      </c>
      <c r="AS552" s="657">
        <v>340</v>
      </c>
      <c r="AT552" s="666">
        <v>233</v>
      </c>
      <c r="AU552" s="657">
        <v>188</v>
      </c>
      <c r="AV552" s="657">
        <v>130</v>
      </c>
      <c r="AW552" s="657">
        <v>58</v>
      </c>
      <c r="AX552" s="665">
        <v>3338</v>
      </c>
      <c r="AY552" s="657">
        <v>2643</v>
      </c>
      <c r="AZ552" s="666">
        <v>682</v>
      </c>
      <c r="BA552" s="657">
        <v>468</v>
      </c>
      <c r="BB552" s="657">
        <v>343</v>
      </c>
      <c r="BC552" s="657">
        <v>125</v>
      </c>
      <c r="BD552" s="665">
        <v>133</v>
      </c>
      <c r="BE552" s="657">
        <v>81</v>
      </c>
      <c r="BF552" s="666">
        <v>52</v>
      </c>
      <c r="BG552" s="657">
        <v>441</v>
      </c>
      <c r="BH552" s="657">
        <v>341</v>
      </c>
      <c r="BI552" s="657">
        <v>100</v>
      </c>
      <c r="BJ552" s="665">
        <v>181</v>
      </c>
      <c r="BK552" s="657">
        <v>146</v>
      </c>
      <c r="BL552" s="666">
        <v>35</v>
      </c>
      <c r="BM552" s="657">
        <v>87</v>
      </c>
      <c r="BN552" s="657">
        <v>62</v>
      </c>
      <c r="BO552" s="657">
        <v>25</v>
      </c>
      <c r="BP552" s="665">
        <v>207</v>
      </c>
      <c r="BQ552" s="657">
        <v>150</v>
      </c>
      <c r="BR552" s="666">
        <v>44</v>
      </c>
      <c r="BS552" s="657">
        <v>170</v>
      </c>
      <c r="BT552" s="657">
        <v>111</v>
      </c>
      <c r="BU552" s="657">
        <v>59</v>
      </c>
      <c r="BV552" s="665">
        <v>146</v>
      </c>
      <c r="BW552" s="657">
        <v>90</v>
      </c>
      <c r="BX552" s="666">
        <v>56</v>
      </c>
      <c r="BY552" s="657">
        <v>131</v>
      </c>
      <c r="BZ552" s="657">
        <v>95</v>
      </c>
      <c r="CA552" s="657">
        <v>36</v>
      </c>
      <c r="CB552" s="665">
        <v>74</v>
      </c>
      <c r="CC552" s="657">
        <v>43</v>
      </c>
      <c r="CD552" s="666">
        <v>31</v>
      </c>
      <c r="CE552" s="657">
        <v>123</v>
      </c>
      <c r="CF552" s="657">
        <v>89</v>
      </c>
      <c r="CG552" s="657">
        <v>34</v>
      </c>
      <c r="CH552" s="665">
        <v>127</v>
      </c>
      <c r="CI552" s="657">
        <v>88</v>
      </c>
      <c r="CJ552" s="666">
        <v>39</v>
      </c>
      <c r="CK552" s="657">
        <v>333</v>
      </c>
      <c r="CL552" s="657">
        <v>234</v>
      </c>
      <c r="CM552" s="657">
        <v>99</v>
      </c>
      <c r="CN552" s="665">
        <v>48</v>
      </c>
      <c r="CO552" s="657">
        <v>22</v>
      </c>
      <c r="CP552" s="666">
        <v>26</v>
      </c>
      <c r="CQ552" s="657">
        <v>77</v>
      </c>
      <c r="CR552" s="657">
        <v>61</v>
      </c>
      <c r="CS552" s="657">
        <v>16</v>
      </c>
      <c r="CT552" s="665">
        <v>130</v>
      </c>
      <c r="CU552" s="657">
        <v>85</v>
      </c>
      <c r="CV552" s="666">
        <v>45</v>
      </c>
      <c r="CW552" s="657">
        <v>461</v>
      </c>
      <c r="CX552" s="657">
        <v>394</v>
      </c>
      <c r="CY552" s="657">
        <v>67</v>
      </c>
      <c r="CZ552" s="665">
        <v>37</v>
      </c>
      <c r="DA552" s="657">
        <v>23</v>
      </c>
      <c r="DB552" s="666">
        <v>14</v>
      </c>
      <c r="DC552" s="657">
        <v>80</v>
      </c>
      <c r="DD552" s="657">
        <v>61</v>
      </c>
      <c r="DE552" s="657">
        <v>19</v>
      </c>
      <c r="DF552" s="665">
        <v>23</v>
      </c>
      <c r="DG552" s="657">
        <v>18</v>
      </c>
      <c r="DH552" s="666">
        <v>5</v>
      </c>
      <c r="DI552" s="657">
        <v>97</v>
      </c>
      <c r="DJ552" s="657">
        <v>64</v>
      </c>
      <c r="DK552" s="657">
        <v>33</v>
      </c>
      <c r="DL552" s="665">
        <v>25</v>
      </c>
      <c r="DM552" s="657">
        <v>15</v>
      </c>
      <c r="DN552" s="666">
        <v>10</v>
      </c>
      <c r="DO552" s="657">
        <v>56</v>
      </c>
      <c r="DP552" s="657">
        <v>38</v>
      </c>
      <c r="DQ552" s="657">
        <v>18</v>
      </c>
      <c r="DR552" s="665">
        <v>71</v>
      </c>
      <c r="DS552" s="657">
        <v>54</v>
      </c>
      <c r="DT552" s="666">
        <v>17</v>
      </c>
      <c r="DU552" s="665">
        <v>55</v>
      </c>
      <c r="DV552" s="657">
        <v>41</v>
      </c>
      <c r="DW552" s="666">
        <v>14</v>
      </c>
    </row>
    <row r="553" spans="1:127" hidden="1" x14ac:dyDescent="0.15">
      <c r="A553" s="529" t="s">
        <v>1895</v>
      </c>
      <c r="B553" s="661">
        <v>275</v>
      </c>
      <c r="C553" s="662">
        <v>81</v>
      </c>
      <c r="D553" s="663">
        <v>194</v>
      </c>
      <c r="E553" s="657">
        <v>249</v>
      </c>
      <c r="F553" s="657">
        <v>64</v>
      </c>
      <c r="G553" s="657">
        <v>185</v>
      </c>
      <c r="H553" s="665">
        <v>1</v>
      </c>
      <c r="I553" s="657">
        <v>1</v>
      </c>
      <c r="J553" s="666">
        <v>0</v>
      </c>
      <c r="K553" s="657">
        <v>1</v>
      </c>
      <c r="L553" s="657">
        <v>0</v>
      </c>
      <c r="M553" s="657">
        <v>1</v>
      </c>
      <c r="N553" s="665">
        <v>0</v>
      </c>
      <c r="O553" s="657">
        <v>0</v>
      </c>
      <c r="P553" s="666">
        <v>0</v>
      </c>
      <c r="Q553" s="657">
        <v>0</v>
      </c>
      <c r="R553" s="657">
        <v>0</v>
      </c>
      <c r="S553" s="657">
        <v>0</v>
      </c>
      <c r="T553" s="665">
        <v>0</v>
      </c>
      <c r="U553" s="657">
        <v>0</v>
      </c>
      <c r="V553" s="666">
        <v>0</v>
      </c>
      <c r="W553" s="657">
        <v>0</v>
      </c>
      <c r="X553" s="657">
        <v>0</v>
      </c>
      <c r="Y553" s="657">
        <v>0</v>
      </c>
      <c r="Z553" s="665">
        <v>2</v>
      </c>
      <c r="AA553" s="657">
        <v>1</v>
      </c>
      <c r="AB553" s="666">
        <v>1</v>
      </c>
      <c r="AC553" s="657">
        <v>0</v>
      </c>
      <c r="AD553" s="657">
        <v>0</v>
      </c>
      <c r="AE553" s="657">
        <v>0</v>
      </c>
      <c r="AF553" s="665">
        <v>0</v>
      </c>
      <c r="AG553" s="657">
        <v>0</v>
      </c>
      <c r="AH553" s="666">
        <v>0</v>
      </c>
      <c r="AI553" s="657">
        <v>1</v>
      </c>
      <c r="AJ553" s="657">
        <v>0</v>
      </c>
      <c r="AK553" s="657">
        <v>1</v>
      </c>
      <c r="AL553" s="665">
        <v>0</v>
      </c>
      <c r="AM553" s="657">
        <v>0</v>
      </c>
      <c r="AN553" s="666">
        <v>0</v>
      </c>
      <c r="AO553" s="657">
        <v>0</v>
      </c>
      <c r="AP553" s="657">
        <v>0</v>
      </c>
      <c r="AQ553" s="657">
        <v>0</v>
      </c>
      <c r="AR553" s="665">
        <v>0</v>
      </c>
      <c r="AS553" s="657">
        <v>0</v>
      </c>
      <c r="AT553" s="666">
        <v>0</v>
      </c>
      <c r="AU553" s="657">
        <v>0</v>
      </c>
      <c r="AV553" s="657">
        <v>0</v>
      </c>
      <c r="AW553" s="657">
        <v>0</v>
      </c>
      <c r="AX553" s="665">
        <v>0</v>
      </c>
      <c r="AY553" s="657">
        <v>0</v>
      </c>
      <c r="AZ553" s="666">
        <v>0</v>
      </c>
      <c r="BA553" s="657">
        <v>2</v>
      </c>
      <c r="BB553" s="657">
        <v>1</v>
      </c>
      <c r="BC553" s="657">
        <v>1</v>
      </c>
      <c r="BD553" s="665">
        <v>0</v>
      </c>
      <c r="BE553" s="657">
        <v>0</v>
      </c>
      <c r="BF553" s="666">
        <v>0</v>
      </c>
      <c r="BG553" s="657">
        <v>0</v>
      </c>
      <c r="BH553" s="657">
        <v>0</v>
      </c>
      <c r="BI553" s="657">
        <v>0</v>
      </c>
      <c r="BJ553" s="665">
        <v>0</v>
      </c>
      <c r="BK553" s="657">
        <v>0</v>
      </c>
      <c r="BL553" s="666">
        <v>0</v>
      </c>
      <c r="BM553" s="657">
        <v>0</v>
      </c>
      <c r="BN553" s="657">
        <v>0</v>
      </c>
      <c r="BO553" s="657">
        <v>0</v>
      </c>
      <c r="BP553" s="665">
        <v>0</v>
      </c>
      <c r="BQ553" s="657">
        <v>0</v>
      </c>
      <c r="BR553" s="666">
        <v>0</v>
      </c>
      <c r="BS553" s="657">
        <v>15</v>
      </c>
      <c r="BT553" s="657">
        <v>11</v>
      </c>
      <c r="BU553" s="657">
        <v>4</v>
      </c>
      <c r="BV553" s="665">
        <v>0</v>
      </c>
      <c r="BW553" s="657">
        <v>0</v>
      </c>
      <c r="BX553" s="666">
        <v>0</v>
      </c>
      <c r="BY553" s="657">
        <v>2</v>
      </c>
      <c r="BZ553" s="657">
        <v>1</v>
      </c>
      <c r="CA553" s="657">
        <v>1</v>
      </c>
      <c r="CB553" s="665">
        <v>0</v>
      </c>
      <c r="CC553" s="657">
        <v>0</v>
      </c>
      <c r="CD553" s="666">
        <v>0</v>
      </c>
      <c r="CE553" s="657">
        <v>0</v>
      </c>
      <c r="CF553" s="657">
        <v>0</v>
      </c>
      <c r="CG553" s="657">
        <v>0</v>
      </c>
      <c r="CH553" s="665">
        <v>0</v>
      </c>
      <c r="CI553" s="657">
        <v>0</v>
      </c>
      <c r="CJ553" s="666">
        <v>0</v>
      </c>
      <c r="CK553" s="657">
        <v>0</v>
      </c>
      <c r="CL553" s="657">
        <v>0</v>
      </c>
      <c r="CM553" s="657">
        <v>0</v>
      </c>
      <c r="CN553" s="665">
        <v>0</v>
      </c>
      <c r="CO553" s="657">
        <v>0</v>
      </c>
      <c r="CP553" s="666">
        <v>0</v>
      </c>
      <c r="CQ553" s="657">
        <v>0</v>
      </c>
      <c r="CR553" s="657">
        <v>0</v>
      </c>
      <c r="CS553" s="657">
        <v>0</v>
      </c>
      <c r="CT553" s="665">
        <v>0</v>
      </c>
      <c r="CU553" s="657">
        <v>0</v>
      </c>
      <c r="CV553" s="666">
        <v>0</v>
      </c>
      <c r="CW553" s="657">
        <v>2</v>
      </c>
      <c r="CX553" s="657">
        <v>2</v>
      </c>
      <c r="CY553" s="657">
        <v>0</v>
      </c>
      <c r="CZ553" s="665">
        <v>0</v>
      </c>
      <c r="DA553" s="657">
        <v>0</v>
      </c>
      <c r="DB553" s="666">
        <v>0</v>
      </c>
      <c r="DC553" s="657">
        <v>0</v>
      </c>
      <c r="DD553" s="657">
        <v>0</v>
      </c>
      <c r="DE553" s="657">
        <v>0</v>
      </c>
      <c r="DF553" s="665">
        <v>0</v>
      </c>
      <c r="DG553" s="657">
        <v>0</v>
      </c>
      <c r="DH553" s="666">
        <v>0</v>
      </c>
      <c r="DI553" s="657">
        <v>0</v>
      </c>
      <c r="DJ553" s="657">
        <v>0</v>
      </c>
      <c r="DK553" s="657">
        <v>0</v>
      </c>
      <c r="DL553" s="665">
        <v>0</v>
      </c>
      <c r="DM553" s="657">
        <v>0</v>
      </c>
      <c r="DN553" s="666">
        <v>0</v>
      </c>
      <c r="DO553" s="657">
        <v>0</v>
      </c>
      <c r="DP553" s="657">
        <v>0</v>
      </c>
      <c r="DQ553" s="657">
        <v>0</v>
      </c>
      <c r="DR553" s="665">
        <v>0</v>
      </c>
      <c r="DS553" s="657">
        <v>0</v>
      </c>
      <c r="DT553" s="666">
        <v>0</v>
      </c>
      <c r="DU553" s="665">
        <v>0</v>
      </c>
      <c r="DV553" s="657">
        <v>0</v>
      </c>
      <c r="DW553" s="666">
        <v>0</v>
      </c>
    </row>
    <row r="554" spans="1:127" hidden="1" x14ac:dyDescent="0.15">
      <c r="A554" s="529" t="s">
        <v>1896</v>
      </c>
      <c r="B554" s="661">
        <v>2378</v>
      </c>
      <c r="C554" s="662">
        <v>750</v>
      </c>
      <c r="D554" s="663">
        <v>1626</v>
      </c>
      <c r="E554" s="657">
        <v>647</v>
      </c>
      <c r="F554" s="657">
        <v>206</v>
      </c>
      <c r="G554" s="657">
        <v>441</v>
      </c>
      <c r="H554" s="665">
        <v>282</v>
      </c>
      <c r="I554" s="657">
        <v>76</v>
      </c>
      <c r="J554" s="666">
        <v>206</v>
      </c>
      <c r="K554" s="657">
        <v>225</v>
      </c>
      <c r="L554" s="657">
        <v>56</v>
      </c>
      <c r="M554" s="657">
        <v>167</v>
      </c>
      <c r="N554" s="665">
        <v>77</v>
      </c>
      <c r="O554" s="657">
        <v>20</v>
      </c>
      <c r="P554" s="666">
        <v>57</v>
      </c>
      <c r="Q554" s="657">
        <v>159</v>
      </c>
      <c r="R554" s="657">
        <v>55</v>
      </c>
      <c r="S554" s="657">
        <v>104</v>
      </c>
      <c r="T554" s="665">
        <v>39</v>
      </c>
      <c r="U554" s="657">
        <v>15</v>
      </c>
      <c r="V554" s="666">
        <v>24</v>
      </c>
      <c r="W554" s="657">
        <v>67</v>
      </c>
      <c r="X554" s="657">
        <v>13</v>
      </c>
      <c r="Y554" s="657">
        <v>54</v>
      </c>
      <c r="Z554" s="665">
        <v>79</v>
      </c>
      <c r="AA554" s="657">
        <v>20</v>
      </c>
      <c r="AB554" s="666">
        <v>59</v>
      </c>
      <c r="AC554" s="657">
        <v>3</v>
      </c>
      <c r="AD554" s="657">
        <v>1</v>
      </c>
      <c r="AE554" s="657">
        <v>2</v>
      </c>
      <c r="AF554" s="665">
        <v>16</v>
      </c>
      <c r="AG554" s="657">
        <v>11</v>
      </c>
      <c r="AH554" s="666">
        <v>5</v>
      </c>
      <c r="AI554" s="657">
        <v>133</v>
      </c>
      <c r="AJ554" s="657">
        <v>42</v>
      </c>
      <c r="AK554" s="657">
        <v>91</v>
      </c>
      <c r="AL554" s="665">
        <v>13</v>
      </c>
      <c r="AM554" s="657">
        <v>4</v>
      </c>
      <c r="AN554" s="666">
        <v>9</v>
      </c>
      <c r="AO554" s="657">
        <v>19</v>
      </c>
      <c r="AP554" s="657">
        <v>6</v>
      </c>
      <c r="AQ554" s="657">
        <v>13</v>
      </c>
      <c r="AR554" s="665">
        <v>150</v>
      </c>
      <c r="AS554" s="657">
        <v>76</v>
      </c>
      <c r="AT554" s="666">
        <v>74</v>
      </c>
      <c r="AU554" s="657">
        <v>24</v>
      </c>
      <c r="AV554" s="657">
        <v>8</v>
      </c>
      <c r="AW554" s="657">
        <v>16</v>
      </c>
      <c r="AX554" s="665">
        <v>27</v>
      </c>
      <c r="AY554" s="657">
        <v>7</v>
      </c>
      <c r="AZ554" s="666">
        <v>20</v>
      </c>
      <c r="BA554" s="657">
        <v>74</v>
      </c>
      <c r="BB554" s="657">
        <v>22</v>
      </c>
      <c r="BC554" s="657">
        <v>52</v>
      </c>
      <c r="BD554" s="665">
        <v>22</v>
      </c>
      <c r="BE554" s="657">
        <v>8</v>
      </c>
      <c r="BF554" s="666">
        <v>14</v>
      </c>
      <c r="BG554" s="657">
        <v>65</v>
      </c>
      <c r="BH554" s="657">
        <v>18</v>
      </c>
      <c r="BI554" s="657">
        <v>47</v>
      </c>
      <c r="BJ554" s="665">
        <v>12</v>
      </c>
      <c r="BK554" s="657">
        <v>6</v>
      </c>
      <c r="BL554" s="666">
        <v>6</v>
      </c>
      <c r="BM554" s="657">
        <v>18</v>
      </c>
      <c r="BN554" s="657">
        <v>4</v>
      </c>
      <c r="BO554" s="657">
        <v>14</v>
      </c>
      <c r="BP554" s="665">
        <v>5</v>
      </c>
      <c r="BQ554" s="657">
        <v>3</v>
      </c>
      <c r="BR554" s="666">
        <v>2</v>
      </c>
      <c r="BS554" s="657">
        <v>21</v>
      </c>
      <c r="BT554" s="657">
        <v>5</v>
      </c>
      <c r="BU554" s="657">
        <v>16</v>
      </c>
      <c r="BV554" s="665">
        <v>37</v>
      </c>
      <c r="BW554" s="657">
        <v>18</v>
      </c>
      <c r="BX554" s="666">
        <v>19</v>
      </c>
      <c r="BY554" s="657">
        <v>11</v>
      </c>
      <c r="BZ554" s="657">
        <v>3</v>
      </c>
      <c r="CA554" s="657">
        <v>8</v>
      </c>
      <c r="CB554" s="665">
        <v>17</v>
      </c>
      <c r="CC554" s="657">
        <v>5</v>
      </c>
      <c r="CD554" s="666">
        <v>12</v>
      </c>
      <c r="CE554" s="657">
        <v>2</v>
      </c>
      <c r="CF554" s="657">
        <v>1</v>
      </c>
      <c r="CG554" s="657">
        <v>1</v>
      </c>
      <c r="CH554" s="665">
        <v>16</v>
      </c>
      <c r="CI554" s="657">
        <v>5</v>
      </c>
      <c r="CJ554" s="666">
        <v>11</v>
      </c>
      <c r="CK554" s="657">
        <v>45</v>
      </c>
      <c r="CL554" s="657">
        <v>18</v>
      </c>
      <c r="CM554" s="657">
        <v>27</v>
      </c>
      <c r="CN554" s="665">
        <v>18</v>
      </c>
      <c r="CO554" s="657">
        <v>5</v>
      </c>
      <c r="CP554" s="666">
        <v>13</v>
      </c>
      <c r="CQ554" s="657">
        <v>0</v>
      </c>
      <c r="CR554" s="657">
        <v>0</v>
      </c>
      <c r="CS554" s="657">
        <v>0</v>
      </c>
      <c r="CT554" s="665">
        <v>9</v>
      </c>
      <c r="CU554" s="657">
        <v>3</v>
      </c>
      <c r="CV554" s="666">
        <v>6</v>
      </c>
      <c r="CW554" s="657">
        <v>21</v>
      </c>
      <c r="CX554" s="657">
        <v>4</v>
      </c>
      <c r="CY554" s="657">
        <v>17</v>
      </c>
      <c r="CZ554" s="665">
        <v>0</v>
      </c>
      <c r="DA554" s="657">
        <v>0</v>
      </c>
      <c r="DB554" s="666">
        <v>0</v>
      </c>
      <c r="DC554" s="657">
        <v>6</v>
      </c>
      <c r="DD554" s="657">
        <v>1</v>
      </c>
      <c r="DE554" s="657">
        <v>5</v>
      </c>
      <c r="DF554" s="665">
        <v>0</v>
      </c>
      <c r="DG554" s="657">
        <v>0</v>
      </c>
      <c r="DH554" s="666">
        <v>0</v>
      </c>
      <c r="DI554" s="657">
        <v>11</v>
      </c>
      <c r="DJ554" s="657">
        <v>2</v>
      </c>
      <c r="DK554" s="657">
        <v>9</v>
      </c>
      <c r="DL554" s="665">
        <v>3</v>
      </c>
      <c r="DM554" s="657">
        <v>1</v>
      </c>
      <c r="DN554" s="666">
        <v>2</v>
      </c>
      <c r="DO554" s="657">
        <v>2</v>
      </c>
      <c r="DP554" s="657">
        <v>1</v>
      </c>
      <c r="DQ554" s="657">
        <v>1</v>
      </c>
      <c r="DR554" s="665">
        <v>0</v>
      </c>
      <c r="DS554" s="657">
        <v>0</v>
      </c>
      <c r="DT554" s="666">
        <v>0</v>
      </c>
      <c r="DU554" s="665">
        <v>3</v>
      </c>
      <c r="DV554" s="657">
        <v>1</v>
      </c>
      <c r="DW554" s="666">
        <v>2</v>
      </c>
    </row>
    <row r="555" spans="1:127" hidden="1" x14ac:dyDescent="0.15">
      <c r="A555" s="529" t="s">
        <v>1897</v>
      </c>
      <c r="B555" s="661">
        <v>7900</v>
      </c>
      <c r="C555" s="662">
        <v>5913</v>
      </c>
      <c r="D555" s="663">
        <v>1950</v>
      </c>
      <c r="E555" s="657">
        <v>2790</v>
      </c>
      <c r="F555" s="657">
        <v>2111</v>
      </c>
      <c r="G555" s="657">
        <v>676</v>
      </c>
      <c r="H555" s="665">
        <v>1122</v>
      </c>
      <c r="I555" s="657">
        <v>822</v>
      </c>
      <c r="J555" s="666">
        <v>297</v>
      </c>
      <c r="K555" s="657">
        <v>751</v>
      </c>
      <c r="L555" s="657">
        <v>594</v>
      </c>
      <c r="M555" s="657">
        <v>157</v>
      </c>
      <c r="N555" s="665">
        <v>186</v>
      </c>
      <c r="O555" s="657">
        <v>120</v>
      </c>
      <c r="P555" s="666">
        <v>66</v>
      </c>
      <c r="Q555" s="657">
        <v>611</v>
      </c>
      <c r="R555" s="657">
        <v>445</v>
      </c>
      <c r="S555" s="657">
        <v>151</v>
      </c>
      <c r="T555" s="665">
        <v>90</v>
      </c>
      <c r="U555" s="657">
        <v>72</v>
      </c>
      <c r="V555" s="666">
        <v>18</v>
      </c>
      <c r="W555" s="657">
        <v>109</v>
      </c>
      <c r="X555" s="657">
        <v>76</v>
      </c>
      <c r="Y555" s="657">
        <v>33</v>
      </c>
      <c r="Z555" s="665">
        <v>114</v>
      </c>
      <c r="AA555" s="657">
        <v>75</v>
      </c>
      <c r="AB555" s="666">
        <v>39</v>
      </c>
      <c r="AC555" s="657">
        <v>14</v>
      </c>
      <c r="AD555" s="657">
        <v>11</v>
      </c>
      <c r="AE555" s="657">
        <v>3</v>
      </c>
      <c r="AF555" s="665">
        <v>168</v>
      </c>
      <c r="AG555" s="657">
        <v>144</v>
      </c>
      <c r="AH555" s="666">
        <v>24</v>
      </c>
      <c r="AI555" s="657">
        <v>233</v>
      </c>
      <c r="AJ555" s="657">
        <v>165</v>
      </c>
      <c r="AK555" s="657">
        <v>65</v>
      </c>
      <c r="AL555" s="665">
        <v>21</v>
      </c>
      <c r="AM555" s="657">
        <v>16</v>
      </c>
      <c r="AN555" s="666">
        <v>5</v>
      </c>
      <c r="AO555" s="657">
        <v>73</v>
      </c>
      <c r="AP555" s="657">
        <v>63</v>
      </c>
      <c r="AQ555" s="657">
        <v>10</v>
      </c>
      <c r="AR555" s="665">
        <v>137</v>
      </c>
      <c r="AS555" s="657">
        <v>94</v>
      </c>
      <c r="AT555" s="666">
        <v>43</v>
      </c>
      <c r="AU555" s="657">
        <v>66</v>
      </c>
      <c r="AV555" s="657">
        <v>46</v>
      </c>
      <c r="AW555" s="657">
        <v>20</v>
      </c>
      <c r="AX555" s="665">
        <v>43</v>
      </c>
      <c r="AY555" s="657">
        <v>29</v>
      </c>
      <c r="AZ555" s="666">
        <v>14</v>
      </c>
      <c r="BA555" s="657">
        <v>81</v>
      </c>
      <c r="BB555" s="657">
        <v>49</v>
      </c>
      <c r="BC555" s="657">
        <v>32</v>
      </c>
      <c r="BD555" s="665">
        <v>67</v>
      </c>
      <c r="BE555" s="657">
        <v>46</v>
      </c>
      <c r="BF555" s="666">
        <v>21</v>
      </c>
      <c r="BG555" s="657">
        <v>57</v>
      </c>
      <c r="BH555" s="657">
        <v>45</v>
      </c>
      <c r="BI555" s="657">
        <v>12</v>
      </c>
      <c r="BJ555" s="665">
        <v>96</v>
      </c>
      <c r="BK555" s="657">
        <v>76</v>
      </c>
      <c r="BL555" s="666">
        <v>20</v>
      </c>
      <c r="BM555" s="657">
        <v>32</v>
      </c>
      <c r="BN555" s="657">
        <v>24</v>
      </c>
      <c r="BO555" s="657">
        <v>8</v>
      </c>
      <c r="BP555" s="665">
        <v>128</v>
      </c>
      <c r="BQ555" s="657">
        <v>89</v>
      </c>
      <c r="BR555" s="666">
        <v>26</v>
      </c>
      <c r="BS555" s="657">
        <v>87</v>
      </c>
      <c r="BT555" s="657">
        <v>67</v>
      </c>
      <c r="BU555" s="657">
        <v>20</v>
      </c>
      <c r="BV555" s="665">
        <v>69</v>
      </c>
      <c r="BW555" s="657">
        <v>47</v>
      </c>
      <c r="BX555" s="666">
        <v>22</v>
      </c>
      <c r="BY555" s="657">
        <v>86</v>
      </c>
      <c r="BZ555" s="657">
        <v>71</v>
      </c>
      <c r="CA555" s="657">
        <v>15</v>
      </c>
      <c r="CB555" s="665">
        <v>47</v>
      </c>
      <c r="CC555" s="657">
        <v>33</v>
      </c>
      <c r="CD555" s="666">
        <v>14</v>
      </c>
      <c r="CE555" s="657">
        <v>58</v>
      </c>
      <c r="CF555" s="657">
        <v>45</v>
      </c>
      <c r="CG555" s="657">
        <v>13</v>
      </c>
      <c r="CH555" s="665">
        <v>41</v>
      </c>
      <c r="CI555" s="657">
        <v>32</v>
      </c>
      <c r="CJ555" s="666">
        <v>9</v>
      </c>
      <c r="CK555" s="657">
        <v>237</v>
      </c>
      <c r="CL555" s="657">
        <v>187</v>
      </c>
      <c r="CM555" s="657">
        <v>50</v>
      </c>
      <c r="CN555" s="665">
        <v>7</v>
      </c>
      <c r="CO555" s="657">
        <v>4</v>
      </c>
      <c r="CP555" s="666">
        <v>3</v>
      </c>
      <c r="CQ555" s="657">
        <v>25</v>
      </c>
      <c r="CR555" s="657">
        <v>20</v>
      </c>
      <c r="CS555" s="657">
        <v>5</v>
      </c>
      <c r="CT555" s="665">
        <v>38</v>
      </c>
      <c r="CU555" s="657">
        <v>29</v>
      </c>
      <c r="CV555" s="666">
        <v>9</v>
      </c>
      <c r="CW555" s="657">
        <v>4</v>
      </c>
      <c r="CX555" s="657">
        <v>3</v>
      </c>
      <c r="CY555" s="657">
        <v>1</v>
      </c>
      <c r="CZ555" s="665">
        <v>18</v>
      </c>
      <c r="DA555" s="657">
        <v>10</v>
      </c>
      <c r="DB555" s="666">
        <v>8</v>
      </c>
      <c r="DC555" s="657">
        <v>39</v>
      </c>
      <c r="DD555" s="657">
        <v>33</v>
      </c>
      <c r="DE555" s="657">
        <v>6</v>
      </c>
      <c r="DF555" s="665">
        <v>15</v>
      </c>
      <c r="DG555" s="657">
        <v>14</v>
      </c>
      <c r="DH555" s="666">
        <v>1</v>
      </c>
      <c r="DI555" s="657">
        <v>33</v>
      </c>
      <c r="DJ555" s="657">
        <v>22</v>
      </c>
      <c r="DK555" s="657">
        <v>11</v>
      </c>
      <c r="DL555" s="665">
        <v>9</v>
      </c>
      <c r="DM555" s="657">
        <v>7</v>
      </c>
      <c r="DN555" s="666">
        <v>2</v>
      </c>
      <c r="DO555" s="657">
        <v>17</v>
      </c>
      <c r="DP555" s="657">
        <v>12</v>
      </c>
      <c r="DQ555" s="657">
        <v>5</v>
      </c>
      <c r="DR555" s="665">
        <v>51</v>
      </c>
      <c r="DS555" s="657">
        <v>40</v>
      </c>
      <c r="DT555" s="666">
        <v>11</v>
      </c>
      <c r="DU555" s="665">
        <v>30</v>
      </c>
      <c r="DV555" s="657">
        <v>25</v>
      </c>
      <c r="DW555" s="666">
        <v>5</v>
      </c>
    </row>
    <row r="556" spans="1:127" hidden="1" x14ac:dyDescent="0.15">
      <c r="A556" s="529" t="s">
        <v>1898</v>
      </c>
      <c r="B556" s="661">
        <v>5306</v>
      </c>
      <c r="C556" s="662">
        <v>3886</v>
      </c>
      <c r="D556" s="663">
        <v>1396</v>
      </c>
      <c r="E556" s="657">
        <v>2272</v>
      </c>
      <c r="F556" s="657">
        <v>1691</v>
      </c>
      <c r="G556" s="657">
        <v>578</v>
      </c>
      <c r="H556" s="665">
        <v>794</v>
      </c>
      <c r="I556" s="657">
        <v>577</v>
      </c>
      <c r="J556" s="666">
        <v>214</v>
      </c>
      <c r="K556" s="657">
        <v>298</v>
      </c>
      <c r="L556" s="657">
        <v>214</v>
      </c>
      <c r="M556" s="657">
        <v>84</v>
      </c>
      <c r="N556" s="665">
        <v>106</v>
      </c>
      <c r="O556" s="657">
        <v>63</v>
      </c>
      <c r="P556" s="666">
        <v>43</v>
      </c>
      <c r="Q556" s="657">
        <v>391</v>
      </c>
      <c r="R556" s="657">
        <v>285</v>
      </c>
      <c r="S556" s="657">
        <v>91</v>
      </c>
      <c r="T556" s="665">
        <v>76</v>
      </c>
      <c r="U556" s="657">
        <v>62</v>
      </c>
      <c r="V556" s="666">
        <v>14</v>
      </c>
      <c r="W556" s="657">
        <v>105</v>
      </c>
      <c r="X556" s="657">
        <v>73</v>
      </c>
      <c r="Y556" s="657">
        <v>32</v>
      </c>
      <c r="Z556" s="665">
        <v>76</v>
      </c>
      <c r="AA556" s="657">
        <v>45</v>
      </c>
      <c r="AB556" s="666">
        <v>31</v>
      </c>
      <c r="AC556" s="657">
        <v>11</v>
      </c>
      <c r="AD556" s="657">
        <v>9</v>
      </c>
      <c r="AE556" s="657">
        <v>2</v>
      </c>
      <c r="AF556" s="665">
        <v>88</v>
      </c>
      <c r="AG556" s="657">
        <v>76</v>
      </c>
      <c r="AH556" s="666">
        <v>12</v>
      </c>
      <c r="AI556" s="657">
        <v>140</v>
      </c>
      <c r="AJ556" s="657">
        <v>94</v>
      </c>
      <c r="AK556" s="657">
        <v>43</v>
      </c>
      <c r="AL556" s="665">
        <v>17</v>
      </c>
      <c r="AM556" s="657">
        <v>12</v>
      </c>
      <c r="AN556" s="666">
        <v>5</v>
      </c>
      <c r="AO556" s="657">
        <v>46</v>
      </c>
      <c r="AP556" s="657">
        <v>40</v>
      </c>
      <c r="AQ556" s="657">
        <v>6</v>
      </c>
      <c r="AR556" s="665">
        <v>120</v>
      </c>
      <c r="AS556" s="657">
        <v>83</v>
      </c>
      <c r="AT556" s="666">
        <v>37</v>
      </c>
      <c r="AU556" s="657">
        <v>60</v>
      </c>
      <c r="AV556" s="657">
        <v>42</v>
      </c>
      <c r="AW556" s="657">
        <v>18</v>
      </c>
      <c r="AX556" s="665">
        <v>38</v>
      </c>
      <c r="AY556" s="657">
        <v>25</v>
      </c>
      <c r="AZ556" s="666">
        <v>13</v>
      </c>
      <c r="BA556" s="657">
        <v>56</v>
      </c>
      <c r="BB556" s="657">
        <v>34</v>
      </c>
      <c r="BC556" s="657">
        <v>22</v>
      </c>
      <c r="BD556" s="665">
        <v>54</v>
      </c>
      <c r="BE556" s="657">
        <v>37</v>
      </c>
      <c r="BF556" s="666">
        <v>17</v>
      </c>
      <c r="BG556" s="657">
        <v>40</v>
      </c>
      <c r="BH556" s="657">
        <v>31</v>
      </c>
      <c r="BI556" s="657">
        <v>9</v>
      </c>
      <c r="BJ556" s="665">
        <v>45</v>
      </c>
      <c r="BK556" s="657">
        <v>38</v>
      </c>
      <c r="BL556" s="666">
        <v>7</v>
      </c>
      <c r="BM556" s="657">
        <v>16</v>
      </c>
      <c r="BN556" s="657">
        <v>11</v>
      </c>
      <c r="BO556" s="657">
        <v>5</v>
      </c>
      <c r="BP556" s="665">
        <v>18</v>
      </c>
      <c r="BQ556" s="657">
        <v>14</v>
      </c>
      <c r="BR556" s="666">
        <v>4</v>
      </c>
      <c r="BS556" s="657">
        <v>50</v>
      </c>
      <c r="BT556" s="657">
        <v>39</v>
      </c>
      <c r="BU556" s="657">
        <v>11</v>
      </c>
      <c r="BV556" s="665">
        <v>44</v>
      </c>
      <c r="BW556" s="657">
        <v>28</v>
      </c>
      <c r="BX556" s="666">
        <v>16</v>
      </c>
      <c r="BY556" s="657">
        <v>47</v>
      </c>
      <c r="BZ556" s="657">
        <v>41</v>
      </c>
      <c r="CA556" s="657">
        <v>6</v>
      </c>
      <c r="CB556" s="665">
        <v>32</v>
      </c>
      <c r="CC556" s="657">
        <v>22</v>
      </c>
      <c r="CD556" s="666">
        <v>10</v>
      </c>
      <c r="CE556" s="657">
        <v>15</v>
      </c>
      <c r="CF556" s="657">
        <v>10</v>
      </c>
      <c r="CG556" s="657">
        <v>5</v>
      </c>
      <c r="CH556" s="665">
        <v>11</v>
      </c>
      <c r="CI556" s="657">
        <v>7</v>
      </c>
      <c r="CJ556" s="666">
        <v>4</v>
      </c>
      <c r="CK556" s="657">
        <v>91</v>
      </c>
      <c r="CL556" s="657">
        <v>75</v>
      </c>
      <c r="CM556" s="657">
        <v>16</v>
      </c>
      <c r="CN556" s="665">
        <v>6</v>
      </c>
      <c r="CO556" s="657">
        <v>3</v>
      </c>
      <c r="CP556" s="666">
        <v>3</v>
      </c>
      <c r="CQ556" s="657">
        <v>6</v>
      </c>
      <c r="CR556" s="657">
        <v>4</v>
      </c>
      <c r="CS556" s="657">
        <v>2</v>
      </c>
      <c r="CT556" s="665">
        <v>17</v>
      </c>
      <c r="CU556" s="657">
        <v>12</v>
      </c>
      <c r="CV556" s="666">
        <v>5</v>
      </c>
      <c r="CW556" s="657">
        <v>4</v>
      </c>
      <c r="CX556" s="657">
        <v>3</v>
      </c>
      <c r="CY556" s="657">
        <v>1</v>
      </c>
      <c r="CZ556" s="665">
        <v>8</v>
      </c>
      <c r="DA556" s="657">
        <v>3</v>
      </c>
      <c r="DB556" s="666">
        <v>5</v>
      </c>
      <c r="DC556" s="657">
        <v>30</v>
      </c>
      <c r="DD556" s="657">
        <v>25</v>
      </c>
      <c r="DE556" s="657">
        <v>5</v>
      </c>
      <c r="DF556" s="665">
        <v>11</v>
      </c>
      <c r="DG556" s="657">
        <v>11</v>
      </c>
      <c r="DH556" s="666">
        <v>0</v>
      </c>
      <c r="DI556" s="657">
        <v>27</v>
      </c>
      <c r="DJ556" s="657">
        <v>18</v>
      </c>
      <c r="DK556" s="657">
        <v>9</v>
      </c>
      <c r="DL556" s="665">
        <v>7</v>
      </c>
      <c r="DM556" s="657">
        <v>5</v>
      </c>
      <c r="DN556" s="666">
        <v>2</v>
      </c>
      <c r="DO556" s="657">
        <v>9</v>
      </c>
      <c r="DP556" s="657">
        <v>7</v>
      </c>
      <c r="DQ556" s="657">
        <v>2</v>
      </c>
      <c r="DR556" s="665">
        <v>18</v>
      </c>
      <c r="DS556" s="657">
        <v>14</v>
      </c>
      <c r="DT556" s="666">
        <v>4</v>
      </c>
      <c r="DU556" s="665">
        <v>6</v>
      </c>
      <c r="DV556" s="657">
        <v>3</v>
      </c>
      <c r="DW556" s="666">
        <v>3</v>
      </c>
    </row>
    <row r="557" spans="1:127" hidden="1" x14ac:dyDescent="0.15">
      <c r="A557" s="529" t="s">
        <v>1899</v>
      </c>
      <c r="B557" s="661">
        <v>1815</v>
      </c>
      <c r="C557" s="662">
        <v>1411</v>
      </c>
      <c r="D557" s="663">
        <v>391</v>
      </c>
      <c r="E557" s="657">
        <v>279</v>
      </c>
      <c r="F557" s="657">
        <v>228</v>
      </c>
      <c r="G557" s="657">
        <v>51</v>
      </c>
      <c r="H557" s="665">
        <v>275</v>
      </c>
      <c r="I557" s="657">
        <v>205</v>
      </c>
      <c r="J557" s="666">
        <v>70</v>
      </c>
      <c r="K557" s="657">
        <v>166</v>
      </c>
      <c r="L557" s="657">
        <v>145</v>
      </c>
      <c r="M557" s="657">
        <v>21</v>
      </c>
      <c r="N557" s="665">
        <v>54</v>
      </c>
      <c r="O557" s="657">
        <v>37</v>
      </c>
      <c r="P557" s="666">
        <v>17</v>
      </c>
      <c r="Q557" s="657">
        <v>163</v>
      </c>
      <c r="R557" s="657">
        <v>113</v>
      </c>
      <c r="S557" s="657">
        <v>50</v>
      </c>
      <c r="T557" s="665">
        <v>14</v>
      </c>
      <c r="U557" s="657">
        <v>10</v>
      </c>
      <c r="V557" s="666">
        <v>4</v>
      </c>
      <c r="W557" s="657">
        <v>3</v>
      </c>
      <c r="X557" s="657">
        <v>2</v>
      </c>
      <c r="Y557" s="657">
        <v>1</v>
      </c>
      <c r="Z557" s="665">
        <v>23</v>
      </c>
      <c r="AA557" s="657">
        <v>19</v>
      </c>
      <c r="AB557" s="666">
        <v>4</v>
      </c>
      <c r="AC557" s="657">
        <v>3</v>
      </c>
      <c r="AD557" s="657">
        <v>2</v>
      </c>
      <c r="AE557" s="657">
        <v>1</v>
      </c>
      <c r="AF557" s="665">
        <v>77</v>
      </c>
      <c r="AG557" s="657">
        <v>65</v>
      </c>
      <c r="AH557" s="666">
        <v>12</v>
      </c>
      <c r="AI557" s="657">
        <v>88</v>
      </c>
      <c r="AJ557" s="657">
        <v>67</v>
      </c>
      <c r="AK557" s="657">
        <v>21</v>
      </c>
      <c r="AL557" s="665">
        <v>4</v>
      </c>
      <c r="AM557" s="657">
        <v>4</v>
      </c>
      <c r="AN557" s="666">
        <v>0</v>
      </c>
      <c r="AO557" s="657">
        <v>20</v>
      </c>
      <c r="AP557" s="657">
        <v>17</v>
      </c>
      <c r="AQ557" s="657">
        <v>3</v>
      </c>
      <c r="AR557" s="665">
        <v>9</v>
      </c>
      <c r="AS557" s="657">
        <v>6</v>
      </c>
      <c r="AT557" s="666">
        <v>3</v>
      </c>
      <c r="AU557" s="657">
        <v>3</v>
      </c>
      <c r="AV557" s="657">
        <v>2</v>
      </c>
      <c r="AW557" s="657">
        <v>1</v>
      </c>
      <c r="AX557" s="665">
        <v>5</v>
      </c>
      <c r="AY557" s="657">
        <v>4</v>
      </c>
      <c r="AZ557" s="666">
        <v>1</v>
      </c>
      <c r="BA557" s="657">
        <v>8</v>
      </c>
      <c r="BB557" s="657">
        <v>7</v>
      </c>
      <c r="BC557" s="657">
        <v>1</v>
      </c>
      <c r="BD557" s="665">
        <v>12</v>
      </c>
      <c r="BE557" s="657">
        <v>8</v>
      </c>
      <c r="BF557" s="666">
        <v>4</v>
      </c>
      <c r="BG557" s="657">
        <v>14</v>
      </c>
      <c r="BH557" s="657">
        <v>12</v>
      </c>
      <c r="BI557" s="657">
        <v>2</v>
      </c>
      <c r="BJ557" s="665">
        <v>43</v>
      </c>
      <c r="BK557" s="657">
        <v>32</v>
      </c>
      <c r="BL557" s="666">
        <v>11</v>
      </c>
      <c r="BM557" s="657">
        <v>16</v>
      </c>
      <c r="BN557" s="657">
        <v>13</v>
      </c>
      <c r="BO557" s="657">
        <v>3</v>
      </c>
      <c r="BP557" s="665">
        <v>102</v>
      </c>
      <c r="BQ557" s="657">
        <v>70</v>
      </c>
      <c r="BR557" s="666">
        <v>19</v>
      </c>
      <c r="BS557" s="657">
        <v>25</v>
      </c>
      <c r="BT557" s="657">
        <v>19</v>
      </c>
      <c r="BU557" s="657">
        <v>6</v>
      </c>
      <c r="BV557" s="665">
        <v>25</v>
      </c>
      <c r="BW557" s="657">
        <v>19</v>
      </c>
      <c r="BX557" s="666">
        <v>6</v>
      </c>
      <c r="BY557" s="657">
        <v>37</v>
      </c>
      <c r="BZ557" s="657">
        <v>29</v>
      </c>
      <c r="CA557" s="657">
        <v>8</v>
      </c>
      <c r="CB557" s="665">
        <v>15</v>
      </c>
      <c r="CC557" s="657">
        <v>11</v>
      </c>
      <c r="CD557" s="666">
        <v>4</v>
      </c>
      <c r="CE557" s="657">
        <v>34</v>
      </c>
      <c r="CF557" s="657">
        <v>28</v>
      </c>
      <c r="CG557" s="657">
        <v>6</v>
      </c>
      <c r="CH557" s="665">
        <v>21</v>
      </c>
      <c r="CI557" s="657">
        <v>18</v>
      </c>
      <c r="CJ557" s="666">
        <v>3</v>
      </c>
      <c r="CK557" s="657">
        <v>146</v>
      </c>
      <c r="CL557" s="657">
        <v>112</v>
      </c>
      <c r="CM557" s="657">
        <v>34</v>
      </c>
      <c r="CN557" s="665">
        <v>1</v>
      </c>
      <c r="CO557" s="657">
        <v>1</v>
      </c>
      <c r="CP557" s="666">
        <v>0</v>
      </c>
      <c r="CQ557" s="657">
        <v>19</v>
      </c>
      <c r="CR557" s="657">
        <v>16</v>
      </c>
      <c r="CS557" s="657">
        <v>3</v>
      </c>
      <c r="CT557" s="665">
        <v>21</v>
      </c>
      <c r="CU557" s="657">
        <v>17</v>
      </c>
      <c r="CV557" s="666">
        <v>4</v>
      </c>
      <c r="CW557" s="657">
        <v>0</v>
      </c>
      <c r="CX557" s="657">
        <v>0</v>
      </c>
      <c r="CY557" s="657">
        <v>0</v>
      </c>
      <c r="CZ557" s="665">
        <v>10</v>
      </c>
      <c r="DA557" s="657">
        <v>7</v>
      </c>
      <c r="DB557" s="666">
        <v>3</v>
      </c>
      <c r="DC557" s="657">
        <v>9</v>
      </c>
      <c r="DD557" s="657">
        <v>8</v>
      </c>
      <c r="DE557" s="657">
        <v>1</v>
      </c>
      <c r="DF557" s="665">
        <v>3</v>
      </c>
      <c r="DG557" s="657">
        <v>2</v>
      </c>
      <c r="DH557" s="666">
        <v>1</v>
      </c>
      <c r="DI557" s="657">
        <v>1</v>
      </c>
      <c r="DJ557" s="657">
        <v>1</v>
      </c>
      <c r="DK557" s="657">
        <v>0</v>
      </c>
      <c r="DL557" s="665">
        <v>2</v>
      </c>
      <c r="DM557" s="657">
        <v>2</v>
      </c>
      <c r="DN557" s="666">
        <v>0</v>
      </c>
      <c r="DO557" s="657">
        <v>8</v>
      </c>
      <c r="DP557" s="657">
        <v>5</v>
      </c>
      <c r="DQ557" s="657">
        <v>3</v>
      </c>
      <c r="DR557" s="665">
        <v>33</v>
      </c>
      <c r="DS557" s="657">
        <v>26</v>
      </c>
      <c r="DT557" s="666">
        <v>7</v>
      </c>
      <c r="DU557" s="665">
        <v>24</v>
      </c>
      <c r="DV557" s="657">
        <v>22</v>
      </c>
      <c r="DW557" s="666">
        <v>2</v>
      </c>
    </row>
    <row r="558" spans="1:127" hidden="1" x14ac:dyDescent="0.15">
      <c r="A558" s="529" t="s">
        <v>1900</v>
      </c>
      <c r="B558" s="661">
        <v>779</v>
      </c>
      <c r="C558" s="662">
        <v>616</v>
      </c>
      <c r="D558" s="663">
        <v>163</v>
      </c>
      <c r="E558" s="657">
        <v>239</v>
      </c>
      <c r="F558" s="657">
        <v>192</v>
      </c>
      <c r="G558" s="657">
        <v>47</v>
      </c>
      <c r="H558" s="665">
        <v>53</v>
      </c>
      <c r="I558" s="657">
        <v>40</v>
      </c>
      <c r="J558" s="666">
        <v>13</v>
      </c>
      <c r="K558" s="657">
        <v>287</v>
      </c>
      <c r="L558" s="657">
        <v>235</v>
      </c>
      <c r="M558" s="657">
        <v>52</v>
      </c>
      <c r="N558" s="665">
        <v>26</v>
      </c>
      <c r="O558" s="657">
        <v>20</v>
      </c>
      <c r="P558" s="666">
        <v>6</v>
      </c>
      <c r="Q558" s="657">
        <v>57</v>
      </c>
      <c r="R558" s="657">
        <v>47</v>
      </c>
      <c r="S558" s="657">
        <v>10</v>
      </c>
      <c r="T558" s="665">
        <v>0</v>
      </c>
      <c r="U558" s="657">
        <v>0</v>
      </c>
      <c r="V558" s="666">
        <v>0</v>
      </c>
      <c r="W558" s="657">
        <v>1</v>
      </c>
      <c r="X558" s="657">
        <v>1</v>
      </c>
      <c r="Y558" s="657">
        <v>0</v>
      </c>
      <c r="Z558" s="665">
        <v>15</v>
      </c>
      <c r="AA558" s="657">
        <v>11</v>
      </c>
      <c r="AB558" s="666">
        <v>4</v>
      </c>
      <c r="AC558" s="657">
        <v>0</v>
      </c>
      <c r="AD558" s="657">
        <v>0</v>
      </c>
      <c r="AE558" s="657">
        <v>0</v>
      </c>
      <c r="AF558" s="665">
        <v>3</v>
      </c>
      <c r="AG558" s="657">
        <v>3</v>
      </c>
      <c r="AH558" s="666">
        <v>0</v>
      </c>
      <c r="AI558" s="657">
        <v>5</v>
      </c>
      <c r="AJ558" s="657">
        <v>4</v>
      </c>
      <c r="AK558" s="657">
        <v>1</v>
      </c>
      <c r="AL558" s="665">
        <v>0</v>
      </c>
      <c r="AM558" s="657">
        <v>0</v>
      </c>
      <c r="AN558" s="666">
        <v>0</v>
      </c>
      <c r="AO558" s="657">
        <v>7</v>
      </c>
      <c r="AP558" s="657">
        <v>6</v>
      </c>
      <c r="AQ558" s="657">
        <v>1</v>
      </c>
      <c r="AR558" s="665">
        <v>8</v>
      </c>
      <c r="AS558" s="657">
        <v>5</v>
      </c>
      <c r="AT558" s="666">
        <v>3</v>
      </c>
      <c r="AU558" s="657">
        <v>3</v>
      </c>
      <c r="AV558" s="657">
        <v>2</v>
      </c>
      <c r="AW558" s="657">
        <v>1</v>
      </c>
      <c r="AX558" s="665">
        <v>0</v>
      </c>
      <c r="AY558" s="657">
        <v>0</v>
      </c>
      <c r="AZ558" s="666">
        <v>0</v>
      </c>
      <c r="BA558" s="657">
        <v>17</v>
      </c>
      <c r="BB558" s="657">
        <v>8</v>
      </c>
      <c r="BC558" s="657">
        <v>9</v>
      </c>
      <c r="BD558" s="665">
        <v>1</v>
      </c>
      <c r="BE558" s="657">
        <v>1</v>
      </c>
      <c r="BF558" s="666">
        <v>0</v>
      </c>
      <c r="BG558" s="657">
        <v>3</v>
      </c>
      <c r="BH558" s="657">
        <v>2</v>
      </c>
      <c r="BI558" s="657">
        <v>1</v>
      </c>
      <c r="BJ558" s="665">
        <v>8</v>
      </c>
      <c r="BK558" s="657">
        <v>6</v>
      </c>
      <c r="BL558" s="666">
        <v>2</v>
      </c>
      <c r="BM558" s="657">
        <v>0</v>
      </c>
      <c r="BN558" s="657">
        <v>0</v>
      </c>
      <c r="BO558" s="657">
        <v>0</v>
      </c>
      <c r="BP558" s="665">
        <v>8</v>
      </c>
      <c r="BQ558" s="657">
        <v>5</v>
      </c>
      <c r="BR558" s="666">
        <v>3</v>
      </c>
      <c r="BS558" s="657">
        <v>12</v>
      </c>
      <c r="BT558" s="657">
        <v>9</v>
      </c>
      <c r="BU558" s="657">
        <v>3</v>
      </c>
      <c r="BV558" s="665">
        <v>0</v>
      </c>
      <c r="BW558" s="657">
        <v>0</v>
      </c>
      <c r="BX558" s="666">
        <v>0</v>
      </c>
      <c r="BY558" s="657">
        <v>2</v>
      </c>
      <c r="BZ558" s="657">
        <v>1</v>
      </c>
      <c r="CA558" s="657">
        <v>1</v>
      </c>
      <c r="CB558" s="665">
        <v>0</v>
      </c>
      <c r="CC558" s="657">
        <v>0</v>
      </c>
      <c r="CD558" s="666">
        <v>0</v>
      </c>
      <c r="CE558" s="657">
        <v>9</v>
      </c>
      <c r="CF558" s="657">
        <v>7</v>
      </c>
      <c r="CG558" s="657">
        <v>2</v>
      </c>
      <c r="CH558" s="665">
        <v>9</v>
      </c>
      <c r="CI558" s="657">
        <v>7</v>
      </c>
      <c r="CJ558" s="666">
        <v>2</v>
      </c>
      <c r="CK558" s="657">
        <v>0</v>
      </c>
      <c r="CL558" s="657">
        <v>0</v>
      </c>
      <c r="CM558" s="657">
        <v>0</v>
      </c>
      <c r="CN558" s="665">
        <v>0</v>
      </c>
      <c r="CO558" s="657">
        <v>0</v>
      </c>
      <c r="CP558" s="666">
        <v>0</v>
      </c>
      <c r="CQ558" s="657">
        <v>0</v>
      </c>
      <c r="CR558" s="657">
        <v>0</v>
      </c>
      <c r="CS558" s="657">
        <v>0</v>
      </c>
      <c r="CT558" s="665">
        <v>0</v>
      </c>
      <c r="CU558" s="657">
        <v>0</v>
      </c>
      <c r="CV558" s="666">
        <v>0</v>
      </c>
      <c r="CW558" s="657">
        <v>0</v>
      </c>
      <c r="CX558" s="657">
        <v>0</v>
      </c>
      <c r="CY558" s="657">
        <v>0</v>
      </c>
      <c r="CZ558" s="665">
        <v>0</v>
      </c>
      <c r="DA558" s="657">
        <v>0</v>
      </c>
      <c r="DB558" s="666">
        <v>0</v>
      </c>
      <c r="DC558" s="657">
        <v>0</v>
      </c>
      <c r="DD558" s="657">
        <v>0</v>
      </c>
      <c r="DE558" s="657">
        <v>0</v>
      </c>
      <c r="DF558" s="665">
        <v>1</v>
      </c>
      <c r="DG558" s="657">
        <v>1</v>
      </c>
      <c r="DH558" s="666">
        <v>0</v>
      </c>
      <c r="DI558" s="657">
        <v>5</v>
      </c>
      <c r="DJ558" s="657">
        <v>3</v>
      </c>
      <c r="DK558" s="657">
        <v>2</v>
      </c>
      <c r="DL558" s="665">
        <v>0</v>
      </c>
      <c r="DM558" s="657">
        <v>0</v>
      </c>
      <c r="DN558" s="666">
        <v>0</v>
      </c>
      <c r="DO558" s="657">
        <v>0</v>
      </c>
      <c r="DP558" s="657">
        <v>0</v>
      </c>
      <c r="DQ558" s="657">
        <v>0</v>
      </c>
      <c r="DR558" s="665">
        <v>0</v>
      </c>
      <c r="DS558" s="657">
        <v>0</v>
      </c>
      <c r="DT558" s="666">
        <v>0</v>
      </c>
      <c r="DU558" s="665">
        <v>0</v>
      </c>
      <c r="DV558" s="657">
        <v>0</v>
      </c>
      <c r="DW558" s="666">
        <v>0</v>
      </c>
    </row>
    <row r="559" spans="1:127" hidden="1" x14ac:dyDescent="0.15">
      <c r="A559" s="529" t="s">
        <v>1901</v>
      </c>
      <c r="B559" s="661">
        <v>9560</v>
      </c>
      <c r="C559" s="662">
        <v>7768</v>
      </c>
      <c r="D559" s="663">
        <v>1767</v>
      </c>
      <c r="E559" s="657">
        <v>3100</v>
      </c>
      <c r="F559" s="657">
        <v>2478</v>
      </c>
      <c r="G559" s="657">
        <v>610</v>
      </c>
      <c r="H559" s="665">
        <v>1086</v>
      </c>
      <c r="I559" s="657">
        <v>955</v>
      </c>
      <c r="J559" s="666">
        <v>131</v>
      </c>
      <c r="K559" s="657">
        <v>1278</v>
      </c>
      <c r="L559" s="657">
        <v>1092</v>
      </c>
      <c r="M559" s="657">
        <v>186</v>
      </c>
      <c r="N559" s="665">
        <v>832</v>
      </c>
      <c r="O559" s="657">
        <v>699</v>
      </c>
      <c r="P559" s="666">
        <v>133</v>
      </c>
      <c r="Q559" s="657">
        <v>58</v>
      </c>
      <c r="R559" s="657">
        <v>39</v>
      </c>
      <c r="S559" s="657">
        <v>19</v>
      </c>
      <c r="T559" s="665">
        <v>0</v>
      </c>
      <c r="U559" s="657">
        <v>0</v>
      </c>
      <c r="V559" s="666">
        <v>0</v>
      </c>
      <c r="W559" s="657">
        <v>22</v>
      </c>
      <c r="X559" s="657">
        <v>12</v>
      </c>
      <c r="Y559" s="657">
        <v>10</v>
      </c>
      <c r="Z559" s="665">
        <v>278</v>
      </c>
      <c r="AA559" s="657">
        <v>242</v>
      </c>
      <c r="AB559" s="666">
        <v>36</v>
      </c>
      <c r="AC559" s="657">
        <v>87</v>
      </c>
      <c r="AD559" s="657">
        <v>60</v>
      </c>
      <c r="AE559" s="657">
        <v>27</v>
      </c>
      <c r="AF559" s="665">
        <v>1</v>
      </c>
      <c r="AG559" s="657">
        <v>1</v>
      </c>
      <c r="AH559" s="666">
        <v>0</v>
      </c>
      <c r="AI559" s="657">
        <v>236</v>
      </c>
      <c r="AJ559" s="657">
        <v>175</v>
      </c>
      <c r="AK559" s="657">
        <v>61</v>
      </c>
      <c r="AL559" s="665">
        <v>72</v>
      </c>
      <c r="AM559" s="657">
        <v>58</v>
      </c>
      <c r="AN559" s="666">
        <v>14</v>
      </c>
      <c r="AO559" s="657">
        <v>0</v>
      </c>
      <c r="AP559" s="657">
        <v>0</v>
      </c>
      <c r="AQ559" s="657">
        <v>0</v>
      </c>
      <c r="AR559" s="665">
        <v>44</v>
      </c>
      <c r="AS559" s="657">
        <v>36</v>
      </c>
      <c r="AT559" s="666">
        <v>8</v>
      </c>
      <c r="AU559" s="657">
        <v>37</v>
      </c>
      <c r="AV559" s="657">
        <v>33</v>
      </c>
      <c r="AW559" s="657">
        <v>4</v>
      </c>
      <c r="AX559" s="665">
        <v>1781</v>
      </c>
      <c r="AY559" s="657">
        <v>1304</v>
      </c>
      <c r="AZ559" s="666">
        <v>464</v>
      </c>
      <c r="BA559" s="657">
        <v>232</v>
      </c>
      <c r="BB559" s="657">
        <v>219</v>
      </c>
      <c r="BC559" s="657">
        <v>13</v>
      </c>
      <c r="BD559" s="665">
        <v>1</v>
      </c>
      <c r="BE559" s="657">
        <v>1</v>
      </c>
      <c r="BF559" s="666">
        <v>0</v>
      </c>
      <c r="BG559" s="657">
        <v>254</v>
      </c>
      <c r="BH559" s="657">
        <v>236</v>
      </c>
      <c r="BI559" s="657">
        <v>18</v>
      </c>
      <c r="BJ559" s="665">
        <v>6</v>
      </c>
      <c r="BK559" s="657">
        <v>4</v>
      </c>
      <c r="BL559" s="666">
        <v>2</v>
      </c>
      <c r="BM559" s="657">
        <v>0</v>
      </c>
      <c r="BN559" s="657">
        <v>0</v>
      </c>
      <c r="BO559" s="657">
        <v>0</v>
      </c>
      <c r="BP559" s="665">
        <v>0</v>
      </c>
      <c r="BQ559" s="657">
        <v>0</v>
      </c>
      <c r="BR559" s="666">
        <v>0</v>
      </c>
      <c r="BS559" s="657">
        <v>3</v>
      </c>
      <c r="BT559" s="657">
        <v>2</v>
      </c>
      <c r="BU559" s="657">
        <v>1</v>
      </c>
      <c r="BV559" s="665">
        <v>2</v>
      </c>
      <c r="BW559" s="657">
        <v>0</v>
      </c>
      <c r="BX559" s="666">
        <v>2</v>
      </c>
      <c r="BY559" s="657">
        <v>0</v>
      </c>
      <c r="BZ559" s="657">
        <v>0</v>
      </c>
      <c r="CA559" s="657">
        <v>0</v>
      </c>
      <c r="CB559" s="665">
        <v>0</v>
      </c>
      <c r="CC559" s="657">
        <v>0</v>
      </c>
      <c r="CD559" s="666">
        <v>0</v>
      </c>
      <c r="CE559" s="657">
        <v>0</v>
      </c>
      <c r="CF559" s="657">
        <v>0</v>
      </c>
      <c r="CG559" s="657">
        <v>0</v>
      </c>
      <c r="CH559" s="665">
        <v>0</v>
      </c>
      <c r="CI559" s="657">
        <v>0</v>
      </c>
      <c r="CJ559" s="666">
        <v>0</v>
      </c>
      <c r="CK559" s="657">
        <v>8</v>
      </c>
      <c r="CL559" s="657">
        <v>5</v>
      </c>
      <c r="CM559" s="657">
        <v>3</v>
      </c>
      <c r="CN559" s="665">
        <v>4</v>
      </c>
      <c r="CO559" s="657">
        <v>4</v>
      </c>
      <c r="CP559" s="666">
        <v>0</v>
      </c>
      <c r="CQ559" s="657">
        <v>13</v>
      </c>
      <c r="CR559" s="657">
        <v>13</v>
      </c>
      <c r="CS559" s="657">
        <v>0</v>
      </c>
      <c r="CT559" s="665">
        <v>38</v>
      </c>
      <c r="CU559" s="657">
        <v>30</v>
      </c>
      <c r="CV559" s="666">
        <v>8</v>
      </c>
      <c r="CW559" s="657">
        <v>23</v>
      </c>
      <c r="CX559" s="657">
        <v>20</v>
      </c>
      <c r="CY559" s="657">
        <v>3</v>
      </c>
      <c r="CZ559" s="665">
        <v>7</v>
      </c>
      <c r="DA559" s="657">
        <v>5</v>
      </c>
      <c r="DB559" s="666">
        <v>2</v>
      </c>
      <c r="DC559" s="657">
        <v>5</v>
      </c>
      <c r="DD559" s="657">
        <v>4</v>
      </c>
      <c r="DE559" s="657">
        <v>1</v>
      </c>
      <c r="DF559" s="665">
        <v>1</v>
      </c>
      <c r="DG559" s="657">
        <v>1</v>
      </c>
      <c r="DH559" s="666">
        <v>0</v>
      </c>
      <c r="DI559" s="657">
        <v>39</v>
      </c>
      <c r="DJ559" s="657">
        <v>34</v>
      </c>
      <c r="DK559" s="657">
        <v>5</v>
      </c>
      <c r="DL559" s="665">
        <v>8</v>
      </c>
      <c r="DM559" s="657">
        <v>3</v>
      </c>
      <c r="DN559" s="666">
        <v>5</v>
      </c>
      <c r="DO559" s="657">
        <v>4</v>
      </c>
      <c r="DP559" s="657">
        <v>3</v>
      </c>
      <c r="DQ559" s="657">
        <v>1</v>
      </c>
      <c r="DR559" s="665">
        <v>0</v>
      </c>
      <c r="DS559" s="657">
        <v>0</v>
      </c>
      <c r="DT559" s="666">
        <v>0</v>
      </c>
      <c r="DU559" s="665">
        <v>0</v>
      </c>
      <c r="DV559" s="657">
        <v>0</v>
      </c>
      <c r="DW559" s="666">
        <v>0</v>
      </c>
    </row>
    <row r="560" spans="1:127" hidden="1" x14ac:dyDescent="0.15">
      <c r="A560" s="529" t="s">
        <v>1902</v>
      </c>
      <c r="B560" s="661">
        <v>3156</v>
      </c>
      <c r="C560" s="662">
        <v>2597</v>
      </c>
      <c r="D560" s="663">
        <v>539</v>
      </c>
      <c r="E560" s="657">
        <v>1006</v>
      </c>
      <c r="F560" s="657">
        <v>728</v>
      </c>
      <c r="G560" s="657">
        <v>260</v>
      </c>
      <c r="H560" s="665">
        <v>112</v>
      </c>
      <c r="I560" s="657">
        <v>93</v>
      </c>
      <c r="J560" s="666">
        <v>19</v>
      </c>
      <c r="K560" s="657">
        <v>242</v>
      </c>
      <c r="L560" s="657">
        <v>224</v>
      </c>
      <c r="M560" s="657">
        <v>18</v>
      </c>
      <c r="N560" s="665">
        <v>106</v>
      </c>
      <c r="O560" s="657">
        <v>77</v>
      </c>
      <c r="P560" s="666">
        <v>27</v>
      </c>
      <c r="Q560" s="657">
        <v>43</v>
      </c>
      <c r="R560" s="657">
        <v>37</v>
      </c>
      <c r="S560" s="657">
        <v>6</v>
      </c>
      <c r="T560" s="665">
        <v>0</v>
      </c>
      <c r="U560" s="657">
        <v>0</v>
      </c>
      <c r="V560" s="666">
        <v>0</v>
      </c>
      <c r="W560" s="657">
        <v>3</v>
      </c>
      <c r="X560" s="657">
        <v>1</v>
      </c>
      <c r="Y560" s="657">
        <v>2</v>
      </c>
      <c r="Z560" s="665">
        <v>21</v>
      </c>
      <c r="AA560" s="657">
        <v>19</v>
      </c>
      <c r="AB560" s="666">
        <v>2</v>
      </c>
      <c r="AC560" s="657">
        <v>45</v>
      </c>
      <c r="AD560" s="657">
        <v>36</v>
      </c>
      <c r="AE560" s="657">
        <v>9</v>
      </c>
      <c r="AF560" s="665">
        <v>2</v>
      </c>
      <c r="AG560" s="657">
        <v>1</v>
      </c>
      <c r="AH560" s="666">
        <v>1</v>
      </c>
      <c r="AI560" s="657">
        <v>362</v>
      </c>
      <c r="AJ560" s="657">
        <v>314</v>
      </c>
      <c r="AK560" s="657">
        <v>48</v>
      </c>
      <c r="AL560" s="665">
        <v>0</v>
      </c>
      <c r="AM560" s="657">
        <v>0</v>
      </c>
      <c r="AN560" s="666">
        <v>0</v>
      </c>
      <c r="AO560" s="657">
        <v>46</v>
      </c>
      <c r="AP560" s="657">
        <v>23</v>
      </c>
      <c r="AQ560" s="657">
        <v>23</v>
      </c>
      <c r="AR560" s="665">
        <v>5</v>
      </c>
      <c r="AS560" s="657">
        <v>3</v>
      </c>
      <c r="AT560" s="666">
        <v>2</v>
      </c>
      <c r="AU560" s="657">
        <v>1</v>
      </c>
      <c r="AV560" s="657">
        <v>1</v>
      </c>
      <c r="AW560" s="657">
        <v>0</v>
      </c>
      <c r="AX560" s="665">
        <v>678</v>
      </c>
      <c r="AY560" s="657">
        <v>607</v>
      </c>
      <c r="AZ560" s="666">
        <v>71</v>
      </c>
      <c r="BA560" s="657">
        <v>0</v>
      </c>
      <c r="BB560" s="657">
        <v>0</v>
      </c>
      <c r="BC560" s="657">
        <v>0</v>
      </c>
      <c r="BD560" s="665">
        <v>0</v>
      </c>
      <c r="BE560" s="657">
        <v>0</v>
      </c>
      <c r="BF560" s="666">
        <v>0</v>
      </c>
      <c r="BG560" s="657">
        <v>0</v>
      </c>
      <c r="BH560" s="657">
        <v>0</v>
      </c>
      <c r="BI560" s="657">
        <v>0</v>
      </c>
      <c r="BJ560" s="665">
        <v>56</v>
      </c>
      <c r="BK560" s="657">
        <v>55</v>
      </c>
      <c r="BL560" s="666">
        <v>1</v>
      </c>
      <c r="BM560" s="657">
        <v>0</v>
      </c>
      <c r="BN560" s="657">
        <v>0</v>
      </c>
      <c r="BO560" s="657">
        <v>0</v>
      </c>
      <c r="BP560" s="665">
        <v>0</v>
      </c>
      <c r="BQ560" s="657">
        <v>0</v>
      </c>
      <c r="BR560" s="666">
        <v>0</v>
      </c>
      <c r="BS560" s="657">
        <v>0</v>
      </c>
      <c r="BT560" s="657">
        <v>0</v>
      </c>
      <c r="BU560" s="657">
        <v>0</v>
      </c>
      <c r="BV560" s="665">
        <v>0</v>
      </c>
      <c r="BW560" s="657">
        <v>0</v>
      </c>
      <c r="BX560" s="666">
        <v>0</v>
      </c>
      <c r="BY560" s="657">
        <v>0</v>
      </c>
      <c r="BZ560" s="657">
        <v>0</v>
      </c>
      <c r="CA560" s="657">
        <v>0</v>
      </c>
      <c r="CB560" s="665">
        <v>0</v>
      </c>
      <c r="CC560" s="657">
        <v>0</v>
      </c>
      <c r="CD560" s="666">
        <v>0</v>
      </c>
      <c r="CE560" s="657">
        <v>34</v>
      </c>
      <c r="CF560" s="657">
        <v>22</v>
      </c>
      <c r="CG560" s="657">
        <v>12</v>
      </c>
      <c r="CH560" s="665">
        <v>7</v>
      </c>
      <c r="CI560" s="657">
        <v>6</v>
      </c>
      <c r="CJ560" s="666">
        <v>1</v>
      </c>
      <c r="CK560" s="657">
        <v>0</v>
      </c>
      <c r="CL560" s="657">
        <v>0</v>
      </c>
      <c r="CM560" s="657">
        <v>0</v>
      </c>
      <c r="CN560" s="665">
        <v>0</v>
      </c>
      <c r="CO560" s="657">
        <v>0</v>
      </c>
      <c r="CP560" s="666">
        <v>0</v>
      </c>
      <c r="CQ560" s="657">
        <v>17</v>
      </c>
      <c r="CR560" s="657">
        <v>13</v>
      </c>
      <c r="CS560" s="657">
        <v>4</v>
      </c>
      <c r="CT560" s="665">
        <v>2</v>
      </c>
      <c r="CU560" s="657">
        <v>2</v>
      </c>
      <c r="CV560" s="666">
        <v>0</v>
      </c>
      <c r="CW560" s="657">
        <v>361</v>
      </c>
      <c r="CX560" s="657">
        <v>331</v>
      </c>
      <c r="CY560" s="657">
        <v>30</v>
      </c>
      <c r="CZ560" s="665">
        <v>2</v>
      </c>
      <c r="DA560" s="657">
        <v>2</v>
      </c>
      <c r="DB560" s="666">
        <v>0</v>
      </c>
      <c r="DC560" s="657">
        <v>0</v>
      </c>
      <c r="DD560" s="657">
        <v>0</v>
      </c>
      <c r="DE560" s="657">
        <v>0</v>
      </c>
      <c r="DF560" s="665">
        <v>5</v>
      </c>
      <c r="DG560" s="657">
        <v>2</v>
      </c>
      <c r="DH560" s="666">
        <v>3</v>
      </c>
      <c r="DI560" s="657">
        <v>0</v>
      </c>
      <c r="DJ560" s="657">
        <v>0</v>
      </c>
      <c r="DK560" s="657">
        <v>0</v>
      </c>
      <c r="DL560" s="665">
        <v>0</v>
      </c>
      <c r="DM560" s="657">
        <v>0</v>
      </c>
      <c r="DN560" s="666">
        <v>0</v>
      </c>
      <c r="DO560" s="657">
        <v>0</v>
      </c>
      <c r="DP560" s="657">
        <v>0</v>
      </c>
      <c r="DQ560" s="657">
        <v>0</v>
      </c>
      <c r="DR560" s="665">
        <v>0</v>
      </c>
      <c r="DS560" s="657">
        <v>0</v>
      </c>
      <c r="DT560" s="666">
        <v>0</v>
      </c>
      <c r="DU560" s="665">
        <v>0</v>
      </c>
      <c r="DV560" s="657">
        <v>0</v>
      </c>
      <c r="DW560" s="666">
        <v>0</v>
      </c>
    </row>
    <row r="561" spans="1:127" hidden="1" x14ac:dyDescent="0.15">
      <c r="A561" s="529" t="s">
        <v>1903</v>
      </c>
      <c r="B561" s="661">
        <v>1460</v>
      </c>
      <c r="C561" s="662">
        <v>1168</v>
      </c>
      <c r="D561" s="663">
        <v>292</v>
      </c>
      <c r="E561" s="657">
        <v>331</v>
      </c>
      <c r="F561" s="657">
        <v>244</v>
      </c>
      <c r="G561" s="657">
        <v>87</v>
      </c>
      <c r="H561" s="665">
        <v>434</v>
      </c>
      <c r="I561" s="657">
        <v>328</v>
      </c>
      <c r="J561" s="666">
        <v>106</v>
      </c>
      <c r="K561" s="657">
        <v>485</v>
      </c>
      <c r="L561" s="657">
        <v>434</v>
      </c>
      <c r="M561" s="657">
        <v>51</v>
      </c>
      <c r="N561" s="665">
        <v>11</v>
      </c>
      <c r="O561" s="657">
        <v>4</v>
      </c>
      <c r="P561" s="666">
        <v>7</v>
      </c>
      <c r="Q561" s="657">
        <v>8</v>
      </c>
      <c r="R561" s="657">
        <v>8</v>
      </c>
      <c r="S561" s="657">
        <v>0</v>
      </c>
      <c r="T561" s="665">
        <v>0</v>
      </c>
      <c r="U561" s="657">
        <v>0</v>
      </c>
      <c r="V561" s="666">
        <v>0</v>
      </c>
      <c r="W561" s="657">
        <v>0</v>
      </c>
      <c r="X561" s="657">
        <v>0</v>
      </c>
      <c r="Y561" s="657">
        <v>0</v>
      </c>
      <c r="Z561" s="665">
        <v>9</v>
      </c>
      <c r="AA561" s="657">
        <v>7</v>
      </c>
      <c r="AB561" s="666">
        <v>2</v>
      </c>
      <c r="AC561" s="657">
        <v>0</v>
      </c>
      <c r="AD561" s="657">
        <v>0</v>
      </c>
      <c r="AE561" s="657">
        <v>0</v>
      </c>
      <c r="AF561" s="665">
        <v>0</v>
      </c>
      <c r="AG561" s="657">
        <v>0</v>
      </c>
      <c r="AH561" s="666">
        <v>0</v>
      </c>
      <c r="AI561" s="657">
        <v>46</v>
      </c>
      <c r="AJ561" s="657">
        <v>37</v>
      </c>
      <c r="AK561" s="657">
        <v>9</v>
      </c>
      <c r="AL561" s="665">
        <v>0</v>
      </c>
      <c r="AM561" s="657">
        <v>0</v>
      </c>
      <c r="AN561" s="666">
        <v>0</v>
      </c>
      <c r="AO561" s="657">
        <v>0</v>
      </c>
      <c r="AP561" s="657">
        <v>0</v>
      </c>
      <c r="AQ561" s="657">
        <v>0</v>
      </c>
      <c r="AR561" s="665">
        <v>4</v>
      </c>
      <c r="AS561" s="657">
        <v>3</v>
      </c>
      <c r="AT561" s="666">
        <v>1</v>
      </c>
      <c r="AU561" s="657">
        <v>0</v>
      </c>
      <c r="AV561" s="657">
        <v>0</v>
      </c>
      <c r="AW561" s="657">
        <v>0</v>
      </c>
      <c r="AX561" s="665">
        <v>106</v>
      </c>
      <c r="AY561" s="657">
        <v>88</v>
      </c>
      <c r="AZ561" s="666">
        <v>18</v>
      </c>
      <c r="BA561" s="657">
        <v>3</v>
      </c>
      <c r="BB561" s="657">
        <v>2</v>
      </c>
      <c r="BC561" s="657">
        <v>1</v>
      </c>
      <c r="BD561" s="665">
        <v>0</v>
      </c>
      <c r="BE561" s="657">
        <v>0</v>
      </c>
      <c r="BF561" s="666">
        <v>0</v>
      </c>
      <c r="BG561" s="657">
        <v>7</v>
      </c>
      <c r="BH561" s="657">
        <v>5</v>
      </c>
      <c r="BI561" s="657">
        <v>2</v>
      </c>
      <c r="BJ561" s="665">
        <v>0</v>
      </c>
      <c r="BK561" s="657">
        <v>0</v>
      </c>
      <c r="BL561" s="666">
        <v>0</v>
      </c>
      <c r="BM561" s="657">
        <v>0</v>
      </c>
      <c r="BN561" s="657">
        <v>0</v>
      </c>
      <c r="BO561" s="657">
        <v>0</v>
      </c>
      <c r="BP561" s="665">
        <v>0</v>
      </c>
      <c r="BQ561" s="657">
        <v>0</v>
      </c>
      <c r="BR561" s="666">
        <v>0</v>
      </c>
      <c r="BS561" s="657">
        <v>0</v>
      </c>
      <c r="BT561" s="657">
        <v>0</v>
      </c>
      <c r="BU561" s="657">
        <v>0</v>
      </c>
      <c r="BV561" s="665">
        <v>0</v>
      </c>
      <c r="BW561" s="657">
        <v>0</v>
      </c>
      <c r="BX561" s="666">
        <v>0</v>
      </c>
      <c r="BY561" s="657">
        <v>0</v>
      </c>
      <c r="BZ561" s="657">
        <v>0</v>
      </c>
      <c r="CA561" s="657">
        <v>0</v>
      </c>
      <c r="CB561" s="665">
        <v>0</v>
      </c>
      <c r="CC561" s="657">
        <v>0</v>
      </c>
      <c r="CD561" s="666">
        <v>0</v>
      </c>
      <c r="CE561" s="657">
        <v>0</v>
      </c>
      <c r="CF561" s="657">
        <v>0</v>
      </c>
      <c r="CG561" s="657">
        <v>0</v>
      </c>
      <c r="CH561" s="665">
        <v>0</v>
      </c>
      <c r="CI561" s="657">
        <v>0</v>
      </c>
      <c r="CJ561" s="666">
        <v>0</v>
      </c>
      <c r="CK561" s="657">
        <v>0</v>
      </c>
      <c r="CL561" s="657">
        <v>0</v>
      </c>
      <c r="CM561" s="657">
        <v>0</v>
      </c>
      <c r="CN561" s="665">
        <v>0</v>
      </c>
      <c r="CO561" s="657">
        <v>0</v>
      </c>
      <c r="CP561" s="666">
        <v>0</v>
      </c>
      <c r="CQ561" s="657">
        <v>0</v>
      </c>
      <c r="CR561" s="657">
        <v>0</v>
      </c>
      <c r="CS561" s="657">
        <v>0</v>
      </c>
      <c r="CT561" s="665">
        <v>0</v>
      </c>
      <c r="CU561" s="657">
        <v>0</v>
      </c>
      <c r="CV561" s="666">
        <v>0</v>
      </c>
      <c r="CW561" s="657">
        <v>15</v>
      </c>
      <c r="CX561" s="657">
        <v>7</v>
      </c>
      <c r="CY561" s="657">
        <v>8</v>
      </c>
      <c r="CZ561" s="665">
        <v>0</v>
      </c>
      <c r="DA561" s="657">
        <v>0</v>
      </c>
      <c r="DB561" s="666">
        <v>0</v>
      </c>
      <c r="DC561" s="657">
        <v>0</v>
      </c>
      <c r="DD561" s="657">
        <v>0</v>
      </c>
      <c r="DE561" s="657">
        <v>0</v>
      </c>
      <c r="DF561" s="665">
        <v>0</v>
      </c>
      <c r="DG561" s="657">
        <v>0</v>
      </c>
      <c r="DH561" s="666">
        <v>0</v>
      </c>
      <c r="DI561" s="657">
        <v>0</v>
      </c>
      <c r="DJ561" s="657">
        <v>0</v>
      </c>
      <c r="DK561" s="657">
        <v>0</v>
      </c>
      <c r="DL561" s="665">
        <v>1</v>
      </c>
      <c r="DM561" s="657">
        <v>1</v>
      </c>
      <c r="DN561" s="666">
        <v>0</v>
      </c>
      <c r="DO561" s="657">
        <v>0</v>
      </c>
      <c r="DP561" s="657">
        <v>0</v>
      </c>
      <c r="DQ561" s="657">
        <v>0</v>
      </c>
      <c r="DR561" s="665">
        <v>0</v>
      </c>
      <c r="DS561" s="657">
        <v>0</v>
      </c>
      <c r="DT561" s="666">
        <v>0</v>
      </c>
      <c r="DU561" s="665">
        <v>0</v>
      </c>
      <c r="DV561" s="657">
        <v>0</v>
      </c>
      <c r="DW561" s="666">
        <v>0</v>
      </c>
    </row>
    <row r="562" spans="1:127" hidden="1" x14ac:dyDescent="0.15">
      <c r="A562" s="529" t="s">
        <v>1904</v>
      </c>
      <c r="B562" s="661">
        <v>2105</v>
      </c>
      <c r="C562" s="662">
        <v>752</v>
      </c>
      <c r="D562" s="663">
        <v>1353</v>
      </c>
      <c r="E562" s="657">
        <v>631</v>
      </c>
      <c r="F562" s="657">
        <v>214</v>
      </c>
      <c r="G562" s="657">
        <v>417</v>
      </c>
      <c r="H562" s="665">
        <v>230</v>
      </c>
      <c r="I562" s="657">
        <v>69</v>
      </c>
      <c r="J562" s="666">
        <v>161</v>
      </c>
      <c r="K562" s="657">
        <v>115</v>
      </c>
      <c r="L562" s="657">
        <v>44</v>
      </c>
      <c r="M562" s="657">
        <v>71</v>
      </c>
      <c r="N562" s="665">
        <v>110</v>
      </c>
      <c r="O562" s="657">
        <v>29</v>
      </c>
      <c r="P562" s="666">
        <v>81</v>
      </c>
      <c r="Q562" s="657">
        <v>272</v>
      </c>
      <c r="R562" s="657">
        <v>87</v>
      </c>
      <c r="S562" s="657">
        <v>185</v>
      </c>
      <c r="T562" s="665">
        <v>39</v>
      </c>
      <c r="U562" s="657">
        <v>14</v>
      </c>
      <c r="V562" s="666">
        <v>25</v>
      </c>
      <c r="W562" s="657">
        <v>13</v>
      </c>
      <c r="X562" s="657">
        <v>6</v>
      </c>
      <c r="Y562" s="657">
        <v>7</v>
      </c>
      <c r="Z562" s="665">
        <v>113</v>
      </c>
      <c r="AA562" s="657">
        <v>36</v>
      </c>
      <c r="AB562" s="666">
        <v>77</v>
      </c>
      <c r="AC562" s="657">
        <v>3</v>
      </c>
      <c r="AD562" s="657">
        <v>2</v>
      </c>
      <c r="AE562" s="657">
        <v>1</v>
      </c>
      <c r="AF562" s="665">
        <v>52</v>
      </c>
      <c r="AG562" s="657">
        <v>29</v>
      </c>
      <c r="AH562" s="666">
        <v>23</v>
      </c>
      <c r="AI562" s="657">
        <v>92</v>
      </c>
      <c r="AJ562" s="657">
        <v>22</v>
      </c>
      <c r="AK562" s="657">
        <v>70</v>
      </c>
      <c r="AL562" s="665">
        <v>14</v>
      </c>
      <c r="AM562" s="657">
        <v>6</v>
      </c>
      <c r="AN562" s="666">
        <v>8</v>
      </c>
      <c r="AO562" s="657">
        <v>18</v>
      </c>
      <c r="AP562" s="657">
        <v>10</v>
      </c>
      <c r="AQ562" s="657">
        <v>8</v>
      </c>
      <c r="AR562" s="665">
        <v>95</v>
      </c>
      <c r="AS562" s="657">
        <v>28</v>
      </c>
      <c r="AT562" s="666">
        <v>67</v>
      </c>
      <c r="AU562" s="657">
        <v>30</v>
      </c>
      <c r="AV562" s="657">
        <v>19</v>
      </c>
      <c r="AW562" s="657">
        <v>11</v>
      </c>
      <c r="AX562" s="665">
        <v>5</v>
      </c>
      <c r="AY562" s="657">
        <v>4</v>
      </c>
      <c r="AZ562" s="666">
        <v>1</v>
      </c>
      <c r="BA562" s="657">
        <v>15</v>
      </c>
      <c r="BB562" s="657">
        <v>5</v>
      </c>
      <c r="BC562" s="657">
        <v>10</v>
      </c>
      <c r="BD562" s="665">
        <v>40</v>
      </c>
      <c r="BE562" s="657">
        <v>24</v>
      </c>
      <c r="BF562" s="666">
        <v>16</v>
      </c>
      <c r="BG562" s="657">
        <v>18</v>
      </c>
      <c r="BH562" s="657">
        <v>9</v>
      </c>
      <c r="BI562" s="657">
        <v>9</v>
      </c>
      <c r="BJ562" s="665">
        <v>11</v>
      </c>
      <c r="BK562" s="657">
        <v>5</v>
      </c>
      <c r="BL562" s="666">
        <v>6</v>
      </c>
      <c r="BM562" s="657">
        <v>10</v>
      </c>
      <c r="BN562" s="657">
        <v>8</v>
      </c>
      <c r="BO562" s="657">
        <v>2</v>
      </c>
      <c r="BP562" s="665">
        <v>7</v>
      </c>
      <c r="BQ562" s="657">
        <v>5</v>
      </c>
      <c r="BR562" s="666">
        <v>2</v>
      </c>
      <c r="BS562" s="657">
        <v>17</v>
      </c>
      <c r="BT562" s="657">
        <v>7</v>
      </c>
      <c r="BU562" s="657">
        <v>10</v>
      </c>
      <c r="BV562" s="665">
        <v>24</v>
      </c>
      <c r="BW562" s="657">
        <v>16</v>
      </c>
      <c r="BX562" s="666">
        <v>8</v>
      </c>
      <c r="BY562" s="657">
        <v>7</v>
      </c>
      <c r="BZ562" s="657">
        <v>2</v>
      </c>
      <c r="CA562" s="657">
        <v>5</v>
      </c>
      <c r="CB562" s="665">
        <v>9</v>
      </c>
      <c r="CC562" s="657">
        <v>4</v>
      </c>
      <c r="CD562" s="666">
        <v>5</v>
      </c>
      <c r="CE562" s="657">
        <v>13</v>
      </c>
      <c r="CF562" s="657">
        <v>7</v>
      </c>
      <c r="CG562" s="657">
        <v>6</v>
      </c>
      <c r="CH562" s="665">
        <v>13</v>
      </c>
      <c r="CI562" s="657">
        <v>5</v>
      </c>
      <c r="CJ562" s="666">
        <v>8</v>
      </c>
      <c r="CK562" s="657">
        <v>25</v>
      </c>
      <c r="CL562" s="657">
        <v>8</v>
      </c>
      <c r="CM562" s="657">
        <v>17</v>
      </c>
      <c r="CN562" s="665">
        <v>10</v>
      </c>
      <c r="CO562" s="657">
        <v>2</v>
      </c>
      <c r="CP562" s="666">
        <v>8</v>
      </c>
      <c r="CQ562" s="657">
        <v>0</v>
      </c>
      <c r="CR562" s="657">
        <v>0</v>
      </c>
      <c r="CS562" s="657">
        <v>0</v>
      </c>
      <c r="CT562" s="665">
        <v>0</v>
      </c>
      <c r="CU562" s="657">
        <v>0</v>
      </c>
      <c r="CV562" s="666">
        <v>0</v>
      </c>
      <c r="CW562" s="657">
        <v>11</v>
      </c>
      <c r="CX562" s="657">
        <v>7</v>
      </c>
      <c r="CY562" s="657">
        <v>4</v>
      </c>
      <c r="CZ562" s="665">
        <v>0</v>
      </c>
      <c r="DA562" s="657">
        <v>0</v>
      </c>
      <c r="DB562" s="666">
        <v>0</v>
      </c>
      <c r="DC562" s="657">
        <v>11</v>
      </c>
      <c r="DD562" s="657">
        <v>4</v>
      </c>
      <c r="DE562" s="657">
        <v>7</v>
      </c>
      <c r="DF562" s="665">
        <v>0</v>
      </c>
      <c r="DG562" s="657">
        <v>0</v>
      </c>
      <c r="DH562" s="666">
        <v>0</v>
      </c>
      <c r="DI562" s="657">
        <v>12</v>
      </c>
      <c r="DJ562" s="657">
        <v>5</v>
      </c>
      <c r="DK562" s="657">
        <v>7</v>
      </c>
      <c r="DL562" s="665">
        <v>3</v>
      </c>
      <c r="DM562" s="657">
        <v>2</v>
      </c>
      <c r="DN562" s="666">
        <v>1</v>
      </c>
      <c r="DO562" s="657">
        <v>12</v>
      </c>
      <c r="DP562" s="657">
        <v>4</v>
      </c>
      <c r="DQ562" s="657">
        <v>8</v>
      </c>
      <c r="DR562" s="665">
        <v>4</v>
      </c>
      <c r="DS562" s="657">
        <v>3</v>
      </c>
      <c r="DT562" s="666">
        <v>1</v>
      </c>
      <c r="DU562" s="665">
        <v>1</v>
      </c>
      <c r="DV562" s="657">
        <v>1</v>
      </c>
      <c r="DW562" s="666">
        <v>0</v>
      </c>
    </row>
    <row r="563" spans="1:127" hidden="1" x14ac:dyDescent="0.15">
      <c r="A563" s="529" t="s">
        <v>1905</v>
      </c>
      <c r="B563" s="661">
        <v>6366</v>
      </c>
      <c r="C563" s="662">
        <v>5484</v>
      </c>
      <c r="D563" s="663">
        <v>882</v>
      </c>
      <c r="E563" s="657">
        <v>2617</v>
      </c>
      <c r="F563" s="657">
        <v>2269</v>
      </c>
      <c r="G563" s="657">
        <v>348</v>
      </c>
      <c r="H563" s="665">
        <v>440</v>
      </c>
      <c r="I563" s="657">
        <v>380</v>
      </c>
      <c r="J563" s="666">
        <v>60</v>
      </c>
      <c r="K563" s="657">
        <v>404</v>
      </c>
      <c r="L563" s="657">
        <v>343</v>
      </c>
      <c r="M563" s="657">
        <v>61</v>
      </c>
      <c r="N563" s="665">
        <v>108</v>
      </c>
      <c r="O563" s="657">
        <v>95</v>
      </c>
      <c r="P563" s="666">
        <v>13</v>
      </c>
      <c r="Q563" s="657">
        <v>96</v>
      </c>
      <c r="R563" s="657">
        <v>83</v>
      </c>
      <c r="S563" s="657">
        <v>13</v>
      </c>
      <c r="T563" s="665">
        <v>48</v>
      </c>
      <c r="U563" s="657">
        <v>43</v>
      </c>
      <c r="V563" s="666">
        <v>5</v>
      </c>
      <c r="W563" s="657">
        <v>29</v>
      </c>
      <c r="X563" s="657">
        <v>26</v>
      </c>
      <c r="Y563" s="657">
        <v>3</v>
      </c>
      <c r="Z563" s="665">
        <v>138</v>
      </c>
      <c r="AA563" s="657">
        <v>119</v>
      </c>
      <c r="AB563" s="666">
        <v>19</v>
      </c>
      <c r="AC563" s="657">
        <v>136</v>
      </c>
      <c r="AD563" s="657">
        <v>129</v>
      </c>
      <c r="AE563" s="657">
        <v>7</v>
      </c>
      <c r="AF563" s="665">
        <v>60</v>
      </c>
      <c r="AG563" s="657">
        <v>50</v>
      </c>
      <c r="AH563" s="666">
        <v>10</v>
      </c>
      <c r="AI563" s="657">
        <v>756</v>
      </c>
      <c r="AJ563" s="657">
        <v>698</v>
      </c>
      <c r="AK563" s="657">
        <v>58</v>
      </c>
      <c r="AL563" s="665">
        <v>112</v>
      </c>
      <c r="AM563" s="657">
        <v>104</v>
      </c>
      <c r="AN563" s="666">
        <v>8</v>
      </c>
      <c r="AO563" s="657">
        <v>17</v>
      </c>
      <c r="AP563" s="657">
        <v>13</v>
      </c>
      <c r="AQ563" s="657">
        <v>4</v>
      </c>
      <c r="AR563" s="665">
        <v>138</v>
      </c>
      <c r="AS563" s="657">
        <v>100</v>
      </c>
      <c r="AT563" s="666">
        <v>38</v>
      </c>
      <c r="AU563" s="657">
        <v>30</v>
      </c>
      <c r="AV563" s="657">
        <v>23</v>
      </c>
      <c r="AW563" s="657">
        <v>7</v>
      </c>
      <c r="AX563" s="665">
        <v>698</v>
      </c>
      <c r="AY563" s="657">
        <v>604</v>
      </c>
      <c r="AZ563" s="666">
        <v>94</v>
      </c>
      <c r="BA563" s="657">
        <v>61</v>
      </c>
      <c r="BB563" s="657">
        <v>45</v>
      </c>
      <c r="BC563" s="657">
        <v>16</v>
      </c>
      <c r="BD563" s="665">
        <v>3</v>
      </c>
      <c r="BE563" s="657">
        <v>2</v>
      </c>
      <c r="BF563" s="666">
        <v>1</v>
      </c>
      <c r="BG563" s="657">
        <v>40</v>
      </c>
      <c r="BH563" s="657">
        <v>28</v>
      </c>
      <c r="BI563" s="657">
        <v>12</v>
      </c>
      <c r="BJ563" s="665">
        <v>0</v>
      </c>
      <c r="BK563" s="657">
        <v>0</v>
      </c>
      <c r="BL563" s="666">
        <v>0</v>
      </c>
      <c r="BM563" s="657">
        <v>27</v>
      </c>
      <c r="BN563" s="657">
        <v>26</v>
      </c>
      <c r="BO563" s="657">
        <v>1</v>
      </c>
      <c r="BP563" s="665">
        <v>67</v>
      </c>
      <c r="BQ563" s="657">
        <v>53</v>
      </c>
      <c r="BR563" s="666">
        <v>14</v>
      </c>
      <c r="BS563" s="657">
        <v>27</v>
      </c>
      <c r="BT563" s="657">
        <v>19</v>
      </c>
      <c r="BU563" s="657">
        <v>8</v>
      </c>
      <c r="BV563" s="665">
        <v>14</v>
      </c>
      <c r="BW563" s="657">
        <v>9</v>
      </c>
      <c r="BX563" s="666">
        <v>5</v>
      </c>
      <c r="BY563" s="657">
        <v>25</v>
      </c>
      <c r="BZ563" s="657">
        <v>18</v>
      </c>
      <c r="CA563" s="657">
        <v>7</v>
      </c>
      <c r="CB563" s="665">
        <v>1</v>
      </c>
      <c r="CC563" s="657">
        <v>1</v>
      </c>
      <c r="CD563" s="666">
        <v>0</v>
      </c>
      <c r="CE563" s="657">
        <v>16</v>
      </c>
      <c r="CF563" s="657">
        <v>14</v>
      </c>
      <c r="CG563" s="657">
        <v>2</v>
      </c>
      <c r="CH563" s="665">
        <v>50</v>
      </c>
      <c r="CI563" s="657">
        <v>40</v>
      </c>
      <c r="CJ563" s="666">
        <v>10</v>
      </c>
      <c r="CK563" s="657">
        <v>18</v>
      </c>
      <c r="CL563" s="657">
        <v>16</v>
      </c>
      <c r="CM563" s="657">
        <v>2</v>
      </c>
      <c r="CN563" s="665">
        <v>9</v>
      </c>
      <c r="CO563" s="657">
        <v>7</v>
      </c>
      <c r="CP563" s="666">
        <v>2</v>
      </c>
      <c r="CQ563" s="657">
        <v>22</v>
      </c>
      <c r="CR563" s="657">
        <v>15</v>
      </c>
      <c r="CS563" s="657">
        <v>7</v>
      </c>
      <c r="CT563" s="665">
        <v>43</v>
      </c>
      <c r="CU563" s="657">
        <v>21</v>
      </c>
      <c r="CV563" s="666">
        <v>22</v>
      </c>
      <c r="CW563" s="657">
        <v>24</v>
      </c>
      <c r="CX563" s="657">
        <v>20</v>
      </c>
      <c r="CY563" s="657">
        <v>4</v>
      </c>
      <c r="CZ563" s="665">
        <v>10</v>
      </c>
      <c r="DA563" s="657">
        <v>6</v>
      </c>
      <c r="DB563" s="666">
        <v>4</v>
      </c>
      <c r="DC563" s="657">
        <v>19</v>
      </c>
      <c r="DD563" s="657">
        <v>19</v>
      </c>
      <c r="DE563" s="657">
        <v>0</v>
      </c>
      <c r="DF563" s="665">
        <v>2</v>
      </c>
      <c r="DG563" s="657">
        <v>1</v>
      </c>
      <c r="DH563" s="666">
        <v>1</v>
      </c>
      <c r="DI563" s="657">
        <v>2</v>
      </c>
      <c r="DJ563" s="657">
        <v>1</v>
      </c>
      <c r="DK563" s="657">
        <v>1</v>
      </c>
      <c r="DL563" s="665">
        <v>1</v>
      </c>
      <c r="DM563" s="657">
        <v>1</v>
      </c>
      <c r="DN563" s="666">
        <v>0</v>
      </c>
      <c r="DO563" s="657">
        <v>21</v>
      </c>
      <c r="DP563" s="657">
        <v>18</v>
      </c>
      <c r="DQ563" s="657">
        <v>3</v>
      </c>
      <c r="DR563" s="665">
        <v>16</v>
      </c>
      <c r="DS563" s="657">
        <v>11</v>
      </c>
      <c r="DT563" s="666">
        <v>5</v>
      </c>
      <c r="DU563" s="665">
        <v>21</v>
      </c>
      <c r="DV563" s="657">
        <v>14</v>
      </c>
      <c r="DW563" s="666">
        <v>7</v>
      </c>
    </row>
    <row r="564" spans="1:127" x14ac:dyDescent="0.15">
      <c r="A564" s="608" t="s">
        <v>1906</v>
      </c>
      <c r="B564" s="661">
        <v>228205</v>
      </c>
      <c r="C564" s="662">
        <v>89249</v>
      </c>
      <c r="D564" s="663">
        <v>138132</v>
      </c>
      <c r="E564" s="662">
        <v>85941</v>
      </c>
      <c r="F564" s="662">
        <v>35189</v>
      </c>
      <c r="G564" s="662">
        <v>50516</v>
      </c>
      <c r="H564" s="661">
        <v>22266</v>
      </c>
      <c r="I564" s="662">
        <v>8031</v>
      </c>
      <c r="J564" s="663">
        <v>14116</v>
      </c>
      <c r="K564" s="662">
        <v>17577</v>
      </c>
      <c r="L564" s="662">
        <v>7189</v>
      </c>
      <c r="M564" s="662">
        <v>10308</v>
      </c>
      <c r="N564" s="661">
        <v>11285</v>
      </c>
      <c r="O564" s="662">
        <v>4266</v>
      </c>
      <c r="P564" s="663">
        <v>6994</v>
      </c>
      <c r="Q564" s="662">
        <v>16571</v>
      </c>
      <c r="R564" s="662">
        <v>6910</v>
      </c>
      <c r="S564" s="662">
        <v>9647</v>
      </c>
      <c r="T564" s="661">
        <v>2749</v>
      </c>
      <c r="U564" s="662">
        <v>1105</v>
      </c>
      <c r="V564" s="663">
        <v>1644</v>
      </c>
      <c r="W564" s="662">
        <v>3199</v>
      </c>
      <c r="X564" s="662">
        <v>1343</v>
      </c>
      <c r="Y564" s="662">
        <v>1839</v>
      </c>
      <c r="Z564" s="661">
        <v>6688</v>
      </c>
      <c r="AA564" s="662">
        <v>2605</v>
      </c>
      <c r="AB564" s="663">
        <v>4039</v>
      </c>
      <c r="AC564" s="662">
        <v>940</v>
      </c>
      <c r="AD564" s="662">
        <v>294</v>
      </c>
      <c r="AE564" s="662">
        <v>646</v>
      </c>
      <c r="AF564" s="661">
        <v>5376</v>
      </c>
      <c r="AG564" s="662">
        <v>2116</v>
      </c>
      <c r="AH564" s="663">
        <v>3243</v>
      </c>
      <c r="AI564" s="662">
        <v>8389</v>
      </c>
      <c r="AJ564" s="662">
        <v>2863</v>
      </c>
      <c r="AK564" s="662">
        <v>5470</v>
      </c>
      <c r="AL564" s="661">
        <v>1994</v>
      </c>
      <c r="AM564" s="662">
        <v>660</v>
      </c>
      <c r="AN564" s="663">
        <v>1321</v>
      </c>
      <c r="AO564" s="662">
        <v>1158</v>
      </c>
      <c r="AP564" s="662">
        <v>402</v>
      </c>
      <c r="AQ564" s="662">
        <v>756</v>
      </c>
      <c r="AR564" s="661">
        <v>7267</v>
      </c>
      <c r="AS564" s="662">
        <v>2686</v>
      </c>
      <c r="AT564" s="663">
        <v>4516</v>
      </c>
      <c r="AU564" s="662">
        <v>2687</v>
      </c>
      <c r="AV564" s="662">
        <v>979</v>
      </c>
      <c r="AW564" s="662">
        <v>1708</v>
      </c>
      <c r="AX564" s="661">
        <v>2910</v>
      </c>
      <c r="AY564" s="662">
        <v>940</v>
      </c>
      <c r="AZ564" s="663">
        <v>1962</v>
      </c>
      <c r="BA564" s="662">
        <v>4158</v>
      </c>
      <c r="BB564" s="662">
        <v>1662</v>
      </c>
      <c r="BC564" s="662">
        <v>2496</v>
      </c>
      <c r="BD564" s="661">
        <v>2141</v>
      </c>
      <c r="BE564" s="662">
        <v>707</v>
      </c>
      <c r="BF564" s="663">
        <v>1434</v>
      </c>
      <c r="BG564" s="662">
        <v>3394</v>
      </c>
      <c r="BH564" s="662">
        <v>1495</v>
      </c>
      <c r="BI564" s="662">
        <v>1893</v>
      </c>
      <c r="BJ564" s="661">
        <v>1092</v>
      </c>
      <c r="BK564" s="662">
        <v>375</v>
      </c>
      <c r="BL564" s="663">
        <v>717</v>
      </c>
      <c r="BM564" s="662">
        <v>1325</v>
      </c>
      <c r="BN564" s="662">
        <v>491</v>
      </c>
      <c r="BO564" s="662">
        <v>833</v>
      </c>
      <c r="BP564" s="661">
        <v>860</v>
      </c>
      <c r="BQ564" s="662">
        <v>313</v>
      </c>
      <c r="BR564" s="663">
        <v>502</v>
      </c>
      <c r="BS564" s="662">
        <v>1565</v>
      </c>
      <c r="BT564" s="662">
        <v>608</v>
      </c>
      <c r="BU564" s="662">
        <v>938</v>
      </c>
      <c r="BV564" s="661">
        <v>2112</v>
      </c>
      <c r="BW564" s="662">
        <v>830</v>
      </c>
      <c r="BX564" s="663">
        <v>1282</v>
      </c>
      <c r="BY564" s="662">
        <v>914</v>
      </c>
      <c r="BZ564" s="662">
        <v>316</v>
      </c>
      <c r="CA564" s="662">
        <v>598</v>
      </c>
      <c r="CB564" s="661">
        <v>2138</v>
      </c>
      <c r="CC564" s="662">
        <v>839</v>
      </c>
      <c r="CD564" s="663">
        <v>1270</v>
      </c>
      <c r="CE564" s="662">
        <v>826</v>
      </c>
      <c r="CF564" s="662">
        <v>308</v>
      </c>
      <c r="CG564" s="662">
        <v>504</v>
      </c>
      <c r="CH564" s="661">
        <v>1841</v>
      </c>
      <c r="CI564" s="662">
        <v>607</v>
      </c>
      <c r="CJ564" s="663">
        <v>1225</v>
      </c>
      <c r="CK564" s="662">
        <v>1857</v>
      </c>
      <c r="CL564" s="662">
        <v>618</v>
      </c>
      <c r="CM564" s="662">
        <v>1239</v>
      </c>
      <c r="CN564" s="661">
        <v>495</v>
      </c>
      <c r="CO564" s="662">
        <v>160</v>
      </c>
      <c r="CP564" s="663">
        <v>335</v>
      </c>
      <c r="CQ564" s="662">
        <v>257</v>
      </c>
      <c r="CR564" s="662">
        <v>99</v>
      </c>
      <c r="CS564" s="662">
        <v>158</v>
      </c>
      <c r="CT564" s="661">
        <v>515</v>
      </c>
      <c r="CU564" s="662">
        <v>151</v>
      </c>
      <c r="CV564" s="663">
        <v>364</v>
      </c>
      <c r="CW564" s="662">
        <v>932</v>
      </c>
      <c r="CX564" s="662">
        <v>366</v>
      </c>
      <c r="CY564" s="662">
        <v>566</v>
      </c>
      <c r="CZ564" s="661">
        <v>114</v>
      </c>
      <c r="DA564" s="662">
        <v>33</v>
      </c>
      <c r="DB564" s="663">
        <v>81</v>
      </c>
      <c r="DC564" s="662">
        <v>696</v>
      </c>
      <c r="DD564" s="662">
        <v>308</v>
      </c>
      <c r="DE564" s="662">
        <v>388</v>
      </c>
      <c r="DF564" s="661">
        <v>207</v>
      </c>
      <c r="DG564" s="662">
        <v>69</v>
      </c>
      <c r="DH564" s="663">
        <v>138</v>
      </c>
      <c r="DI564" s="662">
        <v>1144</v>
      </c>
      <c r="DJ564" s="662">
        <v>403</v>
      </c>
      <c r="DK564" s="662">
        <v>741</v>
      </c>
      <c r="DL564" s="661">
        <v>256</v>
      </c>
      <c r="DM564" s="662">
        <v>79</v>
      </c>
      <c r="DN564" s="663">
        <v>177</v>
      </c>
      <c r="DO564" s="662">
        <v>362</v>
      </c>
      <c r="DP564" s="662">
        <v>135</v>
      </c>
      <c r="DQ564" s="662">
        <v>220</v>
      </c>
      <c r="DR564" s="661">
        <v>1136</v>
      </c>
      <c r="DS564" s="662">
        <v>371</v>
      </c>
      <c r="DT564" s="663">
        <v>765</v>
      </c>
      <c r="DU564" s="661">
        <v>871</v>
      </c>
      <c r="DV564" s="662">
        <v>328</v>
      </c>
      <c r="DW564" s="663">
        <v>543</v>
      </c>
    </row>
    <row r="565" spans="1:127" x14ac:dyDescent="0.15">
      <c r="A565" s="667" t="s">
        <v>1907</v>
      </c>
      <c r="B565" s="668">
        <v>25579</v>
      </c>
      <c r="C565" s="669">
        <v>10413</v>
      </c>
      <c r="D565" s="670">
        <v>15141</v>
      </c>
      <c r="E565" s="669">
        <v>9045</v>
      </c>
      <c r="F565" s="669">
        <v>4012</v>
      </c>
      <c r="G565" s="669">
        <v>5033</v>
      </c>
      <c r="H565" s="668">
        <v>1850</v>
      </c>
      <c r="I565" s="669">
        <v>646</v>
      </c>
      <c r="J565" s="670">
        <v>1197</v>
      </c>
      <c r="K565" s="669">
        <v>935</v>
      </c>
      <c r="L565" s="669">
        <v>399</v>
      </c>
      <c r="M565" s="669">
        <v>536</v>
      </c>
      <c r="N565" s="668">
        <v>620</v>
      </c>
      <c r="O565" s="669">
        <v>249</v>
      </c>
      <c r="P565" s="670">
        <v>371</v>
      </c>
      <c r="Q565" s="669">
        <v>560</v>
      </c>
      <c r="R565" s="669">
        <v>231</v>
      </c>
      <c r="S565" s="669">
        <v>329</v>
      </c>
      <c r="T565" s="668">
        <v>1409</v>
      </c>
      <c r="U565" s="669">
        <v>611</v>
      </c>
      <c r="V565" s="670">
        <v>798</v>
      </c>
      <c r="W565" s="669">
        <v>100</v>
      </c>
      <c r="X565" s="669">
        <v>40</v>
      </c>
      <c r="Y565" s="669">
        <v>60</v>
      </c>
      <c r="Z565" s="668">
        <v>354</v>
      </c>
      <c r="AA565" s="669">
        <v>128</v>
      </c>
      <c r="AB565" s="670">
        <v>226</v>
      </c>
      <c r="AC565" s="669">
        <v>174</v>
      </c>
      <c r="AD565" s="669">
        <v>47</v>
      </c>
      <c r="AE565" s="669">
        <v>127</v>
      </c>
      <c r="AF565" s="668">
        <v>2721</v>
      </c>
      <c r="AG565" s="669">
        <v>1114</v>
      </c>
      <c r="AH565" s="670">
        <v>1607</v>
      </c>
      <c r="AI565" s="669">
        <v>184</v>
      </c>
      <c r="AJ565" s="669">
        <v>37</v>
      </c>
      <c r="AK565" s="669">
        <v>147</v>
      </c>
      <c r="AL565" s="668">
        <v>607</v>
      </c>
      <c r="AM565" s="669">
        <v>198</v>
      </c>
      <c r="AN565" s="670">
        <v>409</v>
      </c>
      <c r="AO565" s="669">
        <v>127</v>
      </c>
      <c r="AP565" s="669">
        <v>32</v>
      </c>
      <c r="AQ565" s="669">
        <v>95</v>
      </c>
      <c r="AR565" s="668">
        <v>957</v>
      </c>
      <c r="AS565" s="669">
        <v>351</v>
      </c>
      <c r="AT565" s="670">
        <v>606</v>
      </c>
      <c r="AU565" s="669">
        <v>27</v>
      </c>
      <c r="AV565" s="669">
        <v>14</v>
      </c>
      <c r="AW565" s="669">
        <v>13</v>
      </c>
      <c r="AX565" s="668">
        <v>109</v>
      </c>
      <c r="AY565" s="669">
        <v>35</v>
      </c>
      <c r="AZ565" s="670">
        <v>74</v>
      </c>
      <c r="BA565" s="669">
        <v>25</v>
      </c>
      <c r="BB565" s="669">
        <v>11</v>
      </c>
      <c r="BC565" s="669">
        <v>14</v>
      </c>
      <c r="BD565" s="668">
        <v>104</v>
      </c>
      <c r="BE565" s="669">
        <v>20</v>
      </c>
      <c r="BF565" s="670">
        <v>84</v>
      </c>
      <c r="BG565" s="669">
        <v>302</v>
      </c>
      <c r="BH565" s="669">
        <v>129</v>
      </c>
      <c r="BI565" s="669">
        <v>173</v>
      </c>
      <c r="BJ565" s="668">
        <v>55</v>
      </c>
      <c r="BK565" s="669">
        <v>24</v>
      </c>
      <c r="BL565" s="670">
        <v>31</v>
      </c>
      <c r="BM565" s="669">
        <v>369</v>
      </c>
      <c r="BN565" s="669">
        <v>147</v>
      </c>
      <c r="BO565" s="669">
        <v>222</v>
      </c>
      <c r="BP565" s="668">
        <v>360</v>
      </c>
      <c r="BQ565" s="669">
        <v>172</v>
      </c>
      <c r="BR565" s="670">
        <v>188</v>
      </c>
      <c r="BS565" s="669">
        <v>172</v>
      </c>
      <c r="BT565" s="669">
        <v>98</v>
      </c>
      <c r="BU565" s="669">
        <v>74</v>
      </c>
      <c r="BV565" s="668">
        <v>952</v>
      </c>
      <c r="BW565" s="669">
        <v>383</v>
      </c>
      <c r="BX565" s="670">
        <v>569</v>
      </c>
      <c r="BY565" s="669">
        <v>153</v>
      </c>
      <c r="BZ565" s="669">
        <v>45</v>
      </c>
      <c r="CA565" s="669">
        <v>108</v>
      </c>
      <c r="CB565" s="668">
        <v>646</v>
      </c>
      <c r="CC565" s="669">
        <v>302</v>
      </c>
      <c r="CD565" s="670">
        <v>326</v>
      </c>
      <c r="CE565" s="669">
        <v>139</v>
      </c>
      <c r="CF565" s="669">
        <v>68</v>
      </c>
      <c r="CG565" s="669">
        <v>71</v>
      </c>
      <c r="CH565" s="668">
        <v>316</v>
      </c>
      <c r="CI565" s="669">
        <v>120</v>
      </c>
      <c r="CJ565" s="670">
        <v>196</v>
      </c>
      <c r="CK565" s="669">
        <v>400</v>
      </c>
      <c r="CL565" s="669">
        <v>134</v>
      </c>
      <c r="CM565" s="669">
        <v>266</v>
      </c>
      <c r="CN565" s="668">
        <v>37</v>
      </c>
      <c r="CO565" s="669">
        <v>16</v>
      </c>
      <c r="CP565" s="670">
        <v>21</v>
      </c>
      <c r="CQ565" s="669">
        <v>54</v>
      </c>
      <c r="CR565" s="669">
        <v>15</v>
      </c>
      <c r="CS565" s="669">
        <v>39</v>
      </c>
      <c r="CT565" s="668">
        <v>0</v>
      </c>
      <c r="CU565" s="669">
        <v>0</v>
      </c>
      <c r="CV565" s="670">
        <v>0</v>
      </c>
      <c r="CW565" s="669">
        <v>21</v>
      </c>
      <c r="CX565" s="669">
        <v>8</v>
      </c>
      <c r="CY565" s="669">
        <v>13</v>
      </c>
      <c r="CZ565" s="668">
        <v>13</v>
      </c>
      <c r="DA565" s="669">
        <v>13</v>
      </c>
      <c r="DB565" s="670">
        <v>0</v>
      </c>
      <c r="DC565" s="669">
        <v>8</v>
      </c>
      <c r="DD565" s="669">
        <v>3</v>
      </c>
      <c r="DE565" s="669">
        <v>5</v>
      </c>
      <c r="DF565" s="668">
        <v>50</v>
      </c>
      <c r="DG565" s="669">
        <v>26</v>
      </c>
      <c r="DH565" s="670">
        <v>24</v>
      </c>
      <c r="DI565" s="669">
        <v>48</v>
      </c>
      <c r="DJ565" s="669">
        <v>9</v>
      </c>
      <c r="DK565" s="669">
        <v>39</v>
      </c>
      <c r="DL565" s="668">
        <v>2</v>
      </c>
      <c r="DM565" s="669">
        <v>1</v>
      </c>
      <c r="DN565" s="670">
        <v>1</v>
      </c>
      <c r="DO565" s="669">
        <v>32</v>
      </c>
      <c r="DP565" s="669">
        <v>12</v>
      </c>
      <c r="DQ565" s="669">
        <v>20</v>
      </c>
      <c r="DR565" s="668">
        <v>932</v>
      </c>
      <c r="DS565" s="669">
        <v>288</v>
      </c>
      <c r="DT565" s="670">
        <v>644</v>
      </c>
      <c r="DU565" s="668">
        <v>610</v>
      </c>
      <c r="DV565" s="669">
        <v>225</v>
      </c>
      <c r="DW565" s="670">
        <v>385</v>
      </c>
    </row>
    <row r="566" spans="1:127" x14ac:dyDescent="0.15">
      <c r="A566" s="743" t="s">
        <v>1908</v>
      </c>
      <c r="B566" s="741">
        <v>25579</v>
      </c>
      <c r="C566" s="740">
        <v>10413</v>
      </c>
      <c r="D566" s="742">
        <v>15141</v>
      </c>
      <c r="E566" s="740">
        <v>9045</v>
      </c>
      <c r="F566" s="740">
        <v>4012</v>
      </c>
      <c r="G566" s="740">
        <v>5033</v>
      </c>
      <c r="H566" s="741">
        <v>1850</v>
      </c>
      <c r="I566" s="740">
        <v>646</v>
      </c>
      <c r="J566" s="742">
        <v>1197</v>
      </c>
      <c r="K566" s="740">
        <v>935</v>
      </c>
      <c r="L566" s="740">
        <v>399</v>
      </c>
      <c r="M566" s="740">
        <v>536</v>
      </c>
      <c r="N566" s="741">
        <v>620</v>
      </c>
      <c r="O566" s="740">
        <v>249</v>
      </c>
      <c r="P566" s="742">
        <v>371</v>
      </c>
      <c r="Q566" s="740">
        <v>560</v>
      </c>
      <c r="R566" s="740">
        <v>231</v>
      </c>
      <c r="S566" s="740">
        <v>329</v>
      </c>
      <c r="T566" s="741">
        <v>1409</v>
      </c>
      <c r="U566" s="740">
        <v>611</v>
      </c>
      <c r="V566" s="742">
        <v>798</v>
      </c>
      <c r="W566" s="740">
        <v>100</v>
      </c>
      <c r="X566" s="740">
        <v>40</v>
      </c>
      <c r="Y566" s="740">
        <v>60</v>
      </c>
      <c r="Z566" s="741">
        <v>354</v>
      </c>
      <c r="AA566" s="740">
        <v>128</v>
      </c>
      <c r="AB566" s="742">
        <v>226</v>
      </c>
      <c r="AC566" s="740">
        <v>174</v>
      </c>
      <c r="AD566" s="740">
        <v>47</v>
      </c>
      <c r="AE566" s="740">
        <v>127</v>
      </c>
      <c r="AF566" s="741">
        <v>2721</v>
      </c>
      <c r="AG566" s="740">
        <v>1114</v>
      </c>
      <c r="AH566" s="742">
        <v>1607</v>
      </c>
      <c r="AI566" s="740">
        <v>184</v>
      </c>
      <c r="AJ566" s="740">
        <v>37</v>
      </c>
      <c r="AK566" s="740">
        <v>147</v>
      </c>
      <c r="AL566" s="741">
        <v>607</v>
      </c>
      <c r="AM566" s="740">
        <v>198</v>
      </c>
      <c r="AN566" s="742">
        <v>409</v>
      </c>
      <c r="AO566" s="740">
        <v>127</v>
      </c>
      <c r="AP566" s="740">
        <v>32</v>
      </c>
      <c r="AQ566" s="740">
        <v>95</v>
      </c>
      <c r="AR566" s="741">
        <v>957</v>
      </c>
      <c r="AS566" s="740">
        <v>351</v>
      </c>
      <c r="AT566" s="742">
        <v>606</v>
      </c>
      <c r="AU566" s="740">
        <v>27</v>
      </c>
      <c r="AV566" s="740">
        <v>14</v>
      </c>
      <c r="AW566" s="740">
        <v>13</v>
      </c>
      <c r="AX566" s="741">
        <v>109</v>
      </c>
      <c r="AY566" s="740">
        <v>35</v>
      </c>
      <c r="AZ566" s="742">
        <v>74</v>
      </c>
      <c r="BA566" s="740">
        <v>25</v>
      </c>
      <c r="BB566" s="740">
        <v>11</v>
      </c>
      <c r="BC566" s="740">
        <v>14</v>
      </c>
      <c r="BD566" s="741">
        <v>104</v>
      </c>
      <c r="BE566" s="740">
        <v>20</v>
      </c>
      <c r="BF566" s="742">
        <v>84</v>
      </c>
      <c r="BG566" s="740">
        <v>302</v>
      </c>
      <c r="BH566" s="740">
        <v>129</v>
      </c>
      <c r="BI566" s="740">
        <v>173</v>
      </c>
      <c r="BJ566" s="741">
        <v>55</v>
      </c>
      <c r="BK566" s="740">
        <v>24</v>
      </c>
      <c r="BL566" s="742">
        <v>31</v>
      </c>
      <c r="BM566" s="740">
        <v>369</v>
      </c>
      <c r="BN566" s="740">
        <v>147</v>
      </c>
      <c r="BO566" s="740">
        <v>222</v>
      </c>
      <c r="BP566" s="741">
        <v>360</v>
      </c>
      <c r="BQ566" s="740">
        <v>172</v>
      </c>
      <c r="BR566" s="742">
        <v>188</v>
      </c>
      <c r="BS566" s="740">
        <v>172</v>
      </c>
      <c r="BT566" s="740">
        <v>98</v>
      </c>
      <c r="BU566" s="740">
        <v>74</v>
      </c>
      <c r="BV566" s="741">
        <v>952</v>
      </c>
      <c r="BW566" s="740">
        <v>383</v>
      </c>
      <c r="BX566" s="742">
        <v>569</v>
      </c>
      <c r="BY566" s="740">
        <v>153</v>
      </c>
      <c r="BZ566" s="740">
        <v>45</v>
      </c>
      <c r="CA566" s="740">
        <v>108</v>
      </c>
      <c r="CB566" s="741">
        <v>646</v>
      </c>
      <c r="CC566" s="740">
        <v>302</v>
      </c>
      <c r="CD566" s="742">
        <v>326</v>
      </c>
      <c r="CE566" s="740">
        <v>139</v>
      </c>
      <c r="CF566" s="740">
        <v>68</v>
      </c>
      <c r="CG566" s="740">
        <v>71</v>
      </c>
      <c r="CH566" s="741">
        <v>316</v>
      </c>
      <c r="CI566" s="740">
        <v>120</v>
      </c>
      <c r="CJ566" s="742">
        <v>196</v>
      </c>
      <c r="CK566" s="740">
        <v>400</v>
      </c>
      <c r="CL566" s="740">
        <v>134</v>
      </c>
      <c r="CM566" s="740">
        <v>266</v>
      </c>
      <c r="CN566" s="741">
        <v>37</v>
      </c>
      <c r="CO566" s="740">
        <v>16</v>
      </c>
      <c r="CP566" s="742">
        <v>21</v>
      </c>
      <c r="CQ566" s="740">
        <v>54</v>
      </c>
      <c r="CR566" s="740">
        <v>15</v>
      </c>
      <c r="CS566" s="740">
        <v>39</v>
      </c>
      <c r="CT566" s="741">
        <v>0</v>
      </c>
      <c r="CU566" s="740">
        <v>0</v>
      </c>
      <c r="CV566" s="742">
        <v>0</v>
      </c>
      <c r="CW566" s="740">
        <v>21</v>
      </c>
      <c r="CX566" s="740">
        <v>8</v>
      </c>
      <c r="CY566" s="740">
        <v>13</v>
      </c>
      <c r="CZ566" s="741">
        <v>13</v>
      </c>
      <c r="DA566" s="740">
        <v>13</v>
      </c>
      <c r="DB566" s="742">
        <v>0</v>
      </c>
      <c r="DC566" s="740">
        <v>8</v>
      </c>
      <c r="DD566" s="740">
        <v>3</v>
      </c>
      <c r="DE566" s="740">
        <v>5</v>
      </c>
      <c r="DF566" s="741">
        <v>50</v>
      </c>
      <c r="DG566" s="740">
        <v>26</v>
      </c>
      <c r="DH566" s="742">
        <v>24</v>
      </c>
      <c r="DI566" s="740">
        <v>48</v>
      </c>
      <c r="DJ566" s="740">
        <v>9</v>
      </c>
      <c r="DK566" s="740">
        <v>39</v>
      </c>
      <c r="DL566" s="741">
        <v>2</v>
      </c>
      <c r="DM566" s="740">
        <v>1</v>
      </c>
      <c r="DN566" s="742">
        <v>1</v>
      </c>
      <c r="DO566" s="740">
        <v>32</v>
      </c>
      <c r="DP566" s="740">
        <v>12</v>
      </c>
      <c r="DQ566" s="740">
        <v>20</v>
      </c>
      <c r="DR566" s="741">
        <v>932</v>
      </c>
      <c r="DS566" s="740">
        <v>288</v>
      </c>
      <c r="DT566" s="742">
        <v>644</v>
      </c>
      <c r="DU566" s="741">
        <v>610</v>
      </c>
      <c r="DV566" s="740">
        <v>225</v>
      </c>
      <c r="DW566" s="742">
        <v>385</v>
      </c>
    </row>
    <row r="567" spans="1:127" x14ac:dyDescent="0.15">
      <c r="A567" s="529" t="s">
        <v>1909</v>
      </c>
      <c r="B567" s="661">
        <v>12</v>
      </c>
      <c r="C567" s="662">
        <v>9</v>
      </c>
      <c r="D567" s="663">
        <v>3</v>
      </c>
      <c r="E567" s="657">
        <v>8</v>
      </c>
      <c r="F567" s="657">
        <v>6</v>
      </c>
      <c r="G567" s="657">
        <v>2</v>
      </c>
      <c r="H567" s="665">
        <v>0</v>
      </c>
      <c r="I567" s="657">
        <v>0</v>
      </c>
      <c r="J567" s="666">
        <v>0</v>
      </c>
      <c r="K567" s="657">
        <v>3</v>
      </c>
      <c r="L567" s="657">
        <v>3</v>
      </c>
      <c r="M567" s="657">
        <v>0</v>
      </c>
      <c r="N567" s="665">
        <v>0</v>
      </c>
      <c r="O567" s="657">
        <v>0</v>
      </c>
      <c r="P567" s="666">
        <v>0</v>
      </c>
      <c r="Q567" s="657">
        <v>0</v>
      </c>
      <c r="R567" s="657">
        <v>0</v>
      </c>
      <c r="S567" s="657">
        <v>0</v>
      </c>
      <c r="T567" s="665">
        <v>0</v>
      </c>
      <c r="U567" s="657">
        <v>0</v>
      </c>
      <c r="V567" s="666">
        <v>0</v>
      </c>
      <c r="W567" s="657">
        <v>0</v>
      </c>
      <c r="X567" s="657">
        <v>0</v>
      </c>
      <c r="Y567" s="657">
        <v>0</v>
      </c>
      <c r="Z567" s="665">
        <v>0</v>
      </c>
      <c r="AA567" s="657">
        <v>0</v>
      </c>
      <c r="AB567" s="666">
        <v>0</v>
      </c>
      <c r="AC567" s="657">
        <v>0</v>
      </c>
      <c r="AD567" s="657">
        <v>0</v>
      </c>
      <c r="AE567" s="657">
        <v>0</v>
      </c>
      <c r="AF567" s="665">
        <v>0</v>
      </c>
      <c r="AG567" s="657">
        <v>0</v>
      </c>
      <c r="AH567" s="666">
        <v>0</v>
      </c>
      <c r="AI567" s="657">
        <v>0</v>
      </c>
      <c r="AJ567" s="657">
        <v>0</v>
      </c>
      <c r="AK567" s="657">
        <v>0</v>
      </c>
      <c r="AL567" s="665">
        <v>0</v>
      </c>
      <c r="AM567" s="657">
        <v>0</v>
      </c>
      <c r="AN567" s="666">
        <v>0</v>
      </c>
      <c r="AO567" s="657">
        <v>0</v>
      </c>
      <c r="AP567" s="657">
        <v>0</v>
      </c>
      <c r="AQ567" s="657">
        <v>0</v>
      </c>
      <c r="AR567" s="665">
        <v>0</v>
      </c>
      <c r="AS567" s="657">
        <v>0</v>
      </c>
      <c r="AT567" s="666">
        <v>0</v>
      </c>
      <c r="AU567" s="657">
        <v>0</v>
      </c>
      <c r="AV567" s="657">
        <v>0</v>
      </c>
      <c r="AW567" s="657">
        <v>0</v>
      </c>
      <c r="AX567" s="665">
        <v>0</v>
      </c>
      <c r="AY567" s="657">
        <v>0</v>
      </c>
      <c r="AZ567" s="666">
        <v>0</v>
      </c>
      <c r="BA567" s="657">
        <v>0</v>
      </c>
      <c r="BB567" s="657">
        <v>0</v>
      </c>
      <c r="BC567" s="657">
        <v>0</v>
      </c>
      <c r="BD567" s="665">
        <v>0</v>
      </c>
      <c r="BE567" s="657">
        <v>0</v>
      </c>
      <c r="BF567" s="666">
        <v>0</v>
      </c>
      <c r="BG567" s="657">
        <v>0</v>
      </c>
      <c r="BH567" s="657">
        <v>0</v>
      </c>
      <c r="BI567" s="657">
        <v>0</v>
      </c>
      <c r="BJ567" s="665">
        <v>0</v>
      </c>
      <c r="BK567" s="657">
        <v>0</v>
      </c>
      <c r="BL567" s="666">
        <v>0</v>
      </c>
      <c r="BM567" s="657">
        <v>0</v>
      </c>
      <c r="BN567" s="657">
        <v>0</v>
      </c>
      <c r="BO567" s="657">
        <v>0</v>
      </c>
      <c r="BP567" s="665">
        <v>0</v>
      </c>
      <c r="BQ567" s="657">
        <v>0</v>
      </c>
      <c r="BR567" s="666">
        <v>0</v>
      </c>
      <c r="BS567" s="657">
        <v>0</v>
      </c>
      <c r="BT567" s="657">
        <v>0</v>
      </c>
      <c r="BU567" s="657">
        <v>0</v>
      </c>
      <c r="BV567" s="665">
        <v>0</v>
      </c>
      <c r="BW567" s="657">
        <v>0</v>
      </c>
      <c r="BX567" s="666">
        <v>0</v>
      </c>
      <c r="BY567" s="657">
        <v>0</v>
      </c>
      <c r="BZ567" s="657">
        <v>0</v>
      </c>
      <c r="CA567" s="657">
        <v>0</v>
      </c>
      <c r="CB567" s="665">
        <v>0</v>
      </c>
      <c r="CC567" s="657">
        <v>0</v>
      </c>
      <c r="CD567" s="666">
        <v>0</v>
      </c>
      <c r="CE567" s="657">
        <v>0</v>
      </c>
      <c r="CF567" s="657">
        <v>0</v>
      </c>
      <c r="CG567" s="657">
        <v>0</v>
      </c>
      <c r="CH567" s="665">
        <v>0</v>
      </c>
      <c r="CI567" s="657">
        <v>0</v>
      </c>
      <c r="CJ567" s="666">
        <v>0</v>
      </c>
      <c r="CK567" s="657">
        <v>0</v>
      </c>
      <c r="CL567" s="657">
        <v>0</v>
      </c>
      <c r="CM567" s="657">
        <v>0</v>
      </c>
      <c r="CN567" s="665">
        <v>0</v>
      </c>
      <c r="CO567" s="657">
        <v>0</v>
      </c>
      <c r="CP567" s="666">
        <v>0</v>
      </c>
      <c r="CQ567" s="657">
        <v>0</v>
      </c>
      <c r="CR567" s="657">
        <v>0</v>
      </c>
      <c r="CS567" s="657">
        <v>0</v>
      </c>
      <c r="CT567" s="665">
        <v>0</v>
      </c>
      <c r="CU567" s="657">
        <v>0</v>
      </c>
      <c r="CV567" s="666">
        <v>0</v>
      </c>
      <c r="CW567" s="657">
        <v>0</v>
      </c>
      <c r="CX567" s="657">
        <v>0</v>
      </c>
      <c r="CY567" s="657">
        <v>0</v>
      </c>
      <c r="CZ567" s="665">
        <v>0</v>
      </c>
      <c r="DA567" s="657">
        <v>0</v>
      </c>
      <c r="DB567" s="666">
        <v>0</v>
      </c>
      <c r="DC567" s="657">
        <v>0</v>
      </c>
      <c r="DD567" s="657">
        <v>0</v>
      </c>
      <c r="DE567" s="657">
        <v>0</v>
      </c>
      <c r="DF567" s="665">
        <v>0</v>
      </c>
      <c r="DG567" s="657">
        <v>0</v>
      </c>
      <c r="DH567" s="666">
        <v>0</v>
      </c>
      <c r="DI567" s="657">
        <v>0</v>
      </c>
      <c r="DJ567" s="657">
        <v>0</v>
      </c>
      <c r="DK567" s="657">
        <v>0</v>
      </c>
      <c r="DL567" s="665">
        <v>0</v>
      </c>
      <c r="DM567" s="657">
        <v>0</v>
      </c>
      <c r="DN567" s="666">
        <v>0</v>
      </c>
      <c r="DO567" s="657">
        <v>0</v>
      </c>
      <c r="DP567" s="657">
        <v>0</v>
      </c>
      <c r="DQ567" s="657">
        <v>0</v>
      </c>
      <c r="DR567" s="665">
        <v>0</v>
      </c>
      <c r="DS567" s="657">
        <v>0</v>
      </c>
      <c r="DT567" s="666">
        <v>0</v>
      </c>
      <c r="DU567" s="665">
        <v>1</v>
      </c>
      <c r="DV567" s="657">
        <v>0</v>
      </c>
      <c r="DW567" s="666">
        <v>1</v>
      </c>
    </row>
    <row r="568" spans="1:127" x14ac:dyDescent="0.15">
      <c r="A568" s="529" t="s">
        <v>1910</v>
      </c>
      <c r="B568" s="661">
        <v>23032</v>
      </c>
      <c r="C568" s="662">
        <v>9309</v>
      </c>
      <c r="D568" s="663">
        <v>13698</v>
      </c>
      <c r="E568" s="657">
        <v>7749</v>
      </c>
      <c r="F568" s="657">
        <v>3384</v>
      </c>
      <c r="G568" s="657">
        <v>4365</v>
      </c>
      <c r="H568" s="665">
        <v>1789</v>
      </c>
      <c r="I568" s="657">
        <v>633</v>
      </c>
      <c r="J568" s="666">
        <v>1149</v>
      </c>
      <c r="K568" s="657">
        <v>874</v>
      </c>
      <c r="L568" s="657">
        <v>375</v>
      </c>
      <c r="M568" s="657">
        <v>499</v>
      </c>
      <c r="N568" s="665">
        <v>597</v>
      </c>
      <c r="O568" s="657">
        <v>235</v>
      </c>
      <c r="P568" s="666">
        <v>362</v>
      </c>
      <c r="Q568" s="657">
        <v>415</v>
      </c>
      <c r="R568" s="657">
        <v>191</v>
      </c>
      <c r="S568" s="657">
        <v>224</v>
      </c>
      <c r="T568" s="665">
        <v>1207</v>
      </c>
      <c r="U568" s="657">
        <v>531</v>
      </c>
      <c r="V568" s="666">
        <v>676</v>
      </c>
      <c r="W568" s="657">
        <v>52</v>
      </c>
      <c r="X568" s="657">
        <v>27</v>
      </c>
      <c r="Y568" s="657">
        <v>25</v>
      </c>
      <c r="Z568" s="665">
        <v>279</v>
      </c>
      <c r="AA568" s="657">
        <v>104</v>
      </c>
      <c r="AB568" s="666">
        <v>175</v>
      </c>
      <c r="AC568" s="657">
        <v>158</v>
      </c>
      <c r="AD568" s="657">
        <v>39</v>
      </c>
      <c r="AE568" s="657">
        <v>119</v>
      </c>
      <c r="AF568" s="665">
        <v>2656</v>
      </c>
      <c r="AG568" s="657">
        <v>1084</v>
      </c>
      <c r="AH568" s="666">
        <v>1572</v>
      </c>
      <c r="AI568" s="657">
        <v>170</v>
      </c>
      <c r="AJ568" s="657">
        <v>35</v>
      </c>
      <c r="AK568" s="657">
        <v>135</v>
      </c>
      <c r="AL568" s="665">
        <v>577</v>
      </c>
      <c r="AM568" s="657">
        <v>183</v>
      </c>
      <c r="AN568" s="666">
        <v>394</v>
      </c>
      <c r="AO568" s="657">
        <v>127</v>
      </c>
      <c r="AP568" s="657">
        <v>32</v>
      </c>
      <c r="AQ568" s="657">
        <v>95</v>
      </c>
      <c r="AR568" s="665">
        <v>873</v>
      </c>
      <c r="AS568" s="657">
        <v>338</v>
      </c>
      <c r="AT568" s="666">
        <v>535</v>
      </c>
      <c r="AU568" s="657">
        <v>15</v>
      </c>
      <c r="AV568" s="657">
        <v>5</v>
      </c>
      <c r="AW568" s="657">
        <v>10</v>
      </c>
      <c r="AX568" s="665">
        <v>71</v>
      </c>
      <c r="AY568" s="657">
        <v>20</v>
      </c>
      <c r="AZ568" s="666">
        <v>51</v>
      </c>
      <c r="BA568" s="657">
        <v>25</v>
      </c>
      <c r="BB568" s="657">
        <v>11</v>
      </c>
      <c r="BC568" s="657">
        <v>14</v>
      </c>
      <c r="BD568" s="665">
        <v>104</v>
      </c>
      <c r="BE568" s="657">
        <v>20</v>
      </c>
      <c r="BF568" s="666">
        <v>84</v>
      </c>
      <c r="BG568" s="657">
        <v>269</v>
      </c>
      <c r="BH568" s="657">
        <v>117</v>
      </c>
      <c r="BI568" s="657">
        <v>152</v>
      </c>
      <c r="BJ568" s="665">
        <v>55</v>
      </c>
      <c r="BK568" s="657">
        <v>24</v>
      </c>
      <c r="BL568" s="666">
        <v>31</v>
      </c>
      <c r="BM568" s="657">
        <v>369</v>
      </c>
      <c r="BN568" s="657">
        <v>147</v>
      </c>
      <c r="BO568" s="657">
        <v>222</v>
      </c>
      <c r="BP568" s="665">
        <v>346</v>
      </c>
      <c r="BQ568" s="657">
        <v>164</v>
      </c>
      <c r="BR568" s="666">
        <v>182</v>
      </c>
      <c r="BS568" s="657">
        <v>121</v>
      </c>
      <c r="BT568" s="657">
        <v>63</v>
      </c>
      <c r="BU568" s="657">
        <v>58</v>
      </c>
      <c r="BV568" s="665">
        <v>944</v>
      </c>
      <c r="BW568" s="657">
        <v>376</v>
      </c>
      <c r="BX568" s="666">
        <v>568</v>
      </c>
      <c r="BY568" s="657">
        <v>143</v>
      </c>
      <c r="BZ568" s="657">
        <v>39</v>
      </c>
      <c r="CA568" s="657">
        <v>104</v>
      </c>
      <c r="CB568" s="665">
        <v>601</v>
      </c>
      <c r="CC568" s="657">
        <v>279</v>
      </c>
      <c r="CD568" s="666">
        <v>304</v>
      </c>
      <c r="CE568" s="657">
        <v>111</v>
      </c>
      <c r="CF568" s="657">
        <v>50</v>
      </c>
      <c r="CG568" s="657">
        <v>61</v>
      </c>
      <c r="CH568" s="665">
        <v>309</v>
      </c>
      <c r="CI568" s="657">
        <v>119</v>
      </c>
      <c r="CJ568" s="666">
        <v>190</v>
      </c>
      <c r="CK568" s="657">
        <v>316</v>
      </c>
      <c r="CL568" s="657">
        <v>104</v>
      </c>
      <c r="CM568" s="657">
        <v>212</v>
      </c>
      <c r="CN568" s="665">
        <v>26</v>
      </c>
      <c r="CO568" s="657">
        <v>9</v>
      </c>
      <c r="CP568" s="666">
        <v>17</v>
      </c>
      <c r="CQ568" s="657">
        <v>38</v>
      </c>
      <c r="CR568" s="657">
        <v>10</v>
      </c>
      <c r="CS568" s="657">
        <v>28</v>
      </c>
      <c r="CT568" s="665">
        <v>0</v>
      </c>
      <c r="CU568" s="657">
        <v>0</v>
      </c>
      <c r="CV568" s="666">
        <v>0</v>
      </c>
      <c r="CW568" s="657">
        <v>21</v>
      </c>
      <c r="CX568" s="657">
        <v>8</v>
      </c>
      <c r="CY568" s="657">
        <v>13</v>
      </c>
      <c r="CZ568" s="665">
        <v>13</v>
      </c>
      <c r="DA568" s="657">
        <v>13</v>
      </c>
      <c r="DB568" s="666">
        <v>0</v>
      </c>
      <c r="DC568" s="657">
        <v>4</v>
      </c>
      <c r="DD568" s="657">
        <v>2</v>
      </c>
      <c r="DE568" s="657">
        <v>2</v>
      </c>
      <c r="DF568" s="665">
        <v>29</v>
      </c>
      <c r="DG568" s="657">
        <v>17</v>
      </c>
      <c r="DH568" s="666">
        <v>12</v>
      </c>
      <c r="DI568" s="657">
        <v>48</v>
      </c>
      <c r="DJ568" s="657">
        <v>9</v>
      </c>
      <c r="DK568" s="657">
        <v>39</v>
      </c>
      <c r="DL568" s="665">
        <v>2</v>
      </c>
      <c r="DM568" s="657">
        <v>1</v>
      </c>
      <c r="DN568" s="666">
        <v>1</v>
      </c>
      <c r="DO568" s="657">
        <v>24</v>
      </c>
      <c r="DP568" s="657">
        <v>10</v>
      </c>
      <c r="DQ568" s="657">
        <v>14</v>
      </c>
      <c r="DR568" s="665">
        <v>906</v>
      </c>
      <c r="DS568" s="657">
        <v>280</v>
      </c>
      <c r="DT568" s="666">
        <v>626</v>
      </c>
      <c r="DU568" s="665">
        <v>599</v>
      </c>
      <c r="DV568" s="657">
        <v>221</v>
      </c>
      <c r="DW568" s="666">
        <v>378</v>
      </c>
    </row>
    <row r="569" spans="1:127" x14ac:dyDescent="0.15">
      <c r="A569" s="529" t="s">
        <v>1911</v>
      </c>
      <c r="B569" s="661">
        <v>388</v>
      </c>
      <c r="C569" s="662">
        <v>212</v>
      </c>
      <c r="D569" s="663">
        <v>176</v>
      </c>
      <c r="E569" s="657">
        <v>214</v>
      </c>
      <c r="F569" s="657">
        <v>138</v>
      </c>
      <c r="G569" s="657">
        <v>76</v>
      </c>
      <c r="H569" s="665">
        <v>5</v>
      </c>
      <c r="I569" s="657">
        <v>0</v>
      </c>
      <c r="J569" s="666">
        <v>5</v>
      </c>
      <c r="K569" s="657">
        <v>13</v>
      </c>
      <c r="L569" s="657">
        <v>3</v>
      </c>
      <c r="M569" s="657">
        <v>10</v>
      </c>
      <c r="N569" s="665">
        <v>0</v>
      </c>
      <c r="O569" s="657">
        <v>0</v>
      </c>
      <c r="P569" s="666">
        <v>0</v>
      </c>
      <c r="Q569" s="657">
        <v>0</v>
      </c>
      <c r="R569" s="657">
        <v>0</v>
      </c>
      <c r="S569" s="657">
        <v>0</v>
      </c>
      <c r="T569" s="665">
        <v>7</v>
      </c>
      <c r="U569" s="657">
        <v>7</v>
      </c>
      <c r="V569" s="666">
        <v>0</v>
      </c>
      <c r="W569" s="657">
        <v>3</v>
      </c>
      <c r="X569" s="657">
        <v>2</v>
      </c>
      <c r="Y569" s="657">
        <v>1</v>
      </c>
      <c r="Z569" s="665">
        <v>0</v>
      </c>
      <c r="AA569" s="657">
        <v>0</v>
      </c>
      <c r="AB569" s="666">
        <v>0</v>
      </c>
      <c r="AC569" s="657">
        <v>0</v>
      </c>
      <c r="AD569" s="657">
        <v>0</v>
      </c>
      <c r="AE569" s="657">
        <v>0</v>
      </c>
      <c r="AF569" s="665">
        <v>32</v>
      </c>
      <c r="AG569" s="657">
        <v>13</v>
      </c>
      <c r="AH569" s="666">
        <v>19</v>
      </c>
      <c r="AI569" s="657">
        <v>8</v>
      </c>
      <c r="AJ569" s="657">
        <v>1</v>
      </c>
      <c r="AK569" s="657">
        <v>7</v>
      </c>
      <c r="AL569" s="665">
        <v>0</v>
      </c>
      <c r="AM569" s="657">
        <v>0</v>
      </c>
      <c r="AN569" s="666">
        <v>0</v>
      </c>
      <c r="AO569" s="657">
        <v>0</v>
      </c>
      <c r="AP569" s="657">
        <v>0</v>
      </c>
      <c r="AQ569" s="657">
        <v>0</v>
      </c>
      <c r="AR569" s="665">
        <v>0</v>
      </c>
      <c r="AS569" s="657">
        <v>0</v>
      </c>
      <c r="AT569" s="666">
        <v>0</v>
      </c>
      <c r="AU569" s="657">
        <v>0</v>
      </c>
      <c r="AV569" s="657">
        <v>0</v>
      </c>
      <c r="AW569" s="657">
        <v>0</v>
      </c>
      <c r="AX569" s="665">
        <v>0</v>
      </c>
      <c r="AY569" s="657">
        <v>0</v>
      </c>
      <c r="AZ569" s="666">
        <v>0</v>
      </c>
      <c r="BA569" s="657">
        <v>0</v>
      </c>
      <c r="BB569" s="657">
        <v>0</v>
      </c>
      <c r="BC569" s="657">
        <v>0</v>
      </c>
      <c r="BD569" s="665">
        <v>0</v>
      </c>
      <c r="BE569" s="657">
        <v>0</v>
      </c>
      <c r="BF569" s="666">
        <v>0</v>
      </c>
      <c r="BG569" s="657">
        <v>1</v>
      </c>
      <c r="BH569" s="657">
        <v>1</v>
      </c>
      <c r="BI569" s="657">
        <v>0</v>
      </c>
      <c r="BJ569" s="665">
        <v>0</v>
      </c>
      <c r="BK569" s="657">
        <v>0</v>
      </c>
      <c r="BL569" s="666">
        <v>0</v>
      </c>
      <c r="BM569" s="657">
        <v>0</v>
      </c>
      <c r="BN569" s="657">
        <v>0</v>
      </c>
      <c r="BO569" s="657">
        <v>0</v>
      </c>
      <c r="BP569" s="665">
        <v>12</v>
      </c>
      <c r="BQ569" s="657">
        <v>7</v>
      </c>
      <c r="BR569" s="666">
        <v>5</v>
      </c>
      <c r="BS569" s="657">
        <v>15</v>
      </c>
      <c r="BT569" s="657">
        <v>9</v>
      </c>
      <c r="BU569" s="657">
        <v>6</v>
      </c>
      <c r="BV569" s="665">
        <v>0</v>
      </c>
      <c r="BW569" s="657">
        <v>0</v>
      </c>
      <c r="BX569" s="666">
        <v>0</v>
      </c>
      <c r="BY569" s="657">
        <v>6</v>
      </c>
      <c r="BZ569" s="657">
        <v>4</v>
      </c>
      <c r="CA569" s="657">
        <v>2</v>
      </c>
      <c r="CB569" s="665">
        <v>0</v>
      </c>
      <c r="CC569" s="657">
        <v>0</v>
      </c>
      <c r="CD569" s="666">
        <v>0</v>
      </c>
      <c r="CE569" s="657">
        <v>2</v>
      </c>
      <c r="CF569" s="657">
        <v>1</v>
      </c>
      <c r="CG569" s="657">
        <v>1</v>
      </c>
      <c r="CH569" s="665">
        <v>0</v>
      </c>
      <c r="CI569" s="657">
        <v>0</v>
      </c>
      <c r="CJ569" s="666">
        <v>0</v>
      </c>
      <c r="CK569" s="657">
        <v>0</v>
      </c>
      <c r="CL569" s="657">
        <v>0</v>
      </c>
      <c r="CM569" s="657">
        <v>0</v>
      </c>
      <c r="CN569" s="665">
        <v>11</v>
      </c>
      <c r="CO569" s="657">
        <v>7</v>
      </c>
      <c r="CP569" s="666">
        <v>4</v>
      </c>
      <c r="CQ569" s="657">
        <v>12</v>
      </c>
      <c r="CR569" s="657">
        <v>2</v>
      </c>
      <c r="CS569" s="657">
        <v>10</v>
      </c>
      <c r="CT569" s="665">
        <v>0</v>
      </c>
      <c r="CU569" s="657">
        <v>0</v>
      </c>
      <c r="CV569" s="666">
        <v>0</v>
      </c>
      <c r="CW569" s="657">
        <v>0</v>
      </c>
      <c r="CX569" s="657">
        <v>0</v>
      </c>
      <c r="CY569" s="657">
        <v>0</v>
      </c>
      <c r="CZ569" s="665">
        <v>0</v>
      </c>
      <c r="DA569" s="657">
        <v>0</v>
      </c>
      <c r="DB569" s="666">
        <v>0</v>
      </c>
      <c r="DC569" s="657">
        <v>3</v>
      </c>
      <c r="DD569" s="657">
        <v>0</v>
      </c>
      <c r="DE569" s="657">
        <v>3</v>
      </c>
      <c r="DF569" s="665">
        <v>20</v>
      </c>
      <c r="DG569" s="657">
        <v>8</v>
      </c>
      <c r="DH569" s="666">
        <v>12</v>
      </c>
      <c r="DI569" s="657">
        <v>0</v>
      </c>
      <c r="DJ569" s="657">
        <v>0</v>
      </c>
      <c r="DK569" s="657">
        <v>0</v>
      </c>
      <c r="DL569" s="665">
        <v>0</v>
      </c>
      <c r="DM569" s="657">
        <v>0</v>
      </c>
      <c r="DN569" s="666">
        <v>0</v>
      </c>
      <c r="DO569" s="657">
        <v>3</v>
      </c>
      <c r="DP569" s="657">
        <v>1</v>
      </c>
      <c r="DQ569" s="657">
        <v>2</v>
      </c>
      <c r="DR569" s="665">
        <v>18</v>
      </c>
      <c r="DS569" s="657">
        <v>6</v>
      </c>
      <c r="DT569" s="666">
        <v>12</v>
      </c>
      <c r="DU569" s="665">
        <v>3</v>
      </c>
      <c r="DV569" s="657">
        <v>2</v>
      </c>
      <c r="DW569" s="666">
        <v>1</v>
      </c>
    </row>
    <row r="570" spans="1:127" x14ac:dyDescent="0.15">
      <c r="A570" s="529" t="s">
        <v>1912</v>
      </c>
      <c r="B570" s="661">
        <v>48</v>
      </c>
      <c r="C570" s="662">
        <v>15</v>
      </c>
      <c r="D570" s="663">
        <v>33</v>
      </c>
      <c r="E570" s="657">
        <v>13</v>
      </c>
      <c r="F570" s="657">
        <v>2</v>
      </c>
      <c r="G570" s="657">
        <v>11</v>
      </c>
      <c r="H570" s="665">
        <v>17</v>
      </c>
      <c r="I570" s="657">
        <v>7</v>
      </c>
      <c r="J570" s="666">
        <v>10</v>
      </c>
      <c r="K570" s="657">
        <v>0</v>
      </c>
      <c r="L570" s="657">
        <v>0</v>
      </c>
      <c r="M570" s="657">
        <v>0</v>
      </c>
      <c r="N570" s="665">
        <v>0</v>
      </c>
      <c r="O570" s="657">
        <v>0</v>
      </c>
      <c r="P570" s="666">
        <v>0</v>
      </c>
      <c r="Q570" s="657">
        <v>9</v>
      </c>
      <c r="R570" s="657">
        <v>4</v>
      </c>
      <c r="S570" s="657">
        <v>5</v>
      </c>
      <c r="T570" s="665">
        <v>0</v>
      </c>
      <c r="U570" s="657">
        <v>0</v>
      </c>
      <c r="V570" s="666">
        <v>0</v>
      </c>
      <c r="W570" s="657">
        <v>0</v>
      </c>
      <c r="X570" s="657">
        <v>0</v>
      </c>
      <c r="Y570" s="657">
        <v>0</v>
      </c>
      <c r="Z570" s="665">
        <v>0</v>
      </c>
      <c r="AA570" s="657">
        <v>0</v>
      </c>
      <c r="AB570" s="666">
        <v>0</v>
      </c>
      <c r="AC570" s="657">
        <v>0</v>
      </c>
      <c r="AD570" s="657">
        <v>0</v>
      </c>
      <c r="AE570" s="657">
        <v>0</v>
      </c>
      <c r="AF570" s="665">
        <v>0</v>
      </c>
      <c r="AG570" s="657">
        <v>0</v>
      </c>
      <c r="AH570" s="666">
        <v>0</v>
      </c>
      <c r="AI570" s="657">
        <v>0</v>
      </c>
      <c r="AJ570" s="657">
        <v>0</v>
      </c>
      <c r="AK570" s="657">
        <v>0</v>
      </c>
      <c r="AL570" s="665">
        <v>0</v>
      </c>
      <c r="AM570" s="657">
        <v>0</v>
      </c>
      <c r="AN570" s="666">
        <v>0</v>
      </c>
      <c r="AO570" s="657">
        <v>0</v>
      </c>
      <c r="AP570" s="657">
        <v>0</v>
      </c>
      <c r="AQ570" s="657">
        <v>0</v>
      </c>
      <c r="AR570" s="665">
        <v>0</v>
      </c>
      <c r="AS570" s="657">
        <v>0</v>
      </c>
      <c r="AT570" s="666">
        <v>0</v>
      </c>
      <c r="AU570" s="657">
        <v>2</v>
      </c>
      <c r="AV570" s="657">
        <v>1</v>
      </c>
      <c r="AW570" s="657">
        <v>1</v>
      </c>
      <c r="AX570" s="665">
        <v>7</v>
      </c>
      <c r="AY570" s="657">
        <v>1</v>
      </c>
      <c r="AZ570" s="666">
        <v>6</v>
      </c>
      <c r="BA570" s="657">
        <v>0</v>
      </c>
      <c r="BB570" s="657">
        <v>0</v>
      </c>
      <c r="BC570" s="657">
        <v>0</v>
      </c>
      <c r="BD570" s="665">
        <v>0</v>
      </c>
      <c r="BE570" s="657">
        <v>0</v>
      </c>
      <c r="BF570" s="666">
        <v>0</v>
      </c>
      <c r="BG570" s="657">
        <v>0</v>
      </c>
      <c r="BH570" s="657">
        <v>0</v>
      </c>
      <c r="BI570" s="657">
        <v>0</v>
      </c>
      <c r="BJ570" s="665">
        <v>0</v>
      </c>
      <c r="BK570" s="657">
        <v>0</v>
      </c>
      <c r="BL570" s="666">
        <v>0</v>
      </c>
      <c r="BM570" s="657">
        <v>0</v>
      </c>
      <c r="BN570" s="657">
        <v>0</v>
      </c>
      <c r="BO570" s="657">
        <v>0</v>
      </c>
      <c r="BP570" s="665">
        <v>0</v>
      </c>
      <c r="BQ570" s="657">
        <v>0</v>
      </c>
      <c r="BR570" s="666">
        <v>0</v>
      </c>
      <c r="BS570" s="657">
        <v>0</v>
      </c>
      <c r="BT570" s="657">
        <v>0</v>
      </c>
      <c r="BU570" s="657">
        <v>0</v>
      </c>
      <c r="BV570" s="665">
        <v>0</v>
      </c>
      <c r="BW570" s="657">
        <v>0</v>
      </c>
      <c r="BX570" s="666">
        <v>0</v>
      </c>
      <c r="BY570" s="657">
        <v>0</v>
      </c>
      <c r="BZ570" s="657">
        <v>0</v>
      </c>
      <c r="CA570" s="657">
        <v>0</v>
      </c>
      <c r="CB570" s="665">
        <v>0</v>
      </c>
      <c r="CC570" s="657">
        <v>0</v>
      </c>
      <c r="CD570" s="666">
        <v>0</v>
      </c>
      <c r="CE570" s="657">
        <v>0</v>
      </c>
      <c r="CF570" s="657">
        <v>0</v>
      </c>
      <c r="CG570" s="657">
        <v>0</v>
      </c>
      <c r="CH570" s="665">
        <v>0</v>
      </c>
      <c r="CI570" s="657">
        <v>0</v>
      </c>
      <c r="CJ570" s="666">
        <v>0</v>
      </c>
      <c r="CK570" s="657">
        <v>0</v>
      </c>
      <c r="CL570" s="657">
        <v>0</v>
      </c>
      <c r="CM570" s="657">
        <v>0</v>
      </c>
      <c r="CN570" s="665">
        <v>0</v>
      </c>
      <c r="CO570" s="657">
        <v>0</v>
      </c>
      <c r="CP570" s="666">
        <v>0</v>
      </c>
      <c r="CQ570" s="657">
        <v>0</v>
      </c>
      <c r="CR570" s="657">
        <v>0</v>
      </c>
      <c r="CS570" s="657">
        <v>0</v>
      </c>
      <c r="CT570" s="665">
        <v>0</v>
      </c>
      <c r="CU570" s="657">
        <v>0</v>
      </c>
      <c r="CV570" s="666">
        <v>0</v>
      </c>
      <c r="CW570" s="657">
        <v>0</v>
      </c>
      <c r="CX570" s="657">
        <v>0</v>
      </c>
      <c r="CY570" s="657">
        <v>0</v>
      </c>
      <c r="CZ570" s="665">
        <v>0</v>
      </c>
      <c r="DA570" s="657">
        <v>0</v>
      </c>
      <c r="DB570" s="666">
        <v>0</v>
      </c>
      <c r="DC570" s="657">
        <v>0</v>
      </c>
      <c r="DD570" s="657">
        <v>0</v>
      </c>
      <c r="DE570" s="657">
        <v>0</v>
      </c>
      <c r="DF570" s="665">
        <v>0</v>
      </c>
      <c r="DG570" s="657">
        <v>0</v>
      </c>
      <c r="DH570" s="666">
        <v>0</v>
      </c>
      <c r="DI570" s="657">
        <v>0</v>
      </c>
      <c r="DJ570" s="657">
        <v>0</v>
      </c>
      <c r="DK570" s="657">
        <v>0</v>
      </c>
      <c r="DL570" s="665">
        <v>0</v>
      </c>
      <c r="DM570" s="657">
        <v>0</v>
      </c>
      <c r="DN570" s="666">
        <v>0</v>
      </c>
      <c r="DO570" s="657">
        <v>0</v>
      </c>
      <c r="DP570" s="657">
        <v>0</v>
      </c>
      <c r="DQ570" s="657">
        <v>0</v>
      </c>
      <c r="DR570" s="665">
        <v>0</v>
      </c>
      <c r="DS570" s="657">
        <v>0</v>
      </c>
      <c r="DT570" s="666">
        <v>0</v>
      </c>
      <c r="DU570" s="665">
        <v>0</v>
      </c>
      <c r="DV570" s="657">
        <v>0</v>
      </c>
      <c r="DW570" s="666">
        <v>0</v>
      </c>
    </row>
    <row r="571" spans="1:127" x14ac:dyDescent="0.15">
      <c r="A571" s="529" t="s">
        <v>1913</v>
      </c>
      <c r="B571" s="661">
        <v>2064</v>
      </c>
      <c r="C571" s="662">
        <v>854</v>
      </c>
      <c r="D571" s="663">
        <v>1210</v>
      </c>
      <c r="E571" s="657">
        <v>1061</v>
      </c>
      <c r="F571" s="657">
        <v>482</v>
      </c>
      <c r="G571" s="657">
        <v>579</v>
      </c>
      <c r="H571" s="665">
        <v>39</v>
      </c>
      <c r="I571" s="657">
        <v>6</v>
      </c>
      <c r="J571" s="666">
        <v>33</v>
      </c>
      <c r="K571" s="657">
        <v>45</v>
      </c>
      <c r="L571" s="657">
        <v>18</v>
      </c>
      <c r="M571" s="657">
        <v>27</v>
      </c>
      <c r="N571" s="665">
        <v>23</v>
      </c>
      <c r="O571" s="657">
        <v>14</v>
      </c>
      <c r="P571" s="666">
        <v>9</v>
      </c>
      <c r="Q571" s="657">
        <v>136</v>
      </c>
      <c r="R571" s="657">
        <v>36</v>
      </c>
      <c r="S571" s="657">
        <v>100</v>
      </c>
      <c r="T571" s="665">
        <v>195</v>
      </c>
      <c r="U571" s="657">
        <v>73</v>
      </c>
      <c r="V571" s="666">
        <v>122</v>
      </c>
      <c r="W571" s="657">
        <v>45</v>
      </c>
      <c r="X571" s="657">
        <v>11</v>
      </c>
      <c r="Y571" s="657">
        <v>34</v>
      </c>
      <c r="Z571" s="665">
        <v>75</v>
      </c>
      <c r="AA571" s="657">
        <v>24</v>
      </c>
      <c r="AB571" s="666">
        <v>51</v>
      </c>
      <c r="AC571" s="657">
        <v>16</v>
      </c>
      <c r="AD571" s="657">
        <v>8</v>
      </c>
      <c r="AE571" s="657">
        <v>8</v>
      </c>
      <c r="AF571" s="665">
        <v>33</v>
      </c>
      <c r="AG571" s="657">
        <v>17</v>
      </c>
      <c r="AH571" s="666">
        <v>16</v>
      </c>
      <c r="AI571" s="657">
        <v>6</v>
      </c>
      <c r="AJ571" s="657">
        <v>1</v>
      </c>
      <c r="AK571" s="657">
        <v>5</v>
      </c>
      <c r="AL571" s="665">
        <v>30</v>
      </c>
      <c r="AM571" s="657">
        <v>15</v>
      </c>
      <c r="AN571" s="666">
        <v>15</v>
      </c>
      <c r="AO571" s="657">
        <v>0</v>
      </c>
      <c r="AP571" s="657">
        <v>0</v>
      </c>
      <c r="AQ571" s="657">
        <v>0</v>
      </c>
      <c r="AR571" s="665">
        <v>84</v>
      </c>
      <c r="AS571" s="657">
        <v>13</v>
      </c>
      <c r="AT571" s="666">
        <v>71</v>
      </c>
      <c r="AU571" s="657">
        <v>10</v>
      </c>
      <c r="AV571" s="657">
        <v>8</v>
      </c>
      <c r="AW571" s="657">
        <v>2</v>
      </c>
      <c r="AX571" s="665">
        <v>31</v>
      </c>
      <c r="AY571" s="657">
        <v>14</v>
      </c>
      <c r="AZ571" s="666">
        <v>17</v>
      </c>
      <c r="BA571" s="657">
        <v>0</v>
      </c>
      <c r="BB571" s="657">
        <v>0</v>
      </c>
      <c r="BC571" s="657">
        <v>0</v>
      </c>
      <c r="BD571" s="665">
        <v>0</v>
      </c>
      <c r="BE571" s="657">
        <v>0</v>
      </c>
      <c r="BF571" s="666">
        <v>0</v>
      </c>
      <c r="BG571" s="657">
        <v>32</v>
      </c>
      <c r="BH571" s="657">
        <v>11</v>
      </c>
      <c r="BI571" s="657">
        <v>21</v>
      </c>
      <c r="BJ571" s="665">
        <v>0</v>
      </c>
      <c r="BK571" s="657">
        <v>0</v>
      </c>
      <c r="BL571" s="666">
        <v>0</v>
      </c>
      <c r="BM571" s="657">
        <v>0</v>
      </c>
      <c r="BN571" s="657">
        <v>0</v>
      </c>
      <c r="BO571" s="657">
        <v>0</v>
      </c>
      <c r="BP571" s="665">
        <v>2</v>
      </c>
      <c r="BQ571" s="657">
        <v>1</v>
      </c>
      <c r="BR571" s="666">
        <v>1</v>
      </c>
      <c r="BS571" s="657">
        <v>36</v>
      </c>
      <c r="BT571" s="657">
        <v>26</v>
      </c>
      <c r="BU571" s="657">
        <v>10</v>
      </c>
      <c r="BV571" s="665">
        <v>8</v>
      </c>
      <c r="BW571" s="657">
        <v>7</v>
      </c>
      <c r="BX571" s="666">
        <v>1</v>
      </c>
      <c r="BY571" s="657">
        <v>4</v>
      </c>
      <c r="BZ571" s="657">
        <v>2</v>
      </c>
      <c r="CA571" s="657">
        <v>2</v>
      </c>
      <c r="CB571" s="665">
        <v>45</v>
      </c>
      <c r="CC571" s="657">
        <v>23</v>
      </c>
      <c r="CD571" s="666">
        <v>22</v>
      </c>
      <c r="CE571" s="657">
        <v>26</v>
      </c>
      <c r="CF571" s="657">
        <v>17</v>
      </c>
      <c r="CG571" s="657">
        <v>9</v>
      </c>
      <c r="CH571" s="665">
        <v>7</v>
      </c>
      <c r="CI571" s="657">
        <v>1</v>
      </c>
      <c r="CJ571" s="666">
        <v>6</v>
      </c>
      <c r="CK571" s="657">
        <v>49</v>
      </c>
      <c r="CL571" s="657">
        <v>16</v>
      </c>
      <c r="CM571" s="657">
        <v>33</v>
      </c>
      <c r="CN571" s="665">
        <v>0</v>
      </c>
      <c r="CO571" s="657">
        <v>0</v>
      </c>
      <c r="CP571" s="666">
        <v>0</v>
      </c>
      <c r="CQ571" s="657">
        <v>4</v>
      </c>
      <c r="CR571" s="657">
        <v>3</v>
      </c>
      <c r="CS571" s="657">
        <v>1</v>
      </c>
      <c r="CT571" s="665">
        <v>0</v>
      </c>
      <c r="CU571" s="657">
        <v>0</v>
      </c>
      <c r="CV571" s="666">
        <v>0</v>
      </c>
      <c r="CW571" s="657">
        <v>0</v>
      </c>
      <c r="CX571" s="657">
        <v>0</v>
      </c>
      <c r="CY571" s="657">
        <v>0</v>
      </c>
      <c r="CZ571" s="665">
        <v>0</v>
      </c>
      <c r="DA571" s="657">
        <v>0</v>
      </c>
      <c r="DB571" s="666">
        <v>0</v>
      </c>
      <c r="DC571" s="657">
        <v>1</v>
      </c>
      <c r="DD571" s="657">
        <v>1</v>
      </c>
      <c r="DE571" s="657">
        <v>0</v>
      </c>
      <c r="DF571" s="665">
        <v>1</v>
      </c>
      <c r="DG571" s="657">
        <v>1</v>
      </c>
      <c r="DH571" s="666">
        <v>0</v>
      </c>
      <c r="DI571" s="657">
        <v>0</v>
      </c>
      <c r="DJ571" s="657">
        <v>0</v>
      </c>
      <c r="DK571" s="657">
        <v>0</v>
      </c>
      <c r="DL571" s="665">
        <v>0</v>
      </c>
      <c r="DM571" s="657">
        <v>0</v>
      </c>
      <c r="DN571" s="666">
        <v>0</v>
      </c>
      <c r="DO571" s="657">
        <v>5</v>
      </c>
      <c r="DP571" s="657">
        <v>1</v>
      </c>
      <c r="DQ571" s="657">
        <v>4</v>
      </c>
      <c r="DR571" s="665">
        <v>8</v>
      </c>
      <c r="DS571" s="657">
        <v>2</v>
      </c>
      <c r="DT571" s="666">
        <v>6</v>
      </c>
      <c r="DU571" s="665">
        <v>7</v>
      </c>
      <c r="DV571" s="657">
        <v>2</v>
      </c>
      <c r="DW571" s="666">
        <v>5</v>
      </c>
    </row>
    <row r="572" spans="1:127" x14ac:dyDescent="0.15">
      <c r="A572" s="529" t="s">
        <v>1914</v>
      </c>
      <c r="B572" s="661">
        <v>291</v>
      </c>
      <c r="C572" s="662">
        <v>114</v>
      </c>
      <c r="D572" s="663">
        <v>177</v>
      </c>
      <c r="E572" s="657">
        <v>175</v>
      </c>
      <c r="F572" s="657">
        <v>78</v>
      </c>
      <c r="G572" s="657">
        <v>97</v>
      </c>
      <c r="H572" s="665">
        <v>0</v>
      </c>
      <c r="I572" s="657">
        <v>0</v>
      </c>
      <c r="J572" s="666">
        <v>0</v>
      </c>
      <c r="K572" s="657">
        <v>4</v>
      </c>
      <c r="L572" s="657">
        <v>1</v>
      </c>
      <c r="M572" s="657">
        <v>3</v>
      </c>
      <c r="N572" s="665">
        <v>0</v>
      </c>
      <c r="O572" s="657">
        <v>0</v>
      </c>
      <c r="P572" s="666">
        <v>0</v>
      </c>
      <c r="Q572" s="657">
        <v>23</v>
      </c>
      <c r="R572" s="657">
        <v>7</v>
      </c>
      <c r="S572" s="657">
        <v>16</v>
      </c>
      <c r="T572" s="665">
        <v>11</v>
      </c>
      <c r="U572" s="657">
        <v>2</v>
      </c>
      <c r="V572" s="666">
        <v>9</v>
      </c>
      <c r="W572" s="657">
        <v>16</v>
      </c>
      <c r="X572" s="657">
        <v>3</v>
      </c>
      <c r="Y572" s="657">
        <v>13</v>
      </c>
      <c r="Z572" s="665">
        <v>0</v>
      </c>
      <c r="AA572" s="657">
        <v>0</v>
      </c>
      <c r="AB572" s="666">
        <v>0</v>
      </c>
      <c r="AC572" s="657">
        <v>0</v>
      </c>
      <c r="AD572" s="657">
        <v>0</v>
      </c>
      <c r="AE572" s="657">
        <v>0</v>
      </c>
      <c r="AF572" s="665">
        <v>14</v>
      </c>
      <c r="AG572" s="657">
        <v>6</v>
      </c>
      <c r="AH572" s="666">
        <v>8</v>
      </c>
      <c r="AI572" s="657">
        <v>0</v>
      </c>
      <c r="AJ572" s="657">
        <v>0</v>
      </c>
      <c r="AK572" s="657">
        <v>0</v>
      </c>
      <c r="AL572" s="665">
        <v>13</v>
      </c>
      <c r="AM572" s="657">
        <v>3</v>
      </c>
      <c r="AN572" s="666">
        <v>10</v>
      </c>
      <c r="AO572" s="657">
        <v>0</v>
      </c>
      <c r="AP572" s="657">
        <v>0</v>
      </c>
      <c r="AQ572" s="657">
        <v>0</v>
      </c>
      <c r="AR572" s="665">
        <v>14</v>
      </c>
      <c r="AS572" s="657">
        <v>2</v>
      </c>
      <c r="AT572" s="666">
        <v>12</v>
      </c>
      <c r="AU572" s="657">
        <v>10</v>
      </c>
      <c r="AV572" s="657">
        <v>8</v>
      </c>
      <c r="AW572" s="657">
        <v>2</v>
      </c>
      <c r="AX572" s="665">
        <v>0</v>
      </c>
      <c r="AY572" s="657">
        <v>0</v>
      </c>
      <c r="AZ572" s="666">
        <v>0</v>
      </c>
      <c r="BA572" s="657">
        <v>0</v>
      </c>
      <c r="BB572" s="657">
        <v>0</v>
      </c>
      <c r="BC572" s="657">
        <v>0</v>
      </c>
      <c r="BD572" s="665">
        <v>0</v>
      </c>
      <c r="BE572" s="657">
        <v>0</v>
      </c>
      <c r="BF572" s="666">
        <v>0</v>
      </c>
      <c r="BG572" s="657">
        <v>0</v>
      </c>
      <c r="BH572" s="657">
        <v>0</v>
      </c>
      <c r="BI572" s="657">
        <v>0</v>
      </c>
      <c r="BJ572" s="665">
        <v>0</v>
      </c>
      <c r="BK572" s="657">
        <v>0</v>
      </c>
      <c r="BL572" s="666">
        <v>0</v>
      </c>
      <c r="BM572" s="657">
        <v>0</v>
      </c>
      <c r="BN572" s="657">
        <v>0</v>
      </c>
      <c r="BO572" s="657">
        <v>0</v>
      </c>
      <c r="BP572" s="665">
        <v>0</v>
      </c>
      <c r="BQ572" s="657">
        <v>0</v>
      </c>
      <c r="BR572" s="666">
        <v>0</v>
      </c>
      <c r="BS572" s="657">
        <v>0</v>
      </c>
      <c r="BT572" s="657">
        <v>0</v>
      </c>
      <c r="BU572" s="657">
        <v>0</v>
      </c>
      <c r="BV572" s="665">
        <v>0</v>
      </c>
      <c r="BW572" s="657">
        <v>0</v>
      </c>
      <c r="BX572" s="666">
        <v>0</v>
      </c>
      <c r="BY572" s="657">
        <v>0</v>
      </c>
      <c r="BZ572" s="657">
        <v>0</v>
      </c>
      <c r="CA572" s="657">
        <v>0</v>
      </c>
      <c r="CB572" s="665">
        <v>4</v>
      </c>
      <c r="CC572" s="657">
        <v>2</v>
      </c>
      <c r="CD572" s="666">
        <v>2</v>
      </c>
      <c r="CE572" s="657">
        <v>0</v>
      </c>
      <c r="CF572" s="657">
        <v>0</v>
      </c>
      <c r="CG572" s="657">
        <v>0</v>
      </c>
      <c r="CH572" s="665">
        <v>0</v>
      </c>
      <c r="CI572" s="657">
        <v>0</v>
      </c>
      <c r="CJ572" s="666">
        <v>0</v>
      </c>
      <c r="CK572" s="657">
        <v>0</v>
      </c>
      <c r="CL572" s="657">
        <v>0</v>
      </c>
      <c r="CM572" s="657">
        <v>0</v>
      </c>
      <c r="CN572" s="665">
        <v>0</v>
      </c>
      <c r="CO572" s="657">
        <v>0</v>
      </c>
      <c r="CP572" s="666">
        <v>0</v>
      </c>
      <c r="CQ572" s="657">
        <v>0</v>
      </c>
      <c r="CR572" s="657">
        <v>0</v>
      </c>
      <c r="CS572" s="657">
        <v>0</v>
      </c>
      <c r="CT572" s="665">
        <v>0</v>
      </c>
      <c r="CU572" s="657">
        <v>0</v>
      </c>
      <c r="CV572" s="666">
        <v>0</v>
      </c>
      <c r="CW572" s="657">
        <v>0</v>
      </c>
      <c r="CX572" s="657">
        <v>0</v>
      </c>
      <c r="CY572" s="657">
        <v>0</v>
      </c>
      <c r="CZ572" s="665">
        <v>0</v>
      </c>
      <c r="DA572" s="657">
        <v>0</v>
      </c>
      <c r="DB572" s="666">
        <v>0</v>
      </c>
      <c r="DC572" s="657">
        <v>0</v>
      </c>
      <c r="DD572" s="657">
        <v>0</v>
      </c>
      <c r="DE572" s="657">
        <v>0</v>
      </c>
      <c r="DF572" s="665">
        <v>0</v>
      </c>
      <c r="DG572" s="657">
        <v>0</v>
      </c>
      <c r="DH572" s="666">
        <v>0</v>
      </c>
      <c r="DI572" s="657">
        <v>0</v>
      </c>
      <c r="DJ572" s="657">
        <v>0</v>
      </c>
      <c r="DK572" s="657">
        <v>0</v>
      </c>
      <c r="DL572" s="665">
        <v>0</v>
      </c>
      <c r="DM572" s="657">
        <v>0</v>
      </c>
      <c r="DN572" s="666">
        <v>0</v>
      </c>
      <c r="DO572" s="657">
        <v>0</v>
      </c>
      <c r="DP572" s="657">
        <v>0</v>
      </c>
      <c r="DQ572" s="657">
        <v>0</v>
      </c>
      <c r="DR572" s="665">
        <v>0</v>
      </c>
      <c r="DS572" s="657">
        <v>0</v>
      </c>
      <c r="DT572" s="666">
        <v>0</v>
      </c>
      <c r="DU572" s="665">
        <v>7</v>
      </c>
      <c r="DV572" s="657">
        <v>2</v>
      </c>
      <c r="DW572" s="666">
        <v>5</v>
      </c>
    </row>
    <row r="573" spans="1:127" x14ac:dyDescent="0.15">
      <c r="A573" s="529" t="s">
        <v>1915</v>
      </c>
      <c r="B573" s="661">
        <v>1773</v>
      </c>
      <c r="C573" s="662">
        <v>740</v>
      </c>
      <c r="D573" s="663">
        <v>1033</v>
      </c>
      <c r="E573" s="657">
        <v>886</v>
      </c>
      <c r="F573" s="657">
        <v>404</v>
      </c>
      <c r="G573" s="657">
        <v>482</v>
      </c>
      <c r="H573" s="665">
        <v>39</v>
      </c>
      <c r="I573" s="657">
        <v>6</v>
      </c>
      <c r="J573" s="666">
        <v>33</v>
      </c>
      <c r="K573" s="657">
        <v>41</v>
      </c>
      <c r="L573" s="657">
        <v>17</v>
      </c>
      <c r="M573" s="657">
        <v>24</v>
      </c>
      <c r="N573" s="665">
        <v>23</v>
      </c>
      <c r="O573" s="657">
        <v>14</v>
      </c>
      <c r="P573" s="666">
        <v>9</v>
      </c>
      <c r="Q573" s="657">
        <v>113</v>
      </c>
      <c r="R573" s="657">
        <v>29</v>
      </c>
      <c r="S573" s="657">
        <v>84</v>
      </c>
      <c r="T573" s="665">
        <v>184</v>
      </c>
      <c r="U573" s="657">
        <v>71</v>
      </c>
      <c r="V573" s="666">
        <v>113</v>
      </c>
      <c r="W573" s="657">
        <v>29</v>
      </c>
      <c r="X573" s="657">
        <v>8</v>
      </c>
      <c r="Y573" s="657">
        <v>21</v>
      </c>
      <c r="Z573" s="665">
        <v>75</v>
      </c>
      <c r="AA573" s="657">
        <v>24</v>
      </c>
      <c r="AB573" s="666">
        <v>51</v>
      </c>
      <c r="AC573" s="657">
        <v>16</v>
      </c>
      <c r="AD573" s="657">
        <v>8</v>
      </c>
      <c r="AE573" s="657">
        <v>8</v>
      </c>
      <c r="AF573" s="665">
        <v>19</v>
      </c>
      <c r="AG573" s="657">
        <v>11</v>
      </c>
      <c r="AH573" s="666">
        <v>8</v>
      </c>
      <c r="AI573" s="657">
        <v>6</v>
      </c>
      <c r="AJ573" s="657">
        <v>1</v>
      </c>
      <c r="AK573" s="657">
        <v>5</v>
      </c>
      <c r="AL573" s="665">
        <v>17</v>
      </c>
      <c r="AM573" s="657">
        <v>12</v>
      </c>
      <c r="AN573" s="666">
        <v>5</v>
      </c>
      <c r="AO573" s="657">
        <v>0</v>
      </c>
      <c r="AP573" s="657">
        <v>0</v>
      </c>
      <c r="AQ573" s="657">
        <v>0</v>
      </c>
      <c r="AR573" s="665">
        <v>70</v>
      </c>
      <c r="AS573" s="657">
        <v>11</v>
      </c>
      <c r="AT573" s="666">
        <v>59</v>
      </c>
      <c r="AU573" s="657">
        <v>0</v>
      </c>
      <c r="AV573" s="657">
        <v>0</v>
      </c>
      <c r="AW573" s="657">
        <v>0</v>
      </c>
      <c r="AX573" s="665">
        <v>31</v>
      </c>
      <c r="AY573" s="657">
        <v>14</v>
      </c>
      <c r="AZ573" s="666">
        <v>17</v>
      </c>
      <c r="BA573" s="657">
        <v>0</v>
      </c>
      <c r="BB573" s="657">
        <v>0</v>
      </c>
      <c r="BC573" s="657">
        <v>0</v>
      </c>
      <c r="BD573" s="665">
        <v>0</v>
      </c>
      <c r="BE573" s="657">
        <v>0</v>
      </c>
      <c r="BF573" s="666">
        <v>0</v>
      </c>
      <c r="BG573" s="657">
        <v>32</v>
      </c>
      <c r="BH573" s="657">
        <v>11</v>
      </c>
      <c r="BI573" s="657">
        <v>21</v>
      </c>
      <c r="BJ573" s="665">
        <v>0</v>
      </c>
      <c r="BK573" s="657">
        <v>0</v>
      </c>
      <c r="BL573" s="666">
        <v>0</v>
      </c>
      <c r="BM573" s="657">
        <v>0</v>
      </c>
      <c r="BN573" s="657">
        <v>0</v>
      </c>
      <c r="BO573" s="657">
        <v>0</v>
      </c>
      <c r="BP573" s="665">
        <v>2</v>
      </c>
      <c r="BQ573" s="657">
        <v>1</v>
      </c>
      <c r="BR573" s="666">
        <v>1</v>
      </c>
      <c r="BS573" s="657">
        <v>36</v>
      </c>
      <c r="BT573" s="657">
        <v>26</v>
      </c>
      <c r="BU573" s="657">
        <v>10</v>
      </c>
      <c r="BV573" s="665">
        <v>8</v>
      </c>
      <c r="BW573" s="657">
        <v>7</v>
      </c>
      <c r="BX573" s="666">
        <v>1</v>
      </c>
      <c r="BY573" s="657">
        <v>4</v>
      </c>
      <c r="BZ573" s="657">
        <v>2</v>
      </c>
      <c r="CA573" s="657">
        <v>2</v>
      </c>
      <c r="CB573" s="665">
        <v>41</v>
      </c>
      <c r="CC573" s="657">
        <v>21</v>
      </c>
      <c r="CD573" s="666">
        <v>20</v>
      </c>
      <c r="CE573" s="657">
        <v>26</v>
      </c>
      <c r="CF573" s="657">
        <v>17</v>
      </c>
      <c r="CG573" s="657">
        <v>9</v>
      </c>
      <c r="CH573" s="665">
        <v>7</v>
      </c>
      <c r="CI573" s="657">
        <v>1</v>
      </c>
      <c r="CJ573" s="666">
        <v>6</v>
      </c>
      <c r="CK573" s="657">
        <v>49</v>
      </c>
      <c r="CL573" s="657">
        <v>16</v>
      </c>
      <c r="CM573" s="657">
        <v>33</v>
      </c>
      <c r="CN573" s="665">
        <v>0</v>
      </c>
      <c r="CO573" s="657">
        <v>0</v>
      </c>
      <c r="CP573" s="666">
        <v>0</v>
      </c>
      <c r="CQ573" s="657">
        <v>4</v>
      </c>
      <c r="CR573" s="657">
        <v>3</v>
      </c>
      <c r="CS573" s="657">
        <v>1</v>
      </c>
      <c r="CT573" s="665">
        <v>0</v>
      </c>
      <c r="CU573" s="657">
        <v>0</v>
      </c>
      <c r="CV573" s="666">
        <v>0</v>
      </c>
      <c r="CW573" s="657">
        <v>0</v>
      </c>
      <c r="CX573" s="657">
        <v>0</v>
      </c>
      <c r="CY573" s="657">
        <v>0</v>
      </c>
      <c r="CZ573" s="665">
        <v>0</v>
      </c>
      <c r="DA573" s="657">
        <v>0</v>
      </c>
      <c r="DB573" s="666">
        <v>0</v>
      </c>
      <c r="DC573" s="657">
        <v>1</v>
      </c>
      <c r="DD573" s="657">
        <v>1</v>
      </c>
      <c r="DE573" s="657">
        <v>0</v>
      </c>
      <c r="DF573" s="665">
        <v>1</v>
      </c>
      <c r="DG573" s="657">
        <v>1</v>
      </c>
      <c r="DH573" s="666">
        <v>0</v>
      </c>
      <c r="DI573" s="657">
        <v>0</v>
      </c>
      <c r="DJ573" s="657">
        <v>0</v>
      </c>
      <c r="DK573" s="657">
        <v>0</v>
      </c>
      <c r="DL573" s="665">
        <v>0</v>
      </c>
      <c r="DM573" s="657">
        <v>0</v>
      </c>
      <c r="DN573" s="666">
        <v>0</v>
      </c>
      <c r="DO573" s="657">
        <v>5</v>
      </c>
      <c r="DP573" s="657">
        <v>1</v>
      </c>
      <c r="DQ573" s="657">
        <v>4</v>
      </c>
      <c r="DR573" s="665">
        <v>8</v>
      </c>
      <c r="DS573" s="657">
        <v>2</v>
      </c>
      <c r="DT573" s="666">
        <v>6</v>
      </c>
      <c r="DU573" s="665">
        <v>0</v>
      </c>
      <c r="DV573" s="657">
        <v>0</v>
      </c>
      <c r="DW573" s="666">
        <v>0</v>
      </c>
    </row>
    <row r="574" spans="1:127" x14ac:dyDescent="0.15">
      <c r="A574" s="667" t="s">
        <v>1916</v>
      </c>
      <c r="B574" s="668">
        <v>202626</v>
      </c>
      <c r="C574" s="669">
        <v>78836</v>
      </c>
      <c r="D574" s="670">
        <v>122991</v>
      </c>
      <c r="E574" s="669">
        <v>76896</v>
      </c>
      <c r="F574" s="669">
        <v>31177</v>
      </c>
      <c r="G574" s="669">
        <v>45483</v>
      </c>
      <c r="H574" s="668">
        <v>20416</v>
      </c>
      <c r="I574" s="669">
        <v>7385</v>
      </c>
      <c r="J574" s="670">
        <v>12919</v>
      </c>
      <c r="K574" s="669">
        <v>16642</v>
      </c>
      <c r="L574" s="669">
        <v>6790</v>
      </c>
      <c r="M574" s="669">
        <v>9772</v>
      </c>
      <c r="N574" s="668">
        <v>10665</v>
      </c>
      <c r="O574" s="669">
        <v>4017</v>
      </c>
      <c r="P574" s="670">
        <v>6623</v>
      </c>
      <c r="Q574" s="669">
        <v>16011</v>
      </c>
      <c r="R574" s="669">
        <v>6679</v>
      </c>
      <c r="S574" s="669">
        <v>9318</v>
      </c>
      <c r="T574" s="668">
        <v>1340</v>
      </c>
      <c r="U574" s="669">
        <v>494</v>
      </c>
      <c r="V574" s="670">
        <v>846</v>
      </c>
      <c r="W574" s="669">
        <v>3099</v>
      </c>
      <c r="X574" s="669">
        <v>1303</v>
      </c>
      <c r="Y574" s="669">
        <v>1779</v>
      </c>
      <c r="Z574" s="668">
        <v>6334</v>
      </c>
      <c r="AA574" s="669">
        <v>2477</v>
      </c>
      <c r="AB574" s="670">
        <v>3813</v>
      </c>
      <c r="AC574" s="669">
        <v>766</v>
      </c>
      <c r="AD574" s="669">
        <v>247</v>
      </c>
      <c r="AE574" s="669">
        <v>519</v>
      </c>
      <c r="AF574" s="668">
        <v>2655</v>
      </c>
      <c r="AG574" s="669">
        <v>1002</v>
      </c>
      <c r="AH574" s="670">
        <v>1636</v>
      </c>
      <c r="AI574" s="669">
        <v>8205</v>
      </c>
      <c r="AJ574" s="669">
        <v>2826</v>
      </c>
      <c r="AK574" s="669">
        <v>5323</v>
      </c>
      <c r="AL574" s="668">
        <v>1387</v>
      </c>
      <c r="AM574" s="669">
        <v>462</v>
      </c>
      <c r="AN574" s="670">
        <v>912</v>
      </c>
      <c r="AO574" s="669">
        <v>1031</v>
      </c>
      <c r="AP574" s="669">
        <v>370</v>
      </c>
      <c r="AQ574" s="669">
        <v>661</v>
      </c>
      <c r="AR574" s="668">
        <v>6310</v>
      </c>
      <c r="AS574" s="669">
        <v>2335</v>
      </c>
      <c r="AT574" s="670">
        <v>3910</v>
      </c>
      <c r="AU574" s="669">
        <v>2660</v>
      </c>
      <c r="AV574" s="669">
        <v>965</v>
      </c>
      <c r="AW574" s="669">
        <v>1695</v>
      </c>
      <c r="AX574" s="668">
        <v>2801</v>
      </c>
      <c r="AY574" s="669">
        <v>905</v>
      </c>
      <c r="AZ574" s="670">
        <v>1888</v>
      </c>
      <c r="BA574" s="669">
        <v>4133</v>
      </c>
      <c r="BB574" s="669">
        <v>1651</v>
      </c>
      <c r="BC574" s="669">
        <v>2482</v>
      </c>
      <c r="BD574" s="668">
        <v>2037</v>
      </c>
      <c r="BE574" s="669">
        <v>687</v>
      </c>
      <c r="BF574" s="670">
        <v>1350</v>
      </c>
      <c r="BG574" s="669">
        <v>3092</v>
      </c>
      <c r="BH574" s="669">
        <v>1366</v>
      </c>
      <c r="BI574" s="669">
        <v>1720</v>
      </c>
      <c r="BJ574" s="668">
        <v>1037</v>
      </c>
      <c r="BK574" s="669">
        <v>351</v>
      </c>
      <c r="BL574" s="670">
        <v>686</v>
      </c>
      <c r="BM574" s="669">
        <v>956</v>
      </c>
      <c r="BN574" s="669">
        <v>344</v>
      </c>
      <c r="BO574" s="669">
        <v>611</v>
      </c>
      <c r="BP574" s="668">
        <v>500</v>
      </c>
      <c r="BQ574" s="669">
        <v>141</v>
      </c>
      <c r="BR574" s="670">
        <v>314</v>
      </c>
      <c r="BS574" s="669">
        <v>1393</v>
      </c>
      <c r="BT574" s="669">
        <v>510</v>
      </c>
      <c r="BU574" s="669">
        <v>864</v>
      </c>
      <c r="BV574" s="668">
        <v>1160</v>
      </c>
      <c r="BW574" s="669">
        <v>447</v>
      </c>
      <c r="BX574" s="670">
        <v>713</v>
      </c>
      <c r="BY574" s="669">
        <v>761</v>
      </c>
      <c r="BZ574" s="669">
        <v>271</v>
      </c>
      <c r="CA574" s="669">
        <v>490</v>
      </c>
      <c r="CB574" s="668">
        <v>1492</v>
      </c>
      <c r="CC574" s="669">
        <v>537</v>
      </c>
      <c r="CD574" s="670">
        <v>944</v>
      </c>
      <c r="CE574" s="669">
        <v>687</v>
      </c>
      <c r="CF574" s="669">
        <v>240</v>
      </c>
      <c r="CG574" s="669">
        <v>433</v>
      </c>
      <c r="CH574" s="668">
        <v>1525</v>
      </c>
      <c r="CI574" s="669">
        <v>487</v>
      </c>
      <c r="CJ574" s="670">
        <v>1029</v>
      </c>
      <c r="CK574" s="669">
        <v>1457</v>
      </c>
      <c r="CL574" s="669">
        <v>484</v>
      </c>
      <c r="CM574" s="669">
        <v>973</v>
      </c>
      <c r="CN574" s="668">
        <v>458</v>
      </c>
      <c r="CO574" s="669">
        <v>144</v>
      </c>
      <c r="CP574" s="670">
        <v>314</v>
      </c>
      <c r="CQ574" s="669">
        <v>203</v>
      </c>
      <c r="CR574" s="669">
        <v>84</v>
      </c>
      <c r="CS574" s="669">
        <v>119</v>
      </c>
      <c r="CT574" s="668">
        <v>515</v>
      </c>
      <c r="CU574" s="669">
        <v>151</v>
      </c>
      <c r="CV574" s="670">
        <v>364</v>
      </c>
      <c r="CW574" s="669">
        <v>911</v>
      </c>
      <c r="CX574" s="669">
        <v>358</v>
      </c>
      <c r="CY574" s="669">
        <v>553</v>
      </c>
      <c r="CZ574" s="668">
        <v>101</v>
      </c>
      <c r="DA574" s="669">
        <v>20</v>
      </c>
      <c r="DB574" s="670">
        <v>81</v>
      </c>
      <c r="DC574" s="669">
        <v>688</v>
      </c>
      <c r="DD574" s="669">
        <v>305</v>
      </c>
      <c r="DE574" s="669">
        <v>383</v>
      </c>
      <c r="DF574" s="668">
        <v>157</v>
      </c>
      <c r="DG574" s="669">
        <v>43</v>
      </c>
      <c r="DH574" s="670">
        <v>114</v>
      </c>
      <c r="DI574" s="669">
        <v>1096</v>
      </c>
      <c r="DJ574" s="669">
        <v>394</v>
      </c>
      <c r="DK574" s="669">
        <v>702</v>
      </c>
      <c r="DL574" s="668">
        <v>254</v>
      </c>
      <c r="DM574" s="669">
        <v>78</v>
      </c>
      <c r="DN574" s="670">
        <v>176</v>
      </c>
      <c r="DO574" s="669">
        <v>330</v>
      </c>
      <c r="DP574" s="669">
        <v>123</v>
      </c>
      <c r="DQ574" s="669">
        <v>200</v>
      </c>
      <c r="DR574" s="668">
        <v>204</v>
      </c>
      <c r="DS574" s="669">
        <v>83</v>
      </c>
      <c r="DT574" s="670">
        <v>121</v>
      </c>
      <c r="DU574" s="668">
        <v>261</v>
      </c>
      <c r="DV574" s="669">
        <v>103</v>
      </c>
      <c r="DW574" s="670">
        <v>158</v>
      </c>
    </row>
    <row r="575" spans="1:127" x14ac:dyDescent="0.15">
      <c r="A575" s="743" t="s">
        <v>1917</v>
      </c>
      <c r="B575" s="741">
        <v>181227</v>
      </c>
      <c r="C575" s="740">
        <v>71150</v>
      </c>
      <c r="D575" s="742">
        <v>109439</v>
      </c>
      <c r="E575" s="740">
        <v>71133</v>
      </c>
      <c r="F575" s="740">
        <v>28910</v>
      </c>
      <c r="G575" s="740">
        <v>42049</v>
      </c>
      <c r="H575" s="741">
        <v>18468</v>
      </c>
      <c r="I575" s="740">
        <v>6794</v>
      </c>
      <c r="J575" s="742">
        <v>11580</v>
      </c>
      <c r="K575" s="740">
        <v>13999</v>
      </c>
      <c r="L575" s="740">
        <v>5753</v>
      </c>
      <c r="M575" s="740">
        <v>8177</v>
      </c>
      <c r="N575" s="741">
        <v>9462</v>
      </c>
      <c r="O575" s="740">
        <v>3699</v>
      </c>
      <c r="P575" s="742">
        <v>5738</v>
      </c>
      <c r="Q575" s="740">
        <v>14172</v>
      </c>
      <c r="R575" s="740">
        <v>5846</v>
      </c>
      <c r="S575" s="740">
        <v>8316</v>
      </c>
      <c r="T575" s="741">
        <v>1161</v>
      </c>
      <c r="U575" s="740">
        <v>431</v>
      </c>
      <c r="V575" s="742">
        <v>730</v>
      </c>
      <c r="W575" s="740">
        <v>2879</v>
      </c>
      <c r="X575" s="740">
        <v>1223</v>
      </c>
      <c r="Y575" s="740">
        <v>1639</v>
      </c>
      <c r="Z575" s="741">
        <v>5558</v>
      </c>
      <c r="AA575" s="740">
        <v>2191</v>
      </c>
      <c r="AB575" s="742">
        <v>3330</v>
      </c>
      <c r="AC575" s="740">
        <v>607</v>
      </c>
      <c r="AD575" s="740">
        <v>205</v>
      </c>
      <c r="AE575" s="740">
        <v>402</v>
      </c>
      <c r="AF575" s="741">
        <v>2419</v>
      </c>
      <c r="AG575" s="740">
        <v>923</v>
      </c>
      <c r="AH575" s="742">
        <v>1496</v>
      </c>
      <c r="AI575" s="740">
        <v>7342</v>
      </c>
      <c r="AJ575" s="740">
        <v>2663</v>
      </c>
      <c r="AK575" s="740">
        <v>4639</v>
      </c>
      <c r="AL575" s="741">
        <v>1268</v>
      </c>
      <c r="AM575" s="740">
        <v>429</v>
      </c>
      <c r="AN575" s="742">
        <v>826</v>
      </c>
      <c r="AO575" s="740">
        <v>956</v>
      </c>
      <c r="AP575" s="740">
        <v>341</v>
      </c>
      <c r="AQ575" s="740">
        <v>615</v>
      </c>
      <c r="AR575" s="741">
        <v>5470</v>
      </c>
      <c r="AS575" s="740">
        <v>2036</v>
      </c>
      <c r="AT575" s="742">
        <v>3369</v>
      </c>
      <c r="AU575" s="740">
        <v>2341</v>
      </c>
      <c r="AV575" s="740">
        <v>832</v>
      </c>
      <c r="AW575" s="740">
        <v>1509</v>
      </c>
      <c r="AX575" s="741">
        <v>2237</v>
      </c>
      <c r="AY575" s="740">
        <v>767</v>
      </c>
      <c r="AZ575" s="742">
        <v>1470</v>
      </c>
      <c r="BA575" s="740">
        <v>3587</v>
      </c>
      <c r="BB575" s="740">
        <v>1398</v>
      </c>
      <c r="BC575" s="740">
        <v>2189</v>
      </c>
      <c r="BD575" s="741">
        <v>1054</v>
      </c>
      <c r="BE575" s="740">
        <v>367</v>
      </c>
      <c r="BF575" s="742">
        <v>687</v>
      </c>
      <c r="BG575" s="740">
        <v>2716</v>
      </c>
      <c r="BH575" s="740">
        <v>1212</v>
      </c>
      <c r="BI575" s="740">
        <v>1498</v>
      </c>
      <c r="BJ575" s="741">
        <v>941</v>
      </c>
      <c r="BK575" s="740">
        <v>320</v>
      </c>
      <c r="BL575" s="742">
        <v>621</v>
      </c>
      <c r="BM575" s="740">
        <v>834</v>
      </c>
      <c r="BN575" s="740">
        <v>304</v>
      </c>
      <c r="BO575" s="740">
        <v>529</v>
      </c>
      <c r="BP575" s="741">
        <v>459</v>
      </c>
      <c r="BQ575" s="740">
        <v>129</v>
      </c>
      <c r="BR575" s="742">
        <v>285</v>
      </c>
      <c r="BS575" s="740">
        <v>1208</v>
      </c>
      <c r="BT575" s="740">
        <v>467</v>
      </c>
      <c r="BU575" s="740">
        <v>722</v>
      </c>
      <c r="BV575" s="741">
        <v>968</v>
      </c>
      <c r="BW575" s="740">
        <v>342</v>
      </c>
      <c r="BX575" s="742">
        <v>626</v>
      </c>
      <c r="BY575" s="740">
        <v>675</v>
      </c>
      <c r="BZ575" s="740">
        <v>235</v>
      </c>
      <c r="CA575" s="740">
        <v>440</v>
      </c>
      <c r="CB575" s="741">
        <v>1349</v>
      </c>
      <c r="CC575" s="740">
        <v>508</v>
      </c>
      <c r="CD575" s="742">
        <v>841</v>
      </c>
      <c r="CE575" s="740">
        <v>645</v>
      </c>
      <c r="CF575" s="740">
        <v>219</v>
      </c>
      <c r="CG575" s="740">
        <v>412</v>
      </c>
      <c r="CH575" s="741">
        <v>1300</v>
      </c>
      <c r="CI575" s="740">
        <v>428</v>
      </c>
      <c r="CJ575" s="742">
        <v>863</v>
      </c>
      <c r="CK575" s="740">
        <v>1233</v>
      </c>
      <c r="CL575" s="740">
        <v>421</v>
      </c>
      <c r="CM575" s="740">
        <v>812</v>
      </c>
      <c r="CN575" s="741">
        <v>430</v>
      </c>
      <c r="CO575" s="740">
        <v>141</v>
      </c>
      <c r="CP575" s="742">
        <v>289</v>
      </c>
      <c r="CQ575" s="740">
        <v>184</v>
      </c>
      <c r="CR575" s="740">
        <v>74</v>
      </c>
      <c r="CS575" s="740">
        <v>110</v>
      </c>
      <c r="CT575" s="741">
        <v>482</v>
      </c>
      <c r="CU575" s="740">
        <v>143</v>
      </c>
      <c r="CV575" s="742">
        <v>339</v>
      </c>
      <c r="CW575" s="740">
        <v>867</v>
      </c>
      <c r="CX575" s="740">
        <v>349</v>
      </c>
      <c r="CY575" s="740">
        <v>518</v>
      </c>
      <c r="CZ575" s="741">
        <v>101</v>
      </c>
      <c r="DA575" s="740">
        <v>20</v>
      </c>
      <c r="DB575" s="742">
        <v>81</v>
      </c>
      <c r="DC575" s="740">
        <v>648</v>
      </c>
      <c r="DD575" s="740">
        <v>294</v>
      </c>
      <c r="DE575" s="740">
        <v>354</v>
      </c>
      <c r="DF575" s="741">
        <v>148</v>
      </c>
      <c r="DG575" s="740">
        <v>40</v>
      </c>
      <c r="DH575" s="742">
        <v>108</v>
      </c>
      <c r="DI575" s="740">
        <v>1055</v>
      </c>
      <c r="DJ575" s="740">
        <v>385</v>
      </c>
      <c r="DK575" s="740">
        <v>670</v>
      </c>
      <c r="DL575" s="741">
        <v>223</v>
      </c>
      <c r="DM575" s="740">
        <v>68</v>
      </c>
      <c r="DN575" s="742">
        <v>155</v>
      </c>
      <c r="DO575" s="740">
        <v>248</v>
      </c>
      <c r="DP575" s="740">
        <v>81</v>
      </c>
      <c r="DQ575" s="740">
        <v>167</v>
      </c>
      <c r="DR575" s="741">
        <v>165</v>
      </c>
      <c r="DS575" s="740">
        <v>65</v>
      </c>
      <c r="DT575" s="742">
        <v>100</v>
      </c>
      <c r="DU575" s="741">
        <v>235</v>
      </c>
      <c r="DV575" s="740">
        <v>97</v>
      </c>
      <c r="DW575" s="742">
        <v>138</v>
      </c>
    </row>
    <row r="576" spans="1:127" x14ac:dyDescent="0.15">
      <c r="A576" s="529" t="s">
        <v>1918</v>
      </c>
      <c r="B576" s="661">
        <v>978</v>
      </c>
      <c r="C576" s="662">
        <v>491</v>
      </c>
      <c r="D576" s="663">
        <v>487</v>
      </c>
      <c r="E576" s="657">
        <v>796</v>
      </c>
      <c r="F576" s="657">
        <v>391</v>
      </c>
      <c r="G576" s="657">
        <v>405</v>
      </c>
      <c r="H576" s="665">
        <v>21</v>
      </c>
      <c r="I576" s="657">
        <v>8</v>
      </c>
      <c r="J576" s="666">
        <v>13</v>
      </c>
      <c r="K576" s="657">
        <v>10</v>
      </c>
      <c r="L576" s="657">
        <v>6</v>
      </c>
      <c r="M576" s="657">
        <v>4</v>
      </c>
      <c r="N576" s="665">
        <v>18</v>
      </c>
      <c r="O576" s="657">
        <v>5</v>
      </c>
      <c r="P576" s="666">
        <v>13</v>
      </c>
      <c r="Q576" s="657">
        <v>54</v>
      </c>
      <c r="R576" s="657">
        <v>46</v>
      </c>
      <c r="S576" s="657">
        <v>8</v>
      </c>
      <c r="T576" s="665">
        <v>0</v>
      </c>
      <c r="U576" s="657">
        <v>0</v>
      </c>
      <c r="V576" s="666">
        <v>0</v>
      </c>
      <c r="W576" s="657">
        <v>12</v>
      </c>
      <c r="X576" s="657">
        <v>1</v>
      </c>
      <c r="Y576" s="657">
        <v>11</v>
      </c>
      <c r="Z576" s="665">
        <v>1</v>
      </c>
      <c r="AA576" s="657">
        <v>1</v>
      </c>
      <c r="AB576" s="666">
        <v>0</v>
      </c>
      <c r="AC576" s="657">
        <v>0</v>
      </c>
      <c r="AD576" s="657">
        <v>0</v>
      </c>
      <c r="AE576" s="657">
        <v>0</v>
      </c>
      <c r="AF576" s="665">
        <v>10</v>
      </c>
      <c r="AG576" s="657">
        <v>4</v>
      </c>
      <c r="AH576" s="666">
        <v>6</v>
      </c>
      <c r="AI576" s="657">
        <v>31</v>
      </c>
      <c r="AJ576" s="657">
        <v>20</v>
      </c>
      <c r="AK576" s="657">
        <v>11</v>
      </c>
      <c r="AL576" s="665">
        <v>4</v>
      </c>
      <c r="AM576" s="657">
        <v>1</v>
      </c>
      <c r="AN576" s="666">
        <v>3</v>
      </c>
      <c r="AO576" s="657">
        <v>0</v>
      </c>
      <c r="AP576" s="657">
        <v>0</v>
      </c>
      <c r="AQ576" s="657">
        <v>0</v>
      </c>
      <c r="AR576" s="665">
        <v>1</v>
      </c>
      <c r="AS576" s="657">
        <v>1</v>
      </c>
      <c r="AT576" s="666">
        <v>0</v>
      </c>
      <c r="AU576" s="657">
        <v>0</v>
      </c>
      <c r="AV576" s="657">
        <v>0</v>
      </c>
      <c r="AW576" s="657">
        <v>0</v>
      </c>
      <c r="AX576" s="665">
        <v>0</v>
      </c>
      <c r="AY576" s="657">
        <v>0</v>
      </c>
      <c r="AZ576" s="666">
        <v>0</v>
      </c>
      <c r="BA576" s="657">
        <v>2</v>
      </c>
      <c r="BB576" s="657">
        <v>1</v>
      </c>
      <c r="BC576" s="657">
        <v>1</v>
      </c>
      <c r="BD576" s="665">
        <v>0</v>
      </c>
      <c r="BE576" s="657">
        <v>0</v>
      </c>
      <c r="BF576" s="666">
        <v>0</v>
      </c>
      <c r="BG576" s="657">
        <v>10</v>
      </c>
      <c r="BH576" s="657">
        <v>3</v>
      </c>
      <c r="BI576" s="657">
        <v>7</v>
      </c>
      <c r="BJ576" s="665">
        <v>0</v>
      </c>
      <c r="BK576" s="657">
        <v>0</v>
      </c>
      <c r="BL576" s="666">
        <v>0</v>
      </c>
      <c r="BM576" s="657">
        <v>0</v>
      </c>
      <c r="BN576" s="657">
        <v>0</v>
      </c>
      <c r="BO576" s="657">
        <v>0</v>
      </c>
      <c r="BP576" s="665">
        <v>0</v>
      </c>
      <c r="BQ576" s="657">
        <v>0</v>
      </c>
      <c r="BR576" s="666">
        <v>0</v>
      </c>
      <c r="BS576" s="657">
        <v>0</v>
      </c>
      <c r="BT576" s="657">
        <v>0</v>
      </c>
      <c r="BU576" s="657">
        <v>0</v>
      </c>
      <c r="BV576" s="665">
        <v>3</v>
      </c>
      <c r="BW576" s="657">
        <v>1</v>
      </c>
      <c r="BX576" s="666">
        <v>2</v>
      </c>
      <c r="BY576" s="657">
        <v>0</v>
      </c>
      <c r="BZ576" s="657">
        <v>0</v>
      </c>
      <c r="CA576" s="657">
        <v>0</v>
      </c>
      <c r="CB576" s="665">
        <v>0</v>
      </c>
      <c r="CC576" s="657">
        <v>0</v>
      </c>
      <c r="CD576" s="666">
        <v>0</v>
      </c>
      <c r="CE576" s="657">
        <v>0</v>
      </c>
      <c r="CF576" s="657">
        <v>0</v>
      </c>
      <c r="CG576" s="657">
        <v>0</v>
      </c>
      <c r="CH576" s="665">
        <v>0</v>
      </c>
      <c r="CI576" s="657">
        <v>0</v>
      </c>
      <c r="CJ576" s="666">
        <v>0</v>
      </c>
      <c r="CK576" s="657">
        <v>0</v>
      </c>
      <c r="CL576" s="657">
        <v>0</v>
      </c>
      <c r="CM576" s="657">
        <v>0</v>
      </c>
      <c r="CN576" s="665">
        <v>0</v>
      </c>
      <c r="CO576" s="657">
        <v>0</v>
      </c>
      <c r="CP576" s="666">
        <v>0</v>
      </c>
      <c r="CQ576" s="657">
        <v>0</v>
      </c>
      <c r="CR576" s="657">
        <v>0</v>
      </c>
      <c r="CS576" s="657">
        <v>0</v>
      </c>
      <c r="CT576" s="665">
        <v>0</v>
      </c>
      <c r="CU576" s="657">
        <v>0</v>
      </c>
      <c r="CV576" s="666">
        <v>0</v>
      </c>
      <c r="CW576" s="657">
        <v>1</v>
      </c>
      <c r="CX576" s="657">
        <v>1</v>
      </c>
      <c r="CY576" s="657">
        <v>0</v>
      </c>
      <c r="CZ576" s="665">
        <v>0</v>
      </c>
      <c r="DA576" s="657">
        <v>0</v>
      </c>
      <c r="DB576" s="666">
        <v>0</v>
      </c>
      <c r="DC576" s="657">
        <v>2</v>
      </c>
      <c r="DD576" s="657">
        <v>1</v>
      </c>
      <c r="DE576" s="657">
        <v>1</v>
      </c>
      <c r="DF576" s="665">
        <v>0</v>
      </c>
      <c r="DG576" s="657">
        <v>0</v>
      </c>
      <c r="DH576" s="666">
        <v>0</v>
      </c>
      <c r="DI576" s="657">
        <v>2</v>
      </c>
      <c r="DJ576" s="657">
        <v>0</v>
      </c>
      <c r="DK576" s="657">
        <v>2</v>
      </c>
      <c r="DL576" s="665">
        <v>0</v>
      </c>
      <c r="DM576" s="657">
        <v>0</v>
      </c>
      <c r="DN576" s="666">
        <v>0</v>
      </c>
      <c r="DO576" s="657">
        <v>0</v>
      </c>
      <c r="DP576" s="657">
        <v>0</v>
      </c>
      <c r="DQ576" s="657">
        <v>0</v>
      </c>
      <c r="DR576" s="665">
        <v>0</v>
      </c>
      <c r="DS576" s="657">
        <v>0</v>
      </c>
      <c r="DT576" s="666">
        <v>0</v>
      </c>
      <c r="DU576" s="665">
        <v>0</v>
      </c>
      <c r="DV576" s="657">
        <v>0</v>
      </c>
      <c r="DW576" s="666">
        <v>0</v>
      </c>
    </row>
    <row r="577" spans="1:127" x14ac:dyDescent="0.15">
      <c r="A577" s="529" t="s">
        <v>1919</v>
      </c>
      <c r="B577" s="661">
        <v>16180</v>
      </c>
      <c r="C577" s="662">
        <v>4904</v>
      </c>
      <c r="D577" s="663">
        <v>11272</v>
      </c>
      <c r="E577" s="657">
        <v>5063</v>
      </c>
      <c r="F577" s="657">
        <v>1565</v>
      </c>
      <c r="G577" s="657">
        <v>3498</v>
      </c>
      <c r="H577" s="665">
        <v>1292</v>
      </c>
      <c r="I577" s="657">
        <v>342</v>
      </c>
      <c r="J577" s="666">
        <v>950</v>
      </c>
      <c r="K577" s="657">
        <v>1197</v>
      </c>
      <c r="L577" s="657">
        <v>383</v>
      </c>
      <c r="M577" s="657">
        <v>814</v>
      </c>
      <c r="N577" s="665">
        <v>848</v>
      </c>
      <c r="O577" s="657">
        <v>233</v>
      </c>
      <c r="P577" s="666">
        <v>615</v>
      </c>
      <c r="Q577" s="657">
        <v>1443</v>
      </c>
      <c r="R577" s="657">
        <v>504</v>
      </c>
      <c r="S577" s="657">
        <v>939</v>
      </c>
      <c r="T577" s="665">
        <v>172</v>
      </c>
      <c r="U577" s="657">
        <v>50</v>
      </c>
      <c r="V577" s="666">
        <v>122</v>
      </c>
      <c r="W577" s="657">
        <v>140</v>
      </c>
      <c r="X577" s="657">
        <v>59</v>
      </c>
      <c r="Y577" s="657">
        <v>81</v>
      </c>
      <c r="Z577" s="665">
        <v>481</v>
      </c>
      <c r="AA577" s="657">
        <v>145</v>
      </c>
      <c r="AB577" s="666">
        <v>336</v>
      </c>
      <c r="AC577" s="657">
        <v>67</v>
      </c>
      <c r="AD577" s="657">
        <v>14</v>
      </c>
      <c r="AE577" s="657">
        <v>53</v>
      </c>
      <c r="AF577" s="665">
        <v>298</v>
      </c>
      <c r="AG577" s="657">
        <v>102</v>
      </c>
      <c r="AH577" s="666">
        <v>196</v>
      </c>
      <c r="AI577" s="657">
        <v>629</v>
      </c>
      <c r="AJ577" s="657">
        <v>145</v>
      </c>
      <c r="AK577" s="657">
        <v>484</v>
      </c>
      <c r="AL577" s="665">
        <v>180</v>
      </c>
      <c r="AM577" s="657">
        <v>48</v>
      </c>
      <c r="AN577" s="666">
        <v>132</v>
      </c>
      <c r="AO577" s="657">
        <v>133</v>
      </c>
      <c r="AP577" s="657">
        <v>28</v>
      </c>
      <c r="AQ577" s="657">
        <v>105</v>
      </c>
      <c r="AR577" s="665">
        <v>523</v>
      </c>
      <c r="AS577" s="657">
        <v>119</v>
      </c>
      <c r="AT577" s="666">
        <v>404</v>
      </c>
      <c r="AU577" s="657">
        <v>356</v>
      </c>
      <c r="AV577" s="657">
        <v>93</v>
      </c>
      <c r="AW577" s="657">
        <v>263</v>
      </c>
      <c r="AX577" s="665">
        <v>223</v>
      </c>
      <c r="AY577" s="657">
        <v>52</v>
      </c>
      <c r="AZ577" s="666">
        <v>171</v>
      </c>
      <c r="BA577" s="657">
        <v>210</v>
      </c>
      <c r="BB577" s="657">
        <v>68</v>
      </c>
      <c r="BC577" s="657">
        <v>142</v>
      </c>
      <c r="BD577" s="665">
        <v>96</v>
      </c>
      <c r="BE577" s="657">
        <v>28</v>
      </c>
      <c r="BF577" s="666">
        <v>68</v>
      </c>
      <c r="BG577" s="657">
        <v>506</v>
      </c>
      <c r="BH577" s="657">
        <v>193</v>
      </c>
      <c r="BI577" s="657">
        <v>310</v>
      </c>
      <c r="BJ577" s="665">
        <v>238</v>
      </c>
      <c r="BK577" s="657">
        <v>78</v>
      </c>
      <c r="BL577" s="666">
        <v>160</v>
      </c>
      <c r="BM577" s="657">
        <v>154</v>
      </c>
      <c r="BN577" s="657">
        <v>61</v>
      </c>
      <c r="BO577" s="657">
        <v>92</v>
      </c>
      <c r="BP577" s="665">
        <v>86</v>
      </c>
      <c r="BQ577" s="657">
        <v>42</v>
      </c>
      <c r="BR577" s="666">
        <v>44</v>
      </c>
      <c r="BS577" s="657">
        <v>87</v>
      </c>
      <c r="BT577" s="657">
        <v>28</v>
      </c>
      <c r="BU577" s="657">
        <v>59</v>
      </c>
      <c r="BV577" s="665">
        <v>130</v>
      </c>
      <c r="BW577" s="657">
        <v>45</v>
      </c>
      <c r="BX577" s="666">
        <v>85</v>
      </c>
      <c r="BY577" s="657">
        <v>85</v>
      </c>
      <c r="BZ577" s="657">
        <v>36</v>
      </c>
      <c r="CA577" s="657">
        <v>49</v>
      </c>
      <c r="CB577" s="665">
        <v>143</v>
      </c>
      <c r="CC577" s="657">
        <v>44</v>
      </c>
      <c r="CD577" s="666">
        <v>99</v>
      </c>
      <c r="CE577" s="657">
        <v>183</v>
      </c>
      <c r="CF577" s="657">
        <v>48</v>
      </c>
      <c r="CG577" s="657">
        <v>135</v>
      </c>
      <c r="CH577" s="665">
        <v>248</v>
      </c>
      <c r="CI577" s="657">
        <v>64</v>
      </c>
      <c r="CJ577" s="666">
        <v>184</v>
      </c>
      <c r="CK577" s="657">
        <v>271</v>
      </c>
      <c r="CL577" s="657">
        <v>74</v>
      </c>
      <c r="CM577" s="657">
        <v>197</v>
      </c>
      <c r="CN577" s="665">
        <v>29</v>
      </c>
      <c r="CO577" s="657">
        <v>6</v>
      </c>
      <c r="CP577" s="666">
        <v>23</v>
      </c>
      <c r="CQ577" s="657">
        <v>51</v>
      </c>
      <c r="CR577" s="657">
        <v>20</v>
      </c>
      <c r="CS577" s="657">
        <v>31</v>
      </c>
      <c r="CT577" s="665">
        <v>105</v>
      </c>
      <c r="CU577" s="657">
        <v>20</v>
      </c>
      <c r="CV577" s="666">
        <v>85</v>
      </c>
      <c r="CW577" s="657">
        <v>71</v>
      </c>
      <c r="CX577" s="657">
        <v>23</v>
      </c>
      <c r="CY577" s="657">
        <v>48</v>
      </c>
      <c r="CZ577" s="665">
        <v>42</v>
      </c>
      <c r="DA577" s="657">
        <v>6</v>
      </c>
      <c r="DB577" s="666">
        <v>36</v>
      </c>
      <c r="DC577" s="657">
        <v>17</v>
      </c>
      <c r="DD577" s="657">
        <v>1</v>
      </c>
      <c r="DE577" s="657">
        <v>16</v>
      </c>
      <c r="DF577" s="665">
        <v>25</v>
      </c>
      <c r="DG577" s="657">
        <v>10</v>
      </c>
      <c r="DH577" s="666">
        <v>15</v>
      </c>
      <c r="DI577" s="657">
        <v>93</v>
      </c>
      <c r="DJ577" s="657">
        <v>29</v>
      </c>
      <c r="DK577" s="657">
        <v>64</v>
      </c>
      <c r="DL577" s="665">
        <v>74</v>
      </c>
      <c r="DM577" s="657">
        <v>22</v>
      </c>
      <c r="DN577" s="666">
        <v>52</v>
      </c>
      <c r="DO577" s="657">
        <v>87</v>
      </c>
      <c r="DP577" s="657">
        <v>23</v>
      </c>
      <c r="DQ577" s="657">
        <v>64</v>
      </c>
      <c r="DR577" s="665">
        <v>48</v>
      </c>
      <c r="DS577" s="657">
        <v>22</v>
      </c>
      <c r="DT577" s="666">
        <v>26</v>
      </c>
      <c r="DU577" s="665">
        <v>56</v>
      </c>
      <c r="DV577" s="657">
        <v>31</v>
      </c>
      <c r="DW577" s="666">
        <v>25</v>
      </c>
    </row>
    <row r="578" spans="1:127" x14ac:dyDescent="0.15">
      <c r="A578" s="529" t="s">
        <v>1920</v>
      </c>
      <c r="B578" s="661">
        <v>63686</v>
      </c>
      <c r="C578" s="662">
        <v>28346</v>
      </c>
      <c r="D578" s="663">
        <v>34995</v>
      </c>
      <c r="E578" s="657">
        <v>24649</v>
      </c>
      <c r="F578" s="657">
        <v>11634</v>
      </c>
      <c r="G578" s="657">
        <v>12894</v>
      </c>
      <c r="H578" s="665">
        <v>6508</v>
      </c>
      <c r="I578" s="657">
        <v>2690</v>
      </c>
      <c r="J578" s="666">
        <v>3763</v>
      </c>
      <c r="K578" s="657">
        <v>4796</v>
      </c>
      <c r="L578" s="657">
        <v>2239</v>
      </c>
      <c r="M578" s="657">
        <v>2523</v>
      </c>
      <c r="N578" s="665">
        <v>2900</v>
      </c>
      <c r="O578" s="657">
        <v>1232</v>
      </c>
      <c r="P578" s="666">
        <v>1660</v>
      </c>
      <c r="Q578" s="657">
        <v>5501</v>
      </c>
      <c r="R578" s="657">
        <v>2398</v>
      </c>
      <c r="S578" s="657">
        <v>3103</v>
      </c>
      <c r="T578" s="665">
        <v>409</v>
      </c>
      <c r="U578" s="657">
        <v>162</v>
      </c>
      <c r="V578" s="666">
        <v>247</v>
      </c>
      <c r="W578" s="657">
        <v>1595</v>
      </c>
      <c r="X578" s="657">
        <v>682</v>
      </c>
      <c r="Y578" s="657">
        <v>913</v>
      </c>
      <c r="Z578" s="665">
        <v>2161</v>
      </c>
      <c r="AA578" s="657">
        <v>940</v>
      </c>
      <c r="AB578" s="666">
        <v>1221</v>
      </c>
      <c r="AC578" s="657">
        <v>208</v>
      </c>
      <c r="AD578" s="657">
        <v>88</v>
      </c>
      <c r="AE578" s="657">
        <v>120</v>
      </c>
      <c r="AF578" s="665">
        <v>632</v>
      </c>
      <c r="AG578" s="657">
        <v>291</v>
      </c>
      <c r="AH578" s="666">
        <v>341</v>
      </c>
      <c r="AI578" s="657">
        <v>2680</v>
      </c>
      <c r="AJ578" s="657">
        <v>1123</v>
      </c>
      <c r="AK578" s="657">
        <v>1547</v>
      </c>
      <c r="AL578" s="665">
        <v>443</v>
      </c>
      <c r="AM578" s="657">
        <v>160</v>
      </c>
      <c r="AN578" s="666">
        <v>283</v>
      </c>
      <c r="AO578" s="657">
        <v>334</v>
      </c>
      <c r="AP578" s="657">
        <v>144</v>
      </c>
      <c r="AQ578" s="657">
        <v>190</v>
      </c>
      <c r="AR578" s="665">
        <v>2296</v>
      </c>
      <c r="AS578" s="657">
        <v>917</v>
      </c>
      <c r="AT578" s="666">
        <v>1343</v>
      </c>
      <c r="AU578" s="657">
        <v>905</v>
      </c>
      <c r="AV578" s="657">
        <v>372</v>
      </c>
      <c r="AW578" s="657">
        <v>533</v>
      </c>
      <c r="AX578" s="665">
        <v>642</v>
      </c>
      <c r="AY578" s="657">
        <v>248</v>
      </c>
      <c r="AZ578" s="666">
        <v>394</v>
      </c>
      <c r="BA578" s="657">
        <v>1381</v>
      </c>
      <c r="BB578" s="657">
        <v>611</v>
      </c>
      <c r="BC578" s="657">
        <v>770</v>
      </c>
      <c r="BD578" s="665">
        <v>406</v>
      </c>
      <c r="BE578" s="657">
        <v>160</v>
      </c>
      <c r="BF578" s="666">
        <v>246</v>
      </c>
      <c r="BG578" s="657">
        <v>927</v>
      </c>
      <c r="BH578" s="657">
        <v>462</v>
      </c>
      <c r="BI578" s="657">
        <v>462</v>
      </c>
      <c r="BJ578" s="665">
        <v>240</v>
      </c>
      <c r="BK578" s="657">
        <v>89</v>
      </c>
      <c r="BL578" s="666">
        <v>151</v>
      </c>
      <c r="BM578" s="657">
        <v>360</v>
      </c>
      <c r="BN578" s="657">
        <v>150</v>
      </c>
      <c r="BO578" s="657">
        <v>210</v>
      </c>
      <c r="BP578" s="665">
        <v>137</v>
      </c>
      <c r="BQ578" s="657">
        <v>45</v>
      </c>
      <c r="BR578" s="666">
        <v>47</v>
      </c>
      <c r="BS578" s="657">
        <v>428</v>
      </c>
      <c r="BT578" s="657">
        <v>191</v>
      </c>
      <c r="BU578" s="657">
        <v>218</v>
      </c>
      <c r="BV578" s="665">
        <v>258</v>
      </c>
      <c r="BW578" s="657">
        <v>104</v>
      </c>
      <c r="BX578" s="666">
        <v>154</v>
      </c>
      <c r="BY578" s="657">
        <v>162</v>
      </c>
      <c r="BZ578" s="657">
        <v>64</v>
      </c>
      <c r="CA578" s="657">
        <v>98</v>
      </c>
      <c r="CB578" s="665">
        <v>455</v>
      </c>
      <c r="CC578" s="657">
        <v>179</v>
      </c>
      <c r="CD578" s="666">
        <v>276</v>
      </c>
      <c r="CE578" s="657">
        <v>168</v>
      </c>
      <c r="CF578" s="657">
        <v>74</v>
      </c>
      <c r="CG578" s="657">
        <v>80</v>
      </c>
      <c r="CH578" s="665">
        <v>355</v>
      </c>
      <c r="CI578" s="657">
        <v>150</v>
      </c>
      <c r="CJ578" s="666">
        <v>205</v>
      </c>
      <c r="CK578" s="657">
        <v>383</v>
      </c>
      <c r="CL578" s="657">
        <v>167</v>
      </c>
      <c r="CM578" s="657">
        <v>216</v>
      </c>
      <c r="CN578" s="665">
        <v>181</v>
      </c>
      <c r="CO578" s="657">
        <v>65</v>
      </c>
      <c r="CP578" s="666">
        <v>116</v>
      </c>
      <c r="CQ578" s="657">
        <v>46</v>
      </c>
      <c r="CR578" s="657">
        <v>25</v>
      </c>
      <c r="CS578" s="657">
        <v>21</v>
      </c>
      <c r="CT578" s="665">
        <v>77</v>
      </c>
      <c r="CU578" s="657">
        <v>37</v>
      </c>
      <c r="CV578" s="666">
        <v>40</v>
      </c>
      <c r="CW578" s="657">
        <v>288</v>
      </c>
      <c r="CX578" s="657">
        <v>134</v>
      </c>
      <c r="CY578" s="657">
        <v>154</v>
      </c>
      <c r="CZ578" s="665">
        <v>32</v>
      </c>
      <c r="DA578" s="657">
        <v>5</v>
      </c>
      <c r="DB578" s="666">
        <v>27</v>
      </c>
      <c r="DC578" s="657">
        <v>188</v>
      </c>
      <c r="DD578" s="657">
        <v>91</v>
      </c>
      <c r="DE578" s="657">
        <v>97</v>
      </c>
      <c r="DF578" s="665">
        <v>49</v>
      </c>
      <c r="DG578" s="657">
        <v>14</v>
      </c>
      <c r="DH578" s="666">
        <v>35</v>
      </c>
      <c r="DI578" s="657">
        <v>322</v>
      </c>
      <c r="DJ578" s="657">
        <v>145</v>
      </c>
      <c r="DK578" s="657">
        <v>177</v>
      </c>
      <c r="DL578" s="665">
        <v>50</v>
      </c>
      <c r="DM578" s="657">
        <v>14</v>
      </c>
      <c r="DN578" s="666">
        <v>36</v>
      </c>
      <c r="DO578" s="657">
        <v>73</v>
      </c>
      <c r="DP578" s="657">
        <v>26</v>
      </c>
      <c r="DQ578" s="657">
        <v>47</v>
      </c>
      <c r="DR578" s="665">
        <v>32</v>
      </c>
      <c r="DS578" s="657">
        <v>12</v>
      </c>
      <c r="DT578" s="666">
        <v>20</v>
      </c>
      <c r="DU578" s="665">
        <v>29</v>
      </c>
      <c r="DV578" s="657">
        <v>12</v>
      </c>
      <c r="DW578" s="666">
        <v>17</v>
      </c>
    </row>
    <row r="579" spans="1:127" x14ac:dyDescent="0.15">
      <c r="A579" s="529" t="s">
        <v>1921</v>
      </c>
      <c r="B579" s="661">
        <v>20385</v>
      </c>
      <c r="C579" s="662">
        <v>8349</v>
      </c>
      <c r="D579" s="663">
        <v>12027</v>
      </c>
      <c r="E579" s="657">
        <v>6972</v>
      </c>
      <c r="F579" s="657">
        <v>3043</v>
      </c>
      <c r="G579" s="657">
        <v>3926</v>
      </c>
      <c r="H579" s="665">
        <v>2083</v>
      </c>
      <c r="I579" s="657">
        <v>790</v>
      </c>
      <c r="J579" s="666">
        <v>1287</v>
      </c>
      <c r="K579" s="657">
        <v>1759</v>
      </c>
      <c r="L579" s="657">
        <v>796</v>
      </c>
      <c r="M579" s="657">
        <v>963</v>
      </c>
      <c r="N579" s="665">
        <v>1028</v>
      </c>
      <c r="O579" s="657">
        <v>393</v>
      </c>
      <c r="P579" s="666">
        <v>635</v>
      </c>
      <c r="Q579" s="657">
        <v>1427</v>
      </c>
      <c r="R579" s="657">
        <v>575</v>
      </c>
      <c r="S579" s="657">
        <v>852</v>
      </c>
      <c r="T579" s="665">
        <v>287</v>
      </c>
      <c r="U579" s="657">
        <v>103</v>
      </c>
      <c r="V579" s="666">
        <v>184</v>
      </c>
      <c r="W579" s="657">
        <v>385</v>
      </c>
      <c r="X579" s="657">
        <v>166</v>
      </c>
      <c r="Y579" s="657">
        <v>219</v>
      </c>
      <c r="Z579" s="665">
        <v>796</v>
      </c>
      <c r="AA579" s="657">
        <v>302</v>
      </c>
      <c r="AB579" s="666">
        <v>494</v>
      </c>
      <c r="AC579" s="657">
        <v>80</v>
      </c>
      <c r="AD579" s="657">
        <v>25</v>
      </c>
      <c r="AE579" s="657">
        <v>55</v>
      </c>
      <c r="AF579" s="665">
        <v>328</v>
      </c>
      <c r="AG579" s="657">
        <v>135</v>
      </c>
      <c r="AH579" s="666">
        <v>193</v>
      </c>
      <c r="AI579" s="657">
        <v>965</v>
      </c>
      <c r="AJ579" s="657">
        <v>374</v>
      </c>
      <c r="AK579" s="657">
        <v>591</v>
      </c>
      <c r="AL579" s="665">
        <v>129</v>
      </c>
      <c r="AM579" s="657">
        <v>40</v>
      </c>
      <c r="AN579" s="666">
        <v>89</v>
      </c>
      <c r="AO579" s="657">
        <v>141</v>
      </c>
      <c r="AP579" s="657">
        <v>47</v>
      </c>
      <c r="AQ579" s="657">
        <v>94</v>
      </c>
      <c r="AR579" s="665">
        <v>882</v>
      </c>
      <c r="AS579" s="657">
        <v>318</v>
      </c>
      <c r="AT579" s="666">
        <v>564</v>
      </c>
      <c r="AU579" s="657">
        <v>362</v>
      </c>
      <c r="AV579" s="657">
        <v>138</v>
      </c>
      <c r="AW579" s="657">
        <v>224</v>
      </c>
      <c r="AX579" s="665">
        <v>206</v>
      </c>
      <c r="AY579" s="657">
        <v>55</v>
      </c>
      <c r="AZ579" s="666">
        <v>151</v>
      </c>
      <c r="BA579" s="657">
        <v>493</v>
      </c>
      <c r="BB579" s="657">
        <v>214</v>
      </c>
      <c r="BC579" s="657">
        <v>279</v>
      </c>
      <c r="BD579" s="665">
        <v>154</v>
      </c>
      <c r="BE579" s="657">
        <v>47</v>
      </c>
      <c r="BF579" s="666">
        <v>107</v>
      </c>
      <c r="BG579" s="657">
        <v>351</v>
      </c>
      <c r="BH579" s="657">
        <v>148</v>
      </c>
      <c r="BI579" s="657">
        <v>203</v>
      </c>
      <c r="BJ579" s="665">
        <v>50</v>
      </c>
      <c r="BK579" s="657">
        <v>20</v>
      </c>
      <c r="BL579" s="666">
        <v>30</v>
      </c>
      <c r="BM579" s="657">
        <v>189</v>
      </c>
      <c r="BN579" s="657">
        <v>68</v>
      </c>
      <c r="BO579" s="657">
        <v>121</v>
      </c>
      <c r="BP579" s="665">
        <v>21</v>
      </c>
      <c r="BQ579" s="657">
        <v>10</v>
      </c>
      <c r="BR579" s="666">
        <v>11</v>
      </c>
      <c r="BS579" s="657">
        <v>167</v>
      </c>
      <c r="BT579" s="657">
        <v>85</v>
      </c>
      <c r="BU579" s="657">
        <v>82</v>
      </c>
      <c r="BV579" s="665">
        <v>99</v>
      </c>
      <c r="BW579" s="657">
        <v>38</v>
      </c>
      <c r="BX579" s="666">
        <v>61</v>
      </c>
      <c r="BY579" s="657">
        <v>45</v>
      </c>
      <c r="BZ579" s="657">
        <v>17</v>
      </c>
      <c r="CA579" s="657">
        <v>28</v>
      </c>
      <c r="CB579" s="665">
        <v>189</v>
      </c>
      <c r="CC579" s="657">
        <v>70</v>
      </c>
      <c r="CD579" s="666">
        <v>119</v>
      </c>
      <c r="CE579" s="657">
        <v>71</v>
      </c>
      <c r="CF579" s="657">
        <v>44</v>
      </c>
      <c r="CG579" s="657">
        <v>27</v>
      </c>
      <c r="CH579" s="665">
        <v>129</v>
      </c>
      <c r="CI579" s="657">
        <v>54</v>
      </c>
      <c r="CJ579" s="666">
        <v>75</v>
      </c>
      <c r="CK579" s="657">
        <v>141</v>
      </c>
      <c r="CL579" s="657">
        <v>53</v>
      </c>
      <c r="CM579" s="657">
        <v>88</v>
      </c>
      <c r="CN579" s="665">
        <v>111</v>
      </c>
      <c r="CO579" s="657">
        <v>40</v>
      </c>
      <c r="CP579" s="666">
        <v>71</v>
      </c>
      <c r="CQ579" s="657">
        <v>17</v>
      </c>
      <c r="CR579" s="657">
        <v>9</v>
      </c>
      <c r="CS579" s="657">
        <v>8</v>
      </c>
      <c r="CT579" s="665">
        <v>14</v>
      </c>
      <c r="CU579" s="657">
        <v>6</v>
      </c>
      <c r="CV579" s="666">
        <v>8</v>
      </c>
      <c r="CW579" s="657">
        <v>73</v>
      </c>
      <c r="CX579" s="657">
        <v>35</v>
      </c>
      <c r="CY579" s="657">
        <v>38</v>
      </c>
      <c r="CZ579" s="665">
        <v>23</v>
      </c>
      <c r="DA579" s="657">
        <v>4</v>
      </c>
      <c r="DB579" s="666">
        <v>19</v>
      </c>
      <c r="DC579" s="657">
        <v>69</v>
      </c>
      <c r="DD579" s="657">
        <v>27</v>
      </c>
      <c r="DE579" s="657">
        <v>42</v>
      </c>
      <c r="DF579" s="665">
        <v>22</v>
      </c>
      <c r="DG579" s="657">
        <v>8</v>
      </c>
      <c r="DH579" s="666">
        <v>14</v>
      </c>
      <c r="DI579" s="657">
        <v>90</v>
      </c>
      <c r="DJ579" s="657">
        <v>39</v>
      </c>
      <c r="DK579" s="657">
        <v>51</v>
      </c>
      <c r="DL579" s="665">
        <v>17</v>
      </c>
      <c r="DM579" s="657">
        <v>3</v>
      </c>
      <c r="DN579" s="666">
        <v>14</v>
      </c>
      <c r="DO579" s="657">
        <v>7</v>
      </c>
      <c r="DP579" s="657">
        <v>3</v>
      </c>
      <c r="DQ579" s="657">
        <v>4</v>
      </c>
      <c r="DR579" s="665">
        <v>10</v>
      </c>
      <c r="DS579" s="657">
        <v>4</v>
      </c>
      <c r="DT579" s="666">
        <v>6</v>
      </c>
      <c r="DU579" s="665">
        <v>3</v>
      </c>
      <c r="DV579" s="657">
        <v>3</v>
      </c>
      <c r="DW579" s="666">
        <v>0</v>
      </c>
    </row>
    <row r="580" spans="1:127" x14ac:dyDescent="0.15">
      <c r="A580" s="529" t="s">
        <v>1922</v>
      </c>
      <c r="B580" s="661">
        <v>13580</v>
      </c>
      <c r="C580" s="662">
        <v>6989</v>
      </c>
      <c r="D580" s="663">
        <v>6527</v>
      </c>
      <c r="E580" s="657">
        <v>5296</v>
      </c>
      <c r="F580" s="657">
        <v>2811</v>
      </c>
      <c r="G580" s="657">
        <v>2470</v>
      </c>
      <c r="H580" s="665">
        <v>1438</v>
      </c>
      <c r="I580" s="657">
        <v>728</v>
      </c>
      <c r="J580" s="666">
        <v>691</v>
      </c>
      <c r="K580" s="657">
        <v>1032</v>
      </c>
      <c r="L580" s="657">
        <v>523</v>
      </c>
      <c r="M580" s="657">
        <v>494</v>
      </c>
      <c r="N580" s="665">
        <v>579</v>
      </c>
      <c r="O580" s="657">
        <v>294</v>
      </c>
      <c r="P580" s="666">
        <v>285</v>
      </c>
      <c r="Q580" s="657">
        <v>1115</v>
      </c>
      <c r="R580" s="657">
        <v>617</v>
      </c>
      <c r="S580" s="657">
        <v>498</v>
      </c>
      <c r="T580" s="665">
        <v>23</v>
      </c>
      <c r="U580" s="657">
        <v>13</v>
      </c>
      <c r="V580" s="666">
        <v>10</v>
      </c>
      <c r="W580" s="657">
        <v>179</v>
      </c>
      <c r="X580" s="657">
        <v>93</v>
      </c>
      <c r="Y580" s="657">
        <v>86</v>
      </c>
      <c r="Z580" s="665">
        <v>521</v>
      </c>
      <c r="AA580" s="657">
        <v>256</v>
      </c>
      <c r="AB580" s="666">
        <v>265</v>
      </c>
      <c r="AC580" s="657">
        <v>78</v>
      </c>
      <c r="AD580" s="657">
        <v>43</v>
      </c>
      <c r="AE580" s="657">
        <v>35</v>
      </c>
      <c r="AF580" s="665">
        <v>95</v>
      </c>
      <c r="AG580" s="657">
        <v>54</v>
      </c>
      <c r="AH580" s="666">
        <v>41</v>
      </c>
      <c r="AI580" s="657">
        <v>647</v>
      </c>
      <c r="AJ580" s="657">
        <v>309</v>
      </c>
      <c r="AK580" s="657">
        <v>338</v>
      </c>
      <c r="AL580" s="665">
        <v>90</v>
      </c>
      <c r="AM580" s="657">
        <v>40</v>
      </c>
      <c r="AN580" s="666">
        <v>50</v>
      </c>
      <c r="AO580" s="657">
        <v>102</v>
      </c>
      <c r="AP580" s="657">
        <v>60</v>
      </c>
      <c r="AQ580" s="657">
        <v>42</v>
      </c>
      <c r="AR580" s="665">
        <v>375</v>
      </c>
      <c r="AS580" s="657">
        <v>187</v>
      </c>
      <c r="AT580" s="666">
        <v>188</v>
      </c>
      <c r="AU580" s="657">
        <v>157</v>
      </c>
      <c r="AV580" s="657">
        <v>76</v>
      </c>
      <c r="AW580" s="657">
        <v>81</v>
      </c>
      <c r="AX580" s="665">
        <v>195</v>
      </c>
      <c r="AY580" s="657">
        <v>89</v>
      </c>
      <c r="AZ580" s="666">
        <v>106</v>
      </c>
      <c r="BA580" s="657">
        <v>336</v>
      </c>
      <c r="BB580" s="657">
        <v>152</v>
      </c>
      <c r="BC580" s="657">
        <v>184</v>
      </c>
      <c r="BD580" s="665">
        <v>96</v>
      </c>
      <c r="BE580" s="657">
        <v>54</v>
      </c>
      <c r="BF580" s="666">
        <v>42</v>
      </c>
      <c r="BG580" s="657">
        <v>197</v>
      </c>
      <c r="BH580" s="657">
        <v>120</v>
      </c>
      <c r="BI580" s="657">
        <v>76</v>
      </c>
      <c r="BJ580" s="665">
        <v>60</v>
      </c>
      <c r="BK580" s="657">
        <v>22</v>
      </c>
      <c r="BL580" s="666">
        <v>38</v>
      </c>
      <c r="BM580" s="657">
        <v>34</v>
      </c>
      <c r="BN580" s="657">
        <v>18</v>
      </c>
      <c r="BO580" s="657">
        <v>16</v>
      </c>
      <c r="BP580" s="665">
        <v>18</v>
      </c>
      <c r="BQ580" s="657">
        <v>13</v>
      </c>
      <c r="BR580" s="666">
        <v>5</v>
      </c>
      <c r="BS580" s="657">
        <v>77</v>
      </c>
      <c r="BT580" s="657">
        <v>42</v>
      </c>
      <c r="BU580" s="657">
        <v>35</v>
      </c>
      <c r="BV580" s="665">
        <v>55</v>
      </c>
      <c r="BW580" s="657">
        <v>22</v>
      </c>
      <c r="BX580" s="666">
        <v>33</v>
      </c>
      <c r="BY580" s="657">
        <v>40</v>
      </c>
      <c r="BZ580" s="657">
        <v>17</v>
      </c>
      <c r="CA580" s="657">
        <v>23</v>
      </c>
      <c r="CB580" s="665">
        <v>98</v>
      </c>
      <c r="CC580" s="657">
        <v>35</v>
      </c>
      <c r="CD580" s="666">
        <v>63</v>
      </c>
      <c r="CE580" s="657">
        <v>23</v>
      </c>
      <c r="CF580" s="657">
        <v>5</v>
      </c>
      <c r="CG580" s="657">
        <v>4</v>
      </c>
      <c r="CH580" s="665">
        <v>123</v>
      </c>
      <c r="CI580" s="657">
        <v>54</v>
      </c>
      <c r="CJ580" s="666">
        <v>69</v>
      </c>
      <c r="CK580" s="657">
        <v>143</v>
      </c>
      <c r="CL580" s="657">
        <v>58</v>
      </c>
      <c r="CM580" s="657">
        <v>85</v>
      </c>
      <c r="CN580" s="665">
        <v>25</v>
      </c>
      <c r="CO580" s="657">
        <v>7</v>
      </c>
      <c r="CP580" s="666">
        <v>18</v>
      </c>
      <c r="CQ580" s="657">
        <v>11</v>
      </c>
      <c r="CR580" s="657">
        <v>9</v>
      </c>
      <c r="CS580" s="657">
        <v>2</v>
      </c>
      <c r="CT580" s="665">
        <v>3</v>
      </c>
      <c r="CU580" s="657">
        <v>2</v>
      </c>
      <c r="CV580" s="666">
        <v>1</v>
      </c>
      <c r="CW580" s="657">
        <v>69</v>
      </c>
      <c r="CX580" s="657">
        <v>40</v>
      </c>
      <c r="CY580" s="657">
        <v>29</v>
      </c>
      <c r="CZ580" s="665">
        <v>4</v>
      </c>
      <c r="DA580" s="657">
        <v>1</v>
      </c>
      <c r="DB580" s="666">
        <v>3</v>
      </c>
      <c r="DC580" s="657">
        <v>86</v>
      </c>
      <c r="DD580" s="657">
        <v>48</v>
      </c>
      <c r="DE580" s="657">
        <v>38</v>
      </c>
      <c r="DF580" s="665">
        <v>6</v>
      </c>
      <c r="DG580" s="657">
        <v>2</v>
      </c>
      <c r="DH580" s="666">
        <v>4</v>
      </c>
      <c r="DI580" s="657">
        <v>94</v>
      </c>
      <c r="DJ580" s="657">
        <v>52</v>
      </c>
      <c r="DK580" s="657">
        <v>42</v>
      </c>
      <c r="DL580" s="665">
        <v>10</v>
      </c>
      <c r="DM580" s="657">
        <v>5</v>
      </c>
      <c r="DN580" s="666">
        <v>5</v>
      </c>
      <c r="DO580" s="657">
        <v>28</v>
      </c>
      <c r="DP580" s="657">
        <v>9</v>
      </c>
      <c r="DQ580" s="657">
        <v>19</v>
      </c>
      <c r="DR580" s="665">
        <v>10</v>
      </c>
      <c r="DS580" s="657">
        <v>4</v>
      </c>
      <c r="DT580" s="666">
        <v>6</v>
      </c>
      <c r="DU580" s="665">
        <v>12</v>
      </c>
      <c r="DV580" s="657">
        <v>5</v>
      </c>
      <c r="DW580" s="666">
        <v>7</v>
      </c>
    </row>
    <row r="581" spans="1:127" x14ac:dyDescent="0.15">
      <c r="A581" s="529" t="s">
        <v>1923</v>
      </c>
      <c r="B581" s="661">
        <v>8614</v>
      </c>
      <c r="C581" s="662">
        <v>4267</v>
      </c>
      <c r="D581" s="663">
        <v>4335</v>
      </c>
      <c r="E581" s="657">
        <v>2961</v>
      </c>
      <c r="F581" s="657">
        <v>1620</v>
      </c>
      <c r="G581" s="657">
        <v>1341</v>
      </c>
      <c r="H581" s="665">
        <v>957</v>
      </c>
      <c r="I581" s="657">
        <v>422</v>
      </c>
      <c r="J581" s="666">
        <v>531</v>
      </c>
      <c r="K581" s="657">
        <v>852</v>
      </c>
      <c r="L581" s="657">
        <v>381</v>
      </c>
      <c r="M581" s="657">
        <v>471</v>
      </c>
      <c r="N581" s="665">
        <v>367</v>
      </c>
      <c r="O581" s="657">
        <v>172</v>
      </c>
      <c r="P581" s="666">
        <v>187</v>
      </c>
      <c r="Q581" s="657">
        <v>612</v>
      </c>
      <c r="R581" s="657">
        <v>316</v>
      </c>
      <c r="S581" s="657">
        <v>296</v>
      </c>
      <c r="T581" s="665">
        <v>31</v>
      </c>
      <c r="U581" s="657">
        <v>11</v>
      </c>
      <c r="V581" s="666">
        <v>20</v>
      </c>
      <c r="W581" s="657">
        <v>56</v>
      </c>
      <c r="X581" s="657">
        <v>36</v>
      </c>
      <c r="Y581" s="657">
        <v>20</v>
      </c>
      <c r="Z581" s="665">
        <v>281</v>
      </c>
      <c r="AA581" s="657">
        <v>140</v>
      </c>
      <c r="AB581" s="666">
        <v>141</v>
      </c>
      <c r="AC581" s="657">
        <v>29</v>
      </c>
      <c r="AD581" s="657">
        <v>12</v>
      </c>
      <c r="AE581" s="657">
        <v>17</v>
      </c>
      <c r="AF581" s="665">
        <v>91</v>
      </c>
      <c r="AG581" s="657">
        <v>48</v>
      </c>
      <c r="AH581" s="666">
        <v>43</v>
      </c>
      <c r="AI581" s="657">
        <v>536</v>
      </c>
      <c r="AJ581" s="657">
        <v>250</v>
      </c>
      <c r="AK581" s="657">
        <v>286</v>
      </c>
      <c r="AL581" s="665">
        <v>71</v>
      </c>
      <c r="AM581" s="657">
        <v>29</v>
      </c>
      <c r="AN581" s="666">
        <v>42</v>
      </c>
      <c r="AO581" s="657">
        <v>20</v>
      </c>
      <c r="AP581" s="657">
        <v>3</v>
      </c>
      <c r="AQ581" s="657">
        <v>17</v>
      </c>
      <c r="AR581" s="665">
        <v>190</v>
      </c>
      <c r="AS581" s="657">
        <v>101</v>
      </c>
      <c r="AT581" s="666">
        <v>89</v>
      </c>
      <c r="AU581" s="657">
        <v>165</v>
      </c>
      <c r="AV581" s="657">
        <v>78</v>
      </c>
      <c r="AW581" s="657">
        <v>87</v>
      </c>
      <c r="AX581" s="665">
        <v>131</v>
      </c>
      <c r="AY581" s="657">
        <v>55</v>
      </c>
      <c r="AZ581" s="666">
        <v>76</v>
      </c>
      <c r="BA581" s="657">
        <v>231</v>
      </c>
      <c r="BB581" s="657">
        <v>114</v>
      </c>
      <c r="BC581" s="657">
        <v>117</v>
      </c>
      <c r="BD581" s="665">
        <v>89</v>
      </c>
      <c r="BE581" s="657">
        <v>36</v>
      </c>
      <c r="BF581" s="666">
        <v>53</v>
      </c>
      <c r="BG581" s="657">
        <v>220</v>
      </c>
      <c r="BH581" s="657">
        <v>110</v>
      </c>
      <c r="BI581" s="657">
        <v>110</v>
      </c>
      <c r="BJ581" s="665">
        <v>76</v>
      </c>
      <c r="BK581" s="657">
        <v>32</v>
      </c>
      <c r="BL581" s="666">
        <v>44</v>
      </c>
      <c r="BM581" s="657">
        <v>50</v>
      </c>
      <c r="BN581" s="657">
        <v>26</v>
      </c>
      <c r="BO581" s="657">
        <v>24</v>
      </c>
      <c r="BP581" s="665">
        <v>19</v>
      </c>
      <c r="BQ581" s="657">
        <v>8</v>
      </c>
      <c r="BR581" s="666">
        <v>11</v>
      </c>
      <c r="BS581" s="657">
        <v>68</v>
      </c>
      <c r="BT581" s="657">
        <v>29</v>
      </c>
      <c r="BU581" s="657">
        <v>39</v>
      </c>
      <c r="BV581" s="665">
        <v>58</v>
      </c>
      <c r="BW581" s="657">
        <v>23</v>
      </c>
      <c r="BX581" s="666">
        <v>35</v>
      </c>
      <c r="BY581" s="657">
        <v>33</v>
      </c>
      <c r="BZ581" s="657">
        <v>8</v>
      </c>
      <c r="CA581" s="657">
        <v>25</v>
      </c>
      <c r="CB581" s="665">
        <v>69</v>
      </c>
      <c r="CC581" s="657">
        <v>29</v>
      </c>
      <c r="CD581" s="666">
        <v>40</v>
      </c>
      <c r="CE581" s="657">
        <v>24</v>
      </c>
      <c r="CF581" s="657">
        <v>10</v>
      </c>
      <c r="CG581" s="657">
        <v>14</v>
      </c>
      <c r="CH581" s="665">
        <v>47</v>
      </c>
      <c r="CI581" s="657">
        <v>23</v>
      </c>
      <c r="CJ581" s="666">
        <v>24</v>
      </c>
      <c r="CK581" s="657">
        <v>60</v>
      </c>
      <c r="CL581" s="657">
        <v>39</v>
      </c>
      <c r="CM581" s="657">
        <v>21</v>
      </c>
      <c r="CN581" s="665">
        <v>0</v>
      </c>
      <c r="CO581" s="657">
        <v>0</v>
      </c>
      <c r="CP581" s="666">
        <v>0</v>
      </c>
      <c r="CQ581" s="657">
        <v>8</v>
      </c>
      <c r="CR581" s="657">
        <v>4</v>
      </c>
      <c r="CS581" s="657">
        <v>4</v>
      </c>
      <c r="CT581" s="665">
        <v>35</v>
      </c>
      <c r="CU581" s="657">
        <v>19</v>
      </c>
      <c r="CV581" s="666">
        <v>16</v>
      </c>
      <c r="CW581" s="657">
        <v>57</v>
      </c>
      <c r="CX581" s="657">
        <v>34</v>
      </c>
      <c r="CY581" s="657">
        <v>23</v>
      </c>
      <c r="CZ581" s="665">
        <v>0</v>
      </c>
      <c r="DA581" s="657">
        <v>0</v>
      </c>
      <c r="DB581" s="666">
        <v>0</v>
      </c>
      <c r="DC581" s="657">
        <v>18</v>
      </c>
      <c r="DD581" s="657">
        <v>10</v>
      </c>
      <c r="DE581" s="657">
        <v>8</v>
      </c>
      <c r="DF581" s="665">
        <v>2</v>
      </c>
      <c r="DG581" s="657">
        <v>1</v>
      </c>
      <c r="DH581" s="666">
        <v>1</v>
      </c>
      <c r="DI581" s="657">
        <v>63</v>
      </c>
      <c r="DJ581" s="657">
        <v>24</v>
      </c>
      <c r="DK581" s="657">
        <v>39</v>
      </c>
      <c r="DL581" s="665">
        <v>11</v>
      </c>
      <c r="DM581" s="657">
        <v>4</v>
      </c>
      <c r="DN581" s="666">
        <v>7</v>
      </c>
      <c r="DO581" s="657">
        <v>6</v>
      </c>
      <c r="DP581" s="657">
        <v>4</v>
      </c>
      <c r="DQ581" s="657">
        <v>2</v>
      </c>
      <c r="DR581" s="665">
        <v>10</v>
      </c>
      <c r="DS581" s="657">
        <v>3</v>
      </c>
      <c r="DT581" s="666">
        <v>7</v>
      </c>
      <c r="DU581" s="665">
        <v>10</v>
      </c>
      <c r="DV581" s="657">
        <v>3</v>
      </c>
      <c r="DW581" s="666">
        <v>7</v>
      </c>
    </row>
    <row r="582" spans="1:127" x14ac:dyDescent="0.15">
      <c r="A582" s="529" t="s">
        <v>1924</v>
      </c>
      <c r="B582" s="661">
        <v>21107</v>
      </c>
      <c r="C582" s="662">
        <v>8741</v>
      </c>
      <c r="D582" s="663">
        <v>12106</v>
      </c>
      <c r="E582" s="657">
        <v>9420</v>
      </c>
      <c r="F582" s="657">
        <v>4160</v>
      </c>
      <c r="G582" s="657">
        <v>5157</v>
      </c>
      <c r="H582" s="665">
        <v>2030</v>
      </c>
      <c r="I582" s="657">
        <v>750</v>
      </c>
      <c r="J582" s="666">
        <v>1254</v>
      </c>
      <c r="K582" s="657">
        <v>1153</v>
      </c>
      <c r="L582" s="657">
        <v>539</v>
      </c>
      <c r="M582" s="657">
        <v>595</v>
      </c>
      <c r="N582" s="665">
        <v>926</v>
      </c>
      <c r="O582" s="657">
        <v>373</v>
      </c>
      <c r="P582" s="666">
        <v>553</v>
      </c>
      <c r="Q582" s="657">
        <v>2347</v>
      </c>
      <c r="R582" s="657">
        <v>890</v>
      </c>
      <c r="S582" s="657">
        <v>1457</v>
      </c>
      <c r="T582" s="665">
        <v>68</v>
      </c>
      <c r="U582" s="657">
        <v>35</v>
      </c>
      <c r="V582" s="666">
        <v>33</v>
      </c>
      <c r="W582" s="657">
        <v>975</v>
      </c>
      <c r="X582" s="657">
        <v>387</v>
      </c>
      <c r="Y582" s="657">
        <v>588</v>
      </c>
      <c r="Z582" s="665">
        <v>563</v>
      </c>
      <c r="AA582" s="657">
        <v>242</v>
      </c>
      <c r="AB582" s="666">
        <v>321</v>
      </c>
      <c r="AC582" s="657">
        <v>21</v>
      </c>
      <c r="AD582" s="657">
        <v>8</v>
      </c>
      <c r="AE582" s="657">
        <v>13</v>
      </c>
      <c r="AF582" s="665">
        <v>118</v>
      </c>
      <c r="AG582" s="657">
        <v>54</v>
      </c>
      <c r="AH582" s="666">
        <v>64</v>
      </c>
      <c r="AI582" s="657">
        <v>532</v>
      </c>
      <c r="AJ582" s="657">
        <v>190</v>
      </c>
      <c r="AK582" s="657">
        <v>332</v>
      </c>
      <c r="AL582" s="665">
        <v>153</v>
      </c>
      <c r="AM582" s="657">
        <v>51</v>
      </c>
      <c r="AN582" s="666">
        <v>102</v>
      </c>
      <c r="AO582" s="657">
        <v>71</v>
      </c>
      <c r="AP582" s="657">
        <v>34</v>
      </c>
      <c r="AQ582" s="657">
        <v>37</v>
      </c>
      <c r="AR582" s="665">
        <v>849</v>
      </c>
      <c r="AS582" s="657">
        <v>311</v>
      </c>
      <c r="AT582" s="666">
        <v>502</v>
      </c>
      <c r="AU582" s="657">
        <v>221</v>
      </c>
      <c r="AV582" s="657">
        <v>80</v>
      </c>
      <c r="AW582" s="657">
        <v>141</v>
      </c>
      <c r="AX582" s="665">
        <v>110</v>
      </c>
      <c r="AY582" s="657">
        <v>49</v>
      </c>
      <c r="AZ582" s="666">
        <v>61</v>
      </c>
      <c r="BA582" s="657">
        <v>321</v>
      </c>
      <c r="BB582" s="657">
        <v>131</v>
      </c>
      <c r="BC582" s="657">
        <v>190</v>
      </c>
      <c r="BD582" s="665">
        <v>67</v>
      </c>
      <c r="BE582" s="657">
        <v>23</v>
      </c>
      <c r="BF582" s="666">
        <v>44</v>
      </c>
      <c r="BG582" s="657">
        <v>159</v>
      </c>
      <c r="BH582" s="657">
        <v>84</v>
      </c>
      <c r="BI582" s="657">
        <v>73</v>
      </c>
      <c r="BJ582" s="665">
        <v>54</v>
      </c>
      <c r="BK582" s="657">
        <v>15</v>
      </c>
      <c r="BL582" s="666">
        <v>39</v>
      </c>
      <c r="BM582" s="657">
        <v>87</v>
      </c>
      <c r="BN582" s="657">
        <v>38</v>
      </c>
      <c r="BO582" s="657">
        <v>49</v>
      </c>
      <c r="BP582" s="665">
        <v>79</v>
      </c>
      <c r="BQ582" s="657">
        <v>14</v>
      </c>
      <c r="BR582" s="666">
        <v>20</v>
      </c>
      <c r="BS582" s="657">
        <v>116</v>
      </c>
      <c r="BT582" s="657">
        <v>35</v>
      </c>
      <c r="BU582" s="657">
        <v>62</v>
      </c>
      <c r="BV582" s="665">
        <v>46</v>
      </c>
      <c r="BW582" s="657">
        <v>21</v>
      </c>
      <c r="BX582" s="666">
        <v>25</v>
      </c>
      <c r="BY582" s="657">
        <v>44</v>
      </c>
      <c r="BZ582" s="657">
        <v>22</v>
      </c>
      <c r="CA582" s="657">
        <v>22</v>
      </c>
      <c r="CB582" s="665">
        <v>99</v>
      </c>
      <c r="CC582" s="657">
        <v>45</v>
      </c>
      <c r="CD582" s="666">
        <v>54</v>
      </c>
      <c r="CE582" s="657">
        <v>50</v>
      </c>
      <c r="CF582" s="657">
        <v>15</v>
      </c>
      <c r="CG582" s="657">
        <v>35</v>
      </c>
      <c r="CH582" s="665">
        <v>56</v>
      </c>
      <c r="CI582" s="657">
        <v>19</v>
      </c>
      <c r="CJ582" s="666">
        <v>37</v>
      </c>
      <c r="CK582" s="657">
        <v>39</v>
      </c>
      <c r="CL582" s="657">
        <v>17</v>
      </c>
      <c r="CM582" s="657">
        <v>22</v>
      </c>
      <c r="CN582" s="665">
        <v>45</v>
      </c>
      <c r="CO582" s="657">
        <v>18</v>
      </c>
      <c r="CP582" s="666">
        <v>27</v>
      </c>
      <c r="CQ582" s="657">
        <v>10</v>
      </c>
      <c r="CR582" s="657">
        <v>3</v>
      </c>
      <c r="CS582" s="657">
        <v>7</v>
      </c>
      <c r="CT582" s="665">
        <v>25</v>
      </c>
      <c r="CU582" s="657">
        <v>10</v>
      </c>
      <c r="CV582" s="666">
        <v>15</v>
      </c>
      <c r="CW582" s="657">
        <v>89</v>
      </c>
      <c r="CX582" s="657">
        <v>25</v>
      </c>
      <c r="CY582" s="657">
        <v>64</v>
      </c>
      <c r="CZ582" s="665">
        <v>5</v>
      </c>
      <c r="DA582" s="657">
        <v>0</v>
      </c>
      <c r="DB582" s="666">
        <v>5</v>
      </c>
      <c r="DC582" s="657">
        <v>15</v>
      </c>
      <c r="DD582" s="657">
        <v>6</v>
      </c>
      <c r="DE582" s="657">
        <v>9</v>
      </c>
      <c r="DF582" s="665">
        <v>19</v>
      </c>
      <c r="DG582" s="657">
        <v>3</v>
      </c>
      <c r="DH582" s="666">
        <v>16</v>
      </c>
      <c r="DI582" s="657">
        <v>75</v>
      </c>
      <c r="DJ582" s="657">
        <v>30</v>
      </c>
      <c r="DK582" s="657">
        <v>45</v>
      </c>
      <c r="DL582" s="665">
        <v>12</v>
      </c>
      <c r="DM582" s="657">
        <v>2</v>
      </c>
      <c r="DN582" s="666">
        <v>10</v>
      </c>
      <c r="DO582" s="657">
        <v>32</v>
      </c>
      <c r="DP582" s="657">
        <v>10</v>
      </c>
      <c r="DQ582" s="657">
        <v>22</v>
      </c>
      <c r="DR582" s="665">
        <v>2</v>
      </c>
      <c r="DS582" s="657">
        <v>1</v>
      </c>
      <c r="DT582" s="666">
        <v>1</v>
      </c>
      <c r="DU582" s="665">
        <v>4</v>
      </c>
      <c r="DV582" s="657">
        <v>1</v>
      </c>
      <c r="DW582" s="666">
        <v>3</v>
      </c>
    </row>
    <row r="583" spans="1:127" x14ac:dyDescent="0.15">
      <c r="A583" s="529" t="s">
        <v>1925</v>
      </c>
      <c r="B583" s="661">
        <v>8031</v>
      </c>
      <c r="C583" s="662">
        <v>2728</v>
      </c>
      <c r="D583" s="663">
        <v>5276</v>
      </c>
      <c r="E583" s="657">
        <v>2706</v>
      </c>
      <c r="F583" s="657">
        <v>996</v>
      </c>
      <c r="G583" s="657">
        <v>1710</v>
      </c>
      <c r="H583" s="665">
        <v>757</v>
      </c>
      <c r="I583" s="657">
        <v>253</v>
      </c>
      <c r="J583" s="666">
        <v>502</v>
      </c>
      <c r="K583" s="657">
        <v>591</v>
      </c>
      <c r="L583" s="657">
        <v>167</v>
      </c>
      <c r="M583" s="657">
        <v>399</v>
      </c>
      <c r="N583" s="665">
        <v>290</v>
      </c>
      <c r="O583" s="657">
        <v>70</v>
      </c>
      <c r="P583" s="666">
        <v>220</v>
      </c>
      <c r="Q583" s="657">
        <v>773</v>
      </c>
      <c r="R583" s="657">
        <v>256</v>
      </c>
      <c r="S583" s="657">
        <v>517</v>
      </c>
      <c r="T583" s="665">
        <v>27</v>
      </c>
      <c r="U583" s="657">
        <v>14</v>
      </c>
      <c r="V583" s="666">
        <v>13</v>
      </c>
      <c r="W583" s="657">
        <v>123</v>
      </c>
      <c r="X583" s="657">
        <v>46</v>
      </c>
      <c r="Y583" s="657">
        <v>77</v>
      </c>
      <c r="Z583" s="665">
        <v>284</v>
      </c>
      <c r="AA583" s="657">
        <v>93</v>
      </c>
      <c r="AB583" s="666">
        <v>191</v>
      </c>
      <c r="AC583" s="657">
        <v>35</v>
      </c>
      <c r="AD583" s="657">
        <v>15</v>
      </c>
      <c r="AE583" s="657">
        <v>20</v>
      </c>
      <c r="AF583" s="665">
        <v>315</v>
      </c>
      <c r="AG583" s="657">
        <v>117</v>
      </c>
      <c r="AH583" s="666">
        <v>198</v>
      </c>
      <c r="AI583" s="657">
        <v>246</v>
      </c>
      <c r="AJ583" s="657">
        <v>68</v>
      </c>
      <c r="AK583" s="657">
        <v>178</v>
      </c>
      <c r="AL583" s="665">
        <v>75</v>
      </c>
      <c r="AM583" s="657">
        <v>25</v>
      </c>
      <c r="AN583" s="666">
        <v>50</v>
      </c>
      <c r="AO583" s="657">
        <v>19</v>
      </c>
      <c r="AP583" s="657">
        <v>9</v>
      </c>
      <c r="AQ583" s="657">
        <v>10</v>
      </c>
      <c r="AR583" s="665">
        <v>356</v>
      </c>
      <c r="AS583" s="657">
        <v>126</v>
      </c>
      <c r="AT583" s="666">
        <v>230</v>
      </c>
      <c r="AU583" s="657">
        <v>78</v>
      </c>
      <c r="AV583" s="657">
        <v>23</v>
      </c>
      <c r="AW583" s="657">
        <v>55</v>
      </c>
      <c r="AX583" s="665">
        <v>63</v>
      </c>
      <c r="AY583" s="657">
        <v>22</v>
      </c>
      <c r="AZ583" s="666">
        <v>41</v>
      </c>
      <c r="BA583" s="657">
        <v>218</v>
      </c>
      <c r="BB583" s="657">
        <v>55</v>
      </c>
      <c r="BC583" s="657">
        <v>163</v>
      </c>
      <c r="BD583" s="665">
        <v>62</v>
      </c>
      <c r="BE583" s="657">
        <v>32</v>
      </c>
      <c r="BF583" s="666">
        <v>30</v>
      </c>
      <c r="BG583" s="657">
        <v>113</v>
      </c>
      <c r="BH583" s="657">
        <v>45</v>
      </c>
      <c r="BI583" s="657">
        <v>68</v>
      </c>
      <c r="BJ583" s="665">
        <v>25</v>
      </c>
      <c r="BK583" s="657">
        <v>13</v>
      </c>
      <c r="BL583" s="666">
        <v>12</v>
      </c>
      <c r="BM583" s="657">
        <v>76</v>
      </c>
      <c r="BN583" s="657">
        <v>18</v>
      </c>
      <c r="BO583" s="657">
        <v>58</v>
      </c>
      <c r="BP583" s="665">
        <v>25</v>
      </c>
      <c r="BQ583" s="657">
        <v>6</v>
      </c>
      <c r="BR583" s="666">
        <v>19</v>
      </c>
      <c r="BS583" s="657">
        <v>95</v>
      </c>
      <c r="BT583" s="657">
        <v>27</v>
      </c>
      <c r="BU583" s="657">
        <v>68</v>
      </c>
      <c r="BV583" s="665">
        <v>79</v>
      </c>
      <c r="BW583" s="657">
        <v>30</v>
      </c>
      <c r="BX583" s="666">
        <v>49</v>
      </c>
      <c r="BY583" s="657">
        <v>62</v>
      </c>
      <c r="BZ583" s="657">
        <v>19</v>
      </c>
      <c r="CA583" s="657">
        <v>43</v>
      </c>
      <c r="CB583" s="665">
        <v>60</v>
      </c>
      <c r="CC583" s="657">
        <v>21</v>
      </c>
      <c r="CD583" s="666">
        <v>39</v>
      </c>
      <c r="CE583" s="657">
        <v>31</v>
      </c>
      <c r="CF583" s="657">
        <v>8</v>
      </c>
      <c r="CG583" s="657">
        <v>23</v>
      </c>
      <c r="CH583" s="665">
        <v>32</v>
      </c>
      <c r="CI583" s="657">
        <v>15</v>
      </c>
      <c r="CJ583" s="666">
        <v>17</v>
      </c>
      <c r="CK583" s="657">
        <v>82</v>
      </c>
      <c r="CL583" s="657">
        <v>22</v>
      </c>
      <c r="CM583" s="657">
        <v>60</v>
      </c>
      <c r="CN583" s="665">
        <v>48</v>
      </c>
      <c r="CO583" s="657">
        <v>20</v>
      </c>
      <c r="CP583" s="666">
        <v>28</v>
      </c>
      <c r="CQ583" s="657">
        <v>6</v>
      </c>
      <c r="CR583" s="657">
        <v>3</v>
      </c>
      <c r="CS583" s="657">
        <v>3</v>
      </c>
      <c r="CT583" s="665">
        <v>64</v>
      </c>
      <c r="CU583" s="657">
        <v>19</v>
      </c>
      <c r="CV583" s="666">
        <v>45</v>
      </c>
      <c r="CW583" s="657">
        <v>42</v>
      </c>
      <c r="CX583" s="657">
        <v>13</v>
      </c>
      <c r="CY583" s="657">
        <v>29</v>
      </c>
      <c r="CZ583" s="665">
        <v>0</v>
      </c>
      <c r="DA583" s="657">
        <v>0</v>
      </c>
      <c r="DB583" s="666">
        <v>0</v>
      </c>
      <c r="DC583" s="657">
        <v>47</v>
      </c>
      <c r="DD583" s="657">
        <v>16</v>
      </c>
      <c r="DE583" s="657">
        <v>31</v>
      </c>
      <c r="DF583" s="665">
        <v>10</v>
      </c>
      <c r="DG583" s="657">
        <v>4</v>
      </c>
      <c r="DH583" s="666">
        <v>6</v>
      </c>
      <c r="DI583" s="657">
        <v>38</v>
      </c>
      <c r="DJ583" s="657">
        <v>7</v>
      </c>
      <c r="DK583" s="657">
        <v>31</v>
      </c>
      <c r="DL583" s="665">
        <v>21</v>
      </c>
      <c r="DM583" s="657">
        <v>12</v>
      </c>
      <c r="DN583" s="666">
        <v>9</v>
      </c>
      <c r="DO583" s="657">
        <v>19</v>
      </c>
      <c r="DP583" s="657">
        <v>7</v>
      </c>
      <c r="DQ583" s="657">
        <v>12</v>
      </c>
      <c r="DR583" s="665">
        <v>4</v>
      </c>
      <c r="DS583" s="657">
        <v>2</v>
      </c>
      <c r="DT583" s="666">
        <v>2</v>
      </c>
      <c r="DU583" s="665">
        <v>34</v>
      </c>
      <c r="DV583" s="657">
        <v>14</v>
      </c>
      <c r="DW583" s="666">
        <v>20</v>
      </c>
    </row>
    <row r="584" spans="1:127" x14ac:dyDescent="0.15">
      <c r="A584" s="529" t="s">
        <v>1926</v>
      </c>
      <c r="B584" s="661">
        <v>10855</v>
      </c>
      <c r="C584" s="662">
        <v>4966</v>
      </c>
      <c r="D584" s="663">
        <v>5889</v>
      </c>
      <c r="E584" s="657">
        <v>3082</v>
      </c>
      <c r="F584" s="657">
        <v>1442</v>
      </c>
      <c r="G584" s="657">
        <v>1640</v>
      </c>
      <c r="H584" s="665">
        <v>1193</v>
      </c>
      <c r="I584" s="657">
        <v>503</v>
      </c>
      <c r="J584" s="666">
        <v>690</v>
      </c>
      <c r="K584" s="657">
        <v>861</v>
      </c>
      <c r="L584" s="657">
        <v>402</v>
      </c>
      <c r="M584" s="657">
        <v>459</v>
      </c>
      <c r="N584" s="665">
        <v>745</v>
      </c>
      <c r="O584" s="657">
        <v>363</v>
      </c>
      <c r="P584" s="666">
        <v>382</v>
      </c>
      <c r="Q584" s="657">
        <v>811</v>
      </c>
      <c r="R584" s="657">
        <v>351</v>
      </c>
      <c r="S584" s="657">
        <v>460</v>
      </c>
      <c r="T584" s="665">
        <v>39</v>
      </c>
      <c r="U584" s="657">
        <v>22</v>
      </c>
      <c r="V584" s="666">
        <v>17</v>
      </c>
      <c r="W584" s="657">
        <v>102</v>
      </c>
      <c r="X584" s="657">
        <v>46</v>
      </c>
      <c r="Y584" s="657">
        <v>56</v>
      </c>
      <c r="Z584" s="665">
        <v>404</v>
      </c>
      <c r="AA584" s="657">
        <v>201</v>
      </c>
      <c r="AB584" s="666">
        <v>203</v>
      </c>
      <c r="AC584" s="657">
        <v>4</v>
      </c>
      <c r="AD584" s="657">
        <v>3</v>
      </c>
      <c r="AE584" s="657">
        <v>1</v>
      </c>
      <c r="AF584" s="665">
        <v>200</v>
      </c>
      <c r="AG584" s="657">
        <v>87</v>
      </c>
      <c r="AH584" s="666">
        <v>113</v>
      </c>
      <c r="AI584" s="657">
        <v>578</v>
      </c>
      <c r="AJ584" s="657">
        <v>247</v>
      </c>
      <c r="AK584" s="657">
        <v>331</v>
      </c>
      <c r="AL584" s="665">
        <v>71</v>
      </c>
      <c r="AM584" s="657">
        <v>43</v>
      </c>
      <c r="AN584" s="666">
        <v>28</v>
      </c>
      <c r="AO584" s="657">
        <v>20</v>
      </c>
      <c r="AP584" s="657">
        <v>12</v>
      </c>
      <c r="AQ584" s="657">
        <v>8</v>
      </c>
      <c r="AR584" s="665">
        <v>456</v>
      </c>
      <c r="AS584" s="657">
        <v>213</v>
      </c>
      <c r="AT584" s="666">
        <v>243</v>
      </c>
      <c r="AU584" s="657">
        <v>264</v>
      </c>
      <c r="AV584" s="657">
        <v>125</v>
      </c>
      <c r="AW584" s="657">
        <v>139</v>
      </c>
      <c r="AX584" s="665">
        <v>256</v>
      </c>
      <c r="AY584" s="657">
        <v>109</v>
      </c>
      <c r="AZ584" s="666">
        <v>147</v>
      </c>
      <c r="BA584" s="657">
        <v>245</v>
      </c>
      <c r="BB584" s="657">
        <v>104</v>
      </c>
      <c r="BC584" s="657">
        <v>141</v>
      </c>
      <c r="BD584" s="665">
        <v>9</v>
      </c>
      <c r="BE584" s="657">
        <v>7</v>
      </c>
      <c r="BF584" s="666">
        <v>2</v>
      </c>
      <c r="BG584" s="657">
        <v>217</v>
      </c>
      <c r="BH584" s="657">
        <v>125</v>
      </c>
      <c r="BI584" s="657">
        <v>92</v>
      </c>
      <c r="BJ584" s="665">
        <v>93</v>
      </c>
      <c r="BK584" s="657">
        <v>45</v>
      </c>
      <c r="BL584" s="666">
        <v>48</v>
      </c>
      <c r="BM584" s="657">
        <v>28</v>
      </c>
      <c r="BN584" s="657">
        <v>10</v>
      </c>
      <c r="BO584" s="657">
        <v>18</v>
      </c>
      <c r="BP584" s="665">
        <v>8</v>
      </c>
      <c r="BQ584" s="657">
        <v>4</v>
      </c>
      <c r="BR584" s="666">
        <v>4</v>
      </c>
      <c r="BS584" s="657">
        <v>178</v>
      </c>
      <c r="BT584" s="657">
        <v>73</v>
      </c>
      <c r="BU584" s="657">
        <v>105</v>
      </c>
      <c r="BV584" s="665">
        <v>72</v>
      </c>
      <c r="BW584" s="657">
        <v>26</v>
      </c>
      <c r="BX584" s="666">
        <v>46</v>
      </c>
      <c r="BY584" s="657">
        <v>75</v>
      </c>
      <c r="BZ584" s="657">
        <v>29</v>
      </c>
      <c r="CA584" s="657">
        <v>46</v>
      </c>
      <c r="CB584" s="665">
        <v>104</v>
      </c>
      <c r="CC584" s="657">
        <v>48</v>
      </c>
      <c r="CD584" s="666">
        <v>56</v>
      </c>
      <c r="CE584" s="657">
        <v>11</v>
      </c>
      <c r="CF584" s="657">
        <v>6</v>
      </c>
      <c r="CG584" s="657">
        <v>5</v>
      </c>
      <c r="CH584" s="665">
        <v>194</v>
      </c>
      <c r="CI584" s="657">
        <v>68</v>
      </c>
      <c r="CJ584" s="666">
        <v>126</v>
      </c>
      <c r="CK584" s="657">
        <v>62</v>
      </c>
      <c r="CL584" s="657">
        <v>45</v>
      </c>
      <c r="CM584" s="657">
        <v>17</v>
      </c>
      <c r="CN584" s="665">
        <v>5</v>
      </c>
      <c r="CO584" s="657">
        <v>2</v>
      </c>
      <c r="CP584" s="666">
        <v>3</v>
      </c>
      <c r="CQ584" s="657">
        <v>15</v>
      </c>
      <c r="CR584" s="657">
        <v>6</v>
      </c>
      <c r="CS584" s="657">
        <v>9</v>
      </c>
      <c r="CT584" s="665">
        <v>53</v>
      </c>
      <c r="CU584" s="657">
        <v>16</v>
      </c>
      <c r="CV584" s="666">
        <v>37</v>
      </c>
      <c r="CW584" s="657">
        <v>100</v>
      </c>
      <c r="CX584" s="657">
        <v>47</v>
      </c>
      <c r="CY584" s="657">
        <v>53</v>
      </c>
      <c r="CZ584" s="665">
        <v>0</v>
      </c>
      <c r="DA584" s="657">
        <v>0</v>
      </c>
      <c r="DB584" s="666">
        <v>0</v>
      </c>
      <c r="DC584" s="657">
        <v>103</v>
      </c>
      <c r="DD584" s="657">
        <v>53</v>
      </c>
      <c r="DE584" s="657">
        <v>50</v>
      </c>
      <c r="DF584" s="665">
        <v>6</v>
      </c>
      <c r="DG584" s="657">
        <v>2</v>
      </c>
      <c r="DH584" s="666">
        <v>4</v>
      </c>
      <c r="DI584" s="657">
        <v>162</v>
      </c>
      <c r="DJ584" s="657">
        <v>66</v>
      </c>
      <c r="DK584" s="657">
        <v>96</v>
      </c>
      <c r="DL584" s="665">
        <v>0</v>
      </c>
      <c r="DM584" s="657">
        <v>0</v>
      </c>
      <c r="DN584" s="666">
        <v>0</v>
      </c>
      <c r="DO584" s="657">
        <v>3</v>
      </c>
      <c r="DP584" s="657">
        <v>1</v>
      </c>
      <c r="DQ584" s="657">
        <v>2</v>
      </c>
      <c r="DR584" s="665">
        <v>18</v>
      </c>
      <c r="DS584" s="657">
        <v>8</v>
      </c>
      <c r="DT584" s="666">
        <v>10</v>
      </c>
      <c r="DU584" s="665">
        <v>8</v>
      </c>
      <c r="DV584" s="657">
        <v>6</v>
      </c>
      <c r="DW584" s="666">
        <v>2</v>
      </c>
    </row>
    <row r="585" spans="1:127" x14ac:dyDescent="0.15">
      <c r="A585" s="529" t="s">
        <v>1927</v>
      </c>
      <c r="B585" s="661">
        <v>27425</v>
      </c>
      <c r="C585" s="662">
        <v>13945</v>
      </c>
      <c r="D585" s="663">
        <v>13308</v>
      </c>
      <c r="E585" s="657">
        <v>12101</v>
      </c>
      <c r="F585" s="657">
        <v>6465</v>
      </c>
      <c r="G585" s="657">
        <v>5601</v>
      </c>
      <c r="H585" s="665">
        <v>2851</v>
      </c>
      <c r="I585" s="657">
        <v>1356</v>
      </c>
      <c r="J585" s="666">
        <v>1458</v>
      </c>
      <c r="K585" s="657">
        <v>2548</v>
      </c>
      <c r="L585" s="657">
        <v>1252</v>
      </c>
      <c r="M585" s="657">
        <v>1287</v>
      </c>
      <c r="N585" s="665">
        <v>1894</v>
      </c>
      <c r="O585" s="657">
        <v>956</v>
      </c>
      <c r="P585" s="666">
        <v>921</v>
      </c>
      <c r="Q585" s="657">
        <v>2010</v>
      </c>
      <c r="R585" s="657">
        <v>1052</v>
      </c>
      <c r="S585" s="657">
        <v>948</v>
      </c>
      <c r="T585" s="665">
        <v>106</v>
      </c>
      <c r="U585" s="657">
        <v>56</v>
      </c>
      <c r="V585" s="666">
        <v>50</v>
      </c>
      <c r="W585" s="657">
        <v>196</v>
      </c>
      <c r="X585" s="657">
        <v>112</v>
      </c>
      <c r="Y585" s="657">
        <v>84</v>
      </c>
      <c r="Z585" s="665">
        <v>634</v>
      </c>
      <c r="AA585" s="657">
        <v>310</v>
      </c>
      <c r="AB585" s="666">
        <v>307</v>
      </c>
      <c r="AC585" s="657">
        <v>81</v>
      </c>
      <c r="AD585" s="657">
        <v>28</v>
      </c>
      <c r="AE585" s="657">
        <v>53</v>
      </c>
      <c r="AF585" s="665">
        <v>261</v>
      </c>
      <c r="AG585" s="657">
        <v>143</v>
      </c>
      <c r="AH585" s="666">
        <v>118</v>
      </c>
      <c r="AI585" s="657">
        <v>1020</v>
      </c>
      <c r="AJ585" s="657">
        <v>484</v>
      </c>
      <c r="AK585" s="657">
        <v>511</v>
      </c>
      <c r="AL585" s="665">
        <v>142</v>
      </c>
      <c r="AM585" s="657">
        <v>55</v>
      </c>
      <c r="AN585" s="666">
        <v>74</v>
      </c>
      <c r="AO585" s="657">
        <v>126</v>
      </c>
      <c r="AP585" s="657">
        <v>55</v>
      </c>
      <c r="AQ585" s="657">
        <v>71</v>
      </c>
      <c r="AR585" s="665">
        <v>504</v>
      </c>
      <c r="AS585" s="657">
        <v>245</v>
      </c>
      <c r="AT585" s="666">
        <v>259</v>
      </c>
      <c r="AU585" s="657">
        <v>226</v>
      </c>
      <c r="AV585" s="657">
        <v>100</v>
      </c>
      <c r="AW585" s="657">
        <v>126</v>
      </c>
      <c r="AX585" s="665">
        <v>392</v>
      </c>
      <c r="AY585" s="657">
        <v>179</v>
      </c>
      <c r="AZ585" s="666">
        <v>213</v>
      </c>
      <c r="BA585" s="657">
        <v>602</v>
      </c>
      <c r="BB585" s="657">
        <v>324</v>
      </c>
      <c r="BC585" s="657">
        <v>278</v>
      </c>
      <c r="BD585" s="665">
        <v>140</v>
      </c>
      <c r="BE585" s="657">
        <v>52</v>
      </c>
      <c r="BF585" s="666">
        <v>88</v>
      </c>
      <c r="BG585" s="657">
        <v>452</v>
      </c>
      <c r="BH585" s="657">
        <v>232</v>
      </c>
      <c r="BI585" s="657">
        <v>220</v>
      </c>
      <c r="BJ585" s="665">
        <v>29</v>
      </c>
      <c r="BK585" s="657">
        <v>12</v>
      </c>
      <c r="BL585" s="666">
        <v>17</v>
      </c>
      <c r="BM585" s="657">
        <v>48</v>
      </c>
      <c r="BN585" s="657">
        <v>19</v>
      </c>
      <c r="BO585" s="657">
        <v>29</v>
      </c>
      <c r="BP585" s="665">
        <v>20</v>
      </c>
      <c r="BQ585" s="657">
        <v>10</v>
      </c>
      <c r="BR585" s="666">
        <v>10</v>
      </c>
      <c r="BS585" s="657">
        <v>106</v>
      </c>
      <c r="BT585" s="657">
        <v>43</v>
      </c>
      <c r="BU585" s="657">
        <v>63</v>
      </c>
      <c r="BV585" s="665">
        <v>102</v>
      </c>
      <c r="BW585" s="657">
        <v>54</v>
      </c>
      <c r="BX585" s="666">
        <v>48</v>
      </c>
      <c r="BY585" s="657">
        <v>64</v>
      </c>
      <c r="BZ585" s="657">
        <v>31</v>
      </c>
      <c r="CA585" s="657">
        <v>33</v>
      </c>
      <c r="CB585" s="665">
        <v>90</v>
      </c>
      <c r="CC585" s="657">
        <v>42</v>
      </c>
      <c r="CD585" s="666">
        <v>48</v>
      </c>
      <c r="CE585" s="657">
        <v>39</v>
      </c>
      <c r="CF585" s="657">
        <v>20</v>
      </c>
      <c r="CG585" s="657">
        <v>19</v>
      </c>
      <c r="CH585" s="665">
        <v>120</v>
      </c>
      <c r="CI585" s="657">
        <v>43</v>
      </c>
      <c r="CJ585" s="666">
        <v>68</v>
      </c>
      <c r="CK585" s="657">
        <v>45</v>
      </c>
      <c r="CL585" s="657">
        <v>15</v>
      </c>
      <c r="CM585" s="657">
        <v>30</v>
      </c>
      <c r="CN585" s="665">
        <v>6</v>
      </c>
      <c r="CO585" s="657">
        <v>2</v>
      </c>
      <c r="CP585" s="666">
        <v>4</v>
      </c>
      <c r="CQ585" s="657">
        <v>8</v>
      </c>
      <c r="CR585" s="657">
        <v>4</v>
      </c>
      <c r="CS585" s="657">
        <v>4</v>
      </c>
      <c r="CT585" s="665">
        <v>30</v>
      </c>
      <c r="CU585" s="657">
        <v>9</v>
      </c>
      <c r="CV585" s="666">
        <v>21</v>
      </c>
      <c r="CW585" s="657">
        <v>133</v>
      </c>
      <c r="CX585" s="657">
        <v>52</v>
      </c>
      <c r="CY585" s="657">
        <v>81</v>
      </c>
      <c r="CZ585" s="665">
        <v>1</v>
      </c>
      <c r="DA585" s="657">
        <v>0</v>
      </c>
      <c r="DB585" s="666">
        <v>1</v>
      </c>
      <c r="DC585" s="657">
        <v>84</v>
      </c>
      <c r="DD585" s="657">
        <v>40</v>
      </c>
      <c r="DE585" s="657">
        <v>44</v>
      </c>
      <c r="DF585" s="665">
        <v>4</v>
      </c>
      <c r="DG585" s="657">
        <v>2</v>
      </c>
      <c r="DH585" s="666">
        <v>2</v>
      </c>
      <c r="DI585" s="657">
        <v>114</v>
      </c>
      <c r="DJ585" s="657">
        <v>45</v>
      </c>
      <c r="DK585" s="657">
        <v>69</v>
      </c>
      <c r="DL585" s="665">
        <v>9</v>
      </c>
      <c r="DM585" s="657">
        <v>4</v>
      </c>
      <c r="DN585" s="666">
        <v>5</v>
      </c>
      <c r="DO585" s="657">
        <v>29</v>
      </c>
      <c r="DP585" s="657">
        <v>16</v>
      </c>
      <c r="DQ585" s="657">
        <v>13</v>
      </c>
      <c r="DR585" s="665">
        <v>22</v>
      </c>
      <c r="DS585" s="657">
        <v>9</v>
      </c>
      <c r="DT585" s="666">
        <v>13</v>
      </c>
      <c r="DU585" s="665">
        <v>36</v>
      </c>
      <c r="DV585" s="657">
        <v>17</v>
      </c>
      <c r="DW585" s="666">
        <v>19</v>
      </c>
    </row>
    <row r="586" spans="1:127" x14ac:dyDescent="0.15">
      <c r="A586" s="529" t="s">
        <v>1928</v>
      </c>
      <c r="B586" s="661">
        <v>16088</v>
      </c>
      <c r="C586" s="662">
        <v>3207</v>
      </c>
      <c r="D586" s="663">
        <v>12876</v>
      </c>
      <c r="E586" s="657">
        <v>9951</v>
      </c>
      <c r="F586" s="657">
        <v>2173</v>
      </c>
      <c r="G586" s="657">
        <v>7778</v>
      </c>
      <c r="H586" s="665">
        <v>1553</v>
      </c>
      <c r="I586" s="657">
        <v>253</v>
      </c>
      <c r="J586" s="666">
        <v>1300</v>
      </c>
      <c r="K586" s="657">
        <v>809</v>
      </c>
      <c r="L586" s="657">
        <v>149</v>
      </c>
      <c r="M586" s="657">
        <v>660</v>
      </c>
      <c r="N586" s="665">
        <v>555</v>
      </c>
      <c r="O586" s="657">
        <v>103</v>
      </c>
      <c r="P586" s="666">
        <v>452</v>
      </c>
      <c r="Q586" s="657">
        <v>548</v>
      </c>
      <c r="R586" s="657">
        <v>145</v>
      </c>
      <c r="S586" s="657">
        <v>403</v>
      </c>
      <c r="T586" s="665">
        <v>105</v>
      </c>
      <c r="U586" s="657">
        <v>20</v>
      </c>
      <c r="V586" s="666">
        <v>85</v>
      </c>
      <c r="W586" s="657">
        <v>141</v>
      </c>
      <c r="X586" s="657">
        <v>45</v>
      </c>
      <c r="Y586" s="657">
        <v>96</v>
      </c>
      <c r="Z586" s="665">
        <v>291</v>
      </c>
      <c r="AA586" s="657">
        <v>53</v>
      </c>
      <c r="AB586" s="666">
        <v>238</v>
      </c>
      <c r="AC586" s="657">
        <v>68</v>
      </c>
      <c r="AD586" s="657">
        <v>4</v>
      </c>
      <c r="AE586" s="657">
        <v>64</v>
      </c>
      <c r="AF586" s="665">
        <v>242</v>
      </c>
      <c r="AG586" s="657">
        <v>35</v>
      </c>
      <c r="AH586" s="666">
        <v>207</v>
      </c>
      <c r="AI586" s="657">
        <v>482</v>
      </c>
      <c r="AJ586" s="657">
        <v>71</v>
      </c>
      <c r="AK586" s="657">
        <v>406</v>
      </c>
      <c r="AL586" s="665">
        <v>55</v>
      </c>
      <c r="AM586" s="657">
        <v>8</v>
      </c>
      <c r="AN586" s="666">
        <v>47</v>
      </c>
      <c r="AO586" s="657">
        <v>82</v>
      </c>
      <c r="AP586" s="657">
        <v>6</v>
      </c>
      <c r="AQ586" s="657">
        <v>76</v>
      </c>
      <c r="AR586" s="665">
        <v>102</v>
      </c>
      <c r="AS586" s="657">
        <v>15</v>
      </c>
      <c r="AT586" s="666">
        <v>87</v>
      </c>
      <c r="AU586" s="657">
        <v>45</v>
      </c>
      <c r="AV586" s="657">
        <v>3</v>
      </c>
      <c r="AW586" s="657">
        <v>42</v>
      </c>
      <c r="AX586" s="665">
        <v>119</v>
      </c>
      <c r="AY586" s="657">
        <v>9</v>
      </c>
      <c r="AZ586" s="666">
        <v>110</v>
      </c>
      <c r="BA586" s="657">
        <v>157</v>
      </c>
      <c r="BB586" s="657">
        <v>22</v>
      </c>
      <c r="BC586" s="657">
        <v>135</v>
      </c>
      <c r="BD586" s="665">
        <v>81</v>
      </c>
      <c r="BE586" s="657">
        <v>5</v>
      </c>
      <c r="BF586" s="666">
        <v>76</v>
      </c>
      <c r="BG586" s="657">
        <v>60</v>
      </c>
      <c r="BH586" s="657">
        <v>5</v>
      </c>
      <c r="BI586" s="657">
        <v>55</v>
      </c>
      <c r="BJ586" s="665">
        <v>31</v>
      </c>
      <c r="BK586" s="657">
        <v>2</v>
      </c>
      <c r="BL586" s="666">
        <v>29</v>
      </c>
      <c r="BM586" s="657">
        <v>28</v>
      </c>
      <c r="BN586" s="657">
        <v>6</v>
      </c>
      <c r="BO586" s="657">
        <v>22</v>
      </c>
      <c r="BP586" s="665">
        <v>27</v>
      </c>
      <c r="BQ586" s="657">
        <v>1</v>
      </c>
      <c r="BR586" s="666">
        <v>26</v>
      </c>
      <c r="BS586" s="657">
        <v>97</v>
      </c>
      <c r="BT586" s="657">
        <v>19</v>
      </c>
      <c r="BU586" s="657">
        <v>78</v>
      </c>
      <c r="BV586" s="665">
        <v>65</v>
      </c>
      <c r="BW586" s="657">
        <v>10</v>
      </c>
      <c r="BX586" s="666">
        <v>55</v>
      </c>
      <c r="BY586" s="657">
        <v>75</v>
      </c>
      <c r="BZ586" s="657">
        <v>2</v>
      </c>
      <c r="CA586" s="657">
        <v>73</v>
      </c>
      <c r="CB586" s="665">
        <v>40</v>
      </c>
      <c r="CC586" s="657">
        <v>1</v>
      </c>
      <c r="CD586" s="666">
        <v>39</v>
      </c>
      <c r="CE586" s="657">
        <v>40</v>
      </c>
      <c r="CF586" s="657">
        <v>7</v>
      </c>
      <c r="CG586" s="657">
        <v>33</v>
      </c>
      <c r="CH586" s="665">
        <v>50</v>
      </c>
      <c r="CI586" s="657">
        <v>16</v>
      </c>
      <c r="CJ586" s="666">
        <v>34</v>
      </c>
      <c r="CK586" s="657">
        <v>19</v>
      </c>
      <c r="CL586" s="657">
        <v>4</v>
      </c>
      <c r="CM586" s="657">
        <v>15</v>
      </c>
      <c r="CN586" s="665">
        <v>5</v>
      </c>
      <c r="CO586" s="657">
        <v>1</v>
      </c>
      <c r="CP586" s="666">
        <v>4</v>
      </c>
      <c r="CQ586" s="657">
        <v>5</v>
      </c>
      <c r="CR586" s="657">
        <v>1</v>
      </c>
      <c r="CS586" s="657">
        <v>4</v>
      </c>
      <c r="CT586" s="665">
        <v>0</v>
      </c>
      <c r="CU586" s="657">
        <v>0</v>
      </c>
      <c r="CV586" s="666">
        <v>0</v>
      </c>
      <c r="CW586" s="657">
        <v>45</v>
      </c>
      <c r="CX586" s="657">
        <v>2</v>
      </c>
      <c r="CY586" s="657">
        <v>43</v>
      </c>
      <c r="CZ586" s="665">
        <v>0</v>
      </c>
      <c r="DA586" s="657">
        <v>0</v>
      </c>
      <c r="DB586" s="666">
        <v>0</v>
      </c>
      <c r="DC586" s="657">
        <v>1</v>
      </c>
      <c r="DD586" s="657">
        <v>0</v>
      </c>
      <c r="DE586" s="657">
        <v>1</v>
      </c>
      <c r="DF586" s="665">
        <v>2</v>
      </c>
      <c r="DG586" s="657">
        <v>0</v>
      </c>
      <c r="DH586" s="666">
        <v>2</v>
      </c>
      <c r="DI586" s="657">
        <v>73</v>
      </c>
      <c r="DJ586" s="657">
        <v>3</v>
      </c>
      <c r="DK586" s="657">
        <v>70</v>
      </c>
      <c r="DL586" s="665">
        <v>2</v>
      </c>
      <c r="DM586" s="657">
        <v>0</v>
      </c>
      <c r="DN586" s="666">
        <v>2</v>
      </c>
      <c r="DO586" s="657">
        <v>4</v>
      </c>
      <c r="DP586" s="657">
        <v>1</v>
      </c>
      <c r="DQ586" s="657">
        <v>3</v>
      </c>
      <c r="DR586" s="665">
        <v>19</v>
      </c>
      <c r="DS586" s="657">
        <v>4</v>
      </c>
      <c r="DT586" s="666">
        <v>15</v>
      </c>
      <c r="DU586" s="665">
        <v>14</v>
      </c>
      <c r="DV586" s="657">
        <v>3</v>
      </c>
      <c r="DW586" s="666">
        <v>11</v>
      </c>
    </row>
    <row r="587" spans="1:127" x14ac:dyDescent="0.15">
      <c r="A587" s="529" t="s">
        <v>1929</v>
      </c>
      <c r="B587" s="661">
        <v>20321</v>
      </c>
      <c r="C587" s="662">
        <v>5125</v>
      </c>
      <c r="D587" s="663">
        <v>15111</v>
      </c>
      <c r="E587" s="657">
        <v>7688</v>
      </c>
      <c r="F587" s="657">
        <v>2020</v>
      </c>
      <c r="G587" s="657">
        <v>5650</v>
      </c>
      <c r="H587" s="665">
        <v>2422</v>
      </c>
      <c r="I587" s="657">
        <v>650</v>
      </c>
      <c r="J587" s="666">
        <v>1772</v>
      </c>
      <c r="K587" s="657">
        <v>1455</v>
      </c>
      <c r="L587" s="657">
        <v>377</v>
      </c>
      <c r="M587" s="657">
        <v>1077</v>
      </c>
      <c r="N587" s="665">
        <v>955</v>
      </c>
      <c r="O587" s="657">
        <v>199</v>
      </c>
      <c r="P587" s="666">
        <v>756</v>
      </c>
      <c r="Q587" s="657">
        <v>1595</v>
      </c>
      <c r="R587" s="657">
        <v>432</v>
      </c>
      <c r="S587" s="657">
        <v>1163</v>
      </c>
      <c r="T587" s="665">
        <v>165</v>
      </c>
      <c r="U587" s="657">
        <v>44</v>
      </c>
      <c r="V587" s="666">
        <v>121</v>
      </c>
      <c r="W587" s="657">
        <v>317</v>
      </c>
      <c r="X587" s="657">
        <v>84</v>
      </c>
      <c r="Y587" s="657">
        <v>216</v>
      </c>
      <c r="Z587" s="665">
        <v>583</v>
      </c>
      <c r="AA587" s="657">
        <v>122</v>
      </c>
      <c r="AB587" s="666">
        <v>441</v>
      </c>
      <c r="AC587" s="657">
        <v>67</v>
      </c>
      <c r="AD587" s="657">
        <v>19</v>
      </c>
      <c r="AE587" s="657">
        <v>48</v>
      </c>
      <c r="AF587" s="665">
        <v>327</v>
      </c>
      <c r="AG587" s="657">
        <v>101</v>
      </c>
      <c r="AH587" s="666">
        <v>226</v>
      </c>
      <c r="AI587" s="657">
        <v>959</v>
      </c>
      <c r="AJ587" s="657">
        <v>180</v>
      </c>
      <c r="AK587" s="657">
        <v>779</v>
      </c>
      <c r="AL587" s="665">
        <v>126</v>
      </c>
      <c r="AM587" s="657">
        <v>29</v>
      </c>
      <c r="AN587" s="666">
        <v>97</v>
      </c>
      <c r="AO587" s="657">
        <v>167</v>
      </c>
      <c r="AP587" s="657">
        <v>54</v>
      </c>
      <c r="AQ587" s="657">
        <v>113</v>
      </c>
      <c r="AR587" s="665">
        <v>473</v>
      </c>
      <c r="AS587" s="657">
        <v>103</v>
      </c>
      <c r="AT587" s="666">
        <v>341</v>
      </c>
      <c r="AU587" s="657">
        <v>252</v>
      </c>
      <c r="AV587" s="657">
        <v>53</v>
      </c>
      <c r="AW587" s="657">
        <v>199</v>
      </c>
      <c r="AX587" s="665">
        <v>271</v>
      </c>
      <c r="AY587" s="657">
        <v>62</v>
      </c>
      <c r="AZ587" s="666">
        <v>209</v>
      </c>
      <c r="BA587" s="657">
        <v>384</v>
      </c>
      <c r="BB587" s="657">
        <v>57</v>
      </c>
      <c r="BC587" s="657">
        <v>327</v>
      </c>
      <c r="BD587" s="665">
        <v>103</v>
      </c>
      <c r="BE587" s="657">
        <v>29</v>
      </c>
      <c r="BF587" s="666">
        <v>74</v>
      </c>
      <c r="BG587" s="657">
        <v>135</v>
      </c>
      <c r="BH587" s="657">
        <v>35</v>
      </c>
      <c r="BI587" s="657">
        <v>100</v>
      </c>
      <c r="BJ587" s="665">
        <v>128</v>
      </c>
      <c r="BK587" s="657">
        <v>33</v>
      </c>
      <c r="BL587" s="666">
        <v>95</v>
      </c>
      <c r="BM587" s="657">
        <v>83</v>
      </c>
      <c r="BN587" s="657">
        <v>24</v>
      </c>
      <c r="BO587" s="657">
        <v>59</v>
      </c>
      <c r="BP587" s="665">
        <v>55</v>
      </c>
      <c r="BQ587" s="657">
        <v>11</v>
      </c>
      <c r="BR587" s="666">
        <v>44</v>
      </c>
      <c r="BS587" s="657">
        <v>101</v>
      </c>
      <c r="BT587" s="657">
        <v>38</v>
      </c>
      <c r="BU587" s="657">
        <v>63</v>
      </c>
      <c r="BV587" s="665">
        <v>114</v>
      </c>
      <c r="BW587" s="657">
        <v>21</v>
      </c>
      <c r="BX587" s="666">
        <v>93</v>
      </c>
      <c r="BY587" s="657">
        <v>59</v>
      </c>
      <c r="BZ587" s="657">
        <v>14</v>
      </c>
      <c r="CA587" s="657">
        <v>45</v>
      </c>
      <c r="CB587" s="665">
        <v>194</v>
      </c>
      <c r="CC587" s="657">
        <v>46</v>
      </c>
      <c r="CD587" s="666">
        <v>148</v>
      </c>
      <c r="CE587" s="657">
        <v>63</v>
      </c>
      <c r="CF587" s="657">
        <v>14</v>
      </c>
      <c r="CG587" s="657">
        <v>49</v>
      </c>
      <c r="CH587" s="665">
        <v>167</v>
      </c>
      <c r="CI587" s="657">
        <v>42</v>
      </c>
      <c r="CJ587" s="666">
        <v>125</v>
      </c>
      <c r="CK587" s="657">
        <v>227</v>
      </c>
      <c r="CL587" s="657">
        <v>56</v>
      </c>
      <c r="CM587" s="657">
        <v>171</v>
      </c>
      <c r="CN587" s="665">
        <v>37</v>
      </c>
      <c r="CO587" s="657">
        <v>10</v>
      </c>
      <c r="CP587" s="666">
        <v>27</v>
      </c>
      <c r="CQ587" s="657">
        <v>49</v>
      </c>
      <c r="CR587" s="657">
        <v>15</v>
      </c>
      <c r="CS587" s="657">
        <v>34</v>
      </c>
      <c r="CT587" s="665">
        <v>106</v>
      </c>
      <c r="CU587" s="657">
        <v>26</v>
      </c>
      <c r="CV587" s="666">
        <v>80</v>
      </c>
      <c r="CW587" s="657">
        <v>92</v>
      </c>
      <c r="CX587" s="657">
        <v>19</v>
      </c>
      <c r="CY587" s="657">
        <v>73</v>
      </c>
      <c r="CZ587" s="665">
        <v>20</v>
      </c>
      <c r="DA587" s="657">
        <v>5</v>
      </c>
      <c r="DB587" s="666">
        <v>15</v>
      </c>
      <c r="DC587" s="657">
        <v>65</v>
      </c>
      <c r="DD587" s="657">
        <v>21</v>
      </c>
      <c r="DE587" s="657">
        <v>44</v>
      </c>
      <c r="DF587" s="665">
        <v>28</v>
      </c>
      <c r="DG587" s="657">
        <v>6</v>
      </c>
      <c r="DH587" s="666">
        <v>22</v>
      </c>
      <c r="DI587" s="657">
        <v>152</v>
      </c>
      <c r="DJ587" s="657">
        <v>36</v>
      </c>
      <c r="DK587" s="657">
        <v>116</v>
      </c>
      <c r="DL587" s="665">
        <v>42</v>
      </c>
      <c r="DM587" s="657">
        <v>13</v>
      </c>
      <c r="DN587" s="666">
        <v>29</v>
      </c>
      <c r="DO587" s="657">
        <v>30</v>
      </c>
      <c r="DP587" s="657">
        <v>7</v>
      </c>
      <c r="DQ587" s="657">
        <v>23</v>
      </c>
      <c r="DR587" s="665">
        <v>17</v>
      </c>
      <c r="DS587" s="657">
        <v>6</v>
      </c>
      <c r="DT587" s="666">
        <v>11</v>
      </c>
      <c r="DU587" s="665">
        <v>48</v>
      </c>
      <c r="DV587" s="657">
        <v>12</v>
      </c>
      <c r="DW587" s="666">
        <v>36</v>
      </c>
    </row>
    <row r="588" spans="1:127" x14ac:dyDescent="0.15">
      <c r="A588" s="529" t="s">
        <v>1930</v>
      </c>
      <c r="B588" s="661">
        <v>17647</v>
      </c>
      <c r="C588" s="662">
        <v>7433</v>
      </c>
      <c r="D588" s="663">
        <v>10214</v>
      </c>
      <c r="E588" s="657">
        <v>5097</v>
      </c>
      <c r="F588" s="657">
        <v>2224</v>
      </c>
      <c r="G588" s="657">
        <v>2873</v>
      </c>
      <c r="H588" s="665">
        <v>1871</v>
      </c>
      <c r="I588" s="657">
        <v>739</v>
      </c>
      <c r="J588" s="666">
        <v>1132</v>
      </c>
      <c r="K588" s="657">
        <v>1716</v>
      </c>
      <c r="L588" s="657">
        <v>773</v>
      </c>
      <c r="M588" s="657">
        <v>943</v>
      </c>
      <c r="N588" s="665">
        <v>1257</v>
      </c>
      <c r="O588" s="657">
        <v>538</v>
      </c>
      <c r="P588" s="666">
        <v>719</v>
      </c>
      <c r="Q588" s="657">
        <v>1437</v>
      </c>
      <c r="R588" s="657">
        <v>662</v>
      </c>
      <c r="S588" s="657">
        <v>775</v>
      </c>
      <c r="T588" s="665">
        <v>138</v>
      </c>
      <c r="U588" s="657">
        <v>63</v>
      </c>
      <c r="V588" s="666">
        <v>75</v>
      </c>
      <c r="W588" s="657">
        <v>253</v>
      </c>
      <c r="X588" s="657">
        <v>148</v>
      </c>
      <c r="Y588" s="657">
        <v>105</v>
      </c>
      <c r="Z588" s="665">
        <v>719</v>
      </c>
      <c r="AA588" s="657">
        <v>326</v>
      </c>
      <c r="AB588" s="666">
        <v>393</v>
      </c>
      <c r="AC588" s="657">
        <v>77</v>
      </c>
      <c r="AD588" s="657">
        <v>34</v>
      </c>
      <c r="AE588" s="657">
        <v>43</v>
      </c>
      <c r="AF588" s="665">
        <v>134</v>
      </c>
      <c r="AG588" s="657">
        <v>43</v>
      </c>
      <c r="AH588" s="666">
        <v>91</v>
      </c>
      <c r="AI588" s="657">
        <v>717</v>
      </c>
      <c r="AJ588" s="657">
        <v>325</v>
      </c>
      <c r="AK588" s="657">
        <v>392</v>
      </c>
      <c r="AL588" s="665">
        <v>172</v>
      </c>
      <c r="AM588" s="657">
        <v>60</v>
      </c>
      <c r="AN588" s="666">
        <v>112</v>
      </c>
      <c r="AO588" s="657">
        <v>75</v>
      </c>
      <c r="AP588" s="657">
        <v>33</v>
      </c>
      <c r="AQ588" s="657">
        <v>42</v>
      </c>
      <c r="AR588" s="665">
        <v>759</v>
      </c>
      <c r="AS588" s="657">
        <v>297</v>
      </c>
      <c r="AT588" s="666">
        <v>462</v>
      </c>
      <c r="AU588" s="657">
        <v>215</v>
      </c>
      <c r="AV588" s="657">
        <v>63</v>
      </c>
      <c r="AW588" s="657">
        <v>152</v>
      </c>
      <c r="AX588" s="665">
        <v>271</v>
      </c>
      <c r="AY588" s="657">
        <v>86</v>
      </c>
      <c r="AZ588" s="666">
        <v>185</v>
      </c>
      <c r="BA588" s="657">
        <v>388</v>
      </c>
      <c r="BB588" s="657">
        <v>156</v>
      </c>
      <c r="BC588" s="657">
        <v>232</v>
      </c>
      <c r="BD588" s="665">
        <v>157</v>
      </c>
      <c r="BE588" s="657">
        <v>54</v>
      </c>
      <c r="BF588" s="666">
        <v>103</v>
      </c>
      <c r="BG588" s="657">
        <v>296</v>
      </c>
      <c r="BH588" s="657">
        <v>112</v>
      </c>
      <c r="BI588" s="657">
        <v>184</v>
      </c>
      <c r="BJ588" s="665">
        <v>157</v>
      </c>
      <c r="BK588" s="657">
        <v>48</v>
      </c>
      <c r="BL588" s="666">
        <v>109</v>
      </c>
      <c r="BM588" s="657">
        <v>57</v>
      </c>
      <c r="BN588" s="657">
        <v>16</v>
      </c>
      <c r="BO588" s="657">
        <v>41</v>
      </c>
      <c r="BP588" s="665">
        <v>101</v>
      </c>
      <c r="BQ588" s="657">
        <v>10</v>
      </c>
      <c r="BR588" s="666">
        <v>91</v>
      </c>
      <c r="BS588" s="657">
        <v>116</v>
      </c>
      <c r="BT588" s="657">
        <v>48</v>
      </c>
      <c r="BU588" s="657">
        <v>68</v>
      </c>
      <c r="BV588" s="665">
        <v>145</v>
      </c>
      <c r="BW588" s="657">
        <v>51</v>
      </c>
      <c r="BX588" s="666">
        <v>94</v>
      </c>
      <c r="BY588" s="657">
        <v>93</v>
      </c>
      <c r="BZ588" s="657">
        <v>40</v>
      </c>
      <c r="CA588" s="657">
        <v>53</v>
      </c>
      <c r="CB588" s="665">
        <v>263</v>
      </c>
      <c r="CC588" s="657">
        <v>127</v>
      </c>
      <c r="CD588" s="666">
        <v>136</v>
      </c>
      <c r="CE588" s="657">
        <v>110</v>
      </c>
      <c r="CF588" s="657">
        <v>42</v>
      </c>
      <c r="CG588" s="657">
        <v>68</v>
      </c>
      <c r="CH588" s="665">
        <v>134</v>
      </c>
      <c r="CI588" s="657">
        <v>30</v>
      </c>
      <c r="CJ588" s="666">
        <v>104</v>
      </c>
      <c r="CK588" s="657">
        <v>144</v>
      </c>
      <c r="CL588" s="657">
        <v>38</v>
      </c>
      <c r="CM588" s="657">
        <v>106</v>
      </c>
      <c r="CN588" s="665">
        <v>119</v>
      </c>
      <c r="CO588" s="657">
        <v>35</v>
      </c>
      <c r="CP588" s="666">
        <v>84</v>
      </c>
      <c r="CQ588" s="657">
        <v>4</v>
      </c>
      <c r="CR588" s="657">
        <v>0</v>
      </c>
      <c r="CS588" s="657">
        <v>4</v>
      </c>
      <c r="CT588" s="665">
        <v>47</v>
      </c>
      <c r="CU588" s="657">
        <v>16</v>
      </c>
      <c r="CV588" s="666">
        <v>31</v>
      </c>
      <c r="CW588" s="657">
        <v>95</v>
      </c>
      <c r="CX588" s="657">
        <v>58</v>
      </c>
      <c r="CY588" s="657">
        <v>37</v>
      </c>
      <c r="CZ588" s="665">
        <v>6</v>
      </c>
      <c r="DA588" s="657">
        <v>4</v>
      </c>
      <c r="DB588" s="666">
        <v>2</v>
      </c>
      <c r="DC588" s="657">
        <v>141</v>
      </c>
      <c r="DD588" s="657">
        <v>71</v>
      </c>
      <c r="DE588" s="657">
        <v>70</v>
      </c>
      <c r="DF588" s="665">
        <v>24</v>
      </c>
      <c r="DG588" s="657">
        <v>2</v>
      </c>
      <c r="DH588" s="666">
        <v>22</v>
      </c>
      <c r="DI588" s="657">
        <v>99</v>
      </c>
      <c r="DJ588" s="657">
        <v>54</v>
      </c>
      <c r="DK588" s="657">
        <v>45</v>
      </c>
      <c r="DL588" s="665">
        <v>25</v>
      </c>
      <c r="DM588" s="657">
        <v>3</v>
      </c>
      <c r="DN588" s="666">
        <v>22</v>
      </c>
      <c r="DO588" s="657">
        <v>3</v>
      </c>
      <c r="DP588" s="657">
        <v>0</v>
      </c>
      <c r="DQ588" s="657">
        <v>3</v>
      </c>
      <c r="DR588" s="665">
        <v>5</v>
      </c>
      <c r="DS588" s="657">
        <v>2</v>
      </c>
      <c r="DT588" s="666">
        <v>3</v>
      </c>
      <c r="DU588" s="665">
        <v>10</v>
      </c>
      <c r="DV588" s="657">
        <v>2</v>
      </c>
      <c r="DW588" s="666">
        <v>8</v>
      </c>
    </row>
    <row r="589" spans="1:127" x14ac:dyDescent="0.15">
      <c r="A589" s="529" t="s">
        <v>1931</v>
      </c>
      <c r="B589" s="661">
        <v>7490</v>
      </c>
      <c r="C589" s="662">
        <v>3891</v>
      </c>
      <c r="D589" s="663">
        <v>3599</v>
      </c>
      <c r="E589" s="657">
        <v>2284</v>
      </c>
      <c r="F589" s="657">
        <v>1157</v>
      </c>
      <c r="G589" s="657">
        <v>1127</v>
      </c>
      <c r="H589" s="665">
        <v>829</v>
      </c>
      <c r="I589" s="657">
        <v>438</v>
      </c>
      <c r="J589" s="666">
        <v>391</v>
      </c>
      <c r="K589" s="657">
        <v>788</v>
      </c>
      <c r="L589" s="657">
        <v>456</v>
      </c>
      <c r="M589" s="657">
        <v>332</v>
      </c>
      <c r="N589" s="665">
        <v>449</v>
      </c>
      <c r="O589" s="657">
        <v>234</v>
      </c>
      <c r="P589" s="666">
        <v>215</v>
      </c>
      <c r="Q589" s="657">
        <v>584</v>
      </c>
      <c r="R589" s="657">
        <v>384</v>
      </c>
      <c r="S589" s="657">
        <v>200</v>
      </c>
      <c r="T589" s="665">
        <v>65</v>
      </c>
      <c r="U589" s="657">
        <v>42</v>
      </c>
      <c r="V589" s="666">
        <v>23</v>
      </c>
      <c r="W589" s="657">
        <v>121</v>
      </c>
      <c r="X589" s="657">
        <v>65</v>
      </c>
      <c r="Y589" s="657">
        <v>56</v>
      </c>
      <c r="Z589" s="665">
        <v>278</v>
      </c>
      <c r="AA589" s="657">
        <v>187</v>
      </c>
      <c r="AB589" s="666">
        <v>91</v>
      </c>
      <c r="AC589" s="657">
        <v>42</v>
      </c>
      <c r="AD589" s="657">
        <v>25</v>
      </c>
      <c r="AE589" s="657">
        <v>17</v>
      </c>
      <c r="AF589" s="665">
        <v>48</v>
      </c>
      <c r="AG589" s="657">
        <v>14</v>
      </c>
      <c r="AH589" s="666">
        <v>34</v>
      </c>
      <c r="AI589" s="657">
        <v>312</v>
      </c>
      <c r="AJ589" s="657">
        <v>182</v>
      </c>
      <c r="AK589" s="657">
        <v>130</v>
      </c>
      <c r="AL589" s="665">
        <v>77</v>
      </c>
      <c r="AM589" s="657">
        <v>27</v>
      </c>
      <c r="AN589" s="666">
        <v>50</v>
      </c>
      <c r="AO589" s="657">
        <v>17</v>
      </c>
      <c r="AP589" s="657">
        <v>2</v>
      </c>
      <c r="AQ589" s="657">
        <v>15</v>
      </c>
      <c r="AR589" s="665">
        <v>463</v>
      </c>
      <c r="AS589" s="657">
        <v>190</v>
      </c>
      <c r="AT589" s="666">
        <v>273</v>
      </c>
      <c r="AU589" s="657">
        <v>74</v>
      </c>
      <c r="AV589" s="657">
        <v>28</v>
      </c>
      <c r="AW589" s="657">
        <v>46</v>
      </c>
      <c r="AX589" s="665">
        <v>62</v>
      </c>
      <c r="AY589" s="657">
        <v>30</v>
      </c>
      <c r="AZ589" s="666">
        <v>32</v>
      </c>
      <c r="BA589" s="657">
        <v>237</v>
      </c>
      <c r="BB589" s="657">
        <v>109</v>
      </c>
      <c r="BC589" s="657">
        <v>128</v>
      </c>
      <c r="BD589" s="665">
        <v>56</v>
      </c>
      <c r="BE589" s="657">
        <v>28</v>
      </c>
      <c r="BF589" s="666">
        <v>28</v>
      </c>
      <c r="BG589" s="657">
        <v>43</v>
      </c>
      <c r="BH589" s="657">
        <v>13</v>
      </c>
      <c r="BI589" s="657">
        <v>30</v>
      </c>
      <c r="BJ589" s="665">
        <v>26</v>
      </c>
      <c r="BK589" s="657">
        <v>6</v>
      </c>
      <c r="BL589" s="666">
        <v>20</v>
      </c>
      <c r="BM589" s="657">
        <v>41</v>
      </c>
      <c r="BN589" s="657">
        <v>9</v>
      </c>
      <c r="BO589" s="657">
        <v>32</v>
      </c>
      <c r="BP589" s="665">
        <v>0</v>
      </c>
      <c r="BQ589" s="657">
        <v>0</v>
      </c>
      <c r="BR589" s="666">
        <v>0</v>
      </c>
      <c r="BS589" s="657">
        <v>71</v>
      </c>
      <c r="BT589" s="657">
        <v>23</v>
      </c>
      <c r="BU589" s="657">
        <v>48</v>
      </c>
      <c r="BV589" s="665">
        <v>30</v>
      </c>
      <c r="BW589" s="657">
        <v>12</v>
      </c>
      <c r="BX589" s="666">
        <v>18</v>
      </c>
      <c r="BY589" s="657">
        <v>32</v>
      </c>
      <c r="BZ589" s="657">
        <v>13</v>
      </c>
      <c r="CA589" s="657">
        <v>19</v>
      </c>
      <c r="CB589" s="665">
        <v>24</v>
      </c>
      <c r="CC589" s="657">
        <v>11</v>
      </c>
      <c r="CD589" s="666">
        <v>13</v>
      </c>
      <c r="CE589" s="657">
        <v>51</v>
      </c>
      <c r="CF589" s="657">
        <v>28</v>
      </c>
      <c r="CG589" s="657">
        <v>23</v>
      </c>
      <c r="CH589" s="665">
        <v>44</v>
      </c>
      <c r="CI589" s="657">
        <v>9</v>
      </c>
      <c r="CJ589" s="666">
        <v>35</v>
      </c>
      <c r="CK589" s="657">
        <v>72</v>
      </c>
      <c r="CL589" s="657">
        <v>20</v>
      </c>
      <c r="CM589" s="657">
        <v>52</v>
      </c>
      <c r="CN589" s="665">
        <v>59</v>
      </c>
      <c r="CO589" s="657">
        <v>20</v>
      </c>
      <c r="CP589" s="666">
        <v>39</v>
      </c>
      <c r="CQ589" s="657">
        <v>0</v>
      </c>
      <c r="CR589" s="657">
        <v>0</v>
      </c>
      <c r="CS589" s="657">
        <v>0</v>
      </c>
      <c r="CT589" s="665">
        <v>17</v>
      </c>
      <c r="CU589" s="657">
        <v>9</v>
      </c>
      <c r="CV589" s="666">
        <v>8</v>
      </c>
      <c r="CW589" s="657">
        <v>58</v>
      </c>
      <c r="CX589" s="657">
        <v>46</v>
      </c>
      <c r="CY589" s="657">
        <v>12</v>
      </c>
      <c r="CZ589" s="665">
        <v>0</v>
      </c>
      <c r="DA589" s="657">
        <v>0</v>
      </c>
      <c r="DB589" s="666">
        <v>0</v>
      </c>
      <c r="DC589" s="657">
        <v>74</v>
      </c>
      <c r="DD589" s="657">
        <v>40</v>
      </c>
      <c r="DE589" s="657">
        <v>34</v>
      </c>
      <c r="DF589" s="665">
        <v>0</v>
      </c>
      <c r="DG589" s="657">
        <v>0</v>
      </c>
      <c r="DH589" s="666">
        <v>0</v>
      </c>
      <c r="DI589" s="657">
        <v>62</v>
      </c>
      <c r="DJ589" s="657">
        <v>34</v>
      </c>
      <c r="DK589" s="657">
        <v>28</v>
      </c>
      <c r="DL589" s="665">
        <v>0</v>
      </c>
      <c r="DM589" s="657">
        <v>0</v>
      </c>
      <c r="DN589" s="666">
        <v>0</v>
      </c>
      <c r="DO589" s="657">
        <v>0</v>
      </c>
      <c r="DP589" s="657">
        <v>0</v>
      </c>
      <c r="DQ589" s="657">
        <v>0</v>
      </c>
      <c r="DR589" s="665">
        <v>0</v>
      </c>
      <c r="DS589" s="657">
        <v>0</v>
      </c>
      <c r="DT589" s="666">
        <v>0</v>
      </c>
      <c r="DU589" s="665">
        <v>0</v>
      </c>
      <c r="DV589" s="657">
        <v>0</v>
      </c>
      <c r="DW589" s="666">
        <v>0</v>
      </c>
    </row>
    <row r="590" spans="1:127" x14ac:dyDescent="0.15">
      <c r="A590" s="529" t="s">
        <v>1932</v>
      </c>
      <c r="B590" s="661">
        <v>6173</v>
      </c>
      <c r="C590" s="662">
        <v>2405</v>
      </c>
      <c r="D590" s="663">
        <v>3768</v>
      </c>
      <c r="E590" s="657">
        <v>1914</v>
      </c>
      <c r="F590" s="657">
        <v>792</v>
      </c>
      <c r="G590" s="657">
        <v>1122</v>
      </c>
      <c r="H590" s="665">
        <v>712</v>
      </c>
      <c r="I590" s="657">
        <v>248</v>
      </c>
      <c r="J590" s="666">
        <v>464</v>
      </c>
      <c r="K590" s="657">
        <v>515</v>
      </c>
      <c r="L590" s="657">
        <v>204</v>
      </c>
      <c r="M590" s="657">
        <v>311</v>
      </c>
      <c r="N590" s="665">
        <v>542</v>
      </c>
      <c r="O590" s="657">
        <v>169</v>
      </c>
      <c r="P590" s="666">
        <v>373</v>
      </c>
      <c r="Q590" s="657">
        <v>385</v>
      </c>
      <c r="R590" s="657">
        <v>164</v>
      </c>
      <c r="S590" s="657">
        <v>221</v>
      </c>
      <c r="T590" s="665">
        <v>54</v>
      </c>
      <c r="U590" s="657">
        <v>20</v>
      </c>
      <c r="V590" s="666">
        <v>34</v>
      </c>
      <c r="W590" s="657">
        <v>41</v>
      </c>
      <c r="X590" s="657">
        <v>29</v>
      </c>
      <c r="Y590" s="657">
        <v>12</v>
      </c>
      <c r="Z590" s="665">
        <v>222</v>
      </c>
      <c r="AA590" s="657">
        <v>90</v>
      </c>
      <c r="AB590" s="666">
        <v>132</v>
      </c>
      <c r="AC590" s="657">
        <v>35</v>
      </c>
      <c r="AD590" s="657">
        <v>9</v>
      </c>
      <c r="AE590" s="657">
        <v>26</v>
      </c>
      <c r="AF590" s="665">
        <v>58</v>
      </c>
      <c r="AG590" s="657">
        <v>20</v>
      </c>
      <c r="AH590" s="666">
        <v>38</v>
      </c>
      <c r="AI590" s="657">
        <v>268</v>
      </c>
      <c r="AJ590" s="657">
        <v>107</v>
      </c>
      <c r="AK590" s="657">
        <v>161</v>
      </c>
      <c r="AL590" s="665">
        <v>67</v>
      </c>
      <c r="AM590" s="657">
        <v>24</v>
      </c>
      <c r="AN590" s="666">
        <v>43</v>
      </c>
      <c r="AO590" s="657">
        <v>58</v>
      </c>
      <c r="AP590" s="657">
        <v>31</v>
      </c>
      <c r="AQ590" s="657">
        <v>27</v>
      </c>
      <c r="AR590" s="665">
        <v>158</v>
      </c>
      <c r="AS590" s="657">
        <v>82</v>
      </c>
      <c r="AT590" s="666">
        <v>76</v>
      </c>
      <c r="AU590" s="657">
        <v>79</v>
      </c>
      <c r="AV590" s="657">
        <v>25</v>
      </c>
      <c r="AW590" s="657">
        <v>54</v>
      </c>
      <c r="AX590" s="665">
        <v>132</v>
      </c>
      <c r="AY590" s="657">
        <v>43</v>
      </c>
      <c r="AZ590" s="666">
        <v>89</v>
      </c>
      <c r="BA590" s="657">
        <v>55</v>
      </c>
      <c r="BB590" s="657">
        <v>24</v>
      </c>
      <c r="BC590" s="657">
        <v>31</v>
      </c>
      <c r="BD590" s="665">
        <v>55</v>
      </c>
      <c r="BE590" s="657">
        <v>19</v>
      </c>
      <c r="BF590" s="666">
        <v>36</v>
      </c>
      <c r="BG590" s="657">
        <v>107</v>
      </c>
      <c r="BH590" s="657">
        <v>51</v>
      </c>
      <c r="BI590" s="657">
        <v>56</v>
      </c>
      <c r="BJ590" s="665">
        <v>59</v>
      </c>
      <c r="BK590" s="657">
        <v>24</v>
      </c>
      <c r="BL590" s="666">
        <v>35</v>
      </c>
      <c r="BM590" s="657">
        <v>16</v>
      </c>
      <c r="BN590" s="657">
        <v>7</v>
      </c>
      <c r="BO590" s="657">
        <v>9</v>
      </c>
      <c r="BP590" s="665">
        <v>21</v>
      </c>
      <c r="BQ590" s="657">
        <v>6</v>
      </c>
      <c r="BR590" s="666">
        <v>15</v>
      </c>
      <c r="BS590" s="657">
        <v>30</v>
      </c>
      <c r="BT590" s="657">
        <v>21</v>
      </c>
      <c r="BU590" s="657">
        <v>9</v>
      </c>
      <c r="BV590" s="665">
        <v>84</v>
      </c>
      <c r="BW590" s="657">
        <v>27</v>
      </c>
      <c r="BX590" s="666">
        <v>57</v>
      </c>
      <c r="BY590" s="657">
        <v>25</v>
      </c>
      <c r="BZ590" s="657">
        <v>14</v>
      </c>
      <c r="CA590" s="657">
        <v>11</v>
      </c>
      <c r="CB590" s="665">
        <v>72</v>
      </c>
      <c r="CC590" s="657">
        <v>26</v>
      </c>
      <c r="CD590" s="666">
        <v>46</v>
      </c>
      <c r="CE590" s="657">
        <v>45</v>
      </c>
      <c r="CF590" s="657">
        <v>13</v>
      </c>
      <c r="CG590" s="657">
        <v>32</v>
      </c>
      <c r="CH590" s="665">
        <v>54</v>
      </c>
      <c r="CI590" s="657">
        <v>16</v>
      </c>
      <c r="CJ590" s="666">
        <v>38</v>
      </c>
      <c r="CK590" s="657">
        <v>72</v>
      </c>
      <c r="CL590" s="657">
        <v>18</v>
      </c>
      <c r="CM590" s="657">
        <v>54</v>
      </c>
      <c r="CN590" s="665">
        <v>26</v>
      </c>
      <c r="CO590" s="657">
        <v>7</v>
      </c>
      <c r="CP590" s="666">
        <v>19</v>
      </c>
      <c r="CQ590" s="657">
        <v>4</v>
      </c>
      <c r="CR590" s="657">
        <v>0</v>
      </c>
      <c r="CS590" s="657">
        <v>4</v>
      </c>
      <c r="CT590" s="665">
        <v>21</v>
      </c>
      <c r="CU590" s="657">
        <v>4</v>
      </c>
      <c r="CV590" s="666">
        <v>17</v>
      </c>
      <c r="CW590" s="657">
        <v>37</v>
      </c>
      <c r="CX590" s="657">
        <v>12</v>
      </c>
      <c r="CY590" s="657">
        <v>25</v>
      </c>
      <c r="CZ590" s="665">
        <v>6</v>
      </c>
      <c r="DA590" s="657">
        <v>4</v>
      </c>
      <c r="DB590" s="666">
        <v>2</v>
      </c>
      <c r="DC590" s="657">
        <v>67</v>
      </c>
      <c r="DD590" s="657">
        <v>31</v>
      </c>
      <c r="DE590" s="657">
        <v>36</v>
      </c>
      <c r="DF590" s="665">
        <v>8</v>
      </c>
      <c r="DG590" s="657">
        <v>1</v>
      </c>
      <c r="DH590" s="666">
        <v>7</v>
      </c>
      <c r="DI590" s="657">
        <v>31</v>
      </c>
      <c r="DJ590" s="657">
        <v>17</v>
      </c>
      <c r="DK590" s="657">
        <v>14</v>
      </c>
      <c r="DL590" s="665">
        <v>25</v>
      </c>
      <c r="DM590" s="657">
        <v>3</v>
      </c>
      <c r="DN590" s="666">
        <v>22</v>
      </c>
      <c r="DO590" s="657">
        <v>3</v>
      </c>
      <c r="DP590" s="657">
        <v>0</v>
      </c>
      <c r="DQ590" s="657">
        <v>3</v>
      </c>
      <c r="DR590" s="665">
        <v>5</v>
      </c>
      <c r="DS590" s="657">
        <v>2</v>
      </c>
      <c r="DT590" s="666">
        <v>3</v>
      </c>
      <c r="DU590" s="665">
        <v>5</v>
      </c>
      <c r="DV590" s="657">
        <v>1</v>
      </c>
      <c r="DW590" s="666">
        <v>4</v>
      </c>
    </row>
    <row r="591" spans="1:127" x14ac:dyDescent="0.15">
      <c r="A591" s="529" t="s">
        <v>1933</v>
      </c>
      <c r="B591" s="661">
        <v>3984</v>
      </c>
      <c r="C591" s="662">
        <v>1137</v>
      </c>
      <c r="D591" s="663">
        <v>2847</v>
      </c>
      <c r="E591" s="657">
        <v>899</v>
      </c>
      <c r="F591" s="657">
        <v>275</v>
      </c>
      <c r="G591" s="657">
        <v>624</v>
      </c>
      <c r="H591" s="665">
        <v>330</v>
      </c>
      <c r="I591" s="657">
        <v>53</v>
      </c>
      <c r="J591" s="666">
        <v>277</v>
      </c>
      <c r="K591" s="657">
        <v>413</v>
      </c>
      <c r="L591" s="657">
        <v>113</v>
      </c>
      <c r="M591" s="657">
        <v>300</v>
      </c>
      <c r="N591" s="665">
        <v>266</v>
      </c>
      <c r="O591" s="657">
        <v>135</v>
      </c>
      <c r="P591" s="666">
        <v>131</v>
      </c>
      <c r="Q591" s="657">
        <v>468</v>
      </c>
      <c r="R591" s="657">
        <v>114</v>
      </c>
      <c r="S591" s="657">
        <v>354</v>
      </c>
      <c r="T591" s="665">
        <v>19</v>
      </c>
      <c r="U591" s="657">
        <v>1</v>
      </c>
      <c r="V591" s="666">
        <v>18</v>
      </c>
      <c r="W591" s="657">
        <v>91</v>
      </c>
      <c r="X591" s="657">
        <v>54</v>
      </c>
      <c r="Y591" s="657">
        <v>37</v>
      </c>
      <c r="Z591" s="665">
        <v>219</v>
      </c>
      <c r="AA591" s="657">
        <v>49</v>
      </c>
      <c r="AB591" s="666">
        <v>170</v>
      </c>
      <c r="AC591" s="657">
        <v>0</v>
      </c>
      <c r="AD591" s="657">
        <v>0</v>
      </c>
      <c r="AE591" s="657">
        <v>0</v>
      </c>
      <c r="AF591" s="665">
        <v>28</v>
      </c>
      <c r="AG591" s="657">
        <v>9</v>
      </c>
      <c r="AH591" s="666">
        <v>19</v>
      </c>
      <c r="AI591" s="657">
        <v>137</v>
      </c>
      <c r="AJ591" s="657">
        <v>36</v>
      </c>
      <c r="AK591" s="657">
        <v>101</v>
      </c>
      <c r="AL591" s="665">
        <v>28</v>
      </c>
      <c r="AM591" s="657">
        <v>9</v>
      </c>
      <c r="AN591" s="666">
        <v>19</v>
      </c>
      <c r="AO591" s="657">
        <v>0</v>
      </c>
      <c r="AP591" s="657">
        <v>0</v>
      </c>
      <c r="AQ591" s="657">
        <v>0</v>
      </c>
      <c r="AR591" s="665">
        <v>138</v>
      </c>
      <c r="AS591" s="657">
        <v>25</v>
      </c>
      <c r="AT591" s="666">
        <v>113</v>
      </c>
      <c r="AU591" s="657">
        <v>62</v>
      </c>
      <c r="AV591" s="657">
        <v>10</v>
      </c>
      <c r="AW591" s="657">
        <v>52</v>
      </c>
      <c r="AX591" s="665">
        <v>77</v>
      </c>
      <c r="AY591" s="657">
        <v>13</v>
      </c>
      <c r="AZ591" s="666">
        <v>64</v>
      </c>
      <c r="BA591" s="657">
        <v>96</v>
      </c>
      <c r="BB591" s="657">
        <v>23</v>
      </c>
      <c r="BC591" s="657">
        <v>73</v>
      </c>
      <c r="BD591" s="665">
        <v>46</v>
      </c>
      <c r="BE591" s="657">
        <v>7</v>
      </c>
      <c r="BF591" s="666">
        <v>39</v>
      </c>
      <c r="BG591" s="657">
        <v>146</v>
      </c>
      <c r="BH591" s="657">
        <v>48</v>
      </c>
      <c r="BI591" s="657">
        <v>98</v>
      </c>
      <c r="BJ591" s="665">
        <v>72</v>
      </c>
      <c r="BK591" s="657">
        <v>18</v>
      </c>
      <c r="BL591" s="666">
        <v>54</v>
      </c>
      <c r="BM591" s="657">
        <v>0</v>
      </c>
      <c r="BN591" s="657">
        <v>0</v>
      </c>
      <c r="BO591" s="657">
        <v>0</v>
      </c>
      <c r="BP591" s="665">
        <v>80</v>
      </c>
      <c r="BQ591" s="657">
        <v>4</v>
      </c>
      <c r="BR591" s="666">
        <v>76</v>
      </c>
      <c r="BS591" s="657">
        <v>15</v>
      </c>
      <c r="BT591" s="657">
        <v>4</v>
      </c>
      <c r="BU591" s="657">
        <v>11</v>
      </c>
      <c r="BV591" s="665">
        <v>31</v>
      </c>
      <c r="BW591" s="657">
        <v>12</v>
      </c>
      <c r="BX591" s="666">
        <v>19</v>
      </c>
      <c r="BY591" s="657">
        <v>36</v>
      </c>
      <c r="BZ591" s="657">
        <v>13</v>
      </c>
      <c r="CA591" s="657">
        <v>23</v>
      </c>
      <c r="CB591" s="665">
        <v>167</v>
      </c>
      <c r="CC591" s="657">
        <v>90</v>
      </c>
      <c r="CD591" s="666">
        <v>77</v>
      </c>
      <c r="CE591" s="657">
        <v>14</v>
      </c>
      <c r="CF591" s="657">
        <v>1</v>
      </c>
      <c r="CG591" s="657">
        <v>13</v>
      </c>
      <c r="CH591" s="665">
        <v>36</v>
      </c>
      <c r="CI591" s="657">
        <v>5</v>
      </c>
      <c r="CJ591" s="666">
        <v>31</v>
      </c>
      <c r="CK591" s="657">
        <v>0</v>
      </c>
      <c r="CL591" s="657">
        <v>0</v>
      </c>
      <c r="CM591" s="657">
        <v>0</v>
      </c>
      <c r="CN591" s="665">
        <v>34</v>
      </c>
      <c r="CO591" s="657">
        <v>8</v>
      </c>
      <c r="CP591" s="666">
        <v>26</v>
      </c>
      <c r="CQ591" s="657">
        <v>0</v>
      </c>
      <c r="CR591" s="657">
        <v>0</v>
      </c>
      <c r="CS591" s="657">
        <v>0</v>
      </c>
      <c r="CT591" s="665">
        <v>9</v>
      </c>
      <c r="CU591" s="657">
        <v>3</v>
      </c>
      <c r="CV591" s="666">
        <v>6</v>
      </c>
      <c r="CW591" s="657">
        <v>0</v>
      </c>
      <c r="CX591" s="657">
        <v>0</v>
      </c>
      <c r="CY591" s="657">
        <v>0</v>
      </c>
      <c r="CZ591" s="665">
        <v>0</v>
      </c>
      <c r="DA591" s="657">
        <v>0</v>
      </c>
      <c r="DB591" s="666">
        <v>0</v>
      </c>
      <c r="DC591" s="657">
        <v>0</v>
      </c>
      <c r="DD591" s="657">
        <v>0</v>
      </c>
      <c r="DE591" s="657">
        <v>0</v>
      </c>
      <c r="DF591" s="665">
        <v>16</v>
      </c>
      <c r="DG591" s="657">
        <v>1</v>
      </c>
      <c r="DH591" s="666">
        <v>15</v>
      </c>
      <c r="DI591" s="657">
        <v>6</v>
      </c>
      <c r="DJ591" s="657">
        <v>3</v>
      </c>
      <c r="DK591" s="657">
        <v>3</v>
      </c>
      <c r="DL591" s="665">
        <v>0</v>
      </c>
      <c r="DM591" s="657">
        <v>0</v>
      </c>
      <c r="DN591" s="666">
        <v>0</v>
      </c>
      <c r="DO591" s="657">
        <v>0</v>
      </c>
      <c r="DP591" s="657">
        <v>0</v>
      </c>
      <c r="DQ591" s="657">
        <v>0</v>
      </c>
      <c r="DR591" s="665">
        <v>0</v>
      </c>
      <c r="DS591" s="657">
        <v>0</v>
      </c>
      <c r="DT591" s="666">
        <v>0</v>
      </c>
      <c r="DU591" s="665">
        <v>5</v>
      </c>
      <c r="DV591" s="657">
        <v>1</v>
      </c>
      <c r="DW591" s="666">
        <v>4</v>
      </c>
    </row>
    <row r="592" spans="1:127" x14ac:dyDescent="0.15">
      <c r="A592" s="529" t="s">
        <v>1934</v>
      </c>
      <c r="B592" s="661">
        <v>21143</v>
      </c>
      <c r="C592" s="662">
        <v>7559</v>
      </c>
      <c r="D592" s="663">
        <v>13423</v>
      </c>
      <c r="E592" s="657">
        <v>5688</v>
      </c>
      <c r="F592" s="657">
        <v>2216</v>
      </c>
      <c r="G592" s="657">
        <v>3410</v>
      </c>
      <c r="H592" s="665">
        <v>1852</v>
      </c>
      <c r="I592" s="657">
        <v>550</v>
      </c>
      <c r="J592" s="666">
        <v>1284</v>
      </c>
      <c r="K592" s="657">
        <v>2611</v>
      </c>
      <c r="L592" s="657">
        <v>1028</v>
      </c>
      <c r="M592" s="657">
        <v>1572</v>
      </c>
      <c r="N592" s="665">
        <v>1203</v>
      </c>
      <c r="O592" s="657">
        <v>318</v>
      </c>
      <c r="P592" s="666">
        <v>885</v>
      </c>
      <c r="Q592" s="657">
        <v>1828</v>
      </c>
      <c r="R592" s="657">
        <v>822</v>
      </c>
      <c r="S592" s="657">
        <v>1002</v>
      </c>
      <c r="T592" s="665">
        <v>179</v>
      </c>
      <c r="U592" s="657">
        <v>63</v>
      </c>
      <c r="V592" s="666">
        <v>116</v>
      </c>
      <c r="W592" s="657">
        <v>220</v>
      </c>
      <c r="X592" s="657">
        <v>80</v>
      </c>
      <c r="Y592" s="657">
        <v>140</v>
      </c>
      <c r="Z592" s="665">
        <v>776</v>
      </c>
      <c r="AA592" s="657">
        <v>286</v>
      </c>
      <c r="AB592" s="666">
        <v>483</v>
      </c>
      <c r="AC592" s="657">
        <v>159</v>
      </c>
      <c r="AD592" s="657">
        <v>42</v>
      </c>
      <c r="AE592" s="657">
        <v>117</v>
      </c>
      <c r="AF592" s="665">
        <v>228</v>
      </c>
      <c r="AG592" s="657">
        <v>77</v>
      </c>
      <c r="AH592" s="666">
        <v>134</v>
      </c>
      <c r="AI592" s="657">
        <v>855</v>
      </c>
      <c r="AJ592" s="657">
        <v>162</v>
      </c>
      <c r="AK592" s="657">
        <v>677</v>
      </c>
      <c r="AL592" s="665">
        <v>119</v>
      </c>
      <c r="AM592" s="657">
        <v>33</v>
      </c>
      <c r="AN592" s="666">
        <v>86</v>
      </c>
      <c r="AO592" s="657">
        <v>75</v>
      </c>
      <c r="AP592" s="657">
        <v>29</v>
      </c>
      <c r="AQ592" s="657">
        <v>46</v>
      </c>
      <c r="AR592" s="665">
        <v>835</v>
      </c>
      <c r="AS592" s="657">
        <v>297</v>
      </c>
      <c r="AT592" s="666">
        <v>538</v>
      </c>
      <c r="AU592" s="657">
        <v>319</v>
      </c>
      <c r="AV592" s="657">
        <v>133</v>
      </c>
      <c r="AW592" s="657">
        <v>186</v>
      </c>
      <c r="AX592" s="665">
        <v>564</v>
      </c>
      <c r="AY592" s="657">
        <v>138</v>
      </c>
      <c r="AZ592" s="666">
        <v>418</v>
      </c>
      <c r="BA592" s="657">
        <v>546</v>
      </c>
      <c r="BB592" s="657">
        <v>253</v>
      </c>
      <c r="BC592" s="657">
        <v>293</v>
      </c>
      <c r="BD592" s="665">
        <v>983</v>
      </c>
      <c r="BE592" s="657">
        <v>320</v>
      </c>
      <c r="BF592" s="666">
        <v>663</v>
      </c>
      <c r="BG592" s="657">
        <v>361</v>
      </c>
      <c r="BH592" s="657">
        <v>146</v>
      </c>
      <c r="BI592" s="657">
        <v>215</v>
      </c>
      <c r="BJ592" s="665">
        <v>96</v>
      </c>
      <c r="BK592" s="657">
        <v>31</v>
      </c>
      <c r="BL592" s="666">
        <v>65</v>
      </c>
      <c r="BM592" s="657">
        <v>122</v>
      </c>
      <c r="BN592" s="657">
        <v>40</v>
      </c>
      <c r="BO592" s="657">
        <v>82</v>
      </c>
      <c r="BP592" s="665">
        <v>41</v>
      </c>
      <c r="BQ592" s="657">
        <v>12</v>
      </c>
      <c r="BR592" s="666">
        <v>29</v>
      </c>
      <c r="BS592" s="657">
        <v>185</v>
      </c>
      <c r="BT592" s="657">
        <v>43</v>
      </c>
      <c r="BU592" s="657">
        <v>142</v>
      </c>
      <c r="BV592" s="665">
        <v>192</v>
      </c>
      <c r="BW592" s="657">
        <v>105</v>
      </c>
      <c r="BX592" s="666">
        <v>87</v>
      </c>
      <c r="BY592" s="657">
        <v>86</v>
      </c>
      <c r="BZ592" s="657">
        <v>36</v>
      </c>
      <c r="CA592" s="657">
        <v>50</v>
      </c>
      <c r="CB592" s="665">
        <v>143</v>
      </c>
      <c r="CC592" s="657">
        <v>29</v>
      </c>
      <c r="CD592" s="666">
        <v>103</v>
      </c>
      <c r="CE592" s="657">
        <v>42</v>
      </c>
      <c r="CF592" s="657">
        <v>21</v>
      </c>
      <c r="CG592" s="657">
        <v>21</v>
      </c>
      <c r="CH592" s="665">
        <v>225</v>
      </c>
      <c r="CI592" s="657">
        <v>59</v>
      </c>
      <c r="CJ592" s="666">
        <v>166</v>
      </c>
      <c r="CK592" s="657">
        <v>218</v>
      </c>
      <c r="CL592" s="657">
        <v>61</v>
      </c>
      <c r="CM592" s="657">
        <v>157</v>
      </c>
      <c r="CN592" s="665">
        <v>28</v>
      </c>
      <c r="CO592" s="657">
        <v>3</v>
      </c>
      <c r="CP592" s="666">
        <v>25</v>
      </c>
      <c r="CQ592" s="657">
        <v>19</v>
      </c>
      <c r="CR592" s="657">
        <v>10</v>
      </c>
      <c r="CS592" s="657">
        <v>9</v>
      </c>
      <c r="CT592" s="665">
        <v>33</v>
      </c>
      <c r="CU592" s="657">
        <v>8</v>
      </c>
      <c r="CV592" s="666">
        <v>25</v>
      </c>
      <c r="CW592" s="657">
        <v>44</v>
      </c>
      <c r="CX592" s="657">
        <v>9</v>
      </c>
      <c r="CY592" s="657">
        <v>35</v>
      </c>
      <c r="CZ592" s="665">
        <v>0</v>
      </c>
      <c r="DA592" s="657">
        <v>0</v>
      </c>
      <c r="DB592" s="666">
        <v>0</v>
      </c>
      <c r="DC592" s="657">
        <v>40</v>
      </c>
      <c r="DD592" s="657">
        <v>11</v>
      </c>
      <c r="DE592" s="657">
        <v>29</v>
      </c>
      <c r="DF592" s="665">
        <v>9</v>
      </c>
      <c r="DG592" s="657">
        <v>3</v>
      </c>
      <c r="DH592" s="666">
        <v>6</v>
      </c>
      <c r="DI592" s="657">
        <v>41</v>
      </c>
      <c r="DJ592" s="657">
        <v>9</v>
      </c>
      <c r="DK592" s="657">
        <v>32</v>
      </c>
      <c r="DL592" s="665">
        <v>31</v>
      </c>
      <c r="DM592" s="657">
        <v>10</v>
      </c>
      <c r="DN592" s="666">
        <v>21</v>
      </c>
      <c r="DO592" s="657">
        <v>82</v>
      </c>
      <c r="DP592" s="657">
        <v>42</v>
      </c>
      <c r="DQ592" s="657">
        <v>33</v>
      </c>
      <c r="DR592" s="665">
        <v>39</v>
      </c>
      <c r="DS592" s="657">
        <v>18</v>
      </c>
      <c r="DT592" s="666">
        <v>21</v>
      </c>
      <c r="DU592" s="665">
        <v>26</v>
      </c>
      <c r="DV592" s="657">
        <v>6</v>
      </c>
      <c r="DW592" s="666">
        <v>20</v>
      </c>
    </row>
    <row r="593" spans="1:127" x14ac:dyDescent="0.15">
      <c r="A593" s="529" t="s">
        <v>1935</v>
      </c>
      <c r="B593" s="661">
        <v>86</v>
      </c>
      <c r="C593" s="662">
        <v>44</v>
      </c>
      <c r="D593" s="663">
        <v>42</v>
      </c>
      <c r="E593" s="657">
        <v>32</v>
      </c>
      <c r="F593" s="657">
        <v>13</v>
      </c>
      <c r="G593" s="657">
        <v>19</v>
      </c>
      <c r="H593" s="665">
        <v>6</v>
      </c>
      <c r="I593" s="657">
        <v>3</v>
      </c>
      <c r="J593" s="666">
        <v>3</v>
      </c>
      <c r="K593" s="657">
        <v>18</v>
      </c>
      <c r="L593" s="657">
        <v>12</v>
      </c>
      <c r="M593" s="657">
        <v>6</v>
      </c>
      <c r="N593" s="665">
        <v>0</v>
      </c>
      <c r="O593" s="657">
        <v>0</v>
      </c>
      <c r="P593" s="666">
        <v>0</v>
      </c>
      <c r="Q593" s="657">
        <v>4</v>
      </c>
      <c r="R593" s="657">
        <v>1</v>
      </c>
      <c r="S593" s="657">
        <v>3</v>
      </c>
      <c r="T593" s="665">
        <v>0</v>
      </c>
      <c r="U593" s="657">
        <v>0</v>
      </c>
      <c r="V593" s="666">
        <v>0</v>
      </c>
      <c r="W593" s="657">
        <v>0</v>
      </c>
      <c r="X593" s="657">
        <v>0</v>
      </c>
      <c r="Y593" s="657">
        <v>0</v>
      </c>
      <c r="Z593" s="665">
        <v>0</v>
      </c>
      <c r="AA593" s="657">
        <v>0</v>
      </c>
      <c r="AB593" s="666">
        <v>0</v>
      </c>
      <c r="AC593" s="657">
        <v>0</v>
      </c>
      <c r="AD593" s="657">
        <v>0</v>
      </c>
      <c r="AE593" s="657">
        <v>0</v>
      </c>
      <c r="AF593" s="665">
        <v>0</v>
      </c>
      <c r="AG593" s="657">
        <v>0</v>
      </c>
      <c r="AH593" s="666">
        <v>0</v>
      </c>
      <c r="AI593" s="657">
        <v>0</v>
      </c>
      <c r="AJ593" s="657">
        <v>0</v>
      </c>
      <c r="AK593" s="657">
        <v>0</v>
      </c>
      <c r="AL593" s="665">
        <v>0</v>
      </c>
      <c r="AM593" s="657">
        <v>0</v>
      </c>
      <c r="AN593" s="666">
        <v>0</v>
      </c>
      <c r="AO593" s="657">
        <v>10</v>
      </c>
      <c r="AP593" s="657">
        <v>4</v>
      </c>
      <c r="AQ593" s="657">
        <v>6</v>
      </c>
      <c r="AR593" s="665">
        <v>0</v>
      </c>
      <c r="AS593" s="657">
        <v>0</v>
      </c>
      <c r="AT593" s="666">
        <v>0</v>
      </c>
      <c r="AU593" s="657">
        <v>16</v>
      </c>
      <c r="AV593" s="657">
        <v>11</v>
      </c>
      <c r="AW593" s="657">
        <v>5</v>
      </c>
      <c r="AX593" s="665">
        <v>0</v>
      </c>
      <c r="AY593" s="657">
        <v>0</v>
      </c>
      <c r="AZ593" s="666">
        <v>0</v>
      </c>
      <c r="BA593" s="657">
        <v>0</v>
      </c>
      <c r="BB593" s="657">
        <v>0</v>
      </c>
      <c r="BC593" s="657">
        <v>0</v>
      </c>
      <c r="BD593" s="665">
        <v>0</v>
      </c>
      <c r="BE593" s="657">
        <v>0</v>
      </c>
      <c r="BF593" s="666">
        <v>0</v>
      </c>
      <c r="BG593" s="657">
        <v>0</v>
      </c>
      <c r="BH593" s="657">
        <v>0</v>
      </c>
      <c r="BI593" s="657">
        <v>0</v>
      </c>
      <c r="BJ593" s="665">
        <v>0</v>
      </c>
      <c r="BK593" s="657">
        <v>0</v>
      </c>
      <c r="BL593" s="666">
        <v>0</v>
      </c>
      <c r="BM593" s="657">
        <v>0</v>
      </c>
      <c r="BN593" s="657">
        <v>0</v>
      </c>
      <c r="BO593" s="657">
        <v>0</v>
      </c>
      <c r="BP593" s="665">
        <v>0</v>
      </c>
      <c r="BQ593" s="657">
        <v>0</v>
      </c>
      <c r="BR593" s="666">
        <v>0</v>
      </c>
      <c r="BS593" s="657">
        <v>0</v>
      </c>
      <c r="BT593" s="657">
        <v>0</v>
      </c>
      <c r="BU593" s="657">
        <v>0</v>
      </c>
      <c r="BV593" s="665">
        <v>0</v>
      </c>
      <c r="BW593" s="657">
        <v>0</v>
      </c>
      <c r="BX593" s="666">
        <v>0</v>
      </c>
      <c r="BY593" s="657">
        <v>0</v>
      </c>
      <c r="BZ593" s="657">
        <v>0</v>
      </c>
      <c r="CA593" s="657">
        <v>0</v>
      </c>
      <c r="CB593" s="665">
        <v>0</v>
      </c>
      <c r="CC593" s="657">
        <v>0</v>
      </c>
      <c r="CD593" s="666">
        <v>0</v>
      </c>
      <c r="CE593" s="657">
        <v>0</v>
      </c>
      <c r="CF593" s="657">
        <v>0</v>
      </c>
      <c r="CG593" s="657">
        <v>0</v>
      </c>
      <c r="CH593" s="665">
        <v>0</v>
      </c>
      <c r="CI593" s="657">
        <v>0</v>
      </c>
      <c r="CJ593" s="666">
        <v>0</v>
      </c>
      <c r="CK593" s="657">
        <v>0</v>
      </c>
      <c r="CL593" s="657">
        <v>0</v>
      </c>
      <c r="CM593" s="657">
        <v>0</v>
      </c>
      <c r="CN593" s="665">
        <v>0</v>
      </c>
      <c r="CO593" s="657">
        <v>0</v>
      </c>
      <c r="CP593" s="666">
        <v>0</v>
      </c>
      <c r="CQ593" s="657">
        <v>0</v>
      </c>
      <c r="CR593" s="657">
        <v>0</v>
      </c>
      <c r="CS593" s="657">
        <v>0</v>
      </c>
      <c r="CT593" s="665">
        <v>0</v>
      </c>
      <c r="CU593" s="657">
        <v>0</v>
      </c>
      <c r="CV593" s="666">
        <v>0</v>
      </c>
      <c r="CW593" s="657">
        <v>0</v>
      </c>
      <c r="CX593" s="657">
        <v>0</v>
      </c>
      <c r="CY593" s="657">
        <v>0</v>
      </c>
      <c r="CZ593" s="665">
        <v>0</v>
      </c>
      <c r="DA593" s="657">
        <v>0</v>
      </c>
      <c r="DB593" s="666">
        <v>0</v>
      </c>
      <c r="DC593" s="657">
        <v>0</v>
      </c>
      <c r="DD593" s="657">
        <v>0</v>
      </c>
      <c r="DE593" s="657">
        <v>0</v>
      </c>
      <c r="DF593" s="665">
        <v>0</v>
      </c>
      <c r="DG593" s="657">
        <v>0</v>
      </c>
      <c r="DH593" s="666">
        <v>0</v>
      </c>
      <c r="DI593" s="657">
        <v>0</v>
      </c>
      <c r="DJ593" s="657">
        <v>0</v>
      </c>
      <c r="DK593" s="657">
        <v>0</v>
      </c>
      <c r="DL593" s="665">
        <v>0</v>
      </c>
      <c r="DM593" s="657">
        <v>0</v>
      </c>
      <c r="DN593" s="666">
        <v>0</v>
      </c>
      <c r="DO593" s="657">
        <v>0</v>
      </c>
      <c r="DP593" s="657">
        <v>0</v>
      </c>
      <c r="DQ593" s="657">
        <v>0</v>
      </c>
      <c r="DR593" s="665">
        <v>0</v>
      </c>
      <c r="DS593" s="657">
        <v>0</v>
      </c>
      <c r="DT593" s="666">
        <v>0</v>
      </c>
      <c r="DU593" s="665">
        <v>0</v>
      </c>
      <c r="DV593" s="657">
        <v>0</v>
      </c>
      <c r="DW593" s="666">
        <v>0</v>
      </c>
    </row>
    <row r="594" spans="1:127" x14ac:dyDescent="0.15">
      <c r="A594" s="529" t="s">
        <v>1936</v>
      </c>
      <c r="B594" s="661">
        <v>3917</v>
      </c>
      <c r="C594" s="662">
        <v>1220</v>
      </c>
      <c r="D594" s="663">
        <v>2668</v>
      </c>
      <c r="E594" s="657">
        <v>1038</v>
      </c>
      <c r="F594" s="657">
        <v>370</v>
      </c>
      <c r="G594" s="657">
        <v>668</v>
      </c>
      <c r="H594" s="665">
        <v>376</v>
      </c>
      <c r="I594" s="657">
        <v>137</v>
      </c>
      <c r="J594" s="666">
        <v>229</v>
      </c>
      <c r="K594" s="657">
        <v>485</v>
      </c>
      <c r="L594" s="657">
        <v>137</v>
      </c>
      <c r="M594" s="657">
        <v>348</v>
      </c>
      <c r="N594" s="665">
        <v>194</v>
      </c>
      <c r="O594" s="657">
        <v>55</v>
      </c>
      <c r="P594" s="666">
        <v>139</v>
      </c>
      <c r="Q594" s="657">
        <v>484</v>
      </c>
      <c r="R594" s="657">
        <v>150</v>
      </c>
      <c r="S594" s="657">
        <v>334</v>
      </c>
      <c r="T594" s="665">
        <v>26</v>
      </c>
      <c r="U594" s="657">
        <v>9</v>
      </c>
      <c r="V594" s="666">
        <v>17</v>
      </c>
      <c r="W594" s="657">
        <v>37</v>
      </c>
      <c r="X594" s="657">
        <v>11</v>
      </c>
      <c r="Y594" s="657">
        <v>26</v>
      </c>
      <c r="Z594" s="665">
        <v>137</v>
      </c>
      <c r="AA594" s="657">
        <v>34</v>
      </c>
      <c r="AB594" s="666">
        <v>103</v>
      </c>
      <c r="AC594" s="657">
        <v>63</v>
      </c>
      <c r="AD594" s="657">
        <v>8</v>
      </c>
      <c r="AE594" s="657">
        <v>55</v>
      </c>
      <c r="AF594" s="665">
        <v>57</v>
      </c>
      <c r="AG594" s="657">
        <v>17</v>
      </c>
      <c r="AH594" s="666">
        <v>28</v>
      </c>
      <c r="AI594" s="657">
        <v>263</v>
      </c>
      <c r="AJ594" s="657">
        <v>45</v>
      </c>
      <c r="AK594" s="657">
        <v>211</v>
      </c>
      <c r="AL594" s="665">
        <v>29</v>
      </c>
      <c r="AM594" s="657">
        <v>14</v>
      </c>
      <c r="AN594" s="666">
        <v>15</v>
      </c>
      <c r="AO594" s="657">
        <v>18</v>
      </c>
      <c r="AP594" s="657">
        <v>9</v>
      </c>
      <c r="AQ594" s="657">
        <v>9</v>
      </c>
      <c r="AR594" s="665">
        <v>85</v>
      </c>
      <c r="AS594" s="657">
        <v>31</v>
      </c>
      <c r="AT594" s="666">
        <v>54</v>
      </c>
      <c r="AU594" s="657">
        <v>43</v>
      </c>
      <c r="AV594" s="657">
        <v>14</v>
      </c>
      <c r="AW594" s="657">
        <v>29</v>
      </c>
      <c r="AX594" s="665">
        <v>32</v>
      </c>
      <c r="AY594" s="657">
        <v>11</v>
      </c>
      <c r="AZ594" s="666">
        <v>21</v>
      </c>
      <c r="BA594" s="657">
        <v>111</v>
      </c>
      <c r="BB594" s="657">
        <v>49</v>
      </c>
      <c r="BC594" s="657">
        <v>62</v>
      </c>
      <c r="BD594" s="665">
        <v>20</v>
      </c>
      <c r="BE594" s="657">
        <v>3</v>
      </c>
      <c r="BF594" s="666">
        <v>17</v>
      </c>
      <c r="BG594" s="657">
        <v>72</v>
      </c>
      <c r="BH594" s="657">
        <v>36</v>
      </c>
      <c r="BI594" s="657">
        <v>36</v>
      </c>
      <c r="BJ594" s="665">
        <v>34</v>
      </c>
      <c r="BK594" s="657">
        <v>8</v>
      </c>
      <c r="BL594" s="666">
        <v>26</v>
      </c>
      <c r="BM594" s="657">
        <v>25</v>
      </c>
      <c r="BN594" s="657">
        <v>8</v>
      </c>
      <c r="BO594" s="657">
        <v>17</v>
      </c>
      <c r="BP594" s="665">
        <v>12</v>
      </c>
      <c r="BQ594" s="657">
        <v>2</v>
      </c>
      <c r="BR594" s="666">
        <v>10</v>
      </c>
      <c r="BS594" s="657">
        <v>29</v>
      </c>
      <c r="BT594" s="657">
        <v>12</v>
      </c>
      <c r="BU594" s="657">
        <v>17</v>
      </c>
      <c r="BV594" s="665">
        <v>37</v>
      </c>
      <c r="BW594" s="657">
        <v>7</v>
      </c>
      <c r="BX594" s="666">
        <v>30</v>
      </c>
      <c r="BY594" s="657">
        <v>11</v>
      </c>
      <c r="BZ594" s="657">
        <v>1</v>
      </c>
      <c r="CA594" s="657">
        <v>10</v>
      </c>
      <c r="CB594" s="665">
        <v>16</v>
      </c>
      <c r="CC594" s="657">
        <v>2</v>
      </c>
      <c r="CD594" s="666">
        <v>14</v>
      </c>
      <c r="CE594" s="657">
        <v>0</v>
      </c>
      <c r="CF594" s="657">
        <v>0</v>
      </c>
      <c r="CG594" s="657">
        <v>0</v>
      </c>
      <c r="CH594" s="665">
        <v>39</v>
      </c>
      <c r="CI594" s="657">
        <v>9</v>
      </c>
      <c r="CJ594" s="666">
        <v>30</v>
      </c>
      <c r="CK594" s="657">
        <v>34</v>
      </c>
      <c r="CL594" s="657">
        <v>8</v>
      </c>
      <c r="CM594" s="657">
        <v>26</v>
      </c>
      <c r="CN594" s="665">
        <v>8</v>
      </c>
      <c r="CO594" s="657">
        <v>2</v>
      </c>
      <c r="CP594" s="666">
        <v>6</v>
      </c>
      <c r="CQ594" s="657">
        <v>0</v>
      </c>
      <c r="CR594" s="657">
        <v>0</v>
      </c>
      <c r="CS594" s="657">
        <v>0</v>
      </c>
      <c r="CT594" s="665">
        <v>18</v>
      </c>
      <c r="CU594" s="657">
        <v>2</v>
      </c>
      <c r="CV594" s="666">
        <v>16</v>
      </c>
      <c r="CW594" s="657">
        <v>25</v>
      </c>
      <c r="CX594" s="657">
        <v>5</v>
      </c>
      <c r="CY594" s="657">
        <v>20</v>
      </c>
      <c r="CZ594" s="665">
        <v>0</v>
      </c>
      <c r="DA594" s="657">
        <v>0</v>
      </c>
      <c r="DB594" s="666">
        <v>0</v>
      </c>
      <c r="DC594" s="657">
        <v>12</v>
      </c>
      <c r="DD594" s="657">
        <v>1</v>
      </c>
      <c r="DE594" s="657">
        <v>11</v>
      </c>
      <c r="DF594" s="665">
        <v>2</v>
      </c>
      <c r="DG594" s="657">
        <v>1</v>
      </c>
      <c r="DH594" s="666">
        <v>1</v>
      </c>
      <c r="DI594" s="657">
        <v>23</v>
      </c>
      <c r="DJ594" s="657">
        <v>6</v>
      </c>
      <c r="DK594" s="657">
        <v>17</v>
      </c>
      <c r="DL594" s="665">
        <v>3</v>
      </c>
      <c r="DM594" s="657">
        <v>0</v>
      </c>
      <c r="DN594" s="666">
        <v>3</v>
      </c>
      <c r="DO594" s="657">
        <v>6</v>
      </c>
      <c r="DP594" s="657">
        <v>3</v>
      </c>
      <c r="DQ594" s="657">
        <v>3</v>
      </c>
      <c r="DR594" s="665">
        <v>2</v>
      </c>
      <c r="DS594" s="657">
        <v>1</v>
      </c>
      <c r="DT594" s="666">
        <v>1</v>
      </c>
      <c r="DU594" s="665">
        <v>11</v>
      </c>
      <c r="DV594" s="657">
        <v>2</v>
      </c>
      <c r="DW594" s="666">
        <v>9</v>
      </c>
    </row>
    <row r="595" spans="1:127" x14ac:dyDescent="0.15">
      <c r="A595" s="529" t="s">
        <v>1937</v>
      </c>
      <c r="B595" s="661">
        <v>17140</v>
      </c>
      <c r="C595" s="662">
        <v>6295</v>
      </c>
      <c r="D595" s="663">
        <v>10713</v>
      </c>
      <c r="E595" s="657">
        <v>4618</v>
      </c>
      <c r="F595" s="657">
        <v>1833</v>
      </c>
      <c r="G595" s="657">
        <v>2723</v>
      </c>
      <c r="H595" s="665">
        <v>1470</v>
      </c>
      <c r="I595" s="657">
        <v>410</v>
      </c>
      <c r="J595" s="666">
        <v>1052</v>
      </c>
      <c r="K595" s="657">
        <v>2108</v>
      </c>
      <c r="L595" s="657">
        <v>879</v>
      </c>
      <c r="M595" s="657">
        <v>1218</v>
      </c>
      <c r="N595" s="665">
        <v>1009</v>
      </c>
      <c r="O595" s="657">
        <v>263</v>
      </c>
      <c r="P595" s="666">
        <v>746</v>
      </c>
      <c r="Q595" s="657">
        <v>1340</v>
      </c>
      <c r="R595" s="657">
        <v>671</v>
      </c>
      <c r="S595" s="657">
        <v>665</v>
      </c>
      <c r="T595" s="665">
        <v>153</v>
      </c>
      <c r="U595" s="657">
        <v>54</v>
      </c>
      <c r="V595" s="666">
        <v>99</v>
      </c>
      <c r="W595" s="657">
        <v>183</v>
      </c>
      <c r="X595" s="657">
        <v>69</v>
      </c>
      <c r="Y595" s="657">
        <v>114</v>
      </c>
      <c r="Z595" s="665">
        <v>639</v>
      </c>
      <c r="AA595" s="657">
        <v>252</v>
      </c>
      <c r="AB595" s="666">
        <v>380</v>
      </c>
      <c r="AC595" s="657">
        <v>96</v>
      </c>
      <c r="AD595" s="657">
        <v>34</v>
      </c>
      <c r="AE595" s="657">
        <v>62</v>
      </c>
      <c r="AF595" s="665">
        <v>171</v>
      </c>
      <c r="AG595" s="657">
        <v>60</v>
      </c>
      <c r="AH595" s="666">
        <v>106</v>
      </c>
      <c r="AI595" s="657">
        <v>592</v>
      </c>
      <c r="AJ595" s="657">
        <v>117</v>
      </c>
      <c r="AK595" s="657">
        <v>466</v>
      </c>
      <c r="AL595" s="665">
        <v>90</v>
      </c>
      <c r="AM595" s="657">
        <v>19</v>
      </c>
      <c r="AN595" s="666">
        <v>71</v>
      </c>
      <c r="AO595" s="657">
        <v>47</v>
      </c>
      <c r="AP595" s="657">
        <v>16</v>
      </c>
      <c r="AQ595" s="657">
        <v>31</v>
      </c>
      <c r="AR595" s="665">
        <v>750</v>
      </c>
      <c r="AS595" s="657">
        <v>266</v>
      </c>
      <c r="AT595" s="666">
        <v>484</v>
      </c>
      <c r="AU595" s="657">
        <v>260</v>
      </c>
      <c r="AV595" s="657">
        <v>108</v>
      </c>
      <c r="AW595" s="657">
        <v>152</v>
      </c>
      <c r="AX595" s="665">
        <v>532</v>
      </c>
      <c r="AY595" s="657">
        <v>127</v>
      </c>
      <c r="AZ595" s="666">
        <v>397</v>
      </c>
      <c r="BA595" s="657">
        <v>435</v>
      </c>
      <c r="BB595" s="657">
        <v>204</v>
      </c>
      <c r="BC595" s="657">
        <v>231</v>
      </c>
      <c r="BD595" s="665">
        <v>963</v>
      </c>
      <c r="BE595" s="657">
        <v>317</v>
      </c>
      <c r="BF595" s="666">
        <v>646</v>
      </c>
      <c r="BG595" s="657">
        <v>289</v>
      </c>
      <c r="BH595" s="657">
        <v>110</v>
      </c>
      <c r="BI595" s="657">
        <v>179</v>
      </c>
      <c r="BJ595" s="665">
        <v>62</v>
      </c>
      <c r="BK595" s="657">
        <v>23</v>
      </c>
      <c r="BL595" s="666">
        <v>39</v>
      </c>
      <c r="BM595" s="657">
        <v>97</v>
      </c>
      <c r="BN595" s="657">
        <v>32</v>
      </c>
      <c r="BO595" s="657">
        <v>65</v>
      </c>
      <c r="BP595" s="665">
        <v>29</v>
      </c>
      <c r="BQ595" s="657">
        <v>10</v>
      </c>
      <c r="BR595" s="666">
        <v>19</v>
      </c>
      <c r="BS595" s="657">
        <v>156</v>
      </c>
      <c r="BT595" s="657">
        <v>31</v>
      </c>
      <c r="BU595" s="657">
        <v>125</v>
      </c>
      <c r="BV595" s="665">
        <v>155</v>
      </c>
      <c r="BW595" s="657">
        <v>98</v>
      </c>
      <c r="BX595" s="666">
        <v>57</v>
      </c>
      <c r="BY595" s="657">
        <v>75</v>
      </c>
      <c r="BZ595" s="657">
        <v>35</v>
      </c>
      <c r="CA595" s="657">
        <v>40</v>
      </c>
      <c r="CB595" s="665">
        <v>127</v>
      </c>
      <c r="CC595" s="657">
        <v>27</v>
      </c>
      <c r="CD595" s="666">
        <v>89</v>
      </c>
      <c r="CE595" s="657">
        <v>42</v>
      </c>
      <c r="CF595" s="657">
        <v>21</v>
      </c>
      <c r="CG595" s="657">
        <v>21</v>
      </c>
      <c r="CH595" s="665">
        <v>186</v>
      </c>
      <c r="CI595" s="657">
        <v>50</v>
      </c>
      <c r="CJ595" s="666">
        <v>136</v>
      </c>
      <c r="CK595" s="657">
        <v>184</v>
      </c>
      <c r="CL595" s="657">
        <v>53</v>
      </c>
      <c r="CM595" s="657">
        <v>131</v>
      </c>
      <c r="CN595" s="665">
        <v>20</v>
      </c>
      <c r="CO595" s="657">
        <v>1</v>
      </c>
      <c r="CP595" s="666">
        <v>19</v>
      </c>
      <c r="CQ595" s="657">
        <v>19</v>
      </c>
      <c r="CR595" s="657">
        <v>10</v>
      </c>
      <c r="CS595" s="657">
        <v>9</v>
      </c>
      <c r="CT595" s="665">
        <v>15</v>
      </c>
      <c r="CU595" s="657">
        <v>6</v>
      </c>
      <c r="CV595" s="666">
        <v>9</v>
      </c>
      <c r="CW595" s="657">
        <v>19</v>
      </c>
      <c r="CX595" s="657">
        <v>4</v>
      </c>
      <c r="CY595" s="657">
        <v>15</v>
      </c>
      <c r="CZ595" s="665">
        <v>0</v>
      </c>
      <c r="DA595" s="657">
        <v>0</v>
      </c>
      <c r="DB595" s="666">
        <v>0</v>
      </c>
      <c r="DC595" s="657">
        <v>28</v>
      </c>
      <c r="DD595" s="657">
        <v>10</v>
      </c>
      <c r="DE595" s="657">
        <v>18</v>
      </c>
      <c r="DF595" s="665">
        <v>7</v>
      </c>
      <c r="DG595" s="657">
        <v>2</v>
      </c>
      <c r="DH595" s="666">
        <v>5</v>
      </c>
      <c r="DI595" s="657">
        <v>18</v>
      </c>
      <c r="DJ595" s="657">
        <v>3</v>
      </c>
      <c r="DK595" s="657">
        <v>15</v>
      </c>
      <c r="DL595" s="665">
        <v>28</v>
      </c>
      <c r="DM595" s="657">
        <v>10</v>
      </c>
      <c r="DN595" s="666">
        <v>18</v>
      </c>
      <c r="DO595" s="657">
        <v>76</v>
      </c>
      <c r="DP595" s="657">
        <v>39</v>
      </c>
      <c r="DQ595" s="657">
        <v>30</v>
      </c>
      <c r="DR595" s="665">
        <v>37</v>
      </c>
      <c r="DS595" s="657">
        <v>17</v>
      </c>
      <c r="DT595" s="666">
        <v>20</v>
      </c>
      <c r="DU595" s="665">
        <v>15</v>
      </c>
      <c r="DV595" s="657">
        <v>4</v>
      </c>
      <c r="DW595" s="666">
        <v>11</v>
      </c>
    </row>
    <row r="596" spans="1:127" x14ac:dyDescent="0.15">
      <c r="A596" s="529" t="s">
        <v>1938</v>
      </c>
      <c r="B596" s="661">
        <v>96619</v>
      </c>
      <c r="C596" s="662">
        <v>39403</v>
      </c>
      <c r="D596" s="663">
        <v>56754</v>
      </c>
      <c r="E596" s="657">
        <v>30298</v>
      </c>
      <c r="F596" s="657">
        <v>11904</v>
      </c>
      <c r="G596" s="657">
        <v>18323</v>
      </c>
      <c r="H596" s="665">
        <v>9052</v>
      </c>
      <c r="I596" s="657">
        <v>3591</v>
      </c>
      <c r="J596" s="666">
        <v>5425</v>
      </c>
      <c r="K596" s="657">
        <v>7251</v>
      </c>
      <c r="L596" s="657">
        <v>3144</v>
      </c>
      <c r="M596" s="657">
        <v>3884</v>
      </c>
      <c r="N596" s="665">
        <v>4015</v>
      </c>
      <c r="O596" s="657">
        <v>1779</v>
      </c>
      <c r="P596" s="666">
        <v>2229</v>
      </c>
      <c r="Q596" s="657">
        <v>8074</v>
      </c>
      <c r="R596" s="657">
        <v>3103</v>
      </c>
      <c r="S596" s="657">
        <v>4920</v>
      </c>
      <c r="T596" s="665">
        <v>692</v>
      </c>
      <c r="U596" s="657">
        <v>300</v>
      </c>
      <c r="V596" s="666">
        <v>389</v>
      </c>
      <c r="W596" s="657">
        <v>1582</v>
      </c>
      <c r="X596" s="657">
        <v>568</v>
      </c>
      <c r="Y596" s="657">
        <v>1014</v>
      </c>
      <c r="Z596" s="665">
        <v>2295</v>
      </c>
      <c r="AA596" s="657">
        <v>1054</v>
      </c>
      <c r="AB596" s="666">
        <v>1235</v>
      </c>
      <c r="AC596" s="657">
        <v>600</v>
      </c>
      <c r="AD596" s="657">
        <v>264</v>
      </c>
      <c r="AE596" s="657">
        <v>336</v>
      </c>
      <c r="AF596" s="665">
        <v>1353</v>
      </c>
      <c r="AG596" s="657">
        <v>623</v>
      </c>
      <c r="AH596" s="666">
        <v>730</v>
      </c>
      <c r="AI596" s="657">
        <v>4221</v>
      </c>
      <c r="AJ596" s="657">
        <v>1680</v>
      </c>
      <c r="AK596" s="657">
        <v>2540</v>
      </c>
      <c r="AL596" s="665">
        <v>836</v>
      </c>
      <c r="AM596" s="657">
        <v>377</v>
      </c>
      <c r="AN596" s="666">
        <v>459</v>
      </c>
      <c r="AO596" s="657">
        <v>742</v>
      </c>
      <c r="AP596" s="657">
        <v>330</v>
      </c>
      <c r="AQ596" s="657">
        <v>406</v>
      </c>
      <c r="AR596" s="665">
        <v>4324</v>
      </c>
      <c r="AS596" s="657">
        <v>1705</v>
      </c>
      <c r="AT596" s="666">
        <v>2619</v>
      </c>
      <c r="AU596" s="657">
        <v>3256</v>
      </c>
      <c r="AV596" s="657">
        <v>1311</v>
      </c>
      <c r="AW596" s="657">
        <v>1942</v>
      </c>
      <c r="AX596" s="665">
        <v>906</v>
      </c>
      <c r="AY596" s="657">
        <v>377</v>
      </c>
      <c r="AZ596" s="666">
        <v>529</v>
      </c>
      <c r="BA596" s="657">
        <v>2828</v>
      </c>
      <c r="BB596" s="657">
        <v>1248</v>
      </c>
      <c r="BC596" s="657">
        <v>1580</v>
      </c>
      <c r="BD596" s="665">
        <v>947</v>
      </c>
      <c r="BE596" s="657">
        <v>386</v>
      </c>
      <c r="BF596" s="666">
        <v>542</v>
      </c>
      <c r="BG596" s="657">
        <v>1774</v>
      </c>
      <c r="BH596" s="657">
        <v>703</v>
      </c>
      <c r="BI596" s="657">
        <v>1048</v>
      </c>
      <c r="BJ596" s="665">
        <v>597</v>
      </c>
      <c r="BK596" s="657">
        <v>251</v>
      </c>
      <c r="BL596" s="666">
        <v>346</v>
      </c>
      <c r="BM596" s="657">
        <v>815</v>
      </c>
      <c r="BN596" s="657">
        <v>371</v>
      </c>
      <c r="BO596" s="657">
        <v>443</v>
      </c>
      <c r="BP596" s="665">
        <v>306</v>
      </c>
      <c r="BQ596" s="657">
        <v>153</v>
      </c>
      <c r="BR596" s="666">
        <v>153</v>
      </c>
      <c r="BS596" s="657">
        <v>842</v>
      </c>
      <c r="BT596" s="657">
        <v>358</v>
      </c>
      <c r="BU596" s="657">
        <v>484</v>
      </c>
      <c r="BV596" s="665">
        <v>760</v>
      </c>
      <c r="BW596" s="657">
        <v>306</v>
      </c>
      <c r="BX596" s="666">
        <v>454</v>
      </c>
      <c r="BY596" s="657">
        <v>631</v>
      </c>
      <c r="BZ596" s="657">
        <v>287</v>
      </c>
      <c r="CA596" s="657">
        <v>342</v>
      </c>
      <c r="CB596" s="665">
        <v>867</v>
      </c>
      <c r="CC596" s="657">
        <v>452</v>
      </c>
      <c r="CD596" s="666">
        <v>413</v>
      </c>
      <c r="CE596" s="657">
        <v>523</v>
      </c>
      <c r="CF596" s="657">
        <v>209</v>
      </c>
      <c r="CG596" s="657">
        <v>314</v>
      </c>
      <c r="CH596" s="665">
        <v>1425</v>
      </c>
      <c r="CI596" s="657">
        <v>665</v>
      </c>
      <c r="CJ596" s="666">
        <v>760</v>
      </c>
      <c r="CK596" s="657">
        <v>1010</v>
      </c>
      <c r="CL596" s="657">
        <v>330</v>
      </c>
      <c r="CM596" s="657">
        <v>680</v>
      </c>
      <c r="CN596" s="665">
        <v>340</v>
      </c>
      <c r="CO596" s="657">
        <v>142</v>
      </c>
      <c r="CP596" s="666">
        <v>190</v>
      </c>
      <c r="CQ596" s="657">
        <v>303</v>
      </c>
      <c r="CR596" s="657">
        <v>115</v>
      </c>
      <c r="CS596" s="657">
        <v>188</v>
      </c>
      <c r="CT596" s="665">
        <v>495</v>
      </c>
      <c r="CU596" s="657">
        <v>185</v>
      </c>
      <c r="CV596" s="666">
        <v>310</v>
      </c>
      <c r="CW596" s="657">
        <v>358</v>
      </c>
      <c r="CX596" s="657">
        <v>165</v>
      </c>
      <c r="CY596" s="657">
        <v>193</v>
      </c>
      <c r="CZ596" s="665">
        <v>188</v>
      </c>
      <c r="DA596" s="657">
        <v>83</v>
      </c>
      <c r="DB596" s="666">
        <v>105</v>
      </c>
      <c r="DC596" s="657">
        <v>429</v>
      </c>
      <c r="DD596" s="657">
        <v>118</v>
      </c>
      <c r="DE596" s="657">
        <v>311</v>
      </c>
      <c r="DF596" s="665">
        <v>152</v>
      </c>
      <c r="DG596" s="657">
        <v>66</v>
      </c>
      <c r="DH596" s="666">
        <v>86</v>
      </c>
      <c r="DI596" s="657">
        <v>522</v>
      </c>
      <c r="DJ596" s="657">
        <v>229</v>
      </c>
      <c r="DK596" s="657">
        <v>293</v>
      </c>
      <c r="DL596" s="665">
        <v>215</v>
      </c>
      <c r="DM596" s="657">
        <v>100</v>
      </c>
      <c r="DN596" s="666">
        <v>115</v>
      </c>
      <c r="DO596" s="657">
        <v>319</v>
      </c>
      <c r="DP596" s="657">
        <v>130</v>
      </c>
      <c r="DQ596" s="657">
        <v>189</v>
      </c>
      <c r="DR596" s="665">
        <v>313</v>
      </c>
      <c r="DS596" s="657">
        <v>167</v>
      </c>
      <c r="DT596" s="666">
        <v>146</v>
      </c>
      <c r="DU596" s="665">
        <v>163</v>
      </c>
      <c r="DV596" s="657">
        <v>74</v>
      </c>
      <c r="DW596" s="666">
        <v>89</v>
      </c>
    </row>
    <row r="597" spans="1:127" x14ac:dyDescent="0.15">
      <c r="A597" s="529" t="s">
        <v>1939</v>
      </c>
      <c r="B597" s="661">
        <v>46546</v>
      </c>
      <c r="C597" s="662">
        <v>15824</v>
      </c>
      <c r="D597" s="663">
        <v>30389</v>
      </c>
      <c r="E597" s="657">
        <v>15875</v>
      </c>
      <c r="F597" s="657">
        <v>5123</v>
      </c>
      <c r="G597" s="657">
        <v>10717</v>
      </c>
      <c r="H597" s="665">
        <v>4726</v>
      </c>
      <c r="I597" s="657">
        <v>1565</v>
      </c>
      <c r="J597" s="666">
        <v>3146</v>
      </c>
      <c r="K597" s="657">
        <v>3742</v>
      </c>
      <c r="L597" s="657">
        <v>1301</v>
      </c>
      <c r="M597" s="657">
        <v>2229</v>
      </c>
      <c r="N597" s="665">
        <v>1901</v>
      </c>
      <c r="O597" s="657">
        <v>661</v>
      </c>
      <c r="P597" s="666">
        <v>1236</v>
      </c>
      <c r="Q597" s="657">
        <v>3855</v>
      </c>
      <c r="R597" s="657">
        <v>1442</v>
      </c>
      <c r="S597" s="657">
        <v>2395</v>
      </c>
      <c r="T597" s="665">
        <v>387</v>
      </c>
      <c r="U597" s="657">
        <v>142</v>
      </c>
      <c r="V597" s="666">
        <v>245</v>
      </c>
      <c r="W597" s="657">
        <v>829</v>
      </c>
      <c r="X597" s="657">
        <v>317</v>
      </c>
      <c r="Y597" s="657">
        <v>512</v>
      </c>
      <c r="Z597" s="665">
        <v>1285</v>
      </c>
      <c r="AA597" s="657">
        <v>487</v>
      </c>
      <c r="AB597" s="666">
        <v>795</v>
      </c>
      <c r="AC597" s="657">
        <v>274</v>
      </c>
      <c r="AD597" s="657">
        <v>120</v>
      </c>
      <c r="AE597" s="657">
        <v>154</v>
      </c>
      <c r="AF597" s="665">
        <v>704</v>
      </c>
      <c r="AG597" s="657">
        <v>256</v>
      </c>
      <c r="AH597" s="666">
        <v>448</v>
      </c>
      <c r="AI597" s="657">
        <v>1795</v>
      </c>
      <c r="AJ597" s="657">
        <v>533</v>
      </c>
      <c r="AK597" s="657">
        <v>1261</v>
      </c>
      <c r="AL597" s="665">
        <v>396</v>
      </c>
      <c r="AM597" s="657">
        <v>128</v>
      </c>
      <c r="AN597" s="666">
        <v>268</v>
      </c>
      <c r="AO597" s="657">
        <v>400</v>
      </c>
      <c r="AP597" s="657">
        <v>160</v>
      </c>
      <c r="AQ597" s="657">
        <v>234</v>
      </c>
      <c r="AR597" s="665">
        <v>1447</v>
      </c>
      <c r="AS597" s="657">
        <v>534</v>
      </c>
      <c r="AT597" s="666">
        <v>913</v>
      </c>
      <c r="AU597" s="657">
        <v>601</v>
      </c>
      <c r="AV597" s="657">
        <v>196</v>
      </c>
      <c r="AW597" s="657">
        <v>402</v>
      </c>
      <c r="AX597" s="665">
        <v>564</v>
      </c>
      <c r="AY597" s="657">
        <v>207</v>
      </c>
      <c r="AZ597" s="666">
        <v>357</v>
      </c>
      <c r="BA597" s="657">
        <v>1186</v>
      </c>
      <c r="BB597" s="657">
        <v>414</v>
      </c>
      <c r="BC597" s="657">
        <v>772</v>
      </c>
      <c r="BD597" s="665">
        <v>397</v>
      </c>
      <c r="BE597" s="657">
        <v>150</v>
      </c>
      <c r="BF597" s="666">
        <v>237</v>
      </c>
      <c r="BG597" s="657">
        <v>834</v>
      </c>
      <c r="BH597" s="657">
        <v>247</v>
      </c>
      <c r="BI597" s="657">
        <v>564</v>
      </c>
      <c r="BJ597" s="665">
        <v>303</v>
      </c>
      <c r="BK597" s="657">
        <v>109</v>
      </c>
      <c r="BL597" s="666">
        <v>194</v>
      </c>
      <c r="BM597" s="657">
        <v>307</v>
      </c>
      <c r="BN597" s="657">
        <v>109</v>
      </c>
      <c r="BO597" s="657">
        <v>197</v>
      </c>
      <c r="BP597" s="665">
        <v>184</v>
      </c>
      <c r="BQ597" s="657">
        <v>73</v>
      </c>
      <c r="BR597" s="666">
        <v>111</v>
      </c>
      <c r="BS597" s="657">
        <v>409</v>
      </c>
      <c r="BT597" s="657">
        <v>133</v>
      </c>
      <c r="BU597" s="657">
        <v>276</v>
      </c>
      <c r="BV597" s="665">
        <v>334</v>
      </c>
      <c r="BW597" s="657">
        <v>114</v>
      </c>
      <c r="BX597" s="666">
        <v>220</v>
      </c>
      <c r="BY597" s="657">
        <v>287</v>
      </c>
      <c r="BZ597" s="657">
        <v>104</v>
      </c>
      <c r="CA597" s="657">
        <v>181</v>
      </c>
      <c r="CB597" s="665">
        <v>357</v>
      </c>
      <c r="CC597" s="657">
        <v>159</v>
      </c>
      <c r="CD597" s="666">
        <v>198</v>
      </c>
      <c r="CE597" s="657">
        <v>291</v>
      </c>
      <c r="CF597" s="657">
        <v>98</v>
      </c>
      <c r="CG597" s="657">
        <v>193</v>
      </c>
      <c r="CH597" s="665">
        <v>364</v>
      </c>
      <c r="CI597" s="657">
        <v>141</v>
      </c>
      <c r="CJ597" s="666">
        <v>223</v>
      </c>
      <c r="CK597" s="657">
        <v>645</v>
      </c>
      <c r="CL597" s="657">
        <v>157</v>
      </c>
      <c r="CM597" s="657">
        <v>488</v>
      </c>
      <c r="CN597" s="665">
        <v>102</v>
      </c>
      <c r="CO597" s="657">
        <v>28</v>
      </c>
      <c r="CP597" s="666">
        <v>74</v>
      </c>
      <c r="CQ597" s="657">
        <v>140</v>
      </c>
      <c r="CR597" s="657">
        <v>44</v>
      </c>
      <c r="CS597" s="657">
        <v>96</v>
      </c>
      <c r="CT597" s="665">
        <v>369</v>
      </c>
      <c r="CU597" s="657">
        <v>143</v>
      </c>
      <c r="CV597" s="666">
        <v>226</v>
      </c>
      <c r="CW597" s="657">
        <v>222</v>
      </c>
      <c r="CX597" s="657">
        <v>90</v>
      </c>
      <c r="CY597" s="657">
        <v>132</v>
      </c>
      <c r="CZ597" s="665">
        <v>81</v>
      </c>
      <c r="DA597" s="657">
        <v>26</v>
      </c>
      <c r="DB597" s="666">
        <v>55</v>
      </c>
      <c r="DC597" s="657">
        <v>189</v>
      </c>
      <c r="DD597" s="657">
        <v>58</v>
      </c>
      <c r="DE597" s="657">
        <v>131</v>
      </c>
      <c r="DF597" s="665">
        <v>54</v>
      </c>
      <c r="DG597" s="657">
        <v>16</v>
      </c>
      <c r="DH597" s="666">
        <v>38</v>
      </c>
      <c r="DI597" s="657">
        <v>195</v>
      </c>
      <c r="DJ597" s="657">
        <v>64</v>
      </c>
      <c r="DK597" s="657">
        <v>131</v>
      </c>
      <c r="DL597" s="665">
        <v>94</v>
      </c>
      <c r="DM597" s="657">
        <v>33</v>
      </c>
      <c r="DN597" s="666">
        <v>61</v>
      </c>
      <c r="DO597" s="657">
        <v>129</v>
      </c>
      <c r="DP597" s="657">
        <v>42</v>
      </c>
      <c r="DQ597" s="657">
        <v>87</v>
      </c>
      <c r="DR597" s="665">
        <v>176</v>
      </c>
      <c r="DS597" s="657">
        <v>62</v>
      </c>
      <c r="DT597" s="666">
        <v>114</v>
      </c>
      <c r="DU597" s="665">
        <v>116</v>
      </c>
      <c r="DV597" s="657">
        <v>38</v>
      </c>
      <c r="DW597" s="666">
        <v>78</v>
      </c>
    </row>
    <row r="598" spans="1:127" x14ac:dyDescent="0.15">
      <c r="A598" s="529" t="s">
        <v>1940</v>
      </c>
      <c r="B598" s="661">
        <v>30</v>
      </c>
      <c r="C598" s="662">
        <v>10</v>
      </c>
      <c r="D598" s="663">
        <v>20</v>
      </c>
      <c r="E598" s="657">
        <v>9</v>
      </c>
      <c r="F598" s="657">
        <v>4</v>
      </c>
      <c r="G598" s="657">
        <v>5</v>
      </c>
      <c r="H598" s="665">
        <v>0</v>
      </c>
      <c r="I598" s="657">
        <v>0</v>
      </c>
      <c r="J598" s="666">
        <v>0</v>
      </c>
      <c r="K598" s="657">
        <v>2</v>
      </c>
      <c r="L598" s="657">
        <v>1</v>
      </c>
      <c r="M598" s="657">
        <v>1</v>
      </c>
      <c r="N598" s="665">
        <v>0</v>
      </c>
      <c r="O598" s="657">
        <v>0</v>
      </c>
      <c r="P598" s="666">
        <v>0</v>
      </c>
      <c r="Q598" s="657">
        <v>11</v>
      </c>
      <c r="R598" s="657">
        <v>2</v>
      </c>
      <c r="S598" s="657">
        <v>9</v>
      </c>
      <c r="T598" s="665">
        <v>0</v>
      </c>
      <c r="U598" s="657">
        <v>0</v>
      </c>
      <c r="V598" s="666">
        <v>0</v>
      </c>
      <c r="W598" s="657">
        <v>0</v>
      </c>
      <c r="X598" s="657">
        <v>0</v>
      </c>
      <c r="Y598" s="657">
        <v>0</v>
      </c>
      <c r="Z598" s="665">
        <v>0</v>
      </c>
      <c r="AA598" s="657">
        <v>0</v>
      </c>
      <c r="AB598" s="666">
        <v>0</v>
      </c>
      <c r="AC598" s="657">
        <v>0</v>
      </c>
      <c r="AD598" s="657">
        <v>0</v>
      </c>
      <c r="AE598" s="657">
        <v>0</v>
      </c>
      <c r="AF598" s="665">
        <v>2</v>
      </c>
      <c r="AG598" s="657">
        <v>1</v>
      </c>
      <c r="AH598" s="666">
        <v>1</v>
      </c>
      <c r="AI598" s="657">
        <v>0</v>
      </c>
      <c r="AJ598" s="657">
        <v>0</v>
      </c>
      <c r="AK598" s="657">
        <v>0</v>
      </c>
      <c r="AL598" s="665">
        <v>0</v>
      </c>
      <c r="AM598" s="657">
        <v>0</v>
      </c>
      <c r="AN598" s="666">
        <v>0</v>
      </c>
      <c r="AO598" s="657">
        <v>0</v>
      </c>
      <c r="AP598" s="657">
        <v>0</v>
      </c>
      <c r="AQ598" s="657">
        <v>0</v>
      </c>
      <c r="AR598" s="665">
        <v>4</v>
      </c>
      <c r="AS598" s="657">
        <v>2</v>
      </c>
      <c r="AT598" s="666">
        <v>2</v>
      </c>
      <c r="AU598" s="657">
        <v>0</v>
      </c>
      <c r="AV598" s="657">
        <v>0</v>
      </c>
      <c r="AW598" s="657">
        <v>0</v>
      </c>
      <c r="AX598" s="665">
        <v>0</v>
      </c>
      <c r="AY598" s="657">
        <v>0</v>
      </c>
      <c r="AZ598" s="666">
        <v>0</v>
      </c>
      <c r="BA598" s="657">
        <v>1</v>
      </c>
      <c r="BB598" s="657">
        <v>0</v>
      </c>
      <c r="BC598" s="657">
        <v>1</v>
      </c>
      <c r="BD598" s="665">
        <v>0</v>
      </c>
      <c r="BE598" s="657">
        <v>0</v>
      </c>
      <c r="BF598" s="666">
        <v>0</v>
      </c>
      <c r="BG598" s="657">
        <v>0</v>
      </c>
      <c r="BH598" s="657">
        <v>0</v>
      </c>
      <c r="BI598" s="657">
        <v>0</v>
      </c>
      <c r="BJ598" s="665">
        <v>1</v>
      </c>
      <c r="BK598" s="657">
        <v>0</v>
      </c>
      <c r="BL598" s="666">
        <v>1</v>
      </c>
      <c r="BM598" s="657">
        <v>0</v>
      </c>
      <c r="BN598" s="657">
        <v>0</v>
      </c>
      <c r="BO598" s="657">
        <v>0</v>
      </c>
      <c r="BP598" s="665">
        <v>0</v>
      </c>
      <c r="BQ598" s="657">
        <v>0</v>
      </c>
      <c r="BR598" s="666">
        <v>0</v>
      </c>
      <c r="BS598" s="657">
        <v>0</v>
      </c>
      <c r="BT598" s="657">
        <v>0</v>
      </c>
      <c r="BU598" s="657">
        <v>0</v>
      </c>
      <c r="BV598" s="665">
        <v>0</v>
      </c>
      <c r="BW598" s="657">
        <v>0</v>
      </c>
      <c r="BX598" s="666">
        <v>0</v>
      </c>
      <c r="BY598" s="657">
        <v>0</v>
      </c>
      <c r="BZ598" s="657">
        <v>0</v>
      </c>
      <c r="CA598" s="657">
        <v>0</v>
      </c>
      <c r="CB598" s="665">
        <v>0</v>
      </c>
      <c r="CC598" s="657">
        <v>0</v>
      </c>
      <c r="CD598" s="666">
        <v>0</v>
      </c>
      <c r="CE598" s="657">
        <v>0</v>
      </c>
      <c r="CF598" s="657">
        <v>0</v>
      </c>
      <c r="CG598" s="657">
        <v>0</v>
      </c>
      <c r="CH598" s="665">
        <v>0</v>
      </c>
      <c r="CI598" s="657">
        <v>0</v>
      </c>
      <c r="CJ598" s="666">
        <v>0</v>
      </c>
      <c r="CK598" s="657">
        <v>0</v>
      </c>
      <c r="CL598" s="657">
        <v>0</v>
      </c>
      <c r="CM598" s="657">
        <v>0</v>
      </c>
      <c r="CN598" s="665">
        <v>0</v>
      </c>
      <c r="CO598" s="657">
        <v>0</v>
      </c>
      <c r="CP598" s="666">
        <v>0</v>
      </c>
      <c r="CQ598" s="657">
        <v>0</v>
      </c>
      <c r="CR598" s="657">
        <v>0</v>
      </c>
      <c r="CS598" s="657">
        <v>0</v>
      </c>
      <c r="CT598" s="665">
        <v>0</v>
      </c>
      <c r="CU598" s="657">
        <v>0</v>
      </c>
      <c r="CV598" s="666">
        <v>0</v>
      </c>
      <c r="CW598" s="657">
        <v>0</v>
      </c>
      <c r="CX598" s="657">
        <v>0</v>
      </c>
      <c r="CY598" s="657">
        <v>0</v>
      </c>
      <c r="CZ598" s="665">
        <v>0</v>
      </c>
      <c r="DA598" s="657">
        <v>0</v>
      </c>
      <c r="DB598" s="666">
        <v>0</v>
      </c>
      <c r="DC598" s="657">
        <v>0</v>
      </c>
      <c r="DD598" s="657">
        <v>0</v>
      </c>
      <c r="DE598" s="657">
        <v>0</v>
      </c>
      <c r="DF598" s="665">
        <v>0</v>
      </c>
      <c r="DG598" s="657">
        <v>0</v>
      </c>
      <c r="DH598" s="666">
        <v>0</v>
      </c>
      <c r="DI598" s="657">
        <v>0</v>
      </c>
      <c r="DJ598" s="657">
        <v>0</v>
      </c>
      <c r="DK598" s="657">
        <v>0</v>
      </c>
      <c r="DL598" s="665">
        <v>0</v>
      </c>
      <c r="DM598" s="657">
        <v>0</v>
      </c>
      <c r="DN598" s="666">
        <v>0</v>
      </c>
      <c r="DO598" s="657">
        <v>0</v>
      </c>
      <c r="DP598" s="657">
        <v>0</v>
      </c>
      <c r="DQ598" s="657">
        <v>0</v>
      </c>
      <c r="DR598" s="665">
        <v>0</v>
      </c>
      <c r="DS598" s="657">
        <v>0</v>
      </c>
      <c r="DT598" s="666">
        <v>0</v>
      </c>
      <c r="DU598" s="665">
        <v>0</v>
      </c>
      <c r="DV598" s="657">
        <v>0</v>
      </c>
      <c r="DW598" s="666">
        <v>0</v>
      </c>
    </row>
    <row r="599" spans="1:127" x14ac:dyDescent="0.15">
      <c r="A599" s="529" t="s">
        <v>1941</v>
      </c>
      <c r="B599" s="661">
        <v>12240</v>
      </c>
      <c r="C599" s="662">
        <v>3789</v>
      </c>
      <c r="D599" s="663">
        <v>8442</v>
      </c>
      <c r="E599" s="657">
        <v>3725</v>
      </c>
      <c r="F599" s="657">
        <v>1255</v>
      </c>
      <c r="G599" s="657">
        <v>2470</v>
      </c>
      <c r="H599" s="665">
        <v>1497</v>
      </c>
      <c r="I599" s="657">
        <v>460</v>
      </c>
      <c r="J599" s="666">
        <v>1037</v>
      </c>
      <c r="K599" s="657">
        <v>968</v>
      </c>
      <c r="L599" s="657">
        <v>326</v>
      </c>
      <c r="M599" s="657">
        <v>642</v>
      </c>
      <c r="N599" s="665">
        <v>451</v>
      </c>
      <c r="O599" s="657">
        <v>82</v>
      </c>
      <c r="P599" s="666">
        <v>369</v>
      </c>
      <c r="Q599" s="657">
        <v>1105</v>
      </c>
      <c r="R599" s="657">
        <v>357</v>
      </c>
      <c r="S599" s="657">
        <v>748</v>
      </c>
      <c r="T599" s="665">
        <v>97</v>
      </c>
      <c r="U599" s="657">
        <v>41</v>
      </c>
      <c r="V599" s="666">
        <v>56</v>
      </c>
      <c r="W599" s="657">
        <v>215</v>
      </c>
      <c r="X599" s="657">
        <v>72</v>
      </c>
      <c r="Y599" s="657">
        <v>143</v>
      </c>
      <c r="Z599" s="665">
        <v>453</v>
      </c>
      <c r="AA599" s="657">
        <v>129</v>
      </c>
      <c r="AB599" s="666">
        <v>324</v>
      </c>
      <c r="AC599" s="657">
        <v>89</v>
      </c>
      <c r="AD599" s="657">
        <v>65</v>
      </c>
      <c r="AE599" s="657">
        <v>24</v>
      </c>
      <c r="AF599" s="665">
        <v>167</v>
      </c>
      <c r="AG599" s="657">
        <v>62</v>
      </c>
      <c r="AH599" s="666">
        <v>105</v>
      </c>
      <c r="AI599" s="657">
        <v>468</v>
      </c>
      <c r="AJ599" s="657">
        <v>92</v>
      </c>
      <c r="AK599" s="657">
        <v>376</v>
      </c>
      <c r="AL599" s="665">
        <v>124</v>
      </c>
      <c r="AM599" s="657">
        <v>24</v>
      </c>
      <c r="AN599" s="666">
        <v>100</v>
      </c>
      <c r="AO599" s="657">
        <v>114</v>
      </c>
      <c r="AP599" s="657">
        <v>38</v>
      </c>
      <c r="AQ599" s="657">
        <v>70</v>
      </c>
      <c r="AR599" s="665">
        <v>259</v>
      </c>
      <c r="AS599" s="657">
        <v>64</v>
      </c>
      <c r="AT599" s="666">
        <v>195</v>
      </c>
      <c r="AU599" s="657">
        <v>144</v>
      </c>
      <c r="AV599" s="657">
        <v>25</v>
      </c>
      <c r="AW599" s="657">
        <v>116</v>
      </c>
      <c r="AX599" s="665">
        <v>138</v>
      </c>
      <c r="AY599" s="657">
        <v>50</v>
      </c>
      <c r="AZ599" s="666">
        <v>88</v>
      </c>
      <c r="BA599" s="657">
        <v>297</v>
      </c>
      <c r="BB599" s="657">
        <v>65</v>
      </c>
      <c r="BC599" s="657">
        <v>232</v>
      </c>
      <c r="BD599" s="665">
        <v>148</v>
      </c>
      <c r="BE599" s="657">
        <v>56</v>
      </c>
      <c r="BF599" s="666">
        <v>92</v>
      </c>
      <c r="BG599" s="657">
        <v>185</v>
      </c>
      <c r="BH599" s="657">
        <v>31</v>
      </c>
      <c r="BI599" s="657">
        <v>154</v>
      </c>
      <c r="BJ599" s="665">
        <v>68</v>
      </c>
      <c r="BK599" s="657">
        <v>23</v>
      </c>
      <c r="BL599" s="666">
        <v>45</v>
      </c>
      <c r="BM599" s="657">
        <v>44</v>
      </c>
      <c r="BN599" s="657">
        <v>13</v>
      </c>
      <c r="BO599" s="657">
        <v>31</v>
      </c>
      <c r="BP599" s="665">
        <v>53</v>
      </c>
      <c r="BQ599" s="657">
        <v>21</v>
      </c>
      <c r="BR599" s="666">
        <v>32</v>
      </c>
      <c r="BS599" s="657">
        <v>71</v>
      </c>
      <c r="BT599" s="657">
        <v>22</v>
      </c>
      <c r="BU599" s="657">
        <v>49</v>
      </c>
      <c r="BV599" s="665">
        <v>53</v>
      </c>
      <c r="BW599" s="657">
        <v>25</v>
      </c>
      <c r="BX599" s="666">
        <v>28</v>
      </c>
      <c r="BY599" s="657">
        <v>94</v>
      </c>
      <c r="BZ599" s="657">
        <v>36</v>
      </c>
      <c r="CA599" s="657">
        <v>58</v>
      </c>
      <c r="CB599" s="665">
        <v>60</v>
      </c>
      <c r="CC599" s="657">
        <v>28</v>
      </c>
      <c r="CD599" s="666">
        <v>32</v>
      </c>
      <c r="CE599" s="657">
        <v>40</v>
      </c>
      <c r="CF599" s="657">
        <v>17</v>
      </c>
      <c r="CG599" s="657">
        <v>23</v>
      </c>
      <c r="CH599" s="665">
        <v>162</v>
      </c>
      <c r="CI599" s="657">
        <v>44</v>
      </c>
      <c r="CJ599" s="666">
        <v>118</v>
      </c>
      <c r="CK599" s="657">
        <v>285</v>
      </c>
      <c r="CL599" s="657">
        <v>53</v>
      </c>
      <c r="CM599" s="657">
        <v>232</v>
      </c>
      <c r="CN599" s="665">
        <v>36</v>
      </c>
      <c r="CO599" s="657">
        <v>3</v>
      </c>
      <c r="CP599" s="666">
        <v>33</v>
      </c>
      <c r="CQ599" s="657">
        <v>61</v>
      </c>
      <c r="CR599" s="657">
        <v>17</v>
      </c>
      <c r="CS599" s="657">
        <v>44</v>
      </c>
      <c r="CT599" s="665">
        <v>299</v>
      </c>
      <c r="CU599" s="657">
        <v>118</v>
      </c>
      <c r="CV599" s="666">
        <v>181</v>
      </c>
      <c r="CW599" s="657">
        <v>61</v>
      </c>
      <c r="CX599" s="657">
        <v>24</v>
      </c>
      <c r="CY599" s="657">
        <v>37</v>
      </c>
      <c r="CZ599" s="665">
        <v>8</v>
      </c>
      <c r="DA599" s="657">
        <v>1</v>
      </c>
      <c r="DB599" s="666">
        <v>7</v>
      </c>
      <c r="DC599" s="657">
        <v>21</v>
      </c>
      <c r="DD599" s="657">
        <v>4</v>
      </c>
      <c r="DE599" s="657">
        <v>17</v>
      </c>
      <c r="DF599" s="665">
        <v>9</v>
      </c>
      <c r="DG599" s="657">
        <v>1</v>
      </c>
      <c r="DH599" s="666">
        <v>8</v>
      </c>
      <c r="DI599" s="657">
        <v>27</v>
      </c>
      <c r="DJ599" s="657">
        <v>1</v>
      </c>
      <c r="DK599" s="657">
        <v>26</v>
      </c>
      <c r="DL599" s="665">
        <v>19</v>
      </c>
      <c r="DM599" s="657">
        <v>5</v>
      </c>
      <c r="DN599" s="666">
        <v>14</v>
      </c>
      <c r="DO599" s="657">
        <v>35</v>
      </c>
      <c r="DP599" s="657">
        <v>8</v>
      </c>
      <c r="DQ599" s="657">
        <v>27</v>
      </c>
      <c r="DR599" s="665">
        <v>75</v>
      </c>
      <c r="DS599" s="657">
        <v>26</v>
      </c>
      <c r="DT599" s="666">
        <v>49</v>
      </c>
      <c r="DU599" s="665">
        <v>15</v>
      </c>
      <c r="DV599" s="657">
        <v>5</v>
      </c>
      <c r="DW599" s="666">
        <v>10</v>
      </c>
    </row>
    <row r="600" spans="1:127" x14ac:dyDescent="0.15">
      <c r="A600" s="529" t="s">
        <v>1942</v>
      </c>
      <c r="B600" s="661">
        <v>8941</v>
      </c>
      <c r="C600" s="662">
        <v>2429</v>
      </c>
      <c r="D600" s="663">
        <v>6509</v>
      </c>
      <c r="E600" s="657">
        <v>2429</v>
      </c>
      <c r="F600" s="657">
        <v>675</v>
      </c>
      <c r="G600" s="657">
        <v>1754</v>
      </c>
      <c r="H600" s="665">
        <v>989</v>
      </c>
      <c r="I600" s="657">
        <v>245</v>
      </c>
      <c r="J600" s="666">
        <v>744</v>
      </c>
      <c r="K600" s="657">
        <v>806</v>
      </c>
      <c r="L600" s="657">
        <v>250</v>
      </c>
      <c r="M600" s="657">
        <v>556</v>
      </c>
      <c r="N600" s="665">
        <v>347</v>
      </c>
      <c r="O600" s="657">
        <v>56</v>
      </c>
      <c r="P600" s="666">
        <v>291</v>
      </c>
      <c r="Q600" s="657">
        <v>915</v>
      </c>
      <c r="R600" s="657">
        <v>260</v>
      </c>
      <c r="S600" s="657">
        <v>655</v>
      </c>
      <c r="T600" s="665">
        <v>57</v>
      </c>
      <c r="U600" s="657">
        <v>21</v>
      </c>
      <c r="V600" s="666">
        <v>36</v>
      </c>
      <c r="W600" s="657">
        <v>215</v>
      </c>
      <c r="X600" s="657">
        <v>72</v>
      </c>
      <c r="Y600" s="657">
        <v>143</v>
      </c>
      <c r="Z600" s="665">
        <v>404</v>
      </c>
      <c r="AA600" s="657">
        <v>108</v>
      </c>
      <c r="AB600" s="666">
        <v>296</v>
      </c>
      <c r="AC600" s="657">
        <v>89</v>
      </c>
      <c r="AD600" s="657">
        <v>65</v>
      </c>
      <c r="AE600" s="657">
        <v>24</v>
      </c>
      <c r="AF600" s="665">
        <v>132</v>
      </c>
      <c r="AG600" s="657">
        <v>38</v>
      </c>
      <c r="AH600" s="666">
        <v>94</v>
      </c>
      <c r="AI600" s="657">
        <v>415</v>
      </c>
      <c r="AJ600" s="657">
        <v>75</v>
      </c>
      <c r="AK600" s="657">
        <v>340</v>
      </c>
      <c r="AL600" s="665">
        <v>114</v>
      </c>
      <c r="AM600" s="657">
        <v>21</v>
      </c>
      <c r="AN600" s="666">
        <v>93</v>
      </c>
      <c r="AO600" s="657">
        <v>99</v>
      </c>
      <c r="AP600" s="657">
        <v>33</v>
      </c>
      <c r="AQ600" s="657">
        <v>66</v>
      </c>
      <c r="AR600" s="665">
        <v>225</v>
      </c>
      <c r="AS600" s="657">
        <v>60</v>
      </c>
      <c r="AT600" s="666">
        <v>165</v>
      </c>
      <c r="AU600" s="657">
        <v>108</v>
      </c>
      <c r="AV600" s="657">
        <v>20</v>
      </c>
      <c r="AW600" s="657">
        <v>85</v>
      </c>
      <c r="AX600" s="665">
        <v>99</v>
      </c>
      <c r="AY600" s="657">
        <v>21</v>
      </c>
      <c r="AZ600" s="666">
        <v>78</v>
      </c>
      <c r="BA600" s="657">
        <v>274</v>
      </c>
      <c r="BB600" s="657">
        <v>63</v>
      </c>
      <c r="BC600" s="657">
        <v>211</v>
      </c>
      <c r="BD600" s="665">
        <v>148</v>
      </c>
      <c r="BE600" s="657">
        <v>56</v>
      </c>
      <c r="BF600" s="666">
        <v>92</v>
      </c>
      <c r="BG600" s="657">
        <v>162</v>
      </c>
      <c r="BH600" s="657">
        <v>27</v>
      </c>
      <c r="BI600" s="657">
        <v>135</v>
      </c>
      <c r="BJ600" s="665">
        <v>49</v>
      </c>
      <c r="BK600" s="657">
        <v>16</v>
      </c>
      <c r="BL600" s="666">
        <v>33</v>
      </c>
      <c r="BM600" s="657">
        <v>38</v>
      </c>
      <c r="BN600" s="657">
        <v>12</v>
      </c>
      <c r="BO600" s="657">
        <v>26</v>
      </c>
      <c r="BP600" s="665">
        <v>27</v>
      </c>
      <c r="BQ600" s="657">
        <v>11</v>
      </c>
      <c r="BR600" s="666">
        <v>16</v>
      </c>
      <c r="BS600" s="657">
        <v>58</v>
      </c>
      <c r="BT600" s="657">
        <v>15</v>
      </c>
      <c r="BU600" s="657">
        <v>43</v>
      </c>
      <c r="BV600" s="665">
        <v>36</v>
      </c>
      <c r="BW600" s="657">
        <v>14</v>
      </c>
      <c r="BX600" s="666">
        <v>22</v>
      </c>
      <c r="BY600" s="657">
        <v>85</v>
      </c>
      <c r="BZ600" s="657">
        <v>33</v>
      </c>
      <c r="CA600" s="657">
        <v>52</v>
      </c>
      <c r="CB600" s="665">
        <v>59</v>
      </c>
      <c r="CC600" s="657">
        <v>27</v>
      </c>
      <c r="CD600" s="666">
        <v>32</v>
      </c>
      <c r="CE600" s="657">
        <v>32</v>
      </c>
      <c r="CF600" s="657">
        <v>13</v>
      </c>
      <c r="CG600" s="657">
        <v>19</v>
      </c>
      <c r="CH600" s="665">
        <v>97</v>
      </c>
      <c r="CI600" s="657">
        <v>24</v>
      </c>
      <c r="CJ600" s="666">
        <v>73</v>
      </c>
      <c r="CK600" s="657">
        <v>116</v>
      </c>
      <c r="CL600" s="657">
        <v>25</v>
      </c>
      <c r="CM600" s="657">
        <v>91</v>
      </c>
      <c r="CN600" s="665">
        <v>36</v>
      </c>
      <c r="CO600" s="657">
        <v>3</v>
      </c>
      <c r="CP600" s="666">
        <v>33</v>
      </c>
      <c r="CQ600" s="657">
        <v>45</v>
      </c>
      <c r="CR600" s="657">
        <v>13</v>
      </c>
      <c r="CS600" s="657">
        <v>32</v>
      </c>
      <c r="CT600" s="665">
        <v>40</v>
      </c>
      <c r="CU600" s="657">
        <v>5</v>
      </c>
      <c r="CV600" s="666">
        <v>35</v>
      </c>
      <c r="CW600" s="657">
        <v>61</v>
      </c>
      <c r="CX600" s="657">
        <v>24</v>
      </c>
      <c r="CY600" s="657">
        <v>37</v>
      </c>
      <c r="CZ600" s="665">
        <v>8</v>
      </c>
      <c r="DA600" s="657">
        <v>1</v>
      </c>
      <c r="DB600" s="666">
        <v>7</v>
      </c>
      <c r="DC600" s="657">
        <v>21</v>
      </c>
      <c r="DD600" s="657">
        <v>4</v>
      </c>
      <c r="DE600" s="657">
        <v>17</v>
      </c>
      <c r="DF600" s="665">
        <v>9</v>
      </c>
      <c r="DG600" s="657">
        <v>1</v>
      </c>
      <c r="DH600" s="666">
        <v>8</v>
      </c>
      <c r="DI600" s="657">
        <v>27</v>
      </c>
      <c r="DJ600" s="657">
        <v>1</v>
      </c>
      <c r="DK600" s="657">
        <v>26</v>
      </c>
      <c r="DL600" s="665">
        <v>19</v>
      </c>
      <c r="DM600" s="657">
        <v>5</v>
      </c>
      <c r="DN600" s="666">
        <v>14</v>
      </c>
      <c r="DO600" s="657">
        <v>11</v>
      </c>
      <c r="DP600" s="657">
        <v>4</v>
      </c>
      <c r="DQ600" s="657">
        <v>7</v>
      </c>
      <c r="DR600" s="665">
        <v>25</v>
      </c>
      <c r="DS600" s="657">
        <v>7</v>
      </c>
      <c r="DT600" s="666">
        <v>18</v>
      </c>
      <c r="DU600" s="665">
        <v>15</v>
      </c>
      <c r="DV600" s="657">
        <v>5</v>
      </c>
      <c r="DW600" s="666">
        <v>10</v>
      </c>
    </row>
    <row r="601" spans="1:127" x14ac:dyDescent="0.15">
      <c r="A601" s="529" t="s">
        <v>1943</v>
      </c>
      <c r="B601" s="661">
        <v>3299</v>
      </c>
      <c r="C601" s="662">
        <v>1360</v>
      </c>
      <c r="D601" s="663">
        <v>1933</v>
      </c>
      <c r="E601" s="657">
        <v>1296</v>
      </c>
      <c r="F601" s="657">
        <v>580</v>
      </c>
      <c r="G601" s="657">
        <v>716</v>
      </c>
      <c r="H601" s="665">
        <v>508</v>
      </c>
      <c r="I601" s="657">
        <v>215</v>
      </c>
      <c r="J601" s="666">
        <v>293</v>
      </c>
      <c r="K601" s="657">
        <v>162</v>
      </c>
      <c r="L601" s="657">
        <v>76</v>
      </c>
      <c r="M601" s="657">
        <v>86</v>
      </c>
      <c r="N601" s="665">
        <v>104</v>
      </c>
      <c r="O601" s="657">
        <v>26</v>
      </c>
      <c r="P601" s="666">
        <v>78</v>
      </c>
      <c r="Q601" s="657">
        <v>190</v>
      </c>
      <c r="R601" s="657">
        <v>97</v>
      </c>
      <c r="S601" s="657">
        <v>93</v>
      </c>
      <c r="T601" s="665">
        <v>40</v>
      </c>
      <c r="U601" s="657">
        <v>20</v>
      </c>
      <c r="V601" s="666">
        <v>20</v>
      </c>
      <c r="W601" s="657">
        <v>0</v>
      </c>
      <c r="X601" s="657">
        <v>0</v>
      </c>
      <c r="Y601" s="657">
        <v>0</v>
      </c>
      <c r="Z601" s="665">
        <v>49</v>
      </c>
      <c r="AA601" s="657">
        <v>21</v>
      </c>
      <c r="AB601" s="666">
        <v>28</v>
      </c>
      <c r="AC601" s="657">
        <v>0</v>
      </c>
      <c r="AD601" s="657">
        <v>0</v>
      </c>
      <c r="AE601" s="657">
        <v>0</v>
      </c>
      <c r="AF601" s="665">
        <v>35</v>
      </c>
      <c r="AG601" s="657">
        <v>24</v>
      </c>
      <c r="AH601" s="666">
        <v>11</v>
      </c>
      <c r="AI601" s="657">
        <v>53</v>
      </c>
      <c r="AJ601" s="657">
        <v>17</v>
      </c>
      <c r="AK601" s="657">
        <v>36</v>
      </c>
      <c r="AL601" s="665">
        <v>10</v>
      </c>
      <c r="AM601" s="657">
        <v>3</v>
      </c>
      <c r="AN601" s="666">
        <v>7</v>
      </c>
      <c r="AO601" s="657">
        <v>15</v>
      </c>
      <c r="AP601" s="657">
        <v>5</v>
      </c>
      <c r="AQ601" s="657">
        <v>4</v>
      </c>
      <c r="AR601" s="665">
        <v>34</v>
      </c>
      <c r="AS601" s="657">
        <v>4</v>
      </c>
      <c r="AT601" s="666">
        <v>30</v>
      </c>
      <c r="AU601" s="657">
        <v>36</v>
      </c>
      <c r="AV601" s="657">
        <v>5</v>
      </c>
      <c r="AW601" s="657">
        <v>31</v>
      </c>
      <c r="AX601" s="665">
        <v>39</v>
      </c>
      <c r="AY601" s="657">
        <v>29</v>
      </c>
      <c r="AZ601" s="666">
        <v>10</v>
      </c>
      <c r="BA601" s="657">
        <v>23</v>
      </c>
      <c r="BB601" s="657">
        <v>2</v>
      </c>
      <c r="BC601" s="657">
        <v>21</v>
      </c>
      <c r="BD601" s="665">
        <v>0</v>
      </c>
      <c r="BE601" s="657">
        <v>0</v>
      </c>
      <c r="BF601" s="666">
        <v>0</v>
      </c>
      <c r="BG601" s="657">
        <v>23</v>
      </c>
      <c r="BH601" s="657">
        <v>4</v>
      </c>
      <c r="BI601" s="657">
        <v>19</v>
      </c>
      <c r="BJ601" s="665">
        <v>19</v>
      </c>
      <c r="BK601" s="657">
        <v>7</v>
      </c>
      <c r="BL601" s="666">
        <v>12</v>
      </c>
      <c r="BM601" s="657">
        <v>6</v>
      </c>
      <c r="BN601" s="657">
        <v>1</v>
      </c>
      <c r="BO601" s="657">
        <v>5</v>
      </c>
      <c r="BP601" s="665">
        <v>26</v>
      </c>
      <c r="BQ601" s="657">
        <v>10</v>
      </c>
      <c r="BR601" s="666">
        <v>16</v>
      </c>
      <c r="BS601" s="657">
        <v>13</v>
      </c>
      <c r="BT601" s="657">
        <v>7</v>
      </c>
      <c r="BU601" s="657">
        <v>6</v>
      </c>
      <c r="BV601" s="665">
        <v>17</v>
      </c>
      <c r="BW601" s="657">
        <v>11</v>
      </c>
      <c r="BX601" s="666">
        <v>6</v>
      </c>
      <c r="BY601" s="657">
        <v>9</v>
      </c>
      <c r="BZ601" s="657">
        <v>3</v>
      </c>
      <c r="CA601" s="657">
        <v>6</v>
      </c>
      <c r="CB601" s="665">
        <v>1</v>
      </c>
      <c r="CC601" s="657">
        <v>1</v>
      </c>
      <c r="CD601" s="666">
        <v>0</v>
      </c>
      <c r="CE601" s="657">
        <v>8</v>
      </c>
      <c r="CF601" s="657">
        <v>4</v>
      </c>
      <c r="CG601" s="657">
        <v>4</v>
      </c>
      <c r="CH601" s="665">
        <v>65</v>
      </c>
      <c r="CI601" s="657">
        <v>20</v>
      </c>
      <c r="CJ601" s="666">
        <v>45</v>
      </c>
      <c r="CK601" s="657">
        <v>169</v>
      </c>
      <c r="CL601" s="657">
        <v>28</v>
      </c>
      <c r="CM601" s="657">
        <v>141</v>
      </c>
      <c r="CN601" s="665">
        <v>0</v>
      </c>
      <c r="CO601" s="657">
        <v>0</v>
      </c>
      <c r="CP601" s="666">
        <v>0</v>
      </c>
      <c r="CQ601" s="657">
        <v>16</v>
      </c>
      <c r="CR601" s="657">
        <v>4</v>
      </c>
      <c r="CS601" s="657">
        <v>12</v>
      </c>
      <c r="CT601" s="665">
        <v>259</v>
      </c>
      <c r="CU601" s="657">
        <v>113</v>
      </c>
      <c r="CV601" s="666">
        <v>146</v>
      </c>
      <c r="CW601" s="657">
        <v>0</v>
      </c>
      <c r="CX601" s="657">
        <v>0</v>
      </c>
      <c r="CY601" s="657">
        <v>0</v>
      </c>
      <c r="CZ601" s="665">
        <v>0</v>
      </c>
      <c r="DA601" s="657">
        <v>0</v>
      </c>
      <c r="DB601" s="666">
        <v>0</v>
      </c>
      <c r="DC601" s="657">
        <v>0</v>
      </c>
      <c r="DD601" s="657">
        <v>0</v>
      </c>
      <c r="DE601" s="657">
        <v>0</v>
      </c>
      <c r="DF601" s="665">
        <v>0</v>
      </c>
      <c r="DG601" s="657">
        <v>0</v>
      </c>
      <c r="DH601" s="666">
        <v>0</v>
      </c>
      <c r="DI601" s="657">
        <v>0</v>
      </c>
      <c r="DJ601" s="657">
        <v>0</v>
      </c>
      <c r="DK601" s="657">
        <v>0</v>
      </c>
      <c r="DL601" s="665">
        <v>0</v>
      </c>
      <c r="DM601" s="657">
        <v>0</v>
      </c>
      <c r="DN601" s="666">
        <v>0</v>
      </c>
      <c r="DO601" s="657">
        <v>24</v>
      </c>
      <c r="DP601" s="657">
        <v>4</v>
      </c>
      <c r="DQ601" s="657">
        <v>20</v>
      </c>
      <c r="DR601" s="665">
        <v>50</v>
      </c>
      <c r="DS601" s="657">
        <v>19</v>
      </c>
      <c r="DT601" s="666">
        <v>31</v>
      </c>
      <c r="DU601" s="665">
        <v>0</v>
      </c>
      <c r="DV601" s="657">
        <v>0</v>
      </c>
      <c r="DW601" s="666">
        <v>0</v>
      </c>
    </row>
    <row r="602" spans="1:127" x14ac:dyDescent="0.15">
      <c r="A602" s="529" t="s">
        <v>1944</v>
      </c>
      <c r="B602" s="661">
        <v>7213</v>
      </c>
      <c r="C602" s="662">
        <v>4558</v>
      </c>
      <c r="D602" s="663">
        <v>2648</v>
      </c>
      <c r="E602" s="657">
        <v>1896</v>
      </c>
      <c r="F602" s="657">
        <v>1191</v>
      </c>
      <c r="G602" s="657">
        <v>699</v>
      </c>
      <c r="H602" s="665">
        <v>747</v>
      </c>
      <c r="I602" s="657">
        <v>463</v>
      </c>
      <c r="J602" s="666">
        <v>283</v>
      </c>
      <c r="K602" s="657">
        <v>559</v>
      </c>
      <c r="L602" s="657">
        <v>365</v>
      </c>
      <c r="M602" s="657">
        <v>194</v>
      </c>
      <c r="N602" s="665">
        <v>364</v>
      </c>
      <c r="O602" s="657">
        <v>231</v>
      </c>
      <c r="P602" s="666">
        <v>133</v>
      </c>
      <c r="Q602" s="657">
        <v>425</v>
      </c>
      <c r="R602" s="657">
        <v>294</v>
      </c>
      <c r="S602" s="657">
        <v>131</v>
      </c>
      <c r="T602" s="665">
        <v>102</v>
      </c>
      <c r="U602" s="657">
        <v>64</v>
      </c>
      <c r="V602" s="666">
        <v>38</v>
      </c>
      <c r="W602" s="657">
        <v>77</v>
      </c>
      <c r="X602" s="657">
        <v>50</v>
      </c>
      <c r="Y602" s="657">
        <v>27</v>
      </c>
      <c r="Z602" s="665">
        <v>215</v>
      </c>
      <c r="AA602" s="657">
        <v>152</v>
      </c>
      <c r="AB602" s="666">
        <v>63</v>
      </c>
      <c r="AC602" s="657">
        <v>81</v>
      </c>
      <c r="AD602" s="657">
        <v>35</v>
      </c>
      <c r="AE602" s="657">
        <v>46</v>
      </c>
      <c r="AF602" s="665">
        <v>167</v>
      </c>
      <c r="AG602" s="657">
        <v>107</v>
      </c>
      <c r="AH602" s="666">
        <v>60</v>
      </c>
      <c r="AI602" s="657">
        <v>321</v>
      </c>
      <c r="AJ602" s="657">
        <v>188</v>
      </c>
      <c r="AK602" s="657">
        <v>133</v>
      </c>
      <c r="AL602" s="665">
        <v>107</v>
      </c>
      <c r="AM602" s="657">
        <v>71</v>
      </c>
      <c r="AN602" s="666">
        <v>36</v>
      </c>
      <c r="AO602" s="657">
        <v>96</v>
      </c>
      <c r="AP602" s="657">
        <v>65</v>
      </c>
      <c r="AQ602" s="657">
        <v>31</v>
      </c>
      <c r="AR602" s="665">
        <v>254</v>
      </c>
      <c r="AS602" s="657">
        <v>143</v>
      </c>
      <c r="AT602" s="666">
        <v>111</v>
      </c>
      <c r="AU602" s="657">
        <v>120</v>
      </c>
      <c r="AV602" s="657">
        <v>78</v>
      </c>
      <c r="AW602" s="657">
        <v>42</v>
      </c>
      <c r="AX602" s="665">
        <v>147</v>
      </c>
      <c r="AY602" s="657">
        <v>89</v>
      </c>
      <c r="AZ602" s="666">
        <v>58</v>
      </c>
      <c r="BA602" s="657">
        <v>173</v>
      </c>
      <c r="BB602" s="657">
        <v>117</v>
      </c>
      <c r="BC602" s="657">
        <v>56</v>
      </c>
      <c r="BD602" s="665">
        <v>60</v>
      </c>
      <c r="BE602" s="657">
        <v>38</v>
      </c>
      <c r="BF602" s="666">
        <v>22</v>
      </c>
      <c r="BG602" s="657">
        <v>107</v>
      </c>
      <c r="BH602" s="657">
        <v>73</v>
      </c>
      <c r="BI602" s="657">
        <v>34</v>
      </c>
      <c r="BJ602" s="665">
        <v>89</v>
      </c>
      <c r="BK602" s="657">
        <v>59</v>
      </c>
      <c r="BL602" s="666">
        <v>30</v>
      </c>
      <c r="BM602" s="657">
        <v>56</v>
      </c>
      <c r="BN602" s="657">
        <v>34</v>
      </c>
      <c r="BO602" s="657">
        <v>22</v>
      </c>
      <c r="BP602" s="665">
        <v>46</v>
      </c>
      <c r="BQ602" s="657">
        <v>25</v>
      </c>
      <c r="BR602" s="666">
        <v>21</v>
      </c>
      <c r="BS602" s="657">
        <v>123</v>
      </c>
      <c r="BT602" s="657">
        <v>78</v>
      </c>
      <c r="BU602" s="657">
        <v>45</v>
      </c>
      <c r="BV602" s="665">
        <v>111</v>
      </c>
      <c r="BW602" s="657">
        <v>58</v>
      </c>
      <c r="BX602" s="666">
        <v>53</v>
      </c>
      <c r="BY602" s="657">
        <v>48</v>
      </c>
      <c r="BZ602" s="657">
        <v>34</v>
      </c>
      <c r="CA602" s="657">
        <v>14</v>
      </c>
      <c r="CB602" s="665">
        <v>83</v>
      </c>
      <c r="CC602" s="657">
        <v>47</v>
      </c>
      <c r="CD602" s="666">
        <v>36</v>
      </c>
      <c r="CE602" s="657">
        <v>99</v>
      </c>
      <c r="CF602" s="657">
        <v>58</v>
      </c>
      <c r="CG602" s="657">
        <v>41</v>
      </c>
      <c r="CH602" s="665">
        <v>61</v>
      </c>
      <c r="CI602" s="657">
        <v>41</v>
      </c>
      <c r="CJ602" s="666">
        <v>20</v>
      </c>
      <c r="CK602" s="657">
        <v>102</v>
      </c>
      <c r="CL602" s="657">
        <v>64</v>
      </c>
      <c r="CM602" s="657">
        <v>38</v>
      </c>
      <c r="CN602" s="665">
        <v>12</v>
      </c>
      <c r="CO602" s="657">
        <v>9</v>
      </c>
      <c r="CP602" s="666">
        <v>3</v>
      </c>
      <c r="CQ602" s="657">
        <v>37</v>
      </c>
      <c r="CR602" s="657">
        <v>22</v>
      </c>
      <c r="CS602" s="657">
        <v>15</v>
      </c>
      <c r="CT602" s="665">
        <v>28</v>
      </c>
      <c r="CU602" s="657">
        <v>18</v>
      </c>
      <c r="CV602" s="666">
        <v>10</v>
      </c>
      <c r="CW602" s="657">
        <v>45</v>
      </c>
      <c r="CX602" s="657">
        <v>30</v>
      </c>
      <c r="CY602" s="657">
        <v>15</v>
      </c>
      <c r="CZ602" s="665">
        <v>16</v>
      </c>
      <c r="DA602" s="657">
        <v>14</v>
      </c>
      <c r="DB602" s="666">
        <v>2</v>
      </c>
      <c r="DC602" s="657">
        <v>31</v>
      </c>
      <c r="DD602" s="657">
        <v>20</v>
      </c>
      <c r="DE602" s="657">
        <v>11</v>
      </c>
      <c r="DF602" s="665">
        <v>16</v>
      </c>
      <c r="DG602" s="657">
        <v>11</v>
      </c>
      <c r="DH602" s="666">
        <v>5</v>
      </c>
      <c r="DI602" s="657">
        <v>54</v>
      </c>
      <c r="DJ602" s="657">
        <v>38</v>
      </c>
      <c r="DK602" s="657">
        <v>16</v>
      </c>
      <c r="DL602" s="665">
        <v>27</v>
      </c>
      <c r="DM602" s="657">
        <v>20</v>
      </c>
      <c r="DN602" s="666">
        <v>7</v>
      </c>
      <c r="DO602" s="657">
        <v>40</v>
      </c>
      <c r="DP602" s="657">
        <v>22</v>
      </c>
      <c r="DQ602" s="657">
        <v>18</v>
      </c>
      <c r="DR602" s="665">
        <v>36</v>
      </c>
      <c r="DS602" s="657">
        <v>23</v>
      </c>
      <c r="DT602" s="666">
        <v>13</v>
      </c>
      <c r="DU602" s="665">
        <v>35</v>
      </c>
      <c r="DV602" s="657">
        <v>19</v>
      </c>
      <c r="DW602" s="666">
        <v>16</v>
      </c>
    </row>
    <row r="603" spans="1:127" x14ac:dyDescent="0.15">
      <c r="A603" s="529" t="s">
        <v>1945</v>
      </c>
      <c r="B603" s="661">
        <v>18526</v>
      </c>
      <c r="C603" s="662">
        <v>5812</v>
      </c>
      <c r="D603" s="663">
        <v>12637</v>
      </c>
      <c r="E603" s="657">
        <v>5737</v>
      </c>
      <c r="F603" s="657">
        <v>1928</v>
      </c>
      <c r="G603" s="657">
        <v>3786</v>
      </c>
      <c r="H603" s="665">
        <v>1852</v>
      </c>
      <c r="I603" s="657">
        <v>523</v>
      </c>
      <c r="J603" s="666">
        <v>1315</v>
      </c>
      <c r="K603" s="657">
        <v>1380</v>
      </c>
      <c r="L603" s="657">
        <v>462</v>
      </c>
      <c r="M603" s="657">
        <v>916</v>
      </c>
      <c r="N603" s="665">
        <v>897</v>
      </c>
      <c r="O603" s="657">
        <v>308</v>
      </c>
      <c r="P603" s="666">
        <v>585</v>
      </c>
      <c r="Q603" s="657">
        <v>1822</v>
      </c>
      <c r="R603" s="657">
        <v>701</v>
      </c>
      <c r="S603" s="657">
        <v>1103</v>
      </c>
      <c r="T603" s="665">
        <v>164</v>
      </c>
      <c r="U603" s="657">
        <v>30</v>
      </c>
      <c r="V603" s="666">
        <v>134</v>
      </c>
      <c r="W603" s="657">
        <v>387</v>
      </c>
      <c r="X603" s="657">
        <v>181</v>
      </c>
      <c r="Y603" s="657">
        <v>206</v>
      </c>
      <c r="Z603" s="665">
        <v>530</v>
      </c>
      <c r="AA603" s="657">
        <v>193</v>
      </c>
      <c r="AB603" s="666">
        <v>337</v>
      </c>
      <c r="AC603" s="657">
        <v>100</v>
      </c>
      <c r="AD603" s="657">
        <v>19</v>
      </c>
      <c r="AE603" s="657">
        <v>81</v>
      </c>
      <c r="AF603" s="665">
        <v>312</v>
      </c>
      <c r="AG603" s="657">
        <v>57</v>
      </c>
      <c r="AH603" s="666">
        <v>255</v>
      </c>
      <c r="AI603" s="657">
        <v>771</v>
      </c>
      <c r="AJ603" s="657">
        <v>194</v>
      </c>
      <c r="AK603" s="657">
        <v>577</v>
      </c>
      <c r="AL603" s="665">
        <v>147</v>
      </c>
      <c r="AM603" s="657">
        <v>29</v>
      </c>
      <c r="AN603" s="666">
        <v>118</v>
      </c>
      <c r="AO603" s="657">
        <v>135</v>
      </c>
      <c r="AP603" s="657">
        <v>37</v>
      </c>
      <c r="AQ603" s="657">
        <v>98</v>
      </c>
      <c r="AR603" s="665">
        <v>773</v>
      </c>
      <c r="AS603" s="657">
        <v>303</v>
      </c>
      <c r="AT603" s="666">
        <v>470</v>
      </c>
      <c r="AU603" s="657">
        <v>249</v>
      </c>
      <c r="AV603" s="657">
        <v>63</v>
      </c>
      <c r="AW603" s="657">
        <v>186</v>
      </c>
      <c r="AX603" s="665">
        <v>249</v>
      </c>
      <c r="AY603" s="657">
        <v>65</v>
      </c>
      <c r="AZ603" s="666">
        <v>184</v>
      </c>
      <c r="BA603" s="657">
        <v>629</v>
      </c>
      <c r="BB603" s="657">
        <v>214</v>
      </c>
      <c r="BC603" s="657">
        <v>415</v>
      </c>
      <c r="BD603" s="665">
        <v>126</v>
      </c>
      <c r="BE603" s="657">
        <v>35</v>
      </c>
      <c r="BF603" s="666">
        <v>81</v>
      </c>
      <c r="BG603" s="657">
        <v>337</v>
      </c>
      <c r="BH603" s="657">
        <v>98</v>
      </c>
      <c r="BI603" s="657">
        <v>236</v>
      </c>
      <c r="BJ603" s="665">
        <v>143</v>
      </c>
      <c r="BK603" s="657">
        <v>26</v>
      </c>
      <c r="BL603" s="666">
        <v>117</v>
      </c>
      <c r="BM603" s="657">
        <v>118</v>
      </c>
      <c r="BN603" s="657">
        <v>26</v>
      </c>
      <c r="BO603" s="657">
        <v>91</v>
      </c>
      <c r="BP603" s="665">
        <v>60</v>
      </c>
      <c r="BQ603" s="657">
        <v>9</v>
      </c>
      <c r="BR603" s="666">
        <v>51</v>
      </c>
      <c r="BS603" s="657">
        <v>189</v>
      </c>
      <c r="BT603" s="657">
        <v>26</v>
      </c>
      <c r="BU603" s="657">
        <v>163</v>
      </c>
      <c r="BV603" s="665">
        <v>119</v>
      </c>
      <c r="BW603" s="657">
        <v>20</v>
      </c>
      <c r="BX603" s="666">
        <v>99</v>
      </c>
      <c r="BY603" s="657">
        <v>113</v>
      </c>
      <c r="BZ603" s="657">
        <v>22</v>
      </c>
      <c r="CA603" s="657">
        <v>89</v>
      </c>
      <c r="CB603" s="665">
        <v>111</v>
      </c>
      <c r="CC603" s="657">
        <v>17</v>
      </c>
      <c r="CD603" s="666">
        <v>94</v>
      </c>
      <c r="CE603" s="657">
        <v>110</v>
      </c>
      <c r="CF603" s="657">
        <v>14</v>
      </c>
      <c r="CG603" s="657">
        <v>96</v>
      </c>
      <c r="CH603" s="665">
        <v>113</v>
      </c>
      <c r="CI603" s="657">
        <v>47</v>
      </c>
      <c r="CJ603" s="666">
        <v>66</v>
      </c>
      <c r="CK603" s="657">
        <v>216</v>
      </c>
      <c r="CL603" s="657">
        <v>32</v>
      </c>
      <c r="CM603" s="657">
        <v>184</v>
      </c>
      <c r="CN603" s="665">
        <v>48</v>
      </c>
      <c r="CO603" s="657">
        <v>16</v>
      </c>
      <c r="CP603" s="666">
        <v>32</v>
      </c>
      <c r="CQ603" s="657">
        <v>39</v>
      </c>
      <c r="CR603" s="657">
        <v>5</v>
      </c>
      <c r="CS603" s="657">
        <v>34</v>
      </c>
      <c r="CT603" s="665">
        <v>39</v>
      </c>
      <c r="CU603" s="657">
        <v>6</v>
      </c>
      <c r="CV603" s="666">
        <v>33</v>
      </c>
      <c r="CW603" s="657">
        <v>93</v>
      </c>
      <c r="CX603" s="657">
        <v>31</v>
      </c>
      <c r="CY603" s="657">
        <v>62</v>
      </c>
      <c r="CZ603" s="665">
        <v>24</v>
      </c>
      <c r="DA603" s="657">
        <v>5</v>
      </c>
      <c r="DB603" s="666">
        <v>19</v>
      </c>
      <c r="DC603" s="657">
        <v>81</v>
      </c>
      <c r="DD603" s="657">
        <v>18</v>
      </c>
      <c r="DE603" s="657">
        <v>63</v>
      </c>
      <c r="DF603" s="665">
        <v>27</v>
      </c>
      <c r="DG603" s="657">
        <v>3</v>
      </c>
      <c r="DH603" s="666">
        <v>24</v>
      </c>
      <c r="DI603" s="657">
        <v>104</v>
      </c>
      <c r="DJ603" s="657">
        <v>22</v>
      </c>
      <c r="DK603" s="657">
        <v>82</v>
      </c>
      <c r="DL603" s="665">
        <v>46</v>
      </c>
      <c r="DM603" s="657">
        <v>7</v>
      </c>
      <c r="DN603" s="666">
        <v>39</v>
      </c>
      <c r="DO603" s="657">
        <v>44</v>
      </c>
      <c r="DP603" s="657">
        <v>8</v>
      </c>
      <c r="DQ603" s="657">
        <v>36</v>
      </c>
      <c r="DR603" s="665">
        <v>39</v>
      </c>
      <c r="DS603" s="657">
        <v>6</v>
      </c>
      <c r="DT603" s="666">
        <v>33</v>
      </c>
      <c r="DU603" s="665">
        <v>53</v>
      </c>
      <c r="DV603" s="657">
        <v>6</v>
      </c>
      <c r="DW603" s="666">
        <v>47</v>
      </c>
    </row>
    <row r="604" spans="1:127" x14ac:dyDescent="0.15">
      <c r="A604" s="529" t="s">
        <v>1946</v>
      </c>
      <c r="B604" s="661">
        <v>600</v>
      </c>
      <c r="C604" s="662">
        <v>213</v>
      </c>
      <c r="D604" s="663">
        <v>387</v>
      </c>
      <c r="E604" s="657">
        <v>234</v>
      </c>
      <c r="F604" s="657">
        <v>71</v>
      </c>
      <c r="G604" s="657">
        <v>163</v>
      </c>
      <c r="H604" s="665">
        <v>46</v>
      </c>
      <c r="I604" s="657">
        <v>8</v>
      </c>
      <c r="J604" s="666">
        <v>38</v>
      </c>
      <c r="K604" s="657">
        <v>151</v>
      </c>
      <c r="L604" s="657">
        <v>50</v>
      </c>
      <c r="M604" s="657">
        <v>101</v>
      </c>
      <c r="N604" s="665">
        <v>20</v>
      </c>
      <c r="O604" s="657">
        <v>10</v>
      </c>
      <c r="P604" s="666">
        <v>10</v>
      </c>
      <c r="Q604" s="657">
        <v>40</v>
      </c>
      <c r="R604" s="657">
        <v>20</v>
      </c>
      <c r="S604" s="657">
        <v>20</v>
      </c>
      <c r="T604" s="665">
        <v>11</v>
      </c>
      <c r="U604" s="657">
        <v>5</v>
      </c>
      <c r="V604" s="666">
        <v>6</v>
      </c>
      <c r="W604" s="657">
        <v>0</v>
      </c>
      <c r="X604" s="657">
        <v>0</v>
      </c>
      <c r="Y604" s="657">
        <v>0</v>
      </c>
      <c r="Z604" s="665">
        <v>13</v>
      </c>
      <c r="AA604" s="657">
        <v>8</v>
      </c>
      <c r="AB604" s="666">
        <v>5</v>
      </c>
      <c r="AC604" s="657">
        <v>2</v>
      </c>
      <c r="AD604" s="657">
        <v>1</v>
      </c>
      <c r="AE604" s="657">
        <v>1</v>
      </c>
      <c r="AF604" s="665">
        <v>2</v>
      </c>
      <c r="AG604" s="657">
        <v>1</v>
      </c>
      <c r="AH604" s="666">
        <v>1</v>
      </c>
      <c r="AI604" s="657">
        <v>29</v>
      </c>
      <c r="AJ604" s="657">
        <v>14</v>
      </c>
      <c r="AK604" s="657">
        <v>15</v>
      </c>
      <c r="AL604" s="665">
        <v>6</v>
      </c>
      <c r="AM604" s="657">
        <v>2</v>
      </c>
      <c r="AN604" s="666">
        <v>4</v>
      </c>
      <c r="AO604" s="657">
        <v>2</v>
      </c>
      <c r="AP604" s="657">
        <v>1</v>
      </c>
      <c r="AQ604" s="657">
        <v>1</v>
      </c>
      <c r="AR604" s="665">
        <v>0</v>
      </c>
      <c r="AS604" s="657">
        <v>0</v>
      </c>
      <c r="AT604" s="666">
        <v>0</v>
      </c>
      <c r="AU604" s="657">
        <v>5</v>
      </c>
      <c r="AV604" s="657">
        <v>5</v>
      </c>
      <c r="AW604" s="657">
        <v>0</v>
      </c>
      <c r="AX604" s="665">
        <v>1</v>
      </c>
      <c r="AY604" s="657">
        <v>1</v>
      </c>
      <c r="AZ604" s="666">
        <v>0</v>
      </c>
      <c r="BA604" s="657">
        <v>6</v>
      </c>
      <c r="BB604" s="657">
        <v>3</v>
      </c>
      <c r="BC604" s="657">
        <v>3</v>
      </c>
      <c r="BD604" s="665">
        <v>0</v>
      </c>
      <c r="BE604" s="657">
        <v>0</v>
      </c>
      <c r="BF604" s="666">
        <v>0</v>
      </c>
      <c r="BG604" s="657">
        <v>2</v>
      </c>
      <c r="BH604" s="657">
        <v>1</v>
      </c>
      <c r="BI604" s="657">
        <v>1</v>
      </c>
      <c r="BJ604" s="665">
        <v>0</v>
      </c>
      <c r="BK604" s="657">
        <v>0</v>
      </c>
      <c r="BL604" s="666">
        <v>0</v>
      </c>
      <c r="BM604" s="657">
        <v>0</v>
      </c>
      <c r="BN604" s="657">
        <v>0</v>
      </c>
      <c r="BO604" s="657">
        <v>0</v>
      </c>
      <c r="BP604" s="665">
        <v>0</v>
      </c>
      <c r="BQ604" s="657">
        <v>0</v>
      </c>
      <c r="BR604" s="666">
        <v>0</v>
      </c>
      <c r="BS604" s="657">
        <v>0</v>
      </c>
      <c r="BT604" s="657">
        <v>0</v>
      </c>
      <c r="BU604" s="657">
        <v>0</v>
      </c>
      <c r="BV604" s="665">
        <v>0</v>
      </c>
      <c r="BW604" s="657">
        <v>0</v>
      </c>
      <c r="BX604" s="666">
        <v>0</v>
      </c>
      <c r="BY604" s="657">
        <v>0</v>
      </c>
      <c r="BZ604" s="657">
        <v>0</v>
      </c>
      <c r="CA604" s="657">
        <v>0</v>
      </c>
      <c r="CB604" s="665">
        <v>5</v>
      </c>
      <c r="CC604" s="657">
        <v>2</v>
      </c>
      <c r="CD604" s="666">
        <v>3</v>
      </c>
      <c r="CE604" s="657">
        <v>0</v>
      </c>
      <c r="CF604" s="657">
        <v>0</v>
      </c>
      <c r="CG604" s="657">
        <v>0</v>
      </c>
      <c r="CH604" s="665">
        <v>0</v>
      </c>
      <c r="CI604" s="657">
        <v>0</v>
      </c>
      <c r="CJ604" s="666">
        <v>0</v>
      </c>
      <c r="CK604" s="657">
        <v>9</v>
      </c>
      <c r="CL604" s="657">
        <v>1</v>
      </c>
      <c r="CM604" s="657">
        <v>8</v>
      </c>
      <c r="CN604" s="665">
        <v>0</v>
      </c>
      <c r="CO604" s="657">
        <v>0</v>
      </c>
      <c r="CP604" s="666">
        <v>0</v>
      </c>
      <c r="CQ604" s="657">
        <v>0</v>
      </c>
      <c r="CR604" s="657">
        <v>0</v>
      </c>
      <c r="CS604" s="657">
        <v>0</v>
      </c>
      <c r="CT604" s="665">
        <v>0</v>
      </c>
      <c r="CU604" s="657">
        <v>0</v>
      </c>
      <c r="CV604" s="666">
        <v>0</v>
      </c>
      <c r="CW604" s="657">
        <v>0</v>
      </c>
      <c r="CX604" s="657">
        <v>0</v>
      </c>
      <c r="CY604" s="657">
        <v>0</v>
      </c>
      <c r="CZ604" s="665">
        <v>0</v>
      </c>
      <c r="DA604" s="657">
        <v>0</v>
      </c>
      <c r="DB604" s="666">
        <v>0</v>
      </c>
      <c r="DC604" s="657">
        <v>0</v>
      </c>
      <c r="DD604" s="657">
        <v>0</v>
      </c>
      <c r="DE604" s="657">
        <v>0</v>
      </c>
      <c r="DF604" s="665">
        <v>0</v>
      </c>
      <c r="DG604" s="657">
        <v>0</v>
      </c>
      <c r="DH604" s="666">
        <v>0</v>
      </c>
      <c r="DI604" s="657">
        <v>0</v>
      </c>
      <c r="DJ604" s="657">
        <v>0</v>
      </c>
      <c r="DK604" s="657">
        <v>0</v>
      </c>
      <c r="DL604" s="665">
        <v>0</v>
      </c>
      <c r="DM604" s="657">
        <v>0</v>
      </c>
      <c r="DN604" s="666">
        <v>0</v>
      </c>
      <c r="DO604" s="657">
        <v>0</v>
      </c>
      <c r="DP604" s="657">
        <v>0</v>
      </c>
      <c r="DQ604" s="657">
        <v>0</v>
      </c>
      <c r="DR604" s="665">
        <v>3</v>
      </c>
      <c r="DS604" s="657">
        <v>1</v>
      </c>
      <c r="DT604" s="666">
        <v>2</v>
      </c>
      <c r="DU604" s="665">
        <v>13</v>
      </c>
      <c r="DV604" s="657">
        <v>8</v>
      </c>
      <c r="DW604" s="666">
        <v>5</v>
      </c>
    </row>
    <row r="605" spans="1:127" x14ac:dyDescent="0.15">
      <c r="A605" s="529" t="s">
        <v>1947</v>
      </c>
      <c r="B605" s="661">
        <v>2235</v>
      </c>
      <c r="C605" s="662">
        <v>721</v>
      </c>
      <c r="D605" s="663">
        <v>1304</v>
      </c>
      <c r="E605" s="657">
        <v>805</v>
      </c>
      <c r="F605" s="657">
        <v>283</v>
      </c>
      <c r="G605" s="657">
        <v>522</v>
      </c>
      <c r="H605" s="665">
        <v>83</v>
      </c>
      <c r="I605" s="657">
        <v>21</v>
      </c>
      <c r="J605" s="666">
        <v>62</v>
      </c>
      <c r="K605" s="657">
        <v>376</v>
      </c>
      <c r="L605" s="657">
        <v>43</v>
      </c>
      <c r="M605" s="657">
        <v>123</v>
      </c>
      <c r="N605" s="665">
        <v>55</v>
      </c>
      <c r="O605" s="657">
        <v>25</v>
      </c>
      <c r="P605" s="666">
        <v>30</v>
      </c>
      <c r="Q605" s="657">
        <v>78</v>
      </c>
      <c r="R605" s="657">
        <v>21</v>
      </c>
      <c r="S605" s="657">
        <v>57</v>
      </c>
      <c r="T605" s="665">
        <v>0</v>
      </c>
      <c r="U605" s="657">
        <v>0</v>
      </c>
      <c r="V605" s="666">
        <v>0</v>
      </c>
      <c r="W605" s="657">
        <v>6</v>
      </c>
      <c r="X605" s="657">
        <v>5</v>
      </c>
      <c r="Y605" s="657">
        <v>1</v>
      </c>
      <c r="Z605" s="665">
        <v>4</v>
      </c>
      <c r="AA605" s="657">
        <v>0</v>
      </c>
      <c r="AB605" s="666">
        <v>4</v>
      </c>
      <c r="AC605" s="657">
        <v>0</v>
      </c>
      <c r="AD605" s="657">
        <v>0</v>
      </c>
      <c r="AE605" s="657">
        <v>0</v>
      </c>
      <c r="AF605" s="665">
        <v>34</v>
      </c>
      <c r="AG605" s="657">
        <v>19</v>
      </c>
      <c r="AH605" s="666">
        <v>15</v>
      </c>
      <c r="AI605" s="657">
        <v>70</v>
      </c>
      <c r="AJ605" s="657">
        <v>24</v>
      </c>
      <c r="AK605" s="657">
        <v>46</v>
      </c>
      <c r="AL605" s="665">
        <v>0</v>
      </c>
      <c r="AM605" s="657">
        <v>0</v>
      </c>
      <c r="AN605" s="666">
        <v>0</v>
      </c>
      <c r="AO605" s="657">
        <v>31</v>
      </c>
      <c r="AP605" s="657">
        <v>11</v>
      </c>
      <c r="AQ605" s="657">
        <v>20</v>
      </c>
      <c r="AR605" s="665">
        <v>44</v>
      </c>
      <c r="AS605" s="657">
        <v>9</v>
      </c>
      <c r="AT605" s="666">
        <v>35</v>
      </c>
      <c r="AU605" s="657">
        <v>61</v>
      </c>
      <c r="AV605" s="657">
        <v>22</v>
      </c>
      <c r="AW605" s="657">
        <v>39</v>
      </c>
      <c r="AX605" s="665">
        <v>0</v>
      </c>
      <c r="AY605" s="657">
        <v>0</v>
      </c>
      <c r="AZ605" s="666">
        <v>0</v>
      </c>
      <c r="BA605" s="657">
        <v>0</v>
      </c>
      <c r="BB605" s="657">
        <v>0</v>
      </c>
      <c r="BC605" s="657">
        <v>0</v>
      </c>
      <c r="BD605" s="665">
        <v>40</v>
      </c>
      <c r="BE605" s="657">
        <v>16</v>
      </c>
      <c r="BF605" s="666">
        <v>24</v>
      </c>
      <c r="BG605" s="657">
        <v>120</v>
      </c>
      <c r="BH605" s="657">
        <v>33</v>
      </c>
      <c r="BI605" s="657">
        <v>87</v>
      </c>
      <c r="BJ605" s="665">
        <v>0</v>
      </c>
      <c r="BK605" s="657">
        <v>0</v>
      </c>
      <c r="BL605" s="666">
        <v>0</v>
      </c>
      <c r="BM605" s="657">
        <v>71</v>
      </c>
      <c r="BN605" s="657">
        <v>35</v>
      </c>
      <c r="BO605" s="657">
        <v>36</v>
      </c>
      <c r="BP605" s="665">
        <v>24</v>
      </c>
      <c r="BQ605" s="657">
        <v>18</v>
      </c>
      <c r="BR605" s="666">
        <v>6</v>
      </c>
      <c r="BS605" s="657">
        <v>2</v>
      </c>
      <c r="BT605" s="657">
        <v>1</v>
      </c>
      <c r="BU605" s="657">
        <v>1</v>
      </c>
      <c r="BV605" s="665">
        <v>29</v>
      </c>
      <c r="BW605" s="657">
        <v>7</v>
      </c>
      <c r="BX605" s="666">
        <v>22</v>
      </c>
      <c r="BY605" s="657">
        <v>31</v>
      </c>
      <c r="BZ605" s="657">
        <v>11</v>
      </c>
      <c r="CA605" s="657">
        <v>20</v>
      </c>
      <c r="CB605" s="665">
        <v>98</v>
      </c>
      <c r="CC605" s="657">
        <v>65</v>
      </c>
      <c r="CD605" s="666">
        <v>33</v>
      </c>
      <c r="CE605" s="657">
        <v>23</v>
      </c>
      <c r="CF605" s="657">
        <v>5</v>
      </c>
      <c r="CG605" s="657">
        <v>18</v>
      </c>
      <c r="CH605" s="665">
        <v>25</v>
      </c>
      <c r="CI605" s="657">
        <v>9</v>
      </c>
      <c r="CJ605" s="666">
        <v>16</v>
      </c>
      <c r="CK605" s="657">
        <v>17</v>
      </c>
      <c r="CL605" s="657">
        <v>7</v>
      </c>
      <c r="CM605" s="657">
        <v>10</v>
      </c>
      <c r="CN605" s="665">
        <v>0</v>
      </c>
      <c r="CO605" s="657">
        <v>0</v>
      </c>
      <c r="CP605" s="666">
        <v>0</v>
      </c>
      <c r="CQ605" s="657">
        <v>0</v>
      </c>
      <c r="CR605" s="657">
        <v>0</v>
      </c>
      <c r="CS605" s="657">
        <v>0</v>
      </c>
      <c r="CT605" s="665">
        <v>0</v>
      </c>
      <c r="CU605" s="657">
        <v>0</v>
      </c>
      <c r="CV605" s="666">
        <v>0</v>
      </c>
      <c r="CW605" s="657">
        <v>0</v>
      </c>
      <c r="CX605" s="657">
        <v>0</v>
      </c>
      <c r="CY605" s="657">
        <v>0</v>
      </c>
      <c r="CZ605" s="665">
        <v>32</v>
      </c>
      <c r="DA605" s="657">
        <v>6</v>
      </c>
      <c r="DB605" s="666">
        <v>26</v>
      </c>
      <c r="DC605" s="657">
        <v>56</v>
      </c>
      <c r="DD605" s="657">
        <v>16</v>
      </c>
      <c r="DE605" s="657">
        <v>40</v>
      </c>
      <c r="DF605" s="665">
        <v>0</v>
      </c>
      <c r="DG605" s="657">
        <v>0</v>
      </c>
      <c r="DH605" s="666">
        <v>0</v>
      </c>
      <c r="DI605" s="657">
        <v>0</v>
      </c>
      <c r="DJ605" s="657">
        <v>0</v>
      </c>
      <c r="DK605" s="657">
        <v>0</v>
      </c>
      <c r="DL605" s="665">
        <v>0</v>
      </c>
      <c r="DM605" s="657">
        <v>0</v>
      </c>
      <c r="DN605" s="666">
        <v>0</v>
      </c>
      <c r="DO605" s="657">
        <v>7</v>
      </c>
      <c r="DP605" s="657">
        <v>3</v>
      </c>
      <c r="DQ605" s="657">
        <v>4</v>
      </c>
      <c r="DR605" s="665">
        <v>13</v>
      </c>
      <c r="DS605" s="657">
        <v>6</v>
      </c>
      <c r="DT605" s="666">
        <v>7</v>
      </c>
      <c r="DU605" s="665">
        <v>0</v>
      </c>
      <c r="DV605" s="657">
        <v>0</v>
      </c>
      <c r="DW605" s="666">
        <v>0</v>
      </c>
    </row>
    <row r="606" spans="1:127" x14ac:dyDescent="0.15">
      <c r="A606" s="529" t="s">
        <v>1948</v>
      </c>
      <c r="B606" s="661">
        <v>5702</v>
      </c>
      <c r="C606" s="662">
        <v>721</v>
      </c>
      <c r="D606" s="663">
        <v>4951</v>
      </c>
      <c r="E606" s="657">
        <v>3469</v>
      </c>
      <c r="F606" s="657">
        <v>391</v>
      </c>
      <c r="G606" s="657">
        <v>3072</v>
      </c>
      <c r="H606" s="665">
        <v>501</v>
      </c>
      <c r="I606" s="657">
        <v>90</v>
      </c>
      <c r="J606" s="666">
        <v>411</v>
      </c>
      <c r="K606" s="657">
        <v>306</v>
      </c>
      <c r="L606" s="657">
        <v>54</v>
      </c>
      <c r="M606" s="657">
        <v>252</v>
      </c>
      <c r="N606" s="665">
        <v>114</v>
      </c>
      <c r="O606" s="657">
        <v>5</v>
      </c>
      <c r="P606" s="666">
        <v>109</v>
      </c>
      <c r="Q606" s="657">
        <v>374</v>
      </c>
      <c r="R606" s="657">
        <v>47</v>
      </c>
      <c r="S606" s="657">
        <v>327</v>
      </c>
      <c r="T606" s="665">
        <v>13</v>
      </c>
      <c r="U606" s="657">
        <v>2</v>
      </c>
      <c r="V606" s="666">
        <v>11</v>
      </c>
      <c r="W606" s="657">
        <v>144</v>
      </c>
      <c r="X606" s="657">
        <v>9</v>
      </c>
      <c r="Y606" s="657">
        <v>135</v>
      </c>
      <c r="Z606" s="665">
        <v>70</v>
      </c>
      <c r="AA606" s="657">
        <v>5</v>
      </c>
      <c r="AB606" s="666">
        <v>62</v>
      </c>
      <c r="AC606" s="657">
        <v>2</v>
      </c>
      <c r="AD606" s="657">
        <v>0</v>
      </c>
      <c r="AE606" s="657">
        <v>2</v>
      </c>
      <c r="AF606" s="665">
        <v>20</v>
      </c>
      <c r="AG606" s="657">
        <v>9</v>
      </c>
      <c r="AH606" s="666">
        <v>11</v>
      </c>
      <c r="AI606" s="657">
        <v>136</v>
      </c>
      <c r="AJ606" s="657">
        <v>21</v>
      </c>
      <c r="AK606" s="657">
        <v>114</v>
      </c>
      <c r="AL606" s="665">
        <v>12</v>
      </c>
      <c r="AM606" s="657">
        <v>2</v>
      </c>
      <c r="AN606" s="666">
        <v>10</v>
      </c>
      <c r="AO606" s="657">
        <v>22</v>
      </c>
      <c r="AP606" s="657">
        <v>8</v>
      </c>
      <c r="AQ606" s="657">
        <v>14</v>
      </c>
      <c r="AR606" s="665">
        <v>113</v>
      </c>
      <c r="AS606" s="657">
        <v>13</v>
      </c>
      <c r="AT606" s="666">
        <v>100</v>
      </c>
      <c r="AU606" s="657">
        <v>22</v>
      </c>
      <c r="AV606" s="657">
        <v>3</v>
      </c>
      <c r="AW606" s="657">
        <v>19</v>
      </c>
      <c r="AX606" s="665">
        <v>29</v>
      </c>
      <c r="AY606" s="657">
        <v>2</v>
      </c>
      <c r="AZ606" s="666">
        <v>27</v>
      </c>
      <c r="BA606" s="657">
        <v>80</v>
      </c>
      <c r="BB606" s="657">
        <v>15</v>
      </c>
      <c r="BC606" s="657">
        <v>65</v>
      </c>
      <c r="BD606" s="665">
        <v>23</v>
      </c>
      <c r="BE606" s="657">
        <v>5</v>
      </c>
      <c r="BF606" s="666">
        <v>18</v>
      </c>
      <c r="BG606" s="657">
        <v>83</v>
      </c>
      <c r="BH606" s="657">
        <v>11</v>
      </c>
      <c r="BI606" s="657">
        <v>52</v>
      </c>
      <c r="BJ606" s="665">
        <v>2</v>
      </c>
      <c r="BK606" s="657">
        <v>1</v>
      </c>
      <c r="BL606" s="666">
        <v>1</v>
      </c>
      <c r="BM606" s="657">
        <v>18</v>
      </c>
      <c r="BN606" s="657">
        <v>1</v>
      </c>
      <c r="BO606" s="657">
        <v>17</v>
      </c>
      <c r="BP606" s="665">
        <v>1</v>
      </c>
      <c r="BQ606" s="657">
        <v>0</v>
      </c>
      <c r="BR606" s="666">
        <v>1</v>
      </c>
      <c r="BS606" s="657">
        <v>24</v>
      </c>
      <c r="BT606" s="657">
        <v>6</v>
      </c>
      <c r="BU606" s="657">
        <v>18</v>
      </c>
      <c r="BV606" s="665">
        <v>22</v>
      </c>
      <c r="BW606" s="657">
        <v>4</v>
      </c>
      <c r="BX606" s="666">
        <v>18</v>
      </c>
      <c r="BY606" s="657">
        <v>1</v>
      </c>
      <c r="BZ606" s="657">
        <v>1</v>
      </c>
      <c r="CA606" s="657">
        <v>0</v>
      </c>
      <c r="CB606" s="665">
        <v>0</v>
      </c>
      <c r="CC606" s="657">
        <v>0</v>
      </c>
      <c r="CD606" s="666">
        <v>0</v>
      </c>
      <c r="CE606" s="657">
        <v>19</v>
      </c>
      <c r="CF606" s="657">
        <v>4</v>
      </c>
      <c r="CG606" s="657">
        <v>15</v>
      </c>
      <c r="CH606" s="665">
        <v>3</v>
      </c>
      <c r="CI606" s="657">
        <v>0</v>
      </c>
      <c r="CJ606" s="666">
        <v>3</v>
      </c>
      <c r="CK606" s="657">
        <v>16</v>
      </c>
      <c r="CL606" s="657">
        <v>0</v>
      </c>
      <c r="CM606" s="657">
        <v>16</v>
      </c>
      <c r="CN606" s="665">
        <v>6</v>
      </c>
      <c r="CO606" s="657">
        <v>0</v>
      </c>
      <c r="CP606" s="666">
        <v>6</v>
      </c>
      <c r="CQ606" s="657">
        <v>3</v>
      </c>
      <c r="CR606" s="657">
        <v>0</v>
      </c>
      <c r="CS606" s="657">
        <v>3</v>
      </c>
      <c r="CT606" s="665">
        <v>3</v>
      </c>
      <c r="CU606" s="657">
        <v>1</v>
      </c>
      <c r="CV606" s="666">
        <v>2</v>
      </c>
      <c r="CW606" s="657">
        <v>23</v>
      </c>
      <c r="CX606" s="657">
        <v>5</v>
      </c>
      <c r="CY606" s="657">
        <v>18</v>
      </c>
      <c r="CZ606" s="665">
        <v>1</v>
      </c>
      <c r="DA606" s="657">
        <v>0</v>
      </c>
      <c r="DB606" s="666">
        <v>1</v>
      </c>
      <c r="DC606" s="657">
        <v>0</v>
      </c>
      <c r="DD606" s="657">
        <v>0</v>
      </c>
      <c r="DE606" s="657">
        <v>0</v>
      </c>
      <c r="DF606" s="665">
        <v>2</v>
      </c>
      <c r="DG606" s="657">
        <v>1</v>
      </c>
      <c r="DH606" s="666">
        <v>1</v>
      </c>
      <c r="DI606" s="657">
        <v>10</v>
      </c>
      <c r="DJ606" s="657">
        <v>3</v>
      </c>
      <c r="DK606" s="657">
        <v>7</v>
      </c>
      <c r="DL606" s="665">
        <v>2</v>
      </c>
      <c r="DM606" s="657">
        <v>1</v>
      </c>
      <c r="DN606" s="666">
        <v>1</v>
      </c>
      <c r="DO606" s="657">
        <v>3</v>
      </c>
      <c r="DP606" s="657">
        <v>1</v>
      </c>
      <c r="DQ606" s="657">
        <v>2</v>
      </c>
      <c r="DR606" s="665">
        <v>10</v>
      </c>
      <c r="DS606" s="657">
        <v>0</v>
      </c>
      <c r="DT606" s="666">
        <v>10</v>
      </c>
      <c r="DU606" s="665">
        <v>0</v>
      </c>
      <c r="DV606" s="657">
        <v>0</v>
      </c>
      <c r="DW606" s="666">
        <v>0</v>
      </c>
    </row>
    <row r="607" spans="1:127" x14ac:dyDescent="0.15">
      <c r="A607" s="529" t="s">
        <v>1949</v>
      </c>
      <c r="B607" s="661">
        <v>13896</v>
      </c>
      <c r="C607" s="662">
        <v>5731</v>
      </c>
      <c r="D607" s="663">
        <v>8102</v>
      </c>
      <c r="E607" s="657">
        <v>4992</v>
      </c>
      <c r="F607" s="657">
        <v>1865</v>
      </c>
      <c r="G607" s="657">
        <v>3120</v>
      </c>
      <c r="H607" s="665">
        <v>1566</v>
      </c>
      <c r="I607" s="657">
        <v>584</v>
      </c>
      <c r="J607" s="666">
        <v>979</v>
      </c>
      <c r="K607" s="657">
        <v>1144</v>
      </c>
      <c r="L607" s="657">
        <v>605</v>
      </c>
      <c r="M607" s="657">
        <v>535</v>
      </c>
      <c r="N607" s="665">
        <v>608</v>
      </c>
      <c r="O607" s="657">
        <v>323</v>
      </c>
      <c r="P607" s="666">
        <v>285</v>
      </c>
      <c r="Q607" s="657">
        <v>989</v>
      </c>
      <c r="R607" s="657">
        <v>356</v>
      </c>
      <c r="S607" s="657">
        <v>603</v>
      </c>
      <c r="T607" s="665">
        <v>57</v>
      </c>
      <c r="U607" s="657">
        <v>29</v>
      </c>
      <c r="V607" s="666">
        <v>28</v>
      </c>
      <c r="W607" s="657">
        <v>424</v>
      </c>
      <c r="X607" s="657">
        <v>76</v>
      </c>
      <c r="Y607" s="657">
        <v>348</v>
      </c>
      <c r="Z607" s="665">
        <v>343</v>
      </c>
      <c r="AA607" s="657">
        <v>165</v>
      </c>
      <c r="AB607" s="666">
        <v>178</v>
      </c>
      <c r="AC607" s="657">
        <v>121</v>
      </c>
      <c r="AD607" s="657">
        <v>64</v>
      </c>
      <c r="AE607" s="657">
        <v>57</v>
      </c>
      <c r="AF607" s="665">
        <v>220</v>
      </c>
      <c r="AG607" s="657">
        <v>127</v>
      </c>
      <c r="AH607" s="666">
        <v>93</v>
      </c>
      <c r="AI607" s="657">
        <v>710</v>
      </c>
      <c r="AJ607" s="657">
        <v>276</v>
      </c>
      <c r="AK607" s="657">
        <v>434</v>
      </c>
      <c r="AL607" s="665">
        <v>101</v>
      </c>
      <c r="AM607" s="657">
        <v>53</v>
      </c>
      <c r="AN607" s="666">
        <v>48</v>
      </c>
      <c r="AO607" s="657">
        <v>94</v>
      </c>
      <c r="AP607" s="657">
        <v>56</v>
      </c>
      <c r="AQ607" s="657">
        <v>38</v>
      </c>
      <c r="AR607" s="665">
        <v>323</v>
      </c>
      <c r="AS607" s="657">
        <v>111</v>
      </c>
      <c r="AT607" s="666">
        <v>212</v>
      </c>
      <c r="AU607" s="657">
        <v>142</v>
      </c>
      <c r="AV607" s="657">
        <v>43</v>
      </c>
      <c r="AW607" s="657">
        <v>99</v>
      </c>
      <c r="AX607" s="665">
        <v>102</v>
      </c>
      <c r="AY607" s="657">
        <v>33</v>
      </c>
      <c r="AZ607" s="666">
        <v>69</v>
      </c>
      <c r="BA607" s="657">
        <v>419</v>
      </c>
      <c r="BB607" s="657">
        <v>261</v>
      </c>
      <c r="BC607" s="657">
        <v>158</v>
      </c>
      <c r="BD607" s="665">
        <v>72</v>
      </c>
      <c r="BE607" s="657">
        <v>31</v>
      </c>
      <c r="BF607" s="666">
        <v>32</v>
      </c>
      <c r="BG607" s="657">
        <v>149</v>
      </c>
      <c r="BH607" s="657">
        <v>40</v>
      </c>
      <c r="BI607" s="657">
        <v>109</v>
      </c>
      <c r="BJ607" s="665">
        <v>47</v>
      </c>
      <c r="BK607" s="657">
        <v>19</v>
      </c>
      <c r="BL607" s="666">
        <v>28</v>
      </c>
      <c r="BM607" s="657">
        <v>60</v>
      </c>
      <c r="BN607" s="657">
        <v>28</v>
      </c>
      <c r="BO607" s="657">
        <v>32</v>
      </c>
      <c r="BP607" s="665">
        <v>60</v>
      </c>
      <c r="BQ607" s="657">
        <v>33</v>
      </c>
      <c r="BR607" s="666">
        <v>27</v>
      </c>
      <c r="BS607" s="657">
        <v>152</v>
      </c>
      <c r="BT607" s="657">
        <v>81</v>
      </c>
      <c r="BU607" s="657">
        <v>71</v>
      </c>
      <c r="BV607" s="665">
        <v>111</v>
      </c>
      <c r="BW607" s="657">
        <v>36</v>
      </c>
      <c r="BX607" s="666">
        <v>75</v>
      </c>
      <c r="BY607" s="657">
        <v>68</v>
      </c>
      <c r="BZ607" s="657">
        <v>45</v>
      </c>
      <c r="CA607" s="657">
        <v>23</v>
      </c>
      <c r="CB607" s="665">
        <v>78</v>
      </c>
      <c r="CC607" s="657">
        <v>51</v>
      </c>
      <c r="CD607" s="666">
        <v>25</v>
      </c>
      <c r="CE607" s="657">
        <v>62</v>
      </c>
      <c r="CF607" s="657">
        <v>24</v>
      </c>
      <c r="CG607" s="657">
        <v>38</v>
      </c>
      <c r="CH607" s="665">
        <v>108</v>
      </c>
      <c r="CI607" s="657">
        <v>39</v>
      </c>
      <c r="CJ607" s="666">
        <v>69</v>
      </c>
      <c r="CK607" s="657">
        <v>118</v>
      </c>
      <c r="CL607" s="657">
        <v>42</v>
      </c>
      <c r="CM607" s="657">
        <v>76</v>
      </c>
      <c r="CN607" s="665">
        <v>92</v>
      </c>
      <c r="CO607" s="657">
        <v>36</v>
      </c>
      <c r="CP607" s="666">
        <v>48</v>
      </c>
      <c r="CQ607" s="657">
        <v>23</v>
      </c>
      <c r="CR607" s="657">
        <v>12</v>
      </c>
      <c r="CS607" s="657">
        <v>11</v>
      </c>
      <c r="CT607" s="665">
        <v>3</v>
      </c>
      <c r="CU607" s="657">
        <v>0</v>
      </c>
      <c r="CV607" s="666">
        <v>3</v>
      </c>
      <c r="CW607" s="657">
        <v>77</v>
      </c>
      <c r="CX607" s="657">
        <v>50</v>
      </c>
      <c r="CY607" s="657">
        <v>27</v>
      </c>
      <c r="CZ607" s="665">
        <v>29</v>
      </c>
      <c r="DA607" s="657">
        <v>14</v>
      </c>
      <c r="DB607" s="666">
        <v>15</v>
      </c>
      <c r="DC607" s="657">
        <v>41</v>
      </c>
      <c r="DD607" s="657">
        <v>9</v>
      </c>
      <c r="DE607" s="657">
        <v>32</v>
      </c>
      <c r="DF607" s="665">
        <v>7</v>
      </c>
      <c r="DG607" s="657">
        <v>4</v>
      </c>
      <c r="DH607" s="666">
        <v>3</v>
      </c>
      <c r="DI607" s="657">
        <v>85</v>
      </c>
      <c r="DJ607" s="657">
        <v>54</v>
      </c>
      <c r="DK607" s="657">
        <v>31</v>
      </c>
      <c r="DL607" s="665">
        <v>27</v>
      </c>
      <c r="DM607" s="657">
        <v>13</v>
      </c>
      <c r="DN607" s="666">
        <v>14</v>
      </c>
      <c r="DO607" s="657">
        <v>28</v>
      </c>
      <c r="DP607" s="657">
        <v>14</v>
      </c>
      <c r="DQ607" s="657">
        <v>14</v>
      </c>
      <c r="DR607" s="665">
        <v>26</v>
      </c>
      <c r="DS607" s="657">
        <v>16</v>
      </c>
      <c r="DT607" s="666">
        <v>10</v>
      </c>
      <c r="DU607" s="665">
        <v>18</v>
      </c>
      <c r="DV607" s="657">
        <v>13</v>
      </c>
      <c r="DW607" s="666">
        <v>5</v>
      </c>
    </row>
    <row r="608" spans="1:127" x14ac:dyDescent="0.15">
      <c r="A608" s="529" t="s">
        <v>1950</v>
      </c>
      <c r="B608" s="661">
        <v>22</v>
      </c>
      <c r="C608" s="662">
        <v>8</v>
      </c>
      <c r="D608" s="663">
        <v>14</v>
      </c>
      <c r="E608" s="657">
        <v>7</v>
      </c>
      <c r="F608" s="657">
        <v>2</v>
      </c>
      <c r="G608" s="657">
        <v>5</v>
      </c>
      <c r="H608" s="665">
        <v>0</v>
      </c>
      <c r="I608" s="657">
        <v>0</v>
      </c>
      <c r="J608" s="666">
        <v>0</v>
      </c>
      <c r="K608" s="657">
        <v>1</v>
      </c>
      <c r="L608" s="657">
        <v>1</v>
      </c>
      <c r="M608" s="657">
        <v>0</v>
      </c>
      <c r="N608" s="665">
        <v>0</v>
      </c>
      <c r="O608" s="657">
        <v>0</v>
      </c>
      <c r="P608" s="666">
        <v>0</v>
      </c>
      <c r="Q608" s="657">
        <v>3</v>
      </c>
      <c r="R608" s="657">
        <v>2</v>
      </c>
      <c r="S608" s="657">
        <v>1</v>
      </c>
      <c r="T608" s="665">
        <v>0</v>
      </c>
      <c r="U608" s="657">
        <v>0</v>
      </c>
      <c r="V608" s="666">
        <v>0</v>
      </c>
      <c r="W608" s="657">
        <v>0</v>
      </c>
      <c r="X608" s="657">
        <v>0</v>
      </c>
      <c r="Y608" s="657">
        <v>0</v>
      </c>
      <c r="Z608" s="665">
        <v>0</v>
      </c>
      <c r="AA608" s="657">
        <v>0</v>
      </c>
      <c r="AB608" s="666">
        <v>0</v>
      </c>
      <c r="AC608" s="657">
        <v>0</v>
      </c>
      <c r="AD608" s="657">
        <v>0</v>
      </c>
      <c r="AE608" s="657">
        <v>0</v>
      </c>
      <c r="AF608" s="665">
        <v>0</v>
      </c>
      <c r="AG608" s="657">
        <v>0</v>
      </c>
      <c r="AH608" s="666">
        <v>0</v>
      </c>
      <c r="AI608" s="657">
        <v>0</v>
      </c>
      <c r="AJ608" s="657">
        <v>0</v>
      </c>
      <c r="AK608" s="657">
        <v>0</v>
      </c>
      <c r="AL608" s="665">
        <v>0</v>
      </c>
      <c r="AM608" s="657">
        <v>0</v>
      </c>
      <c r="AN608" s="666">
        <v>0</v>
      </c>
      <c r="AO608" s="657">
        <v>0</v>
      </c>
      <c r="AP608" s="657">
        <v>0</v>
      </c>
      <c r="AQ608" s="657">
        <v>0</v>
      </c>
      <c r="AR608" s="665">
        <v>0</v>
      </c>
      <c r="AS608" s="657">
        <v>0</v>
      </c>
      <c r="AT608" s="666">
        <v>0</v>
      </c>
      <c r="AU608" s="657">
        <v>0</v>
      </c>
      <c r="AV608" s="657">
        <v>0</v>
      </c>
      <c r="AW608" s="657">
        <v>0</v>
      </c>
      <c r="AX608" s="665">
        <v>0</v>
      </c>
      <c r="AY608" s="657">
        <v>0</v>
      </c>
      <c r="AZ608" s="666">
        <v>0</v>
      </c>
      <c r="BA608" s="657">
        <v>0</v>
      </c>
      <c r="BB608" s="657">
        <v>0</v>
      </c>
      <c r="BC608" s="657">
        <v>0</v>
      </c>
      <c r="BD608" s="665">
        <v>0</v>
      </c>
      <c r="BE608" s="657">
        <v>0</v>
      </c>
      <c r="BF608" s="666">
        <v>0</v>
      </c>
      <c r="BG608" s="657">
        <v>11</v>
      </c>
      <c r="BH608" s="657">
        <v>3</v>
      </c>
      <c r="BI608" s="657">
        <v>8</v>
      </c>
      <c r="BJ608" s="665">
        <v>0</v>
      </c>
      <c r="BK608" s="657">
        <v>0</v>
      </c>
      <c r="BL608" s="666">
        <v>0</v>
      </c>
      <c r="BM608" s="657">
        <v>0</v>
      </c>
      <c r="BN608" s="657">
        <v>0</v>
      </c>
      <c r="BO608" s="657">
        <v>0</v>
      </c>
      <c r="BP608" s="665">
        <v>0</v>
      </c>
      <c r="BQ608" s="657">
        <v>0</v>
      </c>
      <c r="BR608" s="666">
        <v>0</v>
      </c>
      <c r="BS608" s="657">
        <v>0</v>
      </c>
      <c r="BT608" s="657">
        <v>0</v>
      </c>
      <c r="BU608" s="657">
        <v>0</v>
      </c>
      <c r="BV608" s="665">
        <v>0</v>
      </c>
      <c r="BW608" s="657">
        <v>0</v>
      </c>
      <c r="BX608" s="666">
        <v>0</v>
      </c>
      <c r="BY608" s="657">
        <v>0</v>
      </c>
      <c r="BZ608" s="657">
        <v>0</v>
      </c>
      <c r="CA608" s="657">
        <v>0</v>
      </c>
      <c r="CB608" s="665">
        <v>0</v>
      </c>
      <c r="CC608" s="657">
        <v>0</v>
      </c>
      <c r="CD608" s="666">
        <v>0</v>
      </c>
      <c r="CE608" s="657">
        <v>0</v>
      </c>
      <c r="CF608" s="657">
        <v>0</v>
      </c>
      <c r="CG608" s="657">
        <v>0</v>
      </c>
      <c r="CH608" s="665">
        <v>0</v>
      </c>
      <c r="CI608" s="657">
        <v>0</v>
      </c>
      <c r="CJ608" s="666">
        <v>0</v>
      </c>
      <c r="CK608" s="657">
        <v>0</v>
      </c>
      <c r="CL608" s="657">
        <v>0</v>
      </c>
      <c r="CM608" s="657">
        <v>0</v>
      </c>
      <c r="CN608" s="665">
        <v>0</v>
      </c>
      <c r="CO608" s="657">
        <v>0</v>
      </c>
      <c r="CP608" s="666">
        <v>0</v>
      </c>
      <c r="CQ608" s="657">
        <v>0</v>
      </c>
      <c r="CR608" s="657">
        <v>0</v>
      </c>
      <c r="CS608" s="657">
        <v>0</v>
      </c>
      <c r="CT608" s="665">
        <v>0</v>
      </c>
      <c r="CU608" s="657">
        <v>0</v>
      </c>
      <c r="CV608" s="666">
        <v>0</v>
      </c>
      <c r="CW608" s="657">
        <v>0</v>
      </c>
      <c r="CX608" s="657">
        <v>0</v>
      </c>
      <c r="CY608" s="657">
        <v>0</v>
      </c>
      <c r="CZ608" s="665">
        <v>0</v>
      </c>
      <c r="DA608" s="657">
        <v>0</v>
      </c>
      <c r="DB608" s="666">
        <v>0</v>
      </c>
      <c r="DC608" s="657">
        <v>0</v>
      </c>
      <c r="DD608" s="657">
        <v>0</v>
      </c>
      <c r="DE608" s="657">
        <v>0</v>
      </c>
      <c r="DF608" s="665">
        <v>0</v>
      </c>
      <c r="DG608" s="657">
        <v>0</v>
      </c>
      <c r="DH608" s="666">
        <v>0</v>
      </c>
      <c r="DI608" s="657">
        <v>0</v>
      </c>
      <c r="DJ608" s="657">
        <v>0</v>
      </c>
      <c r="DK608" s="657">
        <v>0</v>
      </c>
      <c r="DL608" s="665">
        <v>0</v>
      </c>
      <c r="DM608" s="657">
        <v>0</v>
      </c>
      <c r="DN608" s="666">
        <v>0</v>
      </c>
      <c r="DO608" s="657">
        <v>0</v>
      </c>
      <c r="DP608" s="657">
        <v>0</v>
      </c>
      <c r="DQ608" s="657">
        <v>0</v>
      </c>
      <c r="DR608" s="665">
        <v>0</v>
      </c>
      <c r="DS608" s="657">
        <v>0</v>
      </c>
      <c r="DT608" s="666">
        <v>0</v>
      </c>
      <c r="DU608" s="665">
        <v>0</v>
      </c>
      <c r="DV608" s="657">
        <v>0</v>
      </c>
      <c r="DW608" s="666">
        <v>0</v>
      </c>
    </row>
    <row r="609" spans="1:127" x14ac:dyDescent="0.15">
      <c r="A609" s="743" t="s">
        <v>1951</v>
      </c>
      <c r="B609" s="741">
        <v>1980</v>
      </c>
      <c r="C609" s="740">
        <v>871</v>
      </c>
      <c r="D609" s="742">
        <v>1109</v>
      </c>
      <c r="E609" s="740">
        <v>1007</v>
      </c>
      <c r="F609" s="740">
        <v>470</v>
      </c>
      <c r="G609" s="740">
        <v>537</v>
      </c>
      <c r="H609" s="741">
        <v>239</v>
      </c>
      <c r="I609" s="740">
        <v>109</v>
      </c>
      <c r="J609" s="742">
        <v>130</v>
      </c>
      <c r="K609" s="740">
        <v>101</v>
      </c>
      <c r="L609" s="740">
        <v>45</v>
      </c>
      <c r="M609" s="740">
        <v>56</v>
      </c>
      <c r="N609" s="741">
        <v>44</v>
      </c>
      <c r="O609" s="740">
        <v>8</v>
      </c>
      <c r="P609" s="742">
        <v>36</v>
      </c>
      <c r="Q609" s="740">
        <v>119</v>
      </c>
      <c r="R609" s="740">
        <v>38</v>
      </c>
      <c r="S609" s="740">
        <v>81</v>
      </c>
      <c r="T609" s="741">
        <v>17</v>
      </c>
      <c r="U609" s="740">
        <v>9</v>
      </c>
      <c r="V609" s="742">
        <v>8</v>
      </c>
      <c r="W609" s="740">
        <v>24</v>
      </c>
      <c r="X609" s="740">
        <v>7</v>
      </c>
      <c r="Y609" s="740">
        <v>17</v>
      </c>
      <c r="Z609" s="741">
        <v>33</v>
      </c>
      <c r="AA609" s="740">
        <v>4</v>
      </c>
      <c r="AB609" s="742">
        <v>29</v>
      </c>
      <c r="AC609" s="740">
        <v>9</v>
      </c>
      <c r="AD609" s="740">
        <v>3</v>
      </c>
      <c r="AE609" s="740">
        <v>6</v>
      </c>
      <c r="AF609" s="741">
        <v>18</v>
      </c>
      <c r="AG609" s="740">
        <v>12</v>
      </c>
      <c r="AH609" s="742">
        <v>6</v>
      </c>
      <c r="AI609" s="740">
        <v>45</v>
      </c>
      <c r="AJ609" s="740">
        <v>12</v>
      </c>
      <c r="AK609" s="740">
        <v>33</v>
      </c>
      <c r="AL609" s="741">
        <v>0</v>
      </c>
      <c r="AM609" s="740">
        <v>0</v>
      </c>
      <c r="AN609" s="742">
        <v>0</v>
      </c>
      <c r="AO609" s="740">
        <v>33</v>
      </c>
      <c r="AP609" s="740">
        <v>21</v>
      </c>
      <c r="AQ609" s="740">
        <v>12</v>
      </c>
      <c r="AR609" s="741">
        <v>22</v>
      </c>
      <c r="AS609" s="740">
        <v>2</v>
      </c>
      <c r="AT609" s="742">
        <v>20</v>
      </c>
      <c r="AU609" s="740">
        <v>7</v>
      </c>
      <c r="AV609" s="740">
        <v>2</v>
      </c>
      <c r="AW609" s="740">
        <v>5</v>
      </c>
      <c r="AX609" s="741">
        <v>19</v>
      </c>
      <c r="AY609" s="740">
        <v>8</v>
      </c>
      <c r="AZ609" s="742">
        <v>11</v>
      </c>
      <c r="BA609" s="740">
        <v>44</v>
      </c>
      <c r="BB609" s="740">
        <v>21</v>
      </c>
      <c r="BC609" s="740">
        <v>23</v>
      </c>
      <c r="BD609" s="741">
        <v>20</v>
      </c>
      <c r="BE609" s="740">
        <v>9</v>
      </c>
      <c r="BF609" s="742">
        <v>11</v>
      </c>
      <c r="BG609" s="740">
        <v>18</v>
      </c>
      <c r="BH609" s="740">
        <v>7</v>
      </c>
      <c r="BI609" s="740">
        <v>11</v>
      </c>
      <c r="BJ609" s="741">
        <v>7</v>
      </c>
      <c r="BK609" s="740">
        <v>2</v>
      </c>
      <c r="BL609" s="742">
        <v>5</v>
      </c>
      <c r="BM609" s="740">
        <v>9</v>
      </c>
      <c r="BN609" s="740">
        <v>5</v>
      </c>
      <c r="BO609" s="740">
        <v>4</v>
      </c>
      <c r="BP609" s="741">
        <v>8</v>
      </c>
      <c r="BQ609" s="740">
        <v>7</v>
      </c>
      <c r="BR609" s="742">
        <v>1</v>
      </c>
      <c r="BS609" s="740">
        <v>33</v>
      </c>
      <c r="BT609" s="740">
        <v>22</v>
      </c>
      <c r="BU609" s="740">
        <v>11</v>
      </c>
      <c r="BV609" s="741">
        <v>10</v>
      </c>
      <c r="BW609" s="740">
        <v>5</v>
      </c>
      <c r="BX609" s="742">
        <v>5</v>
      </c>
      <c r="BY609" s="740">
        <v>20</v>
      </c>
      <c r="BZ609" s="740">
        <v>14</v>
      </c>
      <c r="CA609" s="740">
        <v>6</v>
      </c>
      <c r="CB609" s="741">
        <v>0</v>
      </c>
      <c r="CC609" s="740">
        <v>0</v>
      </c>
      <c r="CD609" s="742">
        <v>0</v>
      </c>
      <c r="CE609" s="740">
        <v>3</v>
      </c>
      <c r="CF609" s="740">
        <v>2</v>
      </c>
      <c r="CG609" s="740">
        <v>1</v>
      </c>
      <c r="CH609" s="741">
        <v>43</v>
      </c>
      <c r="CI609" s="740">
        <v>17</v>
      </c>
      <c r="CJ609" s="742">
        <v>26</v>
      </c>
      <c r="CK609" s="740">
        <v>8</v>
      </c>
      <c r="CL609" s="740">
        <v>2</v>
      </c>
      <c r="CM609" s="740">
        <v>6</v>
      </c>
      <c r="CN609" s="741">
        <v>6</v>
      </c>
      <c r="CO609" s="740">
        <v>0</v>
      </c>
      <c r="CP609" s="742">
        <v>6</v>
      </c>
      <c r="CQ609" s="740">
        <v>0</v>
      </c>
      <c r="CR609" s="740">
        <v>0</v>
      </c>
      <c r="CS609" s="740">
        <v>0</v>
      </c>
      <c r="CT609" s="741">
        <v>0</v>
      </c>
      <c r="CU609" s="740">
        <v>0</v>
      </c>
      <c r="CV609" s="742">
        <v>0</v>
      </c>
      <c r="CW609" s="740">
        <v>0</v>
      </c>
      <c r="CX609" s="740">
        <v>0</v>
      </c>
      <c r="CY609" s="740">
        <v>0</v>
      </c>
      <c r="CZ609" s="741">
        <v>0</v>
      </c>
      <c r="DA609" s="740">
        <v>0</v>
      </c>
      <c r="DB609" s="742">
        <v>0</v>
      </c>
      <c r="DC609" s="740">
        <v>0</v>
      </c>
      <c r="DD609" s="740">
        <v>0</v>
      </c>
      <c r="DE609" s="740">
        <v>0</v>
      </c>
      <c r="DF609" s="741">
        <v>2</v>
      </c>
      <c r="DG609" s="740">
        <v>1</v>
      </c>
      <c r="DH609" s="742">
        <v>1</v>
      </c>
      <c r="DI609" s="740">
        <v>9</v>
      </c>
      <c r="DJ609" s="740">
        <v>5</v>
      </c>
      <c r="DK609" s="740">
        <v>4</v>
      </c>
      <c r="DL609" s="741">
        <v>0</v>
      </c>
      <c r="DM609" s="740">
        <v>0</v>
      </c>
      <c r="DN609" s="742">
        <v>0</v>
      </c>
      <c r="DO609" s="740">
        <v>0</v>
      </c>
      <c r="DP609" s="740">
        <v>0</v>
      </c>
      <c r="DQ609" s="740">
        <v>0</v>
      </c>
      <c r="DR609" s="741">
        <v>3</v>
      </c>
      <c r="DS609" s="740">
        <v>2</v>
      </c>
      <c r="DT609" s="742">
        <v>1</v>
      </c>
      <c r="DU609" s="741">
        <v>0</v>
      </c>
      <c r="DV609" s="740">
        <v>0</v>
      </c>
      <c r="DW609" s="742">
        <v>0</v>
      </c>
    </row>
    <row r="610" spans="1:127" x14ac:dyDescent="0.15">
      <c r="A610" s="529" t="s">
        <v>1952</v>
      </c>
      <c r="B610" s="661">
        <v>1356</v>
      </c>
      <c r="C610" s="662">
        <v>302</v>
      </c>
      <c r="D610" s="663">
        <v>1054</v>
      </c>
      <c r="E610" s="657">
        <v>676</v>
      </c>
      <c r="F610" s="657">
        <v>156</v>
      </c>
      <c r="G610" s="657">
        <v>520</v>
      </c>
      <c r="H610" s="665">
        <v>75</v>
      </c>
      <c r="I610" s="657">
        <v>11</v>
      </c>
      <c r="J610" s="666">
        <v>64</v>
      </c>
      <c r="K610" s="657">
        <v>141</v>
      </c>
      <c r="L610" s="657">
        <v>22</v>
      </c>
      <c r="M610" s="657">
        <v>119</v>
      </c>
      <c r="N610" s="665">
        <v>23</v>
      </c>
      <c r="O610" s="657">
        <v>1</v>
      </c>
      <c r="P610" s="666">
        <v>22</v>
      </c>
      <c r="Q610" s="657">
        <v>98</v>
      </c>
      <c r="R610" s="657">
        <v>14</v>
      </c>
      <c r="S610" s="657">
        <v>84</v>
      </c>
      <c r="T610" s="665">
        <v>0</v>
      </c>
      <c r="U610" s="657">
        <v>0</v>
      </c>
      <c r="V610" s="666">
        <v>0</v>
      </c>
      <c r="W610" s="657">
        <v>28</v>
      </c>
      <c r="X610" s="657">
        <v>3</v>
      </c>
      <c r="Y610" s="657">
        <v>25</v>
      </c>
      <c r="Z610" s="665">
        <v>22</v>
      </c>
      <c r="AA610" s="657">
        <v>3</v>
      </c>
      <c r="AB610" s="666">
        <v>19</v>
      </c>
      <c r="AC610" s="657">
        <v>0</v>
      </c>
      <c r="AD610" s="657">
        <v>0</v>
      </c>
      <c r="AE610" s="657">
        <v>0</v>
      </c>
      <c r="AF610" s="665">
        <v>13</v>
      </c>
      <c r="AG610" s="657">
        <v>8</v>
      </c>
      <c r="AH610" s="666">
        <v>5</v>
      </c>
      <c r="AI610" s="657">
        <v>74</v>
      </c>
      <c r="AJ610" s="657">
        <v>12</v>
      </c>
      <c r="AK610" s="657">
        <v>62</v>
      </c>
      <c r="AL610" s="665">
        <v>3</v>
      </c>
      <c r="AM610" s="657">
        <v>0</v>
      </c>
      <c r="AN610" s="666">
        <v>3</v>
      </c>
      <c r="AO610" s="657">
        <v>2</v>
      </c>
      <c r="AP610" s="657">
        <v>1</v>
      </c>
      <c r="AQ610" s="657">
        <v>1</v>
      </c>
      <c r="AR610" s="665">
        <v>63</v>
      </c>
      <c r="AS610" s="657">
        <v>13</v>
      </c>
      <c r="AT610" s="666">
        <v>50</v>
      </c>
      <c r="AU610" s="657">
        <v>9</v>
      </c>
      <c r="AV610" s="657">
        <v>0</v>
      </c>
      <c r="AW610" s="657">
        <v>9</v>
      </c>
      <c r="AX610" s="665">
        <v>5</v>
      </c>
      <c r="AY610" s="657">
        <v>0</v>
      </c>
      <c r="AZ610" s="666">
        <v>5</v>
      </c>
      <c r="BA610" s="657">
        <v>81</v>
      </c>
      <c r="BB610" s="657">
        <v>49</v>
      </c>
      <c r="BC610" s="657">
        <v>32</v>
      </c>
      <c r="BD610" s="665">
        <v>4</v>
      </c>
      <c r="BE610" s="657">
        <v>4</v>
      </c>
      <c r="BF610" s="666">
        <v>0</v>
      </c>
      <c r="BG610" s="657">
        <v>7</v>
      </c>
      <c r="BH610" s="657">
        <v>0</v>
      </c>
      <c r="BI610" s="657">
        <v>7</v>
      </c>
      <c r="BJ610" s="665">
        <v>3</v>
      </c>
      <c r="BK610" s="657">
        <v>1</v>
      </c>
      <c r="BL610" s="666">
        <v>2</v>
      </c>
      <c r="BM610" s="657">
        <v>2</v>
      </c>
      <c r="BN610" s="657">
        <v>0</v>
      </c>
      <c r="BO610" s="657">
        <v>2</v>
      </c>
      <c r="BP610" s="665">
        <v>0</v>
      </c>
      <c r="BQ610" s="657">
        <v>0</v>
      </c>
      <c r="BR610" s="666">
        <v>0</v>
      </c>
      <c r="BS610" s="657">
        <v>2</v>
      </c>
      <c r="BT610" s="657">
        <v>0</v>
      </c>
      <c r="BU610" s="657">
        <v>2</v>
      </c>
      <c r="BV610" s="665">
        <v>3</v>
      </c>
      <c r="BW610" s="657">
        <v>1</v>
      </c>
      <c r="BX610" s="666">
        <v>2</v>
      </c>
      <c r="BY610" s="657">
        <v>3</v>
      </c>
      <c r="BZ610" s="657">
        <v>2</v>
      </c>
      <c r="CA610" s="657">
        <v>1</v>
      </c>
      <c r="CB610" s="665">
        <v>0</v>
      </c>
      <c r="CC610" s="657">
        <v>0</v>
      </c>
      <c r="CD610" s="666">
        <v>0</v>
      </c>
      <c r="CE610" s="657">
        <v>4</v>
      </c>
      <c r="CF610" s="657">
        <v>0</v>
      </c>
      <c r="CG610" s="657">
        <v>4</v>
      </c>
      <c r="CH610" s="665">
        <v>4</v>
      </c>
      <c r="CI610" s="657">
        <v>1</v>
      </c>
      <c r="CJ610" s="666">
        <v>3</v>
      </c>
      <c r="CK610" s="657">
        <v>1</v>
      </c>
      <c r="CL610" s="657">
        <v>0</v>
      </c>
      <c r="CM610" s="657">
        <v>1</v>
      </c>
      <c r="CN610" s="665">
        <v>6</v>
      </c>
      <c r="CO610" s="657">
        <v>0</v>
      </c>
      <c r="CP610" s="666">
        <v>6</v>
      </c>
      <c r="CQ610" s="657">
        <v>0</v>
      </c>
      <c r="CR610" s="657">
        <v>0</v>
      </c>
      <c r="CS610" s="657">
        <v>0</v>
      </c>
      <c r="CT610" s="665">
        <v>0</v>
      </c>
      <c r="CU610" s="657">
        <v>0</v>
      </c>
      <c r="CV610" s="666">
        <v>0</v>
      </c>
      <c r="CW610" s="657">
        <v>0</v>
      </c>
      <c r="CX610" s="657">
        <v>0</v>
      </c>
      <c r="CY610" s="657">
        <v>0</v>
      </c>
      <c r="CZ610" s="665">
        <v>0</v>
      </c>
      <c r="DA610" s="657">
        <v>0</v>
      </c>
      <c r="DB610" s="666">
        <v>0</v>
      </c>
      <c r="DC610" s="657">
        <v>1</v>
      </c>
      <c r="DD610" s="657">
        <v>0</v>
      </c>
      <c r="DE610" s="657">
        <v>1</v>
      </c>
      <c r="DF610" s="665">
        <v>0</v>
      </c>
      <c r="DG610" s="657">
        <v>0</v>
      </c>
      <c r="DH610" s="666">
        <v>0</v>
      </c>
      <c r="DI610" s="657">
        <v>2</v>
      </c>
      <c r="DJ610" s="657">
        <v>0</v>
      </c>
      <c r="DK610" s="657">
        <v>2</v>
      </c>
      <c r="DL610" s="665">
        <v>0</v>
      </c>
      <c r="DM610" s="657">
        <v>0</v>
      </c>
      <c r="DN610" s="666">
        <v>0</v>
      </c>
      <c r="DO610" s="657">
        <v>0</v>
      </c>
      <c r="DP610" s="657">
        <v>0</v>
      </c>
      <c r="DQ610" s="657">
        <v>0</v>
      </c>
      <c r="DR610" s="665">
        <v>1</v>
      </c>
      <c r="DS610" s="657">
        <v>0</v>
      </c>
      <c r="DT610" s="666">
        <v>1</v>
      </c>
      <c r="DU610" s="665">
        <v>0</v>
      </c>
      <c r="DV610" s="657">
        <v>0</v>
      </c>
      <c r="DW610" s="666">
        <v>0</v>
      </c>
    </row>
    <row r="611" spans="1:127" x14ac:dyDescent="0.15">
      <c r="A611" s="529" t="s">
        <v>1953</v>
      </c>
      <c r="B611" s="661">
        <v>1258</v>
      </c>
      <c r="C611" s="662">
        <v>1065</v>
      </c>
      <c r="D611" s="663">
        <v>193</v>
      </c>
      <c r="E611" s="657">
        <v>105</v>
      </c>
      <c r="F611" s="657">
        <v>89</v>
      </c>
      <c r="G611" s="657">
        <v>16</v>
      </c>
      <c r="H611" s="665">
        <v>140</v>
      </c>
      <c r="I611" s="657">
        <v>95</v>
      </c>
      <c r="J611" s="666">
        <v>45</v>
      </c>
      <c r="K611" s="657">
        <v>311</v>
      </c>
      <c r="L611" s="657">
        <v>295</v>
      </c>
      <c r="M611" s="657">
        <v>16</v>
      </c>
      <c r="N611" s="665">
        <v>243</v>
      </c>
      <c r="O611" s="657">
        <v>230</v>
      </c>
      <c r="P611" s="666">
        <v>13</v>
      </c>
      <c r="Q611" s="657">
        <v>49</v>
      </c>
      <c r="R611" s="657">
        <v>49</v>
      </c>
      <c r="S611" s="657">
        <v>0</v>
      </c>
      <c r="T611" s="665">
        <v>0</v>
      </c>
      <c r="U611" s="657">
        <v>0</v>
      </c>
      <c r="V611" s="666">
        <v>0</v>
      </c>
      <c r="W611" s="657">
        <v>0</v>
      </c>
      <c r="X611" s="657">
        <v>0</v>
      </c>
      <c r="Y611" s="657">
        <v>0</v>
      </c>
      <c r="Z611" s="665">
        <v>61</v>
      </c>
      <c r="AA611" s="657">
        <v>47</v>
      </c>
      <c r="AB611" s="666">
        <v>14</v>
      </c>
      <c r="AC611" s="657">
        <v>12</v>
      </c>
      <c r="AD611" s="657">
        <v>8</v>
      </c>
      <c r="AE611" s="657">
        <v>4</v>
      </c>
      <c r="AF611" s="665">
        <v>0</v>
      </c>
      <c r="AG611" s="657">
        <v>0</v>
      </c>
      <c r="AH611" s="666">
        <v>0</v>
      </c>
      <c r="AI611" s="657">
        <v>114</v>
      </c>
      <c r="AJ611" s="657">
        <v>90</v>
      </c>
      <c r="AK611" s="657">
        <v>24</v>
      </c>
      <c r="AL611" s="665">
        <v>14</v>
      </c>
      <c r="AM611" s="657">
        <v>8</v>
      </c>
      <c r="AN611" s="666">
        <v>6</v>
      </c>
      <c r="AO611" s="657">
        <v>0</v>
      </c>
      <c r="AP611" s="657">
        <v>0</v>
      </c>
      <c r="AQ611" s="657">
        <v>0</v>
      </c>
      <c r="AR611" s="665">
        <v>5</v>
      </c>
      <c r="AS611" s="657">
        <v>5</v>
      </c>
      <c r="AT611" s="666">
        <v>0</v>
      </c>
      <c r="AU611" s="657">
        <v>0</v>
      </c>
      <c r="AV611" s="657">
        <v>0</v>
      </c>
      <c r="AW611" s="657">
        <v>0</v>
      </c>
      <c r="AX611" s="665">
        <v>15</v>
      </c>
      <c r="AY611" s="657">
        <v>7</v>
      </c>
      <c r="AZ611" s="666">
        <v>8</v>
      </c>
      <c r="BA611" s="657">
        <v>78</v>
      </c>
      <c r="BB611" s="657">
        <v>76</v>
      </c>
      <c r="BC611" s="657">
        <v>2</v>
      </c>
      <c r="BD611" s="665">
        <v>0</v>
      </c>
      <c r="BE611" s="657">
        <v>0</v>
      </c>
      <c r="BF611" s="666">
        <v>0</v>
      </c>
      <c r="BG611" s="657">
        <v>5</v>
      </c>
      <c r="BH611" s="657">
        <v>1</v>
      </c>
      <c r="BI611" s="657">
        <v>4</v>
      </c>
      <c r="BJ611" s="665">
        <v>0</v>
      </c>
      <c r="BK611" s="657">
        <v>0</v>
      </c>
      <c r="BL611" s="666">
        <v>0</v>
      </c>
      <c r="BM611" s="657">
        <v>6</v>
      </c>
      <c r="BN611" s="657">
        <v>3</v>
      </c>
      <c r="BO611" s="657">
        <v>3</v>
      </c>
      <c r="BP611" s="665">
        <v>1</v>
      </c>
      <c r="BQ611" s="657">
        <v>0</v>
      </c>
      <c r="BR611" s="666">
        <v>1</v>
      </c>
      <c r="BS611" s="657">
        <v>0</v>
      </c>
      <c r="BT611" s="657">
        <v>0</v>
      </c>
      <c r="BU611" s="657">
        <v>0</v>
      </c>
      <c r="BV611" s="665">
        <v>0</v>
      </c>
      <c r="BW611" s="657">
        <v>0</v>
      </c>
      <c r="BX611" s="666">
        <v>0</v>
      </c>
      <c r="BY611" s="657">
        <v>2</v>
      </c>
      <c r="BZ611" s="657">
        <v>1</v>
      </c>
      <c r="CA611" s="657">
        <v>1</v>
      </c>
      <c r="CB611" s="665">
        <v>0</v>
      </c>
      <c r="CC611" s="657">
        <v>0</v>
      </c>
      <c r="CD611" s="666">
        <v>0</v>
      </c>
      <c r="CE611" s="657">
        <v>0</v>
      </c>
      <c r="CF611" s="657">
        <v>0</v>
      </c>
      <c r="CG611" s="657">
        <v>0</v>
      </c>
      <c r="CH611" s="665">
        <v>0</v>
      </c>
      <c r="CI611" s="657">
        <v>0</v>
      </c>
      <c r="CJ611" s="666">
        <v>0</v>
      </c>
      <c r="CK611" s="657">
        <v>12</v>
      </c>
      <c r="CL611" s="657">
        <v>3</v>
      </c>
      <c r="CM611" s="657">
        <v>9</v>
      </c>
      <c r="CN611" s="665">
        <v>16</v>
      </c>
      <c r="CO611" s="657">
        <v>10</v>
      </c>
      <c r="CP611" s="666">
        <v>6</v>
      </c>
      <c r="CQ611" s="657">
        <v>0</v>
      </c>
      <c r="CR611" s="657">
        <v>0</v>
      </c>
      <c r="CS611" s="657">
        <v>0</v>
      </c>
      <c r="CT611" s="665">
        <v>0</v>
      </c>
      <c r="CU611" s="657">
        <v>0</v>
      </c>
      <c r="CV611" s="666">
        <v>0</v>
      </c>
      <c r="CW611" s="657">
        <v>43</v>
      </c>
      <c r="CX611" s="657">
        <v>35</v>
      </c>
      <c r="CY611" s="657">
        <v>8</v>
      </c>
      <c r="CZ611" s="665">
        <v>3</v>
      </c>
      <c r="DA611" s="657">
        <v>1</v>
      </c>
      <c r="DB611" s="666">
        <v>2</v>
      </c>
      <c r="DC611" s="657">
        <v>4</v>
      </c>
      <c r="DD611" s="657">
        <v>2</v>
      </c>
      <c r="DE611" s="657">
        <v>2</v>
      </c>
      <c r="DF611" s="665">
        <v>3</v>
      </c>
      <c r="DG611" s="657">
        <v>1</v>
      </c>
      <c r="DH611" s="666">
        <v>2</v>
      </c>
      <c r="DI611" s="657">
        <v>6</v>
      </c>
      <c r="DJ611" s="657">
        <v>4</v>
      </c>
      <c r="DK611" s="657">
        <v>2</v>
      </c>
      <c r="DL611" s="665">
        <v>8</v>
      </c>
      <c r="DM611" s="657">
        <v>4</v>
      </c>
      <c r="DN611" s="666">
        <v>4</v>
      </c>
      <c r="DO611" s="657">
        <v>2</v>
      </c>
      <c r="DP611" s="657">
        <v>1</v>
      </c>
      <c r="DQ611" s="657">
        <v>1</v>
      </c>
      <c r="DR611" s="665">
        <v>0</v>
      </c>
      <c r="DS611" s="657">
        <v>0</v>
      </c>
      <c r="DT611" s="666">
        <v>0</v>
      </c>
      <c r="DU611" s="665">
        <v>0</v>
      </c>
      <c r="DV611" s="657">
        <v>0</v>
      </c>
      <c r="DW611" s="666">
        <v>0</v>
      </c>
    </row>
    <row r="612" spans="1:127" x14ac:dyDescent="0.15">
      <c r="A612" s="529" t="s">
        <v>1954</v>
      </c>
      <c r="B612" s="661">
        <v>275</v>
      </c>
      <c r="C612" s="662">
        <v>180</v>
      </c>
      <c r="D612" s="663">
        <v>95</v>
      </c>
      <c r="E612" s="657">
        <v>100</v>
      </c>
      <c r="F612" s="657">
        <v>81</v>
      </c>
      <c r="G612" s="657">
        <v>19</v>
      </c>
      <c r="H612" s="665">
        <v>3</v>
      </c>
      <c r="I612" s="657">
        <v>0</v>
      </c>
      <c r="J612" s="666">
        <v>3</v>
      </c>
      <c r="K612" s="657">
        <v>18</v>
      </c>
      <c r="L612" s="657">
        <v>16</v>
      </c>
      <c r="M612" s="657">
        <v>2</v>
      </c>
      <c r="N612" s="665">
        <v>0</v>
      </c>
      <c r="O612" s="657">
        <v>0</v>
      </c>
      <c r="P612" s="666">
        <v>0</v>
      </c>
      <c r="Q612" s="657">
        <v>37</v>
      </c>
      <c r="R612" s="657">
        <v>8</v>
      </c>
      <c r="S612" s="657">
        <v>29</v>
      </c>
      <c r="T612" s="665">
        <v>0</v>
      </c>
      <c r="U612" s="657">
        <v>0</v>
      </c>
      <c r="V612" s="666">
        <v>0</v>
      </c>
      <c r="W612" s="657">
        <v>0</v>
      </c>
      <c r="X612" s="657">
        <v>0</v>
      </c>
      <c r="Y612" s="657">
        <v>0</v>
      </c>
      <c r="Z612" s="665">
        <v>2</v>
      </c>
      <c r="AA612" s="657">
        <v>0</v>
      </c>
      <c r="AB612" s="666">
        <v>2</v>
      </c>
      <c r="AC612" s="657">
        <v>0</v>
      </c>
      <c r="AD612" s="657">
        <v>0</v>
      </c>
      <c r="AE612" s="657">
        <v>0</v>
      </c>
      <c r="AF612" s="665">
        <v>0</v>
      </c>
      <c r="AG612" s="657">
        <v>0</v>
      </c>
      <c r="AH612" s="666">
        <v>0</v>
      </c>
      <c r="AI612" s="657">
        <v>6</v>
      </c>
      <c r="AJ612" s="657">
        <v>4</v>
      </c>
      <c r="AK612" s="657">
        <v>2</v>
      </c>
      <c r="AL612" s="665">
        <v>0</v>
      </c>
      <c r="AM612" s="657">
        <v>0</v>
      </c>
      <c r="AN612" s="666">
        <v>0</v>
      </c>
      <c r="AO612" s="657">
        <v>41</v>
      </c>
      <c r="AP612" s="657">
        <v>29</v>
      </c>
      <c r="AQ612" s="657">
        <v>12</v>
      </c>
      <c r="AR612" s="665">
        <v>0</v>
      </c>
      <c r="AS612" s="657">
        <v>0</v>
      </c>
      <c r="AT612" s="666">
        <v>0</v>
      </c>
      <c r="AU612" s="657">
        <v>3</v>
      </c>
      <c r="AV612" s="657">
        <v>1</v>
      </c>
      <c r="AW612" s="657">
        <v>2</v>
      </c>
      <c r="AX612" s="665">
        <v>5</v>
      </c>
      <c r="AY612" s="657">
        <v>1</v>
      </c>
      <c r="AZ612" s="666">
        <v>4</v>
      </c>
      <c r="BA612" s="657">
        <v>23</v>
      </c>
      <c r="BB612" s="657">
        <v>20</v>
      </c>
      <c r="BC612" s="657">
        <v>3</v>
      </c>
      <c r="BD612" s="665">
        <v>0</v>
      </c>
      <c r="BE612" s="657">
        <v>0</v>
      </c>
      <c r="BF612" s="666">
        <v>0</v>
      </c>
      <c r="BG612" s="657">
        <v>0</v>
      </c>
      <c r="BH612" s="657">
        <v>0</v>
      </c>
      <c r="BI612" s="657">
        <v>0</v>
      </c>
      <c r="BJ612" s="665">
        <v>0</v>
      </c>
      <c r="BK612" s="657">
        <v>0</v>
      </c>
      <c r="BL612" s="666">
        <v>0</v>
      </c>
      <c r="BM612" s="657">
        <v>0</v>
      </c>
      <c r="BN612" s="657">
        <v>0</v>
      </c>
      <c r="BO612" s="657">
        <v>0</v>
      </c>
      <c r="BP612" s="665">
        <v>0</v>
      </c>
      <c r="BQ612" s="657">
        <v>0</v>
      </c>
      <c r="BR612" s="666">
        <v>0</v>
      </c>
      <c r="BS612" s="657">
        <v>16</v>
      </c>
      <c r="BT612" s="657">
        <v>9</v>
      </c>
      <c r="BU612" s="657">
        <v>7</v>
      </c>
      <c r="BV612" s="665">
        <v>0</v>
      </c>
      <c r="BW612" s="657">
        <v>0</v>
      </c>
      <c r="BX612" s="666">
        <v>0</v>
      </c>
      <c r="BY612" s="657">
        <v>1</v>
      </c>
      <c r="BZ612" s="657">
        <v>0</v>
      </c>
      <c r="CA612" s="657">
        <v>1</v>
      </c>
      <c r="CB612" s="665">
        <v>0</v>
      </c>
      <c r="CC612" s="657">
        <v>0</v>
      </c>
      <c r="CD612" s="666">
        <v>0</v>
      </c>
      <c r="CE612" s="657">
        <v>0</v>
      </c>
      <c r="CF612" s="657">
        <v>0</v>
      </c>
      <c r="CG612" s="657">
        <v>0</v>
      </c>
      <c r="CH612" s="665">
        <v>0</v>
      </c>
      <c r="CI612" s="657">
        <v>0</v>
      </c>
      <c r="CJ612" s="666">
        <v>0</v>
      </c>
      <c r="CK612" s="657">
        <v>0</v>
      </c>
      <c r="CL612" s="657">
        <v>0</v>
      </c>
      <c r="CM612" s="657">
        <v>0</v>
      </c>
      <c r="CN612" s="665">
        <v>15</v>
      </c>
      <c r="CO612" s="657">
        <v>8</v>
      </c>
      <c r="CP612" s="666">
        <v>7</v>
      </c>
      <c r="CQ612" s="657">
        <v>0</v>
      </c>
      <c r="CR612" s="657">
        <v>0</v>
      </c>
      <c r="CS612" s="657">
        <v>0</v>
      </c>
      <c r="CT612" s="665">
        <v>0</v>
      </c>
      <c r="CU612" s="657">
        <v>0</v>
      </c>
      <c r="CV612" s="666">
        <v>0</v>
      </c>
      <c r="CW612" s="657">
        <v>0</v>
      </c>
      <c r="CX612" s="657">
        <v>0</v>
      </c>
      <c r="CY612" s="657">
        <v>0</v>
      </c>
      <c r="CZ612" s="665">
        <v>0</v>
      </c>
      <c r="DA612" s="657">
        <v>0</v>
      </c>
      <c r="DB612" s="666">
        <v>0</v>
      </c>
      <c r="DC612" s="657">
        <v>0</v>
      </c>
      <c r="DD612" s="657">
        <v>0</v>
      </c>
      <c r="DE612" s="657">
        <v>0</v>
      </c>
      <c r="DF612" s="665">
        <v>0</v>
      </c>
      <c r="DG612" s="657">
        <v>0</v>
      </c>
      <c r="DH612" s="666">
        <v>0</v>
      </c>
      <c r="DI612" s="657">
        <v>0</v>
      </c>
      <c r="DJ612" s="657">
        <v>0</v>
      </c>
      <c r="DK612" s="657">
        <v>0</v>
      </c>
      <c r="DL612" s="665">
        <v>5</v>
      </c>
      <c r="DM612" s="657">
        <v>3</v>
      </c>
      <c r="DN612" s="666">
        <v>2</v>
      </c>
      <c r="DO612" s="657">
        <v>0</v>
      </c>
      <c r="DP612" s="657">
        <v>0</v>
      </c>
      <c r="DQ612" s="657">
        <v>0</v>
      </c>
      <c r="DR612" s="665">
        <v>0</v>
      </c>
      <c r="DS612" s="657">
        <v>0</v>
      </c>
      <c r="DT612" s="666">
        <v>0</v>
      </c>
      <c r="DU612" s="665">
        <v>0</v>
      </c>
      <c r="DV612" s="657">
        <v>0</v>
      </c>
      <c r="DW612" s="666">
        <v>0</v>
      </c>
    </row>
    <row r="613" spans="1:127" x14ac:dyDescent="0.15">
      <c r="A613" s="529" t="s">
        <v>1955</v>
      </c>
      <c r="B613" s="661">
        <v>4705</v>
      </c>
      <c r="C613" s="662">
        <v>2097</v>
      </c>
      <c r="D613" s="663">
        <v>2597</v>
      </c>
      <c r="E613" s="657">
        <v>1540</v>
      </c>
      <c r="F613" s="657">
        <v>651</v>
      </c>
      <c r="G613" s="657">
        <v>886</v>
      </c>
      <c r="H613" s="665">
        <v>714</v>
      </c>
      <c r="I613" s="657">
        <v>268</v>
      </c>
      <c r="J613" s="666">
        <v>446</v>
      </c>
      <c r="K613" s="657">
        <v>271</v>
      </c>
      <c r="L613" s="657">
        <v>141</v>
      </c>
      <c r="M613" s="657">
        <v>130</v>
      </c>
      <c r="N613" s="665">
        <v>147</v>
      </c>
      <c r="O613" s="657">
        <v>57</v>
      </c>
      <c r="P613" s="666">
        <v>90</v>
      </c>
      <c r="Q613" s="657">
        <v>259</v>
      </c>
      <c r="R613" s="657">
        <v>118</v>
      </c>
      <c r="S613" s="657">
        <v>141</v>
      </c>
      <c r="T613" s="665">
        <v>23</v>
      </c>
      <c r="U613" s="657">
        <v>14</v>
      </c>
      <c r="V613" s="666">
        <v>9</v>
      </c>
      <c r="W613" s="657">
        <v>106</v>
      </c>
      <c r="X613" s="657">
        <v>47</v>
      </c>
      <c r="Y613" s="657">
        <v>59</v>
      </c>
      <c r="Z613" s="665">
        <v>95</v>
      </c>
      <c r="AA613" s="657">
        <v>61</v>
      </c>
      <c r="AB613" s="666">
        <v>34</v>
      </c>
      <c r="AC613" s="657">
        <v>84</v>
      </c>
      <c r="AD613" s="657">
        <v>45</v>
      </c>
      <c r="AE613" s="657">
        <v>39</v>
      </c>
      <c r="AF613" s="665">
        <v>111</v>
      </c>
      <c r="AG613" s="657">
        <v>58</v>
      </c>
      <c r="AH613" s="666">
        <v>53</v>
      </c>
      <c r="AI613" s="657">
        <v>284</v>
      </c>
      <c r="AJ613" s="657">
        <v>102</v>
      </c>
      <c r="AK613" s="657">
        <v>182</v>
      </c>
      <c r="AL613" s="665">
        <v>48</v>
      </c>
      <c r="AM613" s="657">
        <v>25</v>
      </c>
      <c r="AN613" s="666">
        <v>23</v>
      </c>
      <c r="AO613" s="657">
        <v>4</v>
      </c>
      <c r="AP613" s="657">
        <v>2</v>
      </c>
      <c r="AQ613" s="657">
        <v>2</v>
      </c>
      <c r="AR613" s="665">
        <v>79</v>
      </c>
      <c r="AS613" s="657">
        <v>45</v>
      </c>
      <c r="AT613" s="666">
        <v>34</v>
      </c>
      <c r="AU613" s="657">
        <v>83</v>
      </c>
      <c r="AV613" s="657">
        <v>31</v>
      </c>
      <c r="AW613" s="657">
        <v>52</v>
      </c>
      <c r="AX613" s="665">
        <v>35</v>
      </c>
      <c r="AY613" s="657">
        <v>13</v>
      </c>
      <c r="AZ613" s="666">
        <v>22</v>
      </c>
      <c r="BA613" s="657">
        <v>109</v>
      </c>
      <c r="BB613" s="657">
        <v>69</v>
      </c>
      <c r="BC613" s="657">
        <v>40</v>
      </c>
      <c r="BD613" s="665">
        <v>31</v>
      </c>
      <c r="BE613" s="657">
        <v>18</v>
      </c>
      <c r="BF613" s="666">
        <v>13</v>
      </c>
      <c r="BG613" s="657">
        <v>60</v>
      </c>
      <c r="BH613" s="657">
        <v>26</v>
      </c>
      <c r="BI613" s="657">
        <v>34</v>
      </c>
      <c r="BJ613" s="665">
        <v>27</v>
      </c>
      <c r="BK613" s="657">
        <v>15</v>
      </c>
      <c r="BL613" s="666">
        <v>12</v>
      </c>
      <c r="BM613" s="657">
        <v>33</v>
      </c>
      <c r="BN613" s="657">
        <v>16</v>
      </c>
      <c r="BO613" s="657">
        <v>17</v>
      </c>
      <c r="BP613" s="665">
        <v>48</v>
      </c>
      <c r="BQ613" s="657">
        <v>24</v>
      </c>
      <c r="BR613" s="666">
        <v>24</v>
      </c>
      <c r="BS613" s="657">
        <v>50</v>
      </c>
      <c r="BT613" s="657">
        <v>22</v>
      </c>
      <c r="BU613" s="657">
        <v>28</v>
      </c>
      <c r="BV613" s="665">
        <v>54</v>
      </c>
      <c r="BW613" s="657">
        <v>28</v>
      </c>
      <c r="BX613" s="666">
        <v>26</v>
      </c>
      <c r="BY613" s="657">
        <v>34</v>
      </c>
      <c r="BZ613" s="657">
        <v>26</v>
      </c>
      <c r="CA613" s="657">
        <v>8</v>
      </c>
      <c r="CB613" s="665">
        <v>58</v>
      </c>
      <c r="CC613" s="657">
        <v>42</v>
      </c>
      <c r="CD613" s="666">
        <v>16</v>
      </c>
      <c r="CE613" s="657">
        <v>39</v>
      </c>
      <c r="CF613" s="657">
        <v>20</v>
      </c>
      <c r="CG613" s="657">
        <v>19</v>
      </c>
      <c r="CH613" s="665">
        <v>49</v>
      </c>
      <c r="CI613" s="657">
        <v>19</v>
      </c>
      <c r="CJ613" s="666">
        <v>30</v>
      </c>
      <c r="CK613" s="657">
        <v>74</v>
      </c>
      <c r="CL613" s="657">
        <v>29</v>
      </c>
      <c r="CM613" s="657">
        <v>45</v>
      </c>
      <c r="CN613" s="665">
        <v>14</v>
      </c>
      <c r="CO613" s="657">
        <v>4</v>
      </c>
      <c r="CP613" s="666">
        <v>2</v>
      </c>
      <c r="CQ613" s="657">
        <v>8</v>
      </c>
      <c r="CR613" s="657">
        <v>3</v>
      </c>
      <c r="CS613" s="657">
        <v>5</v>
      </c>
      <c r="CT613" s="665">
        <v>0</v>
      </c>
      <c r="CU613" s="657">
        <v>0</v>
      </c>
      <c r="CV613" s="666">
        <v>0</v>
      </c>
      <c r="CW613" s="657">
        <v>14</v>
      </c>
      <c r="CX613" s="657">
        <v>5</v>
      </c>
      <c r="CY613" s="657">
        <v>9</v>
      </c>
      <c r="CZ613" s="665">
        <v>24</v>
      </c>
      <c r="DA613" s="657">
        <v>13</v>
      </c>
      <c r="DB613" s="666">
        <v>11</v>
      </c>
      <c r="DC613" s="657">
        <v>27</v>
      </c>
      <c r="DD613" s="657">
        <v>4</v>
      </c>
      <c r="DE613" s="657">
        <v>23</v>
      </c>
      <c r="DF613" s="665">
        <v>0</v>
      </c>
      <c r="DG613" s="657">
        <v>0</v>
      </c>
      <c r="DH613" s="666">
        <v>0</v>
      </c>
      <c r="DI613" s="657">
        <v>14</v>
      </c>
      <c r="DJ613" s="657">
        <v>4</v>
      </c>
      <c r="DK613" s="657">
        <v>10</v>
      </c>
      <c r="DL613" s="665">
        <v>5</v>
      </c>
      <c r="DM613" s="657">
        <v>4</v>
      </c>
      <c r="DN613" s="666">
        <v>1</v>
      </c>
      <c r="DO613" s="657">
        <v>23</v>
      </c>
      <c r="DP613" s="657">
        <v>12</v>
      </c>
      <c r="DQ613" s="657">
        <v>11</v>
      </c>
      <c r="DR613" s="665">
        <v>21</v>
      </c>
      <c r="DS613" s="657">
        <v>13</v>
      </c>
      <c r="DT613" s="666">
        <v>8</v>
      </c>
      <c r="DU613" s="665">
        <v>6</v>
      </c>
      <c r="DV613" s="657">
        <v>3</v>
      </c>
      <c r="DW613" s="666">
        <v>3</v>
      </c>
    </row>
    <row r="614" spans="1:127" x14ac:dyDescent="0.15">
      <c r="A614" s="529" t="s">
        <v>1956</v>
      </c>
      <c r="B614" s="661">
        <v>2853</v>
      </c>
      <c r="C614" s="662">
        <v>1450</v>
      </c>
      <c r="D614" s="663">
        <v>1395</v>
      </c>
      <c r="E614" s="657">
        <v>695</v>
      </c>
      <c r="F614" s="657">
        <v>370</v>
      </c>
      <c r="G614" s="657">
        <v>325</v>
      </c>
      <c r="H614" s="665">
        <v>341</v>
      </c>
      <c r="I614" s="657">
        <v>133</v>
      </c>
      <c r="J614" s="666">
        <v>208</v>
      </c>
      <c r="K614" s="657">
        <v>220</v>
      </c>
      <c r="L614" s="657">
        <v>124</v>
      </c>
      <c r="M614" s="657">
        <v>96</v>
      </c>
      <c r="N614" s="665">
        <v>120</v>
      </c>
      <c r="O614" s="657">
        <v>53</v>
      </c>
      <c r="P614" s="666">
        <v>67</v>
      </c>
      <c r="Q614" s="657">
        <v>196</v>
      </c>
      <c r="R614" s="657">
        <v>96</v>
      </c>
      <c r="S614" s="657">
        <v>100</v>
      </c>
      <c r="T614" s="665">
        <v>13</v>
      </c>
      <c r="U614" s="657">
        <v>11</v>
      </c>
      <c r="V614" s="666">
        <v>2</v>
      </c>
      <c r="W614" s="657">
        <v>24</v>
      </c>
      <c r="X614" s="657">
        <v>18</v>
      </c>
      <c r="Y614" s="657">
        <v>6</v>
      </c>
      <c r="Z614" s="665">
        <v>65</v>
      </c>
      <c r="AA614" s="657">
        <v>38</v>
      </c>
      <c r="AB614" s="666">
        <v>27</v>
      </c>
      <c r="AC614" s="657">
        <v>15</v>
      </c>
      <c r="AD614" s="657">
        <v>14</v>
      </c>
      <c r="AE614" s="657">
        <v>1</v>
      </c>
      <c r="AF614" s="665">
        <v>61</v>
      </c>
      <c r="AG614" s="657">
        <v>30</v>
      </c>
      <c r="AH614" s="666">
        <v>31</v>
      </c>
      <c r="AI614" s="657">
        <v>163</v>
      </c>
      <c r="AJ614" s="657">
        <v>73</v>
      </c>
      <c r="AK614" s="657">
        <v>90</v>
      </c>
      <c r="AL614" s="665">
        <v>48</v>
      </c>
      <c r="AM614" s="657">
        <v>25</v>
      </c>
      <c r="AN614" s="666">
        <v>23</v>
      </c>
      <c r="AO614" s="657">
        <v>4</v>
      </c>
      <c r="AP614" s="657">
        <v>2</v>
      </c>
      <c r="AQ614" s="657">
        <v>2</v>
      </c>
      <c r="AR614" s="665">
        <v>59</v>
      </c>
      <c r="AS614" s="657">
        <v>39</v>
      </c>
      <c r="AT614" s="666">
        <v>20</v>
      </c>
      <c r="AU614" s="657">
        <v>44</v>
      </c>
      <c r="AV614" s="657">
        <v>20</v>
      </c>
      <c r="AW614" s="657">
        <v>24</v>
      </c>
      <c r="AX614" s="665">
        <v>24</v>
      </c>
      <c r="AY614" s="657">
        <v>7</v>
      </c>
      <c r="AZ614" s="666">
        <v>17</v>
      </c>
      <c r="BA614" s="657">
        <v>100</v>
      </c>
      <c r="BB614" s="657">
        <v>65</v>
      </c>
      <c r="BC614" s="657">
        <v>35</v>
      </c>
      <c r="BD614" s="665">
        <v>31</v>
      </c>
      <c r="BE614" s="657">
        <v>18</v>
      </c>
      <c r="BF614" s="666">
        <v>13</v>
      </c>
      <c r="BG614" s="657">
        <v>60</v>
      </c>
      <c r="BH614" s="657">
        <v>26</v>
      </c>
      <c r="BI614" s="657">
        <v>34</v>
      </c>
      <c r="BJ614" s="665">
        <v>27</v>
      </c>
      <c r="BK614" s="657">
        <v>15</v>
      </c>
      <c r="BL614" s="666">
        <v>12</v>
      </c>
      <c r="BM614" s="657">
        <v>23</v>
      </c>
      <c r="BN614" s="657">
        <v>12</v>
      </c>
      <c r="BO614" s="657">
        <v>11</v>
      </c>
      <c r="BP614" s="665">
        <v>48</v>
      </c>
      <c r="BQ614" s="657">
        <v>24</v>
      </c>
      <c r="BR614" s="666">
        <v>24</v>
      </c>
      <c r="BS614" s="657">
        <v>45</v>
      </c>
      <c r="BT614" s="657">
        <v>22</v>
      </c>
      <c r="BU614" s="657">
        <v>23</v>
      </c>
      <c r="BV614" s="665">
        <v>54</v>
      </c>
      <c r="BW614" s="657">
        <v>28</v>
      </c>
      <c r="BX614" s="666">
        <v>26</v>
      </c>
      <c r="BY614" s="657">
        <v>19</v>
      </c>
      <c r="BZ614" s="657">
        <v>17</v>
      </c>
      <c r="CA614" s="657">
        <v>2</v>
      </c>
      <c r="CB614" s="665">
        <v>58</v>
      </c>
      <c r="CC614" s="657">
        <v>42</v>
      </c>
      <c r="CD614" s="666">
        <v>16</v>
      </c>
      <c r="CE614" s="657">
        <v>39</v>
      </c>
      <c r="CF614" s="657">
        <v>20</v>
      </c>
      <c r="CG614" s="657">
        <v>19</v>
      </c>
      <c r="CH614" s="665">
        <v>49</v>
      </c>
      <c r="CI614" s="657">
        <v>19</v>
      </c>
      <c r="CJ614" s="666">
        <v>30</v>
      </c>
      <c r="CK614" s="657">
        <v>66</v>
      </c>
      <c r="CL614" s="657">
        <v>27</v>
      </c>
      <c r="CM614" s="657">
        <v>39</v>
      </c>
      <c r="CN614" s="665">
        <v>14</v>
      </c>
      <c r="CO614" s="657">
        <v>4</v>
      </c>
      <c r="CP614" s="666">
        <v>2</v>
      </c>
      <c r="CQ614" s="657">
        <v>8</v>
      </c>
      <c r="CR614" s="657">
        <v>3</v>
      </c>
      <c r="CS614" s="657">
        <v>5</v>
      </c>
      <c r="CT614" s="665">
        <v>0</v>
      </c>
      <c r="CU614" s="657">
        <v>0</v>
      </c>
      <c r="CV614" s="666">
        <v>0</v>
      </c>
      <c r="CW614" s="657">
        <v>6</v>
      </c>
      <c r="CX614" s="657">
        <v>2</v>
      </c>
      <c r="CY614" s="657">
        <v>4</v>
      </c>
      <c r="CZ614" s="665">
        <v>24</v>
      </c>
      <c r="DA614" s="657">
        <v>13</v>
      </c>
      <c r="DB614" s="666">
        <v>11</v>
      </c>
      <c r="DC614" s="657">
        <v>21</v>
      </c>
      <c r="DD614" s="657">
        <v>4</v>
      </c>
      <c r="DE614" s="657">
        <v>17</v>
      </c>
      <c r="DF614" s="665">
        <v>0</v>
      </c>
      <c r="DG614" s="657">
        <v>0</v>
      </c>
      <c r="DH614" s="666">
        <v>0</v>
      </c>
      <c r="DI614" s="657">
        <v>14</v>
      </c>
      <c r="DJ614" s="657">
        <v>4</v>
      </c>
      <c r="DK614" s="657">
        <v>10</v>
      </c>
      <c r="DL614" s="665">
        <v>5</v>
      </c>
      <c r="DM614" s="657">
        <v>4</v>
      </c>
      <c r="DN614" s="666">
        <v>1</v>
      </c>
      <c r="DO614" s="657">
        <v>23</v>
      </c>
      <c r="DP614" s="657">
        <v>12</v>
      </c>
      <c r="DQ614" s="657">
        <v>11</v>
      </c>
      <c r="DR614" s="665">
        <v>21</v>
      </c>
      <c r="DS614" s="657">
        <v>13</v>
      </c>
      <c r="DT614" s="666">
        <v>8</v>
      </c>
      <c r="DU614" s="665">
        <v>6</v>
      </c>
      <c r="DV614" s="657">
        <v>3</v>
      </c>
      <c r="DW614" s="666">
        <v>3</v>
      </c>
    </row>
    <row r="615" spans="1:127" x14ac:dyDescent="0.15">
      <c r="A615" s="529" t="s">
        <v>1957</v>
      </c>
      <c r="B615" s="661">
        <v>1483</v>
      </c>
      <c r="C615" s="662">
        <v>497</v>
      </c>
      <c r="D615" s="663">
        <v>983</v>
      </c>
      <c r="E615" s="657">
        <v>720</v>
      </c>
      <c r="F615" s="657">
        <v>235</v>
      </c>
      <c r="G615" s="657">
        <v>482</v>
      </c>
      <c r="H615" s="665">
        <v>353</v>
      </c>
      <c r="I615" s="657">
        <v>127</v>
      </c>
      <c r="J615" s="666">
        <v>226</v>
      </c>
      <c r="K615" s="657">
        <v>35</v>
      </c>
      <c r="L615" s="657">
        <v>11</v>
      </c>
      <c r="M615" s="657">
        <v>24</v>
      </c>
      <c r="N615" s="665">
        <v>0</v>
      </c>
      <c r="O615" s="657">
        <v>0</v>
      </c>
      <c r="P615" s="666">
        <v>0</v>
      </c>
      <c r="Q615" s="657">
        <v>47</v>
      </c>
      <c r="R615" s="657">
        <v>8</v>
      </c>
      <c r="S615" s="657">
        <v>39</v>
      </c>
      <c r="T615" s="665">
        <v>0</v>
      </c>
      <c r="U615" s="657">
        <v>0</v>
      </c>
      <c r="V615" s="666">
        <v>0</v>
      </c>
      <c r="W615" s="657">
        <v>82</v>
      </c>
      <c r="X615" s="657">
        <v>29</v>
      </c>
      <c r="Y615" s="657">
        <v>53</v>
      </c>
      <c r="Z615" s="665">
        <v>0</v>
      </c>
      <c r="AA615" s="657">
        <v>0</v>
      </c>
      <c r="AB615" s="666">
        <v>0</v>
      </c>
      <c r="AC615" s="657">
        <v>61</v>
      </c>
      <c r="AD615" s="657">
        <v>30</v>
      </c>
      <c r="AE615" s="657">
        <v>31</v>
      </c>
      <c r="AF615" s="665">
        <v>22</v>
      </c>
      <c r="AG615" s="657">
        <v>6</v>
      </c>
      <c r="AH615" s="666">
        <v>16</v>
      </c>
      <c r="AI615" s="657">
        <v>109</v>
      </c>
      <c r="AJ615" s="657">
        <v>27</v>
      </c>
      <c r="AK615" s="657">
        <v>82</v>
      </c>
      <c r="AL615" s="665">
        <v>0</v>
      </c>
      <c r="AM615" s="657">
        <v>0</v>
      </c>
      <c r="AN615" s="666">
        <v>0</v>
      </c>
      <c r="AO615" s="657">
        <v>0</v>
      </c>
      <c r="AP615" s="657">
        <v>0</v>
      </c>
      <c r="AQ615" s="657">
        <v>0</v>
      </c>
      <c r="AR615" s="665">
        <v>0</v>
      </c>
      <c r="AS615" s="657">
        <v>0</v>
      </c>
      <c r="AT615" s="666">
        <v>0</v>
      </c>
      <c r="AU615" s="657">
        <v>23</v>
      </c>
      <c r="AV615" s="657">
        <v>9</v>
      </c>
      <c r="AW615" s="657">
        <v>14</v>
      </c>
      <c r="AX615" s="665">
        <v>11</v>
      </c>
      <c r="AY615" s="657">
        <v>6</v>
      </c>
      <c r="AZ615" s="666">
        <v>5</v>
      </c>
      <c r="BA615" s="657">
        <v>0</v>
      </c>
      <c r="BB615" s="657">
        <v>0</v>
      </c>
      <c r="BC615" s="657">
        <v>0</v>
      </c>
      <c r="BD615" s="665">
        <v>0</v>
      </c>
      <c r="BE615" s="657">
        <v>0</v>
      </c>
      <c r="BF615" s="666">
        <v>0</v>
      </c>
      <c r="BG615" s="657">
        <v>0</v>
      </c>
      <c r="BH615" s="657">
        <v>0</v>
      </c>
      <c r="BI615" s="657">
        <v>0</v>
      </c>
      <c r="BJ615" s="665">
        <v>0</v>
      </c>
      <c r="BK615" s="657">
        <v>0</v>
      </c>
      <c r="BL615" s="666">
        <v>0</v>
      </c>
      <c r="BM615" s="657">
        <v>0</v>
      </c>
      <c r="BN615" s="657">
        <v>0</v>
      </c>
      <c r="BO615" s="657">
        <v>0</v>
      </c>
      <c r="BP615" s="665">
        <v>0</v>
      </c>
      <c r="BQ615" s="657">
        <v>0</v>
      </c>
      <c r="BR615" s="666">
        <v>0</v>
      </c>
      <c r="BS615" s="657">
        <v>5</v>
      </c>
      <c r="BT615" s="657">
        <v>0</v>
      </c>
      <c r="BU615" s="657">
        <v>5</v>
      </c>
      <c r="BV615" s="665">
        <v>0</v>
      </c>
      <c r="BW615" s="657">
        <v>0</v>
      </c>
      <c r="BX615" s="666">
        <v>0</v>
      </c>
      <c r="BY615" s="657">
        <v>15</v>
      </c>
      <c r="BZ615" s="657">
        <v>9</v>
      </c>
      <c r="CA615" s="657">
        <v>6</v>
      </c>
      <c r="CB615" s="665">
        <v>0</v>
      </c>
      <c r="CC615" s="657">
        <v>0</v>
      </c>
      <c r="CD615" s="666">
        <v>0</v>
      </c>
      <c r="CE615" s="657">
        <v>0</v>
      </c>
      <c r="CF615" s="657">
        <v>0</v>
      </c>
      <c r="CG615" s="657">
        <v>0</v>
      </c>
      <c r="CH615" s="665">
        <v>0</v>
      </c>
      <c r="CI615" s="657">
        <v>0</v>
      </c>
      <c r="CJ615" s="666">
        <v>0</v>
      </c>
      <c r="CK615" s="657">
        <v>0</v>
      </c>
      <c r="CL615" s="657">
        <v>0</v>
      </c>
      <c r="CM615" s="657">
        <v>0</v>
      </c>
      <c r="CN615" s="665">
        <v>0</v>
      </c>
      <c r="CO615" s="657">
        <v>0</v>
      </c>
      <c r="CP615" s="666">
        <v>0</v>
      </c>
      <c r="CQ615" s="657">
        <v>0</v>
      </c>
      <c r="CR615" s="657">
        <v>0</v>
      </c>
      <c r="CS615" s="657">
        <v>0</v>
      </c>
      <c r="CT615" s="665">
        <v>0</v>
      </c>
      <c r="CU615" s="657">
        <v>0</v>
      </c>
      <c r="CV615" s="666">
        <v>0</v>
      </c>
      <c r="CW615" s="657">
        <v>0</v>
      </c>
      <c r="CX615" s="657">
        <v>0</v>
      </c>
      <c r="CY615" s="657">
        <v>0</v>
      </c>
      <c r="CZ615" s="665">
        <v>0</v>
      </c>
      <c r="DA615" s="657">
        <v>0</v>
      </c>
      <c r="DB615" s="666">
        <v>0</v>
      </c>
      <c r="DC615" s="657">
        <v>0</v>
      </c>
      <c r="DD615" s="657">
        <v>0</v>
      </c>
      <c r="DE615" s="657">
        <v>0</v>
      </c>
      <c r="DF615" s="665">
        <v>0</v>
      </c>
      <c r="DG615" s="657">
        <v>0</v>
      </c>
      <c r="DH615" s="666">
        <v>0</v>
      </c>
      <c r="DI615" s="657">
        <v>0</v>
      </c>
      <c r="DJ615" s="657">
        <v>0</v>
      </c>
      <c r="DK615" s="657">
        <v>0</v>
      </c>
      <c r="DL615" s="665">
        <v>0</v>
      </c>
      <c r="DM615" s="657">
        <v>0</v>
      </c>
      <c r="DN615" s="666">
        <v>0</v>
      </c>
      <c r="DO615" s="657">
        <v>0</v>
      </c>
      <c r="DP615" s="657">
        <v>0</v>
      </c>
      <c r="DQ615" s="657">
        <v>0</v>
      </c>
      <c r="DR615" s="665">
        <v>0</v>
      </c>
      <c r="DS615" s="657">
        <v>0</v>
      </c>
      <c r="DT615" s="666">
        <v>0</v>
      </c>
      <c r="DU615" s="665">
        <v>0</v>
      </c>
      <c r="DV615" s="657">
        <v>0</v>
      </c>
      <c r="DW615" s="666">
        <v>0</v>
      </c>
    </row>
    <row r="616" spans="1:127" x14ac:dyDescent="0.15">
      <c r="A616" s="529" t="s">
        <v>1958</v>
      </c>
      <c r="B616" s="661">
        <v>369</v>
      </c>
      <c r="C616" s="662">
        <v>150</v>
      </c>
      <c r="D616" s="663">
        <v>219</v>
      </c>
      <c r="E616" s="657">
        <v>125</v>
      </c>
      <c r="F616" s="657">
        <v>46</v>
      </c>
      <c r="G616" s="657">
        <v>79</v>
      </c>
      <c r="H616" s="665">
        <v>20</v>
      </c>
      <c r="I616" s="657">
        <v>8</v>
      </c>
      <c r="J616" s="666">
        <v>12</v>
      </c>
      <c r="K616" s="657">
        <v>16</v>
      </c>
      <c r="L616" s="657">
        <v>6</v>
      </c>
      <c r="M616" s="657">
        <v>10</v>
      </c>
      <c r="N616" s="665">
        <v>27</v>
      </c>
      <c r="O616" s="657">
        <v>4</v>
      </c>
      <c r="P616" s="666">
        <v>23</v>
      </c>
      <c r="Q616" s="657">
        <v>16</v>
      </c>
      <c r="R616" s="657">
        <v>14</v>
      </c>
      <c r="S616" s="657">
        <v>2</v>
      </c>
      <c r="T616" s="665">
        <v>10</v>
      </c>
      <c r="U616" s="657">
        <v>3</v>
      </c>
      <c r="V616" s="666">
        <v>7</v>
      </c>
      <c r="W616" s="657">
        <v>0</v>
      </c>
      <c r="X616" s="657">
        <v>0</v>
      </c>
      <c r="Y616" s="657">
        <v>0</v>
      </c>
      <c r="Z616" s="665">
        <v>30</v>
      </c>
      <c r="AA616" s="657">
        <v>23</v>
      </c>
      <c r="AB616" s="666">
        <v>7</v>
      </c>
      <c r="AC616" s="657">
        <v>8</v>
      </c>
      <c r="AD616" s="657">
        <v>1</v>
      </c>
      <c r="AE616" s="657">
        <v>7</v>
      </c>
      <c r="AF616" s="665">
        <v>28</v>
      </c>
      <c r="AG616" s="657">
        <v>22</v>
      </c>
      <c r="AH616" s="666">
        <v>6</v>
      </c>
      <c r="AI616" s="657">
        <v>12</v>
      </c>
      <c r="AJ616" s="657">
        <v>2</v>
      </c>
      <c r="AK616" s="657">
        <v>10</v>
      </c>
      <c r="AL616" s="665">
        <v>0</v>
      </c>
      <c r="AM616" s="657">
        <v>0</v>
      </c>
      <c r="AN616" s="666">
        <v>0</v>
      </c>
      <c r="AO616" s="657">
        <v>0</v>
      </c>
      <c r="AP616" s="657">
        <v>0</v>
      </c>
      <c r="AQ616" s="657">
        <v>0</v>
      </c>
      <c r="AR616" s="665">
        <v>20</v>
      </c>
      <c r="AS616" s="657">
        <v>6</v>
      </c>
      <c r="AT616" s="666">
        <v>14</v>
      </c>
      <c r="AU616" s="657">
        <v>16</v>
      </c>
      <c r="AV616" s="657">
        <v>2</v>
      </c>
      <c r="AW616" s="657">
        <v>14</v>
      </c>
      <c r="AX616" s="665">
        <v>0</v>
      </c>
      <c r="AY616" s="657">
        <v>0</v>
      </c>
      <c r="AZ616" s="666">
        <v>0</v>
      </c>
      <c r="BA616" s="657">
        <v>9</v>
      </c>
      <c r="BB616" s="657">
        <v>4</v>
      </c>
      <c r="BC616" s="657">
        <v>5</v>
      </c>
      <c r="BD616" s="665">
        <v>0</v>
      </c>
      <c r="BE616" s="657">
        <v>0</v>
      </c>
      <c r="BF616" s="666">
        <v>0</v>
      </c>
      <c r="BG616" s="657">
        <v>0</v>
      </c>
      <c r="BH616" s="657">
        <v>0</v>
      </c>
      <c r="BI616" s="657">
        <v>0</v>
      </c>
      <c r="BJ616" s="665">
        <v>0</v>
      </c>
      <c r="BK616" s="657">
        <v>0</v>
      </c>
      <c r="BL616" s="666">
        <v>0</v>
      </c>
      <c r="BM616" s="657">
        <v>10</v>
      </c>
      <c r="BN616" s="657">
        <v>4</v>
      </c>
      <c r="BO616" s="657">
        <v>6</v>
      </c>
      <c r="BP616" s="665">
        <v>0</v>
      </c>
      <c r="BQ616" s="657">
        <v>0</v>
      </c>
      <c r="BR616" s="666">
        <v>0</v>
      </c>
      <c r="BS616" s="657">
        <v>0</v>
      </c>
      <c r="BT616" s="657">
        <v>0</v>
      </c>
      <c r="BU616" s="657">
        <v>0</v>
      </c>
      <c r="BV616" s="665">
        <v>0</v>
      </c>
      <c r="BW616" s="657">
        <v>0</v>
      </c>
      <c r="BX616" s="666">
        <v>0</v>
      </c>
      <c r="BY616" s="657">
        <v>0</v>
      </c>
      <c r="BZ616" s="657">
        <v>0</v>
      </c>
      <c r="CA616" s="657">
        <v>0</v>
      </c>
      <c r="CB616" s="665">
        <v>0</v>
      </c>
      <c r="CC616" s="657">
        <v>0</v>
      </c>
      <c r="CD616" s="666">
        <v>0</v>
      </c>
      <c r="CE616" s="657">
        <v>0</v>
      </c>
      <c r="CF616" s="657">
        <v>0</v>
      </c>
      <c r="CG616" s="657">
        <v>0</v>
      </c>
      <c r="CH616" s="665">
        <v>0</v>
      </c>
      <c r="CI616" s="657">
        <v>0</v>
      </c>
      <c r="CJ616" s="666">
        <v>0</v>
      </c>
      <c r="CK616" s="657">
        <v>8</v>
      </c>
      <c r="CL616" s="657">
        <v>2</v>
      </c>
      <c r="CM616" s="657">
        <v>6</v>
      </c>
      <c r="CN616" s="665">
        <v>0</v>
      </c>
      <c r="CO616" s="657">
        <v>0</v>
      </c>
      <c r="CP616" s="666">
        <v>0</v>
      </c>
      <c r="CQ616" s="657">
        <v>0</v>
      </c>
      <c r="CR616" s="657">
        <v>0</v>
      </c>
      <c r="CS616" s="657">
        <v>0</v>
      </c>
      <c r="CT616" s="665">
        <v>0</v>
      </c>
      <c r="CU616" s="657">
        <v>0</v>
      </c>
      <c r="CV616" s="666">
        <v>0</v>
      </c>
      <c r="CW616" s="657">
        <v>8</v>
      </c>
      <c r="CX616" s="657">
        <v>3</v>
      </c>
      <c r="CY616" s="657">
        <v>5</v>
      </c>
      <c r="CZ616" s="665">
        <v>0</v>
      </c>
      <c r="DA616" s="657">
        <v>0</v>
      </c>
      <c r="DB616" s="666">
        <v>0</v>
      </c>
      <c r="DC616" s="657">
        <v>6</v>
      </c>
      <c r="DD616" s="657">
        <v>0</v>
      </c>
      <c r="DE616" s="657">
        <v>6</v>
      </c>
      <c r="DF616" s="665">
        <v>0</v>
      </c>
      <c r="DG616" s="657">
        <v>0</v>
      </c>
      <c r="DH616" s="666">
        <v>0</v>
      </c>
      <c r="DI616" s="657">
        <v>0</v>
      </c>
      <c r="DJ616" s="657">
        <v>0</v>
      </c>
      <c r="DK616" s="657">
        <v>0</v>
      </c>
      <c r="DL616" s="665">
        <v>0</v>
      </c>
      <c r="DM616" s="657">
        <v>0</v>
      </c>
      <c r="DN616" s="666">
        <v>0</v>
      </c>
      <c r="DO616" s="657">
        <v>0</v>
      </c>
      <c r="DP616" s="657">
        <v>0</v>
      </c>
      <c r="DQ616" s="657">
        <v>0</v>
      </c>
      <c r="DR616" s="665">
        <v>0</v>
      </c>
      <c r="DS616" s="657">
        <v>0</v>
      </c>
      <c r="DT616" s="666">
        <v>0</v>
      </c>
      <c r="DU616" s="665">
        <v>0</v>
      </c>
      <c r="DV616" s="657">
        <v>0</v>
      </c>
      <c r="DW616" s="666">
        <v>0</v>
      </c>
    </row>
    <row r="617" spans="1:127" x14ac:dyDescent="0.15">
      <c r="A617" s="529" t="s">
        <v>1959</v>
      </c>
      <c r="B617" s="661">
        <v>4300</v>
      </c>
      <c r="C617" s="662">
        <v>1208</v>
      </c>
      <c r="D617" s="663">
        <v>3040</v>
      </c>
      <c r="E617" s="657">
        <v>1557</v>
      </c>
      <c r="F617" s="657">
        <v>416</v>
      </c>
      <c r="G617" s="657">
        <v>1137</v>
      </c>
      <c r="H617" s="665">
        <v>395</v>
      </c>
      <c r="I617" s="657">
        <v>101</v>
      </c>
      <c r="J617" s="666">
        <v>291</v>
      </c>
      <c r="K617" s="657">
        <v>301</v>
      </c>
      <c r="L617" s="657">
        <v>85</v>
      </c>
      <c r="M617" s="657">
        <v>212</v>
      </c>
      <c r="N617" s="665">
        <v>151</v>
      </c>
      <c r="O617" s="657">
        <v>27</v>
      </c>
      <c r="P617" s="666">
        <v>124</v>
      </c>
      <c r="Q617" s="657">
        <v>424</v>
      </c>
      <c r="R617" s="657">
        <v>127</v>
      </c>
      <c r="S617" s="657">
        <v>267</v>
      </c>
      <c r="T617" s="665">
        <v>17</v>
      </c>
      <c r="U617" s="657">
        <v>6</v>
      </c>
      <c r="V617" s="666">
        <v>11</v>
      </c>
      <c r="W617" s="657">
        <v>266</v>
      </c>
      <c r="X617" s="657">
        <v>19</v>
      </c>
      <c r="Y617" s="657">
        <v>247</v>
      </c>
      <c r="Z617" s="665">
        <v>130</v>
      </c>
      <c r="AA617" s="657">
        <v>50</v>
      </c>
      <c r="AB617" s="666">
        <v>80</v>
      </c>
      <c r="AC617" s="657">
        <v>16</v>
      </c>
      <c r="AD617" s="657">
        <v>8</v>
      </c>
      <c r="AE617" s="657">
        <v>8</v>
      </c>
      <c r="AF617" s="665">
        <v>78</v>
      </c>
      <c r="AG617" s="657">
        <v>49</v>
      </c>
      <c r="AH617" s="666">
        <v>29</v>
      </c>
      <c r="AI617" s="657">
        <v>187</v>
      </c>
      <c r="AJ617" s="657">
        <v>56</v>
      </c>
      <c r="AK617" s="657">
        <v>131</v>
      </c>
      <c r="AL617" s="665">
        <v>36</v>
      </c>
      <c r="AM617" s="657">
        <v>20</v>
      </c>
      <c r="AN617" s="666">
        <v>16</v>
      </c>
      <c r="AO617" s="657">
        <v>14</v>
      </c>
      <c r="AP617" s="657">
        <v>3</v>
      </c>
      <c r="AQ617" s="657">
        <v>11</v>
      </c>
      <c r="AR617" s="665">
        <v>154</v>
      </c>
      <c r="AS617" s="657">
        <v>46</v>
      </c>
      <c r="AT617" s="666">
        <v>108</v>
      </c>
      <c r="AU617" s="657">
        <v>40</v>
      </c>
      <c r="AV617" s="657">
        <v>9</v>
      </c>
      <c r="AW617" s="657">
        <v>31</v>
      </c>
      <c r="AX617" s="665">
        <v>23</v>
      </c>
      <c r="AY617" s="657">
        <v>4</v>
      </c>
      <c r="AZ617" s="666">
        <v>19</v>
      </c>
      <c r="BA617" s="657">
        <v>84</v>
      </c>
      <c r="BB617" s="657">
        <v>26</v>
      </c>
      <c r="BC617" s="657">
        <v>58</v>
      </c>
      <c r="BD617" s="665">
        <v>17</v>
      </c>
      <c r="BE617" s="657">
        <v>0</v>
      </c>
      <c r="BF617" s="666">
        <v>8</v>
      </c>
      <c r="BG617" s="657">
        <v>48</v>
      </c>
      <c r="BH617" s="657">
        <v>3</v>
      </c>
      <c r="BI617" s="657">
        <v>45</v>
      </c>
      <c r="BJ617" s="665">
        <v>10</v>
      </c>
      <c r="BK617" s="657">
        <v>1</v>
      </c>
      <c r="BL617" s="666">
        <v>9</v>
      </c>
      <c r="BM617" s="657">
        <v>10</v>
      </c>
      <c r="BN617" s="657">
        <v>4</v>
      </c>
      <c r="BO617" s="657">
        <v>6</v>
      </c>
      <c r="BP617" s="665">
        <v>3</v>
      </c>
      <c r="BQ617" s="657">
        <v>2</v>
      </c>
      <c r="BR617" s="666">
        <v>1</v>
      </c>
      <c r="BS617" s="657">
        <v>51</v>
      </c>
      <c r="BT617" s="657">
        <v>28</v>
      </c>
      <c r="BU617" s="657">
        <v>23</v>
      </c>
      <c r="BV617" s="665">
        <v>44</v>
      </c>
      <c r="BW617" s="657">
        <v>2</v>
      </c>
      <c r="BX617" s="666">
        <v>42</v>
      </c>
      <c r="BY617" s="657">
        <v>8</v>
      </c>
      <c r="BZ617" s="657">
        <v>2</v>
      </c>
      <c r="CA617" s="657">
        <v>6</v>
      </c>
      <c r="CB617" s="665">
        <v>20</v>
      </c>
      <c r="CC617" s="657">
        <v>9</v>
      </c>
      <c r="CD617" s="666">
        <v>9</v>
      </c>
      <c r="CE617" s="657">
        <v>16</v>
      </c>
      <c r="CF617" s="657">
        <v>2</v>
      </c>
      <c r="CG617" s="657">
        <v>14</v>
      </c>
      <c r="CH617" s="665">
        <v>12</v>
      </c>
      <c r="CI617" s="657">
        <v>2</v>
      </c>
      <c r="CJ617" s="666">
        <v>10</v>
      </c>
      <c r="CK617" s="657">
        <v>23</v>
      </c>
      <c r="CL617" s="657">
        <v>8</v>
      </c>
      <c r="CM617" s="657">
        <v>15</v>
      </c>
      <c r="CN617" s="665">
        <v>35</v>
      </c>
      <c r="CO617" s="657">
        <v>14</v>
      </c>
      <c r="CP617" s="666">
        <v>21</v>
      </c>
      <c r="CQ617" s="657">
        <v>15</v>
      </c>
      <c r="CR617" s="657">
        <v>9</v>
      </c>
      <c r="CS617" s="657">
        <v>6</v>
      </c>
      <c r="CT617" s="665">
        <v>3</v>
      </c>
      <c r="CU617" s="657">
        <v>0</v>
      </c>
      <c r="CV617" s="666">
        <v>3</v>
      </c>
      <c r="CW617" s="657">
        <v>20</v>
      </c>
      <c r="CX617" s="657">
        <v>10</v>
      </c>
      <c r="CY617" s="657">
        <v>10</v>
      </c>
      <c r="CZ617" s="665">
        <v>2</v>
      </c>
      <c r="DA617" s="657">
        <v>0</v>
      </c>
      <c r="DB617" s="666">
        <v>2</v>
      </c>
      <c r="DC617" s="657">
        <v>9</v>
      </c>
      <c r="DD617" s="657">
        <v>3</v>
      </c>
      <c r="DE617" s="657">
        <v>6</v>
      </c>
      <c r="DF617" s="665">
        <v>2</v>
      </c>
      <c r="DG617" s="657">
        <v>2</v>
      </c>
      <c r="DH617" s="666">
        <v>0</v>
      </c>
      <c r="DI617" s="657">
        <v>54</v>
      </c>
      <c r="DJ617" s="657">
        <v>41</v>
      </c>
      <c r="DK617" s="657">
        <v>13</v>
      </c>
      <c r="DL617" s="665">
        <v>9</v>
      </c>
      <c r="DM617" s="657">
        <v>2</v>
      </c>
      <c r="DN617" s="666">
        <v>7</v>
      </c>
      <c r="DO617" s="657">
        <v>3</v>
      </c>
      <c r="DP617" s="657">
        <v>1</v>
      </c>
      <c r="DQ617" s="657">
        <v>2</v>
      </c>
      <c r="DR617" s="665">
        <v>1</v>
      </c>
      <c r="DS617" s="657">
        <v>1</v>
      </c>
      <c r="DT617" s="666">
        <v>0</v>
      </c>
      <c r="DU617" s="665">
        <v>12</v>
      </c>
      <c r="DV617" s="657">
        <v>10</v>
      </c>
      <c r="DW617" s="666">
        <v>2</v>
      </c>
    </row>
    <row r="618" spans="1:127" x14ac:dyDescent="0.15">
      <c r="A618" s="529" t="s">
        <v>1960</v>
      </c>
      <c r="B618" s="661">
        <v>512</v>
      </c>
      <c r="C618" s="662">
        <v>230</v>
      </c>
      <c r="D618" s="663">
        <v>278</v>
      </c>
      <c r="E618" s="657">
        <v>131</v>
      </c>
      <c r="F618" s="657">
        <v>40</v>
      </c>
      <c r="G618" s="657">
        <v>87</v>
      </c>
      <c r="H618" s="665">
        <v>23</v>
      </c>
      <c r="I618" s="657">
        <v>7</v>
      </c>
      <c r="J618" s="666">
        <v>16</v>
      </c>
      <c r="K618" s="657">
        <v>48</v>
      </c>
      <c r="L618" s="657">
        <v>25</v>
      </c>
      <c r="M618" s="657">
        <v>23</v>
      </c>
      <c r="N618" s="665">
        <v>13</v>
      </c>
      <c r="O618" s="657">
        <v>5</v>
      </c>
      <c r="P618" s="666">
        <v>8</v>
      </c>
      <c r="Q618" s="657">
        <v>149</v>
      </c>
      <c r="R618" s="657">
        <v>95</v>
      </c>
      <c r="S618" s="657">
        <v>54</v>
      </c>
      <c r="T618" s="665">
        <v>7</v>
      </c>
      <c r="U618" s="657">
        <v>4</v>
      </c>
      <c r="V618" s="666">
        <v>3</v>
      </c>
      <c r="W618" s="657">
        <v>7</v>
      </c>
      <c r="X618" s="657">
        <v>2</v>
      </c>
      <c r="Y618" s="657">
        <v>5</v>
      </c>
      <c r="Z618" s="665">
        <v>27</v>
      </c>
      <c r="AA618" s="657">
        <v>13</v>
      </c>
      <c r="AB618" s="666">
        <v>14</v>
      </c>
      <c r="AC618" s="657">
        <v>4</v>
      </c>
      <c r="AD618" s="657">
        <v>2</v>
      </c>
      <c r="AE618" s="657">
        <v>2</v>
      </c>
      <c r="AF618" s="665">
        <v>6</v>
      </c>
      <c r="AG618" s="657">
        <v>4</v>
      </c>
      <c r="AH618" s="666">
        <v>2</v>
      </c>
      <c r="AI618" s="657">
        <v>5</v>
      </c>
      <c r="AJ618" s="657">
        <v>2</v>
      </c>
      <c r="AK618" s="657">
        <v>3</v>
      </c>
      <c r="AL618" s="665">
        <v>5</v>
      </c>
      <c r="AM618" s="657">
        <v>3</v>
      </c>
      <c r="AN618" s="666">
        <v>2</v>
      </c>
      <c r="AO618" s="657">
        <v>0</v>
      </c>
      <c r="AP618" s="657">
        <v>0</v>
      </c>
      <c r="AQ618" s="657">
        <v>0</v>
      </c>
      <c r="AR618" s="665">
        <v>16</v>
      </c>
      <c r="AS618" s="657">
        <v>5</v>
      </c>
      <c r="AT618" s="666">
        <v>11</v>
      </c>
      <c r="AU618" s="657">
        <v>10</v>
      </c>
      <c r="AV618" s="657">
        <v>7</v>
      </c>
      <c r="AW618" s="657">
        <v>3</v>
      </c>
      <c r="AX618" s="665">
        <v>5</v>
      </c>
      <c r="AY618" s="657">
        <v>1</v>
      </c>
      <c r="AZ618" s="666">
        <v>4</v>
      </c>
      <c r="BA618" s="657">
        <v>17</v>
      </c>
      <c r="BB618" s="657">
        <v>2</v>
      </c>
      <c r="BC618" s="657">
        <v>15</v>
      </c>
      <c r="BD618" s="665">
        <v>0</v>
      </c>
      <c r="BE618" s="657">
        <v>0</v>
      </c>
      <c r="BF618" s="666">
        <v>0</v>
      </c>
      <c r="BG618" s="657">
        <v>7</v>
      </c>
      <c r="BH618" s="657">
        <v>0</v>
      </c>
      <c r="BI618" s="657">
        <v>7</v>
      </c>
      <c r="BJ618" s="665">
        <v>0</v>
      </c>
      <c r="BK618" s="657">
        <v>0</v>
      </c>
      <c r="BL618" s="666">
        <v>0</v>
      </c>
      <c r="BM618" s="657">
        <v>0</v>
      </c>
      <c r="BN618" s="657">
        <v>0</v>
      </c>
      <c r="BO618" s="657">
        <v>0</v>
      </c>
      <c r="BP618" s="665">
        <v>0</v>
      </c>
      <c r="BQ618" s="657">
        <v>0</v>
      </c>
      <c r="BR618" s="666">
        <v>0</v>
      </c>
      <c r="BS618" s="657">
        <v>7</v>
      </c>
      <c r="BT618" s="657">
        <v>1</v>
      </c>
      <c r="BU618" s="657">
        <v>6</v>
      </c>
      <c r="BV618" s="665">
        <v>0</v>
      </c>
      <c r="BW618" s="657">
        <v>0</v>
      </c>
      <c r="BX618" s="666">
        <v>0</v>
      </c>
      <c r="BY618" s="657">
        <v>2</v>
      </c>
      <c r="BZ618" s="657">
        <v>2</v>
      </c>
      <c r="CA618" s="657">
        <v>0</v>
      </c>
      <c r="CB618" s="665">
        <v>5</v>
      </c>
      <c r="CC618" s="657">
        <v>3</v>
      </c>
      <c r="CD618" s="666">
        <v>2</v>
      </c>
      <c r="CE618" s="657">
        <v>4</v>
      </c>
      <c r="CF618" s="657">
        <v>2</v>
      </c>
      <c r="CG618" s="657">
        <v>2</v>
      </c>
      <c r="CH618" s="665">
        <v>1</v>
      </c>
      <c r="CI618" s="657">
        <v>1</v>
      </c>
      <c r="CJ618" s="666">
        <v>0</v>
      </c>
      <c r="CK618" s="657">
        <v>0</v>
      </c>
      <c r="CL618" s="657">
        <v>0</v>
      </c>
      <c r="CM618" s="657">
        <v>0</v>
      </c>
      <c r="CN618" s="665">
        <v>7</v>
      </c>
      <c r="CO618" s="657">
        <v>0</v>
      </c>
      <c r="CP618" s="666">
        <v>7</v>
      </c>
      <c r="CQ618" s="657">
        <v>0</v>
      </c>
      <c r="CR618" s="657">
        <v>0</v>
      </c>
      <c r="CS618" s="657">
        <v>0</v>
      </c>
      <c r="CT618" s="665">
        <v>0</v>
      </c>
      <c r="CU618" s="657">
        <v>0</v>
      </c>
      <c r="CV618" s="666">
        <v>0</v>
      </c>
      <c r="CW618" s="657">
        <v>2</v>
      </c>
      <c r="CX618" s="657">
        <v>1</v>
      </c>
      <c r="CY618" s="657">
        <v>1</v>
      </c>
      <c r="CZ618" s="665">
        <v>0</v>
      </c>
      <c r="DA618" s="657">
        <v>0</v>
      </c>
      <c r="DB618" s="666">
        <v>0</v>
      </c>
      <c r="DC618" s="657">
        <v>0</v>
      </c>
      <c r="DD618" s="657">
        <v>0</v>
      </c>
      <c r="DE618" s="657">
        <v>0</v>
      </c>
      <c r="DF618" s="665">
        <v>0</v>
      </c>
      <c r="DG618" s="657">
        <v>0</v>
      </c>
      <c r="DH618" s="666">
        <v>0</v>
      </c>
      <c r="DI618" s="657">
        <v>0</v>
      </c>
      <c r="DJ618" s="657">
        <v>0</v>
      </c>
      <c r="DK618" s="657">
        <v>0</v>
      </c>
      <c r="DL618" s="665">
        <v>0</v>
      </c>
      <c r="DM618" s="657">
        <v>0</v>
      </c>
      <c r="DN618" s="666">
        <v>0</v>
      </c>
      <c r="DO618" s="657">
        <v>0</v>
      </c>
      <c r="DP618" s="657">
        <v>0</v>
      </c>
      <c r="DQ618" s="657">
        <v>0</v>
      </c>
      <c r="DR618" s="665">
        <v>0</v>
      </c>
      <c r="DS618" s="657">
        <v>0</v>
      </c>
      <c r="DT618" s="666">
        <v>0</v>
      </c>
      <c r="DU618" s="665">
        <v>4</v>
      </c>
      <c r="DV618" s="657">
        <v>3</v>
      </c>
      <c r="DW618" s="666">
        <v>1</v>
      </c>
    </row>
    <row r="619" spans="1:127" x14ac:dyDescent="0.15">
      <c r="A619" s="529" t="s">
        <v>1961</v>
      </c>
      <c r="B619" s="661">
        <v>3788</v>
      </c>
      <c r="C619" s="662">
        <v>978</v>
      </c>
      <c r="D619" s="663">
        <v>2762</v>
      </c>
      <c r="E619" s="657">
        <v>1426</v>
      </c>
      <c r="F619" s="657">
        <v>376</v>
      </c>
      <c r="G619" s="657">
        <v>1050</v>
      </c>
      <c r="H619" s="665">
        <v>372</v>
      </c>
      <c r="I619" s="657">
        <v>94</v>
      </c>
      <c r="J619" s="666">
        <v>275</v>
      </c>
      <c r="K619" s="657">
        <v>253</v>
      </c>
      <c r="L619" s="657">
        <v>60</v>
      </c>
      <c r="M619" s="657">
        <v>189</v>
      </c>
      <c r="N619" s="665">
        <v>138</v>
      </c>
      <c r="O619" s="657">
        <v>22</v>
      </c>
      <c r="P619" s="666">
        <v>116</v>
      </c>
      <c r="Q619" s="657">
        <v>275</v>
      </c>
      <c r="R619" s="657">
        <v>32</v>
      </c>
      <c r="S619" s="657">
        <v>213</v>
      </c>
      <c r="T619" s="665">
        <v>10</v>
      </c>
      <c r="U619" s="657">
        <v>2</v>
      </c>
      <c r="V619" s="666">
        <v>8</v>
      </c>
      <c r="W619" s="657">
        <v>259</v>
      </c>
      <c r="X619" s="657">
        <v>17</v>
      </c>
      <c r="Y619" s="657">
        <v>242</v>
      </c>
      <c r="Z619" s="665">
        <v>103</v>
      </c>
      <c r="AA619" s="657">
        <v>37</v>
      </c>
      <c r="AB619" s="666">
        <v>66</v>
      </c>
      <c r="AC619" s="657">
        <v>12</v>
      </c>
      <c r="AD619" s="657">
        <v>6</v>
      </c>
      <c r="AE619" s="657">
        <v>6</v>
      </c>
      <c r="AF619" s="665">
        <v>72</v>
      </c>
      <c r="AG619" s="657">
        <v>45</v>
      </c>
      <c r="AH619" s="666">
        <v>27</v>
      </c>
      <c r="AI619" s="657">
        <v>182</v>
      </c>
      <c r="AJ619" s="657">
        <v>54</v>
      </c>
      <c r="AK619" s="657">
        <v>128</v>
      </c>
      <c r="AL619" s="665">
        <v>31</v>
      </c>
      <c r="AM619" s="657">
        <v>17</v>
      </c>
      <c r="AN619" s="666">
        <v>14</v>
      </c>
      <c r="AO619" s="657">
        <v>14</v>
      </c>
      <c r="AP619" s="657">
        <v>3</v>
      </c>
      <c r="AQ619" s="657">
        <v>11</v>
      </c>
      <c r="AR619" s="665">
        <v>138</v>
      </c>
      <c r="AS619" s="657">
        <v>41</v>
      </c>
      <c r="AT619" s="666">
        <v>97</v>
      </c>
      <c r="AU619" s="657">
        <v>30</v>
      </c>
      <c r="AV619" s="657">
        <v>2</v>
      </c>
      <c r="AW619" s="657">
        <v>28</v>
      </c>
      <c r="AX619" s="665">
        <v>18</v>
      </c>
      <c r="AY619" s="657">
        <v>3</v>
      </c>
      <c r="AZ619" s="666">
        <v>15</v>
      </c>
      <c r="BA619" s="657">
        <v>67</v>
      </c>
      <c r="BB619" s="657">
        <v>24</v>
      </c>
      <c r="BC619" s="657">
        <v>43</v>
      </c>
      <c r="BD619" s="665">
        <v>17</v>
      </c>
      <c r="BE619" s="657">
        <v>0</v>
      </c>
      <c r="BF619" s="666">
        <v>8</v>
      </c>
      <c r="BG619" s="657">
        <v>41</v>
      </c>
      <c r="BH619" s="657">
        <v>3</v>
      </c>
      <c r="BI619" s="657">
        <v>38</v>
      </c>
      <c r="BJ619" s="665">
        <v>10</v>
      </c>
      <c r="BK619" s="657">
        <v>1</v>
      </c>
      <c r="BL619" s="666">
        <v>9</v>
      </c>
      <c r="BM619" s="657">
        <v>10</v>
      </c>
      <c r="BN619" s="657">
        <v>4</v>
      </c>
      <c r="BO619" s="657">
        <v>6</v>
      </c>
      <c r="BP619" s="665">
        <v>3</v>
      </c>
      <c r="BQ619" s="657">
        <v>2</v>
      </c>
      <c r="BR619" s="666">
        <v>1</v>
      </c>
      <c r="BS619" s="657">
        <v>44</v>
      </c>
      <c r="BT619" s="657">
        <v>27</v>
      </c>
      <c r="BU619" s="657">
        <v>17</v>
      </c>
      <c r="BV619" s="665">
        <v>44</v>
      </c>
      <c r="BW619" s="657">
        <v>2</v>
      </c>
      <c r="BX619" s="666">
        <v>42</v>
      </c>
      <c r="BY619" s="657">
        <v>6</v>
      </c>
      <c r="BZ619" s="657">
        <v>0</v>
      </c>
      <c r="CA619" s="657">
        <v>6</v>
      </c>
      <c r="CB619" s="665">
        <v>15</v>
      </c>
      <c r="CC619" s="657">
        <v>6</v>
      </c>
      <c r="CD619" s="666">
        <v>7</v>
      </c>
      <c r="CE619" s="657">
        <v>12</v>
      </c>
      <c r="CF619" s="657">
        <v>0</v>
      </c>
      <c r="CG619" s="657">
        <v>12</v>
      </c>
      <c r="CH619" s="665">
        <v>11</v>
      </c>
      <c r="CI619" s="657">
        <v>1</v>
      </c>
      <c r="CJ619" s="666">
        <v>10</v>
      </c>
      <c r="CK619" s="657">
        <v>23</v>
      </c>
      <c r="CL619" s="657">
        <v>8</v>
      </c>
      <c r="CM619" s="657">
        <v>15</v>
      </c>
      <c r="CN619" s="665">
        <v>28</v>
      </c>
      <c r="CO619" s="657">
        <v>14</v>
      </c>
      <c r="CP619" s="666">
        <v>14</v>
      </c>
      <c r="CQ619" s="657">
        <v>15</v>
      </c>
      <c r="CR619" s="657">
        <v>9</v>
      </c>
      <c r="CS619" s="657">
        <v>6</v>
      </c>
      <c r="CT619" s="665">
        <v>3</v>
      </c>
      <c r="CU619" s="657">
        <v>0</v>
      </c>
      <c r="CV619" s="666">
        <v>3</v>
      </c>
      <c r="CW619" s="657">
        <v>18</v>
      </c>
      <c r="CX619" s="657">
        <v>9</v>
      </c>
      <c r="CY619" s="657">
        <v>9</v>
      </c>
      <c r="CZ619" s="665">
        <v>2</v>
      </c>
      <c r="DA619" s="657">
        <v>0</v>
      </c>
      <c r="DB619" s="666">
        <v>2</v>
      </c>
      <c r="DC619" s="657">
        <v>9</v>
      </c>
      <c r="DD619" s="657">
        <v>3</v>
      </c>
      <c r="DE619" s="657">
        <v>6</v>
      </c>
      <c r="DF619" s="665">
        <v>2</v>
      </c>
      <c r="DG619" s="657">
        <v>2</v>
      </c>
      <c r="DH619" s="666">
        <v>0</v>
      </c>
      <c r="DI619" s="657">
        <v>54</v>
      </c>
      <c r="DJ619" s="657">
        <v>41</v>
      </c>
      <c r="DK619" s="657">
        <v>13</v>
      </c>
      <c r="DL619" s="665">
        <v>9</v>
      </c>
      <c r="DM619" s="657">
        <v>2</v>
      </c>
      <c r="DN619" s="666">
        <v>7</v>
      </c>
      <c r="DO619" s="657">
        <v>3</v>
      </c>
      <c r="DP619" s="657">
        <v>1</v>
      </c>
      <c r="DQ619" s="657">
        <v>2</v>
      </c>
      <c r="DR619" s="665">
        <v>1</v>
      </c>
      <c r="DS619" s="657">
        <v>1</v>
      </c>
      <c r="DT619" s="666">
        <v>0</v>
      </c>
      <c r="DU619" s="665">
        <v>8</v>
      </c>
      <c r="DV619" s="657">
        <v>7</v>
      </c>
      <c r="DW619" s="666">
        <v>1</v>
      </c>
    </row>
    <row r="620" spans="1:127" x14ac:dyDescent="0.15">
      <c r="A620" s="667" t="s">
        <v>1962</v>
      </c>
      <c r="B620" s="668">
        <v>36139</v>
      </c>
      <c r="C620" s="669">
        <v>17841</v>
      </c>
      <c r="D620" s="670">
        <v>18232</v>
      </c>
      <c r="E620" s="669">
        <v>9431</v>
      </c>
      <c r="F620" s="669">
        <v>4916</v>
      </c>
      <c r="G620" s="669">
        <v>4486</v>
      </c>
      <c r="H620" s="668">
        <v>2760</v>
      </c>
      <c r="I620" s="669">
        <v>1442</v>
      </c>
      <c r="J620" s="670">
        <v>1300</v>
      </c>
      <c r="K620" s="669">
        <v>2351</v>
      </c>
      <c r="L620" s="669">
        <v>1231</v>
      </c>
      <c r="M620" s="669">
        <v>1113</v>
      </c>
      <c r="N620" s="668">
        <v>1506</v>
      </c>
      <c r="O620" s="669">
        <v>795</v>
      </c>
      <c r="P620" s="670">
        <v>708</v>
      </c>
      <c r="Q620" s="669">
        <v>3230</v>
      </c>
      <c r="R620" s="669">
        <v>1305</v>
      </c>
      <c r="S620" s="669">
        <v>1922</v>
      </c>
      <c r="T620" s="668">
        <v>248</v>
      </c>
      <c r="U620" s="669">
        <v>129</v>
      </c>
      <c r="V620" s="670">
        <v>116</v>
      </c>
      <c r="W620" s="669">
        <v>329</v>
      </c>
      <c r="X620" s="669">
        <v>175</v>
      </c>
      <c r="Y620" s="669">
        <v>154</v>
      </c>
      <c r="Z620" s="668">
        <v>663</v>
      </c>
      <c r="AA620" s="669">
        <v>402</v>
      </c>
      <c r="AB620" s="670">
        <v>258</v>
      </c>
      <c r="AC620" s="669">
        <v>205</v>
      </c>
      <c r="AD620" s="669">
        <v>80</v>
      </c>
      <c r="AE620" s="669">
        <v>125</v>
      </c>
      <c r="AF620" s="668">
        <v>429</v>
      </c>
      <c r="AG620" s="669">
        <v>240</v>
      </c>
      <c r="AH620" s="670">
        <v>189</v>
      </c>
      <c r="AI620" s="669">
        <v>1716</v>
      </c>
      <c r="AJ620" s="669">
        <v>871</v>
      </c>
      <c r="AK620" s="669">
        <v>845</v>
      </c>
      <c r="AL620" s="668">
        <v>339</v>
      </c>
      <c r="AM620" s="669">
        <v>196</v>
      </c>
      <c r="AN620" s="670">
        <v>143</v>
      </c>
      <c r="AO620" s="669">
        <v>248</v>
      </c>
      <c r="AP620" s="669">
        <v>114</v>
      </c>
      <c r="AQ620" s="669">
        <v>134</v>
      </c>
      <c r="AR620" s="668">
        <v>2554</v>
      </c>
      <c r="AS620" s="669">
        <v>1060</v>
      </c>
      <c r="AT620" s="670">
        <v>1494</v>
      </c>
      <c r="AU620" s="669">
        <v>2513</v>
      </c>
      <c r="AV620" s="669">
        <v>1072</v>
      </c>
      <c r="AW620" s="669">
        <v>1441</v>
      </c>
      <c r="AX620" s="668">
        <v>240</v>
      </c>
      <c r="AY620" s="669">
        <v>137</v>
      </c>
      <c r="AZ620" s="670">
        <v>103</v>
      </c>
      <c r="BA620" s="669">
        <v>1223</v>
      </c>
      <c r="BB620" s="669">
        <v>573</v>
      </c>
      <c r="BC620" s="669">
        <v>650</v>
      </c>
      <c r="BD620" s="668">
        <v>478</v>
      </c>
      <c r="BE620" s="669">
        <v>205</v>
      </c>
      <c r="BF620" s="670">
        <v>273</v>
      </c>
      <c r="BG620" s="669">
        <v>771</v>
      </c>
      <c r="BH620" s="669">
        <v>416</v>
      </c>
      <c r="BI620" s="669">
        <v>355</v>
      </c>
      <c r="BJ620" s="668">
        <v>247</v>
      </c>
      <c r="BK620" s="669">
        <v>123</v>
      </c>
      <c r="BL620" s="670">
        <v>124</v>
      </c>
      <c r="BM620" s="669">
        <v>448</v>
      </c>
      <c r="BN620" s="669">
        <v>234</v>
      </c>
      <c r="BO620" s="669">
        <v>214</v>
      </c>
      <c r="BP620" s="668">
        <v>62</v>
      </c>
      <c r="BQ620" s="669">
        <v>47</v>
      </c>
      <c r="BR620" s="670">
        <v>15</v>
      </c>
      <c r="BS620" s="669">
        <v>281</v>
      </c>
      <c r="BT620" s="669">
        <v>144</v>
      </c>
      <c r="BU620" s="669">
        <v>137</v>
      </c>
      <c r="BV620" s="668">
        <v>315</v>
      </c>
      <c r="BW620" s="669">
        <v>156</v>
      </c>
      <c r="BX620" s="670">
        <v>159</v>
      </c>
      <c r="BY620" s="669">
        <v>276</v>
      </c>
      <c r="BZ620" s="669">
        <v>138</v>
      </c>
      <c r="CA620" s="669">
        <v>138</v>
      </c>
      <c r="CB620" s="668">
        <v>432</v>
      </c>
      <c r="CC620" s="669">
        <v>242</v>
      </c>
      <c r="CD620" s="670">
        <v>190</v>
      </c>
      <c r="CE620" s="669">
        <v>170</v>
      </c>
      <c r="CF620" s="669">
        <v>87</v>
      </c>
      <c r="CG620" s="669">
        <v>83</v>
      </c>
      <c r="CH620" s="668">
        <v>953</v>
      </c>
      <c r="CI620" s="669">
        <v>485</v>
      </c>
      <c r="CJ620" s="670">
        <v>468</v>
      </c>
      <c r="CK620" s="669">
        <v>247</v>
      </c>
      <c r="CL620" s="669">
        <v>131</v>
      </c>
      <c r="CM620" s="669">
        <v>116</v>
      </c>
      <c r="CN620" s="668">
        <v>146</v>
      </c>
      <c r="CO620" s="669">
        <v>78</v>
      </c>
      <c r="CP620" s="670">
        <v>68</v>
      </c>
      <c r="CQ620" s="669">
        <v>140</v>
      </c>
      <c r="CR620" s="669">
        <v>59</v>
      </c>
      <c r="CS620" s="669">
        <v>81</v>
      </c>
      <c r="CT620" s="668">
        <v>123</v>
      </c>
      <c r="CU620" s="669">
        <v>42</v>
      </c>
      <c r="CV620" s="670">
        <v>81</v>
      </c>
      <c r="CW620" s="669">
        <v>59</v>
      </c>
      <c r="CX620" s="669">
        <v>25</v>
      </c>
      <c r="CY620" s="669">
        <v>34</v>
      </c>
      <c r="CZ620" s="668">
        <v>78</v>
      </c>
      <c r="DA620" s="669">
        <v>43</v>
      </c>
      <c r="DB620" s="670">
        <v>35</v>
      </c>
      <c r="DC620" s="669">
        <v>199</v>
      </c>
      <c r="DD620" s="669">
        <v>51</v>
      </c>
      <c r="DE620" s="669">
        <v>148</v>
      </c>
      <c r="DF620" s="668">
        <v>91</v>
      </c>
      <c r="DG620" s="669">
        <v>46</v>
      </c>
      <c r="DH620" s="670">
        <v>45</v>
      </c>
      <c r="DI620" s="669">
        <v>242</v>
      </c>
      <c r="DJ620" s="669">
        <v>111</v>
      </c>
      <c r="DK620" s="669">
        <v>131</v>
      </c>
      <c r="DL620" s="668">
        <v>94</v>
      </c>
      <c r="DM620" s="669">
        <v>54</v>
      </c>
      <c r="DN620" s="670">
        <v>40</v>
      </c>
      <c r="DO620" s="669">
        <v>162</v>
      </c>
      <c r="DP620" s="669">
        <v>74</v>
      </c>
      <c r="DQ620" s="669">
        <v>88</v>
      </c>
      <c r="DR620" s="668">
        <v>111</v>
      </c>
      <c r="DS620" s="669">
        <v>89</v>
      </c>
      <c r="DT620" s="670">
        <v>22</v>
      </c>
      <c r="DU620" s="668">
        <v>29</v>
      </c>
      <c r="DV620" s="669">
        <v>23</v>
      </c>
      <c r="DW620" s="670">
        <v>6</v>
      </c>
    </row>
    <row r="621" spans="1:127" x14ac:dyDescent="0.15">
      <c r="A621" s="529" t="s">
        <v>1963</v>
      </c>
      <c r="B621" s="661">
        <v>204</v>
      </c>
      <c r="C621" s="662">
        <v>141</v>
      </c>
      <c r="D621" s="663">
        <v>63</v>
      </c>
      <c r="E621" s="657">
        <v>55</v>
      </c>
      <c r="F621" s="657">
        <v>32</v>
      </c>
      <c r="G621" s="657">
        <v>23</v>
      </c>
      <c r="H621" s="665">
        <v>28</v>
      </c>
      <c r="I621" s="657">
        <v>26</v>
      </c>
      <c r="J621" s="666">
        <v>2</v>
      </c>
      <c r="K621" s="657">
        <v>19</v>
      </c>
      <c r="L621" s="657">
        <v>12</v>
      </c>
      <c r="M621" s="657">
        <v>7</v>
      </c>
      <c r="N621" s="665">
        <v>71</v>
      </c>
      <c r="O621" s="657">
        <v>51</v>
      </c>
      <c r="P621" s="666">
        <v>20</v>
      </c>
      <c r="Q621" s="657">
        <v>11</v>
      </c>
      <c r="R621" s="657">
        <v>6</v>
      </c>
      <c r="S621" s="657">
        <v>5</v>
      </c>
      <c r="T621" s="665">
        <v>0</v>
      </c>
      <c r="U621" s="657">
        <v>0</v>
      </c>
      <c r="V621" s="666">
        <v>0</v>
      </c>
      <c r="W621" s="657">
        <v>9</v>
      </c>
      <c r="X621" s="657">
        <v>8</v>
      </c>
      <c r="Y621" s="657">
        <v>1</v>
      </c>
      <c r="Z621" s="665">
        <v>0</v>
      </c>
      <c r="AA621" s="657">
        <v>0</v>
      </c>
      <c r="AB621" s="666">
        <v>0</v>
      </c>
      <c r="AC621" s="657">
        <v>3</v>
      </c>
      <c r="AD621" s="657">
        <v>2</v>
      </c>
      <c r="AE621" s="657">
        <v>1</v>
      </c>
      <c r="AF621" s="665">
        <v>0</v>
      </c>
      <c r="AG621" s="657">
        <v>0</v>
      </c>
      <c r="AH621" s="666">
        <v>0</v>
      </c>
      <c r="AI621" s="657">
        <v>0</v>
      </c>
      <c r="AJ621" s="657">
        <v>0</v>
      </c>
      <c r="AK621" s="657">
        <v>0</v>
      </c>
      <c r="AL621" s="665">
        <v>0</v>
      </c>
      <c r="AM621" s="657">
        <v>0</v>
      </c>
      <c r="AN621" s="666">
        <v>0</v>
      </c>
      <c r="AO621" s="657">
        <v>0</v>
      </c>
      <c r="AP621" s="657">
        <v>0</v>
      </c>
      <c r="AQ621" s="657">
        <v>0</v>
      </c>
      <c r="AR621" s="665">
        <v>0</v>
      </c>
      <c r="AS621" s="657">
        <v>0</v>
      </c>
      <c r="AT621" s="666">
        <v>0</v>
      </c>
      <c r="AU621" s="657">
        <v>0</v>
      </c>
      <c r="AV621" s="657">
        <v>0</v>
      </c>
      <c r="AW621" s="657">
        <v>0</v>
      </c>
      <c r="AX621" s="665">
        <v>0</v>
      </c>
      <c r="AY621" s="657">
        <v>0</v>
      </c>
      <c r="AZ621" s="666">
        <v>0</v>
      </c>
      <c r="BA621" s="657">
        <v>3</v>
      </c>
      <c r="BB621" s="657">
        <v>2</v>
      </c>
      <c r="BC621" s="657">
        <v>1</v>
      </c>
      <c r="BD621" s="665">
        <v>0</v>
      </c>
      <c r="BE621" s="657">
        <v>0</v>
      </c>
      <c r="BF621" s="666">
        <v>0</v>
      </c>
      <c r="BG621" s="657">
        <v>0</v>
      </c>
      <c r="BH621" s="657">
        <v>0</v>
      </c>
      <c r="BI621" s="657">
        <v>0</v>
      </c>
      <c r="BJ621" s="665">
        <v>0</v>
      </c>
      <c r="BK621" s="657">
        <v>0</v>
      </c>
      <c r="BL621" s="666">
        <v>0</v>
      </c>
      <c r="BM621" s="657">
        <v>0</v>
      </c>
      <c r="BN621" s="657">
        <v>0</v>
      </c>
      <c r="BO621" s="657">
        <v>0</v>
      </c>
      <c r="BP621" s="665">
        <v>0</v>
      </c>
      <c r="BQ621" s="657">
        <v>0</v>
      </c>
      <c r="BR621" s="666">
        <v>0</v>
      </c>
      <c r="BS621" s="657">
        <v>0</v>
      </c>
      <c r="BT621" s="657">
        <v>0</v>
      </c>
      <c r="BU621" s="657">
        <v>0</v>
      </c>
      <c r="BV621" s="665">
        <v>2</v>
      </c>
      <c r="BW621" s="657">
        <v>1</v>
      </c>
      <c r="BX621" s="666">
        <v>1</v>
      </c>
      <c r="BY621" s="657">
        <v>0</v>
      </c>
      <c r="BZ621" s="657">
        <v>0</v>
      </c>
      <c r="CA621" s="657">
        <v>0</v>
      </c>
      <c r="CB621" s="665">
        <v>0</v>
      </c>
      <c r="CC621" s="657">
        <v>0</v>
      </c>
      <c r="CD621" s="666">
        <v>0</v>
      </c>
      <c r="CE621" s="657">
        <v>0</v>
      </c>
      <c r="CF621" s="657">
        <v>0</v>
      </c>
      <c r="CG621" s="657">
        <v>0</v>
      </c>
      <c r="CH621" s="665">
        <v>0</v>
      </c>
      <c r="CI621" s="657">
        <v>0</v>
      </c>
      <c r="CJ621" s="666">
        <v>0</v>
      </c>
      <c r="CK621" s="657">
        <v>0</v>
      </c>
      <c r="CL621" s="657">
        <v>0</v>
      </c>
      <c r="CM621" s="657">
        <v>0</v>
      </c>
      <c r="CN621" s="665">
        <v>0</v>
      </c>
      <c r="CO621" s="657">
        <v>0</v>
      </c>
      <c r="CP621" s="666">
        <v>0</v>
      </c>
      <c r="CQ621" s="657">
        <v>0</v>
      </c>
      <c r="CR621" s="657">
        <v>0</v>
      </c>
      <c r="CS621" s="657">
        <v>0</v>
      </c>
      <c r="CT621" s="665">
        <v>0</v>
      </c>
      <c r="CU621" s="657">
        <v>0</v>
      </c>
      <c r="CV621" s="666">
        <v>0</v>
      </c>
      <c r="CW621" s="657">
        <v>0</v>
      </c>
      <c r="CX621" s="657">
        <v>0</v>
      </c>
      <c r="CY621" s="657">
        <v>0</v>
      </c>
      <c r="CZ621" s="665">
        <v>0</v>
      </c>
      <c r="DA621" s="657">
        <v>0</v>
      </c>
      <c r="DB621" s="666">
        <v>0</v>
      </c>
      <c r="DC621" s="657">
        <v>0</v>
      </c>
      <c r="DD621" s="657">
        <v>0</v>
      </c>
      <c r="DE621" s="657">
        <v>0</v>
      </c>
      <c r="DF621" s="665">
        <v>0</v>
      </c>
      <c r="DG621" s="657">
        <v>0</v>
      </c>
      <c r="DH621" s="666">
        <v>0</v>
      </c>
      <c r="DI621" s="657">
        <v>3</v>
      </c>
      <c r="DJ621" s="657">
        <v>1</v>
      </c>
      <c r="DK621" s="657">
        <v>2</v>
      </c>
      <c r="DL621" s="665">
        <v>0</v>
      </c>
      <c r="DM621" s="657">
        <v>0</v>
      </c>
      <c r="DN621" s="666">
        <v>0</v>
      </c>
      <c r="DO621" s="657">
        <v>0</v>
      </c>
      <c r="DP621" s="657">
        <v>0</v>
      </c>
      <c r="DQ621" s="657">
        <v>0</v>
      </c>
      <c r="DR621" s="665">
        <v>0</v>
      </c>
      <c r="DS621" s="657">
        <v>0</v>
      </c>
      <c r="DT621" s="666">
        <v>0</v>
      </c>
      <c r="DU621" s="665">
        <v>0</v>
      </c>
      <c r="DV621" s="657">
        <v>0</v>
      </c>
      <c r="DW621" s="666">
        <v>0</v>
      </c>
    </row>
    <row r="622" spans="1:127" x14ac:dyDescent="0.15">
      <c r="A622" s="529" t="s">
        <v>1964</v>
      </c>
      <c r="B622" s="661">
        <v>593</v>
      </c>
      <c r="C622" s="662">
        <v>233</v>
      </c>
      <c r="D622" s="663">
        <v>360</v>
      </c>
      <c r="E622" s="657">
        <v>115</v>
      </c>
      <c r="F622" s="657">
        <v>54</v>
      </c>
      <c r="G622" s="657">
        <v>61</v>
      </c>
      <c r="H622" s="665">
        <v>78</v>
      </c>
      <c r="I622" s="657">
        <v>24</v>
      </c>
      <c r="J622" s="666">
        <v>54</v>
      </c>
      <c r="K622" s="657">
        <v>87</v>
      </c>
      <c r="L622" s="657">
        <v>30</v>
      </c>
      <c r="M622" s="657">
        <v>57</v>
      </c>
      <c r="N622" s="665">
        <v>61</v>
      </c>
      <c r="O622" s="657">
        <v>25</v>
      </c>
      <c r="P622" s="666">
        <v>36</v>
      </c>
      <c r="Q622" s="657">
        <v>52</v>
      </c>
      <c r="R622" s="657">
        <v>18</v>
      </c>
      <c r="S622" s="657">
        <v>34</v>
      </c>
      <c r="T622" s="665">
        <v>0</v>
      </c>
      <c r="U622" s="657">
        <v>0</v>
      </c>
      <c r="V622" s="666">
        <v>0</v>
      </c>
      <c r="W622" s="657">
        <v>0</v>
      </c>
      <c r="X622" s="657">
        <v>0</v>
      </c>
      <c r="Y622" s="657">
        <v>0</v>
      </c>
      <c r="Z622" s="665">
        <v>57</v>
      </c>
      <c r="AA622" s="657">
        <v>22</v>
      </c>
      <c r="AB622" s="666">
        <v>35</v>
      </c>
      <c r="AC622" s="657">
        <v>0</v>
      </c>
      <c r="AD622" s="657">
        <v>0</v>
      </c>
      <c r="AE622" s="657">
        <v>0</v>
      </c>
      <c r="AF622" s="665">
        <v>0</v>
      </c>
      <c r="AG622" s="657">
        <v>0</v>
      </c>
      <c r="AH622" s="666">
        <v>0</v>
      </c>
      <c r="AI622" s="657">
        <v>65</v>
      </c>
      <c r="AJ622" s="657">
        <v>23</v>
      </c>
      <c r="AK622" s="657">
        <v>42</v>
      </c>
      <c r="AL622" s="665">
        <v>7</v>
      </c>
      <c r="AM622" s="657">
        <v>7</v>
      </c>
      <c r="AN622" s="666">
        <v>0</v>
      </c>
      <c r="AO622" s="657">
        <v>0</v>
      </c>
      <c r="AP622" s="657">
        <v>0</v>
      </c>
      <c r="AQ622" s="657">
        <v>0</v>
      </c>
      <c r="AR622" s="665">
        <v>5</v>
      </c>
      <c r="AS622" s="657">
        <v>2</v>
      </c>
      <c r="AT622" s="666">
        <v>3</v>
      </c>
      <c r="AU622" s="657">
        <v>0</v>
      </c>
      <c r="AV622" s="657">
        <v>0</v>
      </c>
      <c r="AW622" s="657">
        <v>0</v>
      </c>
      <c r="AX622" s="665">
        <v>0</v>
      </c>
      <c r="AY622" s="657">
        <v>0</v>
      </c>
      <c r="AZ622" s="666">
        <v>0</v>
      </c>
      <c r="BA622" s="657">
        <v>0</v>
      </c>
      <c r="BB622" s="657">
        <v>0</v>
      </c>
      <c r="BC622" s="657">
        <v>0</v>
      </c>
      <c r="BD622" s="665">
        <v>0</v>
      </c>
      <c r="BE622" s="657">
        <v>0</v>
      </c>
      <c r="BF622" s="666">
        <v>0</v>
      </c>
      <c r="BG622" s="657">
        <v>66</v>
      </c>
      <c r="BH622" s="657">
        <v>28</v>
      </c>
      <c r="BI622" s="657">
        <v>38</v>
      </c>
      <c r="BJ622" s="665">
        <v>0</v>
      </c>
      <c r="BK622" s="657">
        <v>0</v>
      </c>
      <c r="BL622" s="666">
        <v>0</v>
      </c>
      <c r="BM622" s="657">
        <v>0</v>
      </c>
      <c r="BN622" s="657">
        <v>0</v>
      </c>
      <c r="BO622" s="657">
        <v>0</v>
      </c>
      <c r="BP622" s="665">
        <v>0</v>
      </c>
      <c r="BQ622" s="657">
        <v>0</v>
      </c>
      <c r="BR622" s="666">
        <v>0</v>
      </c>
      <c r="BS622" s="657">
        <v>0</v>
      </c>
      <c r="BT622" s="657">
        <v>0</v>
      </c>
      <c r="BU622" s="657">
        <v>0</v>
      </c>
      <c r="BV622" s="665">
        <v>0</v>
      </c>
      <c r="BW622" s="657">
        <v>0</v>
      </c>
      <c r="BX622" s="666">
        <v>0</v>
      </c>
      <c r="BY622" s="657">
        <v>0</v>
      </c>
      <c r="BZ622" s="657">
        <v>0</v>
      </c>
      <c r="CA622" s="657">
        <v>0</v>
      </c>
      <c r="CB622" s="665">
        <v>0</v>
      </c>
      <c r="CC622" s="657">
        <v>0</v>
      </c>
      <c r="CD622" s="666">
        <v>0</v>
      </c>
      <c r="CE622" s="657">
        <v>0</v>
      </c>
      <c r="CF622" s="657">
        <v>0</v>
      </c>
      <c r="CG622" s="657">
        <v>0</v>
      </c>
      <c r="CH622" s="665">
        <v>0</v>
      </c>
      <c r="CI622" s="657">
        <v>0</v>
      </c>
      <c r="CJ622" s="666">
        <v>0</v>
      </c>
      <c r="CK622" s="657">
        <v>0</v>
      </c>
      <c r="CL622" s="657">
        <v>0</v>
      </c>
      <c r="CM622" s="657">
        <v>0</v>
      </c>
      <c r="CN622" s="665">
        <v>0</v>
      </c>
      <c r="CO622" s="657">
        <v>0</v>
      </c>
      <c r="CP622" s="666">
        <v>0</v>
      </c>
      <c r="CQ622" s="657">
        <v>0</v>
      </c>
      <c r="CR622" s="657">
        <v>0</v>
      </c>
      <c r="CS622" s="657">
        <v>0</v>
      </c>
      <c r="CT622" s="665">
        <v>0</v>
      </c>
      <c r="CU622" s="657">
        <v>0</v>
      </c>
      <c r="CV622" s="666">
        <v>0</v>
      </c>
      <c r="CW622" s="657">
        <v>0</v>
      </c>
      <c r="CX622" s="657">
        <v>0</v>
      </c>
      <c r="CY622" s="657">
        <v>0</v>
      </c>
      <c r="CZ622" s="665">
        <v>0</v>
      </c>
      <c r="DA622" s="657">
        <v>0</v>
      </c>
      <c r="DB622" s="666">
        <v>0</v>
      </c>
      <c r="DC622" s="657">
        <v>0</v>
      </c>
      <c r="DD622" s="657">
        <v>0</v>
      </c>
      <c r="DE622" s="657">
        <v>0</v>
      </c>
      <c r="DF622" s="665">
        <v>0</v>
      </c>
      <c r="DG622" s="657">
        <v>0</v>
      </c>
      <c r="DH622" s="666">
        <v>0</v>
      </c>
      <c r="DI622" s="657">
        <v>0</v>
      </c>
      <c r="DJ622" s="657">
        <v>0</v>
      </c>
      <c r="DK622" s="657">
        <v>0</v>
      </c>
      <c r="DL622" s="665">
        <v>0</v>
      </c>
      <c r="DM622" s="657">
        <v>0</v>
      </c>
      <c r="DN622" s="666">
        <v>0</v>
      </c>
      <c r="DO622" s="657">
        <v>0</v>
      </c>
      <c r="DP622" s="657">
        <v>0</v>
      </c>
      <c r="DQ622" s="657">
        <v>0</v>
      </c>
      <c r="DR622" s="665">
        <v>0</v>
      </c>
      <c r="DS622" s="657">
        <v>0</v>
      </c>
      <c r="DT622" s="666">
        <v>0</v>
      </c>
      <c r="DU622" s="665">
        <v>0</v>
      </c>
      <c r="DV622" s="657">
        <v>0</v>
      </c>
      <c r="DW622" s="666">
        <v>0</v>
      </c>
    </row>
    <row r="623" spans="1:127" x14ac:dyDescent="0.15">
      <c r="A623" s="529" t="s">
        <v>1965</v>
      </c>
      <c r="B623" s="661">
        <v>1424</v>
      </c>
      <c r="C623" s="662">
        <v>586</v>
      </c>
      <c r="D623" s="663">
        <v>838</v>
      </c>
      <c r="E623" s="657">
        <v>382</v>
      </c>
      <c r="F623" s="657">
        <v>178</v>
      </c>
      <c r="G623" s="657">
        <v>204</v>
      </c>
      <c r="H623" s="665">
        <v>16</v>
      </c>
      <c r="I623" s="657">
        <v>13</v>
      </c>
      <c r="J623" s="666">
        <v>3</v>
      </c>
      <c r="K623" s="657">
        <v>31</v>
      </c>
      <c r="L623" s="657">
        <v>18</v>
      </c>
      <c r="M623" s="657">
        <v>13</v>
      </c>
      <c r="N623" s="665">
        <v>9</v>
      </c>
      <c r="O623" s="657">
        <v>6</v>
      </c>
      <c r="P623" s="666">
        <v>3</v>
      </c>
      <c r="Q623" s="657">
        <v>202</v>
      </c>
      <c r="R623" s="657">
        <v>81</v>
      </c>
      <c r="S623" s="657">
        <v>121</v>
      </c>
      <c r="T623" s="665">
        <v>0</v>
      </c>
      <c r="U623" s="657">
        <v>0</v>
      </c>
      <c r="V623" s="666">
        <v>0</v>
      </c>
      <c r="W623" s="657">
        <v>10</v>
      </c>
      <c r="X623" s="657">
        <v>9</v>
      </c>
      <c r="Y623" s="657">
        <v>1</v>
      </c>
      <c r="Z623" s="665">
        <v>5</v>
      </c>
      <c r="AA623" s="657">
        <v>2</v>
      </c>
      <c r="AB623" s="666">
        <v>3</v>
      </c>
      <c r="AC623" s="657">
        <v>0</v>
      </c>
      <c r="AD623" s="657">
        <v>0</v>
      </c>
      <c r="AE623" s="657">
        <v>0</v>
      </c>
      <c r="AF623" s="665">
        <v>4</v>
      </c>
      <c r="AG623" s="657">
        <v>2</v>
      </c>
      <c r="AH623" s="666">
        <v>2</v>
      </c>
      <c r="AI623" s="657">
        <v>5</v>
      </c>
      <c r="AJ623" s="657">
        <v>3</v>
      </c>
      <c r="AK623" s="657">
        <v>2</v>
      </c>
      <c r="AL623" s="665">
        <v>0</v>
      </c>
      <c r="AM623" s="657">
        <v>0</v>
      </c>
      <c r="AN623" s="666">
        <v>0</v>
      </c>
      <c r="AO623" s="657">
        <v>5</v>
      </c>
      <c r="AP623" s="657">
        <v>1</v>
      </c>
      <c r="AQ623" s="657">
        <v>4</v>
      </c>
      <c r="AR623" s="665">
        <v>600</v>
      </c>
      <c r="AS623" s="657">
        <v>203</v>
      </c>
      <c r="AT623" s="666">
        <v>397</v>
      </c>
      <c r="AU623" s="657">
        <v>0</v>
      </c>
      <c r="AV623" s="657">
        <v>0</v>
      </c>
      <c r="AW623" s="657">
        <v>0</v>
      </c>
      <c r="AX623" s="665">
        <v>21</v>
      </c>
      <c r="AY623" s="657">
        <v>20</v>
      </c>
      <c r="AZ623" s="666">
        <v>1</v>
      </c>
      <c r="BA623" s="657">
        <v>0</v>
      </c>
      <c r="BB623" s="657">
        <v>0</v>
      </c>
      <c r="BC623" s="657">
        <v>0</v>
      </c>
      <c r="BD623" s="665">
        <v>0</v>
      </c>
      <c r="BE623" s="657">
        <v>0</v>
      </c>
      <c r="BF623" s="666">
        <v>0</v>
      </c>
      <c r="BG623" s="657">
        <v>0</v>
      </c>
      <c r="BH623" s="657">
        <v>0</v>
      </c>
      <c r="BI623" s="657">
        <v>0</v>
      </c>
      <c r="BJ623" s="665">
        <v>0</v>
      </c>
      <c r="BK623" s="657">
        <v>0</v>
      </c>
      <c r="BL623" s="666">
        <v>0</v>
      </c>
      <c r="BM623" s="657">
        <v>0</v>
      </c>
      <c r="BN623" s="657">
        <v>0</v>
      </c>
      <c r="BO623" s="657">
        <v>0</v>
      </c>
      <c r="BP623" s="665">
        <v>0</v>
      </c>
      <c r="BQ623" s="657">
        <v>0</v>
      </c>
      <c r="BR623" s="666">
        <v>0</v>
      </c>
      <c r="BS623" s="657">
        <v>0</v>
      </c>
      <c r="BT623" s="657">
        <v>0</v>
      </c>
      <c r="BU623" s="657">
        <v>0</v>
      </c>
      <c r="BV623" s="665">
        <v>30</v>
      </c>
      <c r="BW623" s="657">
        <v>17</v>
      </c>
      <c r="BX623" s="666">
        <v>13</v>
      </c>
      <c r="BY623" s="657">
        <v>0</v>
      </c>
      <c r="BZ623" s="657">
        <v>0</v>
      </c>
      <c r="CA623" s="657">
        <v>0</v>
      </c>
      <c r="CB623" s="665">
        <v>29</v>
      </c>
      <c r="CC623" s="657">
        <v>29</v>
      </c>
      <c r="CD623" s="666">
        <v>0</v>
      </c>
      <c r="CE623" s="657">
        <v>0</v>
      </c>
      <c r="CF623" s="657">
        <v>0</v>
      </c>
      <c r="CG623" s="657">
        <v>0</v>
      </c>
      <c r="CH623" s="665">
        <v>0</v>
      </c>
      <c r="CI623" s="657">
        <v>0</v>
      </c>
      <c r="CJ623" s="666">
        <v>0</v>
      </c>
      <c r="CK623" s="657">
        <v>0</v>
      </c>
      <c r="CL623" s="657">
        <v>0</v>
      </c>
      <c r="CM623" s="657">
        <v>0</v>
      </c>
      <c r="CN623" s="665">
        <v>0</v>
      </c>
      <c r="CO623" s="657">
        <v>0</v>
      </c>
      <c r="CP623" s="666">
        <v>0</v>
      </c>
      <c r="CQ623" s="657">
        <v>0</v>
      </c>
      <c r="CR623" s="657">
        <v>0</v>
      </c>
      <c r="CS623" s="657">
        <v>0</v>
      </c>
      <c r="CT623" s="665">
        <v>0</v>
      </c>
      <c r="CU623" s="657">
        <v>0</v>
      </c>
      <c r="CV623" s="666">
        <v>0</v>
      </c>
      <c r="CW623" s="657">
        <v>0</v>
      </c>
      <c r="CX623" s="657">
        <v>0</v>
      </c>
      <c r="CY623" s="657">
        <v>0</v>
      </c>
      <c r="CZ623" s="665">
        <v>0</v>
      </c>
      <c r="DA623" s="657">
        <v>0</v>
      </c>
      <c r="DB623" s="666">
        <v>0</v>
      </c>
      <c r="DC623" s="657">
        <v>75</v>
      </c>
      <c r="DD623" s="657">
        <v>4</v>
      </c>
      <c r="DE623" s="657">
        <v>71</v>
      </c>
      <c r="DF623" s="665">
        <v>0</v>
      </c>
      <c r="DG623" s="657">
        <v>0</v>
      </c>
      <c r="DH623" s="666">
        <v>0</v>
      </c>
      <c r="DI623" s="657">
        <v>0</v>
      </c>
      <c r="DJ623" s="657">
        <v>0</v>
      </c>
      <c r="DK623" s="657">
        <v>0</v>
      </c>
      <c r="DL623" s="665">
        <v>0</v>
      </c>
      <c r="DM623" s="657">
        <v>0</v>
      </c>
      <c r="DN623" s="666">
        <v>0</v>
      </c>
      <c r="DO623" s="657">
        <v>0</v>
      </c>
      <c r="DP623" s="657">
        <v>0</v>
      </c>
      <c r="DQ623" s="657">
        <v>0</v>
      </c>
      <c r="DR623" s="665">
        <v>0</v>
      </c>
      <c r="DS623" s="657">
        <v>0</v>
      </c>
      <c r="DT623" s="666">
        <v>0</v>
      </c>
      <c r="DU623" s="665">
        <v>0</v>
      </c>
      <c r="DV623" s="657">
        <v>0</v>
      </c>
      <c r="DW623" s="666">
        <v>0</v>
      </c>
    </row>
    <row r="624" spans="1:127" x14ac:dyDescent="0.15">
      <c r="A624" s="743" t="s">
        <v>1966</v>
      </c>
      <c r="B624" s="741">
        <v>866</v>
      </c>
      <c r="C624" s="740">
        <v>362</v>
      </c>
      <c r="D624" s="742">
        <v>504</v>
      </c>
      <c r="E624" s="740">
        <v>0</v>
      </c>
      <c r="F624" s="740">
        <v>0</v>
      </c>
      <c r="G624" s="740">
        <v>0</v>
      </c>
      <c r="H624" s="741">
        <v>0</v>
      </c>
      <c r="I624" s="740">
        <v>0</v>
      </c>
      <c r="J624" s="742">
        <v>0</v>
      </c>
      <c r="K624" s="740">
        <v>213</v>
      </c>
      <c r="L624" s="740">
        <v>189</v>
      </c>
      <c r="M624" s="740">
        <v>24</v>
      </c>
      <c r="N624" s="741">
        <v>11</v>
      </c>
      <c r="O624" s="740">
        <v>9</v>
      </c>
      <c r="P624" s="742">
        <v>2</v>
      </c>
      <c r="Q624" s="740">
        <v>0</v>
      </c>
      <c r="R624" s="740">
        <v>0</v>
      </c>
      <c r="S624" s="740">
        <v>0</v>
      </c>
      <c r="T624" s="741">
        <v>0</v>
      </c>
      <c r="U624" s="740">
        <v>0</v>
      </c>
      <c r="V624" s="742">
        <v>0</v>
      </c>
      <c r="W624" s="740">
        <v>0</v>
      </c>
      <c r="X624" s="740">
        <v>0</v>
      </c>
      <c r="Y624" s="740">
        <v>0</v>
      </c>
      <c r="Z624" s="741">
        <v>0</v>
      </c>
      <c r="AA624" s="740">
        <v>0</v>
      </c>
      <c r="AB624" s="742">
        <v>0</v>
      </c>
      <c r="AC624" s="740">
        <v>0</v>
      </c>
      <c r="AD624" s="740">
        <v>0</v>
      </c>
      <c r="AE624" s="740">
        <v>0</v>
      </c>
      <c r="AF624" s="741">
        <v>0</v>
      </c>
      <c r="AG624" s="740">
        <v>0</v>
      </c>
      <c r="AH624" s="742">
        <v>0</v>
      </c>
      <c r="AI624" s="740">
        <v>0</v>
      </c>
      <c r="AJ624" s="740">
        <v>0</v>
      </c>
      <c r="AK624" s="740">
        <v>0</v>
      </c>
      <c r="AL624" s="741">
        <v>0</v>
      </c>
      <c r="AM624" s="740">
        <v>0</v>
      </c>
      <c r="AN624" s="742">
        <v>0</v>
      </c>
      <c r="AO624" s="740">
        <v>0</v>
      </c>
      <c r="AP624" s="740">
        <v>0</v>
      </c>
      <c r="AQ624" s="740">
        <v>0</v>
      </c>
      <c r="AR624" s="741">
        <v>627</v>
      </c>
      <c r="AS624" s="740">
        <v>154</v>
      </c>
      <c r="AT624" s="742">
        <v>473</v>
      </c>
      <c r="AU624" s="740">
        <v>0</v>
      </c>
      <c r="AV624" s="740">
        <v>0</v>
      </c>
      <c r="AW624" s="740">
        <v>0</v>
      </c>
      <c r="AX624" s="741">
        <v>0</v>
      </c>
      <c r="AY624" s="740">
        <v>0</v>
      </c>
      <c r="AZ624" s="742">
        <v>0</v>
      </c>
      <c r="BA624" s="740">
        <v>0</v>
      </c>
      <c r="BB624" s="740">
        <v>0</v>
      </c>
      <c r="BC624" s="740">
        <v>0</v>
      </c>
      <c r="BD624" s="741">
        <v>0</v>
      </c>
      <c r="BE624" s="740">
        <v>0</v>
      </c>
      <c r="BF624" s="742">
        <v>0</v>
      </c>
      <c r="BG624" s="740">
        <v>0</v>
      </c>
      <c r="BH624" s="740">
        <v>0</v>
      </c>
      <c r="BI624" s="740">
        <v>0</v>
      </c>
      <c r="BJ624" s="741">
        <v>0</v>
      </c>
      <c r="BK624" s="740">
        <v>0</v>
      </c>
      <c r="BL624" s="742">
        <v>0</v>
      </c>
      <c r="BM624" s="740">
        <v>0</v>
      </c>
      <c r="BN624" s="740">
        <v>0</v>
      </c>
      <c r="BO624" s="740">
        <v>0</v>
      </c>
      <c r="BP624" s="741">
        <v>0</v>
      </c>
      <c r="BQ624" s="740">
        <v>0</v>
      </c>
      <c r="BR624" s="742">
        <v>0</v>
      </c>
      <c r="BS624" s="740">
        <v>0</v>
      </c>
      <c r="BT624" s="740">
        <v>0</v>
      </c>
      <c r="BU624" s="740">
        <v>0</v>
      </c>
      <c r="BV624" s="741">
        <v>0</v>
      </c>
      <c r="BW624" s="740">
        <v>0</v>
      </c>
      <c r="BX624" s="742">
        <v>0</v>
      </c>
      <c r="BY624" s="740">
        <v>0</v>
      </c>
      <c r="BZ624" s="740">
        <v>0</v>
      </c>
      <c r="CA624" s="740">
        <v>0</v>
      </c>
      <c r="CB624" s="741">
        <v>0</v>
      </c>
      <c r="CC624" s="740">
        <v>0</v>
      </c>
      <c r="CD624" s="742">
        <v>0</v>
      </c>
      <c r="CE624" s="740">
        <v>0</v>
      </c>
      <c r="CF624" s="740">
        <v>0</v>
      </c>
      <c r="CG624" s="740">
        <v>0</v>
      </c>
      <c r="CH624" s="741">
        <v>0</v>
      </c>
      <c r="CI624" s="740">
        <v>0</v>
      </c>
      <c r="CJ624" s="742">
        <v>0</v>
      </c>
      <c r="CK624" s="740">
        <v>0</v>
      </c>
      <c r="CL624" s="740">
        <v>0</v>
      </c>
      <c r="CM624" s="740">
        <v>0</v>
      </c>
      <c r="CN624" s="741">
        <v>0</v>
      </c>
      <c r="CO624" s="740">
        <v>0</v>
      </c>
      <c r="CP624" s="742">
        <v>0</v>
      </c>
      <c r="CQ624" s="740">
        <v>15</v>
      </c>
      <c r="CR624" s="740">
        <v>10</v>
      </c>
      <c r="CS624" s="740">
        <v>5</v>
      </c>
      <c r="CT624" s="741">
        <v>0</v>
      </c>
      <c r="CU624" s="740">
        <v>0</v>
      </c>
      <c r="CV624" s="742">
        <v>0</v>
      </c>
      <c r="CW624" s="740">
        <v>0</v>
      </c>
      <c r="CX624" s="740">
        <v>0</v>
      </c>
      <c r="CY624" s="740">
        <v>0</v>
      </c>
      <c r="CZ624" s="741">
        <v>0</v>
      </c>
      <c r="DA624" s="740">
        <v>0</v>
      </c>
      <c r="DB624" s="742">
        <v>0</v>
      </c>
      <c r="DC624" s="740">
        <v>0</v>
      </c>
      <c r="DD624" s="740">
        <v>0</v>
      </c>
      <c r="DE624" s="740">
        <v>0</v>
      </c>
      <c r="DF624" s="741">
        <v>0</v>
      </c>
      <c r="DG624" s="740">
        <v>0</v>
      </c>
      <c r="DH624" s="742">
        <v>0</v>
      </c>
      <c r="DI624" s="740">
        <v>0</v>
      </c>
      <c r="DJ624" s="740">
        <v>0</v>
      </c>
      <c r="DK624" s="740">
        <v>0</v>
      </c>
      <c r="DL624" s="741">
        <v>0</v>
      </c>
      <c r="DM624" s="740">
        <v>0</v>
      </c>
      <c r="DN624" s="742">
        <v>0</v>
      </c>
      <c r="DO624" s="740">
        <v>0</v>
      </c>
      <c r="DP624" s="740">
        <v>0</v>
      </c>
      <c r="DQ624" s="740">
        <v>0</v>
      </c>
      <c r="DR624" s="741">
        <v>0</v>
      </c>
      <c r="DS624" s="740">
        <v>0</v>
      </c>
      <c r="DT624" s="742">
        <v>0</v>
      </c>
      <c r="DU624" s="741">
        <v>0</v>
      </c>
      <c r="DV624" s="740">
        <v>0</v>
      </c>
      <c r="DW624" s="742">
        <v>0</v>
      </c>
    </row>
    <row r="625" spans="1:127" x14ac:dyDescent="0.15">
      <c r="A625" s="743" t="s">
        <v>1967</v>
      </c>
      <c r="B625" s="741">
        <v>18102</v>
      </c>
      <c r="C625" s="740">
        <v>8585</v>
      </c>
      <c r="D625" s="742">
        <v>9502</v>
      </c>
      <c r="E625" s="740">
        <v>4161</v>
      </c>
      <c r="F625" s="740">
        <v>2042</v>
      </c>
      <c r="G625" s="740">
        <v>2119</v>
      </c>
      <c r="H625" s="741">
        <v>1027</v>
      </c>
      <c r="I625" s="740">
        <v>513</v>
      </c>
      <c r="J625" s="742">
        <v>502</v>
      </c>
      <c r="K625" s="740">
        <v>995</v>
      </c>
      <c r="L625" s="740">
        <v>392</v>
      </c>
      <c r="M625" s="740">
        <v>603</v>
      </c>
      <c r="N625" s="741">
        <v>554</v>
      </c>
      <c r="O625" s="740">
        <v>234</v>
      </c>
      <c r="P625" s="742">
        <v>320</v>
      </c>
      <c r="Q625" s="740">
        <v>1564</v>
      </c>
      <c r="R625" s="740">
        <v>704</v>
      </c>
      <c r="S625" s="740">
        <v>857</v>
      </c>
      <c r="T625" s="741">
        <v>168</v>
      </c>
      <c r="U625" s="740">
        <v>76</v>
      </c>
      <c r="V625" s="742">
        <v>92</v>
      </c>
      <c r="W625" s="740">
        <v>191</v>
      </c>
      <c r="X625" s="740">
        <v>83</v>
      </c>
      <c r="Y625" s="740">
        <v>108</v>
      </c>
      <c r="Z625" s="741">
        <v>257</v>
      </c>
      <c r="AA625" s="740">
        <v>178</v>
      </c>
      <c r="AB625" s="742">
        <v>79</v>
      </c>
      <c r="AC625" s="740">
        <v>160</v>
      </c>
      <c r="AD625" s="740">
        <v>53</v>
      </c>
      <c r="AE625" s="740">
        <v>107</v>
      </c>
      <c r="AF625" s="741">
        <v>198</v>
      </c>
      <c r="AG625" s="740">
        <v>103</v>
      </c>
      <c r="AH625" s="742">
        <v>95</v>
      </c>
      <c r="AI625" s="740">
        <v>785</v>
      </c>
      <c r="AJ625" s="740">
        <v>394</v>
      </c>
      <c r="AK625" s="740">
        <v>391</v>
      </c>
      <c r="AL625" s="741">
        <v>144</v>
      </c>
      <c r="AM625" s="740">
        <v>70</v>
      </c>
      <c r="AN625" s="742">
        <v>74</v>
      </c>
      <c r="AO625" s="740">
        <v>151</v>
      </c>
      <c r="AP625" s="740">
        <v>66</v>
      </c>
      <c r="AQ625" s="740">
        <v>85</v>
      </c>
      <c r="AR625" s="741">
        <v>1038</v>
      </c>
      <c r="AS625" s="740">
        <v>538</v>
      </c>
      <c r="AT625" s="742">
        <v>500</v>
      </c>
      <c r="AU625" s="740">
        <v>1995</v>
      </c>
      <c r="AV625" s="740">
        <v>822</v>
      </c>
      <c r="AW625" s="740">
        <v>1173</v>
      </c>
      <c r="AX625" s="741">
        <v>64</v>
      </c>
      <c r="AY625" s="740">
        <v>31</v>
      </c>
      <c r="AZ625" s="742">
        <v>33</v>
      </c>
      <c r="BA625" s="740">
        <v>825</v>
      </c>
      <c r="BB625" s="740">
        <v>345</v>
      </c>
      <c r="BC625" s="740">
        <v>480</v>
      </c>
      <c r="BD625" s="741">
        <v>408</v>
      </c>
      <c r="BE625" s="740">
        <v>167</v>
      </c>
      <c r="BF625" s="742">
        <v>241</v>
      </c>
      <c r="BG625" s="740">
        <v>516</v>
      </c>
      <c r="BH625" s="740">
        <v>283</v>
      </c>
      <c r="BI625" s="740">
        <v>233</v>
      </c>
      <c r="BJ625" s="741">
        <v>128</v>
      </c>
      <c r="BK625" s="740">
        <v>59</v>
      </c>
      <c r="BL625" s="742">
        <v>69</v>
      </c>
      <c r="BM625" s="740">
        <v>342</v>
      </c>
      <c r="BN625" s="740">
        <v>192</v>
      </c>
      <c r="BO625" s="740">
        <v>150</v>
      </c>
      <c r="BP625" s="741">
        <v>44</v>
      </c>
      <c r="BQ625" s="740">
        <v>32</v>
      </c>
      <c r="BR625" s="742">
        <v>12</v>
      </c>
      <c r="BS625" s="740">
        <v>151</v>
      </c>
      <c r="BT625" s="740">
        <v>74</v>
      </c>
      <c r="BU625" s="740">
        <v>77</v>
      </c>
      <c r="BV625" s="741">
        <v>58</v>
      </c>
      <c r="BW625" s="740">
        <v>26</v>
      </c>
      <c r="BX625" s="742">
        <v>32</v>
      </c>
      <c r="BY625" s="740">
        <v>108</v>
      </c>
      <c r="BZ625" s="740">
        <v>60</v>
      </c>
      <c r="CA625" s="740">
        <v>48</v>
      </c>
      <c r="CB625" s="741">
        <v>106</v>
      </c>
      <c r="CC625" s="740">
        <v>45</v>
      </c>
      <c r="CD625" s="742">
        <v>61</v>
      </c>
      <c r="CE625" s="740">
        <v>61</v>
      </c>
      <c r="CF625" s="740">
        <v>35</v>
      </c>
      <c r="CG625" s="740">
        <v>26</v>
      </c>
      <c r="CH625" s="741">
        <v>870</v>
      </c>
      <c r="CI625" s="740">
        <v>432</v>
      </c>
      <c r="CJ625" s="742">
        <v>438</v>
      </c>
      <c r="CK625" s="740">
        <v>83</v>
      </c>
      <c r="CL625" s="740">
        <v>50</v>
      </c>
      <c r="CM625" s="740">
        <v>33</v>
      </c>
      <c r="CN625" s="741">
        <v>133</v>
      </c>
      <c r="CO625" s="740">
        <v>75</v>
      </c>
      <c r="CP625" s="742">
        <v>58</v>
      </c>
      <c r="CQ625" s="740">
        <v>68</v>
      </c>
      <c r="CR625" s="740">
        <v>27</v>
      </c>
      <c r="CS625" s="740">
        <v>41</v>
      </c>
      <c r="CT625" s="741">
        <v>84</v>
      </c>
      <c r="CU625" s="740">
        <v>26</v>
      </c>
      <c r="CV625" s="742">
        <v>58</v>
      </c>
      <c r="CW625" s="740">
        <v>49</v>
      </c>
      <c r="CX625" s="740">
        <v>20</v>
      </c>
      <c r="CY625" s="740">
        <v>29</v>
      </c>
      <c r="CZ625" s="741">
        <v>78</v>
      </c>
      <c r="DA625" s="740">
        <v>43</v>
      </c>
      <c r="DB625" s="742">
        <v>35</v>
      </c>
      <c r="DC625" s="740">
        <v>81</v>
      </c>
      <c r="DD625" s="740">
        <v>27</v>
      </c>
      <c r="DE625" s="740">
        <v>54</v>
      </c>
      <c r="DF625" s="741">
        <v>36</v>
      </c>
      <c r="DG625" s="740">
        <v>24</v>
      </c>
      <c r="DH625" s="742">
        <v>12</v>
      </c>
      <c r="DI625" s="740">
        <v>87</v>
      </c>
      <c r="DJ625" s="740">
        <v>42</v>
      </c>
      <c r="DK625" s="740">
        <v>45</v>
      </c>
      <c r="DL625" s="741">
        <v>70</v>
      </c>
      <c r="DM625" s="740">
        <v>40</v>
      </c>
      <c r="DN625" s="742">
        <v>30</v>
      </c>
      <c r="DO625" s="740">
        <v>145</v>
      </c>
      <c r="DP625" s="740">
        <v>65</v>
      </c>
      <c r="DQ625" s="740">
        <v>80</v>
      </c>
      <c r="DR625" s="741">
        <v>101</v>
      </c>
      <c r="DS625" s="740">
        <v>82</v>
      </c>
      <c r="DT625" s="742">
        <v>19</v>
      </c>
      <c r="DU625" s="741">
        <v>18</v>
      </c>
      <c r="DV625" s="740">
        <v>15</v>
      </c>
      <c r="DW625" s="742">
        <v>3</v>
      </c>
    </row>
    <row r="626" spans="1:127" x14ac:dyDescent="0.15">
      <c r="A626" s="529" t="s">
        <v>1968</v>
      </c>
      <c r="B626" s="661">
        <v>1787</v>
      </c>
      <c r="C626" s="662">
        <v>1009</v>
      </c>
      <c r="D626" s="663">
        <v>776</v>
      </c>
      <c r="E626" s="657">
        <v>416</v>
      </c>
      <c r="F626" s="657">
        <v>196</v>
      </c>
      <c r="G626" s="657">
        <v>220</v>
      </c>
      <c r="H626" s="665">
        <v>115</v>
      </c>
      <c r="I626" s="657">
        <v>63</v>
      </c>
      <c r="J626" s="666">
        <v>50</v>
      </c>
      <c r="K626" s="657">
        <v>61</v>
      </c>
      <c r="L626" s="657">
        <v>23</v>
      </c>
      <c r="M626" s="657">
        <v>38</v>
      </c>
      <c r="N626" s="665">
        <v>64</v>
      </c>
      <c r="O626" s="657">
        <v>37</v>
      </c>
      <c r="P626" s="666">
        <v>27</v>
      </c>
      <c r="Q626" s="657">
        <v>387</v>
      </c>
      <c r="R626" s="657">
        <v>205</v>
      </c>
      <c r="S626" s="657">
        <v>182</v>
      </c>
      <c r="T626" s="665">
        <v>6</v>
      </c>
      <c r="U626" s="657">
        <v>4</v>
      </c>
      <c r="V626" s="666">
        <v>2</v>
      </c>
      <c r="W626" s="657">
        <v>43</v>
      </c>
      <c r="X626" s="657">
        <v>21</v>
      </c>
      <c r="Y626" s="657">
        <v>22</v>
      </c>
      <c r="Z626" s="665">
        <v>84</v>
      </c>
      <c r="AA626" s="657">
        <v>73</v>
      </c>
      <c r="AB626" s="666">
        <v>11</v>
      </c>
      <c r="AC626" s="657">
        <v>0</v>
      </c>
      <c r="AD626" s="657">
        <v>0</v>
      </c>
      <c r="AE626" s="657">
        <v>0</v>
      </c>
      <c r="AF626" s="665">
        <v>34</v>
      </c>
      <c r="AG626" s="657">
        <v>24</v>
      </c>
      <c r="AH626" s="666">
        <v>10</v>
      </c>
      <c r="AI626" s="657">
        <v>169</v>
      </c>
      <c r="AJ626" s="657">
        <v>99</v>
      </c>
      <c r="AK626" s="657">
        <v>70</v>
      </c>
      <c r="AL626" s="665">
        <v>10</v>
      </c>
      <c r="AM626" s="657">
        <v>10</v>
      </c>
      <c r="AN626" s="666">
        <v>0</v>
      </c>
      <c r="AO626" s="657">
        <v>4</v>
      </c>
      <c r="AP626" s="657">
        <v>1</v>
      </c>
      <c r="AQ626" s="657">
        <v>3</v>
      </c>
      <c r="AR626" s="665">
        <v>41</v>
      </c>
      <c r="AS626" s="657">
        <v>28</v>
      </c>
      <c r="AT626" s="666">
        <v>13</v>
      </c>
      <c r="AU626" s="657">
        <v>19</v>
      </c>
      <c r="AV626" s="657">
        <v>7</v>
      </c>
      <c r="AW626" s="657">
        <v>12</v>
      </c>
      <c r="AX626" s="665">
        <v>0</v>
      </c>
      <c r="AY626" s="657">
        <v>0</v>
      </c>
      <c r="AZ626" s="666">
        <v>0</v>
      </c>
      <c r="BA626" s="657">
        <v>17</v>
      </c>
      <c r="BB626" s="657">
        <v>11</v>
      </c>
      <c r="BC626" s="657">
        <v>6</v>
      </c>
      <c r="BD626" s="665">
        <v>0</v>
      </c>
      <c r="BE626" s="657">
        <v>0</v>
      </c>
      <c r="BF626" s="666">
        <v>0</v>
      </c>
      <c r="BG626" s="657">
        <v>2</v>
      </c>
      <c r="BH626" s="657">
        <v>0</v>
      </c>
      <c r="BI626" s="657">
        <v>2</v>
      </c>
      <c r="BJ626" s="665">
        <v>6</v>
      </c>
      <c r="BK626" s="657">
        <v>4</v>
      </c>
      <c r="BL626" s="666">
        <v>2</v>
      </c>
      <c r="BM626" s="657">
        <v>0</v>
      </c>
      <c r="BN626" s="657">
        <v>0</v>
      </c>
      <c r="BO626" s="657">
        <v>0</v>
      </c>
      <c r="BP626" s="665">
        <v>29</v>
      </c>
      <c r="BQ626" s="657">
        <v>26</v>
      </c>
      <c r="BR626" s="666">
        <v>3</v>
      </c>
      <c r="BS626" s="657">
        <v>19</v>
      </c>
      <c r="BT626" s="657">
        <v>13</v>
      </c>
      <c r="BU626" s="657">
        <v>6</v>
      </c>
      <c r="BV626" s="665">
        <v>2</v>
      </c>
      <c r="BW626" s="657">
        <v>2</v>
      </c>
      <c r="BX626" s="666">
        <v>0</v>
      </c>
      <c r="BY626" s="657">
        <v>31</v>
      </c>
      <c r="BZ626" s="657">
        <v>12</v>
      </c>
      <c r="CA626" s="657">
        <v>19</v>
      </c>
      <c r="CB626" s="665">
        <v>42</v>
      </c>
      <c r="CC626" s="657">
        <v>21</v>
      </c>
      <c r="CD626" s="666">
        <v>21</v>
      </c>
      <c r="CE626" s="657">
        <v>6</v>
      </c>
      <c r="CF626" s="657">
        <v>3</v>
      </c>
      <c r="CG626" s="657">
        <v>3</v>
      </c>
      <c r="CH626" s="665">
        <v>29</v>
      </c>
      <c r="CI626" s="657">
        <v>13</v>
      </c>
      <c r="CJ626" s="666">
        <v>16</v>
      </c>
      <c r="CK626" s="657">
        <v>3</v>
      </c>
      <c r="CL626" s="657">
        <v>3</v>
      </c>
      <c r="CM626" s="657">
        <v>0</v>
      </c>
      <c r="CN626" s="665">
        <v>37</v>
      </c>
      <c r="CO626" s="657">
        <v>19</v>
      </c>
      <c r="CP626" s="666">
        <v>18</v>
      </c>
      <c r="CQ626" s="657">
        <v>0</v>
      </c>
      <c r="CR626" s="657">
        <v>0</v>
      </c>
      <c r="CS626" s="657">
        <v>0</v>
      </c>
      <c r="CT626" s="665">
        <v>0</v>
      </c>
      <c r="CU626" s="657">
        <v>0</v>
      </c>
      <c r="CV626" s="666">
        <v>0</v>
      </c>
      <c r="CW626" s="657">
        <v>0</v>
      </c>
      <c r="CX626" s="657">
        <v>0</v>
      </c>
      <c r="CY626" s="657">
        <v>0</v>
      </c>
      <c r="CZ626" s="665">
        <v>0</v>
      </c>
      <c r="DA626" s="657">
        <v>0</v>
      </c>
      <c r="DB626" s="666">
        <v>0</v>
      </c>
      <c r="DC626" s="657">
        <v>0</v>
      </c>
      <c r="DD626" s="657">
        <v>0</v>
      </c>
      <c r="DE626" s="657">
        <v>0</v>
      </c>
      <c r="DF626" s="665">
        <v>0</v>
      </c>
      <c r="DG626" s="657">
        <v>0</v>
      </c>
      <c r="DH626" s="666">
        <v>0</v>
      </c>
      <c r="DI626" s="657">
        <v>2</v>
      </c>
      <c r="DJ626" s="657">
        <v>2</v>
      </c>
      <c r="DK626" s="657">
        <v>0</v>
      </c>
      <c r="DL626" s="665">
        <v>4</v>
      </c>
      <c r="DM626" s="657">
        <v>4</v>
      </c>
      <c r="DN626" s="666">
        <v>0</v>
      </c>
      <c r="DO626" s="657">
        <v>0</v>
      </c>
      <c r="DP626" s="657">
        <v>0</v>
      </c>
      <c r="DQ626" s="657">
        <v>0</v>
      </c>
      <c r="DR626" s="665">
        <v>101</v>
      </c>
      <c r="DS626" s="657">
        <v>82</v>
      </c>
      <c r="DT626" s="666">
        <v>19</v>
      </c>
      <c r="DU626" s="665">
        <v>4</v>
      </c>
      <c r="DV626" s="657">
        <v>3</v>
      </c>
      <c r="DW626" s="666">
        <v>1</v>
      </c>
    </row>
    <row r="627" spans="1:127" x14ac:dyDescent="0.15">
      <c r="A627" s="529" t="s">
        <v>1969</v>
      </c>
      <c r="B627" s="661">
        <v>343</v>
      </c>
      <c r="C627" s="662">
        <v>188</v>
      </c>
      <c r="D627" s="663">
        <v>155</v>
      </c>
      <c r="E627" s="657">
        <v>59</v>
      </c>
      <c r="F627" s="657">
        <v>38</v>
      </c>
      <c r="G627" s="657">
        <v>21</v>
      </c>
      <c r="H627" s="665">
        <v>26</v>
      </c>
      <c r="I627" s="657">
        <v>17</v>
      </c>
      <c r="J627" s="666">
        <v>9</v>
      </c>
      <c r="K627" s="657">
        <v>90</v>
      </c>
      <c r="L627" s="657">
        <v>42</v>
      </c>
      <c r="M627" s="657">
        <v>48</v>
      </c>
      <c r="N627" s="665">
        <v>0</v>
      </c>
      <c r="O627" s="657">
        <v>0</v>
      </c>
      <c r="P627" s="666">
        <v>0</v>
      </c>
      <c r="Q627" s="657">
        <v>35</v>
      </c>
      <c r="R627" s="657">
        <v>14</v>
      </c>
      <c r="S627" s="657">
        <v>21</v>
      </c>
      <c r="T627" s="665">
        <v>0</v>
      </c>
      <c r="U627" s="657">
        <v>0</v>
      </c>
      <c r="V627" s="666">
        <v>0</v>
      </c>
      <c r="W627" s="657">
        <v>0</v>
      </c>
      <c r="X627" s="657">
        <v>0</v>
      </c>
      <c r="Y627" s="657">
        <v>0</v>
      </c>
      <c r="Z627" s="665">
        <v>0</v>
      </c>
      <c r="AA627" s="657">
        <v>0</v>
      </c>
      <c r="AB627" s="666">
        <v>0</v>
      </c>
      <c r="AC627" s="657">
        <v>0</v>
      </c>
      <c r="AD627" s="657">
        <v>0</v>
      </c>
      <c r="AE627" s="657">
        <v>0</v>
      </c>
      <c r="AF627" s="665">
        <v>21</v>
      </c>
      <c r="AG627" s="657">
        <v>6</v>
      </c>
      <c r="AH627" s="666">
        <v>15</v>
      </c>
      <c r="AI627" s="657">
        <v>15</v>
      </c>
      <c r="AJ627" s="657">
        <v>11</v>
      </c>
      <c r="AK627" s="657">
        <v>4</v>
      </c>
      <c r="AL627" s="665">
        <v>0</v>
      </c>
      <c r="AM627" s="657">
        <v>0</v>
      </c>
      <c r="AN627" s="666">
        <v>0</v>
      </c>
      <c r="AO627" s="657">
        <v>0</v>
      </c>
      <c r="AP627" s="657">
        <v>0</v>
      </c>
      <c r="AQ627" s="657">
        <v>0</v>
      </c>
      <c r="AR627" s="665">
        <v>0</v>
      </c>
      <c r="AS627" s="657">
        <v>0</v>
      </c>
      <c r="AT627" s="666">
        <v>0</v>
      </c>
      <c r="AU627" s="657">
        <v>0</v>
      </c>
      <c r="AV627" s="657">
        <v>0</v>
      </c>
      <c r="AW627" s="657">
        <v>0</v>
      </c>
      <c r="AX627" s="665">
        <v>13</v>
      </c>
      <c r="AY627" s="657">
        <v>11</v>
      </c>
      <c r="AZ627" s="666">
        <v>2</v>
      </c>
      <c r="BA627" s="657">
        <v>9</v>
      </c>
      <c r="BB627" s="657">
        <v>8</v>
      </c>
      <c r="BC627" s="657">
        <v>1</v>
      </c>
      <c r="BD627" s="665">
        <v>33</v>
      </c>
      <c r="BE627" s="657">
        <v>19</v>
      </c>
      <c r="BF627" s="666">
        <v>14</v>
      </c>
      <c r="BG627" s="657">
        <v>0</v>
      </c>
      <c r="BH627" s="657">
        <v>0</v>
      </c>
      <c r="BI627" s="657">
        <v>0</v>
      </c>
      <c r="BJ627" s="665">
        <v>6</v>
      </c>
      <c r="BK627" s="657">
        <v>4</v>
      </c>
      <c r="BL627" s="666">
        <v>2</v>
      </c>
      <c r="BM627" s="657">
        <v>0</v>
      </c>
      <c r="BN627" s="657">
        <v>0</v>
      </c>
      <c r="BO627" s="657">
        <v>0</v>
      </c>
      <c r="BP627" s="665">
        <v>11</v>
      </c>
      <c r="BQ627" s="657">
        <v>4</v>
      </c>
      <c r="BR627" s="666">
        <v>7</v>
      </c>
      <c r="BS627" s="657">
        <v>0</v>
      </c>
      <c r="BT627" s="657">
        <v>0</v>
      </c>
      <c r="BU627" s="657">
        <v>0</v>
      </c>
      <c r="BV627" s="665">
        <v>0</v>
      </c>
      <c r="BW627" s="657">
        <v>0</v>
      </c>
      <c r="BX627" s="666">
        <v>0</v>
      </c>
      <c r="BY627" s="657">
        <v>0</v>
      </c>
      <c r="BZ627" s="657">
        <v>0</v>
      </c>
      <c r="CA627" s="657">
        <v>0</v>
      </c>
      <c r="CB627" s="665">
        <v>2</v>
      </c>
      <c r="CC627" s="657">
        <v>0</v>
      </c>
      <c r="CD627" s="666">
        <v>2</v>
      </c>
      <c r="CE627" s="657">
        <v>0</v>
      </c>
      <c r="CF627" s="657">
        <v>0</v>
      </c>
      <c r="CG627" s="657">
        <v>0</v>
      </c>
      <c r="CH627" s="665">
        <v>0</v>
      </c>
      <c r="CI627" s="657">
        <v>0</v>
      </c>
      <c r="CJ627" s="666">
        <v>0</v>
      </c>
      <c r="CK627" s="657">
        <v>0</v>
      </c>
      <c r="CL627" s="657">
        <v>0</v>
      </c>
      <c r="CM627" s="657">
        <v>0</v>
      </c>
      <c r="CN627" s="665">
        <v>0</v>
      </c>
      <c r="CO627" s="657">
        <v>0</v>
      </c>
      <c r="CP627" s="666">
        <v>0</v>
      </c>
      <c r="CQ627" s="657">
        <v>0</v>
      </c>
      <c r="CR627" s="657">
        <v>0</v>
      </c>
      <c r="CS627" s="657">
        <v>0</v>
      </c>
      <c r="CT627" s="665">
        <v>0</v>
      </c>
      <c r="CU627" s="657">
        <v>0</v>
      </c>
      <c r="CV627" s="666">
        <v>0</v>
      </c>
      <c r="CW627" s="657">
        <v>23</v>
      </c>
      <c r="CX627" s="657">
        <v>14</v>
      </c>
      <c r="CY627" s="657">
        <v>9</v>
      </c>
      <c r="CZ627" s="665">
        <v>0</v>
      </c>
      <c r="DA627" s="657">
        <v>0</v>
      </c>
      <c r="DB627" s="666">
        <v>0</v>
      </c>
      <c r="DC627" s="657">
        <v>0</v>
      </c>
      <c r="DD627" s="657">
        <v>0</v>
      </c>
      <c r="DE627" s="657">
        <v>0</v>
      </c>
      <c r="DF627" s="665">
        <v>0</v>
      </c>
      <c r="DG627" s="657">
        <v>0</v>
      </c>
      <c r="DH627" s="666">
        <v>0</v>
      </c>
      <c r="DI627" s="657">
        <v>0</v>
      </c>
      <c r="DJ627" s="657">
        <v>0</v>
      </c>
      <c r="DK627" s="657">
        <v>0</v>
      </c>
      <c r="DL627" s="665">
        <v>0</v>
      </c>
      <c r="DM627" s="657">
        <v>0</v>
      </c>
      <c r="DN627" s="666">
        <v>0</v>
      </c>
      <c r="DO627" s="657">
        <v>0</v>
      </c>
      <c r="DP627" s="657">
        <v>0</v>
      </c>
      <c r="DQ627" s="657">
        <v>0</v>
      </c>
      <c r="DR627" s="665">
        <v>0</v>
      </c>
      <c r="DS627" s="657">
        <v>0</v>
      </c>
      <c r="DT627" s="666">
        <v>0</v>
      </c>
      <c r="DU627" s="665">
        <v>0</v>
      </c>
      <c r="DV627" s="657">
        <v>0</v>
      </c>
      <c r="DW627" s="666">
        <v>0</v>
      </c>
    </row>
    <row r="628" spans="1:127" x14ac:dyDescent="0.15">
      <c r="A628" s="529" t="s">
        <v>1970</v>
      </c>
      <c r="B628" s="661">
        <v>8393</v>
      </c>
      <c r="C628" s="662">
        <v>4044</v>
      </c>
      <c r="D628" s="663">
        <v>4349</v>
      </c>
      <c r="E628" s="657">
        <v>1325</v>
      </c>
      <c r="F628" s="657">
        <v>711</v>
      </c>
      <c r="G628" s="657">
        <v>614</v>
      </c>
      <c r="H628" s="665">
        <v>256</v>
      </c>
      <c r="I628" s="657">
        <v>147</v>
      </c>
      <c r="J628" s="666">
        <v>109</v>
      </c>
      <c r="K628" s="657">
        <v>0</v>
      </c>
      <c r="L628" s="657">
        <v>0</v>
      </c>
      <c r="M628" s="657">
        <v>0</v>
      </c>
      <c r="N628" s="665">
        <v>0</v>
      </c>
      <c r="O628" s="657">
        <v>0</v>
      </c>
      <c r="P628" s="666">
        <v>0</v>
      </c>
      <c r="Q628" s="657">
        <v>438</v>
      </c>
      <c r="R628" s="657">
        <v>220</v>
      </c>
      <c r="S628" s="657">
        <v>218</v>
      </c>
      <c r="T628" s="665">
        <v>119</v>
      </c>
      <c r="U628" s="657">
        <v>60</v>
      </c>
      <c r="V628" s="666">
        <v>59</v>
      </c>
      <c r="W628" s="657">
        <v>36</v>
      </c>
      <c r="X628" s="657">
        <v>23</v>
      </c>
      <c r="Y628" s="657">
        <v>13</v>
      </c>
      <c r="Z628" s="665">
        <v>0</v>
      </c>
      <c r="AA628" s="657">
        <v>0</v>
      </c>
      <c r="AB628" s="666">
        <v>0</v>
      </c>
      <c r="AC628" s="657">
        <v>101</v>
      </c>
      <c r="AD628" s="657">
        <v>32</v>
      </c>
      <c r="AE628" s="657">
        <v>69</v>
      </c>
      <c r="AF628" s="665">
        <v>73</v>
      </c>
      <c r="AG628" s="657">
        <v>44</v>
      </c>
      <c r="AH628" s="666">
        <v>29</v>
      </c>
      <c r="AI628" s="657">
        <v>136</v>
      </c>
      <c r="AJ628" s="657">
        <v>59</v>
      </c>
      <c r="AK628" s="657">
        <v>77</v>
      </c>
      <c r="AL628" s="665">
        <v>69</v>
      </c>
      <c r="AM628" s="657">
        <v>27</v>
      </c>
      <c r="AN628" s="666">
        <v>42</v>
      </c>
      <c r="AO628" s="657">
        <v>124</v>
      </c>
      <c r="AP628" s="657">
        <v>46</v>
      </c>
      <c r="AQ628" s="657">
        <v>78</v>
      </c>
      <c r="AR628" s="665">
        <v>647</v>
      </c>
      <c r="AS628" s="657">
        <v>333</v>
      </c>
      <c r="AT628" s="666">
        <v>314</v>
      </c>
      <c r="AU628" s="657">
        <v>1865</v>
      </c>
      <c r="AV628" s="657">
        <v>761</v>
      </c>
      <c r="AW628" s="657">
        <v>1104</v>
      </c>
      <c r="AX628" s="665">
        <v>0</v>
      </c>
      <c r="AY628" s="657">
        <v>0</v>
      </c>
      <c r="AZ628" s="666">
        <v>0</v>
      </c>
      <c r="BA628" s="657">
        <v>426</v>
      </c>
      <c r="BB628" s="657">
        <v>183</v>
      </c>
      <c r="BC628" s="657">
        <v>243</v>
      </c>
      <c r="BD628" s="665">
        <v>363</v>
      </c>
      <c r="BE628" s="657">
        <v>141</v>
      </c>
      <c r="BF628" s="666">
        <v>222</v>
      </c>
      <c r="BG628" s="657">
        <v>363</v>
      </c>
      <c r="BH628" s="657">
        <v>224</v>
      </c>
      <c r="BI628" s="657">
        <v>139</v>
      </c>
      <c r="BJ628" s="665">
        <v>62</v>
      </c>
      <c r="BK628" s="657">
        <v>23</v>
      </c>
      <c r="BL628" s="666">
        <v>39</v>
      </c>
      <c r="BM628" s="657">
        <v>316</v>
      </c>
      <c r="BN628" s="657">
        <v>180</v>
      </c>
      <c r="BO628" s="657">
        <v>136</v>
      </c>
      <c r="BP628" s="665">
        <v>0</v>
      </c>
      <c r="BQ628" s="657">
        <v>0</v>
      </c>
      <c r="BR628" s="666">
        <v>0</v>
      </c>
      <c r="BS628" s="657">
        <v>112</v>
      </c>
      <c r="BT628" s="657">
        <v>48</v>
      </c>
      <c r="BU628" s="657">
        <v>64</v>
      </c>
      <c r="BV628" s="665">
        <v>0</v>
      </c>
      <c r="BW628" s="657">
        <v>0</v>
      </c>
      <c r="BX628" s="666">
        <v>0</v>
      </c>
      <c r="BY628" s="657">
        <v>61</v>
      </c>
      <c r="BZ628" s="657">
        <v>39</v>
      </c>
      <c r="CA628" s="657">
        <v>22</v>
      </c>
      <c r="CB628" s="665">
        <v>53</v>
      </c>
      <c r="CC628" s="657">
        <v>21</v>
      </c>
      <c r="CD628" s="666">
        <v>32</v>
      </c>
      <c r="CE628" s="657">
        <v>44</v>
      </c>
      <c r="CF628" s="657">
        <v>24</v>
      </c>
      <c r="CG628" s="657">
        <v>20</v>
      </c>
      <c r="CH628" s="665">
        <v>825</v>
      </c>
      <c r="CI628" s="657">
        <v>404</v>
      </c>
      <c r="CJ628" s="666">
        <v>421</v>
      </c>
      <c r="CK628" s="657">
        <v>58</v>
      </c>
      <c r="CL628" s="657">
        <v>36</v>
      </c>
      <c r="CM628" s="657">
        <v>22</v>
      </c>
      <c r="CN628" s="665">
        <v>84</v>
      </c>
      <c r="CO628" s="657">
        <v>52</v>
      </c>
      <c r="CP628" s="666">
        <v>32</v>
      </c>
      <c r="CQ628" s="657">
        <v>66</v>
      </c>
      <c r="CR628" s="657">
        <v>26</v>
      </c>
      <c r="CS628" s="657">
        <v>40</v>
      </c>
      <c r="CT628" s="665">
        <v>0</v>
      </c>
      <c r="CU628" s="657">
        <v>0</v>
      </c>
      <c r="CV628" s="666">
        <v>0</v>
      </c>
      <c r="CW628" s="657">
        <v>0</v>
      </c>
      <c r="CX628" s="657">
        <v>0</v>
      </c>
      <c r="CY628" s="657">
        <v>0</v>
      </c>
      <c r="CZ628" s="665">
        <v>45</v>
      </c>
      <c r="DA628" s="657">
        <v>24</v>
      </c>
      <c r="DB628" s="666">
        <v>21</v>
      </c>
      <c r="DC628" s="657">
        <v>77</v>
      </c>
      <c r="DD628" s="657">
        <v>24</v>
      </c>
      <c r="DE628" s="657">
        <v>53</v>
      </c>
      <c r="DF628" s="665">
        <v>26</v>
      </c>
      <c r="DG628" s="657">
        <v>20</v>
      </c>
      <c r="DH628" s="666">
        <v>6</v>
      </c>
      <c r="DI628" s="657">
        <v>0</v>
      </c>
      <c r="DJ628" s="657">
        <v>0</v>
      </c>
      <c r="DK628" s="657">
        <v>0</v>
      </c>
      <c r="DL628" s="665">
        <v>64</v>
      </c>
      <c r="DM628" s="657">
        <v>35</v>
      </c>
      <c r="DN628" s="666">
        <v>29</v>
      </c>
      <c r="DO628" s="657">
        <v>145</v>
      </c>
      <c r="DP628" s="657">
        <v>65</v>
      </c>
      <c r="DQ628" s="657">
        <v>80</v>
      </c>
      <c r="DR628" s="665">
        <v>0</v>
      </c>
      <c r="DS628" s="657">
        <v>0</v>
      </c>
      <c r="DT628" s="666">
        <v>0</v>
      </c>
      <c r="DU628" s="665">
        <v>14</v>
      </c>
      <c r="DV628" s="657">
        <v>12</v>
      </c>
      <c r="DW628" s="666">
        <v>2</v>
      </c>
    </row>
    <row r="629" spans="1:127" x14ac:dyDescent="0.15">
      <c r="A629" s="529" t="s">
        <v>1971</v>
      </c>
      <c r="B629" s="661">
        <v>1796</v>
      </c>
      <c r="C629" s="662">
        <v>941</v>
      </c>
      <c r="D629" s="663">
        <v>855</v>
      </c>
      <c r="E629" s="657">
        <v>520</v>
      </c>
      <c r="F629" s="657">
        <v>250</v>
      </c>
      <c r="G629" s="657">
        <v>270</v>
      </c>
      <c r="H629" s="665">
        <v>208</v>
      </c>
      <c r="I629" s="657">
        <v>117</v>
      </c>
      <c r="J629" s="666">
        <v>91</v>
      </c>
      <c r="K629" s="657">
        <v>68</v>
      </c>
      <c r="L629" s="657">
        <v>16</v>
      </c>
      <c r="M629" s="657">
        <v>52</v>
      </c>
      <c r="N629" s="665">
        <v>61</v>
      </c>
      <c r="O629" s="657">
        <v>27</v>
      </c>
      <c r="P629" s="666">
        <v>34</v>
      </c>
      <c r="Q629" s="657">
        <v>80</v>
      </c>
      <c r="R629" s="657">
        <v>43</v>
      </c>
      <c r="S629" s="657">
        <v>37</v>
      </c>
      <c r="T629" s="665">
        <v>24</v>
      </c>
      <c r="U629" s="657">
        <v>6</v>
      </c>
      <c r="V629" s="666">
        <v>18</v>
      </c>
      <c r="W629" s="657">
        <v>4</v>
      </c>
      <c r="X629" s="657">
        <v>3</v>
      </c>
      <c r="Y629" s="657">
        <v>1</v>
      </c>
      <c r="Z629" s="665">
        <v>21</v>
      </c>
      <c r="AA629" s="657">
        <v>11</v>
      </c>
      <c r="AB629" s="666">
        <v>10</v>
      </c>
      <c r="AC629" s="657">
        <v>0</v>
      </c>
      <c r="AD629" s="657">
        <v>0</v>
      </c>
      <c r="AE629" s="657">
        <v>0</v>
      </c>
      <c r="AF629" s="665">
        <v>17</v>
      </c>
      <c r="AG629" s="657">
        <v>10</v>
      </c>
      <c r="AH629" s="666">
        <v>7</v>
      </c>
      <c r="AI629" s="657">
        <v>105</v>
      </c>
      <c r="AJ629" s="657">
        <v>65</v>
      </c>
      <c r="AK629" s="657">
        <v>40</v>
      </c>
      <c r="AL629" s="665">
        <v>21</v>
      </c>
      <c r="AM629" s="657">
        <v>17</v>
      </c>
      <c r="AN629" s="666">
        <v>4</v>
      </c>
      <c r="AO629" s="657">
        <v>17</v>
      </c>
      <c r="AP629" s="657">
        <v>17</v>
      </c>
      <c r="AQ629" s="657">
        <v>0</v>
      </c>
      <c r="AR629" s="665">
        <v>142</v>
      </c>
      <c r="AS629" s="657">
        <v>85</v>
      </c>
      <c r="AT629" s="666">
        <v>57</v>
      </c>
      <c r="AU629" s="657">
        <v>54</v>
      </c>
      <c r="AV629" s="657">
        <v>37</v>
      </c>
      <c r="AW629" s="657">
        <v>17</v>
      </c>
      <c r="AX629" s="665">
        <v>20</v>
      </c>
      <c r="AY629" s="657">
        <v>11</v>
      </c>
      <c r="AZ629" s="666">
        <v>9</v>
      </c>
      <c r="BA629" s="657">
        <v>193</v>
      </c>
      <c r="BB629" s="657">
        <v>80</v>
      </c>
      <c r="BC629" s="657">
        <v>113</v>
      </c>
      <c r="BD629" s="665">
        <v>12</v>
      </c>
      <c r="BE629" s="657">
        <v>7</v>
      </c>
      <c r="BF629" s="666">
        <v>5</v>
      </c>
      <c r="BG629" s="657">
        <v>32</v>
      </c>
      <c r="BH629" s="657">
        <v>16</v>
      </c>
      <c r="BI629" s="657">
        <v>16</v>
      </c>
      <c r="BJ629" s="665">
        <v>9</v>
      </c>
      <c r="BK629" s="657">
        <v>8</v>
      </c>
      <c r="BL629" s="666">
        <v>1</v>
      </c>
      <c r="BM629" s="657">
        <v>5</v>
      </c>
      <c r="BN629" s="657">
        <v>3</v>
      </c>
      <c r="BO629" s="657">
        <v>2</v>
      </c>
      <c r="BP629" s="665">
        <v>4</v>
      </c>
      <c r="BQ629" s="657">
        <v>2</v>
      </c>
      <c r="BR629" s="666">
        <v>2</v>
      </c>
      <c r="BS629" s="657">
        <v>18</v>
      </c>
      <c r="BT629" s="657">
        <v>12</v>
      </c>
      <c r="BU629" s="657">
        <v>6</v>
      </c>
      <c r="BV629" s="665">
        <v>16</v>
      </c>
      <c r="BW629" s="657">
        <v>8</v>
      </c>
      <c r="BX629" s="666">
        <v>8</v>
      </c>
      <c r="BY629" s="657">
        <v>9</v>
      </c>
      <c r="BZ629" s="657">
        <v>9</v>
      </c>
      <c r="CA629" s="657">
        <v>0</v>
      </c>
      <c r="CB629" s="665">
        <v>6</v>
      </c>
      <c r="CC629" s="657">
        <v>1</v>
      </c>
      <c r="CD629" s="666">
        <v>5</v>
      </c>
      <c r="CE629" s="657">
        <v>10</v>
      </c>
      <c r="CF629" s="657">
        <v>7</v>
      </c>
      <c r="CG629" s="657">
        <v>3</v>
      </c>
      <c r="CH629" s="665">
        <v>14</v>
      </c>
      <c r="CI629" s="657">
        <v>14</v>
      </c>
      <c r="CJ629" s="666">
        <v>0</v>
      </c>
      <c r="CK629" s="657">
        <v>21</v>
      </c>
      <c r="CL629" s="657">
        <v>10</v>
      </c>
      <c r="CM629" s="657">
        <v>11</v>
      </c>
      <c r="CN629" s="665">
        <v>4</v>
      </c>
      <c r="CO629" s="657">
        <v>3</v>
      </c>
      <c r="CP629" s="666">
        <v>1</v>
      </c>
      <c r="CQ629" s="657">
        <v>0</v>
      </c>
      <c r="CR629" s="657">
        <v>0</v>
      </c>
      <c r="CS629" s="657">
        <v>0</v>
      </c>
      <c r="CT629" s="665">
        <v>14</v>
      </c>
      <c r="CU629" s="657">
        <v>7</v>
      </c>
      <c r="CV629" s="666">
        <v>7</v>
      </c>
      <c r="CW629" s="657">
        <v>0</v>
      </c>
      <c r="CX629" s="657">
        <v>0</v>
      </c>
      <c r="CY629" s="657">
        <v>0</v>
      </c>
      <c r="CZ629" s="665">
        <v>33</v>
      </c>
      <c r="DA629" s="657">
        <v>19</v>
      </c>
      <c r="DB629" s="666">
        <v>14</v>
      </c>
      <c r="DC629" s="657">
        <v>4</v>
      </c>
      <c r="DD629" s="657">
        <v>3</v>
      </c>
      <c r="DE629" s="657">
        <v>1</v>
      </c>
      <c r="DF629" s="665">
        <v>1</v>
      </c>
      <c r="DG629" s="657">
        <v>1</v>
      </c>
      <c r="DH629" s="666">
        <v>0</v>
      </c>
      <c r="DI629" s="657">
        <v>27</v>
      </c>
      <c r="DJ629" s="657">
        <v>15</v>
      </c>
      <c r="DK629" s="657">
        <v>12</v>
      </c>
      <c r="DL629" s="665">
        <v>2</v>
      </c>
      <c r="DM629" s="657">
        <v>1</v>
      </c>
      <c r="DN629" s="666">
        <v>1</v>
      </c>
      <c r="DO629" s="657">
        <v>0</v>
      </c>
      <c r="DP629" s="657">
        <v>0</v>
      </c>
      <c r="DQ629" s="657">
        <v>0</v>
      </c>
      <c r="DR629" s="665">
        <v>0</v>
      </c>
      <c r="DS629" s="657">
        <v>0</v>
      </c>
      <c r="DT629" s="666">
        <v>0</v>
      </c>
      <c r="DU629" s="665">
        <v>0</v>
      </c>
      <c r="DV629" s="657">
        <v>0</v>
      </c>
      <c r="DW629" s="666">
        <v>0</v>
      </c>
    </row>
    <row r="630" spans="1:127" x14ac:dyDescent="0.15">
      <c r="A630" s="529" t="s">
        <v>1972</v>
      </c>
      <c r="B630" s="661">
        <v>893</v>
      </c>
      <c r="C630" s="662">
        <v>508</v>
      </c>
      <c r="D630" s="663">
        <v>385</v>
      </c>
      <c r="E630" s="657">
        <v>282</v>
      </c>
      <c r="F630" s="657">
        <v>177</v>
      </c>
      <c r="G630" s="657">
        <v>105</v>
      </c>
      <c r="H630" s="665">
        <v>120</v>
      </c>
      <c r="I630" s="657">
        <v>58</v>
      </c>
      <c r="J630" s="666">
        <v>62</v>
      </c>
      <c r="K630" s="657">
        <v>127</v>
      </c>
      <c r="L630" s="657">
        <v>75</v>
      </c>
      <c r="M630" s="657">
        <v>52</v>
      </c>
      <c r="N630" s="665">
        <v>17</v>
      </c>
      <c r="O630" s="657">
        <v>8</v>
      </c>
      <c r="P630" s="666">
        <v>9</v>
      </c>
      <c r="Q630" s="657">
        <v>26</v>
      </c>
      <c r="R630" s="657">
        <v>17</v>
      </c>
      <c r="S630" s="657">
        <v>9</v>
      </c>
      <c r="T630" s="665">
        <v>0</v>
      </c>
      <c r="U630" s="657">
        <v>0</v>
      </c>
      <c r="V630" s="666">
        <v>0</v>
      </c>
      <c r="W630" s="657">
        <v>0</v>
      </c>
      <c r="X630" s="657">
        <v>0</v>
      </c>
      <c r="Y630" s="657">
        <v>0</v>
      </c>
      <c r="Z630" s="665">
        <v>78</v>
      </c>
      <c r="AA630" s="657">
        <v>47</v>
      </c>
      <c r="AB630" s="666">
        <v>31</v>
      </c>
      <c r="AC630" s="657">
        <v>10</v>
      </c>
      <c r="AD630" s="657">
        <v>6</v>
      </c>
      <c r="AE630" s="657">
        <v>4</v>
      </c>
      <c r="AF630" s="665">
        <v>0</v>
      </c>
      <c r="AG630" s="657">
        <v>0</v>
      </c>
      <c r="AH630" s="666">
        <v>0</v>
      </c>
      <c r="AI630" s="657">
        <v>76</v>
      </c>
      <c r="AJ630" s="657">
        <v>36</v>
      </c>
      <c r="AK630" s="657">
        <v>40</v>
      </c>
      <c r="AL630" s="665">
        <v>0</v>
      </c>
      <c r="AM630" s="657">
        <v>0</v>
      </c>
      <c r="AN630" s="666">
        <v>0</v>
      </c>
      <c r="AO630" s="657">
        <v>0</v>
      </c>
      <c r="AP630" s="657">
        <v>0</v>
      </c>
      <c r="AQ630" s="657">
        <v>0</v>
      </c>
      <c r="AR630" s="665">
        <v>72</v>
      </c>
      <c r="AS630" s="657">
        <v>37</v>
      </c>
      <c r="AT630" s="666">
        <v>35</v>
      </c>
      <c r="AU630" s="657">
        <v>0</v>
      </c>
      <c r="AV630" s="657">
        <v>0</v>
      </c>
      <c r="AW630" s="657">
        <v>0</v>
      </c>
      <c r="AX630" s="665">
        <v>0</v>
      </c>
      <c r="AY630" s="657">
        <v>0</v>
      </c>
      <c r="AZ630" s="666">
        <v>0</v>
      </c>
      <c r="BA630" s="657">
        <v>76</v>
      </c>
      <c r="BB630" s="657">
        <v>40</v>
      </c>
      <c r="BC630" s="657">
        <v>36</v>
      </c>
      <c r="BD630" s="665">
        <v>0</v>
      </c>
      <c r="BE630" s="657">
        <v>0</v>
      </c>
      <c r="BF630" s="666">
        <v>0</v>
      </c>
      <c r="BG630" s="657">
        <v>0</v>
      </c>
      <c r="BH630" s="657">
        <v>0</v>
      </c>
      <c r="BI630" s="657">
        <v>0</v>
      </c>
      <c r="BJ630" s="665">
        <v>0</v>
      </c>
      <c r="BK630" s="657">
        <v>0</v>
      </c>
      <c r="BL630" s="666">
        <v>0</v>
      </c>
      <c r="BM630" s="657">
        <v>0</v>
      </c>
      <c r="BN630" s="657">
        <v>0</v>
      </c>
      <c r="BO630" s="657">
        <v>0</v>
      </c>
      <c r="BP630" s="665">
        <v>0</v>
      </c>
      <c r="BQ630" s="657">
        <v>0</v>
      </c>
      <c r="BR630" s="666">
        <v>0</v>
      </c>
      <c r="BS630" s="657">
        <v>2</v>
      </c>
      <c r="BT630" s="657">
        <v>1</v>
      </c>
      <c r="BU630" s="657">
        <v>1</v>
      </c>
      <c r="BV630" s="665">
        <v>6</v>
      </c>
      <c r="BW630" s="657">
        <v>5</v>
      </c>
      <c r="BX630" s="666">
        <v>1</v>
      </c>
      <c r="BY630" s="657">
        <v>0</v>
      </c>
      <c r="BZ630" s="657">
        <v>0</v>
      </c>
      <c r="CA630" s="657">
        <v>0</v>
      </c>
      <c r="CB630" s="665">
        <v>0</v>
      </c>
      <c r="CC630" s="657">
        <v>0</v>
      </c>
      <c r="CD630" s="666">
        <v>0</v>
      </c>
      <c r="CE630" s="657">
        <v>0</v>
      </c>
      <c r="CF630" s="657">
        <v>0</v>
      </c>
      <c r="CG630" s="657">
        <v>0</v>
      </c>
      <c r="CH630" s="665">
        <v>1</v>
      </c>
      <c r="CI630" s="657">
        <v>1</v>
      </c>
      <c r="CJ630" s="666">
        <v>0</v>
      </c>
      <c r="CK630" s="657">
        <v>0</v>
      </c>
      <c r="CL630" s="657">
        <v>0</v>
      </c>
      <c r="CM630" s="657">
        <v>0</v>
      </c>
      <c r="CN630" s="665">
        <v>0</v>
      </c>
      <c r="CO630" s="657">
        <v>0</v>
      </c>
      <c r="CP630" s="666">
        <v>0</v>
      </c>
      <c r="CQ630" s="657">
        <v>0</v>
      </c>
      <c r="CR630" s="657">
        <v>0</v>
      </c>
      <c r="CS630" s="657">
        <v>0</v>
      </c>
      <c r="CT630" s="665">
        <v>0</v>
      </c>
      <c r="CU630" s="657">
        <v>0</v>
      </c>
      <c r="CV630" s="666">
        <v>0</v>
      </c>
      <c r="CW630" s="657">
        <v>0</v>
      </c>
      <c r="CX630" s="657">
        <v>0</v>
      </c>
      <c r="CY630" s="657">
        <v>0</v>
      </c>
      <c r="CZ630" s="665">
        <v>0</v>
      </c>
      <c r="DA630" s="657">
        <v>0</v>
      </c>
      <c r="DB630" s="666">
        <v>0</v>
      </c>
      <c r="DC630" s="657">
        <v>0</v>
      </c>
      <c r="DD630" s="657">
        <v>0</v>
      </c>
      <c r="DE630" s="657">
        <v>0</v>
      </c>
      <c r="DF630" s="665">
        <v>0</v>
      </c>
      <c r="DG630" s="657">
        <v>0</v>
      </c>
      <c r="DH630" s="666">
        <v>0</v>
      </c>
      <c r="DI630" s="657">
        <v>0</v>
      </c>
      <c r="DJ630" s="657">
        <v>0</v>
      </c>
      <c r="DK630" s="657">
        <v>0</v>
      </c>
      <c r="DL630" s="665">
        <v>0</v>
      </c>
      <c r="DM630" s="657">
        <v>0</v>
      </c>
      <c r="DN630" s="666">
        <v>0</v>
      </c>
      <c r="DO630" s="657">
        <v>0</v>
      </c>
      <c r="DP630" s="657">
        <v>0</v>
      </c>
      <c r="DQ630" s="657">
        <v>0</v>
      </c>
      <c r="DR630" s="665">
        <v>0</v>
      </c>
      <c r="DS630" s="657">
        <v>0</v>
      </c>
      <c r="DT630" s="666">
        <v>0</v>
      </c>
      <c r="DU630" s="665">
        <v>0</v>
      </c>
      <c r="DV630" s="657">
        <v>0</v>
      </c>
      <c r="DW630" s="666">
        <v>0</v>
      </c>
    </row>
    <row r="631" spans="1:127" x14ac:dyDescent="0.15">
      <c r="A631" s="529" t="s">
        <v>1973</v>
      </c>
      <c r="B631" s="661">
        <v>107</v>
      </c>
      <c r="C631" s="662">
        <v>60</v>
      </c>
      <c r="D631" s="663">
        <v>47</v>
      </c>
      <c r="E631" s="657">
        <v>43</v>
      </c>
      <c r="F631" s="657">
        <v>34</v>
      </c>
      <c r="G631" s="657">
        <v>9</v>
      </c>
      <c r="H631" s="665">
        <v>12</v>
      </c>
      <c r="I631" s="657">
        <v>5</v>
      </c>
      <c r="J631" s="666">
        <v>7</v>
      </c>
      <c r="K631" s="657">
        <v>7</v>
      </c>
      <c r="L631" s="657">
        <v>2</v>
      </c>
      <c r="M631" s="657">
        <v>5</v>
      </c>
      <c r="N631" s="665">
        <v>0</v>
      </c>
      <c r="O631" s="657">
        <v>0</v>
      </c>
      <c r="P631" s="666">
        <v>0</v>
      </c>
      <c r="Q631" s="657">
        <v>17</v>
      </c>
      <c r="R631" s="657">
        <v>9</v>
      </c>
      <c r="S631" s="657">
        <v>8</v>
      </c>
      <c r="T631" s="665">
        <v>0</v>
      </c>
      <c r="U631" s="657">
        <v>0</v>
      </c>
      <c r="V631" s="666">
        <v>0</v>
      </c>
      <c r="W631" s="657">
        <v>18</v>
      </c>
      <c r="X631" s="657">
        <v>4</v>
      </c>
      <c r="Y631" s="657">
        <v>14</v>
      </c>
      <c r="Z631" s="665">
        <v>0</v>
      </c>
      <c r="AA631" s="657">
        <v>0</v>
      </c>
      <c r="AB631" s="666">
        <v>0</v>
      </c>
      <c r="AC631" s="657">
        <v>3</v>
      </c>
      <c r="AD631" s="657">
        <v>0</v>
      </c>
      <c r="AE631" s="657">
        <v>3</v>
      </c>
      <c r="AF631" s="665">
        <v>1</v>
      </c>
      <c r="AG631" s="657">
        <v>1</v>
      </c>
      <c r="AH631" s="666">
        <v>0</v>
      </c>
      <c r="AI631" s="657">
        <v>6</v>
      </c>
      <c r="AJ631" s="657">
        <v>5</v>
      </c>
      <c r="AK631" s="657">
        <v>1</v>
      </c>
      <c r="AL631" s="665">
        <v>0</v>
      </c>
      <c r="AM631" s="657">
        <v>0</v>
      </c>
      <c r="AN631" s="666">
        <v>0</v>
      </c>
      <c r="AO631" s="657">
        <v>0</v>
      </c>
      <c r="AP631" s="657">
        <v>0</v>
      </c>
      <c r="AQ631" s="657">
        <v>0</v>
      </c>
      <c r="AR631" s="665">
        <v>0</v>
      </c>
      <c r="AS631" s="657">
        <v>0</v>
      </c>
      <c r="AT631" s="666">
        <v>0</v>
      </c>
      <c r="AU631" s="657">
        <v>0</v>
      </c>
      <c r="AV631" s="657">
        <v>0</v>
      </c>
      <c r="AW631" s="657">
        <v>0</v>
      </c>
      <c r="AX631" s="665">
        <v>0</v>
      </c>
      <c r="AY631" s="657">
        <v>0</v>
      </c>
      <c r="AZ631" s="666">
        <v>0</v>
      </c>
      <c r="BA631" s="657">
        <v>0</v>
      </c>
      <c r="BB631" s="657">
        <v>0</v>
      </c>
      <c r="BC631" s="657">
        <v>0</v>
      </c>
      <c r="BD631" s="665">
        <v>0</v>
      </c>
      <c r="BE631" s="657">
        <v>0</v>
      </c>
      <c r="BF631" s="666">
        <v>0</v>
      </c>
      <c r="BG631" s="657">
        <v>0</v>
      </c>
      <c r="BH631" s="657">
        <v>0</v>
      </c>
      <c r="BI631" s="657">
        <v>0</v>
      </c>
      <c r="BJ631" s="665">
        <v>0</v>
      </c>
      <c r="BK631" s="657">
        <v>0</v>
      </c>
      <c r="BL631" s="666">
        <v>0</v>
      </c>
      <c r="BM631" s="657">
        <v>0</v>
      </c>
      <c r="BN631" s="657">
        <v>0</v>
      </c>
      <c r="BO631" s="657">
        <v>0</v>
      </c>
      <c r="BP631" s="665">
        <v>0</v>
      </c>
      <c r="BQ631" s="657">
        <v>0</v>
      </c>
      <c r="BR631" s="666">
        <v>0</v>
      </c>
      <c r="BS631" s="657">
        <v>0</v>
      </c>
      <c r="BT631" s="657">
        <v>0</v>
      </c>
      <c r="BU631" s="657">
        <v>0</v>
      </c>
      <c r="BV631" s="665">
        <v>0</v>
      </c>
      <c r="BW631" s="657">
        <v>0</v>
      </c>
      <c r="BX631" s="666">
        <v>0</v>
      </c>
      <c r="BY631" s="657">
        <v>0</v>
      </c>
      <c r="BZ631" s="657">
        <v>0</v>
      </c>
      <c r="CA631" s="657">
        <v>0</v>
      </c>
      <c r="CB631" s="665">
        <v>0</v>
      </c>
      <c r="CC631" s="657">
        <v>0</v>
      </c>
      <c r="CD631" s="666">
        <v>0</v>
      </c>
      <c r="CE631" s="657">
        <v>0</v>
      </c>
      <c r="CF631" s="657">
        <v>0</v>
      </c>
      <c r="CG631" s="657">
        <v>0</v>
      </c>
      <c r="CH631" s="665">
        <v>0</v>
      </c>
      <c r="CI631" s="657">
        <v>0</v>
      </c>
      <c r="CJ631" s="666">
        <v>0</v>
      </c>
      <c r="CK631" s="657">
        <v>0</v>
      </c>
      <c r="CL631" s="657">
        <v>0</v>
      </c>
      <c r="CM631" s="657">
        <v>0</v>
      </c>
      <c r="CN631" s="665">
        <v>0</v>
      </c>
      <c r="CO631" s="657">
        <v>0</v>
      </c>
      <c r="CP631" s="666">
        <v>0</v>
      </c>
      <c r="CQ631" s="657">
        <v>0</v>
      </c>
      <c r="CR631" s="657">
        <v>0</v>
      </c>
      <c r="CS631" s="657">
        <v>0</v>
      </c>
      <c r="CT631" s="665">
        <v>0</v>
      </c>
      <c r="CU631" s="657">
        <v>0</v>
      </c>
      <c r="CV631" s="666">
        <v>0</v>
      </c>
      <c r="CW631" s="657">
        <v>0</v>
      </c>
      <c r="CX631" s="657">
        <v>0</v>
      </c>
      <c r="CY631" s="657">
        <v>0</v>
      </c>
      <c r="CZ631" s="665">
        <v>0</v>
      </c>
      <c r="DA631" s="657">
        <v>0</v>
      </c>
      <c r="DB631" s="666">
        <v>0</v>
      </c>
      <c r="DC631" s="657">
        <v>0</v>
      </c>
      <c r="DD631" s="657">
        <v>0</v>
      </c>
      <c r="DE631" s="657">
        <v>0</v>
      </c>
      <c r="DF631" s="665">
        <v>0</v>
      </c>
      <c r="DG631" s="657">
        <v>0</v>
      </c>
      <c r="DH631" s="666">
        <v>0</v>
      </c>
      <c r="DI631" s="657">
        <v>0</v>
      </c>
      <c r="DJ631" s="657">
        <v>0</v>
      </c>
      <c r="DK631" s="657">
        <v>0</v>
      </c>
      <c r="DL631" s="665">
        <v>0</v>
      </c>
      <c r="DM631" s="657">
        <v>0</v>
      </c>
      <c r="DN631" s="666">
        <v>0</v>
      </c>
      <c r="DO631" s="657">
        <v>0</v>
      </c>
      <c r="DP631" s="657">
        <v>0</v>
      </c>
      <c r="DQ631" s="657">
        <v>0</v>
      </c>
      <c r="DR631" s="665">
        <v>0</v>
      </c>
      <c r="DS631" s="657">
        <v>0</v>
      </c>
      <c r="DT631" s="666">
        <v>0</v>
      </c>
      <c r="DU631" s="665">
        <v>0</v>
      </c>
      <c r="DV631" s="657">
        <v>0</v>
      </c>
      <c r="DW631" s="666">
        <v>0</v>
      </c>
    </row>
    <row r="632" spans="1:127" x14ac:dyDescent="0.15">
      <c r="A632" s="529" t="s">
        <v>1974</v>
      </c>
      <c r="B632" s="661">
        <v>191</v>
      </c>
      <c r="C632" s="662">
        <v>121</v>
      </c>
      <c r="D632" s="663">
        <v>70</v>
      </c>
      <c r="E632" s="657">
        <v>76</v>
      </c>
      <c r="F632" s="657">
        <v>57</v>
      </c>
      <c r="G632" s="657">
        <v>19</v>
      </c>
      <c r="H632" s="665">
        <v>32</v>
      </c>
      <c r="I632" s="657">
        <v>13</v>
      </c>
      <c r="J632" s="666">
        <v>19</v>
      </c>
      <c r="K632" s="657">
        <v>8</v>
      </c>
      <c r="L632" s="657">
        <v>3</v>
      </c>
      <c r="M632" s="657">
        <v>5</v>
      </c>
      <c r="N632" s="665">
        <v>6</v>
      </c>
      <c r="O632" s="657">
        <v>4</v>
      </c>
      <c r="P632" s="666">
        <v>2</v>
      </c>
      <c r="Q632" s="657">
        <v>18</v>
      </c>
      <c r="R632" s="657">
        <v>11</v>
      </c>
      <c r="S632" s="657">
        <v>7</v>
      </c>
      <c r="T632" s="665">
        <v>2</v>
      </c>
      <c r="U632" s="657">
        <v>2</v>
      </c>
      <c r="V632" s="666">
        <v>0</v>
      </c>
      <c r="W632" s="657">
        <v>0</v>
      </c>
      <c r="X632" s="657">
        <v>0</v>
      </c>
      <c r="Y632" s="657">
        <v>0</v>
      </c>
      <c r="Z632" s="665">
        <v>9</v>
      </c>
      <c r="AA632" s="657">
        <v>3</v>
      </c>
      <c r="AB632" s="666">
        <v>6</v>
      </c>
      <c r="AC632" s="657">
        <v>0</v>
      </c>
      <c r="AD632" s="657">
        <v>0</v>
      </c>
      <c r="AE632" s="657">
        <v>0</v>
      </c>
      <c r="AF632" s="665">
        <v>0</v>
      </c>
      <c r="AG632" s="657">
        <v>0</v>
      </c>
      <c r="AH632" s="666">
        <v>0</v>
      </c>
      <c r="AI632" s="657">
        <v>6</v>
      </c>
      <c r="AJ632" s="657">
        <v>3</v>
      </c>
      <c r="AK632" s="657">
        <v>3</v>
      </c>
      <c r="AL632" s="665">
        <v>2</v>
      </c>
      <c r="AM632" s="657">
        <v>2</v>
      </c>
      <c r="AN632" s="666">
        <v>0</v>
      </c>
      <c r="AO632" s="657">
        <v>0</v>
      </c>
      <c r="AP632" s="657">
        <v>0</v>
      </c>
      <c r="AQ632" s="657">
        <v>0</v>
      </c>
      <c r="AR632" s="665">
        <v>10</v>
      </c>
      <c r="AS632" s="657">
        <v>8</v>
      </c>
      <c r="AT632" s="666">
        <v>2</v>
      </c>
      <c r="AU632" s="657">
        <v>0</v>
      </c>
      <c r="AV632" s="657">
        <v>0</v>
      </c>
      <c r="AW632" s="657">
        <v>0</v>
      </c>
      <c r="AX632" s="665">
        <v>0</v>
      </c>
      <c r="AY632" s="657">
        <v>0</v>
      </c>
      <c r="AZ632" s="666">
        <v>0</v>
      </c>
      <c r="BA632" s="657">
        <v>0</v>
      </c>
      <c r="BB632" s="657">
        <v>0</v>
      </c>
      <c r="BC632" s="657">
        <v>0</v>
      </c>
      <c r="BD632" s="665">
        <v>0</v>
      </c>
      <c r="BE632" s="657">
        <v>0</v>
      </c>
      <c r="BF632" s="666">
        <v>0</v>
      </c>
      <c r="BG632" s="657">
        <v>0</v>
      </c>
      <c r="BH632" s="657">
        <v>0</v>
      </c>
      <c r="BI632" s="657">
        <v>0</v>
      </c>
      <c r="BJ632" s="665">
        <v>3</v>
      </c>
      <c r="BK632" s="657">
        <v>1</v>
      </c>
      <c r="BL632" s="666">
        <v>2</v>
      </c>
      <c r="BM632" s="657">
        <v>0</v>
      </c>
      <c r="BN632" s="657">
        <v>0</v>
      </c>
      <c r="BO632" s="657">
        <v>0</v>
      </c>
      <c r="BP632" s="665">
        <v>0</v>
      </c>
      <c r="BQ632" s="657">
        <v>0</v>
      </c>
      <c r="BR632" s="666">
        <v>0</v>
      </c>
      <c r="BS632" s="657">
        <v>0</v>
      </c>
      <c r="BT632" s="657">
        <v>0</v>
      </c>
      <c r="BU632" s="657">
        <v>0</v>
      </c>
      <c r="BV632" s="665">
        <v>2</v>
      </c>
      <c r="BW632" s="657">
        <v>1</v>
      </c>
      <c r="BX632" s="666">
        <v>1</v>
      </c>
      <c r="BY632" s="657">
        <v>0</v>
      </c>
      <c r="BZ632" s="657">
        <v>0</v>
      </c>
      <c r="CA632" s="657">
        <v>0</v>
      </c>
      <c r="CB632" s="665">
        <v>3</v>
      </c>
      <c r="CC632" s="657">
        <v>2</v>
      </c>
      <c r="CD632" s="666">
        <v>1</v>
      </c>
      <c r="CE632" s="657">
        <v>0</v>
      </c>
      <c r="CF632" s="657">
        <v>0</v>
      </c>
      <c r="CG632" s="657">
        <v>0</v>
      </c>
      <c r="CH632" s="665">
        <v>0</v>
      </c>
      <c r="CI632" s="657">
        <v>0</v>
      </c>
      <c r="CJ632" s="666">
        <v>0</v>
      </c>
      <c r="CK632" s="657">
        <v>0</v>
      </c>
      <c r="CL632" s="657">
        <v>0</v>
      </c>
      <c r="CM632" s="657">
        <v>0</v>
      </c>
      <c r="CN632" s="665">
        <v>0</v>
      </c>
      <c r="CO632" s="657">
        <v>0</v>
      </c>
      <c r="CP632" s="666">
        <v>0</v>
      </c>
      <c r="CQ632" s="657">
        <v>0</v>
      </c>
      <c r="CR632" s="657">
        <v>0</v>
      </c>
      <c r="CS632" s="657">
        <v>0</v>
      </c>
      <c r="CT632" s="665">
        <v>0</v>
      </c>
      <c r="CU632" s="657">
        <v>0</v>
      </c>
      <c r="CV632" s="666">
        <v>0</v>
      </c>
      <c r="CW632" s="657">
        <v>0</v>
      </c>
      <c r="CX632" s="657">
        <v>0</v>
      </c>
      <c r="CY632" s="657">
        <v>0</v>
      </c>
      <c r="CZ632" s="665">
        <v>0</v>
      </c>
      <c r="DA632" s="657">
        <v>0</v>
      </c>
      <c r="DB632" s="666">
        <v>0</v>
      </c>
      <c r="DC632" s="657">
        <v>0</v>
      </c>
      <c r="DD632" s="657">
        <v>0</v>
      </c>
      <c r="DE632" s="657">
        <v>0</v>
      </c>
      <c r="DF632" s="665">
        <v>0</v>
      </c>
      <c r="DG632" s="657">
        <v>0</v>
      </c>
      <c r="DH632" s="666">
        <v>0</v>
      </c>
      <c r="DI632" s="657">
        <v>14</v>
      </c>
      <c r="DJ632" s="657">
        <v>11</v>
      </c>
      <c r="DK632" s="657">
        <v>3</v>
      </c>
      <c r="DL632" s="665">
        <v>0</v>
      </c>
      <c r="DM632" s="657">
        <v>0</v>
      </c>
      <c r="DN632" s="666">
        <v>0</v>
      </c>
      <c r="DO632" s="657">
        <v>0</v>
      </c>
      <c r="DP632" s="657">
        <v>0</v>
      </c>
      <c r="DQ632" s="657">
        <v>0</v>
      </c>
      <c r="DR632" s="665">
        <v>0</v>
      </c>
      <c r="DS632" s="657">
        <v>0</v>
      </c>
      <c r="DT632" s="666">
        <v>0</v>
      </c>
      <c r="DU632" s="665">
        <v>0</v>
      </c>
      <c r="DV632" s="657">
        <v>0</v>
      </c>
      <c r="DW632" s="666">
        <v>0</v>
      </c>
    </row>
    <row r="633" spans="1:127" x14ac:dyDescent="0.15">
      <c r="A633" s="529" t="s">
        <v>1975</v>
      </c>
      <c r="B633" s="661">
        <v>4592</v>
      </c>
      <c r="C633" s="662">
        <v>1714</v>
      </c>
      <c r="D633" s="663">
        <v>2865</v>
      </c>
      <c r="E633" s="657">
        <v>1440</v>
      </c>
      <c r="F633" s="657">
        <v>579</v>
      </c>
      <c r="G633" s="657">
        <v>861</v>
      </c>
      <c r="H633" s="665">
        <v>258</v>
      </c>
      <c r="I633" s="657">
        <v>93</v>
      </c>
      <c r="J633" s="666">
        <v>155</v>
      </c>
      <c r="K633" s="657">
        <v>634</v>
      </c>
      <c r="L633" s="657">
        <v>231</v>
      </c>
      <c r="M633" s="657">
        <v>403</v>
      </c>
      <c r="N633" s="665">
        <v>406</v>
      </c>
      <c r="O633" s="657">
        <v>158</v>
      </c>
      <c r="P633" s="666">
        <v>248</v>
      </c>
      <c r="Q633" s="657">
        <v>563</v>
      </c>
      <c r="R633" s="657">
        <v>185</v>
      </c>
      <c r="S633" s="657">
        <v>375</v>
      </c>
      <c r="T633" s="665">
        <v>17</v>
      </c>
      <c r="U633" s="657">
        <v>4</v>
      </c>
      <c r="V633" s="666">
        <v>13</v>
      </c>
      <c r="W633" s="657">
        <v>90</v>
      </c>
      <c r="X633" s="657">
        <v>32</v>
      </c>
      <c r="Y633" s="657">
        <v>58</v>
      </c>
      <c r="Z633" s="665">
        <v>65</v>
      </c>
      <c r="AA633" s="657">
        <v>44</v>
      </c>
      <c r="AB633" s="666">
        <v>21</v>
      </c>
      <c r="AC633" s="657">
        <v>46</v>
      </c>
      <c r="AD633" s="657">
        <v>15</v>
      </c>
      <c r="AE633" s="657">
        <v>31</v>
      </c>
      <c r="AF633" s="665">
        <v>52</v>
      </c>
      <c r="AG633" s="657">
        <v>18</v>
      </c>
      <c r="AH633" s="666">
        <v>34</v>
      </c>
      <c r="AI633" s="657">
        <v>272</v>
      </c>
      <c r="AJ633" s="657">
        <v>116</v>
      </c>
      <c r="AK633" s="657">
        <v>156</v>
      </c>
      <c r="AL633" s="665">
        <v>42</v>
      </c>
      <c r="AM633" s="657">
        <v>14</v>
      </c>
      <c r="AN633" s="666">
        <v>28</v>
      </c>
      <c r="AO633" s="657">
        <v>6</v>
      </c>
      <c r="AP633" s="657">
        <v>2</v>
      </c>
      <c r="AQ633" s="657">
        <v>4</v>
      </c>
      <c r="AR633" s="665">
        <v>126</v>
      </c>
      <c r="AS633" s="657">
        <v>47</v>
      </c>
      <c r="AT633" s="666">
        <v>79</v>
      </c>
      <c r="AU633" s="657">
        <v>57</v>
      </c>
      <c r="AV633" s="657">
        <v>17</v>
      </c>
      <c r="AW633" s="657">
        <v>40</v>
      </c>
      <c r="AX633" s="665">
        <v>31</v>
      </c>
      <c r="AY633" s="657">
        <v>9</v>
      </c>
      <c r="AZ633" s="666">
        <v>22</v>
      </c>
      <c r="BA633" s="657">
        <v>104</v>
      </c>
      <c r="BB633" s="657">
        <v>23</v>
      </c>
      <c r="BC633" s="657">
        <v>81</v>
      </c>
      <c r="BD633" s="665">
        <v>0</v>
      </c>
      <c r="BE633" s="657">
        <v>0</v>
      </c>
      <c r="BF633" s="666">
        <v>0</v>
      </c>
      <c r="BG633" s="657">
        <v>119</v>
      </c>
      <c r="BH633" s="657">
        <v>43</v>
      </c>
      <c r="BI633" s="657">
        <v>76</v>
      </c>
      <c r="BJ633" s="665">
        <v>42</v>
      </c>
      <c r="BK633" s="657">
        <v>19</v>
      </c>
      <c r="BL633" s="666">
        <v>23</v>
      </c>
      <c r="BM633" s="657">
        <v>21</v>
      </c>
      <c r="BN633" s="657">
        <v>9</v>
      </c>
      <c r="BO633" s="657">
        <v>12</v>
      </c>
      <c r="BP633" s="665">
        <v>0</v>
      </c>
      <c r="BQ633" s="657">
        <v>0</v>
      </c>
      <c r="BR633" s="666">
        <v>0</v>
      </c>
      <c r="BS633" s="657">
        <v>0</v>
      </c>
      <c r="BT633" s="657">
        <v>0</v>
      </c>
      <c r="BU633" s="657">
        <v>0</v>
      </c>
      <c r="BV633" s="665">
        <v>32</v>
      </c>
      <c r="BW633" s="657">
        <v>10</v>
      </c>
      <c r="BX633" s="666">
        <v>22</v>
      </c>
      <c r="BY633" s="657">
        <v>7</v>
      </c>
      <c r="BZ633" s="657">
        <v>0</v>
      </c>
      <c r="CA633" s="657">
        <v>7</v>
      </c>
      <c r="CB633" s="665">
        <v>0</v>
      </c>
      <c r="CC633" s="657">
        <v>0</v>
      </c>
      <c r="CD633" s="666">
        <v>0</v>
      </c>
      <c r="CE633" s="657">
        <v>1</v>
      </c>
      <c r="CF633" s="657">
        <v>1</v>
      </c>
      <c r="CG633" s="657">
        <v>0</v>
      </c>
      <c r="CH633" s="665">
        <v>1</v>
      </c>
      <c r="CI633" s="657">
        <v>0</v>
      </c>
      <c r="CJ633" s="666">
        <v>1</v>
      </c>
      <c r="CK633" s="657">
        <v>1</v>
      </c>
      <c r="CL633" s="657">
        <v>1</v>
      </c>
      <c r="CM633" s="657">
        <v>0</v>
      </c>
      <c r="CN633" s="665">
        <v>8</v>
      </c>
      <c r="CO633" s="657">
        <v>1</v>
      </c>
      <c r="CP633" s="666">
        <v>7</v>
      </c>
      <c r="CQ633" s="657">
        <v>2</v>
      </c>
      <c r="CR633" s="657">
        <v>1</v>
      </c>
      <c r="CS633" s="657">
        <v>1</v>
      </c>
      <c r="CT633" s="665">
        <v>70</v>
      </c>
      <c r="CU633" s="657">
        <v>19</v>
      </c>
      <c r="CV633" s="666">
        <v>51</v>
      </c>
      <c r="CW633" s="657">
        <v>26</v>
      </c>
      <c r="CX633" s="657">
        <v>6</v>
      </c>
      <c r="CY633" s="657">
        <v>20</v>
      </c>
      <c r="CZ633" s="665">
        <v>0</v>
      </c>
      <c r="DA633" s="657">
        <v>0</v>
      </c>
      <c r="DB633" s="666">
        <v>0</v>
      </c>
      <c r="DC633" s="657">
        <v>0</v>
      </c>
      <c r="DD633" s="657">
        <v>0</v>
      </c>
      <c r="DE633" s="657">
        <v>0</v>
      </c>
      <c r="DF633" s="665">
        <v>9</v>
      </c>
      <c r="DG633" s="657">
        <v>3</v>
      </c>
      <c r="DH633" s="666">
        <v>6</v>
      </c>
      <c r="DI633" s="657">
        <v>44</v>
      </c>
      <c r="DJ633" s="657">
        <v>14</v>
      </c>
      <c r="DK633" s="657">
        <v>30</v>
      </c>
      <c r="DL633" s="665">
        <v>0</v>
      </c>
      <c r="DM633" s="657">
        <v>0</v>
      </c>
      <c r="DN633" s="666">
        <v>0</v>
      </c>
      <c r="DO633" s="657">
        <v>0</v>
      </c>
      <c r="DP633" s="657">
        <v>0</v>
      </c>
      <c r="DQ633" s="657">
        <v>0</v>
      </c>
      <c r="DR633" s="665">
        <v>0</v>
      </c>
      <c r="DS633" s="657">
        <v>0</v>
      </c>
      <c r="DT633" s="666">
        <v>0</v>
      </c>
      <c r="DU633" s="665">
        <v>0</v>
      </c>
      <c r="DV633" s="657">
        <v>0</v>
      </c>
      <c r="DW633" s="666">
        <v>0</v>
      </c>
    </row>
    <row r="634" spans="1:127" x14ac:dyDescent="0.15">
      <c r="A634" s="529" t="s">
        <v>1976</v>
      </c>
      <c r="B634" s="661">
        <v>2627</v>
      </c>
      <c r="C634" s="662">
        <v>1226</v>
      </c>
      <c r="D634" s="663">
        <v>1397</v>
      </c>
      <c r="E634" s="657">
        <v>501</v>
      </c>
      <c r="F634" s="657">
        <v>331</v>
      </c>
      <c r="G634" s="657">
        <v>170</v>
      </c>
      <c r="H634" s="665">
        <v>59</v>
      </c>
      <c r="I634" s="657">
        <v>29</v>
      </c>
      <c r="J634" s="666">
        <v>30</v>
      </c>
      <c r="K634" s="657">
        <v>59</v>
      </c>
      <c r="L634" s="657">
        <v>46</v>
      </c>
      <c r="M634" s="657">
        <v>9</v>
      </c>
      <c r="N634" s="665">
        <v>116</v>
      </c>
      <c r="O634" s="657">
        <v>86</v>
      </c>
      <c r="P634" s="666">
        <v>30</v>
      </c>
      <c r="Q634" s="657">
        <v>922</v>
      </c>
      <c r="R634" s="657">
        <v>192</v>
      </c>
      <c r="S634" s="657">
        <v>730</v>
      </c>
      <c r="T634" s="665">
        <v>0</v>
      </c>
      <c r="U634" s="657">
        <v>0</v>
      </c>
      <c r="V634" s="666">
        <v>0</v>
      </c>
      <c r="W634" s="657">
        <v>0</v>
      </c>
      <c r="X634" s="657">
        <v>0</v>
      </c>
      <c r="Y634" s="657">
        <v>0</v>
      </c>
      <c r="Z634" s="665">
        <v>0</v>
      </c>
      <c r="AA634" s="657">
        <v>0</v>
      </c>
      <c r="AB634" s="666">
        <v>0</v>
      </c>
      <c r="AC634" s="657">
        <v>0</v>
      </c>
      <c r="AD634" s="657">
        <v>0</v>
      </c>
      <c r="AE634" s="657">
        <v>0</v>
      </c>
      <c r="AF634" s="665">
        <v>0</v>
      </c>
      <c r="AG634" s="657">
        <v>0</v>
      </c>
      <c r="AH634" s="666">
        <v>0</v>
      </c>
      <c r="AI634" s="657">
        <v>20</v>
      </c>
      <c r="AJ634" s="657">
        <v>9</v>
      </c>
      <c r="AK634" s="657">
        <v>11</v>
      </c>
      <c r="AL634" s="665">
        <v>70</v>
      </c>
      <c r="AM634" s="657">
        <v>57</v>
      </c>
      <c r="AN634" s="666">
        <v>13</v>
      </c>
      <c r="AO634" s="657">
        <v>0</v>
      </c>
      <c r="AP634" s="657">
        <v>0</v>
      </c>
      <c r="AQ634" s="657">
        <v>0</v>
      </c>
      <c r="AR634" s="665">
        <v>40</v>
      </c>
      <c r="AS634" s="657">
        <v>22</v>
      </c>
      <c r="AT634" s="666">
        <v>18</v>
      </c>
      <c r="AU634" s="657">
        <v>80</v>
      </c>
      <c r="AV634" s="657">
        <v>35</v>
      </c>
      <c r="AW634" s="657">
        <v>45</v>
      </c>
      <c r="AX634" s="665">
        <v>15</v>
      </c>
      <c r="AY634" s="657">
        <v>13</v>
      </c>
      <c r="AZ634" s="666">
        <v>2</v>
      </c>
      <c r="BA634" s="657">
        <v>28</v>
      </c>
      <c r="BB634" s="657">
        <v>20</v>
      </c>
      <c r="BC634" s="657">
        <v>8</v>
      </c>
      <c r="BD634" s="665">
        <v>4</v>
      </c>
      <c r="BE634" s="657">
        <v>2</v>
      </c>
      <c r="BF634" s="666">
        <v>2</v>
      </c>
      <c r="BG634" s="657">
        <v>18</v>
      </c>
      <c r="BH634" s="657">
        <v>13</v>
      </c>
      <c r="BI634" s="657">
        <v>5</v>
      </c>
      <c r="BJ634" s="665">
        <v>60</v>
      </c>
      <c r="BK634" s="657">
        <v>35</v>
      </c>
      <c r="BL634" s="666">
        <v>25</v>
      </c>
      <c r="BM634" s="657">
        <v>13</v>
      </c>
      <c r="BN634" s="657">
        <v>9</v>
      </c>
      <c r="BO634" s="657">
        <v>4</v>
      </c>
      <c r="BP634" s="665">
        <v>4</v>
      </c>
      <c r="BQ634" s="657">
        <v>3</v>
      </c>
      <c r="BR634" s="666">
        <v>1</v>
      </c>
      <c r="BS634" s="657">
        <v>25</v>
      </c>
      <c r="BT634" s="657">
        <v>13</v>
      </c>
      <c r="BU634" s="657">
        <v>12</v>
      </c>
      <c r="BV634" s="665">
        <v>175</v>
      </c>
      <c r="BW634" s="657">
        <v>81</v>
      </c>
      <c r="BX634" s="666">
        <v>94</v>
      </c>
      <c r="BY634" s="657">
        <v>93</v>
      </c>
      <c r="BZ634" s="657">
        <v>41</v>
      </c>
      <c r="CA634" s="657">
        <v>52</v>
      </c>
      <c r="CB634" s="665">
        <v>219</v>
      </c>
      <c r="CC634" s="657">
        <v>128</v>
      </c>
      <c r="CD634" s="666">
        <v>91</v>
      </c>
      <c r="CE634" s="657">
        <v>10</v>
      </c>
      <c r="CF634" s="657">
        <v>6</v>
      </c>
      <c r="CG634" s="657">
        <v>4</v>
      </c>
      <c r="CH634" s="665">
        <v>30</v>
      </c>
      <c r="CI634" s="657">
        <v>28</v>
      </c>
      <c r="CJ634" s="666">
        <v>2</v>
      </c>
      <c r="CK634" s="657">
        <v>0</v>
      </c>
      <c r="CL634" s="657">
        <v>0</v>
      </c>
      <c r="CM634" s="657">
        <v>0</v>
      </c>
      <c r="CN634" s="665">
        <v>0</v>
      </c>
      <c r="CO634" s="657">
        <v>0</v>
      </c>
      <c r="CP634" s="666">
        <v>0</v>
      </c>
      <c r="CQ634" s="657">
        <v>27</v>
      </c>
      <c r="CR634" s="657">
        <v>11</v>
      </c>
      <c r="CS634" s="657">
        <v>16</v>
      </c>
      <c r="CT634" s="665">
        <v>0</v>
      </c>
      <c r="CU634" s="657">
        <v>0</v>
      </c>
      <c r="CV634" s="666">
        <v>0</v>
      </c>
      <c r="CW634" s="657">
        <v>6</v>
      </c>
      <c r="CX634" s="657">
        <v>3</v>
      </c>
      <c r="CY634" s="657">
        <v>3</v>
      </c>
      <c r="CZ634" s="665">
        <v>0</v>
      </c>
      <c r="DA634" s="657">
        <v>0</v>
      </c>
      <c r="DB634" s="666">
        <v>0</v>
      </c>
      <c r="DC634" s="657">
        <v>0</v>
      </c>
      <c r="DD634" s="657">
        <v>0</v>
      </c>
      <c r="DE634" s="657">
        <v>0</v>
      </c>
      <c r="DF634" s="665">
        <v>33</v>
      </c>
      <c r="DG634" s="657">
        <v>13</v>
      </c>
      <c r="DH634" s="666">
        <v>20</v>
      </c>
      <c r="DI634" s="657">
        <v>0</v>
      </c>
      <c r="DJ634" s="657">
        <v>0</v>
      </c>
      <c r="DK634" s="657">
        <v>0</v>
      </c>
      <c r="DL634" s="665">
        <v>0</v>
      </c>
      <c r="DM634" s="657">
        <v>0</v>
      </c>
      <c r="DN634" s="666">
        <v>0</v>
      </c>
      <c r="DO634" s="657">
        <v>0</v>
      </c>
      <c r="DP634" s="657">
        <v>0</v>
      </c>
      <c r="DQ634" s="657">
        <v>0</v>
      </c>
      <c r="DR634" s="665">
        <v>0</v>
      </c>
      <c r="DS634" s="657">
        <v>0</v>
      </c>
      <c r="DT634" s="666">
        <v>0</v>
      </c>
      <c r="DU634" s="665">
        <v>0</v>
      </c>
      <c r="DV634" s="657">
        <v>0</v>
      </c>
      <c r="DW634" s="666">
        <v>0</v>
      </c>
    </row>
    <row r="635" spans="1:127" x14ac:dyDescent="0.15">
      <c r="A635" s="743" t="s">
        <v>1977</v>
      </c>
      <c r="B635" s="741">
        <v>8233</v>
      </c>
      <c r="C635" s="740">
        <v>4735</v>
      </c>
      <c r="D635" s="742">
        <v>3453</v>
      </c>
      <c r="E635" s="740">
        <v>2523</v>
      </c>
      <c r="F635" s="740">
        <v>1554</v>
      </c>
      <c r="G635" s="740">
        <v>942</v>
      </c>
      <c r="H635" s="741">
        <v>1069</v>
      </c>
      <c r="I635" s="740">
        <v>578</v>
      </c>
      <c r="J635" s="742">
        <v>485</v>
      </c>
      <c r="K635" s="740">
        <v>689</v>
      </c>
      <c r="L635" s="740">
        <v>407</v>
      </c>
      <c r="M635" s="740">
        <v>279</v>
      </c>
      <c r="N635" s="741">
        <v>459</v>
      </c>
      <c r="O635" s="740">
        <v>266</v>
      </c>
      <c r="P635" s="742">
        <v>190</v>
      </c>
      <c r="Q635" s="740">
        <v>231</v>
      </c>
      <c r="R635" s="740">
        <v>144</v>
      </c>
      <c r="S635" s="740">
        <v>87</v>
      </c>
      <c r="T635" s="741">
        <v>9</v>
      </c>
      <c r="U635" s="740">
        <v>3</v>
      </c>
      <c r="V635" s="742">
        <v>3</v>
      </c>
      <c r="W635" s="740">
        <v>6</v>
      </c>
      <c r="X635" s="740">
        <v>0</v>
      </c>
      <c r="Y635" s="740">
        <v>6</v>
      </c>
      <c r="Z635" s="741">
        <v>225</v>
      </c>
      <c r="AA635" s="740">
        <v>144</v>
      </c>
      <c r="AB635" s="742">
        <v>78</v>
      </c>
      <c r="AC635" s="740">
        <v>28</v>
      </c>
      <c r="AD635" s="740">
        <v>16</v>
      </c>
      <c r="AE635" s="740">
        <v>12</v>
      </c>
      <c r="AF635" s="741">
        <v>183</v>
      </c>
      <c r="AG635" s="740">
        <v>109</v>
      </c>
      <c r="AH635" s="742">
        <v>74</v>
      </c>
      <c r="AI635" s="740">
        <v>678</v>
      </c>
      <c r="AJ635" s="740">
        <v>359</v>
      </c>
      <c r="AK635" s="740">
        <v>319</v>
      </c>
      <c r="AL635" s="741">
        <v>107</v>
      </c>
      <c r="AM635" s="740">
        <v>59</v>
      </c>
      <c r="AN635" s="742">
        <v>48</v>
      </c>
      <c r="AO635" s="740">
        <v>63</v>
      </c>
      <c r="AP635" s="740">
        <v>38</v>
      </c>
      <c r="AQ635" s="740">
        <v>25</v>
      </c>
      <c r="AR635" s="741">
        <v>174</v>
      </c>
      <c r="AS635" s="740">
        <v>108</v>
      </c>
      <c r="AT635" s="742">
        <v>66</v>
      </c>
      <c r="AU635" s="740">
        <v>352</v>
      </c>
      <c r="AV635" s="740">
        <v>194</v>
      </c>
      <c r="AW635" s="740">
        <v>158</v>
      </c>
      <c r="AX635" s="741">
        <v>105</v>
      </c>
      <c r="AY635" s="740">
        <v>46</v>
      </c>
      <c r="AZ635" s="742">
        <v>59</v>
      </c>
      <c r="BA635" s="740">
        <v>325</v>
      </c>
      <c r="BB635" s="740">
        <v>185</v>
      </c>
      <c r="BC635" s="740">
        <v>140</v>
      </c>
      <c r="BD635" s="741">
        <v>41</v>
      </c>
      <c r="BE635" s="740">
        <v>24</v>
      </c>
      <c r="BF635" s="742">
        <v>17</v>
      </c>
      <c r="BG635" s="740">
        <v>125</v>
      </c>
      <c r="BH635" s="740">
        <v>70</v>
      </c>
      <c r="BI635" s="740">
        <v>55</v>
      </c>
      <c r="BJ635" s="741">
        <v>46</v>
      </c>
      <c r="BK635" s="740">
        <v>20</v>
      </c>
      <c r="BL635" s="742">
        <v>26</v>
      </c>
      <c r="BM635" s="740">
        <v>72</v>
      </c>
      <c r="BN635" s="740">
        <v>27</v>
      </c>
      <c r="BO635" s="740">
        <v>45</v>
      </c>
      <c r="BP635" s="741">
        <v>7</v>
      </c>
      <c r="BQ635" s="740">
        <v>7</v>
      </c>
      <c r="BR635" s="742">
        <v>0</v>
      </c>
      <c r="BS635" s="740">
        <v>81</v>
      </c>
      <c r="BT635" s="740">
        <v>54</v>
      </c>
      <c r="BU635" s="740">
        <v>27</v>
      </c>
      <c r="BV635" s="741">
        <v>14</v>
      </c>
      <c r="BW635" s="740">
        <v>7</v>
      </c>
      <c r="BX635" s="742">
        <v>7</v>
      </c>
      <c r="BY635" s="740">
        <v>54</v>
      </c>
      <c r="BZ635" s="740">
        <v>33</v>
      </c>
      <c r="CA635" s="740">
        <v>21</v>
      </c>
      <c r="CB635" s="741">
        <v>48</v>
      </c>
      <c r="CC635" s="740">
        <v>26</v>
      </c>
      <c r="CD635" s="742">
        <v>22</v>
      </c>
      <c r="CE635" s="740">
        <v>92</v>
      </c>
      <c r="CF635" s="740">
        <v>43</v>
      </c>
      <c r="CG635" s="740">
        <v>49</v>
      </c>
      <c r="CH635" s="741">
        <v>52</v>
      </c>
      <c r="CI635" s="740">
        <v>25</v>
      </c>
      <c r="CJ635" s="742">
        <v>27</v>
      </c>
      <c r="CK635" s="740">
        <v>137</v>
      </c>
      <c r="CL635" s="740">
        <v>70</v>
      </c>
      <c r="CM635" s="740">
        <v>67</v>
      </c>
      <c r="CN635" s="741">
        <v>13</v>
      </c>
      <c r="CO635" s="740">
        <v>3</v>
      </c>
      <c r="CP635" s="742">
        <v>10</v>
      </c>
      <c r="CQ635" s="740">
        <v>15</v>
      </c>
      <c r="CR635" s="740">
        <v>9</v>
      </c>
      <c r="CS635" s="740">
        <v>6</v>
      </c>
      <c r="CT635" s="741">
        <v>34</v>
      </c>
      <c r="CU635" s="740">
        <v>15</v>
      </c>
      <c r="CV635" s="742">
        <v>19</v>
      </c>
      <c r="CW635" s="740">
        <v>0</v>
      </c>
      <c r="CX635" s="740">
        <v>0</v>
      </c>
      <c r="CY635" s="740">
        <v>0</v>
      </c>
      <c r="CZ635" s="741">
        <v>0</v>
      </c>
      <c r="DA635" s="740">
        <v>0</v>
      </c>
      <c r="DB635" s="742">
        <v>0</v>
      </c>
      <c r="DC635" s="740">
        <v>23</v>
      </c>
      <c r="DD635" s="740">
        <v>13</v>
      </c>
      <c r="DE635" s="740">
        <v>10</v>
      </c>
      <c r="DF635" s="741">
        <v>0</v>
      </c>
      <c r="DG635" s="740">
        <v>0</v>
      </c>
      <c r="DH635" s="742">
        <v>0</v>
      </c>
      <c r="DI635" s="740">
        <v>98</v>
      </c>
      <c r="DJ635" s="740">
        <v>46</v>
      </c>
      <c r="DK635" s="740">
        <v>52</v>
      </c>
      <c r="DL635" s="741">
        <v>24</v>
      </c>
      <c r="DM635" s="740">
        <v>14</v>
      </c>
      <c r="DN635" s="742">
        <v>10</v>
      </c>
      <c r="DO635" s="740">
        <v>14</v>
      </c>
      <c r="DP635" s="740">
        <v>6</v>
      </c>
      <c r="DQ635" s="740">
        <v>8</v>
      </c>
      <c r="DR635" s="741">
        <v>6</v>
      </c>
      <c r="DS635" s="740">
        <v>5</v>
      </c>
      <c r="DT635" s="742">
        <v>1</v>
      </c>
      <c r="DU635" s="741">
        <v>11</v>
      </c>
      <c r="DV635" s="740">
        <v>8</v>
      </c>
      <c r="DW635" s="742">
        <v>3</v>
      </c>
    </row>
    <row r="636" spans="1:127" x14ac:dyDescent="0.15">
      <c r="A636" s="529" t="s">
        <v>1978</v>
      </c>
      <c r="B636" s="661">
        <v>408</v>
      </c>
      <c r="C636" s="662">
        <v>251</v>
      </c>
      <c r="D636" s="663">
        <v>157</v>
      </c>
      <c r="E636" s="657">
        <v>164</v>
      </c>
      <c r="F636" s="657">
        <v>103</v>
      </c>
      <c r="G636" s="657">
        <v>61</v>
      </c>
      <c r="H636" s="665">
        <v>55</v>
      </c>
      <c r="I636" s="657">
        <v>35</v>
      </c>
      <c r="J636" s="666">
        <v>20</v>
      </c>
      <c r="K636" s="657">
        <v>42</v>
      </c>
      <c r="L636" s="657">
        <v>31</v>
      </c>
      <c r="M636" s="657">
        <v>11</v>
      </c>
      <c r="N636" s="665">
        <v>27</v>
      </c>
      <c r="O636" s="657">
        <v>17</v>
      </c>
      <c r="P636" s="666">
        <v>10</v>
      </c>
      <c r="Q636" s="657">
        <v>44</v>
      </c>
      <c r="R636" s="657">
        <v>28</v>
      </c>
      <c r="S636" s="657">
        <v>16</v>
      </c>
      <c r="T636" s="665">
        <v>4</v>
      </c>
      <c r="U636" s="657">
        <v>2</v>
      </c>
      <c r="V636" s="666">
        <v>2</v>
      </c>
      <c r="W636" s="657">
        <v>1</v>
      </c>
      <c r="X636" s="657">
        <v>0</v>
      </c>
      <c r="Y636" s="657">
        <v>1</v>
      </c>
      <c r="Z636" s="665">
        <v>10</v>
      </c>
      <c r="AA636" s="657">
        <v>5</v>
      </c>
      <c r="AB636" s="666">
        <v>5</v>
      </c>
      <c r="AC636" s="657">
        <v>1</v>
      </c>
      <c r="AD636" s="657">
        <v>1</v>
      </c>
      <c r="AE636" s="657">
        <v>0</v>
      </c>
      <c r="AF636" s="665">
        <v>1</v>
      </c>
      <c r="AG636" s="657">
        <v>1</v>
      </c>
      <c r="AH636" s="666">
        <v>0</v>
      </c>
      <c r="AI636" s="657">
        <v>18</v>
      </c>
      <c r="AJ636" s="657">
        <v>10</v>
      </c>
      <c r="AK636" s="657">
        <v>8</v>
      </c>
      <c r="AL636" s="665">
        <v>1</v>
      </c>
      <c r="AM636" s="657">
        <v>1</v>
      </c>
      <c r="AN636" s="666">
        <v>0</v>
      </c>
      <c r="AO636" s="657">
        <v>0</v>
      </c>
      <c r="AP636" s="657">
        <v>0</v>
      </c>
      <c r="AQ636" s="657">
        <v>0</v>
      </c>
      <c r="AR636" s="665">
        <v>2</v>
      </c>
      <c r="AS636" s="657">
        <v>0</v>
      </c>
      <c r="AT636" s="666">
        <v>2</v>
      </c>
      <c r="AU636" s="657">
        <v>8</v>
      </c>
      <c r="AV636" s="657">
        <v>3</v>
      </c>
      <c r="AW636" s="657">
        <v>5</v>
      </c>
      <c r="AX636" s="665">
        <v>10</v>
      </c>
      <c r="AY636" s="657">
        <v>4</v>
      </c>
      <c r="AZ636" s="666">
        <v>6</v>
      </c>
      <c r="BA636" s="657">
        <v>6</v>
      </c>
      <c r="BB636" s="657">
        <v>2</v>
      </c>
      <c r="BC636" s="657">
        <v>4</v>
      </c>
      <c r="BD636" s="665">
        <v>1</v>
      </c>
      <c r="BE636" s="657">
        <v>0</v>
      </c>
      <c r="BF636" s="666">
        <v>1</v>
      </c>
      <c r="BG636" s="657">
        <v>0</v>
      </c>
      <c r="BH636" s="657">
        <v>0</v>
      </c>
      <c r="BI636" s="657">
        <v>0</v>
      </c>
      <c r="BJ636" s="665">
        <v>1</v>
      </c>
      <c r="BK636" s="657">
        <v>1</v>
      </c>
      <c r="BL636" s="666">
        <v>0</v>
      </c>
      <c r="BM636" s="657">
        <v>2</v>
      </c>
      <c r="BN636" s="657">
        <v>1</v>
      </c>
      <c r="BO636" s="657">
        <v>1</v>
      </c>
      <c r="BP636" s="665">
        <v>0</v>
      </c>
      <c r="BQ636" s="657">
        <v>0</v>
      </c>
      <c r="BR636" s="666">
        <v>0</v>
      </c>
      <c r="BS636" s="657">
        <v>4</v>
      </c>
      <c r="BT636" s="657">
        <v>3</v>
      </c>
      <c r="BU636" s="657">
        <v>1</v>
      </c>
      <c r="BV636" s="665">
        <v>0</v>
      </c>
      <c r="BW636" s="657">
        <v>0</v>
      </c>
      <c r="BX636" s="666">
        <v>0</v>
      </c>
      <c r="BY636" s="657">
        <v>0</v>
      </c>
      <c r="BZ636" s="657">
        <v>0</v>
      </c>
      <c r="CA636" s="657">
        <v>0</v>
      </c>
      <c r="CB636" s="665">
        <v>0</v>
      </c>
      <c r="CC636" s="657">
        <v>0</v>
      </c>
      <c r="CD636" s="666">
        <v>0</v>
      </c>
      <c r="CE636" s="657">
        <v>0</v>
      </c>
      <c r="CF636" s="657">
        <v>0</v>
      </c>
      <c r="CG636" s="657">
        <v>0</v>
      </c>
      <c r="CH636" s="665">
        <v>0</v>
      </c>
      <c r="CI636" s="657">
        <v>0</v>
      </c>
      <c r="CJ636" s="666">
        <v>0</v>
      </c>
      <c r="CK636" s="657">
        <v>2</v>
      </c>
      <c r="CL636" s="657">
        <v>1</v>
      </c>
      <c r="CM636" s="657">
        <v>1</v>
      </c>
      <c r="CN636" s="665">
        <v>0</v>
      </c>
      <c r="CO636" s="657">
        <v>0</v>
      </c>
      <c r="CP636" s="666">
        <v>0</v>
      </c>
      <c r="CQ636" s="657">
        <v>0</v>
      </c>
      <c r="CR636" s="657">
        <v>0</v>
      </c>
      <c r="CS636" s="657">
        <v>0</v>
      </c>
      <c r="CT636" s="665">
        <v>2</v>
      </c>
      <c r="CU636" s="657">
        <v>1</v>
      </c>
      <c r="CV636" s="666">
        <v>1</v>
      </c>
      <c r="CW636" s="657">
        <v>0</v>
      </c>
      <c r="CX636" s="657">
        <v>0</v>
      </c>
      <c r="CY636" s="657">
        <v>0</v>
      </c>
      <c r="CZ636" s="665">
        <v>0</v>
      </c>
      <c r="DA636" s="657">
        <v>0</v>
      </c>
      <c r="DB636" s="666">
        <v>0</v>
      </c>
      <c r="DC636" s="657">
        <v>2</v>
      </c>
      <c r="DD636" s="657">
        <v>1</v>
      </c>
      <c r="DE636" s="657">
        <v>1</v>
      </c>
      <c r="DF636" s="665">
        <v>0</v>
      </c>
      <c r="DG636" s="657">
        <v>0</v>
      </c>
      <c r="DH636" s="666">
        <v>0</v>
      </c>
      <c r="DI636" s="657">
        <v>0</v>
      </c>
      <c r="DJ636" s="657">
        <v>0</v>
      </c>
      <c r="DK636" s="657">
        <v>0</v>
      </c>
      <c r="DL636" s="665">
        <v>0</v>
      </c>
      <c r="DM636" s="657">
        <v>0</v>
      </c>
      <c r="DN636" s="666">
        <v>0</v>
      </c>
      <c r="DO636" s="657">
        <v>0</v>
      </c>
      <c r="DP636" s="657">
        <v>0</v>
      </c>
      <c r="DQ636" s="657">
        <v>0</v>
      </c>
      <c r="DR636" s="665">
        <v>0</v>
      </c>
      <c r="DS636" s="657">
        <v>0</v>
      </c>
      <c r="DT636" s="666">
        <v>0</v>
      </c>
      <c r="DU636" s="665">
        <v>0</v>
      </c>
      <c r="DV636" s="657">
        <v>0</v>
      </c>
      <c r="DW636" s="666">
        <v>0</v>
      </c>
    </row>
    <row r="637" spans="1:127" x14ac:dyDescent="0.15">
      <c r="A637" s="529" t="s">
        <v>1979</v>
      </c>
      <c r="B637" s="661">
        <v>6675</v>
      </c>
      <c r="C637" s="662">
        <v>3887</v>
      </c>
      <c r="D637" s="663">
        <v>2768</v>
      </c>
      <c r="E637" s="657">
        <v>2067</v>
      </c>
      <c r="F637" s="657">
        <v>1287</v>
      </c>
      <c r="G637" s="657">
        <v>760</v>
      </c>
      <c r="H637" s="665">
        <v>860</v>
      </c>
      <c r="I637" s="657">
        <v>459</v>
      </c>
      <c r="J637" s="666">
        <v>401</v>
      </c>
      <c r="K637" s="657">
        <v>546</v>
      </c>
      <c r="L637" s="657">
        <v>318</v>
      </c>
      <c r="M637" s="657">
        <v>228</v>
      </c>
      <c r="N637" s="665">
        <v>365</v>
      </c>
      <c r="O637" s="657">
        <v>215</v>
      </c>
      <c r="P637" s="666">
        <v>150</v>
      </c>
      <c r="Q637" s="657">
        <v>133</v>
      </c>
      <c r="R637" s="657">
        <v>90</v>
      </c>
      <c r="S637" s="657">
        <v>43</v>
      </c>
      <c r="T637" s="665">
        <v>0</v>
      </c>
      <c r="U637" s="657">
        <v>0</v>
      </c>
      <c r="V637" s="666">
        <v>0</v>
      </c>
      <c r="W637" s="657">
        <v>0</v>
      </c>
      <c r="X637" s="657">
        <v>0</v>
      </c>
      <c r="Y637" s="657">
        <v>0</v>
      </c>
      <c r="Z637" s="665">
        <v>124</v>
      </c>
      <c r="AA637" s="657">
        <v>95</v>
      </c>
      <c r="AB637" s="666">
        <v>29</v>
      </c>
      <c r="AC637" s="657">
        <v>27</v>
      </c>
      <c r="AD637" s="657">
        <v>15</v>
      </c>
      <c r="AE637" s="657">
        <v>12</v>
      </c>
      <c r="AF637" s="665">
        <v>133</v>
      </c>
      <c r="AG637" s="657">
        <v>81</v>
      </c>
      <c r="AH637" s="666">
        <v>52</v>
      </c>
      <c r="AI637" s="657">
        <v>549</v>
      </c>
      <c r="AJ637" s="657">
        <v>291</v>
      </c>
      <c r="AK637" s="657">
        <v>258</v>
      </c>
      <c r="AL637" s="665">
        <v>98</v>
      </c>
      <c r="AM637" s="657">
        <v>54</v>
      </c>
      <c r="AN637" s="666">
        <v>44</v>
      </c>
      <c r="AO637" s="657">
        <v>63</v>
      </c>
      <c r="AP637" s="657">
        <v>38</v>
      </c>
      <c r="AQ637" s="657">
        <v>25</v>
      </c>
      <c r="AR637" s="665">
        <v>158</v>
      </c>
      <c r="AS637" s="657">
        <v>102</v>
      </c>
      <c r="AT637" s="666">
        <v>56</v>
      </c>
      <c r="AU637" s="657">
        <v>337</v>
      </c>
      <c r="AV637" s="657">
        <v>190</v>
      </c>
      <c r="AW637" s="657">
        <v>147</v>
      </c>
      <c r="AX637" s="665">
        <v>87</v>
      </c>
      <c r="AY637" s="657">
        <v>40</v>
      </c>
      <c r="AZ637" s="666">
        <v>47</v>
      </c>
      <c r="BA637" s="657">
        <v>312</v>
      </c>
      <c r="BB637" s="657">
        <v>181</v>
      </c>
      <c r="BC637" s="657">
        <v>131</v>
      </c>
      <c r="BD637" s="665">
        <v>31</v>
      </c>
      <c r="BE637" s="657">
        <v>20</v>
      </c>
      <c r="BF637" s="666">
        <v>11</v>
      </c>
      <c r="BG637" s="657">
        <v>98</v>
      </c>
      <c r="BH637" s="657">
        <v>54</v>
      </c>
      <c r="BI637" s="657">
        <v>44</v>
      </c>
      <c r="BJ637" s="665">
        <v>32</v>
      </c>
      <c r="BK637" s="657">
        <v>16</v>
      </c>
      <c r="BL637" s="666">
        <v>16</v>
      </c>
      <c r="BM637" s="657">
        <v>70</v>
      </c>
      <c r="BN637" s="657">
        <v>26</v>
      </c>
      <c r="BO637" s="657">
        <v>44</v>
      </c>
      <c r="BP637" s="665">
        <v>7</v>
      </c>
      <c r="BQ637" s="657">
        <v>7</v>
      </c>
      <c r="BR637" s="666">
        <v>0</v>
      </c>
      <c r="BS637" s="657">
        <v>71</v>
      </c>
      <c r="BT637" s="657">
        <v>45</v>
      </c>
      <c r="BU637" s="657">
        <v>26</v>
      </c>
      <c r="BV637" s="665">
        <v>8</v>
      </c>
      <c r="BW637" s="657">
        <v>5</v>
      </c>
      <c r="BX637" s="666">
        <v>3</v>
      </c>
      <c r="BY637" s="657">
        <v>41</v>
      </c>
      <c r="BZ637" s="657">
        <v>28</v>
      </c>
      <c r="CA637" s="657">
        <v>13</v>
      </c>
      <c r="CB637" s="665">
        <v>48</v>
      </c>
      <c r="CC637" s="657">
        <v>26</v>
      </c>
      <c r="CD637" s="666">
        <v>22</v>
      </c>
      <c r="CE637" s="657">
        <v>84</v>
      </c>
      <c r="CF637" s="657">
        <v>41</v>
      </c>
      <c r="CG637" s="657">
        <v>43</v>
      </c>
      <c r="CH637" s="665">
        <v>39</v>
      </c>
      <c r="CI637" s="657">
        <v>18</v>
      </c>
      <c r="CJ637" s="666">
        <v>21</v>
      </c>
      <c r="CK637" s="657">
        <v>111</v>
      </c>
      <c r="CL637" s="657">
        <v>56</v>
      </c>
      <c r="CM637" s="657">
        <v>55</v>
      </c>
      <c r="CN637" s="665">
        <v>0</v>
      </c>
      <c r="CO637" s="657">
        <v>0</v>
      </c>
      <c r="CP637" s="666">
        <v>0</v>
      </c>
      <c r="CQ637" s="657">
        <v>15</v>
      </c>
      <c r="CR637" s="657">
        <v>9</v>
      </c>
      <c r="CS637" s="657">
        <v>6</v>
      </c>
      <c r="CT637" s="665">
        <v>32</v>
      </c>
      <c r="CU637" s="657">
        <v>14</v>
      </c>
      <c r="CV637" s="666">
        <v>18</v>
      </c>
      <c r="CW637" s="657">
        <v>0</v>
      </c>
      <c r="CX637" s="657">
        <v>0</v>
      </c>
      <c r="CY637" s="657">
        <v>0</v>
      </c>
      <c r="CZ637" s="665">
        <v>0</v>
      </c>
      <c r="DA637" s="657">
        <v>0</v>
      </c>
      <c r="DB637" s="666">
        <v>0</v>
      </c>
      <c r="DC637" s="657">
        <v>18</v>
      </c>
      <c r="DD637" s="657">
        <v>11</v>
      </c>
      <c r="DE637" s="657">
        <v>7</v>
      </c>
      <c r="DF637" s="665">
        <v>0</v>
      </c>
      <c r="DG637" s="657">
        <v>0</v>
      </c>
      <c r="DH637" s="666">
        <v>0</v>
      </c>
      <c r="DI637" s="657">
        <v>56</v>
      </c>
      <c r="DJ637" s="657">
        <v>22</v>
      </c>
      <c r="DK637" s="657">
        <v>34</v>
      </c>
      <c r="DL637" s="665">
        <v>24</v>
      </c>
      <c r="DM637" s="657">
        <v>14</v>
      </c>
      <c r="DN637" s="666">
        <v>10</v>
      </c>
      <c r="DO637" s="657">
        <v>14</v>
      </c>
      <c r="DP637" s="657">
        <v>6</v>
      </c>
      <c r="DQ637" s="657">
        <v>8</v>
      </c>
      <c r="DR637" s="665">
        <v>6</v>
      </c>
      <c r="DS637" s="657">
        <v>5</v>
      </c>
      <c r="DT637" s="666">
        <v>1</v>
      </c>
      <c r="DU637" s="665">
        <v>11</v>
      </c>
      <c r="DV637" s="657">
        <v>8</v>
      </c>
      <c r="DW637" s="666">
        <v>3</v>
      </c>
    </row>
    <row r="638" spans="1:127" x14ac:dyDescent="0.15">
      <c r="A638" s="529" t="s">
        <v>1980</v>
      </c>
      <c r="B638" s="661">
        <v>960</v>
      </c>
      <c r="C638" s="662">
        <v>492</v>
      </c>
      <c r="D638" s="663">
        <v>443</v>
      </c>
      <c r="E638" s="657">
        <v>249</v>
      </c>
      <c r="F638" s="657">
        <v>134</v>
      </c>
      <c r="G638" s="657">
        <v>108</v>
      </c>
      <c r="H638" s="665">
        <v>149</v>
      </c>
      <c r="I638" s="657">
        <v>81</v>
      </c>
      <c r="J638" s="666">
        <v>62</v>
      </c>
      <c r="K638" s="657">
        <v>96</v>
      </c>
      <c r="L638" s="657">
        <v>56</v>
      </c>
      <c r="M638" s="657">
        <v>37</v>
      </c>
      <c r="N638" s="665">
        <v>57</v>
      </c>
      <c r="O638" s="657">
        <v>30</v>
      </c>
      <c r="P638" s="666">
        <v>24</v>
      </c>
      <c r="Q638" s="657">
        <v>42</v>
      </c>
      <c r="R638" s="657">
        <v>19</v>
      </c>
      <c r="S638" s="657">
        <v>23</v>
      </c>
      <c r="T638" s="665">
        <v>3</v>
      </c>
      <c r="U638" s="657">
        <v>0</v>
      </c>
      <c r="V638" s="666">
        <v>0</v>
      </c>
      <c r="W638" s="657">
        <v>0</v>
      </c>
      <c r="X638" s="657">
        <v>0</v>
      </c>
      <c r="Y638" s="657">
        <v>0</v>
      </c>
      <c r="Z638" s="665">
        <v>85</v>
      </c>
      <c r="AA638" s="657">
        <v>42</v>
      </c>
      <c r="AB638" s="666">
        <v>40</v>
      </c>
      <c r="AC638" s="657">
        <v>0</v>
      </c>
      <c r="AD638" s="657">
        <v>0</v>
      </c>
      <c r="AE638" s="657">
        <v>0</v>
      </c>
      <c r="AF638" s="665">
        <v>40</v>
      </c>
      <c r="AG638" s="657">
        <v>22</v>
      </c>
      <c r="AH638" s="666">
        <v>18</v>
      </c>
      <c r="AI638" s="657">
        <v>70</v>
      </c>
      <c r="AJ638" s="657">
        <v>40</v>
      </c>
      <c r="AK638" s="657">
        <v>30</v>
      </c>
      <c r="AL638" s="665">
        <v>8</v>
      </c>
      <c r="AM638" s="657">
        <v>4</v>
      </c>
      <c r="AN638" s="666">
        <v>4</v>
      </c>
      <c r="AO638" s="657">
        <v>0</v>
      </c>
      <c r="AP638" s="657">
        <v>0</v>
      </c>
      <c r="AQ638" s="657">
        <v>0</v>
      </c>
      <c r="AR638" s="665">
        <v>8</v>
      </c>
      <c r="AS638" s="657">
        <v>2</v>
      </c>
      <c r="AT638" s="666">
        <v>6</v>
      </c>
      <c r="AU638" s="657">
        <v>7</v>
      </c>
      <c r="AV638" s="657">
        <v>1</v>
      </c>
      <c r="AW638" s="657">
        <v>6</v>
      </c>
      <c r="AX638" s="665">
        <v>8</v>
      </c>
      <c r="AY638" s="657">
        <v>2</v>
      </c>
      <c r="AZ638" s="666">
        <v>6</v>
      </c>
      <c r="BA638" s="657">
        <v>4</v>
      </c>
      <c r="BB638" s="657">
        <v>1</v>
      </c>
      <c r="BC638" s="657">
        <v>3</v>
      </c>
      <c r="BD638" s="665">
        <v>9</v>
      </c>
      <c r="BE638" s="657">
        <v>4</v>
      </c>
      <c r="BF638" s="666">
        <v>5</v>
      </c>
      <c r="BG638" s="657">
        <v>27</v>
      </c>
      <c r="BH638" s="657">
        <v>16</v>
      </c>
      <c r="BI638" s="657">
        <v>11</v>
      </c>
      <c r="BJ638" s="665">
        <v>13</v>
      </c>
      <c r="BK638" s="657">
        <v>3</v>
      </c>
      <c r="BL638" s="666">
        <v>10</v>
      </c>
      <c r="BM638" s="657">
        <v>0</v>
      </c>
      <c r="BN638" s="657">
        <v>0</v>
      </c>
      <c r="BO638" s="657">
        <v>0</v>
      </c>
      <c r="BP638" s="665">
        <v>0</v>
      </c>
      <c r="BQ638" s="657">
        <v>0</v>
      </c>
      <c r="BR638" s="666">
        <v>0</v>
      </c>
      <c r="BS638" s="657">
        <v>6</v>
      </c>
      <c r="BT638" s="657">
        <v>6</v>
      </c>
      <c r="BU638" s="657">
        <v>0</v>
      </c>
      <c r="BV638" s="665">
        <v>5</v>
      </c>
      <c r="BW638" s="657">
        <v>1</v>
      </c>
      <c r="BX638" s="666">
        <v>4</v>
      </c>
      <c r="BY638" s="657">
        <v>13</v>
      </c>
      <c r="BZ638" s="657">
        <v>5</v>
      </c>
      <c r="CA638" s="657">
        <v>8</v>
      </c>
      <c r="CB638" s="665">
        <v>0</v>
      </c>
      <c r="CC638" s="657">
        <v>0</v>
      </c>
      <c r="CD638" s="666">
        <v>0</v>
      </c>
      <c r="CE638" s="657">
        <v>8</v>
      </c>
      <c r="CF638" s="657">
        <v>2</v>
      </c>
      <c r="CG638" s="657">
        <v>6</v>
      </c>
      <c r="CH638" s="665">
        <v>8</v>
      </c>
      <c r="CI638" s="657">
        <v>2</v>
      </c>
      <c r="CJ638" s="666">
        <v>6</v>
      </c>
      <c r="CK638" s="657">
        <v>6</v>
      </c>
      <c r="CL638" s="657">
        <v>1</v>
      </c>
      <c r="CM638" s="657">
        <v>5</v>
      </c>
      <c r="CN638" s="665">
        <v>13</v>
      </c>
      <c r="CO638" s="657">
        <v>3</v>
      </c>
      <c r="CP638" s="666">
        <v>10</v>
      </c>
      <c r="CQ638" s="657">
        <v>0</v>
      </c>
      <c r="CR638" s="657">
        <v>0</v>
      </c>
      <c r="CS638" s="657">
        <v>0</v>
      </c>
      <c r="CT638" s="665">
        <v>0</v>
      </c>
      <c r="CU638" s="657">
        <v>0</v>
      </c>
      <c r="CV638" s="666">
        <v>0</v>
      </c>
      <c r="CW638" s="657">
        <v>0</v>
      </c>
      <c r="CX638" s="657">
        <v>0</v>
      </c>
      <c r="CY638" s="657">
        <v>0</v>
      </c>
      <c r="CZ638" s="665">
        <v>0</v>
      </c>
      <c r="DA638" s="657">
        <v>0</v>
      </c>
      <c r="DB638" s="666">
        <v>0</v>
      </c>
      <c r="DC638" s="657">
        <v>3</v>
      </c>
      <c r="DD638" s="657">
        <v>1</v>
      </c>
      <c r="DE638" s="657">
        <v>2</v>
      </c>
      <c r="DF638" s="665">
        <v>0</v>
      </c>
      <c r="DG638" s="657">
        <v>0</v>
      </c>
      <c r="DH638" s="666">
        <v>0</v>
      </c>
      <c r="DI638" s="657">
        <v>23</v>
      </c>
      <c r="DJ638" s="657">
        <v>14</v>
      </c>
      <c r="DK638" s="657">
        <v>9</v>
      </c>
      <c r="DL638" s="665">
        <v>0</v>
      </c>
      <c r="DM638" s="657">
        <v>0</v>
      </c>
      <c r="DN638" s="666">
        <v>0</v>
      </c>
      <c r="DO638" s="657">
        <v>0</v>
      </c>
      <c r="DP638" s="657">
        <v>0</v>
      </c>
      <c r="DQ638" s="657">
        <v>0</v>
      </c>
      <c r="DR638" s="665">
        <v>0</v>
      </c>
      <c r="DS638" s="657">
        <v>0</v>
      </c>
      <c r="DT638" s="666">
        <v>0</v>
      </c>
      <c r="DU638" s="665">
        <v>0</v>
      </c>
      <c r="DV638" s="657">
        <v>0</v>
      </c>
      <c r="DW638" s="666">
        <v>0</v>
      </c>
    </row>
    <row r="639" spans="1:127" x14ac:dyDescent="0.15">
      <c r="A639" s="529" t="s">
        <v>1981</v>
      </c>
      <c r="B639" s="661">
        <v>190</v>
      </c>
      <c r="C639" s="662">
        <v>105</v>
      </c>
      <c r="D639" s="663">
        <v>85</v>
      </c>
      <c r="E639" s="657">
        <v>43</v>
      </c>
      <c r="F639" s="657">
        <v>30</v>
      </c>
      <c r="G639" s="657">
        <v>13</v>
      </c>
      <c r="H639" s="665">
        <v>5</v>
      </c>
      <c r="I639" s="657">
        <v>3</v>
      </c>
      <c r="J639" s="666">
        <v>2</v>
      </c>
      <c r="K639" s="657">
        <v>5</v>
      </c>
      <c r="L639" s="657">
        <v>2</v>
      </c>
      <c r="M639" s="657">
        <v>3</v>
      </c>
      <c r="N639" s="665">
        <v>10</v>
      </c>
      <c r="O639" s="657">
        <v>4</v>
      </c>
      <c r="P639" s="666">
        <v>6</v>
      </c>
      <c r="Q639" s="657">
        <v>12</v>
      </c>
      <c r="R639" s="657">
        <v>7</v>
      </c>
      <c r="S639" s="657">
        <v>5</v>
      </c>
      <c r="T639" s="665">
        <v>2</v>
      </c>
      <c r="U639" s="657">
        <v>1</v>
      </c>
      <c r="V639" s="666">
        <v>1</v>
      </c>
      <c r="W639" s="657">
        <v>5</v>
      </c>
      <c r="X639" s="657">
        <v>0</v>
      </c>
      <c r="Y639" s="657">
        <v>5</v>
      </c>
      <c r="Z639" s="665">
        <v>6</v>
      </c>
      <c r="AA639" s="657">
        <v>2</v>
      </c>
      <c r="AB639" s="666">
        <v>4</v>
      </c>
      <c r="AC639" s="657">
        <v>0</v>
      </c>
      <c r="AD639" s="657">
        <v>0</v>
      </c>
      <c r="AE639" s="657">
        <v>0</v>
      </c>
      <c r="AF639" s="665">
        <v>9</v>
      </c>
      <c r="AG639" s="657">
        <v>5</v>
      </c>
      <c r="AH639" s="666">
        <v>4</v>
      </c>
      <c r="AI639" s="657">
        <v>41</v>
      </c>
      <c r="AJ639" s="657">
        <v>18</v>
      </c>
      <c r="AK639" s="657">
        <v>23</v>
      </c>
      <c r="AL639" s="665">
        <v>0</v>
      </c>
      <c r="AM639" s="657">
        <v>0</v>
      </c>
      <c r="AN639" s="666">
        <v>0</v>
      </c>
      <c r="AO639" s="657">
        <v>0</v>
      </c>
      <c r="AP639" s="657">
        <v>0</v>
      </c>
      <c r="AQ639" s="657">
        <v>0</v>
      </c>
      <c r="AR639" s="665">
        <v>6</v>
      </c>
      <c r="AS639" s="657">
        <v>4</v>
      </c>
      <c r="AT639" s="666">
        <v>2</v>
      </c>
      <c r="AU639" s="657">
        <v>0</v>
      </c>
      <c r="AV639" s="657">
        <v>0</v>
      </c>
      <c r="AW639" s="657">
        <v>0</v>
      </c>
      <c r="AX639" s="665">
        <v>0</v>
      </c>
      <c r="AY639" s="657">
        <v>0</v>
      </c>
      <c r="AZ639" s="666">
        <v>0</v>
      </c>
      <c r="BA639" s="657">
        <v>3</v>
      </c>
      <c r="BB639" s="657">
        <v>1</v>
      </c>
      <c r="BC639" s="657">
        <v>2</v>
      </c>
      <c r="BD639" s="665">
        <v>0</v>
      </c>
      <c r="BE639" s="657">
        <v>0</v>
      </c>
      <c r="BF639" s="666">
        <v>0</v>
      </c>
      <c r="BG639" s="657">
        <v>0</v>
      </c>
      <c r="BH639" s="657">
        <v>0</v>
      </c>
      <c r="BI639" s="657">
        <v>0</v>
      </c>
      <c r="BJ639" s="665">
        <v>0</v>
      </c>
      <c r="BK639" s="657">
        <v>0</v>
      </c>
      <c r="BL639" s="666">
        <v>0</v>
      </c>
      <c r="BM639" s="657">
        <v>0</v>
      </c>
      <c r="BN639" s="657">
        <v>0</v>
      </c>
      <c r="BO639" s="657">
        <v>0</v>
      </c>
      <c r="BP639" s="665">
        <v>0</v>
      </c>
      <c r="BQ639" s="657">
        <v>0</v>
      </c>
      <c r="BR639" s="666">
        <v>0</v>
      </c>
      <c r="BS639" s="657">
        <v>0</v>
      </c>
      <c r="BT639" s="657">
        <v>0</v>
      </c>
      <c r="BU639" s="657">
        <v>0</v>
      </c>
      <c r="BV639" s="665">
        <v>1</v>
      </c>
      <c r="BW639" s="657">
        <v>1</v>
      </c>
      <c r="BX639" s="666">
        <v>0</v>
      </c>
      <c r="BY639" s="657">
        <v>0</v>
      </c>
      <c r="BZ639" s="657">
        <v>0</v>
      </c>
      <c r="CA639" s="657">
        <v>0</v>
      </c>
      <c r="CB639" s="665">
        <v>0</v>
      </c>
      <c r="CC639" s="657">
        <v>0</v>
      </c>
      <c r="CD639" s="666">
        <v>0</v>
      </c>
      <c r="CE639" s="657">
        <v>0</v>
      </c>
      <c r="CF639" s="657">
        <v>0</v>
      </c>
      <c r="CG639" s="657">
        <v>0</v>
      </c>
      <c r="CH639" s="665">
        <v>5</v>
      </c>
      <c r="CI639" s="657">
        <v>5</v>
      </c>
      <c r="CJ639" s="666">
        <v>0</v>
      </c>
      <c r="CK639" s="657">
        <v>18</v>
      </c>
      <c r="CL639" s="657">
        <v>12</v>
      </c>
      <c r="CM639" s="657">
        <v>6</v>
      </c>
      <c r="CN639" s="665">
        <v>0</v>
      </c>
      <c r="CO639" s="657">
        <v>0</v>
      </c>
      <c r="CP639" s="666">
        <v>0</v>
      </c>
      <c r="CQ639" s="657">
        <v>0</v>
      </c>
      <c r="CR639" s="657">
        <v>0</v>
      </c>
      <c r="CS639" s="657">
        <v>0</v>
      </c>
      <c r="CT639" s="665">
        <v>0</v>
      </c>
      <c r="CU639" s="657">
        <v>0</v>
      </c>
      <c r="CV639" s="666">
        <v>0</v>
      </c>
      <c r="CW639" s="657">
        <v>0</v>
      </c>
      <c r="CX639" s="657">
        <v>0</v>
      </c>
      <c r="CY639" s="657">
        <v>0</v>
      </c>
      <c r="CZ639" s="665">
        <v>0</v>
      </c>
      <c r="DA639" s="657">
        <v>0</v>
      </c>
      <c r="DB639" s="666">
        <v>0</v>
      </c>
      <c r="DC639" s="657">
        <v>0</v>
      </c>
      <c r="DD639" s="657">
        <v>0</v>
      </c>
      <c r="DE639" s="657">
        <v>0</v>
      </c>
      <c r="DF639" s="665">
        <v>0</v>
      </c>
      <c r="DG639" s="657">
        <v>0</v>
      </c>
      <c r="DH639" s="666">
        <v>0</v>
      </c>
      <c r="DI639" s="657">
        <v>19</v>
      </c>
      <c r="DJ639" s="657">
        <v>10</v>
      </c>
      <c r="DK639" s="657">
        <v>9</v>
      </c>
      <c r="DL639" s="665">
        <v>0</v>
      </c>
      <c r="DM639" s="657">
        <v>0</v>
      </c>
      <c r="DN639" s="666">
        <v>0</v>
      </c>
      <c r="DO639" s="657">
        <v>0</v>
      </c>
      <c r="DP639" s="657">
        <v>0</v>
      </c>
      <c r="DQ639" s="657">
        <v>0</v>
      </c>
      <c r="DR639" s="665">
        <v>0</v>
      </c>
      <c r="DS639" s="657">
        <v>0</v>
      </c>
      <c r="DT639" s="666">
        <v>0</v>
      </c>
      <c r="DU639" s="665">
        <v>0</v>
      </c>
      <c r="DV639" s="657">
        <v>0</v>
      </c>
      <c r="DW639" s="666">
        <v>0</v>
      </c>
    </row>
    <row r="640" spans="1:127" x14ac:dyDescent="0.15">
      <c r="A640" s="529" t="s">
        <v>1982</v>
      </c>
      <c r="B640" s="661">
        <v>4090</v>
      </c>
      <c r="C640" s="662">
        <v>1973</v>
      </c>
      <c r="D640" s="663">
        <v>2115</v>
      </c>
      <c r="E640" s="657">
        <v>1694</v>
      </c>
      <c r="F640" s="657">
        <v>725</v>
      </c>
      <c r="G640" s="657">
        <v>967</v>
      </c>
      <c r="H640" s="665">
        <v>483</v>
      </c>
      <c r="I640" s="657">
        <v>259</v>
      </c>
      <c r="J640" s="666">
        <v>224</v>
      </c>
      <c r="K640" s="657">
        <v>258</v>
      </c>
      <c r="L640" s="657">
        <v>137</v>
      </c>
      <c r="M640" s="657">
        <v>121</v>
      </c>
      <c r="N640" s="665">
        <v>225</v>
      </c>
      <c r="O640" s="657">
        <v>118</v>
      </c>
      <c r="P640" s="666">
        <v>107</v>
      </c>
      <c r="Q640" s="657">
        <v>248</v>
      </c>
      <c r="R640" s="657">
        <v>160</v>
      </c>
      <c r="S640" s="657">
        <v>88</v>
      </c>
      <c r="T640" s="665">
        <v>71</v>
      </c>
      <c r="U640" s="657">
        <v>50</v>
      </c>
      <c r="V640" s="666">
        <v>21</v>
      </c>
      <c r="W640" s="657">
        <v>113</v>
      </c>
      <c r="X640" s="657">
        <v>75</v>
      </c>
      <c r="Y640" s="657">
        <v>38</v>
      </c>
      <c r="Z640" s="665">
        <v>119</v>
      </c>
      <c r="AA640" s="657">
        <v>56</v>
      </c>
      <c r="AB640" s="666">
        <v>63</v>
      </c>
      <c r="AC640" s="657">
        <v>14</v>
      </c>
      <c r="AD640" s="657">
        <v>9</v>
      </c>
      <c r="AE640" s="657">
        <v>5</v>
      </c>
      <c r="AF640" s="665">
        <v>44</v>
      </c>
      <c r="AG640" s="657">
        <v>26</v>
      </c>
      <c r="AH640" s="666">
        <v>18</v>
      </c>
      <c r="AI640" s="657">
        <v>163</v>
      </c>
      <c r="AJ640" s="657">
        <v>83</v>
      </c>
      <c r="AK640" s="657">
        <v>80</v>
      </c>
      <c r="AL640" s="665">
        <v>11</v>
      </c>
      <c r="AM640" s="657">
        <v>3</v>
      </c>
      <c r="AN640" s="666">
        <v>8</v>
      </c>
      <c r="AO640" s="657">
        <v>29</v>
      </c>
      <c r="AP640" s="657">
        <v>9</v>
      </c>
      <c r="AQ640" s="657">
        <v>20</v>
      </c>
      <c r="AR640" s="665">
        <v>70</v>
      </c>
      <c r="AS640" s="657">
        <v>33</v>
      </c>
      <c r="AT640" s="666">
        <v>37</v>
      </c>
      <c r="AU640" s="657">
        <v>86</v>
      </c>
      <c r="AV640" s="657">
        <v>21</v>
      </c>
      <c r="AW640" s="657">
        <v>65</v>
      </c>
      <c r="AX640" s="665">
        <v>35</v>
      </c>
      <c r="AY640" s="657">
        <v>27</v>
      </c>
      <c r="AZ640" s="666">
        <v>8</v>
      </c>
      <c r="BA640" s="657">
        <v>42</v>
      </c>
      <c r="BB640" s="657">
        <v>21</v>
      </c>
      <c r="BC640" s="657">
        <v>21</v>
      </c>
      <c r="BD640" s="665">
        <v>25</v>
      </c>
      <c r="BE640" s="657">
        <v>12</v>
      </c>
      <c r="BF640" s="666">
        <v>13</v>
      </c>
      <c r="BG640" s="657">
        <v>46</v>
      </c>
      <c r="BH640" s="657">
        <v>22</v>
      </c>
      <c r="BI640" s="657">
        <v>24</v>
      </c>
      <c r="BJ640" s="665">
        <v>13</v>
      </c>
      <c r="BK640" s="657">
        <v>9</v>
      </c>
      <c r="BL640" s="666">
        <v>4</v>
      </c>
      <c r="BM640" s="657">
        <v>21</v>
      </c>
      <c r="BN640" s="657">
        <v>6</v>
      </c>
      <c r="BO640" s="657">
        <v>15</v>
      </c>
      <c r="BP640" s="665">
        <v>7</v>
      </c>
      <c r="BQ640" s="657">
        <v>5</v>
      </c>
      <c r="BR640" s="666">
        <v>2</v>
      </c>
      <c r="BS640" s="657">
        <v>24</v>
      </c>
      <c r="BT640" s="657">
        <v>3</v>
      </c>
      <c r="BU640" s="657">
        <v>21</v>
      </c>
      <c r="BV640" s="665">
        <v>36</v>
      </c>
      <c r="BW640" s="657">
        <v>24</v>
      </c>
      <c r="BX640" s="666">
        <v>12</v>
      </c>
      <c r="BY640" s="657">
        <v>21</v>
      </c>
      <c r="BZ640" s="657">
        <v>4</v>
      </c>
      <c r="CA640" s="657">
        <v>17</v>
      </c>
      <c r="CB640" s="665">
        <v>30</v>
      </c>
      <c r="CC640" s="657">
        <v>14</v>
      </c>
      <c r="CD640" s="666">
        <v>16</v>
      </c>
      <c r="CE640" s="657">
        <v>7</v>
      </c>
      <c r="CF640" s="657">
        <v>3</v>
      </c>
      <c r="CG640" s="657">
        <v>4</v>
      </c>
      <c r="CH640" s="665">
        <v>1</v>
      </c>
      <c r="CI640" s="657">
        <v>0</v>
      </c>
      <c r="CJ640" s="666">
        <v>1</v>
      </c>
      <c r="CK640" s="657">
        <v>27</v>
      </c>
      <c r="CL640" s="657">
        <v>11</v>
      </c>
      <c r="CM640" s="657">
        <v>16</v>
      </c>
      <c r="CN640" s="665">
        <v>0</v>
      </c>
      <c r="CO640" s="657">
        <v>0</v>
      </c>
      <c r="CP640" s="666">
        <v>0</v>
      </c>
      <c r="CQ640" s="657">
        <v>15</v>
      </c>
      <c r="CR640" s="657">
        <v>2</v>
      </c>
      <c r="CS640" s="657">
        <v>13</v>
      </c>
      <c r="CT640" s="665">
        <v>5</v>
      </c>
      <c r="CU640" s="657">
        <v>1</v>
      </c>
      <c r="CV640" s="666">
        <v>4</v>
      </c>
      <c r="CW640" s="657">
        <v>4</v>
      </c>
      <c r="CX640" s="657">
        <v>2</v>
      </c>
      <c r="CY640" s="657">
        <v>2</v>
      </c>
      <c r="CZ640" s="665">
        <v>0</v>
      </c>
      <c r="DA640" s="657">
        <v>0</v>
      </c>
      <c r="DB640" s="666">
        <v>0</v>
      </c>
      <c r="DC640" s="657">
        <v>20</v>
      </c>
      <c r="DD640" s="657">
        <v>7</v>
      </c>
      <c r="DE640" s="657">
        <v>13</v>
      </c>
      <c r="DF640" s="665">
        <v>22</v>
      </c>
      <c r="DG640" s="657">
        <v>9</v>
      </c>
      <c r="DH640" s="666">
        <v>13</v>
      </c>
      <c r="DI640" s="657">
        <v>54</v>
      </c>
      <c r="DJ640" s="657">
        <v>22</v>
      </c>
      <c r="DK640" s="657">
        <v>32</v>
      </c>
      <c r="DL640" s="665">
        <v>0</v>
      </c>
      <c r="DM640" s="657">
        <v>0</v>
      </c>
      <c r="DN640" s="666">
        <v>0</v>
      </c>
      <c r="DO640" s="657">
        <v>3</v>
      </c>
      <c r="DP640" s="657">
        <v>3</v>
      </c>
      <c r="DQ640" s="657">
        <v>0</v>
      </c>
      <c r="DR640" s="665">
        <v>4</v>
      </c>
      <c r="DS640" s="657">
        <v>2</v>
      </c>
      <c r="DT640" s="666">
        <v>2</v>
      </c>
      <c r="DU640" s="665">
        <v>0</v>
      </c>
      <c r="DV640" s="657">
        <v>0</v>
      </c>
      <c r="DW640" s="666">
        <v>0</v>
      </c>
    </row>
    <row r="641" spans="1:127" x14ac:dyDescent="0.15">
      <c r="A641" s="529" t="s">
        <v>1983</v>
      </c>
      <c r="B641" s="661">
        <v>1826</v>
      </c>
      <c r="C641" s="662">
        <v>843</v>
      </c>
      <c r="D641" s="663">
        <v>983</v>
      </c>
      <c r="E641" s="657">
        <v>522</v>
      </c>
      <c r="F641" s="657">
        <v>255</v>
      </c>
      <c r="G641" s="657">
        <v>267</v>
      </c>
      <c r="H641" s="665">
        <v>220</v>
      </c>
      <c r="I641" s="657">
        <v>93</v>
      </c>
      <c r="J641" s="666">
        <v>127</v>
      </c>
      <c r="K641" s="657">
        <v>151</v>
      </c>
      <c r="L641" s="657">
        <v>67</v>
      </c>
      <c r="M641" s="657">
        <v>84</v>
      </c>
      <c r="N641" s="665">
        <v>181</v>
      </c>
      <c r="O641" s="657">
        <v>90</v>
      </c>
      <c r="P641" s="666">
        <v>91</v>
      </c>
      <c r="Q641" s="657">
        <v>103</v>
      </c>
      <c r="R641" s="657">
        <v>64</v>
      </c>
      <c r="S641" s="657">
        <v>39</v>
      </c>
      <c r="T641" s="665">
        <v>24</v>
      </c>
      <c r="U641" s="657">
        <v>13</v>
      </c>
      <c r="V641" s="666">
        <v>11</v>
      </c>
      <c r="W641" s="657">
        <v>21</v>
      </c>
      <c r="X641" s="657">
        <v>8</v>
      </c>
      <c r="Y641" s="657">
        <v>13</v>
      </c>
      <c r="Z641" s="665">
        <v>71</v>
      </c>
      <c r="AA641" s="657">
        <v>28</v>
      </c>
      <c r="AB641" s="666">
        <v>43</v>
      </c>
      <c r="AC641" s="657">
        <v>8</v>
      </c>
      <c r="AD641" s="657">
        <v>4</v>
      </c>
      <c r="AE641" s="657">
        <v>4</v>
      </c>
      <c r="AF641" s="665">
        <v>24</v>
      </c>
      <c r="AG641" s="657">
        <v>13</v>
      </c>
      <c r="AH641" s="666">
        <v>11</v>
      </c>
      <c r="AI641" s="657">
        <v>119</v>
      </c>
      <c r="AJ641" s="657">
        <v>53</v>
      </c>
      <c r="AK641" s="657">
        <v>66</v>
      </c>
      <c r="AL641" s="665">
        <v>7</v>
      </c>
      <c r="AM641" s="657">
        <v>2</v>
      </c>
      <c r="AN641" s="666">
        <v>5</v>
      </c>
      <c r="AO641" s="657">
        <v>27</v>
      </c>
      <c r="AP641" s="657">
        <v>8</v>
      </c>
      <c r="AQ641" s="657">
        <v>19</v>
      </c>
      <c r="AR641" s="665">
        <v>38</v>
      </c>
      <c r="AS641" s="657">
        <v>20</v>
      </c>
      <c r="AT641" s="666">
        <v>18</v>
      </c>
      <c r="AU641" s="657">
        <v>25</v>
      </c>
      <c r="AV641" s="657">
        <v>12</v>
      </c>
      <c r="AW641" s="657">
        <v>13</v>
      </c>
      <c r="AX641" s="665">
        <v>1</v>
      </c>
      <c r="AY641" s="657">
        <v>0</v>
      </c>
      <c r="AZ641" s="666">
        <v>1</v>
      </c>
      <c r="BA641" s="657">
        <v>40</v>
      </c>
      <c r="BB641" s="657">
        <v>20</v>
      </c>
      <c r="BC641" s="657">
        <v>20</v>
      </c>
      <c r="BD641" s="665">
        <v>17</v>
      </c>
      <c r="BE641" s="657">
        <v>8</v>
      </c>
      <c r="BF641" s="666">
        <v>9</v>
      </c>
      <c r="BG641" s="657">
        <v>45</v>
      </c>
      <c r="BH641" s="657">
        <v>21</v>
      </c>
      <c r="BI641" s="657">
        <v>24</v>
      </c>
      <c r="BJ641" s="665">
        <v>12</v>
      </c>
      <c r="BK641" s="657">
        <v>9</v>
      </c>
      <c r="BL641" s="666">
        <v>3</v>
      </c>
      <c r="BM641" s="657">
        <v>11</v>
      </c>
      <c r="BN641" s="657">
        <v>1</v>
      </c>
      <c r="BO641" s="657">
        <v>10</v>
      </c>
      <c r="BP641" s="665">
        <v>5</v>
      </c>
      <c r="BQ641" s="657">
        <v>4</v>
      </c>
      <c r="BR641" s="666">
        <v>1</v>
      </c>
      <c r="BS641" s="657">
        <v>24</v>
      </c>
      <c r="BT641" s="657">
        <v>3</v>
      </c>
      <c r="BU641" s="657">
        <v>21</v>
      </c>
      <c r="BV641" s="665">
        <v>7</v>
      </c>
      <c r="BW641" s="657">
        <v>2</v>
      </c>
      <c r="BX641" s="666">
        <v>5</v>
      </c>
      <c r="BY641" s="657">
        <v>19</v>
      </c>
      <c r="BZ641" s="657">
        <v>2</v>
      </c>
      <c r="CA641" s="657">
        <v>17</v>
      </c>
      <c r="CB641" s="665">
        <v>7</v>
      </c>
      <c r="CC641" s="657">
        <v>2</v>
      </c>
      <c r="CD641" s="666">
        <v>5</v>
      </c>
      <c r="CE641" s="657">
        <v>2</v>
      </c>
      <c r="CF641" s="657">
        <v>1</v>
      </c>
      <c r="CG641" s="657">
        <v>1</v>
      </c>
      <c r="CH641" s="665">
        <v>0</v>
      </c>
      <c r="CI641" s="657">
        <v>0</v>
      </c>
      <c r="CJ641" s="666">
        <v>0</v>
      </c>
      <c r="CK641" s="657">
        <v>18</v>
      </c>
      <c r="CL641" s="657">
        <v>9</v>
      </c>
      <c r="CM641" s="657">
        <v>9</v>
      </c>
      <c r="CN641" s="665">
        <v>0</v>
      </c>
      <c r="CO641" s="657">
        <v>0</v>
      </c>
      <c r="CP641" s="666">
        <v>0</v>
      </c>
      <c r="CQ641" s="657">
        <v>0</v>
      </c>
      <c r="CR641" s="657">
        <v>0</v>
      </c>
      <c r="CS641" s="657">
        <v>0</v>
      </c>
      <c r="CT641" s="665">
        <v>1</v>
      </c>
      <c r="CU641" s="657">
        <v>0</v>
      </c>
      <c r="CV641" s="666">
        <v>1</v>
      </c>
      <c r="CW641" s="657">
        <v>0</v>
      </c>
      <c r="CX641" s="657">
        <v>0</v>
      </c>
      <c r="CY641" s="657">
        <v>0</v>
      </c>
      <c r="CZ641" s="665">
        <v>0</v>
      </c>
      <c r="DA641" s="657">
        <v>0</v>
      </c>
      <c r="DB641" s="666">
        <v>0</v>
      </c>
      <c r="DC641" s="657">
        <v>20</v>
      </c>
      <c r="DD641" s="657">
        <v>7</v>
      </c>
      <c r="DE641" s="657">
        <v>13</v>
      </c>
      <c r="DF641" s="665">
        <v>1</v>
      </c>
      <c r="DG641" s="657">
        <v>0</v>
      </c>
      <c r="DH641" s="666">
        <v>1</v>
      </c>
      <c r="DI641" s="657">
        <v>52</v>
      </c>
      <c r="DJ641" s="657">
        <v>21</v>
      </c>
      <c r="DK641" s="657">
        <v>31</v>
      </c>
      <c r="DL641" s="665">
        <v>0</v>
      </c>
      <c r="DM641" s="657">
        <v>0</v>
      </c>
      <c r="DN641" s="666">
        <v>0</v>
      </c>
      <c r="DO641" s="657">
        <v>3</v>
      </c>
      <c r="DP641" s="657">
        <v>3</v>
      </c>
      <c r="DQ641" s="657">
        <v>0</v>
      </c>
      <c r="DR641" s="665">
        <v>0</v>
      </c>
      <c r="DS641" s="657">
        <v>0</v>
      </c>
      <c r="DT641" s="666">
        <v>0</v>
      </c>
      <c r="DU641" s="665">
        <v>0</v>
      </c>
      <c r="DV641" s="657">
        <v>0</v>
      </c>
      <c r="DW641" s="666">
        <v>0</v>
      </c>
    </row>
    <row r="642" spans="1:127" x14ac:dyDescent="0.15">
      <c r="A642" s="529" t="s">
        <v>1984</v>
      </c>
      <c r="B642" s="661">
        <v>2264</v>
      </c>
      <c r="C642" s="662">
        <v>1130</v>
      </c>
      <c r="D642" s="663">
        <v>1132</v>
      </c>
      <c r="E642" s="657">
        <v>1172</v>
      </c>
      <c r="F642" s="657">
        <v>470</v>
      </c>
      <c r="G642" s="657">
        <v>700</v>
      </c>
      <c r="H642" s="665">
        <v>263</v>
      </c>
      <c r="I642" s="657">
        <v>166</v>
      </c>
      <c r="J642" s="666">
        <v>97</v>
      </c>
      <c r="K642" s="657">
        <v>107</v>
      </c>
      <c r="L642" s="657">
        <v>70</v>
      </c>
      <c r="M642" s="657">
        <v>37</v>
      </c>
      <c r="N642" s="665">
        <v>44</v>
      </c>
      <c r="O642" s="657">
        <v>28</v>
      </c>
      <c r="P642" s="666">
        <v>16</v>
      </c>
      <c r="Q642" s="657">
        <v>145</v>
      </c>
      <c r="R642" s="657">
        <v>96</v>
      </c>
      <c r="S642" s="657">
        <v>49</v>
      </c>
      <c r="T642" s="665">
        <v>47</v>
      </c>
      <c r="U642" s="657">
        <v>37</v>
      </c>
      <c r="V642" s="666">
        <v>10</v>
      </c>
      <c r="W642" s="657">
        <v>92</v>
      </c>
      <c r="X642" s="657">
        <v>67</v>
      </c>
      <c r="Y642" s="657">
        <v>25</v>
      </c>
      <c r="Z642" s="665">
        <v>48</v>
      </c>
      <c r="AA642" s="657">
        <v>28</v>
      </c>
      <c r="AB642" s="666">
        <v>20</v>
      </c>
      <c r="AC642" s="657">
        <v>6</v>
      </c>
      <c r="AD642" s="657">
        <v>5</v>
      </c>
      <c r="AE642" s="657">
        <v>1</v>
      </c>
      <c r="AF642" s="665">
        <v>20</v>
      </c>
      <c r="AG642" s="657">
        <v>13</v>
      </c>
      <c r="AH642" s="666">
        <v>7</v>
      </c>
      <c r="AI642" s="657">
        <v>44</v>
      </c>
      <c r="AJ642" s="657">
        <v>30</v>
      </c>
      <c r="AK642" s="657">
        <v>14</v>
      </c>
      <c r="AL642" s="665">
        <v>4</v>
      </c>
      <c r="AM642" s="657">
        <v>1</v>
      </c>
      <c r="AN642" s="666">
        <v>3</v>
      </c>
      <c r="AO642" s="657">
        <v>2</v>
      </c>
      <c r="AP642" s="657">
        <v>1</v>
      </c>
      <c r="AQ642" s="657">
        <v>1</v>
      </c>
      <c r="AR642" s="665">
        <v>32</v>
      </c>
      <c r="AS642" s="657">
        <v>13</v>
      </c>
      <c r="AT642" s="666">
        <v>19</v>
      </c>
      <c r="AU642" s="657">
        <v>61</v>
      </c>
      <c r="AV642" s="657">
        <v>9</v>
      </c>
      <c r="AW642" s="657">
        <v>52</v>
      </c>
      <c r="AX642" s="665">
        <v>34</v>
      </c>
      <c r="AY642" s="657">
        <v>27</v>
      </c>
      <c r="AZ642" s="666">
        <v>7</v>
      </c>
      <c r="BA642" s="657">
        <v>2</v>
      </c>
      <c r="BB642" s="657">
        <v>1</v>
      </c>
      <c r="BC642" s="657">
        <v>1</v>
      </c>
      <c r="BD642" s="665">
        <v>8</v>
      </c>
      <c r="BE642" s="657">
        <v>4</v>
      </c>
      <c r="BF642" s="666">
        <v>4</v>
      </c>
      <c r="BG642" s="657">
        <v>1</v>
      </c>
      <c r="BH642" s="657">
        <v>1</v>
      </c>
      <c r="BI642" s="657">
        <v>0</v>
      </c>
      <c r="BJ642" s="665">
        <v>1</v>
      </c>
      <c r="BK642" s="657">
        <v>0</v>
      </c>
      <c r="BL642" s="666">
        <v>1</v>
      </c>
      <c r="BM642" s="657">
        <v>10</v>
      </c>
      <c r="BN642" s="657">
        <v>5</v>
      </c>
      <c r="BO642" s="657">
        <v>5</v>
      </c>
      <c r="BP642" s="665">
        <v>2</v>
      </c>
      <c r="BQ642" s="657">
        <v>1</v>
      </c>
      <c r="BR642" s="666">
        <v>1</v>
      </c>
      <c r="BS642" s="657">
        <v>0</v>
      </c>
      <c r="BT642" s="657">
        <v>0</v>
      </c>
      <c r="BU642" s="657">
        <v>0</v>
      </c>
      <c r="BV642" s="665">
        <v>29</v>
      </c>
      <c r="BW642" s="657">
        <v>22</v>
      </c>
      <c r="BX642" s="666">
        <v>7</v>
      </c>
      <c r="BY642" s="657">
        <v>2</v>
      </c>
      <c r="BZ642" s="657">
        <v>2</v>
      </c>
      <c r="CA642" s="657">
        <v>0</v>
      </c>
      <c r="CB642" s="665">
        <v>23</v>
      </c>
      <c r="CC642" s="657">
        <v>12</v>
      </c>
      <c r="CD642" s="666">
        <v>11</v>
      </c>
      <c r="CE642" s="657">
        <v>5</v>
      </c>
      <c r="CF642" s="657">
        <v>2</v>
      </c>
      <c r="CG642" s="657">
        <v>3</v>
      </c>
      <c r="CH642" s="665">
        <v>1</v>
      </c>
      <c r="CI642" s="657">
        <v>0</v>
      </c>
      <c r="CJ642" s="666">
        <v>1</v>
      </c>
      <c r="CK642" s="657">
        <v>9</v>
      </c>
      <c r="CL642" s="657">
        <v>2</v>
      </c>
      <c r="CM642" s="657">
        <v>7</v>
      </c>
      <c r="CN642" s="665">
        <v>0</v>
      </c>
      <c r="CO642" s="657">
        <v>0</v>
      </c>
      <c r="CP642" s="666">
        <v>0</v>
      </c>
      <c r="CQ642" s="657">
        <v>15</v>
      </c>
      <c r="CR642" s="657">
        <v>2</v>
      </c>
      <c r="CS642" s="657">
        <v>13</v>
      </c>
      <c r="CT642" s="665">
        <v>4</v>
      </c>
      <c r="CU642" s="657">
        <v>1</v>
      </c>
      <c r="CV642" s="666">
        <v>3</v>
      </c>
      <c r="CW642" s="657">
        <v>4</v>
      </c>
      <c r="CX642" s="657">
        <v>2</v>
      </c>
      <c r="CY642" s="657">
        <v>2</v>
      </c>
      <c r="CZ642" s="665">
        <v>0</v>
      </c>
      <c r="DA642" s="657">
        <v>0</v>
      </c>
      <c r="DB642" s="666">
        <v>0</v>
      </c>
      <c r="DC642" s="657">
        <v>0</v>
      </c>
      <c r="DD642" s="657">
        <v>0</v>
      </c>
      <c r="DE642" s="657">
        <v>0</v>
      </c>
      <c r="DF642" s="665">
        <v>21</v>
      </c>
      <c r="DG642" s="657">
        <v>9</v>
      </c>
      <c r="DH642" s="666">
        <v>12</v>
      </c>
      <c r="DI642" s="657">
        <v>2</v>
      </c>
      <c r="DJ642" s="657">
        <v>1</v>
      </c>
      <c r="DK642" s="657">
        <v>1</v>
      </c>
      <c r="DL642" s="665">
        <v>0</v>
      </c>
      <c r="DM642" s="657">
        <v>0</v>
      </c>
      <c r="DN642" s="666">
        <v>0</v>
      </c>
      <c r="DO642" s="657">
        <v>0</v>
      </c>
      <c r="DP642" s="657">
        <v>0</v>
      </c>
      <c r="DQ642" s="657">
        <v>0</v>
      </c>
      <c r="DR642" s="665">
        <v>4</v>
      </c>
      <c r="DS642" s="657">
        <v>2</v>
      </c>
      <c r="DT642" s="666">
        <v>2</v>
      </c>
      <c r="DU642" s="665">
        <v>0</v>
      </c>
      <c r="DV642" s="657">
        <v>0</v>
      </c>
      <c r="DW642" s="666">
        <v>0</v>
      </c>
    </row>
    <row r="643" spans="1:127" x14ac:dyDescent="0.15">
      <c r="A643" s="529" t="s">
        <v>1985</v>
      </c>
      <c r="B643" s="661">
        <v>81476</v>
      </c>
      <c r="C643" s="662">
        <v>36635</v>
      </c>
      <c r="D643" s="663">
        <v>44434</v>
      </c>
      <c r="E643" s="657">
        <v>33627</v>
      </c>
      <c r="F643" s="657">
        <v>15364</v>
      </c>
      <c r="G643" s="657">
        <v>18199</v>
      </c>
      <c r="H643" s="665">
        <v>6809</v>
      </c>
      <c r="I643" s="657">
        <v>2921</v>
      </c>
      <c r="J643" s="666">
        <v>3843</v>
      </c>
      <c r="K643" s="657">
        <v>4320</v>
      </c>
      <c r="L643" s="657">
        <v>1851</v>
      </c>
      <c r="M643" s="657">
        <v>2426</v>
      </c>
      <c r="N643" s="665">
        <v>2324</v>
      </c>
      <c r="O643" s="657">
        <v>1076</v>
      </c>
      <c r="P643" s="666">
        <v>1225</v>
      </c>
      <c r="Q643" s="657">
        <v>13104</v>
      </c>
      <c r="R643" s="657">
        <v>6166</v>
      </c>
      <c r="S643" s="657">
        <v>6938</v>
      </c>
      <c r="T643" s="665">
        <v>302</v>
      </c>
      <c r="U643" s="657">
        <v>155</v>
      </c>
      <c r="V643" s="666">
        <v>147</v>
      </c>
      <c r="W643" s="657">
        <v>1638</v>
      </c>
      <c r="X643" s="657">
        <v>816</v>
      </c>
      <c r="Y643" s="657">
        <v>816</v>
      </c>
      <c r="Z643" s="665">
        <v>1786</v>
      </c>
      <c r="AA643" s="657">
        <v>655</v>
      </c>
      <c r="AB643" s="666">
        <v>1015</v>
      </c>
      <c r="AC643" s="657">
        <v>140</v>
      </c>
      <c r="AD643" s="657">
        <v>53</v>
      </c>
      <c r="AE643" s="657">
        <v>87</v>
      </c>
      <c r="AF643" s="665">
        <v>751</v>
      </c>
      <c r="AG643" s="657">
        <v>281</v>
      </c>
      <c r="AH643" s="666">
        <v>467</v>
      </c>
      <c r="AI643" s="657">
        <v>2333</v>
      </c>
      <c r="AJ643" s="657">
        <v>1027</v>
      </c>
      <c r="AK643" s="657">
        <v>1274</v>
      </c>
      <c r="AL643" s="665">
        <v>419</v>
      </c>
      <c r="AM643" s="657">
        <v>191</v>
      </c>
      <c r="AN643" s="666">
        <v>228</v>
      </c>
      <c r="AO643" s="657">
        <v>223</v>
      </c>
      <c r="AP643" s="657">
        <v>70</v>
      </c>
      <c r="AQ643" s="657">
        <v>153</v>
      </c>
      <c r="AR643" s="665">
        <v>2675</v>
      </c>
      <c r="AS643" s="657">
        <v>1107</v>
      </c>
      <c r="AT643" s="666">
        <v>1522</v>
      </c>
      <c r="AU643" s="657">
        <v>970</v>
      </c>
      <c r="AV643" s="657">
        <v>396</v>
      </c>
      <c r="AW643" s="657">
        <v>574</v>
      </c>
      <c r="AX643" s="665">
        <v>838</v>
      </c>
      <c r="AY643" s="657">
        <v>439</v>
      </c>
      <c r="AZ643" s="666">
        <v>399</v>
      </c>
      <c r="BA643" s="657">
        <v>1263</v>
      </c>
      <c r="BB643" s="657">
        <v>492</v>
      </c>
      <c r="BC643" s="657">
        <v>766</v>
      </c>
      <c r="BD643" s="665">
        <v>269</v>
      </c>
      <c r="BE643" s="657">
        <v>138</v>
      </c>
      <c r="BF643" s="666">
        <v>131</v>
      </c>
      <c r="BG643" s="657">
        <v>2399</v>
      </c>
      <c r="BH643" s="657">
        <v>1251</v>
      </c>
      <c r="BI643" s="657">
        <v>1148</v>
      </c>
      <c r="BJ643" s="665">
        <v>278</v>
      </c>
      <c r="BK643" s="657">
        <v>107</v>
      </c>
      <c r="BL643" s="666">
        <v>171</v>
      </c>
      <c r="BM643" s="657">
        <v>262</v>
      </c>
      <c r="BN643" s="657">
        <v>113</v>
      </c>
      <c r="BO643" s="657">
        <v>146</v>
      </c>
      <c r="BP643" s="665">
        <v>146</v>
      </c>
      <c r="BQ643" s="657">
        <v>47</v>
      </c>
      <c r="BR643" s="666">
        <v>99</v>
      </c>
      <c r="BS643" s="657">
        <v>459</v>
      </c>
      <c r="BT643" s="657">
        <v>100</v>
      </c>
      <c r="BU643" s="657">
        <v>344</v>
      </c>
      <c r="BV643" s="665">
        <v>295</v>
      </c>
      <c r="BW643" s="657">
        <v>152</v>
      </c>
      <c r="BX643" s="666">
        <v>143</v>
      </c>
      <c r="BY643" s="657">
        <v>197</v>
      </c>
      <c r="BZ643" s="657">
        <v>66</v>
      </c>
      <c r="CA643" s="657">
        <v>128</v>
      </c>
      <c r="CB643" s="665">
        <v>297</v>
      </c>
      <c r="CC643" s="657">
        <v>124</v>
      </c>
      <c r="CD643" s="666">
        <v>170</v>
      </c>
      <c r="CE643" s="657">
        <v>201</v>
      </c>
      <c r="CF643" s="657">
        <v>69</v>
      </c>
      <c r="CG643" s="657">
        <v>132</v>
      </c>
      <c r="CH643" s="665">
        <v>788</v>
      </c>
      <c r="CI643" s="657">
        <v>400</v>
      </c>
      <c r="CJ643" s="666">
        <v>388</v>
      </c>
      <c r="CK643" s="657">
        <v>662</v>
      </c>
      <c r="CL643" s="657">
        <v>238</v>
      </c>
      <c r="CM643" s="657">
        <v>424</v>
      </c>
      <c r="CN643" s="665">
        <v>377</v>
      </c>
      <c r="CO643" s="657">
        <v>140</v>
      </c>
      <c r="CP643" s="666">
        <v>237</v>
      </c>
      <c r="CQ643" s="657">
        <v>171</v>
      </c>
      <c r="CR643" s="657">
        <v>87</v>
      </c>
      <c r="CS643" s="657">
        <v>84</v>
      </c>
      <c r="CT643" s="665">
        <v>141</v>
      </c>
      <c r="CU643" s="657">
        <v>77</v>
      </c>
      <c r="CV643" s="666">
        <v>64</v>
      </c>
      <c r="CW643" s="657">
        <v>213</v>
      </c>
      <c r="CX643" s="657">
        <v>108</v>
      </c>
      <c r="CY643" s="657">
        <v>105</v>
      </c>
      <c r="CZ643" s="665">
        <v>137</v>
      </c>
      <c r="DA643" s="657">
        <v>90</v>
      </c>
      <c r="DB643" s="666">
        <v>47</v>
      </c>
      <c r="DC643" s="657">
        <v>211</v>
      </c>
      <c r="DD643" s="657">
        <v>100</v>
      </c>
      <c r="DE643" s="657">
        <v>111</v>
      </c>
      <c r="DF643" s="665">
        <v>38</v>
      </c>
      <c r="DG643" s="657">
        <v>10</v>
      </c>
      <c r="DH643" s="666">
        <v>28</v>
      </c>
      <c r="DI643" s="657">
        <v>167</v>
      </c>
      <c r="DJ643" s="657">
        <v>50</v>
      </c>
      <c r="DK643" s="657">
        <v>117</v>
      </c>
      <c r="DL643" s="665">
        <v>79</v>
      </c>
      <c r="DM643" s="657">
        <v>34</v>
      </c>
      <c r="DN643" s="666">
        <v>45</v>
      </c>
      <c r="DO643" s="657">
        <v>51</v>
      </c>
      <c r="DP643" s="657">
        <v>15</v>
      </c>
      <c r="DQ643" s="657">
        <v>36</v>
      </c>
      <c r="DR643" s="665">
        <v>104</v>
      </c>
      <c r="DS643" s="657">
        <v>52</v>
      </c>
      <c r="DT643" s="666">
        <v>52</v>
      </c>
      <c r="DU643" s="665">
        <v>12</v>
      </c>
      <c r="DV643" s="657">
        <v>7</v>
      </c>
      <c r="DW643" s="666">
        <v>5</v>
      </c>
    </row>
    <row r="644" spans="1:127" x14ac:dyDescent="0.15">
      <c r="A644" s="529" t="s">
        <v>1986</v>
      </c>
      <c r="B644" s="661">
        <v>40852</v>
      </c>
      <c r="C644" s="662">
        <v>18712</v>
      </c>
      <c r="D644" s="663">
        <v>22078</v>
      </c>
      <c r="E644" s="657">
        <v>20824</v>
      </c>
      <c r="F644" s="657">
        <v>9937</v>
      </c>
      <c r="G644" s="657">
        <v>10862</v>
      </c>
      <c r="H644" s="665">
        <v>2778</v>
      </c>
      <c r="I644" s="657">
        <v>1222</v>
      </c>
      <c r="J644" s="666">
        <v>1542</v>
      </c>
      <c r="K644" s="657">
        <v>1366</v>
      </c>
      <c r="L644" s="657">
        <v>398</v>
      </c>
      <c r="M644" s="657">
        <v>968</v>
      </c>
      <c r="N644" s="665">
        <v>439</v>
      </c>
      <c r="O644" s="657">
        <v>245</v>
      </c>
      <c r="P644" s="666">
        <v>171</v>
      </c>
      <c r="Q644" s="657">
        <v>7563</v>
      </c>
      <c r="R644" s="657">
        <v>3507</v>
      </c>
      <c r="S644" s="657">
        <v>4056</v>
      </c>
      <c r="T644" s="665">
        <v>85</v>
      </c>
      <c r="U644" s="657">
        <v>44</v>
      </c>
      <c r="V644" s="666">
        <v>41</v>
      </c>
      <c r="W644" s="657">
        <v>620</v>
      </c>
      <c r="X644" s="657">
        <v>406</v>
      </c>
      <c r="Y644" s="657">
        <v>214</v>
      </c>
      <c r="Z644" s="665">
        <v>529</v>
      </c>
      <c r="AA644" s="657">
        <v>158</v>
      </c>
      <c r="AB644" s="666">
        <v>371</v>
      </c>
      <c r="AC644" s="657">
        <v>25</v>
      </c>
      <c r="AD644" s="657">
        <v>5</v>
      </c>
      <c r="AE644" s="657">
        <v>20</v>
      </c>
      <c r="AF644" s="665">
        <v>389</v>
      </c>
      <c r="AG644" s="657">
        <v>134</v>
      </c>
      <c r="AH644" s="666">
        <v>255</v>
      </c>
      <c r="AI644" s="657">
        <v>515</v>
      </c>
      <c r="AJ644" s="657">
        <v>196</v>
      </c>
      <c r="AK644" s="657">
        <v>319</v>
      </c>
      <c r="AL644" s="665">
        <v>235</v>
      </c>
      <c r="AM644" s="657">
        <v>102</v>
      </c>
      <c r="AN644" s="666">
        <v>133</v>
      </c>
      <c r="AO644" s="657">
        <v>52</v>
      </c>
      <c r="AP644" s="657">
        <v>5</v>
      </c>
      <c r="AQ644" s="657">
        <v>47</v>
      </c>
      <c r="AR644" s="665">
        <v>869</v>
      </c>
      <c r="AS644" s="657">
        <v>345</v>
      </c>
      <c r="AT644" s="666">
        <v>524</v>
      </c>
      <c r="AU644" s="657">
        <v>658</v>
      </c>
      <c r="AV644" s="657">
        <v>258</v>
      </c>
      <c r="AW644" s="657">
        <v>400</v>
      </c>
      <c r="AX644" s="665">
        <v>140</v>
      </c>
      <c r="AY644" s="657">
        <v>82</v>
      </c>
      <c r="AZ644" s="666">
        <v>58</v>
      </c>
      <c r="BA644" s="657">
        <v>277</v>
      </c>
      <c r="BB644" s="657">
        <v>69</v>
      </c>
      <c r="BC644" s="657">
        <v>208</v>
      </c>
      <c r="BD644" s="665">
        <v>0</v>
      </c>
      <c r="BE644" s="657">
        <v>0</v>
      </c>
      <c r="BF644" s="666">
        <v>0</v>
      </c>
      <c r="BG644" s="657">
        <v>1535</v>
      </c>
      <c r="BH644" s="657">
        <v>848</v>
      </c>
      <c r="BI644" s="657">
        <v>687</v>
      </c>
      <c r="BJ644" s="665">
        <v>86</v>
      </c>
      <c r="BK644" s="657">
        <v>28</v>
      </c>
      <c r="BL644" s="666">
        <v>58</v>
      </c>
      <c r="BM644" s="657">
        <v>29</v>
      </c>
      <c r="BN644" s="657">
        <v>1</v>
      </c>
      <c r="BO644" s="657">
        <v>28</v>
      </c>
      <c r="BP644" s="665">
        <v>42</v>
      </c>
      <c r="BQ644" s="657">
        <v>4</v>
      </c>
      <c r="BR644" s="666">
        <v>38</v>
      </c>
      <c r="BS644" s="657">
        <v>235</v>
      </c>
      <c r="BT644" s="657">
        <v>9</v>
      </c>
      <c r="BU644" s="657">
        <v>226</v>
      </c>
      <c r="BV644" s="665">
        <v>118</v>
      </c>
      <c r="BW644" s="657">
        <v>70</v>
      </c>
      <c r="BX644" s="666">
        <v>48</v>
      </c>
      <c r="BY644" s="657">
        <v>56</v>
      </c>
      <c r="BZ644" s="657">
        <v>22</v>
      </c>
      <c r="CA644" s="657">
        <v>34</v>
      </c>
      <c r="CB644" s="665">
        <v>135</v>
      </c>
      <c r="CC644" s="657">
        <v>64</v>
      </c>
      <c r="CD644" s="666">
        <v>71</v>
      </c>
      <c r="CE644" s="657">
        <v>35</v>
      </c>
      <c r="CF644" s="657">
        <v>4</v>
      </c>
      <c r="CG644" s="657">
        <v>31</v>
      </c>
      <c r="CH644" s="665">
        <v>618</v>
      </c>
      <c r="CI644" s="657">
        <v>336</v>
      </c>
      <c r="CJ644" s="666">
        <v>282</v>
      </c>
      <c r="CK644" s="657">
        <v>172</v>
      </c>
      <c r="CL644" s="657">
        <v>42</v>
      </c>
      <c r="CM644" s="657">
        <v>130</v>
      </c>
      <c r="CN644" s="665">
        <v>124</v>
      </c>
      <c r="CO644" s="657">
        <v>11</v>
      </c>
      <c r="CP644" s="666">
        <v>113</v>
      </c>
      <c r="CQ644" s="657">
        <v>56</v>
      </c>
      <c r="CR644" s="657">
        <v>11</v>
      </c>
      <c r="CS644" s="657">
        <v>45</v>
      </c>
      <c r="CT644" s="665">
        <v>0</v>
      </c>
      <c r="CU644" s="657">
        <v>0</v>
      </c>
      <c r="CV644" s="666">
        <v>0</v>
      </c>
      <c r="CW644" s="657">
        <v>0</v>
      </c>
      <c r="CX644" s="657">
        <v>0</v>
      </c>
      <c r="CY644" s="657">
        <v>0</v>
      </c>
      <c r="CZ644" s="665">
        <v>110</v>
      </c>
      <c r="DA644" s="657">
        <v>78</v>
      </c>
      <c r="DB644" s="666">
        <v>32</v>
      </c>
      <c r="DC644" s="657">
        <v>113</v>
      </c>
      <c r="DD644" s="657">
        <v>62</v>
      </c>
      <c r="DE644" s="657">
        <v>51</v>
      </c>
      <c r="DF644" s="665">
        <v>0</v>
      </c>
      <c r="DG644" s="657">
        <v>0</v>
      </c>
      <c r="DH644" s="666">
        <v>0</v>
      </c>
      <c r="DI644" s="657">
        <v>0</v>
      </c>
      <c r="DJ644" s="657">
        <v>0</v>
      </c>
      <c r="DK644" s="657">
        <v>0</v>
      </c>
      <c r="DL644" s="665">
        <v>17</v>
      </c>
      <c r="DM644" s="657">
        <v>8</v>
      </c>
      <c r="DN644" s="666">
        <v>9</v>
      </c>
      <c r="DO644" s="657">
        <v>7</v>
      </c>
      <c r="DP644" s="657">
        <v>1</v>
      </c>
      <c r="DQ644" s="657">
        <v>6</v>
      </c>
      <c r="DR644" s="665">
        <v>0</v>
      </c>
      <c r="DS644" s="657">
        <v>0</v>
      </c>
      <c r="DT644" s="666">
        <v>0</v>
      </c>
      <c r="DU644" s="665">
        <v>0</v>
      </c>
      <c r="DV644" s="657">
        <v>0</v>
      </c>
      <c r="DW644" s="666">
        <v>0</v>
      </c>
    </row>
    <row r="645" spans="1:127" x14ac:dyDescent="0.15">
      <c r="A645" s="529" t="s">
        <v>1987</v>
      </c>
      <c r="B645" s="661">
        <v>40852</v>
      </c>
      <c r="C645" s="662">
        <v>18712</v>
      </c>
      <c r="D645" s="663">
        <v>22078</v>
      </c>
      <c r="E645" s="657">
        <v>20824</v>
      </c>
      <c r="F645" s="657">
        <v>9937</v>
      </c>
      <c r="G645" s="657">
        <v>10862</v>
      </c>
      <c r="H645" s="665">
        <v>2778</v>
      </c>
      <c r="I645" s="657">
        <v>1222</v>
      </c>
      <c r="J645" s="666">
        <v>1542</v>
      </c>
      <c r="K645" s="657">
        <v>1366</v>
      </c>
      <c r="L645" s="657">
        <v>398</v>
      </c>
      <c r="M645" s="657">
        <v>968</v>
      </c>
      <c r="N645" s="665">
        <v>439</v>
      </c>
      <c r="O645" s="657">
        <v>245</v>
      </c>
      <c r="P645" s="666">
        <v>171</v>
      </c>
      <c r="Q645" s="657">
        <v>7563</v>
      </c>
      <c r="R645" s="657">
        <v>3507</v>
      </c>
      <c r="S645" s="657">
        <v>4056</v>
      </c>
      <c r="T645" s="665">
        <v>85</v>
      </c>
      <c r="U645" s="657">
        <v>44</v>
      </c>
      <c r="V645" s="666">
        <v>41</v>
      </c>
      <c r="W645" s="657">
        <v>620</v>
      </c>
      <c r="X645" s="657">
        <v>406</v>
      </c>
      <c r="Y645" s="657">
        <v>214</v>
      </c>
      <c r="Z645" s="665">
        <v>529</v>
      </c>
      <c r="AA645" s="657">
        <v>158</v>
      </c>
      <c r="AB645" s="666">
        <v>371</v>
      </c>
      <c r="AC645" s="657">
        <v>25</v>
      </c>
      <c r="AD645" s="657">
        <v>5</v>
      </c>
      <c r="AE645" s="657">
        <v>20</v>
      </c>
      <c r="AF645" s="665">
        <v>389</v>
      </c>
      <c r="AG645" s="657">
        <v>134</v>
      </c>
      <c r="AH645" s="666">
        <v>255</v>
      </c>
      <c r="AI645" s="657">
        <v>515</v>
      </c>
      <c r="AJ645" s="657">
        <v>196</v>
      </c>
      <c r="AK645" s="657">
        <v>319</v>
      </c>
      <c r="AL645" s="665">
        <v>235</v>
      </c>
      <c r="AM645" s="657">
        <v>102</v>
      </c>
      <c r="AN645" s="666">
        <v>133</v>
      </c>
      <c r="AO645" s="657">
        <v>52</v>
      </c>
      <c r="AP645" s="657">
        <v>5</v>
      </c>
      <c r="AQ645" s="657">
        <v>47</v>
      </c>
      <c r="AR645" s="665">
        <v>869</v>
      </c>
      <c r="AS645" s="657">
        <v>345</v>
      </c>
      <c r="AT645" s="666">
        <v>524</v>
      </c>
      <c r="AU645" s="657">
        <v>658</v>
      </c>
      <c r="AV645" s="657">
        <v>258</v>
      </c>
      <c r="AW645" s="657">
        <v>400</v>
      </c>
      <c r="AX645" s="665">
        <v>140</v>
      </c>
      <c r="AY645" s="657">
        <v>82</v>
      </c>
      <c r="AZ645" s="666">
        <v>58</v>
      </c>
      <c r="BA645" s="657">
        <v>277</v>
      </c>
      <c r="BB645" s="657">
        <v>69</v>
      </c>
      <c r="BC645" s="657">
        <v>208</v>
      </c>
      <c r="BD645" s="665">
        <v>0</v>
      </c>
      <c r="BE645" s="657">
        <v>0</v>
      </c>
      <c r="BF645" s="666">
        <v>0</v>
      </c>
      <c r="BG645" s="657">
        <v>1535</v>
      </c>
      <c r="BH645" s="657">
        <v>848</v>
      </c>
      <c r="BI645" s="657">
        <v>687</v>
      </c>
      <c r="BJ645" s="665">
        <v>86</v>
      </c>
      <c r="BK645" s="657">
        <v>28</v>
      </c>
      <c r="BL645" s="666">
        <v>58</v>
      </c>
      <c r="BM645" s="657">
        <v>29</v>
      </c>
      <c r="BN645" s="657">
        <v>1</v>
      </c>
      <c r="BO645" s="657">
        <v>28</v>
      </c>
      <c r="BP645" s="665">
        <v>42</v>
      </c>
      <c r="BQ645" s="657">
        <v>4</v>
      </c>
      <c r="BR645" s="666">
        <v>38</v>
      </c>
      <c r="BS645" s="657">
        <v>235</v>
      </c>
      <c r="BT645" s="657">
        <v>9</v>
      </c>
      <c r="BU645" s="657">
        <v>226</v>
      </c>
      <c r="BV645" s="665">
        <v>118</v>
      </c>
      <c r="BW645" s="657">
        <v>70</v>
      </c>
      <c r="BX645" s="666">
        <v>48</v>
      </c>
      <c r="BY645" s="657">
        <v>56</v>
      </c>
      <c r="BZ645" s="657">
        <v>22</v>
      </c>
      <c r="CA645" s="657">
        <v>34</v>
      </c>
      <c r="CB645" s="665">
        <v>135</v>
      </c>
      <c r="CC645" s="657">
        <v>64</v>
      </c>
      <c r="CD645" s="666">
        <v>71</v>
      </c>
      <c r="CE645" s="657">
        <v>35</v>
      </c>
      <c r="CF645" s="657">
        <v>4</v>
      </c>
      <c r="CG645" s="657">
        <v>31</v>
      </c>
      <c r="CH645" s="665">
        <v>618</v>
      </c>
      <c r="CI645" s="657">
        <v>336</v>
      </c>
      <c r="CJ645" s="666">
        <v>282</v>
      </c>
      <c r="CK645" s="657">
        <v>172</v>
      </c>
      <c r="CL645" s="657">
        <v>42</v>
      </c>
      <c r="CM645" s="657">
        <v>130</v>
      </c>
      <c r="CN645" s="665">
        <v>124</v>
      </c>
      <c r="CO645" s="657">
        <v>11</v>
      </c>
      <c r="CP645" s="666">
        <v>113</v>
      </c>
      <c r="CQ645" s="657">
        <v>56</v>
      </c>
      <c r="CR645" s="657">
        <v>11</v>
      </c>
      <c r="CS645" s="657">
        <v>45</v>
      </c>
      <c r="CT645" s="665">
        <v>0</v>
      </c>
      <c r="CU645" s="657">
        <v>0</v>
      </c>
      <c r="CV645" s="666">
        <v>0</v>
      </c>
      <c r="CW645" s="657">
        <v>0</v>
      </c>
      <c r="CX645" s="657">
        <v>0</v>
      </c>
      <c r="CY645" s="657">
        <v>0</v>
      </c>
      <c r="CZ645" s="665">
        <v>110</v>
      </c>
      <c r="DA645" s="657">
        <v>78</v>
      </c>
      <c r="DB645" s="666">
        <v>32</v>
      </c>
      <c r="DC645" s="657">
        <v>113</v>
      </c>
      <c r="DD645" s="657">
        <v>62</v>
      </c>
      <c r="DE645" s="657">
        <v>51</v>
      </c>
      <c r="DF645" s="665">
        <v>0</v>
      </c>
      <c r="DG645" s="657">
        <v>0</v>
      </c>
      <c r="DH645" s="666">
        <v>0</v>
      </c>
      <c r="DI645" s="657">
        <v>0</v>
      </c>
      <c r="DJ645" s="657">
        <v>0</v>
      </c>
      <c r="DK645" s="657">
        <v>0</v>
      </c>
      <c r="DL645" s="665">
        <v>17</v>
      </c>
      <c r="DM645" s="657">
        <v>8</v>
      </c>
      <c r="DN645" s="666">
        <v>9</v>
      </c>
      <c r="DO645" s="657">
        <v>7</v>
      </c>
      <c r="DP645" s="657">
        <v>1</v>
      </c>
      <c r="DQ645" s="657">
        <v>6</v>
      </c>
      <c r="DR645" s="665">
        <v>0</v>
      </c>
      <c r="DS645" s="657">
        <v>0</v>
      </c>
      <c r="DT645" s="666">
        <v>0</v>
      </c>
      <c r="DU645" s="665">
        <v>0</v>
      </c>
      <c r="DV645" s="657">
        <v>0</v>
      </c>
      <c r="DW645" s="666">
        <v>0</v>
      </c>
    </row>
    <row r="646" spans="1:127" x14ac:dyDescent="0.15">
      <c r="A646" s="529" t="s">
        <v>1988</v>
      </c>
      <c r="B646" s="661">
        <v>73</v>
      </c>
      <c r="C646" s="662">
        <v>35</v>
      </c>
      <c r="D646" s="663">
        <v>38</v>
      </c>
      <c r="E646" s="657">
        <v>34</v>
      </c>
      <c r="F646" s="657">
        <v>9</v>
      </c>
      <c r="G646" s="657">
        <v>25</v>
      </c>
      <c r="H646" s="665">
        <v>0</v>
      </c>
      <c r="I646" s="657">
        <v>0</v>
      </c>
      <c r="J646" s="666">
        <v>0</v>
      </c>
      <c r="K646" s="657">
        <v>7</v>
      </c>
      <c r="L646" s="657">
        <v>3</v>
      </c>
      <c r="M646" s="657">
        <v>4</v>
      </c>
      <c r="N646" s="665">
        <v>0</v>
      </c>
      <c r="O646" s="657">
        <v>0</v>
      </c>
      <c r="P646" s="666">
        <v>0</v>
      </c>
      <c r="Q646" s="657">
        <v>24</v>
      </c>
      <c r="R646" s="657">
        <v>17</v>
      </c>
      <c r="S646" s="657">
        <v>7</v>
      </c>
      <c r="T646" s="665">
        <v>0</v>
      </c>
      <c r="U646" s="657">
        <v>0</v>
      </c>
      <c r="V646" s="666">
        <v>0</v>
      </c>
      <c r="W646" s="657">
        <v>0</v>
      </c>
      <c r="X646" s="657">
        <v>0</v>
      </c>
      <c r="Y646" s="657">
        <v>0</v>
      </c>
      <c r="Z646" s="665">
        <v>0</v>
      </c>
      <c r="AA646" s="657">
        <v>0</v>
      </c>
      <c r="AB646" s="666">
        <v>0</v>
      </c>
      <c r="AC646" s="657">
        <v>0</v>
      </c>
      <c r="AD646" s="657">
        <v>0</v>
      </c>
      <c r="AE646" s="657">
        <v>0</v>
      </c>
      <c r="AF646" s="665">
        <v>0</v>
      </c>
      <c r="AG646" s="657">
        <v>0</v>
      </c>
      <c r="AH646" s="666">
        <v>0</v>
      </c>
      <c r="AI646" s="657">
        <v>0</v>
      </c>
      <c r="AJ646" s="657">
        <v>0</v>
      </c>
      <c r="AK646" s="657">
        <v>0</v>
      </c>
      <c r="AL646" s="665">
        <v>0</v>
      </c>
      <c r="AM646" s="657">
        <v>0</v>
      </c>
      <c r="AN646" s="666">
        <v>0</v>
      </c>
      <c r="AO646" s="657">
        <v>0</v>
      </c>
      <c r="AP646" s="657">
        <v>0</v>
      </c>
      <c r="AQ646" s="657">
        <v>0</v>
      </c>
      <c r="AR646" s="665">
        <v>7</v>
      </c>
      <c r="AS646" s="657">
        <v>5</v>
      </c>
      <c r="AT646" s="666">
        <v>2</v>
      </c>
      <c r="AU646" s="657">
        <v>0</v>
      </c>
      <c r="AV646" s="657">
        <v>0</v>
      </c>
      <c r="AW646" s="657">
        <v>0</v>
      </c>
      <c r="AX646" s="665">
        <v>0</v>
      </c>
      <c r="AY646" s="657">
        <v>0</v>
      </c>
      <c r="AZ646" s="666">
        <v>0</v>
      </c>
      <c r="BA646" s="657">
        <v>0</v>
      </c>
      <c r="BB646" s="657">
        <v>0</v>
      </c>
      <c r="BC646" s="657">
        <v>0</v>
      </c>
      <c r="BD646" s="665">
        <v>0</v>
      </c>
      <c r="BE646" s="657">
        <v>0</v>
      </c>
      <c r="BF646" s="666">
        <v>0</v>
      </c>
      <c r="BG646" s="657">
        <v>0</v>
      </c>
      <c r="BH646" s="657">
        <v>0</v>
      </c>
      <c r="BI646" s="657">
        <v>0</v>
      </c>
      <c r="BJ646" s="665">
        <v>0</v>
      </c>
      <c r="BK646" s="657">
        <v>0</v>
      </c>
      <c r="BL646" s="666">
        <v>0</v>
      </c>
      <c r="BM646" s="657">
        <v>0</v>
      </c>
      <c r="BN646" s="657">
        <v>0</v>
      </c>
      <c r="BO646" s="657">
        <v>0</v>
      </c>
      <c r="BP646" s="665">
        <v>0</v>
      </c>
      <c r="BQ646" s="657">
        <v>0</v>
      </c>
      <c r="BR646" s="666">
        <v>0</v>
      </c>
      <c r="BS646" s="657">
        <v>1</v>
      </c>
      <c r="BT646" s="657">
        <v>1</v>
      </c>
      <c r="BU646" s="657">
        <v>0</v>
      </c>
      <c r="BV646" s="665">
        <v>0</v>
      </c>
      <c r="BW646" s="657">
        <v>0</v>
      </c>
      <c r="BX646" s="666">
        <v>0</v>
      </c>
      <c r="BY646" s="657">
        <v>0</v>
      </c>
      <c r="BZ646" s="657">
        <v>0</v>
      </c>
      <c r="CA646" s="657">
        <v>0</v>
      </c>
      <c r="CB646" s="665">
        <v>0</v>
      </c>
      <c r="CC646" s="657">
        <v>0</v>
      </c>
      <c r="CD646" s="666">
        <v>0</v>
      </c>
      <c r="CE646" s="657">
        <v>0</v>
      </c>
      <c r="CF646" s="657">
        <v>0</v>
      </c>
      <c r="CG646" s="657">
        <v>0</v>
      </c>
      <c r="CH646" s="665">
        <v>0</v>
      </c>
      <c r="CI646" s="657">
        <v>0</v>
      </c>
      <c r="CJ646" s="666">
        <v>0</v>
      </c>
      <c r="CK646" s="657">
        <v>0</v>
      </c>
      <c r="CL646" s="657">
        <v>0</v>
      </c>
      <c r="CM646" s="657">
        <v>0</v>
      </c>
      <c r="CN646" s="665">
        <v>0</v>
      </c>
      <c r="CO646" s="657">
        <v>0</v>
      </c>
      <c r="CP646" s="666">
        <v>0</v>
      </c>
      <c r="CQ646" s="657">
        <v>0</v>
      </c>
      <c r="CR646" s="657">
        <v>0</v>
      </c>
      <c r="CS646" s="657">
        <v>0</v>
      </c>
      <c r="CT646" s="665">
        <v>0</v>
      </c>
      <c r="CU646" s="657">
        <v>0</v>
      </c>
      <c r="CV646" s="666">
        <v>0</v>
      </c>
      <c r="CW646" s="657">
        <v>0</v>
      </c>
      <c r="CX646" s="657">
        <v>0</v>
      </c>
      <c r="CY646" s="657">
        <v>0</v>
      </c>
      <c r="CZ646" s="665">
        <v>0</v>
      </c>
      <c r="DA646" s="657">
        <v>0</v>
      </c>
      <c r="DB646" s="666">
        <v>0</v>
      </c>
      <c r="DC646" s="657">
        <v>0</v>
      </c>
      <c r="DD646" s="657">
        <v>0</v>
      </c>
      <c r="DE646" s="657">
        <v>0</v>
      </c>
      <c r="DF646" s="665">
        <v>0</v>
      </c>
      <c r="DG646" s="657">
        <v>0</v>
      </c>
      <c r="DH646" s="666">
        <v>0</v>
      </c>
      <c r="DI646" s="657">
        <v>0</v>
      </c>
      <c r="DJ646" s="657">
        <v>0</v>
      </c>
      <c r="DK646" s="657">
        <v>0</v>
      </c>
      <c r="DL646" s="665">
        <v>0</v>
      </c>
      <c r="DM646" s="657">
        <v>0</v>
      </c>
      <c r="DN646" s="666">
        <v>0</v>
      </c>
      <c r="DO646" s="657">
        <v>0</v>
      </c>
      <c r="DP646" s="657">
        <v>0</v>
      </c>
      <c r="DQ646" s="657">
        <v>0</v>
      </c>
      <c r="DR646" s="665">
        <v>0</v>
      </c>
      <c r="DS646" s="657">
        <v>0</v>
      </c>
      <c r="DT646" s="666">
        <v>0</v>
      </c>
      <c r="DU646" s="665">
        <v>0</v>
      </c>
      <c r="DV646" s="657">
        <v>0</v>
      </c>
      <c r="DW646" s="666">
        <v>0</v>
      </c>
    </row>
    <row r="647" spans="1:127" x14ac:dyDescent="0.15">
      <c r="A647" s="529" t="s">
        <v>1989</v>
      </c>
      <c r="B647" s="661">
        <v>4360</v>
      </c>
      <c r="C647" s="662">
        <v>620</v>
      </c>
      <c r="D647" s="663">
        <v>3740</v>
      </c>
      <c r="E647" s="657">
        <v>1837</v>
      </c>
      <c r="F647" s="657">
        <v>273</v>
      </c>
      <c r="G647" s="657">
        <v>1564</v>
      </c>
      <c r="H647" s="665">
        <v>196</v>
      </c>
      <c r="I647" s="657">
        <v>32</v>
      </c>
      <c r="J647" s="666">
        <v>164</v>
      </c>
      <c r="K647" s="657">
        <v>568</v>
      </c>
      <c r="L647" s="657">
        <v>78</v>
      </c>
      <c r="M647" s="657">
        <v>490</v>
      </c>
      <c r="N647" s="665">
        <v>48</v>
      </c>
      <c r="O647" s="657">
        <v>10</v>
      </c>
      <c r="P647" s="666">
        <v>38</v>
      </c>
      <c r="Q647" s="657">
        <v>709</v>
      </c>
      <c r="R647" s="657">
        <v>77</v>
      </c>
      <c r="S647" s="657">
        <v>632</v>
      </c>
      <c r="T647" s="665">
        <v>22</v>
      </c>
      <c r="U647" s="657">
        <v>3</v>
      </c>
      <c r="V647" s="666">
        <v>19</v>
      </c>
      <c r="W647" s="657">
        <v>59</v>
      </c>
      <c r="X647" s="657">
        <v>21</v>
      </c>
      <c r="Y647" s="657">
        <v>38</v>
      </c>
      <c r="Z647" s="665">
        <v>179</v>
      </c>
      <c r="AA647" s="657">
        <v>23</v>
      </c>
      <c r="AB647" s="666">
        <v>156</v>
      </c>
      <c r="AC647" s="657">
        <v>20</v>
      </c>
      <c r="AD647" s="657">
        <v>1</v>
      </c>
      <c r="AE647" s="657">
        <v>19</v>
      </c>
      <c r="AF647" s="665">
        <v>0</v>
      </c>
      <c r="AG647" s="657">
        <v>0</v>
      </c>
      <c r="AH647" s="666">
        <v>0</v>
      </c>
      <c r="AI647" s="657">
        <v>76</v>
      </c>
      <c r="AJ647" s="657">
        <v>17</v>
      </c>
      <c r="AK647" s="657">
        <v>59</v>
      </c>
      <c r="AL647" s="665">
        <v>19</v>
      </c>
      <c r="AM647" s="657">
        <v>0</v>
      </c>
      <c r="AN647" s="666">
        <v>19</v>
      </c>
      <c r="AO647" s="657">
        <v>0</v>
      </c>
      <c r="AP647" s="657">
        <v>0</v>
      </c>
      <c r="AQ647" s="657">
        <v>0</v>
      </c>
      <c r="AR647" s="665">
        <v>233</v>
      </c>
      <c r="AS647" s="657">
        <v>16</v>
      </c>
      <c r="AT647" s="666">
        <v>217</v>
      </c>
      <c r="AU647" s="657">
        <v>5</v>
      </c>
      <c r="AV647" s="657">
        <v>5</v>
      </c>
      <c r="AW647" s="657">
        <v>0</v>
      </c>
      <c r="AX647" s="665">
        <v>0</v>
      </c>
      <c r="AY647" s="657">
        <v>0</v>
      </c>
      <c r="AZ647" s="666">
        <v>0</v>
      </c>
      <c r="BA647" s="657">
        <v>129</v>
      </c>
      <c r="BB647" s="657">
        <v>42</v>
      </c>
      <c r="BC647" s="657">
        <v>87</v>
      </c>
      <c r="BD647" s="665">
        <v>0</v>
      </c>
      <c r="BE647" s="657">
        <v>0</v>
      </c>
      <c r="BF647" s="666">
        <v>0</v>
      </c>
      <c r="BG647" s="657">
        <v>231</v>
      </c>
      <c r="BH647" s="657">
        <v>17</v>
      </c>
      <c r="BI647" s="657">
        <v>214</v>
      </c>
      <c r="BJ647" s="665">
        <v>0</v>
      </c>
      <c r="BK647" s="657">
        <v>0</v>
      </c>
      <c r="BL647" s="666">
        <v>0</v>
      </c>
      <c r="BM647" s="657">
        <v>0</v>
      </c>
      <c r="BN647" s="657">
        <v>0</v>
      </c>
      <c r="BO647" s="657">
        <v>0</v>
      </c>
      <c r="BP647" s="665">
        <v>0</v>
      </c>
      <c r="BQ647" s="657">
        <v>0</v>
      </c>
      <c r="BR647" s="666">
        <v>0</v>
      </c>
      <c r="BS647" s="657">
        <v>0</v>
      </c>
      <c r="BT647" s="657">
        <v>0</v>
      </c>
      <c r="BU647" s="657">
        <v>0</v>
      </c>
      <c r="BV647" s="665">
        <v>5</v>
      </c>
      <c r="BW647" s="657">
        <v>2</v>
      </c>
      <c r="BX647" s="666">
        <v>3</v>
      </c>
      <c r="BY647" s="657">
        <v>0</v>
      </c>
      <c r="BZ647" s="657">
        <v>0</v>
      </c>
      <c r="CA647" s="657">
        <v>0</v>
      </c>
      <c r="CB647" s="665">
        <v>0</v>
      </c>
      <c r="CC647" s="657">
        <v>0</v>
      </c>
      <c r="CD647" s="666">
        <v>0</v>
      </c>
      <c r="CE647" s="657">
        <v>0</v>
      </c>
      <c r="CF647" s="657">
        <v>0</v>
      </c>
      <c r="CG647" s="657">
        <v>0</v>
      </c>
      <c r="CH647" s="665">
        <v>17</v>
      </c>
      <c r="CI647" s="657">
        <v>2</v>
      </c>
      <c r="CJ647" s="666">
        <v>15</v>
      </c>
      <c r="CK647" s="657">
        <v>0</v>
      </c>
      <c r="CL647" s="657">
        <v>0</v>
      </c>
      <c r="CM647" s="657">
        <v>0</v>
      </c>
      <c r="CN647" s="665">
        <v>0</v>
      </c>
      <c r="CO647" s="657">
        <v>0</v>
      </c>
      <c r="CP647" s="666">
        <v>0</v>
      </c>
      <c r="CQ647" s="657">
        <v>0</v>
      </c>
      <c r="CR647" s="657">
        <v>0</v>
      </c>
      <c r="CS647" s="657">
        <v>0</v>
      </c>
      <c r="CT647" s="665">
        <v>0</v>
      </c>
      <c r="CU647" s="657">
        <v>0</v>
      </c>
      <c r="CV647" s="666">
        <v>0</v>
      </c>
      <c r="CW647" s="657">
        <v>0</v>
      </c>
      <c r="CX647" s="657">
        <v>0</v>
      </c>
      <c r="CY647" s="657">
        <v>0</v>
      </c>
      <c r="CZ647" s="665">
        <v>0</v>
      </c>
      <c r="DA647" s="657">
        <v>0</v>
      </c>
      <c r="DB647" s="666">
        <v>0</v>
      </c>
      <c r="DC647" s="657">
        <v>0</v>
      </c>
      <c r="DD647" s="657">
        <v>0</v>
      </c>
      <c r="DE647" s="657">
        <v>0</v>
      </c>
      <c r="DF647" s="665">
        <v>0</v>
      </c>
      <c r="DG647" s="657">
        <v>0</v>
      </c>
      <c r="DH647" s="666">
        <v>0</v>
      </c>
      <c r="DI647" s="657">
        <v>0</v>
      </c>
      <c r="DJ647" s="657">
        <v>0</v>
      </c>
      <c r="DK647" s="657">
        <v>0</v>
      </c>
      <c r="DL647" s="665">
        <v>0</v>
      </c>
      <c r="DM647" s="657">
        <v>0</v>
      </c>
      <c r="DN647" s="666">
        <v>0</v>
      </c>
      <c r="DO647" s="657">
        <v>7</v>
      </c>
      <c r="DP647" s="657">
        <v>1</v>
      </c>
      <c r="DQ647" s="657">
        <v>6</v>
      </c>
      <c r="DR647" s="665">
        <v>0</v>
      </c>
      <c r="DS647" s="657">
        <v>0</v>
      </c>
      <c r="DT647" s="666">
        <v>0</v>
      </c>
      <c r="DU647" s="665">
        <v>0</v>
      </c>
      <c r="DV647" s="657">
        <v>0</v>
      </c>
      <c r="DW647" s="666">
        <v>0</v>
      </c>
    </row>
    <row r="648" spans="1:127" x14ac:dyDescent="0.15">
      <c r="A648" s="529" t="s">
        <v>1990</v>
      </c>
      <c r="B648" s="661">
        <v>4786</v>
      </c>
      <c r="C648" s="662">
        <v>313</v>
      </c>
      <c r="D648" s="663">
        <v>4425</v>
      </c>
      <c r="E648" s="657">
        <v>2216</v>
      </c>
      <c r="F648" s="657">
        <v>122</v>
      </c>
      <c r="G648" s="657">
        <v>2069</v>
      </c>
      <c r="H648" s="665">
        <v>649</v>
      </c>
      <c r="I648" s="657">
        <v>53</v>
      </c>
      <c r="J648" s="666">
        <v>596</v>
      </c>
      <c r="K648" s="657">
        <v>126</v>
      </c>
      <c r="L648" s="657">
        <v>7</v>
      </c>
      <c r="M648" s="657">
        <v>119</v>
      </c>
      <c r="N648" s="665">
        <v>23</v>
      </c>
      <c r="O648" s="657">
        <v>0</v>
      </c>
      <c r="P648" s="666">
        <v>0</v>
      </c>
      <c r="Q648" s="657">
        <v>94</v>
      </c>
      <c r="R648" s="657">
        <v>1</v>
      </c>
      <c r="S648" s="657">
        <v>93</v>
      </c>
      <c r="T648" s="665">
        <v>0</v>
      </c>
      <c r="U648" s="657">
        <v>0</v>
      </c>
      <c r="V648" s="666">
        <v>0</v>
      </c>
      <c r="W648" s="657">
        <v>0</v>
      </c>
      <c r="X648" s="657">
        <v>0</v>
      </c>
      <c r="Y648" s="657">
        <v>0</v>
      </c>
      <c r="Z648" s="665">
        <v>116</v>
      </c>
      <c r="AA648" s="657">
        <v>9</v>
      </c>
      <c r="AB648" s="666">
        <v>107</v>
      </c>
      <c r="AC648" s="657">
        <v>0</v>
      </c>
      <c r="AD648" s="657">
        <v>0</v>
      </c>
      <c r="AE648" s="657">
        <v>0</v>
      </c>
      <c r="AF648" s="665">
        <v>165</v>
      </c>
      <c r="AG648" s="657">
        <v>6</v>
      </c>
      <c r="AH648" s="666">
        <v>159</v>
      </c>
      <c r="AI648" s="657">
        <v>100</v>
      </c>
      <c r="AJ648" s="657">
        <v>4</v>
      </c>
      <c r="AK648" s="657">
        <v>96</v>
      </c>
      <c r="AL648" s="665">
        <v>0</v>
      </c>
      <c r="AM648" s="657">
        <v>0</v>
      </c>
      <c r="AN648" s="666">
        <v>0</v>
      </c>
      <c r="AO648" s="657">
        <v>49</v>
      </c>
      <c r="AP648" s="657">
        <v>4</v>
      </c>
      <c r="AQ648" s="657">
        <v>45</v>
      </c>
      <c r="AR648" s="665">
        <v>0</v>
      </c>
      <c r="AS648" s="657">
        <v>0</v>
      </c>
      <c r="AT648" s="666">
        <v>0</v>
      </c>
      <c r="AU648" s="657">
        <v>222</v>
      </c>
      <c r="AV648" s="657">
        <v>19</v>
      </c>
      <c r="AW648" s="657">
        <v>203</v>
      </c>
      <c r="AX648" s="665">
        <v>40</v>
      </c>
      <c r="AY648" s="657">
        <v>3</v>
      </c>
      <c r="AZ648" s="666">
        <v>37</v>
      </c>
      <c r="BA648" s="657">
        <v>113</v>
      </c>
      <c r="BB648" s="657">
        <v>6</v>
      </c>
      <c r="BC648" s="657">
        <v>107</v>
      </c>
      <c r="BD648" s="665">
        <v>0</v>
      </c>
      <c r="BE648" s="657">
        <v>0</v>
      </c>
      <c r="BF648" s="666">
        <v>0</v>
      </c>
      <c r="BG648" s="657">
        <v>30</v>
      </c>
      <c r="BH648" s="657">
        <v>0</v>
      </c>
      <c r="BI648" s="657">
        <v>30</v>
      </c>
      <c r="BJ648" s="665">
        <v>55</v>
      </c>
      <c r="BK648" s="657">
        <v>5</v>
      </c>
      <c r="BL648" s="666">
        <v>50</v>
      </c>
      <c r="BM648" s="657">
        <v>29</v>
      </c>
      <c r="BN648" s="657">
        <v>1</v>
      </c>
      <c r="BO648" s="657">
        <v>28</v>
      </c>
      <c r="BP648" s="665">
        <v>42</v>
      </c>
      <c r="BQ648" s="657">
        <v>4</v>
      </c>
      <c r="BR648" s="666">
        <v>38</v>
      </c>
      <c r="BS648" s="657">
        <v>234</v>
      </c>
      <c r="BT648" s="657">
        <v>8</v>
      </c>
      <c r="BU648" s="657">
        <v>226</v>
      </c>
      <c r="BV648" s="665">
        <v>26</v>
      </c>
      <c r="BW648" s="657">
        <v>2</v>
      </c>
      <c r="BX648" s="666">
        <v>24</v>
      </c>
      <c r="BY648" s="657">
        <v>28</v>
      </c>
      <c r="BZ648" s="657">
        <v>3</v>
      </c>
      <c r="CA648" s="657">
        <v>25</v>
      </c>
      <c r="CB648" s="665">
        <v>0</v>
      </c>
      <c r="CC648" s="657">
        <v>0</v>
      </c>
      <c r="CD648" s="666">
        <v>0</v>
      </c>
      <c r="CE648" s="657">
        <v>21</v>
      </c>
      <c r="CF648" s="657">
        <v>1</v>
      </c>
      <c r="CG648" s="657">
        <v>20</v>
      </c>
      <c r="CH648" s="665">
        <v>58</v>
      </c>
      <c r="CI648" s="657">
        <v>2</v>
      </c>
      <c r="CJ648" s="666">
        <v>56</v>
      </c>
      <c r="CK648" s="657">
        <v>172</v>
      </c>
      <c r="CL648" s="657">
        <v>42</v>
      </c>
      <c r="CM648" s="657">
        <v>130</v>
      </c>
      <c r="CN648" s="665">
        <v>112</v>
      </c>
      <c r="CO648" s="657">
        <v>5</v>
      </c>
      <c r="CP648" s="666">
        <v>107</v>
      </c>
      <c r="CQ648" s="657">
        <v>47</v>
      </c>
      <c r="CR648" s="657">
        <v>6</v>
      </c>
      <c r="CS648" s="657">
        <v>41</v>
      </c>
      <c r="CT648" s="665">
        <v>0</v>
      </c>
      <c r="CU648" s="657">
        <v>0</v>
      </c>
      <c r="CV648" s="666">
        <v>0</v>
      </c>
      <c r="CW648" s="657">
        <v>0</v>
      </c>
      <c r="CX648" s="657">
        <v>0</v>
      </c>
      <c r="CY648" s="657">
        <v>0</v>
      </c>
      <c r="CZ648" s="665">
        <v>0</v>
      </c>
      <c r="DA648" s="657">
        <v>0</v>
      </c>
      <c r="DB648" s="666">
        <v>0</v>
      </c>
      <c r="DC648" s="657">
        <v>19</v>
      </c>
      <c r="DD648" s="657">
        <v>0</v>
      </c>
      <c r="DE648" s="657">
        <v>19</v>
      </c>
      <c r="DF648" s="665">
        <v>0</v>
      </c>
      <c r="DG648" s="657">
        <v>0</v>
      </c>
      <c r="DH648" s="666">
        <v>0</v>
      </c>
      <c r="DI648" s="657">
        <v>0</v>
      </c>
      <c r="DJ648" s="657">
        <v>0</v>
      </c>
      <c r="DK648" s="657">
        <v>0</v>
      </c>
      <c r="DL648" s="665">
        <v>0</v>
      </c>
      <c r="DM648" s="657">
        <v>0</v>
      </c>
      <c r="DN648" s="666">
        <v>0</v>
      </c>
      <c r="DO648" s="657">
        <v>0</v>
      </c>
      <c r="DP648" s="657">
        <v>0</v>
      </c>
      <c r="DQ648" s="657">
        <v>0</v>
      </c>
      <c r="DR648" s="665">
        <v>0</v>
      </c>
      <c r="DS648" s="657">
        <v>0</v>
      </c>
      <c r="DT648" s="666">
        <v>0</v>
      </c>
      <c r="DU648" s="665">
        <v>0</v>
      </c>
      <c r="DV648" s="657">
        <v>0</v>
      </c>
      <c r="DW648" s="666">
        <v>0</v>
      </c>
    </row>
    <row r="649" spans="1:127" x14ac:dyDescent="0.15">
      <c r="A649" s="529" t="s">
        <v>1991</v>
      </c>
      <c r="B649" s="661">
        <v>471</v>
      </c>
      <c r="C649" s="662">
        <v>184</v>
      </c>
      <c r="D649" s="663">
        <v>287</v>
      </c>
      <c r="E649" s="657">
        <v>91</v>
      </c>
      <c r="F649" s="657">
        <v>32</v>
      </c>
      <c r="G649" s="657">
        <v>59</v>
      </c>
      <c r="H649" s="665">
        <v>0</v>
      </c>
      <c r="I649" s="657">
        <v>0</v>
      </c>
      <c r="J649" s="666">
        <v>0</v>
      </c>
      <c r="K649" s="657">
        <v>27</v>
      </c>
      <c r="L649" s="657">
        <v>10</v>
      </c>
      <c r="M649" s="657">
        <v>17</v>
      </c>
      <c r="N649" s="665">
        <v>41</v>
      </c>
      <c r="O649" s="657">
        <v>21</v>
      </c>
      <c r="P649" s="666">
        <v>20</v>
      </c>
      <c r="Q649" s="657">
        <v>20</v>
      </c>
      <c r="R649" s="657">
        <v>10</v>
      </c>
      <c r="S649" s="657">
        <v>10</v>
      </c>
      <c r="T649" s="665">
        <v>0</v>
      </c>
      <c r="U649" s="657">
        <v>0</v>
      </c>
      <c r="V649" s="666">
        <v>0</v>
      </c>
      <c r="W649" s="657">
        <v>0</v>
      </c>
      <c r="X649" s="657">
        <v>0</v>
      </c>
      <c r="Y649" s="657">
        <v>0</v>
      </c>
      <c r="Z649" s="665">
        <v>0</v>
      </c>
      <c r="AA649" s="657">
        <v>0</v>
      </c>
      <c r="AB649" s="666">
        <v>0</v>
      </c>
      <c r="AC649" s="657">
        <v>0</v>
      </c>
      <c r="AD649" s="657">
        <v>0</v>
      </c>
      <c r="AE649" s="657">
        <v>0</v>
      </c>
      <c r="AF649" s="665">
        <v>0</v>
      </c>
      <c r="AG649" s="657">
        <v>0</v>
      </c>
      <c r="AH649" s="666">
        <v>0</v>
      </c>
      <c r="AI649" s="657">
        <v>0</v>
      </c>
      <c r="AJ649" s="657">
        <v>0</v>
      </c>
      <c r="AK649" s="657">
        <v>0</v>
      </c>
      <c r="AL649" s="665">
        <v>0</v>
      </c>
      <c r="AM649" s="657">
        <v>0</v>
      </c>
      <c r="AN649" s="666">
        <v>0</v>
      </c>
      <c r="AO649" s="657">
        <v>0</v>
      </c>
      <c r="AP649" s="657">
        <v>0</v>
      </c>
      <c r="AQ649" s="657">
        <v>0</v>
      </c>
      <c r="AR649" s="665">
        <v>241</v>
      </c>
      <c r="AS649" s="657">
        <v>82</v>
      </c>
      <c r="AT649" s="666">
        <v>159</v>
      </c>
      <c r="AU649" s="657">
        <v>0</v>
      </c>
      <c r="AV649" s="657">
        <v>0</v>
      </c>
      <c r="AW649" s="657">
        <v>0</v>
      </c>
      <c r="AX649" s="665">
        <v>0</v>
      </c>
      <c r="AY649" s="657">
        <v>0</v>
      </c>
      <c r="AZ649" s="666">
        <v>0</v>
      </c>
      <c r="BA649" s="657">
        <v>0</v>
      </c>
      <c r="BB649" s="657">
        <v>0</v>
      </c>
      <c r="BC649" s="657">
        <v>0</v>
      </c>
      <c r="BD649" s="665">
        <v>0</v>
      </c>
      <c r="BE649" s="657">
        <v>0</v>
      </c>
      <c r="BF649" s="666">
        <v>0</v>
      </c>
      <c r="BG649" s="657">
        <v>0</v>
      </c>
      <c r="BH649" s="657">
        <v>0</v>
      </c>
      <c r="BI649" s="657">
        <v>0</v>
      </c>
      <c r="BJ649" s="665">
        <v>0</v>
      </c>
      <c r="BK649" s="657">
        <v>0</v>
      </c>
      <c r="BL649" s="666">
        <v>0</v>
      </c>
      <c r="BM649" s="657">
        <v>0</v>
      </c>
      <c r="BN649" s="657">
        <v>0</v>
      </c>
      <c r="BO649" s="657">
        <v>0</v>
      </c>
      <c r="BP649" s="665">
        <v>0</v>
      </c>
      <c r="BQ649" s="657">
        <v>0</v>
      </c>
      <c r="BR649" s="666">
        <v>0</v>
      </c>
      <c r="BS649" s="657">
        <v>0</v>
      </c>
      <c r="BT649" s="657">
        <v>0</v>
      </c>
      <c r="BU649" s="657">
        <v>0</v>
      </c>
      <c r="BV649" s="665">
        <v>0</v>
      </c>
      <c r="BW649" s="657">
        <v>0</v>
      </c>
      <c r="BX649" s="666">
        <v>0</v>
      </c>
      <c r="BY649" s="657">
        <v>0</v>
      </c>
      <c r="BZ649" s="657">
        <v>0</v>
      </c>
      <c r="CA649" s="657">
        <v>0</v>
      </c>
      <c r="CB649" s="665">
        <v>0</v>
      </c>
      <c r="CC649" s="657">
        <v>0</v>
      </c>
      <c r="CD649" s="666">
        <v>0</v>
      </c>
      <c r="CE649" s="657">
        <v>0</v>
      </c>
      <c r="CF649" s="657">
        <v>0</v>
      </c>
      <c r="CG649" s="657">
        <v>0</v>
      </c>
      <c r="CH649" s="665">
        <v>51</v>
      </c>
      <c r="CI649" s="657">
        <v>29</v>
      </c>
      <c r="CJ649" s="666">
        <v>22</v>
      </c>
      <c r="CK649" s="657">
        <v>0</v>
      </c>
      <c r="CL649" s="657">
        <v>0</v>
      </c>
      <c r="CM649" s="657">
        <v>0</v>
      </c>
      <c r="CN649" s="665">
        <v>0</v>
      </c>
      <c r="CO649" s="657">
        <v>0</v>
      </c>
      <c r="CP649" s="666">
        <v>0</v>
      </c>
      <c r="CQ649" s="657">
        <v>0</v>
      </c>
      <c r="CR649" s="657">
        <v>0</v>
      </c>
      <c r="CS649" s="657">
        <v>0</v>
      </c>
      <c r="CT649" s="665">
        <v>0</v>
      </c>
      <c r="CU649" s="657">
        <v>0</v>
      </c>
      <c r="CV649" s="666">
        <v>0</v>
      </c>
      <c r="CW649" s="657">
        <v>0</v>
      </c>
      <c r="CX649" s="657">
        <v>0</v>
      </c>
      <c r="CY649" s="657">
        <v>0</v>
      </c>
      <c r="CZ649" s="665">
        <v>0</v>
      </c>
      <c r="DA649" s="657">
        <v>0</v>
      </c>
      <c r="DB649" s="666">
        <v>0</v>
      </c>
      <c r="DC649" s="657">
        <v>0</v>
      </c>
      <c r="DD649" s="657">
        <v>0</v>
      </c>
      <c r="DE649" s="657">
        <v>0</v>
      </c>
      <c r="DF649" s="665">
        <v>0</v>
      </c>
      <c r="DG649" s="657">
        <v>0</v>
      </c>
      <c r="DH649" s="666">
        <v>0</v>
      </c>
      <c r="DI649" s="657">
        <v>0</v>
      </c>
      <c r="DJ649" s="657">
        <v>0</v>
      </c>
      <c r="DK649" s="657">
        <v>0</v>
      </c>
      <c r="DL649" s="665">
        <v>0</v>
      </c>
      <c r="DM649" s="657">
        <v>0</v>
      </c>
      <c r="DN649" s="666">
        <v>0</v>
      </c>
      <c r="DO649" s="657">
        <v>0</v>
      </c>
      <c r="DP649" s="657">
        <v>0</v>
      </c>
      <c r="DQ649" s="657">
        <v>0</v>
      </c>
      <c r="DR649" s="665">
        <v>0</v>
      </c>
      <c r="DS649" s="657">
        <v>0</v>
      </c>
      <c r="DT649" s="666">
        <v>0</v>
      </c>
      <c r="DU649" s="665">
        <v>0</v>
      </c>
      <c r="DV649" s="657">
        <v>0</v>
      </c>
      <c r="DW649" s="666">
        <v>0</v>
      </c>
    </row>
    <row r="650" spans="1:127" x14ac:dyDescent="0.15">
      <c r="A650" s="529" t="s">
        <v>1992</v>
      </c>
      <c r="B650" s="661">
        <v>1111</v>
      </c>
      <c r="C650" s="662">
        <v>643</v>
      </c>
      <c r="D650" s="663">
        <v>468</v>
      </c>
      <c r="E650" s="657">
        <v>500</v>
      </c>
      <c r="F650" s="657">
        <v>268</v>
      </c>
      <c r="G650" s="657">
        <v>232</v>
      </c>
      <c r="H650" s="665">
        <v>23</v>
      </c>
      <c r="I650" s="657">
        <v>21</v>
      </c>
      <c r="J650" s="666">
        <v>2</v>
      </c>
      <c r="K650" s="657">
        <v>29</v>
      </c>
      <c r="L650" s="657">
        <v>12</v>
      </c>
      <c r="M650" s="657">
        <v>17</v>
      </c>
      <c r="N650" s="665">
        <v>0</v>
      </c>
      <c r="O650" s="657">
        <v>0</v>
      </c>
      <c r="P650" s="666">
        <v>0</v>
      </c>
      <c r="Q650" s="657">
        <v>286</v>
      </c>
      <c r="R650" s="657">
        <v>154</v>
      </c>
      <c r="S650" s="657">
        <v>132</v>
      </c>
      <c r="T650" s="665">
        <v>16</v>
      </c>
      <c r="U650" s="657">
        <v>10</v>
      </c>
      <c r="V650" s="666">
        <v>6</v>
      </c>
      <c r="W650" s="657">
        <v>63</v>
      </c>
      <c r="X650" s="657">
        <v>45</v>
      </c>
      <c r="Y650" s="657">
        <v>18</v>
      </c>
      <c r="Z650" s="665">
        <v>0</v>
      </c>
      <c r="AA650" s="657">
        <v>0</v>
      </c>
      <c r="AB650" s="666">
        <v>0</v>
      </c>
      <c r="AC650" s="657">
        <v>0</v>
      </c>
      <c r="AD650" s="657">
        <v>0</v>
      </c>
      <c r="AE650" s="657">
        <v>0</v>
      </c>
      <c r="AF650" s="665">
        <v>26</v>
      </c>
      <c r="AG650" s="657">
        <v>18</v>
      </c>
      <c r="AH650" s="666">
        <v>8</v>
      </c>
      <c r="AI650" s="657">
        <v>0</v>
      </c>
      <c r="AJ650" s="657">
        <v>0</v>
      </c>
      <c r="AK650" s="657">
        <v>0</v>
      </c>
      <c r="AL650" s="665">
        <v>0</v>
      </c>
      <c r="AM650" s="657">
        <v>0</v>
      </c>
      <c r="AN650" s="666">
        <v>0</v>
      </c>
      <c r="AO650" s="657">
        <v>0</v>
      </c>
      <c r="AP650" s="657">
        <v>0</v>
      </c>
      <c r="AQ650" s="657">
        <v>0</v>
      </c>
      <c r="AR650" s="665">
        <v>33</v>
      </c>
      <c r="AS650" s="657">
        <v>19</v>
      </c>
      <c r="AT650" s="666">
        <v>14</v>
      </c>
      <c r="AU650" s="657">
        <v>0</v>
      </c>
      <c r="AV650" s="657">
        <v>0</v>
      </c>
      <c r="AW650" s="657">
        <v>0</v>
      </c>
      <c r="AX650" s="665">
        <v>50</v>
      </c>
      <c r="AY650" s="657">
        <v>36</v>
      </c>
      <c r="AZ650" s="666">
        <v>14</v>
      </c>
      <c r="BA650" s="657">
        <v>0</v>
      </c>
      <c r="BB650" s="657">
        <v>0</v>
      </c>
      <c r="BC650" s="657">
        <v>0</v>
      </c>
      <c r="BD650" s="665">
        <v>0</v>
      </c>
      <c r="BE650" s="657">
        <v>0</v>
      </c>
      <c r="BF650" s="666">
        <v>0</v>
      </c>
      <c r="BG650" s="657">
        <v>47</v>
      </c>
      <c r="BH650" s="657">
        <v>35</v>
      </c>
      <c r="BI650" s="657">
        <v>12</v>
      </c>
      <c r="BJ650" s="665">
        <v>0</v>
      </c>
      <c r="BK650" s="657">
        <v>0</v>
      </c>
      <c r="BL650" s="666">
        <v>0</v>
      </c>
      <c r="BM650" s="657">
        <v>0</v>
      </c>
      <c r="BN650" s="657">
        <v>0</v>
      </c>
      <c r="BO650" s="657">
        <v>0</v>
      </c>
      <c r="BP650" s="665">
        <v>0</v>
      </c>
      <c r="BQ650" s="657">
        <v>0</v>
      </c>
      <c r="BR650" s="666">
        <v>0</v>
      </c>
      <c r="BS650" s="657">
        <v>0</v>
      </c>
      <c r="BT650" s="657">
        <v>0</v>
      </c>
      <c r="BU650" s="657">
        <v>0</v>
      </c>
      <c r="BV650" s="665">
        <v>0</v>
      </c>
      <c r="BW650" s="657">
        <v>0</v>
      </c>
      <c r="BX650" s="666">
        <v>0</v>
      </c>
      <c r="BY650" s="657">
        <v>5</v>
      </c>
      <c r="BZ650" s="657">
        <v>3</v>
      </c>
      <c r="CA650" s="657">
        <v>2</v>
      </c>
      <c r="CB650" s="665">
        <v>0</v>
      </c>
      <c r="CC650" s="657">
        <v>0</v>
      </c>
      <c r="CD650" s="666">
        <v>0</v>
      </c>
      <c r="CE650" s="657">
        <v>0</v>
      </c>
      <c r="CF650" s="657">
        <v>0</v>
      </c>
      <c r="CG650" s="657">
        <v>0</v>
      </c>
      <c r="CH650" s="665">
        <v>33</v>
      </c>
      <c r="CI650" s="657">
        <v>22</v>
      </c>
      <c r="CJ650" s="666">
        <v>11</v>
      </c>
      <c r="CK650" s="657">
        <v>0</v>
      </c>
      <c r="CL650" s="657">
        <v>0</v>
      </c>
      <c r="CM650" s="657">
        <v>0</v>
      </c>
      <c r="CN650" s="665">
        <v>0</v>
      </c>
      <c r="CO650" s="657">
        <v>0</v>
      </c>
      <c r="CP650" s="666">
        <v>0</v>
      </c>
      <c r="CQ650" s="657">
        <v>0</v>
      </c>
      <c r="CR650" s="657">
        <v>0</v>
      </c>
      <c r="CS650" s="657">
        <v>0</v>
      </c>
      <c r="CT650" s="665">
        <v>0</v>
      </c>
      <c r="CU650" s="657">
        <v>0</v>
      </c>
      <c r="CV650" s="666">
        <v>0</v>
      </c>
      <c r="CW650" s="657">
        <v>0</v>
      </c>
      <c r="CX650" s="657">
        <v>0</v>
      </c>
      <c r="CY650" s="657">
        <v>0</v>
      </c>
      <c r="CZ650" s="665">
        <v>0</v>
      </c>
      <c r="DA650" s="657">
        <v>0</v>
      </c>
      <c r="DB650" s="666">
        <v>0</v>
      </c>
      <c r="DC650" s="657">
        <v>0</v>
      </c>
      <c r="DD650" s="657">
        <v>0</v>
      </c>
      <c r="DE650" s="657">
        <v>0</v>
      </c>
      <c r="DF650" s="665">
        <v>0</v>
      </c>
      <c r="DG650" s="657">
        <v>0</v>
      </c>
      <c r="DH650" s="666">
        <v>0</v>
      </c>
      <c r="DI650" s="657">
        <v>0</v>
      </c>
      <c r="DJ650" s="657">
        <v>0</v>
      </c>
      <c r="DK650" s="657">
        <v>0</v>
      </c>
      <c r="DL650" s="665">
        <v>0</v>
      </c>
      <c r="DM650" s="657">
        <v>0</v>
      </c>
      <c r="DN650" s="666">
        <v>0</v>
      </c>
      <c r="DO650" s="657">
        <v>0</v>
      </c>
      <c r="DP650" s="657">
        <v>0</v>
      </c>
      <c r="DQ650" s="657">
        <v>0</v>
      </c>
      <c r="DR650" s="665">
        <v>0</v>
      </c>
      <c r="DS650" s="657">
        <v>0</v>
      </c>
      <c r="DT650" s="666">
        <v>0</v>
      </c>
      <c r="DU650" s="665">
        <v>0</v>
      </c>
      <c r="DV650" s="657">
        <v>0</v>
      </c>
      <c r="DW650" s="666">
        <v>0</v>
      </c>
    </row>
    <row r="651" spans="1:127" x14ac:dyDescent="0.15">
      <c r="A651" s="529" t="s">
        <v>1993</v>
      </c>
      <c r="B651" s="661">
        <v>3924</v>
      </c>
      <c r="C651" s="662">
        <v>2498</v>
      </c>
      <c r="D651" s="663">
        <v>1426</v>
      </c>
      <c r="E651" s="657">
        <v>2149</v>
      </c>
      <c r="F651" s="657">
        <v>1380</v>
      </c>
      <c r="G651" s="657">
        <v>769</v>
      </c>
      <c r="H651" s="665">
        <v>429</v>
      </c>
      <c r="I651" s="657">
        <v>258</v>
      </c>
      <c r="J651" s="666">
        <v>171</v>
      </c>
      <c r="K651" s="657">
        <v>114</v>
      </c>
      <c r="L651" s="657">
        <v>51</v>
      </c>
      <c r="M651" s="657">
        <v>63</v>
      </c>
      <c r="N651" s="665">
        <v>3</v>
      </c>
      <c r="O651" s="657">
        <v>2</v>
      </c>
      <c r="P651" s="666">
        <v>1</v>
      </c>
      <c r="Q651" s="657">
        <v>528</v>
      </c>
      <c r="R651" s="657">
        <v>325</v>
      </c>
      <c r="S651" s="657">
        <v>203</v>
      </c>
      <c r="T651" s="665">
        <v>47</v>
      </c>
      <c r="U651" s="657">
        <v>31</v>
      </c>
      <c r="V651" s="666">
        <v>16</v>
      </c>
      <c r="W651" s="657">
        <v>149</v>
      </c>
      <c r="X651" s="657">
        <v>98</v>
      </c>
      <c r="Y651" s="657">
        <v>51</v>
      </c>
      <c r="Z651" s="665">
        <v>0</v>
      </c>
      <c r="AA651" s="657">
        <v>0</v>
      </c>
      <c r="AB651" s="666">
        <v>0</v>
      </c>
      <c r="AC651" s="657">
        <v>5</v>
      </c>
      <c r="AD651" s="657">
        <v>4</v>
      </c>
      <c r="AE651" s="657">
        <v>1</v>
      </c>
      <c r="AF651" s="665">
        <v>59</v>
      </c>
      <c r="AG651" s="657">
        <v>38</v>
      </c>
      <c r="AH651" s="666">
        <v>21</v>
      </c>
      <c r="AI651" s="657">
        <v>12</v>
      </c>
      <c r="AJ651" s="657">
        <v>10</v>
      </c>
      <c r="AK651" s="657">
        <v>2</v>
      </c>
      <c r="AL651" s="665">
        <v>0</v>
      </c>
      <c r="AM651" s="657">
        <v>0</v>
      </c>
      <c r="AN651" s="666">
        <v>0</v>
      </c>
      <c r="AO651" s="657">
        <v>0</v>
      </c>
      <c r="AP651" s="657">
        <v>0</v>
      </c>
      <c r="AQ651" s="657">
        <v>0</v>
      </c>
      <c r="AR651" s="665">
        <v>66</v>
      </c>
      <c r="AS651" s="657">
        <v>45</v>
      </c>
      <c r="AT651" s="666">
        <v>21</v>
      </c>
      <c r="AU651" s="657">
        <v>0</v>
      </c>
      <c r="AV651" s="657">
        <v>0</v>
      </c>
      <c r="AW651" s="657">
        <v>0</v>
      </c>
      <c r="AX651" s="665">
        <v>50</v>
      </c>
      <c r="AY651" s="657">
        <v>43</v>
      </c>
      <c r="AZ651" s="666">
        <v>7</v>
      </c>
      <c r="BA651" s="657">
        <v>0</v>
      </c>
      <c r="BB651" s="657">
        <v>0</v>
      </c>
      <c r="BC651" s="657">
        <v>0</v>
      </c>
      <c r="BD651" s="665">
        <v>0</v>
      </c>
      <c r="BE651" s="657">
        <v>0</v>
      </c>
      <c r="BF651" s="666">
        <v>0</v>
      </c>
      <c r="BG651" s="657">
        <v>150</v>
      </c>
      <c r="BH651" s="657">
        <v>108</v>
      </c>
      <c r="BI651" s="657">
        <v>42</v>
      </c>
      <c r="BJ651" s="665">
        <v>0</v>
      </c>
      <c r="BK651" s="657">
        <v>0</v>
      </c>
      <c r="BL651" s="666">
        <v>0</v>
      </c>
      <c r="BM651" s="657">
        <v>0</v>
      </c>
      <c r="BN651" s="657">
        <v>0</v>
      </c>
      <c r="BO651" s="657">
        <v>0</v>
      </c>
      <c r="BP651" s="665">
        <v>0</v>
      </c>
      <c r="BQ651" s="657">
        <v>0</v>
      </c>
      <c r="BR651" s="666">
        <v>0</v>
      </c>
      <c r="BS651" s="657">
        <v>0</v>
      </c>
      <c r="BT651" s="657">
        <v>0</v>
      </c>
      <c r="BU651" s="657">
        <v>0</v>
      </c>
      <c r="BV651" s="665">
        <v>0</v>
      </c>
      <c r="BW651" s="657">
        <v>0</v>
      </c>
      <c r="BX651" s="666">
        <v>0</v>
      </c>
      <c r="BY651" s="657">
        <v>23</v>
      </c>
      <c r="BZ651" s="657">
        <v>16</v>
      </c>
      <c r="CA651" s="657">
        <v>7</v>
      </c>
      <c r="CB651" s="665">
        <v>18</v>
      </c>
      <c r="CC651" s="657">
        <v>4</v>
      </c>
      <c r="CD651" s="666">
        <v>14</v>
      </c>
      <c r="CE651" s="657">
        <v>3</v>
      </c>
      <c r="CF651" s="657">
        <v>2</v>
      </c>
      <c r="CG651" s="657">
        <v>1</v>
      </c>
      <c r="CH651" s="665">
        <v>0</v>
      </c>
      <c r="CI651" s="657">
        <v>0</v>
      </c>
      <c r="CJ651" s="666">
        <v>0</v>
      </c>
      <c r="CK651" s="657">
        <v>0</v>
      </c>
      <c r="CL651" s="657">
        <v>0</v>
      </c>
      <c r="CM651" s="657">
        <v>0</v>
      </c>
      <c r="CN651" s="665">
        <v>0</v>
      </c>
      <c r="CO651" s="657">
        <v>0</v>
      </c>
      <c r="CP651" s="666">
        <v>0</v>
      </c>
      <c r="CQ651" s="657">
        <v>9</v>
      </c>
      <c r="CR651" s="657">
        <v>5</v>
      </c>
      <c r="CS651" s="657">
        <v>4</v>
      </c>
      <c r="CT651" s="665">
        <v>0</v>
      </c>
      <c r="CU651" s="657">
        <v>0</v>
      </c>
      <c r="CV651" s="666">
        <v>0</v>
      </c>
      <c r="CW651" s="657">
        <v>0</v>
      </c>
      <c r="CX651" s="657">
        <v>0</v>
      </c>
      <c r="CY651" s="657">
        <v>0</v>
      </c>
      <c r="CZ651" s="665">
        <v>110</v>
      </c>
      <c r="DA651" s="657">
        <v>78</v>
      </c>
      <c r="DB651" s="666">
        <v>32</v>
      </c>
      <c r="DC651" s="657">
        <v>0</v>
      </c>
      <c r="DD651" s="657">
        <v>0</v>
      </c>
      <c r="DE651" s="657">
        <v>0</v>
      </c>
      <c r="DF651" s="665">
        <v>0</v>
      </c>
      <c r="DG651" s="657">
        <v>0</v>
      </c>
      <c r="DH651" s="666">
        <v>0</v>
      </c>
      <c r="DI651" s="657">
        <v>0</v>
      </c>
      <c r="DJ651" s="657">
        <v>0</v>
      </c>
      <c r="DK651" s="657">
        <v>0</v>
      </c>
      <c r="DL651" s="665">
        <v>0</v>
      </c>
      <c r="DM651" s="657">
        <v>0</v>
      </c>
      <c r="DN651" s="666">
        <v>0</v>
      </c>
      <c r="DO651" s="657">
        <v>0</v>
      </c>
      <c r="DP651" s="657">
        <v>0</v>
      </c>
      <c r="DQ651" s="657">
        <v>0</v>
      </c>
      <c r="DR651" s="665">
        <v>0</v>
      </c>
      <c r="DS651" s="657">
        <v>0</v>
      </c>
      <c r="DT651" s="666">
        <v>0</v>
      </c>
      <c r="DU651" s="665">
        <v>0</v>
      </c>
      <c r="DV651" s="657">
        <v>0</v>
      </c>
      <c r="DW651" s="666">
        <v>0</v>
      </c>
    </row>
    <row r="652" spans="1:127" x14ac:dyDescent="0.15">
      <c r="A652" s="529" t="s">
        <v>1994</v>
      </c>
      <c r="B652" s="661">
        <v>61</v>
      </c>
      <c r="C652" s="662">
        <v>26</v>
      </c>
      <c r="D652" s="663">
        <v>35</v>
      </c>
      <c r="E652" s="657">
        <v>0</v>
      </c>
      <c r="F652" s="657">
        <v>0</v>
      </c>
      <c r="G652" s="657">
        <v>0</v>
      </c>
      <c r="H652" s="665">
        <v>0</v>
      </c>
      <c r="I652" s="657">
        <v>0</v>
      </c>
      <c r="J652" s="666">
        <v>0</v>
      </c>
      <c r="K652" s="657">
        <v>0</v>
      </c>
      <c r="L652" s="657">
        <v>0</v>
      </c>
      <c r="M652" s="657">
        <v>0</v>
      </c>
      <c r="N652" s="665">
        <v>61</v>
      </c>
      <c r="O652" s="657">
        <v>26</v>
      </c>
      <c r="P652" s="666">
        <v>35</v>
      </c>
      <c r="Q652" s="657">
        <v>0</v>
      </c>
      <c r="R652" s="657">
        <v>0</v>
      </c>
      <c r="S652" s="657">
        <v>0</v>
      </c>
      <c r="T652" s="665">
        <v>0</v>
      </c>
      <c r="U652" s="657">
        <v>0</v>
      </c>
      <c r="V652" s="666">
        <v>0</v>
      </c>
      <c r="W652" s="657">
        <v>0</v>
      </c>
      <c r="X652" s="657">
        <v>0</v>
      </c>
      <c r="Y652" s="657">
        <v>0</v>
      </c>
      <c r="Z652" s="665">
        <v>0</v>
      </c>
      <c r="AA652" s="657">
        <v>0</v>
      </c>
      <c r="AB652" s="666">
        <v>0</v>
      </c>
      <c r="AC652" s="657">
        <v>0</v>
      </c>
      <c r="AD652" s="657">
        <v>0</v>
      </c>
      <c r="AE652" s="657">
        <v>0</v>
      </c>
      <c r="AF652" s="665">
        <v>0</v>
      </c>
      <c r="AG652" s="657">
        <v>0</v>
      </c>
      <c r="AH652" s="666">
        <v>0</v>
      </c>
      <c r="AI652" s="657">
        <v>0</v>
      </c>
      <c r="AJ652" s="657">
        <v>0</v>
      </c>
      <c r="AK652" s="657">
        <v>0</v>
      </c>
      <c r="AL652" s="665">
        <v>0</v>
      </c>
      <c r="AM652" s="657">
        <v>0</v>
      </c>
      <c r="AN652" s="666">
        <v>0</v>
      </c>
      <c r="AO652" s="657">
        <v>0</v>
      </c>
      <c r="AP652" s="657">
        <v>0</v>
      </c>
      <c r="AQ652" s="657">
        <v>0</v>
      </c>
      <c r="AR652" s="665">
        <v>0</v>
      </c>
      <c r="AS652" s="657">
        <v>0</v>
      </c>
      <c r="AT652" s="666">
        <v>0</v>
      </c>
      <c r="AU652" s="657">
        <v>0</v>
      </c>
      <c r="AV652" s="657">
        <v>0</v>
      </c>
      <c r="AW652" s="657">
        <v>0</v>
      </c>
      <c r="AX652" s="665">
        <v>0</v>
      </c>
      <c r="AY652" s="657">
        <v>0</v>
      </c>
      <c r="AZ652" s="666">
        <v>0</v>
      </c>
      <c r="BA652" s="657">
        <v>0</v>
      </c>
      <c r="BB652" s="657">
        <v>0</v>
      </c>
      <c r="BC652" s="657">
        <v>0</v>
      </c>
      <c r="BD652" s="665">
        <v>0</v>
      </c>
      <c r="BE652" s="657">
        <v>0</v>
      </c>
      <c r="BF652" s="666">
        <v>0</v>
      </c>
      <c r="BG652" s="657">
        <v>0</v>
      </c>
      <c r="BH652" s="657">
        <v>0</v>
      </c>
      <c r="BI652" s="657">
        <v>0</v>
      </c>
      <c r="BJ652" s="665">
        <v>0</v>
      </c>
      <c r="BK652" s="657">
        <v>0</v>
      </c>
      <c r="BL652" s="666">
        <v>0</v>
      </c>
      <c r="BM652" s="657">
        <v>0</v>
      </c>
      <c r="BN652" s="657">
        <v>0</v>
      </c>
      <c r="BO652" s="657">
        <v>0</v>
      </c>
      <c r="BP652" s="665">
        <v>0</v>
      </c>
      <c r="BQ652" s="657">
        <v>0</v>
      </c>
      <c r="BR652" s="666">
        <v>0</v>
      </c>
      <c r="BS652" s="657">
        <v>0</v>
      </c>
      <c r="BT652" s="657">
        <v>0</v>
      </c>
      <c r="BU652" s="657">
        <v>0</v>
      </c>
      <c r="BV652" s="665">
        <v>0</v>
      </c>
      <c r="BW652" s="657">
        <v>0</v>
      </c>
      <c r="BX652" s="666">
        <v>0</v>
      </c>
      <c r="BY652" s="657">
        <v>0</v>
      </c>
      <c r="BZ652" s="657">
        <v>0</v>
      </c>
      <c r="CA652" s="657">
        <v>0</v>
      </c>
      <c r="CB652" s="665">
        <v>0</v>
      </c>
      <c r="CC652" s="657">
        <v>0</v>
      </c>
      <c r="CD652" s="666">
        <v>0</v>
      </c>
      <c r="CE652" s="657">
        <v>0</v>
      </c>
      <c r="CF652" s="657">
        <v>0</v>
      </c>
      <c r="CG652" s="657">
        <v>0</v>
      </c>
      <c r="CH652" s="665">
        <v>0</v>
      </c>
      <c r="CI652" s="657">
        <v>0</v>
      </c>
      <c r="CJ652" s="666">
        <v>0</v>
      </c>
      <c r="CK652" s="657">
        <v>0</v>
      </c>
      <c r="CL652" s="657">
        <v>0</v>
      </c>
      <c r="CM652" s="657">
        <v>0</v>
      </c>
      <c r="CN652" s="665">
        <v>0</v>
      </c>
      <c r="CO652" s="657">
        <v>0</v>
      </c>
      <c r="CP652" s="666">
        <v>0</v>
      </c>
      <c r="CQ652" s="657">
        <v>0</v>
      </c>
      <c r="CR652" s="657">
        <v>0</v>
      </c>
      <c r="CS652" s="657">
        <v>0</v>
      </c>
      <c r="CT652" s="665">
        <v>0</v>
      </c>
      <c r="CU652" s="657">
        <v>0</v>
      </c>
      <c r="CV652" s="666">
        <v>0</v>
      </c>
      <c r="CW652" s="657">
        <v>0</v>
      </c>
      <c r="CX652" s="657">
        <v>0</v>
      </c>
      <c r="CY652" s="657">
        <v>0</v>
      </c>
      <c r="CZ652" s="665">
        <v>0</v>
      </c>
      <c r="DA652" s="657">
        <v>0</v>
      </c>
      <c r="DB652" s="666">
        <v>0</v>
      </c>
      <c r="DC652" s="657">
        <v>0</v>
      </c>
      <c r="DD652" s="657">
        <v>0</v>
      </c>
      <c r="DE652" s="657">
        <v>0</v>
      </c>
      <c r="DF652" s="665">
        <v>0</v>
      </c>
      <c r="DG652" s="657">
        <v>0</v>
      </c>
      <c r="DH652" s="666">
        <v>0</v>
      </c>
      <c r="DI652" s="657">
        <v>0</v>
      </c>
      <c r="DJ652" s="657">
        <v>0</v>
      </c>
      <c r="DK652" s="657">
        <v>0</v>
      </c>
      <c r="DL652" s="665">
        <v>0</v>
      </c>
      <c r="DM652" s="657">
        <v>0</v>
      </c>
      <c r="DN652" s="666">
        <v>0</v>
      </c>
      <c r="DO652" s="657">
        <v>0</v>
      </c>
      <c r="DP652" s="657">
        <v>0</v>
      </c>
      <c r="DQ652" s="657">
        <v>0</v>
      </c>
      <c r="DR652" s="665">
        <v>0</v>
      </c>
      <c r="DS652" s="657">
        <v>0</v>
      </c>
      <c r="DT652" s="666">
        <v>0</v>
      </c>
      <c r="DU652" s="665">
        <v>0</v>
      </c>
      <c r="DV652" s="657">
        <v>0</v>
      </c>
      <c r="DW652" s="666">
        <v>0</v>
      </c>
    </row>
    <row r="653" spans="1:127" x14ac:dyDescent="0.15">
      <c r="A653" s="529" t="s">
        <v>1995</v>
      </c>
      <c r="B653" s="661">
        <v>22763</v>
      </c>
      <c r="C653" s="662">
        <v>12662</v>
      </c>
      <c r="D653" s="663">
        <v>10101</v>
      </c>
      <c r="E653" s="657">
        <v>12146</v>
      </c>
      <c r="F653" s="657">
        <v>6928</v>
      </c>
      <c r="G653" s="657">
        <v>5218</v>
      </c>
      <c r="H653" s="665">
        <v>985</v>
      </c>
      <c r="I653" s="657">
        <v>614</v>
      </c>
      <c r="J653" s="666">
        <v>371</v>
      </c>
      <c r="K653" s="657">
        <v>329</v>
      </c>
      <c r="L653" s="657">
        <v>147</v>
      </c>
      <c r="M653" s="657">
        <v>182</v>
      </c>
      <c r="N653" s="665">
        <v>192</v>
      </c>
      <c r="O653" s="657">
        <v>150</v>
      </c>
      <c r="P653" s="666">
        <v>42</v>
      </c>
      <c r="Q653" s="657">
        <v>5664</v>
      </c>
      <c r="R653" s="657">
        <v>2776</v>
      </c>
      <c r="S653" s="657">
        <v>2888</v>
      </c>
      <c r="T653" s="665">
        <v>0</v>
      </c>
      <c r="U653" s="657">
        <v>0</v>
      </c>
      <c r="V653" s="666">
        <v>0</v>
      </c>
      <c r="W653" s="657">
        <v>139</v>
      </c>
      <c r="X653" s="657">
        <v>89</v>
      </c>
      <c r="Y653" s="657">
        <v>50</v>
      </c>
      <c r="Z653" s="665">
        <v>220</v>
      </c>
      <c r="AA653" s="657">
        <v>120</v>
      </c>
      <c r="AB653" s="666">
        <v>100</v>
      </c>
      <c r="AC653" s="657">
        <v>0</v>
      </c>
      <c r="AD653" s="657">
        <v>0</v>
      </c>
      <c r="AE653" s="657">
        <v>0</v>
      </c>
      <c r="AF653" s="665">
        <v>106</v>
      </c>
      <c r="AG653" s="657">
        <v>56</v>
      </c>
      <c r="AH653" s="666">
        <v>50</v>
      </c>
      <c r="AI653" s="657">
        <v>303</v>
      </c>
      <c r="AJ653" s="657">
        <v>152</v>
      </c>
      <c r="AK653" s="657">
        <v>151</v>
      </c>
      <c r="AL653" s="665">
        <v>216</v>
      </c>
      <c r="AM653" s="657">
        <v>102</v>
      </c>
      <c r="AN653" s="666">
        <v>114</v>
      </c>
      <c r="AO653" s="657">
        <v>0</v>
      </c>
      <c r="AP653" s="657">
        <v>0</v>
      </c>
      <c r="AQ653" s="657">
        <v>0</v>
      </c>
      <c r="AR653" s="665">
        <v>279</v>
      </c>
      <c r="AS653" s="657">
        <v>176</v>
      </c>
      <c r="AT653" s="666">
        <v>103</v>
      </c>
      <c r="AU653" s="657">
        <v>431</v>
      </c>
      <c r="AV653" s="657">
        <v>234</v>
      </c>
      <c r="AW653" s="657">
        <v>197</v>
      </c>
      <c r="AX653" s="665">
        <v>0</v>
      </c>
      <c r="AY653" s="657">
        <v>0</v>
      </c>
      <c r="AZ653" s="666">
        <v>0</v>
      </c>
      <c r="BA653" s="657">
        <v>35</v>
      </c>
      <c r="BB653" s="657">
        <v>21</v>
      </c>
      <c r="BC653" s="657">
        <v>14</v>
      </c>
      <c r="BD653" s="665">
        <v>0</v>
      </c>
      <c r="BE653" s="657">
        <v>0</v>
      </c>
      <c r="BF653" s="666">
        <v>0</v>
      </c>
      <c r="BG653" s="657">
        <v>990</v>
      </c>
      <c r="BH653" s="657">
        <v>645</v>
      </c>
      <c r="BI653" s="657">
        <v>345</v>
      </c>
      <c r="BJ653" s="665">
        <v>31</v>
      </c>
      <c r="BK653" s="657">
        <v>23</v>
      </c>
      <c r="BL653" s="666">
        <v>8</v>
      </c>
      <c r="BM653" s="657">
        <v>0</v>
      </c>
      <c r="BN653" s="657">
        <v>0</v>
      </c>
      <c r="BO653" s="657">
        <v>0</v>
      </c>
      <c r="BP653" s="665">
        <v>0</v>
      </c>
      <c r="BQ653" s="657">
        <v>0</v>
      </c>
      <c r="BR653" s="666">
        <v>0</v>
      </c>
      <c r="BS653" s="657">
        <v>0</v>
      </c>
      <c r="BT653" s="657">
        <v>0</v>
      </c>
      <c r="BU653" s="657">
        <v>0</v>
      </c>
      <c r="BV653" s="665">
        <v>57</v>
      </c>
      <c r="BW653" s="657">
        <v>50</v>
      </c>
      <c r="BX653" s="666">
        <v>7</v>
      </c>
      <c r="BY653" s="657">
        <v>0</v>
      </c>
      <c r="BZ653" s="657">
        <v>0</v>
      </c>
      <c r="CA653" s="657">
        <v>0</v>
      </c>
      <c r="CB653" s="665">
        <v>87</v>
      </c>
      <c r="CC653" s="657">
        <v>36</v>
      </c>
      <c r="CD653" s="666">
        <v>51</v>
      </c>
      <c r="CE653" s="657">
        <v>0</v>
      </c>
      <c r="CF653" s="657">
        <v>0</v>
      </c>
      <c r="CG653" s="657">
        <v>0</v>
      </c>
      <c r="CH653" s="665">
        <v>459</v>
      </c>
      <c r="CI653" s="657">
        <v>281</v>
      </c>
      <c r="CJ653" s="666">
        <v>178</v>
      </c>
      <c r="CK653" s="657">
        <v>0</v>
      </c>
      <c r="CL653" s="657">
        <v>0</v>
      </c>
      <c r="CM653" s="657">
        <v>0</v>
      </c>
      <c r="CN653" s="665">
        <v>0</v>
      </c>
      <c r="CO653" s="657">
        <v>0</v>
      </c>
      <c r="CP653" s="666">
        <v>0</v>
      </c>
      <c r="CQ653" s="657">
        <v>0</v>
      </c>
      <c r="CR653" s="657">
        <v>0</v>
      </c>
      <c r="CS653" s="657">
        <v>0</v>
      </c>
      <c r="CT653" s="665">
        <v>0</v>
      </c>
      <c r="CU653" s="657">
        <v>0</v>
      </c>
      <c r="CV653" s="666">
        <v>0</v>
      </c>
      <c r="CW653" s="657">
        <v>0</v>
      </c>
      <c r="CX653" s="657">
        <v>0</v>
      </c>
      <c r="CY653" s="657">
        <v>0</v>
      </c>
      <c r="CZ653" s="665">
        <v>0</v>
      </c>
      <c r="DA653" s="657">
        <v>0</v>
      </c>
      <c r="DB653" s="666">
        <v>0</v>
      </c>
      <c r="DC653" s="657">
        <v>94</v>
      </c>
      <c r="DD653" s="657">
        <v>62</v>
      </c>
      <c r="DE653" s="657">
        <v>32</v>
      </c>
      <c r="DF653" s="665">
        <v>0</v>
      </c>
      <c r="DG653" s="657">
        <v>0</v>
      </c>
      <c r="DH653" s="666">
        <v>0</v>
      </c>
      <c r="DI653" s="657">
        <v>0</v>
      </c>
      <c r="DJ653" s="657">
        <v>0</v>
      </c>
      <c r="DK653" s="657">
        <v>0</v>
      </c>
      <c r="DL653" s="665">
        <v>0</v>
      </c>
      <c r="DM653" s="657">
        <v>0</v>
      </c>
      <c r="DN653" s="666">
        <v>0</v>
      </c>
      <c r="DO653" s="657">
        <v>0</v>
      </c>
      <c r="DP653" s="657">
        <v>0</v>
      </c>
      <c r="DQ653" s="657">
        <v>0</v>
      </c>
      <c r="DR653" s="665">
        <v>0</v>
      </c>
      <c r="DS653" s="657">
        <v>0</v>
      </c>
      <c r="DT653" s="666">
        <v>0</v>
      </c>
      <c r="DU653" s="665">
        <v>0</v>
      </c>
      <c r="DV653" s="657">
        <v>0</v>
      </c>
      <c r="DW653" s="666">
        <v>0</v>
      </c>
    </row>
    <row r="654" spans="1:127" x14ac:dyDescent="0.15">
      <c r="A654" s="529" t="s">
        <v>1996</v>
      </c>
      <c r="B654" s="661">
        <v>3303</v>
      </c>
      <c r="C654" s="662">
        <v>1731</v>
      </c>
      <c r="D654" s="663">
        <v>1558</v>
      </c>
      <c r="E654" s="657">
        <v>1851</v>
      </c>
      <c r="F654" s="657">
        <v>925</v>
      </c>
      <c r="G654" s="657">
        <v>926</v>
      </c>
      <c r="H654" s="665">
        <v>496</v>
      </c>
      <c r="I654" s="657">
        <v>244</v>
      </c>
      <c r="J654" s="666">
        <v>238</v>
      </c>
      <c r="K654" s="657">
        <v>166</v>
      </c>
      <c r="L654" s="657">
        <v>90</v>
      </c>
      <c r="M654" s="657">
        <v>76</v>
      </c>
      <c r="N654" s="665">
        <v>71</v>
      </c>
      <c r="O654" s="657">
        <v>36</v>
      </c>
      <c r="P654" s="666">
        <v>35</v>
      </c>
      <c r="Q654" s="657">
        <v>238</v>
      </c>
      <c r="R654" s="657">
        <v>147</v>
      </c>
      <c r="S654" s="657">
        <v>91</v>
      </c>
      <c r="T654" s="665">
        <v>0</v>
      </c>
      <c r="U654" s="657">
        <v>0</v>
      </c>
      <c r="V654" s="666">
        <v>0</v>
      </c>
      <c r="W654" s="657">
        <v>210</v>
      </c>
      <c r="X654" s="657">
        <v>153</v>
      </c>
      <c r="Y654" s="657">
        <v>57</v>
      </c>
      <c r="Z654" s="665">
        <v>14</v>
      </c>
      <c r="AA654" s="657">
        <v>6</v>
      </c>
      <c r="AB654" s="666">
        <v>8</v>
      </c>
      <c r="AC654" s="657">
        <v>0</v>
      </c>
      <c r="AD654" s="657">
        <v>0</v>
      </c>
      <c r="AE654" s="657">
        <v>0</v>
      </c>
      <c r="AF654" s="665">
        <v>33</v>
      </c>
      <c r="AG654" s="657">
        <v>16</v>
      </c>
      <c r="AH654" s="666">
        <v>17</v>
      </c>
      <c r="AI654" s="657">
        <v>24</v>
      </c>
      <c r="AJ654" s="657">
        <v>13</v>
      </c>
      <c r="AK654" s="657">
        <v>11</v>
      </c>
      <c r="AL654" s="665">
        <v>0</v>
      </c>
      <c r="AM654" s="657">
        <v>0</v>
      </c>
      <c r="AN654" s="666">
        <v>0</v>
      </c>
      <c r="AO654" s="657">
        <v>3</v>
      </c>
      <c r="AP654" s="657">
        <v>1</v>
      </c>
      <c r="AQ654" s="657">
        <v>2</v>
      </c>
      <c r="AR654" s="665">
        <v>10</v>
      </c>
      <c r="AS654" s="657">
        <v>2</v>
      </c>
      <c r="AT654" s="666">
        <v>8</v>
      </c>
      <c r="AU654" s="657">
        <v>0</v>
      </c>
      <c r="AV654" s="657">
        <v>0</v>
      </c>
      <c r="AW654" s="657">
        <v>0</v>
      </c>
      <c r="AX654" s="665">
        <v>0</v>
      </c>
      <c r="AY654" s="657">
        <v>0</v>
      </c>
      <c r="AZ654" s="666">
        <v>0</v>
      </c>
      <c r="BA654" s="657">
        <v>0</v>
      </c>
      <c r="BB654" s="657">
        <v>0</v>
      </c>
      <c r="BC654" s="657">
        <v>0</v>
      </c>
      <c r="BD654" s="665">
        <v>0</v>
      </c>
      <c r="BE654" s="657">
        <v>0</v>
      </c>
      <c r="BF654" s="666">
        <v>0</v>
      </c>
      <c r="BG654" s="657">
        <v>87</v>
      </c>
      <c r="BH654" s="657">
        <v>43</v>
      </c>
      <c r="BI654" s="657">
        <v>44</v>
      </c>
      <c r="BJ654" s="665">
        <v>0</v>
      </c>
      <c r="BK654" s="657">
        <v>0</v>
      </c>
      <c r="BL654" s="666">
        <v>0</v>
      </c>
      <c r="BM654" s="657">
        <v>0</v>
      </c>
      <c r="BN654" s="657">
        <v>0</v>
      </c>
      <c r="BO654" s="657">
        <v>0</v>
      </c>
      <c r="BP654" s="665">
        <v>0</v>
      </c>
      <c r="BQ654" s="657">
        <v>0</v>
      </c>
      <c r="BR654" s="666">
        <v>0</v>
      </c>
      <c r="BS654" s="657">
        <v>0</v>
      </c>
      <c r="BT654" s="657">
        <v>0</v>
      </c>
      <c r="BU654" s="657">
        <v>0</v>
      </c>
      <c r="BV654" s="665">
        <v>30</v>
      </c>
      <c r="BW654" s="657">
        <v>16</v>
      </c>
      <c r="BX654" s="666">
        <v>14</v>
      </c>
      <c r="BY654" s="657">
        <v>0</v>
      </c>
      <c r="BZ654" s="657">
        <v>0</v>
      </c>
      <c r="CA654" s="657">
        <v>0</v>
      </c>
      <c r="CB654" s="665">
        <v>30</v>
      </c>
      <c r="CC654" s="657">
        <v>24</v>
      </c>
      <c r="CD654" s="666">
        <v>6</v>
      </c>
      <c r="CE654" s="657">
        <v>11</v>
      </c>
      <c r="CF654" s="657">
        <v>1</v>
      </c>
      <c r="CG654" s="657">
        <v>10</v>
      </c>
      <c r="CH654" s="665">
        <v>0</v>
      </c>
      <c r="CI654" s="657">
        <v>0</v>
      </c>
      <c r="CJ654" s="666">
        <v>0</v>
      </c>
      <c r="CK654" s="657">
        <v>0</v>
      </c>
      <c r="CL654" s="657">
        <v>0</v>
      </c>
      <c r="CM654" s="657">
        <v>0</v>
      </c>
      <c r="CN654" s="665">
        <v>12</v>
      </c>
      <c r="CO654" s="657">
        <v>6</v>
      </c>
      <c r="CP654" s="666">
        <v>6</v>
      </c>
      <c r="CQ654" s="657">
        <v>0</v>
      </c>
      <c r="CR654" s="657">
        <v>0</v>
      </c>
      <c r="CS654" s="657">
        <v>0</v>
      </c>
      <c r="CT654" s="665">
        <v>0</v>
      </c>
      <c r="CU654" s="657">
        <v>0</v>
      </c>
      <c r="CV654" s="666">
        <v>0</v>
      </c>
      <c r="CW654" s="657">
        <v>0</v>
      </c>
      <c r="CX654" s="657">
        <v>0</v>
      </c>
      <c r="CY654" s="657">
        <v>0</v>
      </c>
      <c r="CZ654" s="665">
        <v>0</v>
      </c>
      <c r="DA654" s="657">
        <v>0</v>
      </c>
      <c r="DB654" s="666">
        <v>0</v>
      </c>
      <c r="DC654" s="657">
        <v>0</v>
      </c>
      <c r="DD654" s="657">
        <v>0</v>
      </c>
      <c r="DE654" s="657">
        <v>0</v>
      </c>
      <c r="DF654" s="665">
        <v>0</v>
      </c>
      <c r="DG654" s="657">
        <v>0</v>
      </c>
      <c r="DH654" s="666">
        <v>0</v>
      </c>
      <c r="DI654" s="657">
        <v>0</v>
      </c>
      <c r="DJ654" s="657">
        <v>0</v>
      </c>
      <c r="DK654" s="657">
        <v>0</v>
      </c>
      <c r="DL654" s="665">
        <v>17</v>
      </c>
      <c r="DM654" s="657">
        <v>8</v>
      </c>
      <c r="DN654" s="666">
        <v>9</v>
      </c>
      <c r="DO654" s="657">
        <v>0</v>
      </c>
      <c r="DP654" s="657">
        <v>0</v>
      </c>
      <c r="DQ654" s="657">
        <v>0</v>
      </c>
      <c r="DR654" s="665">
        <v>0</v>
      </c>
      <c r="DS654" s="657">
        <v>0</v>
      </c>
      <c r="DT654" s="666">
        <v>0</v>
      </c>
      <c r="DU654" s="665">
        <v>0</v>
      </c>
      <c r="DV654" s="657">
        <v>0</v>
      </c>
      <c r="DW654" s="666">
        <v>0</v>
      </c>
    </row>
    <row r="655" spans="1:127" x14ac:dyDescent="0.15">
      <c r="A655" s="529" t="s">
        <v>1997</v>
      </c>
      <c r="B655" s="661">
        <v>0</v>
      </c>
      <c r="C655" s="662">
        <v>0</v>
      </c>
      <c r="D655" s="663">
        <v>0</v>
      </c>
      <c r="E655" s="657">
        <v>0</v>
      </c>
      <c r="F655" s="657">
        <v>0</v>
      </c>
      <c r="G655" s="657">
        <v>0</v>
      </c>
      <c r="H655" s="665">
        <v>0</v>
      </c>
      <c r="I655" s="657">
        <v>0</v>
      </c>
      <c r="J655" s="666">
        <v>0</v>
      </c>
      <c r="K655" s="657">
        <v>0</v>
      </c>
      <c r="L655" s="657">
        <v>0</v>
      </c>
      <c r="M655" s="657">
        <v>0</v>
      </c>
      <c r="N655" s="665">
        <v>0</v>
      </c>
      <c r="O655" s="657">
        <v>0</v>
      </c>
      <c r="P655" s="666">
        <v>0</v>
      </c>
      <c r="Q655" s="657">
        <v>0</v>
      </c>
      <c r="R655" s="657">
        <v>0</v>
      </c>
      <c r="S655" s="657">
        <v>0</v>
      </c>
      <c r="T655" s="665">
        <v>0</v>
      </c>
      <c r="U655" s="657">
        <v>0</v>
      </c>
      <c r="V655" s="666">
        <v>0</v>
      </c>
      <c r="W655" s="657">
        <v>0</v>
      </c>
      <c r="X655" s="657">
        <v>0</v>
      </c>
      <c r="Y655" s="657">
        <v>0</v>
      </c>
      <c r="Z655" s="665">
        <v>0</v>
      </c>
      <c r="AA655" s="657">
        <v>0</v>
      </c>
      <c r="AB655" s="666">
        <v>0</v>
      </c>
      <c r="AC655" s="657">
        <v>0</v>
      </c>
      <c r="AD655" s="657">
        <v>0</v>
      </c>
      <c r="AE655" s="657">
        <v>0</v>
      </c>
      <c r="AF655" s="665">
        <v>0</v>
      </c>
      <c r="AG655" s="657">
        <v>0</v>
      </c>
      <c r="AH655" s="666">
        <v>0</v>
      </c>
      <c r="AI655" s="657">
        <v>0</v>
      </c>
      <c r="AJ655" s="657">
        <v>0</v>
      </c>
      <c r="AK655" s="657">
        <v>0</v>
      </c>
      <c r="AL655" s="665">
        <v>0</v>
      </c>
      <c r="AM655" s="657">
        <v>0</v>
      </c>
      <c r="AN655" s="666">
        <v>0</v>
      </c>
      <c r="AO655" s="657">
        <v>0</v>
      </c>
      <c r="AP655" s="657">
        <v>0</v>
      </c>
      <c r="AQ655" s="657">
        <v>0</v>
      </c>
      <c r="AR655" s="665">
        <v>0</v>
      </c>
      <c r="AS655" s="657">
        <v>0</v>
      </c>
      <c r="AT655" s="666">
        <v>0</v>
      </c>
      <c r="AU655" s="657">
        <v>0</v>
      </c>
      <c r="AV655" s="657">
        <v>0</v>
      </c>
      <c r="AW655" s="657">
        <v>0</v>
      </c>
      <c r="AX655" s="665">
        <v>0</v>
      </c>
      <c r="AY655" s="657">
        <v>0</v>
      </c>
      <c r="AZ655" s="666">
        <v>0</v>
      </c>
      <c r="BA655" s="657">
        <v>0</v>
      </c>
      <c r="BB655" s="657">
        <v>0</v>
      </c>
      <c r="BC655" s="657">
        <v>0</v>
      </c>
      <c r="BD655" s="665">
        <v>0</v>
      </c>
      <c r="BE655" s="657">
        <v>0</v>
      </c>
      <c r="BF655" s="666">
        <v>0</v>
      </c>
      <c r="BG655" s="657">
        <v>0</v>
      </c>
      <c r="BH655" s="657">
        <v>0</v>
      </c>
      <c r="BI655" s="657">
        <v>0</v>
      </c>
      <c r="BJ655" s="665">
        <v>0</v>
      </c>
      <c r="BK655" s="657">
        <v>0</v>
      </c>
      <c r="BL655" s="666">
        <v>0</v>
      </c>
      <c r="BM655" s="657">
        <v>0</v>
      </c>
      <c r="BN655" s="657">
        <v>0</v>
      </c>
      <c r="BO655" s="657">
        <v>0</v>
      </c>
      <c r="BP655" s="665">
        <v>0</v>
      </c>
      <c r="BQ655" s="657">
        <v>0</v>
      </c>
      <c r="BR655" s="666">
        <v>0</v>
      </c>
      <c r="BS655" s="657">
        <v>0</v>
      </c>
      <c r="BT655" s="657">
        <v>0</v>
      </c>
      <c r="BU655" s="657">
        <v>0</v>
      </c>
      <c r="BV655" s="665">
        <v>0</v>
      </c>
      <c r="BW655" s="657">
        <v>0</v>
      </c>
      <c r="BX655" s="666">
        <v>0</v>
      </c>
      <c r="BY655" s="657">
        <v>0</v>
      </c>
      <c r="BZ655" s="657">
        <v>0</v>
      </c>
      <c r="CA655" s="657">
        <v>0</v>
      </c>
      <c r="CB655" s="665">
        <v>0</v>
      </c>
      <c r="CC655" s="657">
        <v>0</v>
      </c>
      <c r="CD655" s="666">
        <v>0</v>
      </c>
      <c r="CE655" s="657">
        <v>0</v>
      </c>
      <c r="CF655" s="657">
        <v>0</v>
      </c>
      <c r="CG655" s="657">
        <v>0</v>
      </c>
      <c r="CH655" s="665">
        <v>0</v>
      </c>
      <c r="CI655" s="657">
        <v>0</v>
      </c>
      <c r="CJ655" s="666">
        <v>0</v>
      </c>
      <c r="CK655" s="657">
        <v>0</v>
      </c>
      <c r="CL655" s="657">
        <v>0</v>
      </c>
      <c r="CM655" s="657">
        <v>0</v>
      </c>
      <c r="CN655" s="665">
        <v>0</v>
      </c>
      <c r="CO655" s="657">
        <v>0</v>
      </c>
      <c r="CP655" s="666">
        <v>0</v>
      </c>
      <c r="CQ655" s="657">
        <v>0</v>
      </c>
      <c r="CR655" s="657">
        <v>0</v>
      </c>
      <c r="CS655" s="657">
        <v>0</v>
      </c>
      <c r="CT655" s="665">
        <v>0</v>
      </c>
      <c r="CU655" s="657">
        <v>0</v>
      </c>
      <c r="CV655" s="666">
        <v>0</v>
      </c>
      <c r="CW655" s="657">
        <v>0</v>
      </c>
      <c r="CX655" s="657">
        <v>0</v>
      </c>
      <c r="CY655" s="657">
        <v>0</v>
      </c>
      <c r="CZ655" s="665">
        <v>0</v>
      </c>
      <c r="DA655" s="657">
        <v>0</v>
      </c>
      <c r="DB655" s="666">
        <v>0</v>
      </c>
      <c r="DC655" s="657">
        <v>0</v>
      </c>
      <c r="DD655" s="657">
        <v>0</v>
      </c>
      <c r="DE655" s="657">
        <v>0</v>
      </c>
      <c r="DF655" s="665">
        <v>0</v>
      </c>
      <c r="DG655" s="657">
        <v>0</v>
      </c>
      <c r="DH655" s="666">
        <v>0</v>
      </c>
      <c r="DI655" s="657">
        <v>0</v>
      </c>
      <c r="DJ655" s="657">
        <v>0</v>
      </c>
      <c r="DK655" s="657">
        <v>0</v>
      </c>
      <c r="DL655" s="665">
        <v>0</v>
      </c>
      <c r="DM655" s="657">
        <v>0</v>
      </c>
      <c r="DN655" s="666">
        <v>0</v>
      </c>
      <c r="DO655" s="657">
        <v>0</v>
      </c>
      <c r="DP655" s="657">
        <v>0</v>
      </c>
      <c r="DQ655" s="657">
        <v>0</v>
      </c>
      <c r="DR655" s="665">
        <v>0</v>
      </c>
      <c r="DS655" s="657">
        <v>0</v>
      </c>
      <c r="DT655" s="666">
        <v>0</v>
      </c>
      <c r="DU655" s="665">
        <v>0</v>
      </c>
      <c r="DV655" s="657">
        <v>0</v>
      </c>
      <c r="DW655" s="666">
        <v>0</v>
      </c>
    </row>
    <row r="656" spans="1:127" x14ac:dyDescent="0.15">
      <c r="A656" s="529" t="s">
        <v>1998</v>
      </c>
      <c r="B656" s="661">
        <v>40624</v>
      </c>
      <c r="C656" s="662">
        <v>17923</v>
      </c>
      <c r="D656" s="663">
        <v>22356</v>
      </c>
      <c r="E656" s="657">
        <v>12803</v>
      </c>
      <c r="F656" s="657">
        <v>5427</v>
      </c>
      <c r="G656" s="657">
        <v>7337</v>
      </c>
      <c r="H656" s="665">
        <v>4031</v>
      </c>
      <c r="I656" s="657">
        <v>1699</v>
      </c>
      <c r="J656" s="666">
        <v>2301</v>
      </c>
      <c r="K656" s="657">
        <v>2954</v>
      </c>
      <c r="L656" s="657">
        <v>1453</v>
      </c>
      <c r="M656" s="657">
        <v>1458</v>
      </c>
      <c r="N656" s="665">
        <v>1885</v>
      </c>
      <c r="O656" s="657">
        <v>831</v>
      </c>
      <c r="P656" s="666">
        <v>1054</v>
      </c>
      <c r="Q656" s="657">
        <v>5541</v>
      </c>
      <c r="R656" s="657">
        <v>2659</v>
      </c>
      <c r="S656" s="657">
        <v>2882</v>
      </c>
      <c r="T656" s="665">
        <v>217</v>
      </c>
      <c r="U656" s="657">
        <v>111</v>
      </c>
      <c r="V656" s="666">
        <v>106</v>
      </c>
      <c r="W656" s="657">
        <v>1018</v>
      </c>
      <c r="X656" s="657">
        <v>410</v>
      </c>
      <c r="Y656" s="657">
        <v>602</v>
      </c>
      <c r="Z656" s="665">
        <v>1257</v>
      </c>
      <c r="AA656" s="657">
        <v>497</v>
      </c>
      <c r="AB656" s="666">
        <v>644</v>
      </c>
      <c r="AC656" s="657">
        <v>115</v>
      </c>
      <c r="AD656" s="657">
        <v>48</v>
      </c>
      <c r="AE656" s="657">
        <v>67</v>
      </c>
      <c r="AF656" s="665">
        <v>362</v>
      </c>
      <c r="AG656" s="657">
        <v>147</v>
      </c>
      <c r="AH656" s="666">
        <v>212</v>
      </c>
      <c r="AI656" s="657">
        <v>1818</v>
      </c>
      <c r="AJ656" s="657">
        <v>831</v>
      </c>
      <c r="AK656" s="657">
        <v>955</v>
      </c>
      <c r="AL656" s="665">
        <v>184</v>
      </c>
      <c r="AM656" s="657">
        <v>89</v>
      </c>
      <c r="AN656" s="666">
        <v>95</v>
      </c>
      <c r="AO656" s="657">
        <v>171</v>
      </c>
      <c r="AP656" s="657">
        <v>65</v>
      </c>
      <c r="AQ656" s="657">
        <v>106</v>
      </c>
      <c r="AR656" s="665">
        <v>1806</v>
      </c>
      <c r="AS656" s="657">
        <v>762</v>
      </c>
      <c r="AT656" s="666">
        <v>998</v>
      </c>
      <c r="AU656" s="657">
        <v>312</v>
      </c>
      <c r="AV656" s="657">
        <v>138</v>
      </c>
      <c r="AW656" s="657">
        <v>174</v>
      </c>
      <c r="AX656" s="665">
        <v>698</v>
      </c>
      <c r="AY656" s="657">
        <v>357</v>
      </c>
      <c r="AZ656" s="666">
        <v>341</v>
      </c>
      <c r="BA656" s="657">
        <v>986</v>
      </c>
      <c r="BB656" s="657">
        <v>423</v>
      </c>
      <c r="BC656" s="657">
        <v>558</v>
      </c>
      <c r="BD656" s="665">
        <v>269</v>
      </c>
      <c r="BE656" s="657">
        <v>138</v>
      </c>
      <c r="BF656" s="666">
        <v>131</v>
      </c>
      <c r="BG656" s="657">
        <v>864</v>
      </c>
      <c r="BH656" s="657">
        <v>403</v>
      </c>
      <c r="BI656" s="657">
        <v>461</v>
      </c>
      <c r="BJ656" s="665">
        <v>192</v>
      </c>
      <c r="BK656" s="657">
        <v>79</v>
      </c>
      <c r="BL656" s="666">
        <v>113</v>
      </c>
      <c r="BM656" s="657">
        <v>233</v>
      </c>
      <c r="BN656" s="657">
        <v>112</v>
      </c>
      <c r="BO656" s="657">
        <v>118</v>
      </c>
      <c r="BP656" s="665">
        <v>104</v>
      </c>
      <c r="BQ656" s="657">
        <v>43</v>
      </c>
      <c r="BR656" s="666">
        <v>61</v>
      </c>
      <c r="BS656" s="657">
        <v>224</v>
      </c>
      <c r="BT656" s="657">
        <v>91</v>
      </c>
      <c r="BU656" s="657">
        <v>118</v>
      </c>
      <c r="BV656" s="665">
        <v>177</v>
      </c>
      <c r="BW656" s="657">
        <v>82</v>
      </c>
      <c r="BX656" s="666">
        <v>95</v>
      </c>
      <c r="BY656" s="657">
        <v>141</v>
      </c>
      <c r="BZ656" s="657">
        <v>44</v>
      </c>
      <c r="CA656" s="657">
        <v>94</v>
      </c>
      <c r="CB656" s="665">
        <v>162</v>
      </c>
      <c r="CC656" s="657">
        <v>60</v>
      </c>
      <c r="CD656" s="666">
        <v>99</v>
      </c>
      <c r="CE656" s="657">
        <v>166</v>
      </c>
      <c r="CF656" s="657">
        <v>65</v>
      </c>
      <c r="CG656" s="657">
        <v>101</v>
      </c>
      <c r="CH656" s="665">
        <v>170</v>
      </c>
      <c r="CI656" s="657">
        <v>64</v>
      </c>
      <c r="CJ656" s="666">
        <v>106</v>
      </c>
      <c r="CK656" s="657">
        <v>490</v>
      </c>
      <c r="CL656" s="657">
        <v>196</v>
      </c>
      <c r="CM656" s="657">
        <v>294</v>
      </c>
      <c r="CN656" s="665">
        <v>253</v>
      </c>
      <c r="CO656" s="657">
        <v>129</v>
      </c>
      <c r="CP656" s="666">
        <v>124</v>
      </c>
      <c r="CQ656" s="657">
        <v>115</v>
      </c>
      <c r="CR656" s="657">
        <v>76</v>
      </c>
      <c r="CS656" s="657">
        <v>39</v>
      </c>
      <c r="CT656" s="665">
        <v>141</v>
      </c>
      <c r="CU656" s="657">
        <v>77</v>
      </c>
      <c r="CV656" s="666">
        <v>64</v>
      </c>
      <c r="CW656" s="657">
        <v>213</v>
      </c>
      <c r="CX656" s="657">
        <v>108</v>
      </c>
      <c r="CY656" s="657">
        <v>105</v>
      </c>
      <c r="CZ656" s="665">
        <v>27</v>
      </c>
      <c r="DA656" s="657">
        <v>12</v>
      </c>
      <c r="DB656" s="666">
        <v>15</v>
      </c>
      <c r="DC656" s="657">
        <v>98</v>
      </c>
      <c r="DD656" s="657">
        <v>38</v>
      </c>
      <c r="DE656" s="657">
        <v>60</v>
      </c>
      <c r="DF656" s="665">
        <v>38</v>
      </c>
      <c r="DG656" s="657">
        <v>10</v>
      </c>
      <c r="DH656" s="666">
        <v>28</v>
      </c>
      <c r="DI656" s="657">
        <v>167</v>
      </c>
      <c r="DJ656" s="657">
        <v>50</v>
      </c>
      <c r="DK656" s="657">
        <v>117</v>
      </c>
      <c r="DL656" s="665">
        <v>62</v>
      </c>
      <c r="DM656" s="657">
        <v>26</v>
      </c>
      <c r="DN656" s="666">
        <v>36</v>
      </c>
      <c r="DO656" s="657">
        <v>44</v>
      </c>
      <c r="DP656" s="657">
        <v>14</v>
      </c>
      <c r="DQ656" s="657">
        <v>30</v>
      </c>
      <c r="DR656" s="665">
        <v>104</v>
      </c>
      <c r="DS656" s="657">
        <v>52</v>
      </c>
      <c r="DT656" s="666">
        <v>52</v>
      </c>
      <c r="DU656" s="665">
        <v>12</v>
      </c>
      <c r="DV656" s="657">
        <v>7</v>
      </c>
      <c r="DW656" s="666">
        <v>5</v>
      </c>
    </row>
    <row r="657" spans="1:127" x14ac:dyDescent="0.15">
      <c r="A657" s="529" t="s">
        <v>1999</v>
      </c>
      <c r="B657" s="661">
        <v>40624</v>
      </c>
      <c r="C657" s="662">
        <v>17923</v>
      </c>
      <c r="D657" s="663">
        <v>22356</v>
      </c>
      <c r="E657" s="657">
        <v>12803</v>
      </c>
      <c r="F657" s="657">
        <v>5427</v>
      </c>
      <c r="G657" s="657">
        <v>7337</v>
      </c>
      <c r="H657" s="665">
        <v>4031</v>
      </c>
      <c r="I657" s="657">
        <v>1699</v>
      </c>
      <c r="J657" s="666">
        <v>2301</v>
      </c>
      <c r="K657" s="657">
        <v>2954</v>
      </c>
      <c r="L657" s="657">
        <v>1453</v>
      </c>
      <c r="M657" s="657">
        <v>1458</v>
      </c>
      <c r="N657" s="665">
        <v>1885</v>
      </c>
      <c r="O657" s="657">
        <v>831</v>
      </c>
      <c r="P657" s="666">
        <v>1054</v>
      </c>
      <c r="Q657" s="657">
        <v>5541</v>
      </c>
      <c r="R657" s="657">
        <v>2659</v>
      </c>
      <c r="S657" s="657">
        <v>2882</v>
      </c>
      <c r="T657" s="665">
        <v>217</v>
      </c>
      <c r="U657" s="657">
        <v>111</v>
      </c>
      <c r="V657" s="666">
        <v>106</v>
      </c>
      <c r="W657" s="657">
        <v>1018</v>
      </c>
      <c r="X657" s="657">
        <v>410</v>
      </c>
      <c r="Y657" s="657">
        <v>602</v>
      </c>
      <c r="Z657" s="665">
        <v>1257</v>
      </c>
      <c r="AA657" s="657">
        <v>497</v>
      </c>
      <c r="AB657" s="666">
        <v>644</v>
      </c>
      <c r="AC657" s="657">
        <v>115</v>
      </c>
      <c r="AD657" s="657">
        <v>48</v>
      </c>
      <c r="AE657" s="657">
        <v>67</v>
      </c>
      <c r="AF657" s="665">
        <v>362</v>
      </c>
      <c r="AG657" s="657">
        <v>147</v>
      </c>
      <c r="AH657" s="666">
        <v>212</v>
      </c>
      <c r="AI657" s="657">
        <v>1818</v>
      </c>
      <c r="AJ657" s="657">
        <v>831</v>
      </c>
      <c r="AK657" s="657">
        <v>955</v>
      </c>
      <c r="AL657" s="665">
        <v>184</v>
      </c>
      <c r="AM657" s="657">
        <v>89</v>
      </c>
      <c r="AN657" s="666">
        <v>95</v>
      </c>
      <c r="AO657" s="657">
        <v>171</v>
      </c>
      <c r="AP657" s="657">
        <v>65</v>
      </c>
      <c r="AQ657" s="657">
        <v>106</v>
      </c>
      <c r="AR657" s="665">
        <v>1806</v>
      </c>
      <c r="AS657" s="657">
        <v>762</v>
      </c>
      <c r="AT657" s="666">
        <v>998</v>
      </c>
      <c r="AU657" s="657">
        <v>312</v>
      </c>
      <c r="AV657" s="657">
        <v>138</v>
      </c>
      <c r="AW657" s="657">
        <v>174</v>
      </c>
      <c r="AX657" s="665">
        <v>698</v>
      </c>
      <c r="AY657" s="657">
        <v>357</v>
      </c>
      <c r="AZ657" s="666">
        <v>341</v>
      </c>
      <c r="BA657" s="657">
        <v>986</v>
      </c>
      <c r="BB657" s="657">
        <v>423</v>
      </c>
      <c r="BC657" s="657">
        <v>558</v>
      </c>
      <c r="BD657" s="665">
        <v>269</v>
      </c>
      <c r="BE657" s="657">
        <v>138</v>
      </c>
      <c r="BF657" s="666">
        <v>131</v>
      </c>
      <c r="BG657" s="657">
        <v>864</v>
      </c>
      <c r="BH657" s="657">
        <v>403</v>
      </c>
      <c r="BI657" s="657">
        <v>461</v>
      </c>
      <c r="BJ657" s="665">
        <v>192</v>
      </c>
      <c r="BK657" s="657">
        <v>79</v>
      </c>
      <c r="BL657" s="666">
        <v>113</v>
      </c>
      <c r="BM657" s="657">
        <v>233</v>
      </c>
      <c r="BN657" s="657">
        <v>112</v>
      </c>
      <c r="BO657" s="657">
        <v>118</v>
      </c>
      <c r="BP657" s="665">
        <v>104</v>
      </c>
      <c r="BQ657" s="657">
        <v>43</v>
      </c>
      <c r="BR657" s="666">
        <v>61</v>
      </c>
      <c r="BS657" s="657">
        <v>224</v>
      </c>
      <c r="BT657" s="657">
        <v>91</v>
      </c>
      <c r="BU657" s="657">
        <v>118</v>
      </c>
      <c r="BV657" s="665">
        <v>177</v>
      </c>
      <c r="BW657" s="657">
        <v>82</v>
      </c>
      <c r="BX657" s="666">
        <v>95</v>
      </c>
      <c r="BY657" s="657">
        <v>141</v>
      </c>
      <c r="BZ657" s="657">
        <v>44</v>
      </c>
      <c r="CA657" s="657">
        <v>94</v>
      </c>
      <c r="CB657" s="665">
        <v>162</v>
      </c>
      <c r="CC657" s="657">
        <v>60</v>
      </c>
      <c r="CD657" s="666">
        <v>99</v>
      </c>
      <c r="CE657" s="657">
        <v>166</v>
      </c>
      <c r="CF657" s="657">
        <v>65</v>
      </c>
      <c r="CG657" s="657">
        <v>101</v>
      </c>
      <c r="CH657" s="665">
        <v>170</v>
      </c>
      <c r="CI657" s="657">
        <v>64</v>
      </c>
      <c r="CJ657" s="666">
        <v>106</v>
      </c>
      <c r="CK657" s="657">
        <v>490</v>
      </c>
      <c r="CL657" s="657">
        <v>196</v>
      </c>
      <c r="CM657" s="657">
        <v>294</v>
      </c>
      <c r="CN657" s="665">
        <v>253</v>
      </c>
      <c r="CO657" s="657">
        <v>129</v>
      </c>
      <c r="CP657" s="666">
        <v>124</v>
      </c>
      <c r="CQ657" s="657">
        <v>115</v>
      </c>
      <c r="CR657" s="657">
        <v>76</v>
      </c>
      <c r="CS657" s="657">
        <v>39</v>
      </c>
      <c r="CT657" s="665">
        <v>141</v>
      </c>
      <c r="CU657" s="657">
        <v>77</v>
      </c>
      <c r="CV657" s="666">
        <v>64</v>
      </c>
      <c r="CW657" s="657">
        <v>213</v>
      </c>
      <c r="CX657" s="657">
        <v>108</v>
      </c>
      <c r="CY657" s="657">
        <v>105</v>
      </c>
      <c r="CZ657" s="665">
        <v>27</v>
      </c>
      <c r="DA657" s="657">
        <v>12</v>
      </c>
      <c r="DB657" s="666">
        <v>15</v>
      </c>
      <c r="DC657" s="657">
        <v>98</v>
      </c>
      <c r="DD657" s="657">
        <v>38</v>
      </c>
      <c r="DE657" s="657">
        <v>60</v>
      </c>
      <c r="DF657" s="665">
        <v>38</v>
      </c>
      <c r="DG657" s="657">
        <v>10</v>
      </c>
      <c r="DH657" s="666">
        <v>28</v>
      </c>
      <c r="DI657" s="657">
        <v>167</v>
      </c>
      <c r="DJ657" s="657">
        <v>50</v>
      </c>
      <c r="DK657" s="657">
        <v>117</v>
      </c>
      <c r="DL657" s="665">
        <v>62</v>
      </c>
      <c r="DM657" s="657">
        <v>26</v>
      </c>
      <c r="DN657" s="666">
        <v>36</v>
      </c>
      <c r="DO657" s="657">
        <v>44</v>
      </c>
      <c r="DP657" s="657">
        <v>14</v>
      </c>
      <c r="DQ657" s="657">
        <v>30</v>
      </c>
      <c r="DR657" s="665">
        <v>104</v>
      </c>
      <c r="DS657" s="657">
        <v>52</v>
      </c>
      <c r="DT657" s="666">
        <v>52</v>
      </c>
      <c r="DU657" s="665">
        <v>12</v>
      </c>
      <c r="DV657" s="657">
        <v>7</v>
      </c>
      <c r="DW657" s="666">
        <v>5</v>
      </c>
    </row>
    <row r="658" spans="1:127" x14ac:dyDescent="0.15">
      <c r="A658" s="529" t="s">
        <v>2000</v>
      </c>
      <c r="B658" s="661">
        <v>52</v>
      </c>
      <c r="C658" s="662">
        <v>21</v>
      </c>
      <c r="D658" s="663">
        <v>31</v>
      </c>
      <c r="E658" s="657">
        <v>0</v>
      </c>
      <c r="F658" s="657">
        <v>0</v>
      </c>
      <c r="G658" s="657">
        <v>0</v>
      </c>
      <c r="H658" s="665">
        <v>9</v>
      </c>
      <c r="I658" s="657">
        <v>0</v>
      </c>
      <c r="J658" s="666">
        <v>9</v>
      </c>
      <c r="K658" s="657">
        <v>0</v>
      </c>
      <c r="L658" s="657">
        <v>0</v>
      </c>
      <c r="M658" s="657">
        <v>0</v>
      </c>
      <c r="N658" s="665">
        <v>11</v>
      </c>
      <c r="O658" s="657">
        <v>7</v>
      </c>
      <c r="P658" s="666">
        <v>4</v>
      </c>
      <c r="Q658" s="657">
        <v>17</v>
      </c>
      <c r="R658" s="657">
        <v>11</v>
      </c>
      <c r="S658" s="657">
        <v>6</v>
      </c>
      <c r="T658" s="665">
        <v>0</v>
      </c>
      <c r="U658" s="657">
        <v>0</v>
      </c>
      <c r="V658" s="666">
        <v>0</v>
      </c>
      <c r="W658" s="657">
        <v>3</v>
      </c>
      <c r="X658" s="657">
        <v>0</v>
      </c>
      <c r="Y658" s="657">
        <v>3</v>
      </c>
      <c r="Z658" s="665">
        <v>0</v>
      </c>
      <c r="AA658" s="657">
        <v>0</v>
      </c>
      <c r="AB658" s="666">
        <v>0</v>
      </c>
      <c r="AC658" s="657">
        <v>0</v>
      </c>
      <c r="AD658" s="657">
        <v>0</v>
      </c>
      <c r="AE658" s="657">
        <v>0</v>
      </c>
      <c r="AF658" s="665">
        <v>5</v>
      </c>
      <c r="AG658" s="657">
        <v>2</v>
      </c>
      <c r="AH658" s="666">
        <v>3</v>
      </c>
      <c r="AI658" s="657">
        <v>1</v>
      </c>
      <c r="AJ658" s="657">
        <v>0</v>
      </c>
      <c r="AK658" s="657">
        <v>1</v>
      </c>
      <c r="AL658" s="665">
        <v>0</v>
      </c>
      <c r="AM658" s="657">
        <v>0</v>
      </c>
      <c r="AN658" s="666">
        <v>0</v>
      </c>
      <c r="AO658" s="657">
        <v>0</v>
      </c>
      <c r="AP658" s="657">
        <v>0</v>
      </c>
      <c r="AQ658" s="657">
        <v>0</v>
      </c>
      <c r="AR658" s="665">
        <v>0</v>
      </c>
      <c r="AS658" s="657">
        <v>0</v>
      </c>
      <c r="AT658" s="666">
        <v>0</v>
      </c>
      <c r="AU658" s="657">
        <v>6</v>
      </c>
      <c r="AV658" s="657">
        <v>1</v>
      </c>
      <c r="AW658" s="657">
        <v>5</v>
      </c>
      <c r="AX658" s="665">
        <v>0</v>
      </c>
      <c r="AY658" s="657">
        <v>0</v>
      </c>
      <c r="AZ658" s="666">
        <v>0</v>
      </c>
      <c r="BA658" s="657">
        <v>0</v>
      </c>
      <c r="BB658" s="657">
        <v>0</v>
      </c>
      <c r="BC658" s="657">
        <v>0</v>
      </c>
      <c r="BD658" s="665">
        <v>0</v>
      </c>
      <c r="BE658" s="657">
        <v>0</v>
      </c>
      <c r="BF658" s="666">
        <v>0</v>
      </c>
      <c r="BG658" s="657">
        <v>0</v>
      </c>
      <c r="BH658" s="657">
        <v>0</v>
      </c>
      <c r="BI658" s="657">
        <v>0</v>
      </c>
      <c r="BJ658" s="665">
        <v>0</v>
      </c>
      <c r="BK658" s="657">
        <v>0</v>
      </c>
      <c r="BL658" s="666">
        <v>0</v>
      </c>
      <c r="BM658" s="657">
        <v>0</v>
      </c>
      <c r="BN658" s="657">
        <v>0</v>
      </c>
      <c r="BO658" s="657">
        <v>0</v>
      </c>
      <c r="BP658" s="665">
        <v>0</v>
      </c>
      <c r="BQ658" s="657">
        <v>0</v>
      </c>
      <c r="BR658" s="666">
        <v>0</v>
      </c>
      <c r="BS658" s="657">
        <v>0</v>
      </c>
      <c r="BT658" s="657">
        <v>0</v>
      </c>
      <c r="BU658" s="657">
        <v>0</v>
      </c>
      <c r="BV658" s="665">
        <v>0</v>
      </c>
      <c r="BW658" s="657">
        <v>0</v>
      </c>
      <c r="BX658" s="666">
        <v>0</v>
      </c>
      <c r="BY658" s="657">
        <v>0</v>
      </c>
      <c r="BZ658" s="657">
        <v>0</v>
      </c>
      <c r="CA658" s="657">
        <v>0</v>
      </c>
      <c r="CB658" s="665">
        <v>0</v>
      </c>
      <c r="CC658" s="657">
        <v>0</v>
      </c>
      <c r="CD658" s="666">
        <v>0</v>
      </c>
      <c r="CE658" s="657">
        <v>0</v>
      </c>
      <c r="CF658" s="657">
        <v>0</v>
      </c>
      <c r="CG658" s="657">
        <v>0</v>
      </c>
      <c r="CH658" s="665">
        <v>0</v>
      </c>
      <c r="CI658" s="657">
        <v>0</v>
      </c>
      <c r="CJ658" s="666">
        <v>0</v>
      </c>
      <c r="CK658" s="657">
        <v>0</v>
      </c>
      <c r="CL658" s="657">
        <v>0</v>
      </c>
      <c r="CM658" s="657">
        <v>0</v>
      </c>
      <c r="CN658" s="665">
        <v>0</v>
      </c>
      <c r="CO658" s="657">
        <v>0</v>
      </c>
      <c r="CP658" s="666">
        <v>0</v>
      </c>
      <c r="CQ658" s="657">
        <v>0</v>
      </c>
      <c r="CR658" s="657">
        <v>0</v>
      </c>
      <c r="CS658" s="657">
        <v>0</v>
      </c>
      <c r="CT658" s="665">
        <v>0</v>
      </c>
      <c r="CU658" s="657">
        <v>0</v>
      </c>
      <c r="CV658" s="666">
        <v>0</v>
      </c>
      <c r="CW658" s="657">
        <v>0</v>
      </c>
      <c r="CX658" s="657">
        <v>0</v>
      </c>
      <c r="CY658" s="657">
        <v>0</v>
      </c>
      <c r="CZ658" s="665">
        <v>0</v>
      </c>
      <c r="DA658" s="657">
        <v>0</v>
      </c>
      <c r="DB658" s="666">
        <v>0</v>
      </c>
      <c r="DC658" s="657">
        <v>0</v>
      </c>
      <c r="DD658" s="657">
        <v>0</v>
      </c>
      <c r="DE658" s="657">
        <v>0</v>
      </c>
      <c r="DF658" s="665">
        <v>0</v>
      </c>
      <c r="DG658" s="657">
        <v>0</v>
      </c>
      <c r="DH658" s="666">
        <v>0</v>
      </c>
      <c r="DI658" s="657">
        <v>0</v>
      </c>
      <c r="DJ658" s="657">
        <v>0</v>
      </c>
      <c r="DK658" s="657">
        <v>0</v>
      </c>
      <c r="DL658" s="665">
        <v>0</v>
      </c>
      <c r="DM658" s="657">
        <v>0</v>
      </c>
      <c r="DN658" s="666">
        <v>0</v>
      </c>
      <c r="DO658" s="657">
        <v>0</v>
      </c>
      <c r="DP658" s="657">
        <v>0</v>
      </c>
      <c r="DQ658" s="657">
        <v>0</v>
      </c>
      <c r="DR658" s="665">
        <v>0</v>
      </c>
      <c r="DS658" s="657">
        <v>0</v>
      </c>
      <c r="DT658" s="666">
        <v>0</v>
      </c>
      <c r="DU658" s="665">
        <v>0</v>
      </c>
      <c r="DV658" s="657">
        <v>0</v>
      </c>
      <c r="DW658" s="666">
        <v>0</v>
      </c>
    </row>
    <row r="659" spans="1:127" x14ac:dyDescent="0.15">
      <c r="A659" s="529" t="s">
        <v>2001</v>
      </c>
      <c r="B659" s="661">
        <v>1901</v>
      </c>
      <c r="C659" s="662">
        <v>847</v>
      </c>
      <c r="D659" s="663">
        <v>1018</v>
      </c>
      <c r="E659" s="657">
        <v>635</v>
      </c>
      <c r="F659" s="657">
        <v>260</v>
      </c>
      <c r="G659" s="657">
        <v>375</v>
      </c>
      <c r="H659" s="665">
        <v>490</v>
      </c>
      <c r="I659" s="657">
        <v>258</v>
      </c>
      <c r="J659" s="666">
        <v>232</v>
      </c>
      <c r="K659" s="657">
        <v>61</v>
      </c>
      <c r="L659" s="657">
        <v>23</v>
      </c>
      <c r="M659" s="657">
        <v>5</v>
      </c>
      <c r="N659" s="665">
        <v>54</v>
      </c>
      <c r="O659" s="657">
        <v>15</v>
      </c>
      <c r="P659" s="666">
        <v>39</v>
      </c>
      <c r="Q659" s="657">
        <v>91</v>
      </c>
      <c r="R659" s="657">
        <v>36</v>
      </c>
      <c r="S659" s="657">
        <v>55</v>
      </c>
      <c r="T659" s="665">
        <v>20</v>
      </c>
      <c r="U659" s="657">
        <v>14</v>
      </c>
      <c r="V659" s="666">
        <v>6</v>
      </c>
      <c r="W659" s="657">
        <v>34</v>
      </c>
      <c r="X659" s="657">
        <v>11</v>
      </c>
      <c r="Y659" s="657">
        <v>23</v>
      </c>
      <c r="Z659" s="665">
        <v>20</v>
      </c>
      <c r="AA659" s="657">
        <v>8</v>
      </c>
      <c r="AB659" s="666">
        <v>12</v>
      </c>
      <c r="AC659" s="657">
        <v>0</v>
      </c>
      <c r="AD659" s="657">
        <v>0</v>
      </c>
      <c r="AE659" s="657">
        <v>0</v>
      </c>
      <c r="AF659" s="665">
        <v>11</v>
      </c>
      <c r="AG659" s="657">
        <v>7</v>
      </c>
      <c r="AH659" s="666">
        <v>4</v>
      </c>
      <c r="AI659" s="657">
        <v>37</v>
      </c>
      <c r="AJ659" s="657">
        <v>5</v>
      </c>
      <c r="AK659" s="657">
        <v>32</v>
      </c>
      <c r="AL659" s="665">
        <v>24</v>
      </c>
      <c r="AM659" s="657">
        <v>13</v>
      </c>
      <c r="AN659" s="666">
        <v>11</v>
      </c>
      <c r="AO659" s="657">
        <v>25</v>
      </c>
      <c r="AP659" s="657">
        <v>13</v>
      </c>
      <c r="AQ659" s="657">
        <v>12</v>
      </c>
      <c r="AR659" s="665">
        <v>9</v>
      </c>
      <c r="AS659" s="657">
        <v>2</v>
      </c>
      <c r="AT659" s="666">
        <v>7</v>
      </c>
      <c r="AU659" s="657">
        <v>0</v>
      </c>
      <c r="AV659" s="657">
        <v>0</v>
      </c>
      <c r="AW659" s="657">
        <v>0</v>
      </c>
      <c r="AX659" s="665">
        <v>0</v>
      </c>
      <c r="AY659" s="657">
        <v>0</v>
      </c>
      <c r="AZ659" s="666">
        <v>0</v>
      </c>
      <c r="BA659" s="657">
        <v>4</v>
      </c>
      <c r="BB659" s="657">
        <v>2</v>
      </c>
      <c r="BC659" s="657">
        <v>2</v>
      </c>
      <c r="BD659" s="665">
        <v>3</v>
      </c>
      <c r="BE659" s="657">
        <v>3</v>
      </c>
      <c r="BF659" s="666">
        <v>0</v>
      </c>
      <c r="BG659" s="657">
        <v>99</v>
      </c>
      <c r="BH659" s="657">
        <v>46</v>
      </c>
      <c r="BI659" s="657">
        <v>53</v>
      </c>
      <c r="BJ659" s="665">
        <v>0</v>
      </c>
      <c r="BK659" s="657">
        <v>0</v>
      </c>
      <c r="BL659" s="666">
        <v>0</v>
      </c>
      <c r="BM659" s="657">
        <v>20</v>
      </c>
      <c r="BN659" s="657">
        <v>5</v>
      </c>
      <c r="BO659" s="657">
        <v>15</v>
      </c>
      <c r="BP659" s="665">
        <v>16</v>
      </c>
      <c r="BQ659" s="657">
        <v>9</v>
      </c>
      <c r="BR659" s="666">
        <v>7</v>
      </c>
      <c r="BS659" s="657">
        <v>3</v>
      </c>
      <c r="BT659" s="657">
        <v>0</v>
      </c>
      <c r="BU659" s="657">
        <v>3</v>
      </c>
      <c r="BV659" s="665">
        <v>32</v>
      </c>
      <c r="BW659" s="657">
        <v>25</v>
      </c>
      <c r="BX659" s="666">
        <v>7</v>
      </c>
      <c r="BY659" s="657">
        <v>24</v>
      </c>
      <c r="BZ659" s="657">
        <v>7</v>
      </c>
      <c r="CA659" s="657">
        <v>14</v>
      </c>
      <c r="CB659" s="665">
        <v>33</v>
      </c>
      <c r="CC659" s="657">
        <v>14</v>
      </c>
      <c r="CD659" s="666">
        <v>19</v>
      </c>
      <c r="CE659" s="657">
        <v>5</v>
      </c>
      <c r="CF659" s="657">
        <v>4</v>
      </c>
      <c r="CG659" s="657">
        <v>1</v>
      </c>
      <c r="CH659" s="665">
        <v>2</v>
      </c>
      <c r="CI659" s="657">
        <v>0</v>
      </c>
      <c r="CJ659" s="666">
        <v>2</v>
      </c>
      <c r="CK659" s="657">
        <v>69</v>
      </c>
      <c r="CL659" s="657">
        <v>18</v>
      </c>
      <c r="CM659" s="657">
        <v>51</v>
      </c>
      <c r="CN659" s="665">
        <v>5</v>
      </c>
      <c r="CO659" s="657">
        <v>5</v>
      </c>
      <c r="CP659" s="666">
        <v>0</v>
      </c>
      <c r="CQ659" s="657">
        <v>1</v>
      </c>
      <c r="CR659" s="657">
        <v>0</v>
      </c>
      <c r="CS659" s="657">
        <v>1</v>
      </c>
      <c r="CT659" s="665">
        <v>0</v>
      </c>
      <c r="CU659" s="657">
        <v>0</v>
      </c>
      <c r="CV659" s="666">
        <v>0</v>
      </c>
      <c r="CW659" s="657">
        <v>6</v>
      </c>
      <c r="CX659" s="657">
        <v>2</v>
      </c>
      <c r="CY659" s="657">
        <v>4</v>
      </c>
      <c r="CZ659" s="665">
        <v>0</v>
      </c>
      <c r="DA659" s="657">
        <v>0</v>
      </c>
      <c r="DB659" s="666">
        <v>0</v>
      </c>
      <c r="DC659" s="657">
        <v>3</v>
      </c>
      <c r="DD659" s="657">
        <v>1</v>
      </c>
      <c r="DE659" s="657">
        <v>2</v>
      </c>
      <c r="DF659" s="665">
        <v>3</v>
      </c>
      <c r="DG659" s="657">
        <v>2</v>
      </c>
      <c r="DH659" s="666">
        <v>1</v>
      </c>
      <c r="DI659" s="657">
        <v>0</v>
      </c>
      <c r="DJ659" s="657">
        <v>0</v>
      </c>
      <c r="DK659" s="657">
        <v>0</v>
      </c>
      <c r="DL659" s="665">
        <v>0</v>
      </c>
      <c r="DM659" s="657">
        <v>0</v>
      </c>
      <c r="DN659" s="666">
        <v>0</v>
      </c>
      <c r="DO659" s="657">
        <v>7</v>
      </c>
      <c r="DP659" s="657">
        <v>5</v>
      </c>
      <c r="DQ659" s="657">
        <v>2</v>
      </c>
      <c r="DR659" s="665">
        <v>55</v>
      </c>
      <c r="DS659" s="657">
        <v>34</v>
      </c>
      <c r="DT659" s="666">
        <v>21</v>
      </c>
      <c r="DU659" s="665">
        <v>0</v>
      </c>
      <c r="DV659" s="657">
        <v>0</v>
      </c>
      <c r="DW659" s="666">
        <v>0</v>
      </c>
    </row>
    <row r="660" spans="1:127" x14ac:dyDescent="0.15">
      <c r="A660" s="529" t="s">
        <v>2002</v>
      </c>
      <c r="B660" s="661">
        <v>49</v>
      </c>
      <c r="C660" s="662">
        <v>6</v>
      </c>
      <c r="D660" s="663">
        <v>10</v>
      </c>
      <c r="E660" s="657">
        <v>3</v>
      </c>
      <c r="F660" s="657">
        <v>1</v>
      </c>
      <c r="G660" s="657">
        <v>2</v>
      </c>
      <c r="H660" s="665">
        <v>0</v>
      </c>
      <c r="I660" s="657">
        <v>0</v>
      </c>
      <c r="J660" s="666">
        <v>0</v>
      </c>
      <c r="K660" s="657">
        <v>33</v>
      </c>
      <c r="L660" s="657">
        <v>0</v>
      </c>
      <c r="M660" s="657">
        <v>0</v>
      </c>
      <c r="N660" s="665">
        <v>0</v>
      </c>
      <c r="O660" s="657">
        <v>0</v>
      </c>
      <c r="P660" s="666">
        <v>0</v>
      </c>
      <c r="Q660" s="657">
        <v>0</v>
      </c>
      <c r="R660" s="657">
        <v>0</v>
      </c>
      <c r="S660" s="657">
        <v>0</v>
      </c>
      <c r="T660" s="665">
        <v>0</v>
      </c>
      <c r="U660" s="657">
        <v>0</v>
      </c>
      <c r="V660" s="666">
        <v>0</v>
      </c>
      <c r="W660" s="657">
        <v>0</v>
      </c>
      <c r="X660" s="657">
        <v>0</v>
      </c>
      <c r="Y660" s="657">
        <v>0</v>
      </c>
      <c r="Z660" s="665">
        <v>0</v>
      </c>
      <c r="AA660" s="657">
        <v>0</v>
      </c>
      <c r="AB660" s="666">
        <v>0</v>
      </c>
      <c r="AC660" s="657">
        <v>0</v>
      </c>
      <c r="AD660" s="657">
        <v>0</v>
      </c>
      <c r="AE660" s="657">
        <v>0</v>
      </c>
      <c r="AF660" s="665">
        <v>1</v>
      </c>
      <c r="AG660" s="657">
        <v>1</v>
      </c>
      <c r="AH660" s="666">
        <v>0</v>
      </c>
      <c r="AI660" s="657">
        <v>0</v>
      </c>
      <c r="AJ660" s="657">
        <v>0</v>
      </c>
      <c r="AK660" s="657">
        <v>0</v>
      </c>
      <c r="AL660" s="665">
        <v>0</v>
      </c>
      <c r="AM660" s="657">
        <v>0</v>
      </c>
      <c r="AN660" s="666">
        <v>0</v>
      </c>
      <c r="AO660" s="657">
        <v>0</v>
      </c>
      <c r="AP660" s="657">
        <v>0</v>
      </c>
      <c r="AQ660" s="657">
        <v>0</v>
      </c>
      <c r="AR660" s="665">
        <v>0</v>
      </c>
      <c r="AS660" s="657">
        <v>0</v>
      </c>
      <c r="AT660" s="666">
        <v>0</v>
      </c>
      <c r="AU660" s="657">
        <v>0</v>
      </c>
      <c r="AV660" s="657">
        <v>0</v>
      </c>
      <c r="AW660" s="657">
        <v>0</v>
      </c>
      <c r="AX660" s="665">
        <v>0</v>
      </c>
      <c r="AY660" s="657">
        <v>0</v>
      </c>
      <c r="AZ660" s="666">
        <v>0</v>
      </c>
      <c r="BA660" s="657">
        <v>4</v>
      </c>
      <c r="BB660" s="657">
        <v>2</v>
      </c>
      <c r="BC660" s="657">
        <v>2</v>
      </c>
      <c r="BD660" s="665">
        <v>0</v>
      </c>
      <c r="BE660" s="657">
        <v>0</v>
      </c>
      <c r="BF660" s="666">
        <v>0</v>
      </c>
      <c r="BG660" s="657">
        <v>0</v>
      </c>
      <c r="BH660" s="657">
        <v>0</v>
      </c>
      <c r="BI660" s="657">
        <v>0</v>
      </c>
      <c r="BJ660" s="665">
        <v>0</v>
      </c>
      <c r="BK660" s="657">
        <v>0</v>
      </c>
      <c r="BL660" s="666">
        <v>0</v>
      </c>
      <c r="BM660" s="657">
        <v>0</v>
      </c>
      <c r="BN660" s="657">
        <v>0</v>
      </c>
      <c r="BO660" s="657">
        <v>0</v>
      </c>
      <c r="BP660" s="665">
        <v>0</v>
      </c>
      <c r="BQ660" s="657">
        <v>0</v>
      </c>
      <c r="BR660" s="666">
        <v>0</v>
      </c>
      <c r="BS660" s="657">
        <v>0</v>
      </c>
      <c r="BT660" s="657">
        <v>0</v>
      </c>
      <c r="BU660" s="657">
        <v>0</v>
      </c>
      <c r="BV660" s="665">
        <v>0</v>
      </c>
      <c r="BW660" s="657">
        <v>0</v>
      </c>
      <c r="BX660" s="666">
        <v>0</v>
      </c>
      <c r="BY660" s="657">
        <v>0</v>
      </c>
      <c r="BZ660" s="657">
        <v>0</v>
      </c>
      <c r="CA660" s="657">
        <v>0</v>
      </c>
      <c r="CB660" s="665">
        <v>0</v>
      </c>
      <c r="CC660" s="657">
        <v>0</v>
      </c>
      <c r="CD660" s="666">
        <v>0</v>
      </c>
      <c r="CE660" s="657">
        <v>0</v>
      </c>
      <c r="CF660" s="657">
        <v>0</v>
      </c>
      <c r="CG660" s="657">
        <v>0</v>
      </c>
      <c r="CH660" s="665">
        <v>1</v>
      </c>
      <c r="CI660" s="657">
        <v>0</v>
      </c>
      <c r="CJ660" s="666">
        <v>1</v>
      </c>
      <c r="CK660" s="657">
        <v>0</v>
      </c>
      <c r="CL660" s="657">
        <v>0</v>
      </c>
      <c r="CM660" s="657">
        <v>0</v>
      </c>
      <c r="CN660" s="665">
        <v>0</v>
      </c>
      <c r="CO660" s="657">
        <v>0</v>
      </c>
      <c r="CP660" s="666">
        <v>0</v>
      </c>
      <c r="CQ660" s="657">
        <v>0</v>
      </c>
      <c r="CR660" s="657">
        <v>0</v>
      </c>
      <c r="CS660" s="657">
        <v>0</v>
      </c>
      <c r="CT660" s="665">
        <v>0</v>
      </c>
      <c r="CU660" s="657">
        <v>0</v>
      </c>
      <c r="CV660" s="666">
        <v>0</v>
      </c>
      <c r="CW660" s="657">
        <v>6</v>
      </c>
      <c r="CX660" s="657">
        <v>2</v>
      </c>
      <c r="CY660" s="657">
        <v>4</v>
      </c>
      <c r="CZ660" s="665">
        <v>0</v>
      </c>
      <c r="DA660" s="657">
        <v>0</v>
      </c>
      <c r="DB660" s="666">
        <v>0</v>
      </c>
      <c r="DC660" s="657">
        <v>0</v>
      </c>
      <c r="DD660" s="657">
        <v>0</v>
      </c>
      <c r="DE660" s="657">
        <v>0</v>
      </c>
      <c r="DF660" s="665">
        <v>0</v>
      </c>
      <c r="DG660" s="657">
        <v>0</v>
      </c>
      <c r="DH660" s="666">
        <v>0</v>
      </c>
      <c r="DI660" s="657">
        <v>0</v>
      </c>
      <c r="DJ660" s="657">
        <v>0</v>
      </c>
      <c r="DK660" s="657">
        <v>0</v>
      </c>
      <c r="DL660" s="665">
        <v>0</v>
      </c>
      <c r="DM660" s="657">
        <v>0</v>
      </c>
      <c r="DN660" s="666">
        <v>0</v>
      </c>
      <c r="DO660" s="657">
        <v>0</v>
      </c>
      <c r="DP660" s="657">
        <v>0</v>
      </c>
      <c r="DQ660" s="657">
        <v>0</v>
      </c>
      <c r="DR660" s="665">
        <v>1</v>
      </c>
      <c r="DS660" s="657">
        <v>0</v>
      </c>
      <c r="DT660" s="666">
        <v>1</v>
      </c>
      <c r="DU660" s="665">
        <v>0</v>
      </c>
      <c r="DV660" s="657">
        <v>0</v>
      </c>
      <c r="DW660" s="666">
        <v>0</v>
      </c>
    </row>
    <row r="661" spans="1:127" x14ac:dyDescent="0.15">
      <c r="A661" s="529" t="s">
        <v>2003</v>
      </c>
      <c r="B661" s="661">
        <v>109</v>
      </c>
      <c r="C661" s="662">
        <v>19</v>
      </c>
      <c r="D661" s="663">
        <v>90</v>
      </c>
      <c r="E661" s="657">
        <v>64</v>
      </c>
      <c r="F661" s="657">
        <v>15</v>
      </c>
      <c r="G661" s="657">
        <v>49</v>
      </c>
      <c r="H661" s="665">
        <v>0</v>
      </c>
      <c r="I661" s="657">
        <v>0</v>
      </c>
      <c r="J661" s="666">
        <v>0</v>
      </c>
      <c r="K661" s="657">
        <v>0</v>
      </c>
      <c r="L661" s="657">
        <v>0</v>
      </c>
      <c r="M661" s="657">
        <v>0</v>
      </c>
      <c r="N661" s="665">
        <v>17</v>
      </c>
      <c r="O661" s="657">
        <v>2</v>
      </c>
      <c r="P661" s="666">
        <v>15</v>
      </c>
      <c r="Q661" s="657">
        <v>1</v>
      </c>
      <c r="R661" s="657">
        <v>0</v>
      </c>
      <c r="S661" s="657">
        <v>1</v>
      </c>
      <c r="T661" s="665">
        <v>0</v>
      </c>
      <c r="U661" s="657">
        <v>0</v>
      </c>
      <c r="V661" s="666">
        <v>0</v>
      </c>
      <c r="W661" s="657">
        <v>6</v>
      </c>
      <c r="X661" s="657">
        <v>0</v>
      </c>
      <c r="Y661" s="657">
        <v>6</v>
      </c>
      <c r="Z661" s="665">
        <v>0</v>
      </c>
      <c r="AA661" s="657">
        <v>0</v>
      </c>
      <c r="AB661" s="666">
        <v>0</v>
      </c>
      <c r="AC661" s="657">
        <v>0</v>
      </c>
      <c r="AD661" s="657">
        <v>0</v>
      </c>
      <c r="AE661" s="657">
        <v>0</v>
      </c>
      <c r="AF661" s="665">
        <v>0</v>
      </c>
      <c r="AG661" s="657">
        <v>0</v>
      </c>
      <c r="AH661" s="666">
        <v>0</v>
      </c>
      <c r="AI661" s="657">
        <v>18</v>
      </c>
      <c r="AJ661" s="657">
        <v>1</v>
      </c>
      <c r="AK661" s="657">
        <v>17</v>
      </c>
      <c r="AL661" s="665">
        <v>0</v>
      </c>
      <c r="AM661" s="657">
        <v>0</v>
      </c>
      <c r="AN661" s="666">
        <v>0</v>
      </c>
      <c r="AO661" s="657">
        <v>0</v>
      </c>
      <c r="AP661" s="657">
        <v>0</v>
      </c>
      <c r="AQ661" s="657">
        <v>0</v>
      </c>
      <c r="AR661" s="665">
        <v>2</v>
      </c>
      <c r="AS661" s="657">
        <v>1</v>
      </c>
      <c r="AT661" s="666">
        <v>1</v>
      </c>
      <c r="AU661" s="657">
        <v>0</v>
      </c>
      <c r="AV661" s="657">
        <v>0</v>
      </c>
      <c r="AW661" s="657">
        <v>0</v>
      </c>
      <c r="AX661" s="665">
        <v>0</v>
      </c>
      <c r="AY661" s="657">
        <v>0</v>
      </c>
      <c r="AZ661" s="666">
        <v>0</v>
      </c>
      <c r="BA661" s="657">
        <v>0</v>
      </c>
      <c r="BB661" s="657">
        <v>0</v>
      </c>
      <c r="BC661" s="657">
        <v>0</v>
      </c>
      <c r="BD661" s="665">
        <v>0</v>
      </c>
      <c r="BE661" s="657">
        <v>0</v>
      </c>
      <c r="BF661" s="666">
        <v>0</v>
      </c>
      <c r="BG661" s="657">
        <v>0</v>
      </c>
      <c r="BH661" s="657">
        <v>0</v>
      </c>
      <c r="BI661" s="657">
        <v>0</v>
      </c>
      <c r="BJ661" s="665">
        <v>0</v>
      </c>
      <c r="BK661" s="657">
        <v>0</v>
      </c>
      <c r="BL661" s="666">
        <v>0</v>
      </c>
      <c r="BM661" s="657">
        <v>0</v>
      </c>
      <c r="BN661" s="657">
        <v>0</v>
      </c>
      <c r="BO661" s="657">
        <v>0</v>
      </c>
      <c r="BP661" s="665">
        <v>0</v>
      </c>
      <c r="BQ661" s="657">
        <v>0</v>
      </c>
      <c r="BR661" s="666">
        <v>0</v>
      </c>
      <c r="BS661" s="657">
        <v>0</v>
      </c>
      <c r="BT661" s="657">
        <v>0</v>
      </c>
      <c r="BU661" s="657">
        <v>0</v>
      </c>
      <c r="BV661" s="665">
        <v>0</v>
      </c>
      <c r="BW661" s="657">
        <v>0</v>
      </c>
      <c r="BX661" s="666">
        <v>0</v>
      </c>
      <c r="BY661" s="657">
        <v>0</v>
      </c>
      <c r="BZ661" s="657">
        <v>0</v>
      </c>
      <c r="CA661" s="657">
        <v>0</v>
      </c>
      <c r="CB661" s="665">
        <v>0</v>
      </c>
      <c r="CC661" s="657">
        <v>0</v>
      </c>
      <c r="CD661" s="666">
        <v>0</v>
      </c>
      <c r="CE661" s="657">
        <v>1</v>
      </c>
      <c r="CF661" s="657">
        <v>0</v>
      </c>
      <c r="CG661" s="657">
        <v>1</v>
      </c>
      <c r="CH661" s="665">
        <v>0</v>
      </c>
      <c r="CI661" s="657">
        <v>0</v>
      </c>
      <c r="CJ661" s="666">
        <v>0</v>
      </c>
      <c r="CK661" s="657">
        <v>0</v>
      </c>
      <c r="CL661" s="657">
        <v>0</v>
      </c>
      <c r="CM661" s="657">
        <v>0</v>
      </c>
      <c r="CN661" s="665">
        <v>0</v>
      </c>
      <c r="CO661" s="657">
        <v>0</v>
      </c>
      <c r="CP661" s="666">
        <v>0</v>
      </c>
      <c r="CQ661" s="657">
        <v>0</v>
      </c>
      <c r="CR661" s="657">
        <v>0</v>
      </c>
      <c r="CS661" s="657">
        <v>0</v>
      </c>
      <c r="CT661" s="665">
        <v>0</v>
      </c>
      <c r="CU661" s="657">
        <v>0</v>
      </c>
      <c r="CV661" s="666">
        <v>0</v>
      </c>
      <c r="CW661" s="657">
        <v>0</v>
      </c>
      <c r="CX661" s="657">
        <v>0</v>
      </c>
      <c r="CY661" s="657">
        <v>0</v>
      </c>
      <c r="CZ661" s="665">
        <v>0</v>
      </c>
      <c r="DA661" s="657">
        <v>0</v>
      </c>
      <c r="DB661" s="666">
        <v>0</v>
      </c>
      <c r="DC661" s="657">
        <v>0</v>
      </c>
      <c r="DD661" s="657">
        <v>0</v>
      </c>
      <c r="DE661" s="657">
        <v>0</v>
      </c>
      <c r="DF661" s="665">
        <v>0</v>
      </c>
      <c r="DG661" s="657">
        <v>0</v>
      </c>
      <c r="DH661" s="666">
        <v>0</v>
      </c>
      <c r="DI661" s="657">
        <v>0</v>
      </c>
      <c r="DJ661" s="657">
        <v>0</v>
      </c>
      <c r="DK661" s="657">
        <v>0</v>
      </c>
      <c r="DL661" s="665">
        <v>0</v>
      </c>
      <c r="DM661" s="657">
        <v>0</v>
      </c>
      <c r="DN661" s="666">
        <v>0</v>
      </c>
      <c r="DO661" s="657">
        <v>0</v>
      </c>
      <c r="DP661" s="657">
        <v>0</v>
      </c>
      <c r="DQ661" s="657">
        <v>0</v>
      </c>
      <c r="DR661" s="665">
        <v>0</v>
      </c>
      <c r="DS661" s="657">
        <v>0</v>
      </c>
      <c r="DT661" s="666">
        <v>0</v>
      </c>
      <c r="DU661" s="665">
        <v>0</v>
      </c>
      <c r="DV661" s="657">
        <v>0</v>
      </c>
      <c r="DW661" s="666">
        <v>0</v>
      </c>
    </row>
    <row r="662" spans="1:127" x14ac:dyDescent="0.15">
      <c r="A662" s="743" t="s">
        <v>2004</v>
      </c>
      <c r="B662" s="741">
        <v>782</v>
      </c>
      <c r="C662" s="740">
        <v>309</v>
      </c>
      <c r="D662" s="742">
        <v>473</v>
      </c>
      <c r="E662" s="740">
        <v>293</v>
      </c>
      <c r="F662" s="740">
        <v>89</v>
      </c>
      <c r="G662" s="740">
        <v>204</v>
      </c>
      <c r="H662" s="741">
        <v>37</v>
      </c>
      <c r="I662" s="740">
        <v>19</v>
      </c>
      <c r="J662" s="742">
        <v>18</v>
      </c>
      <c r="K662" s="740">
        <v>20</v>
      </c>
      <c r="L662" s="740">
        <v>15</v>
      </c>
      <c r="M662" s="740">
        <v>5</v>
      </c>
      <c r="N662" s="741">
        <v>22</v>
      </c>
      <c r="O662" s="740">
        <v>9</v>
      </c>
      <c r="P662" s="742">
        <v>13</v>
      </c>
      <c r="Q662" s="740">
        <v>90</v>
      </c>
      <c r="R662" s="740">
        <v>36</v>
      </c>
      <c r="S662" s="740">
        <v>54</v>
      </c>
      <c r="T662" s="741">
        <v>0</v>
      </c>
      <c r="U662" s="740">
        <v>0</v>
      </c>
      <c r="V662" s="742">
        <v>0</v>
      </c>
      <c r="W662" s="740">
        <v>28</v>
      </c>
      <c r="X662" s="740">
        <v>11</v>
      </c>
      <c r="Y662" s="740">
        <v>17</v>
      </c>
      <c r="Z662" s="741">
        <v>20</v>
      </c>
      <c r="AA662" s="740">
        <v>8</v>
      </c>
      <c r="AB662" s="742">
        <v>12</v>
      </c>
      <c r="AC662" s="740">
        <v>0</v>
      </c>
      <c r="AD662" s="740">
        <v>0</v>
      </c>
      <c r="AE662" s="740">
        <v>0</v>
      </c>
      <c r="AF662" s="741">
        <v>6</v>
      </c>
      <c r="AG662" s="740">
        <v>4</v>
      </c>
      <c r="AH662" s="742">
        <v>2</v>
      </c>
      <c r="AI662" s="740">
        <v>19</v>
      </c>
      <c r="AJ662" s="740">
        <v>4</v>
      </c>
      <c r="AK662" s="740">
        <v>15</v>
      </c>
      <c r="AL662" s="741">
        <v>22</v>
      </c>
      <c r="AM662" s="740">
        <v>11</v>
      </c>
      <c r="AN662" s="742">
        <v>11</v>
      </c>
      <c r="AO662" s="740">
        <v>22</v>
      </c>
      <c r="AP662" s="740">
        <v>12</v>
      </c>
      <c r="AQ662" s="740">
        <v>10</v>
      </c>
      <c r="AR662" s="741">
        <v>1</v>
      </c>
      <c r="AS662" s="740">
        <v>1</v>
      </c>
      <c r="AT662" s="742">
        <v>0</v>
      </c>
      <c r="AU662" s="740">
        <v>0</v>
      </c>
      <c r="AV662" s="740">
        <v>0</v>
      </c>
      <c r="AW662" s="740">
        <v>0</v>
      </c>
      <c r="AX662" s="741">
        <v>0</v>
      </c>
      <c r="AY662" s="740">
        <v>0</v>
      </c>
      <c r="AZ662" s="742">
        <v>0</v>
      </c>
      <c r="BA662" s="740">
        <v>0</v>
      </c>
      <c r="BB662" s="740">
        <v>0</v>
      </c>
      <c r="BC662" s="740">
        <v>0</v>
      </c>
      <c r="BD662" s="741">
        <v>0</v>
      </c>
      <c r="BE662" s="740">
        <v>0</v>
      </c>
      <c r="BF662" s="742">
        <v>0</v>
      </c>
      <c r="BG662" s="740">
        <v>52</v>
      </c>
      <c r="BH662" s="740">
        <v>38</v>
      </c>
      <c r="BI662" s="740">
        <v>14</v>
      </c>
      <c r="BJ662" s="741">
        <v>0</v>
      </c>
      <c r="BK662" s="740">
        <v>0</v>
      </c>
      <c r="BL662" s="742">
        <v>0</v>
      </c>
      <c r="BM662" s="740">
        <v>20</v>
      </c>
      <c r="BN662" s="740">
        <v>5</v>
      </c>
      <c r="BO662" s="740">
        <v>15</v>
      </c>
      <c r="BP662" s="741">
        <v>16</v>
      </c>
      <c r="BQ662" s="740">
        <v>9</v>
      </c>
      <c r="BR662" s="742">
        <v>7</v>
      </c>
      <c r="BS662" s="740">
        <v>3</v>
      </c>
      <c r="BT662" s="740">
        <v>0</v>
      </c>
      <c r="BU662" s="740">
        <v>3</v>
      </c>
      <c r="BV662" s="741">
        <v>0</v>
      </c>
      <c r="BW662" s="740">
        <v>0</v>
      </c>
      <c r="BX662" s="742">
        <v>0</v>
      </c>
      <c r="BY662" s="740">
        <v>1</v>
      </c>
      <c r="BZ662" s="740">
        <v>1</v>
      </c>
      <c r="CA662" s="740">
        <v>0</v>
      </c>
      <c r="CB662" s="741">
        <v>33</v>
      </c>
      <c r="CC662" s="740">
        <v>14</v>
      </c>
      <c r="CD662" s="742">
        <v>19</v>
      </c>
      <c r="CE662" s="740">
        <v>0</v>
      </c>
      <c r="CF662" s="740">
        <v>0</v>
      </c>
      <c r="CG662" s="740">
        <v>0</v>
      </c>
      <c r="CH662" s="741">
        <v>1</v>
      </c>
      <c r="CI662" s="740">
        <v>0</v>
      </c>
      <c r="CJ662" s="742">
        <v>1</v>
      </c>
      <c r="CK662" s="740">
        <v>61</v>
      </c>
      <c r="CL662" s="740">
        <v>15</v>
      </c>
      <c r="CM662" s="740">
        <v>46</v>
      </c>
      <c r="CN662" s="741">
        <v>0</v>
      </c>
      <c r="CO662" s="740">
        <v>0</v>
      </c>
      <c r="CP662" s="742">
        <v>0</v>
      </c>
      <c r="CQ662" s="740">
        <v>0</v>
      </c>
      <c r="CR662" s="740">
        <v>0</v>
      </c>
      <c r="CS662" s="740">
        <v>0</v>
      </c>
      <c r="CT662" s="741">
        <v>0</v>
      </c>
      <c r="CU662" s="740">
        <v>0</v>
      </c>
      <c r="CV662" s="742">
        <v>0</v>
      </c>
      <c r="CW662" s="740">
        <v>0</v>
      </c>
      <c r="CX662" s="740">
        <v>0</v>
      </c>
      <c r="CY662" s="740">
        <v>0</v>
      </c>
      <c r="CZ662" s="741">
        <v>0</v>
      </c>
      <c r="DA662" s="740">
        <v>0</v>
      </c>
      <c r="DB662" s="742">
        <v>0</v>
      </c>
      <c r="DC662" s="740">
        <v>0</v>
      </c>
      <c r="DD662" s="740">
        <v>0</v>
      </c>
      <c r="DE662" s="740">
        <v>0</v>
      </c>
      <c r="DF662" s="741">
        <v>0</v>
      </c>
      <c r="DG662" s="740">
        <v>0</v>
      </c>
      <c r="DH662" s="742">
        <v>0</v>
      </c>
      <c r="DI662" s="740">
        <v>0</v>
      </c>
      <c r="DJ662" s="740">
        <v>0</v>
      </c>
      <c r="DK662" s="740">
        <v>0</v>
      </c>
      <c r="DL662" s="741">
        <v>0</v>
      </c>
      <c r="DM662" s="740">
        <v>0</v>
      </c>
      <c r="DN662" s="742">
        <v>0</v>
      </c>
      <c r="DO662" s="740">
        <v>6</v>
      </c>
      <c r="DP662" s="740">
        <v>4</v>
      </c>
      <c r="DQ662" s="740">
        <v>2</v>
      </c>
      <c r="DR662" s="741">
        <v>9</v>
      </c>
      <c r="DS662" s="740">
        <v>4</v>
      </c>
      <c r="DT662" s="742">
        <v>5</v>
      </c>
      <c r="DU662" s="741">
        <v>0</v>
      </c>
      <c r="DV662" s="740">
        <v>0</v>
      </c>
      <c r="DW662" s="742">
        <v>0</v>
      </c>
    </row>
    <row r="663" spans="1:127" x14ac:dyDescent="0.15">
      <c r="A663" s="743" t="s">
        <v>2005</v>
      </c>
      <c r="B663" s="741">
        <v>709</v>
      </c>
      <c r="C663" s="740">
        <v>389</v>
      </c>
      <c r="D663" s="742">
        <v>320</v>
      </c>
      <c r="E663" s="740">
        <v>219</v>
      </c>
      <c r="F663" s="740">
        <v>124</v>
      </c>
      <c r="G663" s="740">
        <v>95</v>
      </c>
      <c r="H663" s="741">
        <v>409</v>
      </c>
      <c r="I663" s="740">
        <v>233</v>
      </c>
      <c r="J663" s="742">
        <v>176</v>
      </c>
      <c r="K663" s="740">
        <v>0</v>
      </c>
      <c r="L663" s="740">
        <v>0</v>
      </c>
      <c r="M663" s="740">
        <v>0</v>
      </c>
      <c r="N663" s="741">
        <v>0</v>
      </c>
      <c r="O663" s="740">
        <v>0</v>
      </c>
      <c r="P663" s="742">
        <v>0</v>
      </c>
      <c r="Q663" s="740">
        <v>0</v>
      </c>
      <c r="R663" s="740">
        <v>0</v>
      </c>
      <c r="S663" s="740">
        <v>0</v>
      </c>
      <c r="T663" s="741">
        <v>20</v>
      </c>
      <c r="U663" s="740">
        <v>14</v>
      </c>
      <c r="V663" s="742">
        <v>6</v>
      </c>
      <c r="W663" s="740">
        <v>0</v>
      </c>
      <c r="X663" s="740">
        <v>0</v>
      </c>
      <c r="Y663" s="740">
        <v>0</v>
      </c>
      <c r="Z663" s="741">
        <v>0</v>
      </c>
      <c r="AA663" s="740">
        <v>0</v>
      </c>
      <c r="AB663" s="742">
        <v>0</v>
      </c>
      <c r="AC663" s="740">
        <v>0</v>
      </c>
      <c r="AD663" s="740">
        <v>0</v>
      </c>
      <c r="AE663" s="740">
        <v>0</v>
      </c>
      <c r="AF663" s="741">
        <v>0</v>
      </c>
      <c r="AG663" s="740">
        <v>0</v>
      </c>
      <c r="AH663" s="742">
        <v>0</v>
      </c>
      <c r="AI663" s="740">
        <v>0</v>
      </c>
      <c r="AJ663" s="740">
        <v>0</v>
      </c>
      <c r="AK663" s="740">
        <v>0</v>
      </c>
      <c r="AL663" s="741">
        <v>0</v>
      </c>
      <c r="AM663" s="740">
        <v>0</v>
      </c>
      <c r="AN663" s="742">
        <v>0</v>
      </c>
      <c r="AO663" s="740">
        <v>0</v>
      </c>
      <c r="AP663" s="740">
        <v>0</v>
      </c>
      <c r="AQ663" s="740">
        <v>0</v>
      </c>
      <c r="AR663" s="741">
        <v>0</v>
      </c>
      <c r="AS663" s="740">
        <v>0</v>
      </c>
      <c r="AT663" s="742">
        <v>0</v>
      </c>
      <c r="AU663" s="740">
        <v>0</v>
      </c>
      <c r="AV663" s="740">
        <v>0</v>
      </c>
      <c r="AW663" s="740">
        <v>0</v>
      </c>
      <c r="AX663" s="741">
        <v>0</v>
      </c>
      <c r="AY663" s="740">
        <v>0</v>
      </c>
      <c r="AZ663" s="742">
        <v>0</v>
      </c>
      <c r="BA663" s="740">
        <v>0</v>
      </c>
      <c r="BB663" s="740">
        <v>0</v>
      </c>
      <c r="BC663" s="740">
        <v>0</v>
      </c>
      <c r="BD663" s="741">
        <v>3</v>
      </c>
      <c r="BE663" s="740">
        <v>3</v>
      </c>
      <c r="BF663" s="742">
        <v>0</v>
      </c>
      <c r="BG663" s="740">
        <v>39</v>
      </c>
      <c r="BH663" s="740">
        <v>3</v>
      </c>
      <c r="BI663" s="740">
        <v>36</v>
      </c>
      <c r="BJ663" s="741">
        <v>0</v>
      </c>
      <c r="BK663" s="740">
        <v>0</v>
      </c>
      <c r="BL663" s="742">
        <v>0</v>
      </c>
      <c r="BM663" s="740">
        <v>0</v>
      </c>
      <c r="BN663" s="740">
        <v>0</v>
      </c>
      <c r="BO663" s="740">
        <v>0</v>
      </c>
      <c r="BP663" s="741">
        <v>0</v>
      </c>
      <c r="BQ663" s="740">
        <v>0</v>
      </c>
      <c r="BR663" s="742">
        <v>0</v>
      </c>
      <c r="BS663" s="740">
        <v>0</v>
      </c>
      <c r="BT663" s="740">
        <v>0</v>
      </c>
      <c r="BU663" s="740">
        <v>0</v>
      </c>
      <c r="BV663" s="741">
        <v>0</v>
      </c>
      <c r="BW663" s="740">
        <v>0</v>
      </c>
      <c r="BX663" s="742">
        <v>0</v>
      </c>
      <c r="BY663" s="740">
        <v>0</v>
      </c>
      <c r="BZ663" s="740">
        <v>0</v>
      </c>
      <c r="CA663" s="740">
        <v>0</v>
      </c>
      <c r="CB663" s="741">
        <v>0</v>
      </c>
      <c r="CC663" s="740">
        <v>0</v>
      </c>
      <c r="CD663" s="742">
        <v>0</v>
      </c>
      <c r="CE663" s="740">
        <v>4</v>
      </c>
      <c r="CF663" s="740">
        <v>4</v>
      </c>
      <c r="CG663" s="740">
        <v>0</v>
      </c>
      <c r="CH663" s="741">
        <v>0</v>
      </c>
      <c r="CI663" s="740">
        <v>0</v>
      </c>
      <c r="CJ663" s="742">
        <v>0</v>
      </c>
      <c r="CK663" s="740">
        <v>0</v>
      </c>
      <c r="CL663" s="740">
        <v>0</v>
      </c>
      <c r="CM663" s="740">
        <v>0</v>
      </c>
      <c r="CN663" s="741">
        <v>0</v>
      </c>
      <c r="CO663" s="740">
        <v>0</v>
      </c>
      <c r="CP663" s="742">
        <v>0</v>
      </c>
      <c r="CQ663" s="740">
        <v>0</v>
      </c>
      <c r="CR663" s="740">
        <v>0</v>
      </c>
      <c r="CS663" s="740">
        <v>0</v>
      </c>
      <c r="CT663" s="741">
        <v>0</v>
      </c>
      <c r="CU663" s="740">
        <v>0</v>
      </c>
      <c r="CV663" s="742">
        <v>0</v>
      </c>
      <c r="CW663" s="740">
        <v>0</v>
      </c>
      <c r="CX663" s="740">
        <v>0</v>
      </c>
      <c r="CY663" s="740">
        <v>0</v>
      </c>
      <c r="CZ663" s="741">
        <v>0</v>
      </c>
      <c r="DA663" s="740">
        <v>0</v>
      </c>
      <c r="DB663" s="742">
        <v>0</v>
      </c>
      <c r="DC663" s="740">
        <v>3</v>
      </c>
      <c r="DD663" s="740">
        <v>1</v>
      </c>
      <c r="DE663" s="740">
        <v>2</v>
      </c>
      <c r="DF663" s="741">
        <v>0</v>
      </c>
      <c r="DG663" s="740">
        <v>0</v>
      </c>
      <c r="DH663" s="742">
        <v>0</v>
      </c>
      <c r="DI663" s="740">
        <v>0</v>
      </c>
      <c r="DJ663" s="740">
        <v>0</v>
      </c>
      <c r="DK663" s="740">
        <v>0</v>
      </c>
      <c r="DL663" s="741">
        <v>0</v>
      </c>
      <c r="DM663" s="740">
        <v>0</v>
      </c>
      <c r="DN663" s="742">
        <v>0</v>
      </c>
      <c r="DO663" s="740">
        <v>1</v>
      </c>
      <c r="DP663" s="740">
        <v>1</v>
      </c>
      <c r="DQ663" s="740">
        <v>0</v>
      </c>
      <c r="DR663" s="741">
        <v>11</v>
      </c>
      <c r="DS663" s="740">
        <v>6</v>
      </c>
      <c r="DT663" s="742">
        <v>5</v>
      </c>
      <c r="DU663" s="741">
        <v>0</v>
      </c>
      <c r="DV663" s="740">
        <v>0</v>
      </c>
      <c r="DW663" s="742">
        <v>0</v>
      </c>
    </row>
    <row r="664" spans="1:127" x14ac:dyDescent="0.15">
      <c r="A664" s="529" t="s">
        <v>2006</v>
      </c>
      <c r="B664" s="661">
        <v>252</v>
      </c>
      <c r="C664" s="662">
        <v>124</v>
      </c>
      <c r="D664" s="663">
        <v>125</v>
      </c>
      <c r="E664" s="657">
        <v>56</v>
      </c>
      <c r="F664" s="657">
        <v>31</v>
      </c>
      <c r="G664" s="657">
        <v>25</v>
      </c>
      <c r="H664" s="665">
        <v>44</v>
      </c>
      <c r="I664" s="657">
        <v>6</v>
      </c>
      <c r="J664" s="666">
        <v>38</v>
      </c>
      <c r="K664" s="657">
        <v>8</v>
      </c>
      <c r="L664" s="657">
        <v>8</v>
      </c>
      <c r="M664" s="657">
        <v>0</v>
      </c>
      <c r="N664" s="665">
        <v>15</v>
      </c>
      <c r="O664" s="657">
        <v>4</v>
      </c>
      <c r="P664" s="666">
        <v>11</v>
      </c>
      <c r="Q664" s="657">
        <v>0</v>
      </c>
      <c r="R664" s="657">
        <v>0</v>
      </c>
      <c r="S664" s="657">
        <v>0</v>
      </c>
      <c r="T664" s="665">
        <v>0</v>
      </c>
      <c r="U664" s="657">
        <v>0</v>
      </c>
      <c r="V664" s="666">
        <v>0</v>
      </c>
      <c r="W664" s="657">
        <v>0</v>
      </c>
      <c r="X664" s="657">
        <v>0</v>
      </c>
      <c r="Y664" s="657">
        <v>0</v>
      </c>
      <c r="Z664" s="665">
        <v>0</v>
      </c>
      <c r="AA664" s="657">
        <v>0</v>
      </c>
      <c r="AB664" s="666">
        <v>0</v>
      </c>
      <c r="AC664" s="657">
        <v>0</v>
      </c>
      <c r="AD664" s="657">
        <v>0</v>
      </c>
      <c r="AE664" s="657">
        <v>0</v>
      </c>
      <c r="AF664" s="665">
        <v>4</v>
      </c>
      <c r="AG664" s="657">
        <v>2</v>
      </c>
      <c r="AH664" s="666">
        <v>2</v>
      </c>
      <c r="AI664" s="657">
        <v>0</v>
      </c>
      <c r="AJ664" s="657">
        <v>0</v>
      </c>
      <c r="AK664" s="657">
        <v>0</v>
      </c>
      <c r="AL664" s="665">
        <v>2</v>
      </c>
      <c r="AM664" s="657">
        <v>2</v>
      </c>
      <c r="AN664" s="666">
        <v>0</v>
      </c>
      <c r="AO664" s="657">
        <v>3</v>
      </c>
      <c r="AP664" s="657">
        <v>1</v>
      </c>
      <c r="AQ664" s="657">
        <v>2</v>
      </c>
      <c r="AR664" s="665">
        <v>6</v>
      </c>
      <c r="AS664" s="657">
        <v>0</v>
      </c>
      <c r="AT664" s="666">
        <v>6</v>
      </c>
      <c r="AU664" s="657">
        <v>0</v>
      </c>
      <c r="AV664" s="657">
        <v>0</v>
      </c>
      <c r="AW664" s="657">
        <v>0</v>
      </c>
      <c r="AX664" s="665">
        <v>0</v>
      </c>
      <c r="AY664" s="657">
        <v>0</v>
      </c>
      <c r="AZ664" s="666">
        <v>0</v>
      </c>
      <c r="BA664" s="657">
        <v>0</v>
      </c>
      <c r="BB664" s="657">
        <v>0</v>
      </c>
      <c r="BC664" s="657">
        <v>0</v>
      </c>
      <c r="BD664" s="665">
        <v>0</v>
      </c>
      <c r="BE664" s="657">
        <v>0</v>
      </c>
      <c r="BF664" s="666">
        <v>0</v>
      </c>
      <c r="BG664" s="657">
        <v>8</v>
      </c>
      <c r="BH664" s="657">
        <v>5</v>
      </c>
      <c r="BI664" s="657">
        <v>3</v>
      </c>
      <c r="BJ664" s="665">
        <v>0</v>
      </c>
      <c r="BK664" s="657">
        <v>0</v>
      </c>
      <c r="BL664" s="666">
        <v>0</v>
      </c>
      <c r="BM664" s="657">
        <v>0</v>
      </c>
      <c r="BN664" s="657">
        <v>0</v>
      </c>
      <c r="BO664" s="657">
        <v>0</v>
      </c>
      <c r="BP664" s="665">
        <v>0</v>
      </c>
      <c r="BQ664" s="657">
        <v>0</v>
      </c>
      <c r="BR664" s="666">
        <v>0</v>
      </c>
      <c r="BS664" s="657">
        <v>0</v>
      </c>
      <c r="BT664" s="657">
        <v>0</v>
      </c>
      <c r="BU664" s="657">
        <v>0</v>
      </c>
      <c r="BV664" s="665">
        <v>32</v>
      </c>
      <c r="BW664" s="657">
        <v>25</v>
      </c>
      <c r="BX664" s="666">
        <v>7</v>
      </c>
      <c r="BY664" s="657">
        <v>23</v>
      </c>
      <c r="BZ664" s="657">
        <v>6</v>
      </c>
      <c r="CA664" s="657">
        <v>14</v>
      </c>
      <c r="CB664" s="665">
        <v>0</v>
      </c>
      <c r="CC664" s="657">
        <v>0</v>
      </c>
      <c r="CD664" s="666">
        <v>0</v>
      </c>
      <c r="CE664" s="657">
        <v>0</v>
      </c>
      <c r="CF664" s="657">
        <v>0</v>
      </c>
      <c r="CG664" s="657">
        <v>0</v>
      </c>
      <c r="CH664" s="665">
        <v>0</v>
      </c>
      <c r="CI664" s="657">
        <v>0</v>
      </c>
      <c r="CJ664" s="666">
        <v>0</v>
      </c>
      <c r="CK664" s="657">
        <v>8</v>
      </c>
      <c r="CL664" s="657">
        <v>3</v>
      </c>
      <c r="CM664" s="657">
        <v>5</v>
      </c>
      <c r="CN664" s="665">
        <v>5</v>
      </c>
      <c r="CO664" s="657">
        <v>5</v>
      </c>
      <c r="CP664" s="666">
        <v>0</v>
      </c>
      <c r="CQ664" s="657">
        <v>1</v>
      </c>
      <c r="CR664" s="657">
        <v>0</v>
      </c>
      <c r="CS664" s="657">
        <v>1</v>
      </c>
      <c r="CT664" s="665">
        <v>0</v>
      </c>
      <c r="CU664" s="657">
        <v>0</v>
      </c>
      <c r="CV664" s="666">
        <v>0</v>
      </c>
      <c r="CW664" s="657">
        <v>0</v>
      </c>
      <c r="CX664" s="657">
        <v>0</v>
      </c>
      <c r="CY664" s="657">
        <v>0</v>
      </c>
      <c r="CZ664" s="665">
        <v>0</v>
      </c>
      <c r="DA664" s="657">
        <v>0</v>
      </c>
      <c r="DB664" s="666">
        <v>0</v>
      </c>
      <c r="DC664" s="657">
        <v>0</v>
      </c>
      <c r="DD664" s="657">
        <v>0</v>
      </c>
      <c r="DE664" s="657">
        <v>0</v>
      </c>
      <c r="DF664" s="665">
        <v>3</v>
      </c>
      <c r="DG664" s="657">
        <v>2</v>
      </c>
      <c r="DH664" s="666">
        <v>1</v>
      </c>
      <c r="DI664" s="657">
        <v>0</v>
      </c>
      <c r="DJ664" s="657">
        <v>0</v>
      </c>
      <c r="DK664" s="657">
        <v>0</v>
      </c>
      <c r="DL664" s="665">
        <v>0</v>
      </c>
      <c r="DM664" s="657">
        <v>0</v>
      </c>
      <c r="DN664" s="666">
        <v>0</v>
      </c>
      <c r="DO664" s="657">
        <v>0</v>
      </c>
      <c r="DP664" s="657">
        <v>0</v>
      </c>
      <c r="DQ664" s="657">
        <v>0</v>
      </c>
      <c r="DR664" s="665">
        <v>34</v>
      </c>
      <c r="DS664" s="657">
        <v>24</v>
      </c>
      <c r="DT664" s="666">
        <v>10</v>
      </c>
      <c r="DU664" s="665">
        <v>0</v>
      </c>
      <c r="DV664" s="657">
        <v>0</v>
      </c>
      <c r="DW664" s="666">
        <v>0</v>
      </c>
    </row>
    <row r="665" spans="1:127" x14ac:dyDescent="0.15">
      <c r="A665" s="529" t="s">
        <v>2007</v>
      </c>
      <c r="B665" s="661">
        <v>1290</v>
      </c>
      <c r="C665" s="662">
        <v>830</v>
      </c>
      <c r="D665" s="663">
        <v>460</v>
      </c>
      <c r="E665" s="657">
        <v>442</v>
      </c>
      <c r="F665" s="657">
        <v>148</v>
      </c>
      <c r="G665" s="657">
        <v>294</v>
      </c>
      <c r="H665" s="665">
        <v>30</v>
      </c>
      <c r="I665" s="657">
        <v>22</v>
      </c>
      <c r="J665" s="666">
        <v>8</v>
      </c>
      <c r="K665" s="657">
        <v>125</v>
      </c>
      <c r="L665" s="657">
        <v>102</v>
      </c>
      <c r="M665" s="657">
        <v>23</v>
      </c>
      <c r="N665" s="665">
        <v>20</v>
      </c>
      <c r="O665" s="657">
        <v>8</v>
      </c>
      <c r="P665" s="666">
        <v>12</v>
      </c>
      <c r="Q665" s="657">
        <v>414</v>
      </c>
      <c r="R665" s="657">
        <v>383</v>
      </c>
      <c r="S665" s="657">
        <v>31</v>
      </c>
      <c r="T665" s="665">
        <v>0</v>
      </c>
      <c r="U665" s="657">
        <v>0</v>
      </c>
      <c r="V665" s="666">
        <v>0</v>
      </c>
      <c r="W665" s="657">
        <v>22</v>
      </c>
      <c r="X665" s="657">
        <v>10</v>
      </c>
      <c r="Y665" s="657">
        <v>12</v>
      </c>
      <c r="Z665" s="665">
        <v>5</v>
      </c>
      <c r="AA665" s="657">
        <v>4</v>
      </c>
      <c r="AB665" s="666">
        <v>1</v>
      </c>
      <c r="AC665" s="657">
        <v>0</v>
      </c>
      <c r="AD665" s="657">
        <v>0</v>
      </c>
      <c r="AE665" s="657">
        <v>0</v>
      </c>
      <c r="AF665" s="665">
        <v>0</v>
      </c>
      <c r="AG665" s="657">
        <v>0</v>
      </c>
      <c r="AH665" s="666">
        <v>0</v>
      </c>
      <c r="AI665" s="657">
        <v>122</v>
      </c>
      <c r="AJ665" s="657">
        <v>83</v>
      </c>
      <c r="AK665" s="657">
        <v>39</v>
      </c>
      <c r="AL665" s="665">
        <v>20</v>
      </c>
      <c r="AM665" s="657">
        <v>16</v>
      </c>
      <c r="AN665" s="666">
        <v>4</v>
      </c>
      <c r="AO665" s="657">
        <v>5</v>
      </c>
      <c r="AP665" s="657">
        <v>2</v>
      </c>
      <c r="AQ665" s="657">
        <v>3</v>
      </c>
      <c r="AR665" s="665">
        <v>2</v>
      </c>
      <c r="AS665" s="657">
        <v>2</v>
      </c>
      <c r="AT665" s="666">
        <v>0</v>
      </c>
      <c r="AU665" s="657">
        <v>8</v>
      </c>
      <c r="AV665" s="657">
        <v>7</v>
      </c>
      <c r="AW665" s="657">
        <v>1</v>
      </c>
      <c r="AX665" s="665">
        <v>7</v>
      </c>
      <c r="AY665" s="657">
        <v>5</v>
      </c>
      <c r="AZ665" s="666">
        <v>2</v>
      </c>
      <c r="BA665" s="657">
        <v>5</v>
      </c>
      <c r="BB665" s="657">
        <v>3</v>
      </c>
      <c r="BC665" s="657">
        <v>2</v>
      </c>
      <c r="BD665" s="665">
        <v>5</v>
      </c>
      <c r="BE665" s="657">
        <v>0</v>
      </c>
      <c r="BF665" s="666">
        <v>5</v>
      </c>
      <c r="BG665" s="657">
        <v>28</v>
      </c>
      <c r="BH665" s="657">
        <v>16</v>
      </c>
      <c r="BI665" s="657">
        <v>12</v>
      </c>
      <c r="BJ665" s="665">
        <v>2</v>
      </c>
      <c r="BK665" s="657">
        <v>1</v>
      </c>
      <c r="BL665" s="666">
        <v>1</v>
      </c>
      <c r="BM665" s="657">
        <v>0</v>
      </c>
      <c r="BN665" s="657">
        <v>0</v>
      </c>
      <c r="BO665" s="657">
        <v>0</v>
      </c>
      <c r="BP665" s="665">
        <v>0</v>
      </c>
      <c r="BQ665" s="657">
        <v>0</v>
      </c>
      <c r="BR665" s="666">
        <v>0</v>
      </c>
      <c r="BS665" s="657">
        <v>9</v>
      </c>
      <c r="BT665" s="657">
        <v>7</v>
      </c>
      <c r="BU665" s="657">
        <v>2</v>
      </c>
      <c r="BV665" s="665">
        <v>5</v>
      </c>
      <c r="BW665" s="657">
        <v>2</v>
      </c>
      <c r="BX665" s="666">
        <v>3</v>
      </c>
      <c r="BY665" s="657">
        <v>0</v>
      </c>
      <c r="BZ665" s="657">
        <v>0</v>
      </c>
      <c r="CA665" s="657">
        <v>0</v>
      </c>
      <c r="CB665" s="665">
        <v>0</v>
      </c>
      <c r="CC665" s="657">
        <v>0</v>
      </c>
      <c r="CD665" s="666">
        <v>0</v>
      </c>
      <c r="CE665" s="657">
        <v>0</v>
      </c>
      <c r="CF665" s="657">
        <v>0</v>
      </c>
      <c r="CG665" s="657">
        <v>0</v>
      </c>
      <c r="CH665" s="665">
        <v>0</v>
      </c>
      <c r="CI665" s="657">
        <v>0</v>
      </c>
      <c r="CJ665" s="666">
        <v>0</v>
      </c>
      <c r="CK665" s="657">
        <v>1</v>
      </c>
      <c r="CL665" s="657">
        <v>1</v>
      </c>
      <c r="CM665" s="657">
        <v>0</v>
      </c>
      <c r="CN665" s="665">
        <v>3</v>
      </c>
      <c r="CO665" s="657">
        <v>1</v>
      </c>
      <c r="CP665" s="666">
        <v>2</v>
      </c>
      <c r="CQ665" s="657">
        <v>0</v>
      </c>
      <c r="CR665" s="657">
        <v>0</v>
      </c>
      <c r="CS665" s="657">
        <v>0</v>
      </c>
      <c r="CT665" s="665">
        <v>0</v>
      </c>
      <c r="CU665" s="657">
        <v>0</v>
      </c>
      <c r="CV665" s="666">
        <v>0</v>
      </c>
      <c r="CW665" s="657">
        <v>3</v>
      </c>
      <c r="CX665" s="657">
        <v>2</v>
      </c>
      <c r="CY665" s="657">
        <v>1</v>
      </c>
      <c r="CZ665" s="665">
        <v>0</v>
      </c>
      <c r="DA665" s="657">
        <v>0</v>
      </c>
      <c r="DB665" s="666">
        <v>0</v>
      </c>
      <c r="DC665" s="657">
        <v>7</v>
      </c>
      <c r="DD665" s="657">
        <v>5</v>
      </c>
      <c r="DE665" s="657">
        <v>2</v>
      </c>
      <c r="DF665" s="665">
        <v>0</v>
      </c>
      <c r="DG665" s="657">
        <v>0</v>
      </c>
      <c r="DH665" s="666">
        <v>0</v>
      </c>
      <c r="DI665" s="657">
        <v>0</v>
      </c>
      <c r="DJ665" s="657">
        <v>0</v>
      </c>
      <c r="DK665" s="657">
        <v>0</v>
      </c>
      <c r="DL665" s="665">
        <v>0</v>
      </c>
      <c r="DM665" s="657">
        <v>0</v>
      </c>
      <c r="DN665" s="666">
        <v>0</v>
      </c>
      <c r="DO665" s="657">
        <v>0</v>
      </c>
      <c r="DP665" s="657">
        <v>0</v>
      </c>
      <c r="DQ665" s="657">
        <v>0</v>
      </c>
      <c r="DR665" s="665">
        <v>0</v>
      </c>
      <c r="DS665" s="657">
        <v>0</v>
      </c>
      <c r="DT665" s="666">
        <v>0</v>
      </c>
      <c r="DU665" s="665">
        <v>0</v>
      </c>
      <c r="DV665" s="657">
        <v>0</v>
      </c>
      <c r="DW665" s="666">
        <v>0</v>
      </c>
    </row>
    <row r="666" spans="1:127" x14ac:dyDescent="0.15">
      <c r="A666" s="529" t="s">
        <v>2008</v>
      </c>
      <c r="B666" s="661">
        <v>20945</v>
      </c>
      <c r="C666" s="662">
        <v>10090</v>
      </c>
      <c r="D666" s="663">
        <v>10606</v>
      </c>
      <c r="E666" s="657">
        <v>5949</v>
      </c>
      <c r="F666" s="657">
        <v>2901</v>
      </c>
      <c r="G666" s="657">
        <v>3028</v>
      </c>
      <c r="H666" s="665">
        <v>1894</v>
      </c>
      <c r="I666" s="657">
        <v>822</v>
      </c>
      <c r="J666" s="666">
        <v>1048</v>
      </c>
      <c r="K666" s="657">
        <v>1419</v>
      </c>
      <c r="L666" s="657">
        <v>745</v>
      </c>
      <c r="M666" s="657">
        <v>666</v>
      </c>
      <c r="N666" s="665">
        <v>1197</v>
      </c>
      <c r="O666" s="657">
        <v>576</v>
      </c>
      <c r="P666" s="666">
        <v>621</v>
      </c>
      <c r="Q666" s="657">
        <v>3414</v>
      </c>
      <c r="R666" s="657">
        <v>1772</v>
      </c>
      <c r="S666" s="657">
        <v>1642</v>
      </c>
      <c r="T666" s="665">
        <v>79</v>
      </c>
      <c r="U666" s="657">
        <v>34</v>
      </c>
      <c r="V666" s="666">
        <v>45</v>
      </c>
      <c r="W666" s="657">
        <v>493</v>
      </c>
      <c r="X666" s="657">
        <v>240</v>
      </c>
      <c r="Y666" s="657">
        <v>253</v>
      </c>
      <c r="Z666" s="665">
        <v>814</v>
      </c>
      <c r="AA666" s="657">
        <v>350</v>
      </c>
      <c r="AB666" s="666">
        <v>348</v>
      </c>
      <c r="AC666" s="657">
        <v>62</v>
      </c>
      <c r="AD666" s="657">
        <v>33</v>
      </c>
      <c r="AE666" s="657">
        <v>29</v>
      </c>
      <c r="AF666" s="665">
        <v>144</v>
      </c>
      <c r="AG666" s="657">
        <v>56</v>
      </c>
      <c r="AH666" s="666">
        <v>87</v>
      </c>
      <c r="AI666" s="657">
        <v>1038</v>
      </c>
      <c r="AJ666" s="657">
        <v>465</v>
      </c>
      <c r="AK666" s="657">
        <v>541</v>
      </c>
      <c r="AL666" s="665">
        <v>75</v>
      </c>
      <c r="AM666" s="657">
        <v>29</v>
      </c>
      <c r="AN666" s="666">
        <v>46</v>
      </c>
      <c r="AO666" s="657">
        <v>66</v>
      </c>
      <c r="AP666" s="657">
        <v>29</v>
      </c>
      <c r="AQ666" s="657">
        <v>37</v>
      </c>
      <c r="AR666" s="665">
        <v>1139</v>
      </c>
      <c r="AS666" s="657">
        <v>547</v>
      </c>
      <c r="AT666" s="666">
        <v>548</v>
      </c>
      <c r="AU666" s="657">
        <v>189</v>
      </c>
      <c r="AV666" s="657">
        <v>95</v>
      </c>
      <c r="AW666" s="657">
        <v>94</v>
      </c>
      <c r="AX666" s="665">
        <v>270</v>
      </c>
      <c r="AY666" s="657">
        <v>114</v>
      </c>
      <c r="AZ666" s="666">
        <v>156</v>
      </c>
      <c r="BA666" s="657">
        <v>550</v>
      </c>
      <c r="BB666" s="657">
        <v>297</v>
      </c>
      <c r="BC666" s="657">
        <v>253</v>
      </c>
      <c r="BD666" s="665">
        <v>134</v>
      </c>
      <c r="BE666" s="657">
        <v>69</v>
      </c>
      <c r="BF666" s="666">
        <v>65</v>
      </c>
      <c r="BG666" s="657">
        <v>491</v>
      </c>
      <c r="BH666" s="657">
        <v>247</v>
      </c>
      <c r="BI666" s="657">
        <v>244</v>
      </c>
      <c r="BJ666" s="665">
        <v>140</v>
      </c>
      <c r="BK666" s="657">
        <v>58</v>
      </c>
      <c r="BL666" s="666">
        <v>82</v>
      </c>
      <c r="BM666" s="657">
        <v>86</v>
      </c>
      <c r="BN666" s="657">
        <v>48</v>
      </c>
      <c r="BO666" s="657">
        <v>35</v>
      </c>
      <c r="BP666" s="665">
        <v>61</v>
      </c>
      <c r="BQ666" s="657">
        <v>27</v>
      </c>
      <c r="BR666" s="666">
        <v>34</v>
      </c>
      <c r="BS666" s="657">
        <v>91</v>
      </c>
      <c r="BT666" s="657">
        <v>35</v>
      </c>
      <c r="BU666" s="657">
        <v>55</v>
      </c>
      <c r="BV666" s="665">
        <v>53</v>
      </c>
      <c r="BW666" s="657">
        <v>24</v>
      </c>
      <c r="BX666" s="666">
        <v>29</v>
      </c>
      <c r="BY666" s="657">
        <v>48</v>
      </c>
      <c r="BZ666" s="657">
        <v>18</v>
      </c>
      <c r="CA666" s="657">
        <v>30</v>
      </c>
      <c r="CB666" s="665">
        <v>89</v>
      </c>
      <c r="CC666" s="657">
        <v>40</v>
      </c>
      <c r="CD666" s="666">
        <v>49</v>
      </c>
      <c r="CE666" s="657">
        <v>73</v>
      </c>
      <c r="CF666" s="657">
        <v>33</v>
      </c>
      <c r="CG666" s="657">
        <v>40</v>
      </c>
      <c r="CH666" s="665">
        <v>79</v>
      </c>
      <c r="CI666" s="657">
        <v>30</v>
      </c>
      <c r="CJ666" s="666">
        <v>49</v>
      </c>
      <c r="CK666" s="657">
        <v>245</v>
      </c>
      <c r="CL666" s="657">
        <v>120</v>
      </c>
      <c r="CM666" s="657">
        <v>125</v>
      </c>
      <c r="CN666" s="665">
        <v>108</v>
      </c>
      <c r="CO666" s="657">
        <v>61</v>
      </c>
      <c r="CP666" s="666">
        <v>47</v>
      </c>
      <c r="CQ666" s="657">
        <v>12</v>
      </c>
      <c r="CR666" s="657">
        <v>5</v>
      </c>
      <c r="CS666" s="657">
        <v>7</v>
      </c>
      <c r="CT666" s="665">
        <v>59</v>
      </c>
      <c r="CU666" s="657">
        <v>26</v>
      </c>
      <c r="CV666" s="666">
        <v>33</v>
      </c>
      <c r="CW666" s="657">
        <v>112</v>
      </c>
      <c r="CX666" s="657">
        <v>48</v>
      </c>
      <c r="CY666" s="657">
        <v>64</v>
      </c>
      <c r="CZ666" s="665">
        <v>24</v>
      </c>
      <c r="DA666" s="657">
        <v>12</v>
      </c>
      <c r="DB666" s="666">
        <v>12</v>
      </c>
      <c r="DC666" s="657">
        <v>34</v>
      </c>
      <c r="DD666" s="657">
        <v>9</v>
      </c>
      <c r="DE666" s="657">
        <v>25</v>
      </c>
      <c r="DF666" s="665">
        <v>18</v>
      </c>
      <c r="DG666" s="657">
        <v>6</v>
      </c>
      <c r="DH666" s="666">
        <v>12</v>
      </c>
      <c r="DI666" s="657">
        <v>109</v>
      </c>
      <c r="DJ666" s="657">
        <v>36</v>
      </c>
      <c r="DK666" s="657">
        <v>73</v>
      </c>
      <c r="DL666" s="665">
        <v>41</v>
      </c>
      <c r="DM666" s="657">
        <v>19</v>
      </c>
      <c r="DN666" s="666">
        <v>22</v>
      </c>
      <c r="DO666" s="657">
        <v>22</v>
      </c>
      <c r="DP666" s="657">
        <v>4</v>
      </c>
      <c r="DQ666" s="657">
        <v>18</v>
      </c>
      <c r="DR666" s="665">
        <v>17</v>
      </c>
      <c r="DS666" s="657">
        <v>5</v>
      </c>
      <c r="DT666" s="666">
        <v>12</v>
      </c>
      <c r="DU666" s="665">
        <v>7</v>
      </c>
      <c r="DV666" s="657">
        <v>5</v>
      </c>
      <c r="DW666" s="666">
        <v>2</v>
      </c>
    </row>
    <row r="667" spans="1:127" x14ac:dyDescent="0.15">
      <c r="A667" s="529" t="s">
        <v>2009</v>
      </c>
      <c r="B667" s="661">
        <v>12574</v>
      </c>
      <c r="C667" s="662">
        <v>3864</v>
      </c>
      <c r="D667" s="663">
        <v>8671</v>
      </c>
      <c r="E667" s="657">
        <v>4320</v>
      </c>
      <c r="F667" s="657">
        <v>1373</v>
      </c>
      <c r="G667" s="657">
        <v>2943</v>
      </c>
      <c r="H667" s="665">
        <v>1127</v>
      </c>
      <c r="I667" s="657">
        <v>361</v>
      </c>
      <c r="J667" s="666">
        <v>762</v>
      </c>
      <c r="K667" s="657">
        <v>1078</v>
      </c>
      <c r="L667" s="657">
        <v>415</v>
      </c>
      <c r="M667" s="657">
        <v>661</v>
      </c>
      <c r="N667" s="665">
        <v>480</v>
      </c>
      <c r="O667" s="657">
        <v>133</v>
      </c>
      <c r="P667" s="666">
        <v>347</v>
      </c>
      <c r="Q667" s="657">
        <v>1417</v>
      </c>
      <c r="R667" s="657">
        <v>347</v>
      </c>
      <c r="S667" s="657">
        <v>1070</v>
      </c>
      <c r="T667" s="665">
        <v>67</v>
      </c>
      <c r="U667" s="657">
        <v>24</v>
      </c>
      <c r="V667" s="666">
        <v>43</v>
      </c>
      <c r="W667" s="657">
        <v>412</v>
      </c>
      <c r="X667" s="657">
        <v>125</v>
      </c>
      <c r="Y667" s="657">
        <v>281</v>
      </c>
      <c r="Z667" s="665">
        <v>328</v>
      </c>
      <c r="AA667" s="657">
        <v>71</v>
      </c>
      <c r="AB667" s="666">
        <v>257</v>
      </c>
      <c r="AC667" s="657">
        <v>39</v>
      </c>
      <c r="AD667" s="657">
        <v>4</v>
      </c>
      <c r="AE667" s="657">
        <v>35</v>
      </c>
      <c r="AF667" s="665">
        <v>177</v>
      </c>
      <c r="AG667" s="657">
        <v>67</v>
      </c>
      <c r="AH667" s="666">
        <v>108</v>
      </c>
      <c r="AI667" s="657">
        <v>499</v>
      </c>
      <c r="AJ667" s="657">
        <v>194</v>
      </c>
      <c r="AK667" s="657">
        <v>305</v>
      </c>
      <c r="AL667" s="665">
        <v>36</v>
      </c>
      <c r="AM667" s="657">
        <v>12</v>
      </c>
      <c r="AN667" s="666">
        <v>24</v>
      </c>
      <c r="AO667" s="657">
        <v>67</v>
      </c>
      <c r="AP667" s="657">
        <v>15</v>
      </c>
      <c r="AQ667" s="657">
        <v>52</v>
      </c>
      <c r="AR667" s="665">
        <v>634</v>
      </c>
      <c r="AS667" s="657">
        <v>200</v>
      </c>
      <c r="AT667" s="666">
        <v>432</v>
      </c>
      <c r="AU667" s="657">
        <v>100</v>
      </c>
      <c r="AV667" s="657">
        <v>26</v>
      </c>
      <c r="AW667" s="657">
        <v>74</v>
      </c>
      <c r="AX667" s="665">
        <v>145</v>
      </c>
      <c r="AY667" s="657">
        <v>43</v>
      </c>
      <c r="AZ667" s="666">
        <v>102</v>
      </c>
      <c r="BA667" s="657">
        <v>419</v>
      </c>
      <c r="BB667" s="657">
        <v>116</v>
      </c>
      <c r="BC667" s="657">
        <v>298</v>
      </c>
      <c r="BD667" s="665">
        <v>69</v>
      </c>
      <c r="BE667" s="657">
        <v>20</v>
      </c>
      <c r="BF667" s="666">
        <v>49</v>
      </c>
      <c r="BG667" s="657">
        <v>191</v>
      </c>
      <c r="BH667" s="657">
        <v>62</v>
      </c>
      <c r="BI667" s="657">
        <v>129</v>
      </c>
      <c r="BJ667" s="665">
        <v>31</v>
      </c>
      <c r="BK667" s="657">
        <v>10</v>
      </c>
      <c r="BL667" s="666">
        <v>21</v>
      </c>
      <c r="BM667" s="657">
        <v>71</v>
      </c>
      <c r="BN667" s="657">
        <v>21</v>
      </c>
      <c r="BO667" s="657">
        <v>50</v>
      </c>
      <c r="BP667" s="665">
        <v>27</v>
      </c>
      <c r="BQ667" s="657">
        <v>7</v>
      </c>
      <c r="BR667" s="666">
        <v>20</v>
      </c>
      <c r="BS667" s="657">
        <v>94</v>
      </c>
      <c r="BT667" s="657">
        <v>26</v>
      </c>
      <c r="BU667" s="657">
        <v>54</v>
      </c>
      <c r="BV667" s="665">
        <v>61</v>
      </c>
      <c r="BW667" s="657">
        <v>15</v>
      </c>
      <c r="BX667" s="666">
        <v>46</v>
      </c>
      <c r="BY667" s="657">
        <v>56</v>
      </c>
      <c r="BZ667" s="657">
        <v>10</v>
      </c>
      <c r="CA667" s="657">
        <v>46</v>
      </c>
      <c r="CB667" s="665">
        <v>37</v>
      </c>
      <c r="CC667" s="657">
        <v>6</v>
      </c>
      <c r="CD667" s="666">
        <v>31</v>
      </c>
      <c r="CE667" s="657">
        <v>67</v>
      </c>
      <c r="CF667" s="657">
        <v>15</v>
      </c>
      <c r="CG667" s="657">
        <v>52</v>
      </c>
      <c r="CH667" s="665">
        <v>63</v>
      </c>
      <c r="CI667" s="657">
        <v>22</v>
      </c>
      <c r="CJ667" s="666">
        <v>41</v>
      </c>
      <c r="CK667" s="657">
        <v>150</v>
      </c>
      <c r="CL667" s="657">
        <v>39</v>
      </c>
      <c r="CM667" s="657">
        <v>111</v>
      </c>
      <c r="CN667" s="665">
        <v>62</v>
      </c>
      <c r="CO667" s="657">
        <v>18</v>
      </c>
      <c r="CP667" s="666">
        <v>44</v>
      </c>
      <c r="CQ667" s="657">
        <v>22</v>
      </c>
      <c r="CR667" s="657">
        <v>11</v>
      </c>
      <c r="CS667" s="657">
        <v>11</v>
      </c>
      <c r="CT667" s="665">
        <v>30</v>
      </c>
      <c r="CU667" s="657">
        <v>4</v>
      </c>
      <c r="CV667" s="666">
        <v>26</v>
      </c>
      <c r="CW667" s="657">
        <v>31</v>
      </c>
      <c r="CX667" s="657">
        <v>13</v>
      </c>
      <c r="CY667" s="657">
        <v>18</v>
      </c>
      <c r="CZ667" s="665">
        <v>3</v>
      </c>
      <c r="DA667" s="657">
        <v>0</v>
      </c>
      <c r="DB667" s="666">
        <v>3</v>
      </c>
      <c r="DC667" s="657">
        <v>27</v>
      </c>
      <c r="DD667" s="657">
        <v>5</v>
      </c>
      <c r="DE667" s="657">
        <v>22</v>
      </c>
      <c r="DF667" s="665">
        <v>17</v>
      </c>
      <c r="DG667" s="657">
        <v>2</v>
      </c>
      <c r="DH667" s="666">
        <v>15</v>
      </c>
      <c r="DI667" s="657">
        <v>58</v>
      </c>
      <c r="DJ667" s="657">
        <v>14</v>
      </c>
      <c r="DK667" s="657">
        <v>44</v>
      </c>
      <c r="DL667" s="665">
        <v>21</v>
      </c>
      <c r="DM667" s="657">
        <v>7</v>
      </c>
      <c r="DN667" s="666">
        <v>14</v>
      </c>
      <c r="DO667" s="657">
        <v>15</v>
      </c>
      <c r="DP667" s="657">
        <v>5</v>
      </c>
      <c r="DQ667" s="657">
        <v>10</v>
      </c>
      <c r="DR667" s="665">
        <v>21</v>
      </c>
      <c r="DS667" s="657">
        <v>4</v>
      </c>
      <c r="DT667" s="666">
        <v>17</v>
      </c>
      <c r="DU667" s="665">
        <v>5</v>
      </c>
      <c r="DV667" s="657">
        <v>2</v>
      </c>
      <c r="DW667" s="666">
        <v>3</v>
      </c>
    </row>
    <row r="668" spans="1:127" x14ac:dyDescent="0.15">
      <c r="A668" s="529" t="s">
        <v>2010</v>
      </c>
      <c r="B668" s="661">
        <v>1769</v>
      </c>
      <c r="C668" s="662">
        <v>297</v>
      </c>
      <c r="D668" s="663">
        <v>1472</v>
      </c>
      <c r="E668" s="657">
        <v>434</v>
      </c>
      <c r="F668" s="657">
        <v>72</v>
      </c>
      <c r="G668" s="657">
        <v>362</v>
      </c>
      <c r="H668" s="665">
        <v>203</v>
      </c>
      <c r="I668" s="657">
        <v>42</v>
      </c>
      <c r="J668" s="666">
        <v>161</v>
      </c>
      <c r="K668" s="657">
        <v>132</v>
      </c>
      <c r="L668" s="657">
        <v>19</v>
      </c>
      <c r="M668" s="657">
        <v>113</v>
      </c>
      <c r="N668" s="665">
        <v>66</v>
      </c>
      <c r="O668" s="657">
        <v>7</v>
      </c>
      <c r="P668" s="666">
        <v>59</v>
      </c>
      <c r="Q668" s="657">
        <v>211</v>
      </c>
      <c r="R668" s="657">
        <v>39</v>
      </c>
      <c r="S668" s="657">
        <v>172</v>
      </c>
      <c r="T668" s="665">
        <v>1</v>
      </c>
      <c r="U668" s="657">
        <v>0</v>
      </c>
      <c r="V668" s="666">
        <v>1</v>
      </c>
      <c r="W668" s="657">
        <v>11</v>
      </c>
      <c r="X668" s="657">
        <v>0</v>
      </c>
      <c r="Y668" s="657">
        <v>11</v>
      </c>
      <c r="Z668" s="665">
        <v>46</v>
      </c>
      <c r="AA668" s="657">
        <v>3</v>
      </c>
      <c r="AB668" s="666">
        <v>43</v>
      </c>
      <c r="AC668" s="657">
        <v>3</v>
      </c>
      <c r="AD668" s="657">
        <v>0</v>
      </c>
      <c r="AE668" s="657">
        <v>3</v>
      </c>
      <c r="AF668" s="665">
        <v>34</v>
      </c>
      <c r="AG668" s="657">
        <v>7</v>
      </c>
      <c r="AH668" s="666">
        <v>27</v>
      </c>
      <c r="AI668" s="657">
        <v>57</v>
      </c>
      <c r="AJ668" s="657">
        <v>5</v>
      </c>
      <c r="AK668" s="657">
        <v>52</v>
      </c>
      <c r="AL668" s="665">
        <v>5</v>
      </c>
      <c r="AM668" s="657">
        <v>1</v>
      </c>
      <c r="AN668" s="666">
        <v>4</v>
      </c>
      <c r="AO668" s="657">
        <v>25</v>
      </c>
      <c r="AP668" s="657">
        <v>4</v>
      </c>
      <c r="AQ668" s="657">
        <v>21</v>
      </c>
      <c r="AR668" s="665">
        <v>182</v>
      </c>
      <c r="AS668" s="657">
        <v>53</v>
      </c>
      <c r="AT668" s="666">
        <v>129</v>
      </c>
      <c r="AU668" s="657">
        <v>23</v>
      </c>
      <c r="AV668" s="657">
        <v>4</v>
      </c>
      <c r="AW668" s="657">
        <v>19</v>
      </c>
      <c r="AX668" s="665">
        <v>21</v>
      </c>
      <c r="AY668" s="657">
        <v>1</v>
      </c>
      <c r="AZ668" s="666">
        <v>20</v>
      </c>
      <c r="BA668" s="657">
        <v>46</v>
      </c>
      <c r="BB668" s="657">
        <v>4</v>
      </c>
      <c r="BC668" s="657">
        <v>42</v>
      </c>
      <c r="BD668" s="665">
        <v>16</v>
      </c>
      <c r="BE668" s="657">
        <v>1</v>
      </c>
      <c r="BF668" s="666">
        <v>15</v>
      </c>
      <c r="BG668" s="657">
        <v>42</v>
      </c>
      <c r="BH668" s="657">
        <v>15</v>
      </c>
      <c r="BI668" s="657">
        <v>27</v>
      </c>
      <c r="BJ668" s="665">
        <v>8</v>
      </c>
      <c r="BK668" s="657">
        <v>1</v>
      </c>
      <c r="BL668" s="666">
        <v>7</v>
      </c>
      <c r="BM668" s="657">
        <v>28</v>
      </c>
      <c r="BN668" s="657">
        <v>4</v>
      </c>
      <c r="BO668" s="657">
        <v>24</v>
      </c>
      <c r="BP668" s="665">
        <v>8</v>
      </c>
      <c r="BQ668" s="657">
        <v>3</v>
      </c>
      <c r="BR668" s="666">
        <v>5</v>
      </c>
      <c r="BS668" s="657">
        <v>14</v>
      </c>
      <c r="BT668" s="657">
        <v>1</v>
      </c>
      <c r="BU668" s="657">
        <v>13</v>
      </c>
      <c r="BV668" s="665">
        <v>5</v>
      </c>
      <c r="BW668" s="657">
        <v>0</v>
      </c>
      <c r="BX668" s="666">
        <v>5</v>
      </c>
      <c r="BY668" s="657">
        <v>23</v>
      </c>
      <c r="BZ668" s="657">
        <v>3</v>
      </c>
      <c r="CA668" s="657">
        <v>20</v>
      </c>
      <c r="CB668" s="665">
        <v>10</v>
      </c>
      <c r="CC668" s="657">
        <v>0</v>
      </c>
      <c r="CD668" s="666">
        <v>10</v>
      </c>
      <c r="CE668" s="657">
        <v>11</v>
      </c>
      <c r="CF668" s="657">
        <v>1</v>
      </c>
      <c r="CG668" s="657">
        <v>10</v>
      </c>
      <c r="CH668" s="665">
        <v>1</v>
      </c>
      <c r="CI668" s="657">
        <v>0</v>
      </c>
      <c r="CJ668" s="666">
        <v>1</v>
      </c>
      <c r="CK668" s="657">
        <v>36</v>
      </c>
      <c r="CL668" s="657">
        <v>2</v>
      </c>
      <c r="CM668" s="657">
        <v>34</v>
      </c>
      <c r="CN668" s="665">
        <v>12</v>
      </c>
      <c r="CO668" s="657">
        <v>1</v>
      </c>
      <c r="CP668" s="666">
        <v>11</v>
      </c>
      <c r="CQ668" s="657">
        <v>1</v>
      </c>
      <c r="CR668" s="657">
        <v>0</v>
      </c>
      <c r="CS668" s="657">
        <v>1</v>
      </c>
      <c r="CT668" s="665">
        <v>4</v>
      </c>
      <c r="CU668" s="657">
        <v>0</v>
      </c>
      <c r="CV668" s="666">
        <v>4</v>
      </c>
      <c r="CW668" s="657">
        <v>4</v>
      </c>
      <c r="CX668" s="657">
        <v>0</v>
      </c>
      <c r="CY668" s="657">
        <v>4</v>
      </c>
      <c r="CZ668" s="665">
        <v>1</v>
      </c>
      <c r="DA668" s="657">
        <v>0</v>
      </c>
      <c r="DB668" s="666">
        <v>1</v>
      </c>
      <c r="DC668" s="657">
        <v>5</v>
      </c>
      <c r="DD668" s="657">
        <v>0</v>
      </c>
      <c r="DE668" s="657">
        <v>5</v>
      </c>
      <c r="DF668" s="665">
        <v>8</v>
      </c>
      <c r="DG668" s="657">
        <v>0</v>
      </c>
      <c r="DH668" s="666">
        <v>8</v>
      </c>
      <c r="DI668" s="657">
        <v>19</v>
      </c>
      <c r="DJ668" s="657">
        <v>2</v>
      </c>
      <c r="DK668" s="657">
        <v>17</v>
      </c>
      <c r="DL668" s="665">
        <v>1</v>
      </c>
      <c r="DM668" s="657">
        <v>0</v>
      </c>
      <c r="DN668" s="666">
        <v>1</v>
      </c>
      <c r="DO668" s="657">
        <v>6</v>
      </c>
      <c r="DP668" s="657">
        <v>1</v>
      </c>
      <c r="DQ668" s="657">
        <v>5</v>
      </c>
      <c r="DR668" s="665">
        <v>5</v>
      </c>
      <c r="DS668" s="657">
        <v>1</v>
      </c>
      <c r="DT668" s="666">
        <v>4</v>
      </c>
      <c r="DU668" s="665">
        <v>1</v>
      </c>
      <c r="DV668" s="657">
        <v>0</v>
      </c>
      <c r="DW668" s="666">
        <v>1</v>
      </c>
    </row>
    <row r="669" spans="1:127" x14ac:dyDescent="0.15">
      <c r="A669" s="529" t="s">
        <v>2011</v>
      </c>
      <c r="B669" s="661">
        <v>687</v>
      </c>
      <c r="C669" s="662">
        <v>150</v>
      </c>
      <c r="D669" s="663">
        <v>537</v>
      </c>
      <c r="E669" s="657">
        <v>189</v>
      </c>
      <c r="F669" s="657">
        <v>34</v>
      </c>
      <c r="G669" s="657">
        <v>155</v>
      </c>
      <c r="H669" s="665">
        <v>61</v>
      </c>
      <c r="I669" s="657">
        <v>14</v>
      </c>
      <c r="J669" s="666">
        <v>47</v>
      </c>
      <c r="K669" s="657">
        <v>50</v>
      </c>
      <c r="L669" s="657">
        <v>13</v>
      </c>
      <c r="M669" s="657">
        <v>37</v>
      </c>
      <c r="N669" s="665">
        <v>23</v>
      </c>
      <c r="O669" s="657">
        <v>5</v>
      </c>
      <c r="P669" s="666">
        <v>18</v>
      </c>
      <c r="Q669" s="657">
        <v>27</v>
      </c>
      <c r="R669" s="657">
        <v>5</v>
      </c>
      <c r="S669" s="657">
        <v>22</v>
      </c>
      <c r="T669" s="665">
        <v>5</v>
      </c>
      <c r="U669" s="657">
        <v>2</v>
      </c>
      <c r="V669" s="666">
        <v>3</v>
      </c>
      <c r="W669" s="657">
        <v>8</v>
      </c>
      <c r="X669" s="657">
        <v>2</v>
      </c>
      <c r="Y669" s="657">
        <v>6</v>
      </c>
      <c r="Z669" s="665">
        <v>9</v>
      </c>
      <c r="AA669" s="657">
        <v>1</v>
      </c>
      <c r="AB669" s="666">
        <v>8</v>
      </c>
      <c r="AC669" s="657">
        <v>10</v>
      </c>
      <c r="AD669" s="657">
        <v>1</v>
      </c>
      <c r="AE669" s="657">
        <v>9</v>
      </c>
      <c r="AF669" s="665">
        <v>31</v>
      </c>
      <c r="AG669" s="657">
        <v>11</v>
      </c>
      <c r="AH669" s="666">
        <v>20</v>
      </c>
      <c r="AI669" s="657">
        <v>46</v>
      </c>
      <c r="AJ669" s="657">
        <v>15</v>
      </c>
      <c r="AK669" s="657">
        <v>31</v>
      </c>
      <c r="AL669" s="665">
        <v>6</v>
      </c>
      <c r="AM669" s="657">
        <v>1</v>
      </c>
      <c r="AN669" s="666">
        <v>5</v>
      </c>
      <c r="AO669" s="657">
        <v>1</v>
      </c>
      <c r="AP669" s="657">
        <v>0</v>
      </c>
      <c r="AQ669" s="657">
        <v>1</v>
      </c>
      <c r="AR669" s="665">
        <v>10</v>
      </c>
      <c r="AS669" s="657">
        <v>1</v>
      </c>
      <c r="AT669" s="666">
        <v>9</v>
      </c>
      <c r="AU669" s="657">
        <v>13</v>
      </c>
      <c r="AV669" s="657">
        <v>3</v>
      </c>
      <c r="AW669" s="657">
        <v>10</v>
      </c>
      <c r="AX669" s="665">
        <v>13</v>
      </c>
      <c r="AY669" s="657">
        <v>4</v>
      </c>
      <c r="AZ669" s="666">
        <v>9</v>
      </c>
      <c r="BA669" s="657">
        <v>15</v>
      </c>
      <c r="BB669" s="657">
        <v>1</v>
      </c>
      <c r="BC669" s="657">
        <v>14</v>
      </c>
      <c r="BD669" s="665">
        <v>4</v>
      </c>
      <c r="BE669" s="657">
        <v>0</v>
      </c>
      <c r="BF669" s="666">
        <v>4</v>
      </c>
      <c r="BG669" s="657">
        <v>16</v>
      </c>
      <c r="BH669" s="657">
        <v>4</v>
      </c>
      <c r="BI669" s="657">
        <v>12</v>
      </c>
      <c r="BJ669" s="665">
        <v>2</v>
      </c>
      <c r="BK669" s="657">
        <v>2</v>
      </c>
      <c r="BL669" s="666">
        <v>0</v>
      </c>
      <c r="BM669" s="657">
        <v>2</v>
      </c>
      <c r="BN669" s="657">
        <v>0</v>
      </c>
      <c r="BO669" s="657">
        <v>2</v>
      </c>
      <c r="BP669" s="665">
        <v>11</v>
      </c>
      <c r="BQ669" s="657">
        <v>2</v>
      </c>
      <c r="BR669" s="666">
        <v>9</v>
      </c>
      <c r="BS669" s="657">
        <v>7</v>
      </c>
      <c r="BT669" s="657">
        <v>4</v>
      </c>
      <c r="BU669" s="657">
        <v>3</v>
      </c>
      <c r="BV669" s="665">
        <v>12</v>
      </c>
      <c r="BW669" s="657">
        <v>2</v>
      </c>
      <c r="BX669" s="666">
        <v>10</v>
      </c>
      <c r="BY669" s="657">
        <v>14</v>
      </c>
      <c r="BZ669" s="657">
        <v>3</v>
      </c>
      <c r="CA669" s="657">
        <v>11</v>
      </c>
      <c r="CB669" s="665">
        <v>7</v>
      </c>
      <c r="CC669" s="657">
        <v>1</v>
      </c>
      <c r="CD669" s="666">
        <v>6</v>
      </c>
      <c r="CE669" s="657">
        <v>21</v>
      </c>
      <c r="CF669" s="657">
        <v>2</v>
      </c>
      <c r="CG669" s="657">
        <v>19</v>
      </c>
      <c r="CH669" s="665">
        <v>5</v>
      </c>
      <c r="CI669" s="657">
        <v>1</v>
      </c>
      <c r="CJ669" s="666">
        <v>4</v>
      </c>
      <c r="CK669" s="657">
        <v>17</v>
      </c>
      <c r="CL669" s="657">
        <v>5</v>
      </c>
      <c r="CM669" s="657">
        <v>12</v>
      </c>
      <c r="CN669" s="665">
        <v>6</v>
      </c>
      <c r="CO669" s="657">
        <v>0</v>
      </c>
      <c r="CP669" s="666">
        <v>6</v>
      </c>
      <c r="CQ669" s="657">
        <v>2</v>
      </c>
      <c r="CR669" s="657">
        <v>0</v>
      </c>
      <c r="CS669" s="657">
        <v>2</v>
      </c>
      <c r="CT669" s="665">
        <v>5</v>
      </c>
      <c r="CU669" s="657">
        <v>2</v>
      </c>
      <c r="CV669" s="666">
        <v>3</v>
      </c>
      <c r="CW669" s="657">
        <v>7</v>
      </c>
      <c r="CX669" s="657">
        <v>4</v>
      </c>
      <c r="CY669" s="657">
        <v>3</v>
      </c>
      <c r="CZ669" s="665">
        <v>1</v>
      </c>
      <c r="DA669" s="657">
        <v>0</v>
      </c>
      <c r="DB669" s="666">
        <v>1</v>
      </c>
      <c r="DC669" s="657">
        <v>4</v>
      </c>
      <c r="DD669" s="657">
        <v>0</v>
      </c>
      <c r="DE669" s="657">
        <v>4</v>
      </c>
      <c r="DF669" s="665">
        <v>5</v>
      </c>
      <c r="DG669" s="657">
        <v>0</v>
      </c>
      <c r="DH669" s="666">
        <v>5</v>
      </c>
      <c r="DI669" s="657">
        <v>9</v>
      </c>
      <c r="DJ669" s="657">
        <v>0</v>
      </c>
      <c r="DK669" s="657">
        <v>9</v>
      </c>
      <c r="DL669" s="665">
        <v>2</v>
      </c>
      <c r="DM669" s="657">
        <v>1</v>
      </c>
      <c r="DN669" s="666">
        <v>1</v>
      </c>
      <c r="DO669" s="657">
        <v>1</v>
      </c>
      <c r="DP669" s="657">
        <v>0</v>
      </c>
      <c r="DQ669" s="657">
        <v>1</v>
      </c>
      <c r="DR669" s="665">
        <v>7</v>
      </c>
      <c r="DS669" s="657">
        <v>2</v>
      </c>
      <c r="DT669" s="666">
        <v>5</v>
      </c>
      <c r="DU669" s="665">
        <v>3</v>
      </c>
      <c r="DV669" s="657">
        <v>2</v>
      </c>
      <c r="DW669" s="666">
        <v>1</v>
      </c>
    </row>
    <row r="670" spans="1:127" x14ac:dyDescent="0.15">
      <c r="A670" s="529" t="s">
        <v>2012</v>
      </c>
      <c r="B670" s="661">
        <v>189</v>
      </c>
      <c r="C670" s="662">
        <v>40</v>
      </c>
      <c r="D670" s="663">
        <v>149</v>
      </c>
      <c r="E670" s="657">
        <v>55</v>
      </c>
      <c r="F670" s="657">
        <v>14</v>
      </c>
      <c r="G670" s="657">
        <v>41</v>
      </c>
      <c r="H670" s="665">
        <v>27</v>
      </c>
      <c r="I670" s="657">
        <v>8</v>
      </c>
      <c r="J670" s="666">
        <v>19</v>
      </c>
      <c r="K670" s="657">
        <v>8</v>
      </c>
      <c r="L670" s="657">
        <v>1</v>
      </c>
      <c r="M670" s="657">
        <v>7</v>
      </c>
      <c r="N670" s="665">
        <v>6</v>
      </c>
      <c r="O670" s="657">
        <v>0</v>
      </c>
      <c r="P670" s="666">
        <v>6</v>
      </c>
      <c r="Q670" s="657">
        <v>7</v>
      </c>
      <c r="R670" s="657">
        <v>3</v>
      </c>
      <c r="S670" s="657">
        <v>4</v>
      </c>
      <c r="T670" s="665">
        <v>0</v>
      </c>
      <c r="U670" s="657">
        <v>0</v>
      </c>
      <c r="V670" s="666">
        <v>0</v>
      </c>
      <c r="W670" s="657">
        <v>1</v>
      </c>
      <c r="X670" s="657">
        <v>0</v>
      </c>
      <c r="Y670" s="657">
        <v>1</v>
      </c>
      <c r="Z670" s="665">
        <v>5</v>
      </c>
      <c r="AA670" s="657">
        <v>1</v>
      </c>
      <c r="AB670" s="666">
        <v>4</v>
      </c>
      <c r="AC670" s="657">
        <v>3</v>
      </c>
      <c r="AD670" s="657">
        <v>0</v>
      </c>
      <c r="AE670" s="657">
        <v>3</v>
      </c>
      <c r="AF670" s="665">
        <v>10</v>
      </c>
      <c r="AG670" s="657">
        <v>3</v>
      </c>
      <c r="AH670" s="666">
        <v>7</v>
      </c>
      <c r="AI670" s="657">
        <v>11</v>
      </c>
      <c r="AJ670" s="657">
        <v>0</v>
      </c>
      <c r="AK670" s="657">
        <v>11</v>
      </c>
      <c r="AL670" s="665">
        <v>1</v>
      </c>
      <c r="AM670" s="657">
        <v>0</v>
      </c>
      <c r="AN670" s="666">
        <v>1</v>
      </c>
      <c r="AO670" s="657">
        <v>0</v>
      </c>
      <c r="AP670" s="657">
        <v>0</v>
      </c>
      <c r="AQ670" s="657">
        <v>0</v>
      </c>
      <c r="AR670" s="665">
        <v>2</v>
      </c>
      <c r="AS670" s="657">
        <v>0</v>
      </c>
      <c r="AT670" s="666">
        <v>2</v>
      </c>
      <c r="AU670" s="657">
        <v>2</v>
      </c>
      <c r="AV670" s="657">
        <v>0</v>
      </c>
      <c r="AW670" s="657">
        <v>2</v>
      </c>
      <c r="AX670" s="665">
        <v>3</v>
      </c>
      <c r="AY670" s="657">
        <v>1</v>
      </c>
      <c r="AZ670" s="666">
        <v>2</v>
      </c>
      <c r="BA670" s="657">
        <v>3</v>
      </c>
      <c r="BB670" s="657">
        <v>0</v>
      </c>
      <c r="BC670" s="657">
        <v>3</v>
      </c>
      <c r="BD670" s="665">
        <v>0</v>
      </c>
      <c r="BE670" s="657">
        <v>0</v>
      </c>
      <c r="BF670" s="666">
        <v>0</v>
      </c>
      <c r="BG670" s="657">
        <v>2</v>
      </c>
      <c r="BH670" s="657">
        <v>0</v>
      </c>
      <c r="BI670" s="657">
        <v>2</v>
      </c>
      <c r="BJ670" s="665">
        <v>1</v>
      </c>
      <c r="BK670" s="657">
        <v>1</v>
      </c>
      <c r="BL670" s="666">
        <v>0</v>
      </c>
      <c r="BM670" s="657">
        <v>4</v>
      </c>
      <c r="BN670" s="657">
        <v>0</v>
      </c>
      <c r="BO670" s="657">
        <v>4</v>
      </c>
      <c r="BP670" s="665">
        <v>3</v>
      </c>
      <c r="BQ670" s="657">
        <v>1</v>
      </c>
      <c r="BR670" s="666">
        <v>2</v>
      </c>
      <c r="BS670" s="657">
        <v>1</v>
      </c>
      <c r="BT670" s="657">
        <v>0</v>
      </c>
      <c r="BU670" s="657">
        <v>1</v>
      </c>
      <c r="BV670" s="665">
        <v>3</v>
      </c>
      <c r="BW670" s="657">
        <v>0</v>
      </c>
      <c r="BX670" s="666">
        <v>3</v>
      </c>
      <c r="BY670" s="657">
        <v>4</v>
      </c>
      <c r="BZ670" s="657">
        <v>2</v>
      </c>
      <c r="CA670" s="657">
        <v>2</v>
      </c>
      <c r="CB670" s="665">
        <v>2</v>
      </c>
      <c r="CC670" s="657">
        <v>0</v>
      </c>
      <c r="CD670" s="666">
        <v>2</v>
      </c>
      <c r="CE670" s="657">
        <v>1</v>
      </c>
      <c r="CF670" s="657">
        <v>1</v>
      </c>
      <c r="CG670" s="657">
        <v>0</v>
      </c>
      <c r="CH670" s="665">
        <v>1</v>
      </c>
      <c r="CI670" s="657">
        <v>0</v>
      </c>
      <c r="CJ670" s="666">
        <v>1</v>
      </c>
      <c r="CK670" s="657">
        <v>6</v>
      </c>
      <c r="CL670" s="657">
        <v>1</v>
      </c>
      <c r="CM670" s="657">
        <v>5</v>
      </c>
      <c r="CN670" s="665">
        <v>0</v>
      </c>
      <c r="CO670" s="657">
        <v>0</v>
      </c>
      <c r="CP670" s="666">
        <v>0</v>
      </c>
      <c r="CQ670" s="657">
        <v>1</v>
      </c>
      <c r="CR670" s="657">
        <v>0</v>
      </c>
      <c r="CS670" s="657">
        <v>1</v>
      </c>
      <c r="CT670" s="665">
        <v>1</v>
      </c>
      <c r="CU670" s="657">
        <v>0</v>
      </c>
      <c r="CV670" s="666">
        <v>1</v>
      </c>
      <c r="CW670" s="657">
        <v>1</v>
      </c>
      <c r="CX670" s="657">
        <v>0</v>
      </c>
      <c r="CY670" s="657">
        <v>1</v>
      </c>
      <c r="CZ670" s="665">
        <v>0</v>
      </c>
      <c r="DA670" s="657">
        <v>0</v>
      </c>
      <c r="DB670" s="666">
        <v>0</v>
      </c>
      <c r="DC670" s="657">
        <v>3</v>
      </c>
      <c r="DD670" s="657">
        <v>1</v>
      </c>
      <c r="DE670" s="657">
        <v>2</v>
      </c>
      <c r="DF670" s="665">
        <v>0</v>
      </c>
      <c r="DG670" s="657">
        <v>0</v>
      </c>
      <c r="DH670" s="666">
        <v>0</v>
      </c>
      <c r="DI670" s="657">
        <v>4</v>
      </c>
      <c r="DJ670" s="657">
        <v>0</v>
      </c>
      <c r="DK670" s="657">
        <v>4</v>
      </c>
      <c r="DL670" s="665">
        <v>3</v>
      </c>
      <c r="DM670" s="657">
        <v>1</v>
      </c>
      <c r="DN670" s="666">
        <v>2</v>
      </c>
      <c r="DO670" s="657">
        <v>0</v>
      </c>
      <c r="DP670" s="657">
        <v>0</v>
      </c>
      <c r="DQ670" s="657">
        <v>0</v>
      </c>
      <c r="DR670" s="665">
        <v>3</v>
      </c>
      <c r="DS670" s="657">
        <v>1</v>
      </c>
      <c r="DT670" s="666">
        <v>2</v>
      </c>
      <c r="DU670" s="665">
        <v>1</v>
      </c>
      <c r="DV670" s="657">
        <v>0</v>
      </c>
      <c r="DW670" s="666">
        <v>1</v>
      </c>
    </row>
    <row r="671" spans="1:127" x14ac:dyDescent="0.15">
      <c r="A671" s="529" t="s">
        <v>2013</v>
      </c>
      <c r="B671" s="661">
        <v>553</v>
      </c>
      <c r="C671" s="662">
        <v>175</v>
      </c>
      <c r="D671" s="663">
        <v>378</v>
      </c>
      <c r="E671" s="657">
        <v>112</v>
      </c>
      <c r="F671" s="657">
        <v>38</v>
      </c>
      <c r="G671" s="657">
        <v>74</v>
      </c>
      <c r="H671" s="665">
        <v>50</v>
      </c>
      <c r="I671" s="657">
        <v>24</v>
      </c>
      <c r="J671" s="666">
        <v>26</v>
      </c>
      <c r="K671" s="657">
        <v>68</v>
      </c>
      <c r="L671" s="657">
        <v>22</v>
      </c>
      <c r="M671" s="657">
        <v>46</v>
      </c>
      <c r="N671" s="665">
        <v>22</v>
      </c>
      <c r="O671" s="657">
        <v>6</v>
      </c>
      <c r="P671" s="666">
        <v>16</v>
      </c>
      <c r="Q671" s="657">
        <v>70</v>
      </c>
      <c r="R671" s="657">
        <v>8</v>
      </c>
      <c r="S671" s="657">
        <v>62</v>
      </c>
      <c r="T671" s="665">
        <v>13</v>
      </c>
      <c r="U671" s="657">
        <v>3</v>
      </c>
      <c r="V671" s="666">
        <v>10</v>
      </c>
      <c r="W671" s="657">
        <v>10</v>
      </c>
      <c r="X671" s="657">
        <v>2</v>
      </c>
      <c r="Y671" s="657">
        <v>8</v>
      </c>
      <c r="Z671" s="665">
        <v>14</v>
      </c>
      <c r="AA671" s="657">
        <v>2</v>
      </c>
      <c r="AB671" s="666">
        <v>12</v>
      </c>
      <c r="AC671" s="657">
        <v>0</v>
      </c>
      <c r="AD671" s="657">
        <v>0</v>
      </c>
      <c r="AE671" s="657">
        <v>0</v>
      </c>
      <c r="AF671" s="665">
        <v>5</v>
      </c>
      <c r="AG671" s="657">
        <v>1</v>
      </c>
      <c r="AH671" s="666">
        <v>4</v>
      </c>
      <c r="AI671" s="657">
        <v>15</v>
      </c>
      <c r="AJ671" s="657">
        <v>5</v>
      </c>
      <c r="AK671" s="657">
        <v>10</v>
      </c>
      <c r="AL671" s="665">
        <v>3</v>
      </c>
      <c r="AM671" s="657">
        <v>2</v>
      </c>
      <c r="AN671" s="666">
        <v>1</v>
      </c>
      <c r="AO671" s="657">
        <v>6</v>
      </c>
      <c r="AP671" s="657">
        <v>2</v>
      </c>
      <c r="AQ671" s="657">
        <v>4</v>
      </c>
      <c r="AR671" s="665">
        <v>23</v>
      </c>
      <c r="AS671" s="657">
        <v>13</v>
      </c>
      <c r="AT671" s="666">
        <v>10</v>
      </c>
      <c r="AU671" s="657">
        <v>15</v>
      </c>
      <c r="AV671" s="657">
        <v>5</v>
      </c>
      <c r="AW671" s="657">
        <v>10</v>
      </c>
      <c r="AX671" s="665">
        <v>20</v>
      </c>
      <c r="AY671" s="657">
        <v>8</v>
      </c>
      <c r="AZ671" s="666">
        <v>12</v>
      </c>
      <c r="BA671" s="657">
        <v>18</v>
      </c>
      <c r="BB671" s="657">
        <v>2</v>
      </c>
      <c r="BC671" s="657">
        <v>16</v>
      </c>
      <c r="BD671" s="665">
        <v>15</v>
      </c>
      <c r="BE671" s="657">
        <v>6</v>
      </c>
      <c r="BF671" s="666">
        <v>9</v>
      </c>
      <c r="BG671" s="657">
        <v>8</v>
      </c>
      <c r="BH671" s="657">
        <v>1</v>
      </c>
      <c r="BI671" s="657">
        <v>7</v>
      </c>
      <c r="BJ671" s="665">
        <v>0</v>
      </c>
      <c r="BK671" s="657">
        <v>0</v>
      </c>
      <c r="BL671" s="666">
        <v>0</v>
      </c>
      <c r="BM671" s="657">
        <v>1</v>
      </c>
      <c r="BN671" s="657">
        <v>1</v>
      </c>
      <c r="BO671" s="657">
        <v>0</v>
      </c>
      <c r="BP671" s="665">
        <v>2</v>
      </c>
      <c r="BQ671" s="657">
        <v>1</v>
      </c>
      <c r="BR671" s="666">
        <v>1</v>
      </c>
      <c r="BS671" s="657">
        <v>3</v>
      </c>
      <c r="BT671" s="657">
        <v>2</v>
      </c>
      <c r="BU671" s="657">
        <v>1</v>
      </c>
      <c r="BV671" s="665">
        <v>10</v>
      </c>
      <c r="BW671" s="657">
        <v>4</v>
      </c>
      <c r="BX671" s="666">
        <v>6</v>
      </c>
      <c r="BY671" s="657">
        <v>2</v>
      </c>
      <c r="BZ671" s="657">
        <v>1</v>
      </c>
      <c r="CA671" s="657">
        <v>1</v>
      </c>
      <c r="CB671" s="665">
        <v>13</v>
      </c>
      <c r="CC671" s="657">
        <v>3</v>
      </c>
      <c r="CD671" s="666">
        <v>10</v>
      </c>
      <c r="CE671" s="657">
        <v>5</v>
      </c>
      <c r="CF671" s="657">
        <v>1</v>
      </c>
      <c r="CG671" s="657">
        <v>4</v>
      </c>
      <c r="CH671" s="665">
        <v>5</v>
      </c>
      <c r="CI671" s="657">
        <v>1</v>
      </c>
      <c r="CJ671" s="666">
        <v>4</v>
      </c>
      <c r="CK671" s="657">
        <v>7</v>
      </c>
      <c r="CL671" s="657">
        <v>3</v>
      </c>
      <c r="CM671" s="657">
        <v>4</v>
      </c>
      <c r="CN671" s="665">
        <v>0</v>
      </c>
      <c r="CO671" s="657">
        <v>0</v>
      </c>
      <c r="CP671" s="666">
        <v>0</v>
      </c>
      <c r="CQ671" s="657">
        <v>3</v>
      </c>
      <c r="CR671" s="657">
        <v>2</v>
      </c>
      <c r="CS671" s="657">
        <v>1</v>
      </c>
      <c r="CT671" s="665">
        <v>1</v>
      </c>
      <c r="CU671" s="657">
        <v>0</v>
      </c>
      <c r="CV671" s="666">
        <v>1</v>
      </c>
      <c r="CW671" s="657">
        <v>2</v>
      </c>
      <c r="CX671" s="657">
        <v>1</v>
      </c>
      <c r="CY671" s="657">
        <v>1</v>
      </c>
      <c r="CZ671" s="665">
        <v>0</v>
      </c>
      <c r="DA671" s="657">
        <v>0</v>
      </c>
      <c r="DB671" s="666">
        <v>0</v>
      </c>
      <c r="DC671" s="657">
        <v>1</v>
      </c>
      <c r="DD671" s="657">
        <v>0</v>
      </c>
      <c r="DE671" s="657">
        <v>1</v>
      </c>
      <c r="DF671" s="665">
        <v>1</v>
      </c>
      <c r="DG671" s="657">
        <v>0</v>
      </c>
      <c r="DH671" s="666">
        <v>1</v>
      </c>
      <c r="DI671" s="657">
        <v>7</v>
      </c>
      <c r="DJ671" s="657">
        <v>4</v>
      </c>
      <c r="DK671" s="657">
        <v>3</v>
      </c>
      <c r="DL671" s="665">
        <v>1</v>
      </c>
      <c r="DM671" s="657">
        <v>1</v>
      </c>
      <c r="DN671" s="666">
        <v>0</v>
      </c>
      <c r="DO671" s="657">
        <v>0</v>
      </c>
      <c r="DP671" s="657">
        <v>0</v>
      </c>
      <c r="DQ671" s="657">
        <v>0</v>
      </c>
      <c r="DR671" s="665">
        <v>2</v>
      </c>
      <c r="DS671" s="657">
        <v>0</v>
      </c>
      <c r="DT671" s="666">
        <v>2</v>
      </c>
      <c r="DU671" s="665">
        <v>0</v>
      </c>
      <c r="DV671" s="657">
        <v>0</v>
      </c>
      <c r="DW671" s="666">
        <v>0</v>
      </c>
    </row>
    <row r="672" spans="1:127" x14ac:dyDescent="0.15">
      <c r="A672" s="529" t="s">
        <v>2014</v>
      </c>
      <c r="B672" s="661">
        <v>1703</v>
      </c>
      <c r="C672" s="662">
        <v>584</v>
      </c>
      <c r="D672" s="663">
        <v>1114</v>
      </c>
      <c r="E672" s="657">
        <v>673</v>
      </c>
      <c r="F672" s="657">
        <v>257</v>
      </c>
      <c r="G672" s="657">
        <v>416</v>
      </c>
      <c r="H672" s="665">
        <v>141</v>
      </c>
      <c r="I672" s="657">
        <v>40</v>
      </c>
      <c r="J672" s="666">
        <v>101</v>
      </c>
      <c r="K672" s="657">
        <v>89</v>
      </c>
      <c r="L672" s="657">
        <v>32</v>
      </c>
      <c r="M672" s="657">
        <v>57</v>
      </c>
      <c r="N672" s="665">
        <v>82</v>
      </c>
      <c r="O672" s="657">
        <v>28</v>
      </c>
      <c r="P672" s="666">
        <v>54</v>
      </c>
      <c r="Q672" s="657">
        <v>231</v>
      </c>
      <c r="R672" s="657">
        <v>71</v>
      </c>
      <c r="S672" s="657">
        <v>160</v>
      </c>
      <c r="T672" s="665">
        <v>14</v>
      </c>
      <c r="U672" s="657">
        <v>7</v>
      </c>
      <c r="V672" s="666">
        <v>7</v>
      </c>
      <c r="W672" s="657">
        <v>80</v>
      </c>
      <c r="X672" s="657">
        <v>50</v>
      </c>
      <c r="Y672" s="657">
        <v>25</v>
      </c>
      <c r="Z672" s="665">
        <v>41</v>
      </c>
      <c r="AA672" s="657">
        <v>7</v>
      </c>
      <c r="AB672" s="666">
        <v>34</v>
      </c>
      <c r="AC672" s="657">
        <v>4</v>
      </c>
      <c r="AD672" s="657">
        <v>0</v>
      </c>
      <c r="AE672" s="657">
        <v>4</v>
      </c>
      <c r="AF672" s="665">
        <v>6</v>
      </c>
      <c r="AG672" s="657">
        <v>1</v>
      </c>
      <c r="AH672" s="666">
        <v>5</v>
      </c>
      <c r="AI672" s="657">
        <v>68</v>
      </c>
      <c r="AJ672" s="657">
        <v>22</v>
      </c>
      <c r="AK672" s="657">
        <v>46</v>
      </c>
      <c r="AL672" s="665">
        <v>10</v>
      </c>
      <c r="AM672" s="657">
        <v>4</v>
      </c>
      <c r="AN672" s="666">
        <v>6</v>
      </c>
      <c r="AO672" s="657">
        <v>6</v>
      </c>
      <c r="AP672" s="657">
        <v>1</v>
      </c>
      <c r="AQ672" s="657">
        <v>5</v>
      </c>
      <c r="AR672" s="665">
        <v>57</v>
      </c>
      <c r="AS672" s="657">
        <v>14</v>
      </c>
      <c r="AT672" s="666">
        <v>43</v>
      </c>
      <c r="AU672" s="657">
        <v>4</v>
      </c>
      <c r="AV672" s="657">
        <v>0</v>
      </c>
      <c r="AW672" s="657">
        <v>4</v>
      </c>
      <c r="AX672" s="665">
        <v>11</v>
      </c>
      <c r="AY672" s="657">
        <v>2</v>
      </c>
      <c r="AZ672" s="666">
        <v>9</v>
      </c>
      <c r="BA672" s="657">
        <v>72</v>
      </c>
      <c r="BB672" s="657">
        <v>24</v>
      </c>
      <c r="BC672" s="657">
        <v>48</v>
      </c>
      <c r="BD672" s="665">
        <v>3</v>
      </c>
      <c r="BE672" s="657">
        <v>0</v>
      </c>
      <c r="BF672" s="666">
        <v>3</v>
      </c>
      <c r="BG672" s="657">
        <v>15</v>
      </c>
      <c r="BH672" s="657">
        <v>5</v>
      </c>
      <c r="BI672" s="657">
        <v>10</v>
      </c>
      <c r="BJ672" s="665">
        <v>10</v>
      </c>
      <c r="BK672" s="657">
        <v>4</v>
      </c>
      <c r="BL672" s="666">
        <v>6</v>
      </c>
      <c r="BM672" s="657">
        <v>0</v>
      </c>
      <c r="BN672" s="657">
        <v>0</v>
      </c>
      <c r="BO672" s="657">
        <v>0</v>
      </c>
      <c r="BP672" s="665">
        <v>3</v>
      </c>
      <c r="BQ672" s="657">
        <v>0</v>
      </c>
      <c r="BR672" s="666">
        <v>3</v>
      </c>
      <c r="BS672" s="657">
        <v>12</v>
      </c>
      <c r="BT672" s="657">
        <v>0</v>
      </c>
      <c r="BU672" s="657">
        <v>12</v>
      </c>
      <c r="BV672" s="665">
        <v>0</v>
      </c>
      <c r="BW672" s="657">
        <v>0</v>
      </c>
      <c r="BX672" s="666">
        <v>0</v>
      </c>
      <c r="BY672" s="657">
        <v>3</v>
      </c>
      <c r="BZ672" s="657">
        <v>0</v>
      </c>
      <c r="CA672" s="657">
        <v>3</v>
      </c>
      <c r="CB672" s="665">
        <v>2</v>
      </c>
      <c r="CC672" s="657">
        <v>1</v>
      </c>
      <c r="CD672" s="666">
        <v>1</v>
      </c>
      <c r="CE672" s="657">
        <v>2</v>
      </c>
      <c r="CF672" s="657">
        <v>0</v>
      </c>
      <c r="CG672" s="657">
        <v>2</v>
      </c>
      <c r="CH672" s="665">
        <v>16</v>
      </c>
      <c r="CI672" s="657">
        <v>3</v>
      </c>
      <c r="CJ672" s="666">
        <v>13</v>
      </c>
      <c r="CK672" s="657">
        <v>17</v>
      </c>
      <c r="CL672" s="657">
        <v>4</v>
      </c>
      <c r="CM672" s="657">
        <v>13</v>
      </c>
      <c r="CN672" s="665">
        <v>3</v>
      </c>
      <c r="CO672" s="657">
        <v>1</v>
      </c>
      <c r="CP672" s="666">
        <v>2</v>
      </c>
      <c r="CQ672" s="657">
        <v>0</v>
      </c>
      <c r="CR672" s="657">
        <v>0</v>
      </c>
      <c r="CS672" s="657">
        <v>0</v>
      </c>
      <c r="CT672" s="665">
        <v>7</v>
      </c>
      <c r="CU672" s="657">
        <v>2</v>
      </c>
      <c r="CV672" s="666">
        <v>5</v>
      </c>
      <c r="CW672" s="657">
        <v>9</v>
      </c>
      <c r="CX672" s="657">
        <v>4</v>
      </c>
      <c r="CY672" s="657">
        <v>5</v>
      </c>
      <c r="CZ672" s="665">
        <v>1</v>
      </c>
      <c r="DA672" s="657">
        <v>0</v>
      </c>
      <c r="DB672" s="666">
        <v>1</v>
      </c>
      <c r="DC672" s="657">
        <v>3</v>
      </c>
      <c r="DD672" s="657">
        <v>0</v>
      </c>
      <c r="DE672" s="657">
        <v>3</v>
      </c>
      <c r="DF672" s="665">
        <v>1</v>
      </c>
      <c r="DG672" s="657">
        <v>0</v>
      </c>
      <c r="DH672" s="666">
        <v>1</v>
      </c>
      <c r="DI672" s="657">
        <v>4</v>
      </c>
      <c r="DJ672" s="657">
        <v>0</v>
      </c>
      <c r="DK672" s="657">
        <v>4</v>
      </c>
      <c r="DL672" s="665">
        <v>1</v>
      </c>
      <c r="DM672" s="657">
        <v>0</v>
      </c>
      <c r="DN672" s="666">
        <v>1</v>
      </c>
      <c r="DO672" s="657">
        <v>0</v>
      </c>
      <c r="DP672" s="657">
        <v>0</v>
      </c>
      <c r="DQ672" s="657">
        <v>0</v>
      </c>
      <c r="DR672" s="665">
        <v>2</v>
      </c>
      <c r="DS672" s="657">
        <v>0</v>
      </c>
      <c r="DT672" s="666">
        <v>2</v>
      </c>
      <c r="DU672" s="665">
        <v>0</v>
      </c>
      <c r="DV672" s="657">
        <v>0</v>
      </c>
      <c r="DW672" s="666">
        <v>0</v>
      </c>
    </row>
    <row r="673" spans="1:127" x14ac:dyDescent="0.15">
      <c r="A673" s="529" t="s">
        <v>2015</v>
      </c>
      <c r="B673" s="661">
        <v>4092</v>
      </c>
      <c r="C673" s="662">
        <v>1794</v>
      </c>
      <c r="D673" s="663">
        <v>2270</v>
      </c>
      <c r="E673" s="657">
        <v>1516</v>
      </c>
      <c r="F673" s="657">
        <v>620</v>
      </c>
      <c r="G673" s="657">
        <v>893</v>
      </c>
      <c r="H673" s="665">
        <v>364</v>
      </c>
      <c r="I673" s="657">
        <v>169</v>
      </c>
      <c r="J673" s="666">
        <v>191</v>
      </c>
      <c r="K673" s="657">
        <v>491</v>
      </c>
      <c r="L673" s="657">
        <v>266</v>
      </c>
      <c r="M673" s="657">
        <v>223</v>
      </c>
      <c r="N673" s="665">
        <v>124</v>
      </c>
      <c r="O673" s="657">
        <v>59</v>
      </c>
      <c r="P673" s="666">
        <v>65</v>
      </c>
      <c r="Q673" s="657">
        <v>284</v>
      </c>
      <c r="R673" s="657">
        <v>101</v>
      </c>
      <c r="S673" s="657">
        <v>183</v>
      </c>
      <c r="T673" s="665">
        <v>7</v>
      </c>
      <c r="U673" s="657">
        <v>3</v>
      </c>
      <c r="V673" s="666">
        <v>4</v>
      </c>
      <c r="W673" s="657">
        <v>84</v>
      </c>
      <c r="X673" s="657">
        <v>38</v>
      </c>
      <c r="Y673" s="657">
        <v>46</v>
      </c>
      <c r="Z673" s="665">
        <v>176</v>
      </c>
      <c r="AA673" s="657">
        <v>55</v>
      </c>
      <c r="AB673" s="666">
        <v>121</v>
      </c>
      <c r="AC673" s="657">
        <v>0</v>
      </c>
      <c r="AD673" s="657">
        <v>0</v>
      </c>
      <c r="AE673" s="657">
        <v>0</v>
      </c>
      <c r="AF673" s="665">
        <v>67</v>
      </c>
      <c r="AG673" s="657">
        <v>36</v>
      </c>
      <c r="AH673" s="666">
        <v>31</v>
      </c>
      <c r="AI673" s="657">
        <v>195</v>
      </c>
      <c r="AJ673" s="657">
        <v>128</v>
      </c>
      <c r="AK673" s="657">
        <v>67</v>
      </c>
      <c r="AL673" s="665">
        <v>5</v>
      </c>
      <c r="AM673" s="657">
        <v>3</v>
      </c>
      <c r="AN673" s="666">
        <v>2</v>
      </c>
      <c r="AO673" s="657">
        <v>19</v>
      </c>
      <c r="AP673" s="657">
        <v>6</v>
      </c>
      <c r="AQ673" s="657">
        <v>13</v>
      </c>
      <c r="AR673" s="665">
        <v>205</v>
      </c>
      <c r="AS673" s="657">
        <v>87</v>
      </c>
      <c r="AT673" s="666">
        <v>118</v>
      </c>
      <c r="AU673" s="657">
        <v>12</v>
      </c>
      <c r="AV673" s="657">
        <v>9</v>
      </c>
      <c r="AW673" s="657">
        <v>3</v>
      </c>
      <c r="AX673" s="665">
        <v>49</v>
      </c>
      <c r="AY673" s="657">
        <v>21</v>
      </c>
      <c r="AZ673" s="666">
        <v>28</v>
      </c>
      <c r="BA673" s="657">
        <v>183</v>
      </c>
      <c r="BB673" s="657">
        <v>62</v>
      </c>
      <c r="BC673" s="657">
        <v>116</v>
      </c>
      <c r="BD673" s="665">
        <v>22</v>
      </c>
      <c r="BE673" s="657">
        <v>10</v>
      </c>
      <c r="BF673" s="666">
        <v>12</v>
      </c>
      <c r="BG673" s="657">
        <v>76</v>
      </c>
      <c r="BH673" s="657">
        <v>32</v>
      </c>
      <c r="BI673" s="657">
        <v>44</v>
      </c>
      <c r="BJ673" s="665">
        <v>0</v>
      </c>
      <c r="BK673" s="657">
        <v>0</v>
      </c>
      <c r="BL673" s="666">
        <v>0</v>
      </c>
      <c r="BM673" s="657">
        <v>1</v>
      </c>
      <c r="BN673" s="657">
        <v>1</v>
      </c>
      <c r="BO673" s="657">
        <v>0</v>
      </c>
      <c r="BP673" s="665">
        <v>0</v>
      </c>
      <c r="BQ673" s="657">
        <v>0</v>
      </c>
      <c r="BR673" s="666">
        <v>0</v>
      </c>
      <c r="BS673" s="657">
        <v>39</v>
      </c>
      <c r="BT673" s="657">
        <v>13</v>
      </c>
      <c r="BU673" s="657">
        <v>12</v>
      </c>
      <c r="BV673" s="665">
        <v>16</v>
      </c>
      <c r="BW673" s="657">
        <v>5</v>
      </c>
      <c r="BX673" s="666">
        <v>11</v>
      </c>
      <c r="BY673" s="657">
        <v>0</v>
      </c>
      <c r="BZ673" s="657">
        <v>0</v>
      </c>
      <c r="CA673" s="657">
        <v>0</v>
      </c>
      <c r="CB673" s="665">
        <v>0</v>
      </c>
      <c r="CC673" s="657">
        <v>0</v>
      </c>
      <c r="CD673" s="666">
        <v>0</v>
      </c>
      <c r="CE673" s="657">
        <v>21</v>
      </c>
      <c r="CF673" s="657">
        <v>9</v>
      </c>
      <c r="CG673" s="657">
        <v>12</v>
      </c>
      <c r="CH673" s="665">
        <v>20</v>
      </c>
      <c r="CI673" s="657">
        <v>9</v>
      </c>
      <c r="CJ673" s="666">
        <v>11</v>
      </c>
      <c r="CK673" s="657">
        <v>49</v>
      </c>
      <c r="CL673" s="657">
        <v>20</v>
      </c>
      <c r="CM673" s="657">
        <v>29</v>
      </c>
      <c r="CN673" s="665">
        <v>33</v>
      </c>
      <c r="CO673" s="657">
        <v>14</v>
      </c>
      <c r="CP673" s="666">
        <v>19</v>
      </c>
      <c r="CQ673" s="657">
        <v>15</v>
      </c>
      <c r="CR673" s="657">
        <v>9</v>
      </c>
      <c r="CS673" s="657">
        <v>6</v>
      </c>
      <c r="CT673" s="665">
        <v>1</v>
      </c>
      <c r="CU673" s="657">
        <v>0</v>
      </c>
      <c r="CV673" s="666">
        <v>1</v>
      </c>
      <c r="CW673" s="657">
        <v>5</v>
      </c>
      <c r="CX673" s="657">
        <v>3</v>
      </c>
      <c r="CY673" s="657">
        <v>2</v>
      </c>
      <c r="CZ673" s="665">
        <v>0</v>
      </c>
      <c r="DA673" s="657">
        <v>0</v>
      </c>
      <c r="DB673" s="666">
        <v>0</v>
      </c>
      <c r="DC673" s="657">
        <v>0</v>
      </c>
      <c r="DD673" s="657">
        <v>0</v>
      </c>
      <c r="DE673" s="657">
        <v>0</v>
      </c>
      <c r="DF673" s="665">
        <v>0</v>
      </c>
      <c r="DG673" s="657">
        <v>0</v>
      </c>
      <c r="DH673" s="666">
        <v>0</v>
      </c>
      <c r="DI673" s="657">
        <v>2</v>
      </c>
      <c r="DJ673" s="657">
        <v>2</v>
      </c>
      <c r="DK673" s="657">
        <v>0</v>
      </c>
      <c r="DL673" s="665">
        <v>7</v>
      </c>
      <c r="DM673" s="657">
        <v>2</v>
      </c>
      <c r="DN673" s="666">
        <v>5</v>
      </c>
      <c r="DO673" s="657">
        <v>4</v>
      </c>
      <c r="DP673" s="657">
        <v>2</v>
      </c>
      <c r="DQ673" s="657">
        <v>2</v>
      </c>
      <c r="DR673" s="665">
        <v>0</v>
      </c>
      <c r="DS673" s="657">
        <v>0</v>
      </c>
      <c r="DT673" s="666">
        <v>0</v>
      </c>
      <c r="DU673" s="665">
        <v>0</v>
      </c>
      <c r="DV673" s="657">
        <v>0</v>
      </c>
      <c r="DW673" s="666">
        <v>0</v>
      </c>
    </row>
    <row r="674" spans="1:127" x14ac:dyDescent="0.15">
      <c r="A674" s="529" t="s">
        <v>2016</v>
      </c>
      <c r="B674" s="661">
        <v>3581</v>
      </c>
      <c r="C674" s="662">
        <v>824</v>
      </c>
      <c r="D674" s="663">
        <v>2751</v>
      </c>
      <c r="E674" s="657">
        <v>1341</v>
      </c>
      <c r="F674" s="657">
        <v>338</v>
      </c>
      <c r="G674" s="657">
        <v>1002</v>
      </c>
      <c r="H674" s="665">
        <v>281</v>
      </c>
      <c r="I674" s="657">
        <v>64</v>
      </c>
      <c r="J674" s="666">
        <v>217</v>
      </c>
      <c r="K674" s="657">
        <v>240</v>
      </c>
      <c r="L674" s="657">
        <v>62</v>
      </c>
      <c r="M674" s="657">
        <v>178</v>
      </c>
      <c r="N674" s="665">
        <v>157</v>
      </c>
      <c r="O674" s="657">
        <v>28</v>
      </c>
      <c r="P674" s="666">
        <v>129</v>
      </c>
      <c r="Q674" s="657">
        <v>587</v>
      </c>
      <c r="R674" s="657">
        <v>120</v>
      </c>
      <c r="S674" s="657">
        <v>467</v>
      </c>
      <c r="T674" s="665">
        <v>27</v>
      </c>
      <c r="U674" s="657">
        <v>9</v>
      </c>
      <c r="V674" s="666">
        <v>18</v>
      </c>
      <c r="W674" s="657">
        <v>218</v>
      </c>
      <c r="X674" s="657">
        <v>33</v>
      </c>
      <c r="Y674" s="657">
        <v>184</v>
      </c>
      <c r="Z674" s="665">
        <v>37</v>
      </c>
      <c r="AA674" s="657">
        <v>2</v>
      </c>
      <c r="AB674" s="666">
        <v>35</v>
      </c>
      <c r="AC674" s="657">
        <v>19</v>
      </c>
      <c r="AD674" s="657">
        <v>3</v>
      </c>
      <c r="AE674" s="657">
        <v>16</v>
      </c>
      <c r="AF674" s="665">
        <v>24</v>
      </c>
      <c r="AG674" s="657">
        <v>8</v>
      </c>
      <c r="AH674" s="666">
        <v>14</v>
      </c>
      <c r="AI674" s="657">
        <v>107</v>
      </c>
      <c r="AJ674" s="657">
        <v>19</v>
      </c>
      <c r="AK674" s="657">
        <v>88</v>
      </c>
      <c r="AL674" s="665">
        <v>6</v>
      </c>
      <c r="AM674" s="657">
        <v>1</v>
      </c>
      <c r="AN674" s="666">
        <v>5</v>
      </c>
      <c r="AO674" s="657">
        <v>10</v>
      </c>
      <c r="AP674" s="657">
        <v>2</v>
      </c>
      <c r="AQ674" s="657">
        <v>8</v>
      </c>
      <c r="AR674" s="665">
        <v>155</v>
      </c>
      <c r="AS674" s="657">
        <v>32</v>
      </c>
      <c r="AT674" s="666">
        <v>121</v>
      </c>
      <c r="AU674" s="657">
        <v>31</v>
      </c>
      <c r="AV674" s="657">
        <v>5</v>
      </c>
      <c r="AW674" s="657">
        <v>26</v>
      </c>
      <c r="AX674" s="665">
        <v>28</v>
      </c>
      <c r="AY674" s="657">
        <v>6</v>
      </c>
      <c r="AZ674" s="666">
        <v>22</v>
      </c>
      <c r="BA674" s="657">
        <v>82</v>
      </c>
      <c r="BB674" s="657">
        <v>23</v>
      </c>
      <c r="BC674" s="657">
        <v>59</v>
      </c>
      <c r="BD674" s="665">
        <v>9</v>
      </c>
      <c r="BE674" s="657">
        <v>3</v>
      </c>
      <c r="BF674" s="666">
        <v>6</v>
      </c>
      <c r="BG674" s="657">
        <v>32</v>
      </c>
      <c r="BH674" s="657">
        <v>5</v>
      </c>
      <c r="BI674" s="657">
        <v>27</v>
      </c>
      <c r="BJ674" s="665">
        <v>10</v>
      </c>
      <c r="BK674" s="657">
        <v>2</v>
      </c>
      <c r="BL674" s="666">
        <v>8</v>
      </c>
      <c r="BM674" s="657">
        <v>35</v>
      </c>
      <c r="BN674" s="657">
        <v>15</v>
      </c>
      <c r="BO674" s="657">
        <v>20</v>
      </c>
      <c r="BP674" s="665">
        <v>0</v>
      </c>
      <c r="BQ674" s="657">
        <v>0</v>
      </c>
      <c r="BR674" s="666">
        <v>0</v>
      </c>
      <c r="BS674" s="657">
        <v>18</v>
      </c>
      <c r="BT674" s="657">
        <v>6</v>
      </c>
      <c r="BU674" s="657">
        <v>12</v>
      </c>
      <c r="BV674" s="665">
        <v>15</v>
      </c>
      <c r="BW674" s="657">
        <v>4</v>
      </c>
      <c r="BX674" s="666">
        <v>11</v>
      </c>
      <c r="BY674" s="657">
        <v>10</v>
      </c>
      <c r="BZ674" s="657">
        <v>1</v>
      </c>
      <c r="CA674" s="657">
        <v>9</v>
      </c>
      <c r="CB674" s="665">
        <v>3</v>
      </c>
      <c r="CC674" s="657">
        <v>1</v>
      </c>
      <c r="CD674" s="666">
        <v>2</v>
      </c>
      <c r="CE674" s="657">
        <v>6</v>
      </c>
      <c r="CF674" s="657">
        <v>1</v>
      </c>
      <c r="CG674" s="657">
        <v>5</v>
      </c>
      <c r="CH674" s="665">
        <v>15</v>
      </c>
      <c r="CI674" s="657">
        <v>8</v>
      </c>
      <c r="CJ674" s="666">
        <v>7</v>
      </c>
      <c r="CK674" s="657">
        <v>18</v>
      </c>
      <c r="CL674" s="657">
        <v>4</v>
      </c>
      <c r="CM674" s="657">
        <v>14</v>
      </c>
      <c r="CN674" s="665">
        <v>8</v>
      </c>
      <c r="CO674" s="657">
        <v>2</v>
      </c>
      <c r="CP674" s="666">
        <v>6</v>
      </c>
      <c r="CQ674" s="657">
        <v>0</v>
      </c>
      <c r="CR674" s="657">
        <v>0</v>
      </c>
      <c r="CS674" s="657">
        <v>0</v>
      </c>
      <c r="CT674" s="665">
        <v>11</v>
      </c>
      <c r="CU674" s="657">
        <v>0</v>
      </c>
      <c r="CV674" s="666">
        <v>11</v>
      </c>
      <c r="CW674" s="657">
        <v>3</v>
      </c>
      <c r="CX674" s="657">
        <v>1</v>
      </c>
      <c r="CY674" s="657">
        <v>2</v>
      </c>
      <c r="CZ674" s="665">
        <v>0</v>
      </c>
      <c r="DA674" s="657">
        <v>0</v>
      </c>
      <c r="DB674" s="666">
        <v>0</v>
      </c>
      <c r="DC674" s="657">
        <v>11</v>
      </c>
      <c r="DD674" s="657">
        <v>4</v>
      </c>
      <c r="DE674" s="657">
        <v>7</v>
      </c>
      <c r="DF674" s="665">
        <v>2</v>
      </c>
      <c r="DG674" s="657">
        <v>2</v>
      </c>
      <c r="DH674" s="666">
        <v>0</v>
      </c>
      <c r="DI674" s="657">
        <v>13</v>
      </c>
      <c r="DJ674" s="657">
        <v>6</v>
      </c>
      <c r="DK674" s="657">
        <v>7</v>
      </c>
      <c r="DL674" s="665">
        <v>6</v>
      </c>
      <c r="DM674" s="657">
        <v>2</v>
      </c>
      <c r="DN674" s="666">
        <v>4</v>
      </c>
      <c r="DO674" s="657">
        <v>4</v>
      </c>
      <c r="DP674" s="657">
        <v>2</v>
      </c>
      <c r="DQ674" s="657">
        <v>2</v>
      </c>
      <c r="DR674" s="665">
        <v>2</v>
      </c>
      <c r="DS674" s="657">
        <v>0</v>
      </c>
      <c r="DT674" s="666">
        <v>2</v>
      </c>
      <c r="DU674" s="665">
        <v>0</v>
      </c>
      <c r="DV674" s="657">
        <v>0</v>
      </c>
      <c r="DW674" s="666">
        <v>0</v>
      </c>
    </row>
    <row r="675" spans="1:127" x14ac:dyDescent="0.15">
      <c r="A675" s="529" t="s">
        <v>2017</v>
      </c>
      <c r="B675" s="661">
        <v>3848</v>
      </c>
      <c r="C675" s="662">
        <v>2266</v>
      </c>
      <c r="D675" s="663">
        <v>1561</v>
      </c>
      <c r="E675" s="657">
        <v>1443</v>
      </c>
      <c r="F675" s="657">
        <v>740</v>
      </c>
      <c r="G675" s="657">
        <v>688</v>
      </c>
      <c r="H675" s="665">
        <v>481</v>
      </c>
      <c r="I675" s="657">
        <v>236</v>
      </c>
      <c r="J675" s="666">
        <v>242</v>
      </c>
      <c r="K675" s="657">
        <v>271</v>
      </c>
      <c r="L675" s="657">
        <v>168</v>
      </c>
      <c r="M675" s="657">
        <v>103</v>
      </c>
      <c r="N675" s="665">
        <v>123</v>
      </c>
      <c r="O675" s="657">
        <v>92</v>
      </c>
      <c r="P675" s="666">
        <v>31</v>
      </c>
      <c r="Q675" s="657">
        <v>188</v>
      </c>
      <c r="R675" s="657">
        <v>110</v>
      </c>
      <c r="S675" s="657">
        <v>78</v>
      </c>
      <c r="T675" s="665">
        <v>51</v>
      </c>
      <c r="U675" s="657">
        <v>39</v>
      </c>
      <c r="V675" s="666">
        <v>12</v>
      </c>
      <c r="W675" s="657">
        <v>54</v>
      </c>
      <c r="X675" s="657">
        <v>24</v>
      </c>
      <c r="Y675" s="657">
        <v>30</v>
      </c>
      <c r="Z675" s="665">
        <v>90</v>
      </c>
      <c r="AA675" s="657">
        <v>64</v>
      </c>
      <c r="AB675" s="666">
        <v>26</v>
      </c>
      <c r="AC675" s="657">
        <v>14</v>
      </c>
      <c r="AD675" s="657">
        <v>11</v>
      </c>
      <c r="AE675" s="657">
        <v>3</v>
      </c>
      <c r="AF675" s="665">
        <v>25</v>
      </c>
      <c r="AG675" s="657">
        <v>15</v>
      </c>
      <c r="AH675" s="666">
        <v>10</v>
      </c>
      <c r="AI675" s="657">
        <v>121</v>
      </c>
      <c r="AJ675" s="657">
        <v>84</v>
      </c>
      <c r="AK675" s="657">
        <v>37</v>
      </c>
      <c r="AL675" s="665">
        <v>29</v>
      </c>
      <c r="AM675" s="657">
        <v>19</v>
      </c>
      <c r="AN675" s="666">
        <v>10</v>
      </c>
      <c r="AO675" s="657">
        <v>8</v>
      </c>
      <c r="AP675" s="657">
        <v>6</v>
      </c>
      <c r="AQ675" s="657">
        <v>2</v>
      </c>
      <c r="AR675" s="665">
        <v>22</v>
      </c>
      <c r="AS675" s="657">
        <v>11</v>
      </c>
      <c r="AT675" s="666">
        <v>11</v>
      </c>
      <c r="AU675" s="657">
        <v>9</v>
      </c>
      <c r="AV675" s="657">
        <v>9</v>
      </c>
      <c r="AW675" s="657">
        <v>0</v>
      </c>
      <c r="AX675" s="665">
        <v>276</v>
      </c>
      <c r="AY675" s="657">
        <v>195</v>
      </c>
      <c r="AZ675" s="666">
        <v>81</v>
      </c>
      <c r="BA675" s="657">
        <v>8</v>
      </c>
      <c r="BB675" s="657">
        <v>5</v>
      </c>
      <c r="BC675" s="657">
        <v>3</v>
      </c>
      <c r="BD675" s="665">
        <v>58</v>
      </c>
      <c r="BE675" s="657">
        <v>46</v>
      </c>
      <c r="BF675" s="666">
        <v>12</v>
      </c>
      <c r="BG675" s="657">
        <v>55</v>
      </c>
      <c r="BH675" s="657">
        <v>32</v>
      </c>
      <c r="BI675" s="657">
        <v>23</v>
      </c>
      <c r="BJ675" s="665">
        <v>19</v>
      </c>
      <c r="BK675" s="657">
        <v>10</v>
      </c>
      <c r="BL675" s="666">
        <v>9</v>
      </c>
      <c r="BM675" s="657">
        <v>56</v>
      </c>
      <c r="BN675" s="657">
        <v>38</v>
      </c>
      <c r="BO675" s="657">
        <v>18</v>
      </c>
      <c r="BP675" s="665">
        <v>0</v>
      </c>
      <c r="BQ675" s="657">
        <v>0</v>
      </c>
      <c r="BR675" s="666">
        <v>0</v>
      </c>
      <c r="BS675" s="657">
        <v>27</v>
      </c>
      <c r="BT675" s="657">
        <v>23</v>
      </c>
      <c r="BU675" s="657">
        <v>4</v>
      </c>
      <c r="BV675" s="665">
        <v>26</v>
      </c>
      <c r="BW675" s="657">
        <v>16</v>
      </c>
      <c r="BX675" s="666">
        <v>10</v>
      </c>
      <c r="BY675" s="657">
        <v>13</v>
      </c>
      <c r="BZ675" s="657">
        <v>9</v>
      </c>
      <c r="CA675" s="657">
        <v>4</v>
      </c>
      <c r="CB675" s="665">
        <v>3</v>
      </c>
      <c r="CC675" s="657">
        <v>0</v>
      </c>
      <c r="CD675" s="666">
        <v>0</v>
      </c>
      <c r="CE675" s="657">
        <v>21</v>
      </c>
      <c r="CF675" s="657">
        <v>13</v>
      </c>
      <c r="CG675" s="657">
        <v>8</v>
      </c>
      <c r="CH675" s="665">
        <v>26</v>
      </c>
      <c r="CI675" s="657">
        <v>12</v>
      </c>
      <c r="CJ675" s="666">
        <v>14</v>
      </c>
      <c r="CK675" s="657">
        <v>25</v>
      </c>
      <c r="CL675" s="657">
        <v>18</v>
      </c>
      <c r="CM675" s="657">
        <v>7</v>
      </c>
      <c r="CN675" s="665">
        <v>75</v>
      </c>
      <c r="CO675" s="657">
        <v>44</v>
      </c>
      <c r="CP675" s="666">
        <v>31</v>
      </c>
      <c r="CQ675" s="657">
        <v>80</v>
      </c>
      <c r="CR675" s="657">
        <v>60</v>
      </c>
      <c r="CS675" s="657">
        <v>20</v>
      </c>
      <c r="CT675" s="665">
        <v>52</v>
      </c>
      <c r="CU675" s="657">
        <v>47</v>
      </c>
      <c r="CV675" s="666">
        <v>5</v>
      </c>
      <c r="CW675" s="657">
        <v>61</v>
      </c>
      <c r="CX675" s="657">
        <v>43</v>
      </c>
      <c r="CY675" s="657">
        <v>18</v>
      </c>
      <c r="CZ675" s="665">
        <v>0</v>
      </c>
      <c r="DA675" s="657">
        <v>0</v>
      </c>
      <c r="DB675" s="666">
        <v>0</v>
      </c>
      <c r="DC675" s="657">
        <v>27</v>
      </c>
      <c r="DD675" s="657">
        <v>18</v>
      </c>
      <c r="DE675" s="657">
        <v>9</v>
      </c>
      <c r="DF675" s="665">
        <v>0</v>
      </c>
      <c r="DG675" s="657">
        <v>0</v>
      </c>
      <c r="DH675" s="666">
        <v>0</v>
      </c>
      <c r="DI675" s="657">
        <v>0</v>
      </c>
      <c r="DJ675" s="657">
        <v>0</v>
      </c>
      <c r="DK675" s="657">
        <v>0</v>
      </c>
      <c r="DL675" s="665">
        <v>0</v>
      </c>
      <c r="DM675" s="657">
        <v>0</v>
      </c>
      <c r="DN675" s="666">
        <v>0</v>
      </c>
      <c r="DO675" s="657">
        <v>0</v>
      </c>
      <c r="DP675" s="657">
        <v>0</v>
      </c>
      <c r="DQ675" s="657">
        <v>0</v>
      </c>
      <c r="DR675" s="665">
        <v>11</v>
      </c>
      <c r="DS675" s="657">
        <v>9</v>
      </c>
      <c r="DT675" s="666">
        <v>2</v>
      </c>
      <c r="DU675" s="665">
        <v>0</v>
      </c>
      <c r="DV675" s="657">
        <v>0</v>
      </c>
      <c r="DW675" s="666">
        <v>0</v>
      </c>
    </row>
    <row r="676" spans="1:127" hidden="1" x14ac:dyDescent="0.15">
      <c r="A676" s="529" t="s">
        <v>2018</v>
      </c>
      <c r="B676" s="661">
        <v>321523</v>
      </c>
      <c r="C676" s="662">
        <v>82718</v>
      </c>
      <c r="D676" s="663">
        <v>237244</v>
      </c>
      <c r="E676" s="657">
        <v>102517</v>
      </c>
      <c r="F676" s="657">
        <v>27373</v>
      </c>
      <c r="G676" s="657">
        <v>74830</v>
      </c>
      <c r="H676" s="665">
        <v>30541</v>
      </c>
      <c r="I676" s="657">
        <v>7193</v>
      </c>
      <c r="J676" s="666">
        <v>23178</v>
      </c>
      <c r="K676" s="657">
        <v>27901</v>
      </c>
      <c r="L676" s="657">
        <v>7805</v>
      </c>
      <c r="M676" s="657">
        <v>19863</v>
      </c>
      <c r="N676" s="665">
        <v>18117</v>
      </c>
      <c r="O676" s="657">
        <v>4152</v>
      </c>
      <c r="P676" s="666">
        <v>13842</v>
      </c>
      <c r="Q676" s="657">
        <v>26892</v>
      </c>
      <c r="R676" s="657">
        <v>7067</v>
      </c>
      <c r="S676" s="657">
        <v>19730</v>
      </c>
      <c r="T676" s="665">
        <v>2638</v>
      </c>
      <c r="U676" s="657">
        <v>760</v>
      </c>
      <c r="V676" s="666">
        <v>1840</v>
      </c>
      <c r="W676" s="657">
        <v>4661</v>
      </c>
      <c r="X676" s="657">
        <v>1125</v>
      </c>
      <c r="Y676" s="657">
        <v>3536</v>
      </c>
      <c r="Z676" s="665">
        <v>9514</v>
      </c>
      <c r="AA676" s="657">
        <v>2487</v>
      </c>
      <c r="AB676" s="666">
        <v>6948</v>
      </c>
      <c r="AC676" s="657">
        <v>2335</v>
      </c>
      <c r="AD676" s="657">
        <v>617</v>
      </c>
      <c r="AE676" s="657">
        <v>1693</v>
      </c>
      <c r="AF676" s="665">
        <v>3682</v>
      </c>
      <c r="AG676" s="657">
        <v>1009</v>
      </c>
      <c r="AH676" s="666">
        <v>2673</v>
      </c>
      <c r="AI676" s="657">
        <v>13036</v>
      </c>
      <c r="AJ676" s="657">
        <v>2796</v>
      </c>
      <c r="AK676" s="657">
        <v>10184</v>
      </c>
      <c r="AL676" s="665">
        <v>2528</v>
      </c>
      <c r="AM676" s="657">
        <v>815</v>
      </c>
      <c r="AN676" s="666">
        <v>1701</v>
      </c>
      <c r="AO676" s="657">
        <v>2280</v>
      </c>
      <c r="AP676" s="657">
        <v>539</v>
      </c>
      <c r="AQ676" s="657">
        <v>1734</v>
      </c>
      <c r="AR676" s="665">
        <v>12249</v>
      </c>
      <c r="AS676" s="657">
        <v>2836</v>
      </c>
      <c r="AT676" s="666">
        <v>9350</v>
      </c>
      <c r="AU676" s="657">
        <v>4498</v>
      </c>
      <c r="AV676" s="657">
        <v>1181</v>
      </c>
      <c r="AW676" s="657">
        <v>3283</v>
      </c>
      <c r="AX676" s="665">
        <v>3758</v>
      </c>
      <c r="AY676" s="657">
        <v>783</v>
      </c>
      <c r="AZ676" s="666">
        <v>2942</v>
      </c>
      <c r="BA676" s="657">
        <v>8280</v>
      </c>
      <c r="BB676" s="657">
        <v>1869</v>
      </c>
      <c r="BC676" s="657">
        <v>6324</v>
      </c>
      <c r="BD676" s="665">
        <v>2675</v>
      </c>
      <c r="BE676" s="657">
        <v>648</v>
      </c>
      <c r="BF676" s="666">
        <v>1993</v>
      </c>
      <c r="BG676" s="657">
        <v>6424</v>
      </c>
      <c r="BH676" s="657">
        <v>1699</v>
      </c>
      <c r="BI676" s="657">
        <v>4687</v>
      </c>
      <c r="BJ676" s="665">
        <v>1852</v>
      </c>
      <c r="BK676" s="657">
        <v>636</v>
      </c>
      <c r="BL676" s="666">
        <v>1209</v>
      </c>
      <c r="BM676" s="657">
        <v>2404</v>
      </c>
      <c r="BN676" s="657">
        <v>658</v>
      </c>
      <c r="BO676" s="657">
        <v>1746</v>
      </c>
      <c r="BP676" s="665">
        <v>1157</v>
      </c>
      <c r="BQ676" s="657">
        <v>307</v>
      </c>
      <c r="BR676" s="666">
        <v>850</v>
      </c>
      <c r="BS676" s="657">
        <v>3798</v>
      </c>
      <c r="BT676" s="657">
        <v>1052</v>
      </c>
      <c r="BU676" s="657">
        <v>2732</v>
      </c>
      <c r="BV676" s="665">
        <v>3043</v>
      </c>
      <c r="BW676" s="657">
        <v>809</v>
      </c>
      <c r="BX676" s="666">
        <v>2226</v>
      </c>
      <c r="BY676" s="657">
        <v>1649</v>
      </c>
      <c r="BZ676" s="657">
        <v>436</v>
      </c>
      <c r="CA676" s="657">
        <v>1208</v>
      </c>
      <c r="CB676" s="665">
        <v>2840</v>
      </c>
      <c r="CC676" s="657">
        <v>824</v>
      </c>
      <c r="CD676" s="666">
        <v>2009</v>
      </c>
      <c r="CE676" s="657">
        <v>1795</v>
      </c>
      <c r="CF676" s="657">
        <v>437</v>
      </c>
      <c r="CG676" s="657">
        <v>1348</v>
      </c>
      <c r="CH676" s="665">
        <v>1642</v>
      </c>
      <c r="CI676" s="657">
        <v>416</v>
      </c>
      <c r="CJ676" s="666">
        <v>1226</v>
      </c>
      <c r="CK676" s="657">
        <v>4069</v>
      </c>
      <c r="CL676" s="657">
        <v>1152</v>
      </c>
      <c r="CM676" s="657">
        <v>2917</v>
      </c>
      <c r="CN676" s="665">
        <v>2047</v>
      </c>
      <c r="CO676" s="657">
        <v>455</v>
      </c>
      <c r="CP676" s="666">
        <v>1592</v>
      </c>
      <c r="CQ676" s="657">
        <v>1438</v>
      </c>
      <c r="CR676" s="657">
        <v>462</v>
      </c>
      <c r="CS676" s="657">
        <v>971</v>
      </c>
      <c r="CT676" s="665">
        <v>1850</v>
      </c>
      <c r="CU676" s="657">
        <v>454</v>
      </c>
      <c r="CV676" s="666">
        <v>1386</v>
      </c>
      <c r="CW676" s="657">
        <v>1128</v>
      </c>
      <c r="CX676" s="657">
        <v>229</v>
      </c>
      <c r="CY676" s="657">
        <v>863</v>
      </c>
      <c r="CZ676" s="665">
        <v>290</v>
      </c>
      <c r="DA676" s="657">
        <v>77</v>
      </c>
      <c r="DB676" s="666">
        <v>213</v>
      </c>
      <c r="DC676" s="657">
        <v>851</v>
      </c>
      <c r="DD676" s="657">
        <v>287</v>
      </c>
      <c r="DE676" s="657">
        <v>564</v>
      </c>
      <c r="DF676" s="665">
        <v>366</v>
      </c>
      <c r="DG676" s="657">
        <v>97</v>
      </c>
      <c r="DH676" s="666">
        <v>269</v>
      </c>
      <c r="DI676" s="657">
        <v>1108</v>
      </c>
      <c r="DJ676" s="657">
        <v>268</v>
      </c>
      <c r="DK676" s="657">
        <v>840</v>
      </c>
      <c r="DL676" s="665">
        <v>912</v>
      </c>
      <c r="DM676" s="657">
        <v>240</v>
      </c>
      <c r="DN676" s="666">
        <v>666</v>
      </c>
      <c r="DO676" s="657">
        <v>1499</v>
      </c>
      <c r="DP676" s="657">
        <v>371</v>
      </c>
      <c r="DQ676" s="657">
        <v>1128</v>
      </c>
      <c r="DR676" s="665">
        <v>700</v>
      </c>
      <c r="DS676" s="657">
        <v>171</v>
      </c>
      <c r="DT676" s="666">
        <v>517</v>
      </c>
      <c r="DU676" s="665">
        <v>559</v>
      </c>
      <c r="DV676" s="657">
        <v>126</v>
      </c>
      <c r="DW676" s="666">
        <v>433</v>
      </c>
    </row>
    <row r="677" spans="1:127" hidden="1" x14ac:dyDescent="0.15">
      <c r="A677" s="529" t="s">
        <v>2019</v>
      </c>
      <c r="B677" s="661">
        <v>170795</v>
      </c>
      <c r="C677" s="662">
        <v>46822</v>
      </c>
      <c r="D677" s="663">
        <v>123693</v>
      </c>
      <c r="E677" s="657">
        <v>54940</v>
      </c>
      <c r="F677" s="657">
        <v>15382</v>
      </c>
      <c r="G677" s="657">
        <v>39482</v>
      </c>
      <c r="H677" s="665">
        <v>17682</v>
      </c>
      <c r="I677" s="657">
        <v>4454</v>
      </c>
      <c r="J677" s="666">
        <v>13195</v>
      </c>
      <c r="K677" s="657">
        <v>15042</v>
      </c>
      <c r="L677" s="657">
        <v>4821</v>
      </c>
      <c r="M677" s="657">
        <v>10206</v>
      </c>
      <c r="N677" s="665">
        <v>11127</v>
      </c>
      <c r="O677" s="657">
        <v>2828</v>
      </c>
      <c r="P677" s="666">
        <v>8278</v>
      </c>
      <c r="Q677" s="657">
        <v>15725</v>
      </c>
      <c r="R677" s="657">
        <v>4403</v>
      </c>
      <c r="S677" s="657">
        <v>11307</v>
      </c>
      <c r="T677" s="665">
        <v>1177</v>
      </c>
      <c r="U677" s="657">
        <v>323</v>
      </c>
      <c r="V677" s="666">
        <v>846</v>
      </c>
      <c r="W677" s="657">
        <v>2092</v>
      </c>
      <c r="X677" s="657">
        <v>552</v>
      </c>
      <c r="Y677" s="657">
        <v>1540</v>
      </c>
      <c r="Z677" s="665">
        <v>5139</v>
      </c>
      <c r="AA677" s="657">
        <v>1375</v>
      </c>
      <c r="AB677" s="666">
        <v>3741</v>
      </c>
      <c r="AC677" s="657">
        <v>1435</v>
      </c>
      <c r="AD677" s="657">
        <v>427</v>
      </c>
      <c r="AE677" s="657">
        <v>1008</v>
      </c>
      <c r="AF677" s="665">
        <v>781</v>
      </c>
      <c r="AG677" s="657">
        <v>230</v>
      </c>
      <c r="AH677" s="666">
        <v>551</v>
      </c>
      <c r="AI677" s="657">
        <v>7043</v>
      </c>
      <c r="AJ677" s="657">
        <v>1632</v>
      </c>
      <c r="AK677" s="657">
        <v>5396</v>
      </c>
      <c r="AL677" s="665">
        <v>1360</v>
      </c>
      <c r="AM677" s="657">
        <v>527</v>
      </c>
      <c r="AN677" s="666">
        <v>833</v>
      </c>
      <c r="AO677" s="657">
        <v>1061</v>
      </c>
      <c r="AP677" s="657">
        <v>289</v>
      </c>
      <c r="AQ677" s="657">
        <v>772</v>
      </c>
      <c r="AR677" s="665">
        <v>5396</v>
      </c>
      <c r="AS677" s="657">
        <v>1364</v>
      </c>
      <c r="AT677" s="666">
        <v>4015</v>
      </c>
      <c r="AU677" s="657">
        <v>2903</v>
      </c>
      <c r="AV677" s="657">
        <v>799</v>
      </c>
      <c r="AW677" s="657">
        <v>2097</v>
      </c>
      <c r="AX677" s="665">
        <v>1592</v>
      </c>
      <c r="AY677" s="657">
        <v>357</v>
      </c>
      <c r="AZ677" s="666">
        <v>1222</v>
      </c>
      <c r="BA677" s="657">
        <v>4351</v>
      </c>
      <c r="BB677" s="657">
        <v>1023</v>
      </c>
      <c r="BC677" s="657">
        <v>3313</v>
      </c>
      <c r="BD677" s="665">
        <v>1400</v>
      </c>
      <c r="BE677" s="657">
        <v>373</v>
      </c>
      <c r="BF677" s="666">
        <v>1027</v>
      </c>
      <c r="BG677" s="657">
        <v>4087</v>
      </c>
      <c r="BH677" s="657">
        <v>1162</v>
      </c>
      <c r="BI677" s="657">
        <v>2925</v>
      </c>
      <c r="BJ677" s="665">
        <v>704</v>
      </c>
      <c r="BK677" s="657">
        <v>179</v>
      </c>
      <c r="BL677" s="666">
        <v>525</v>
      </c>
      <c r="BM677" s="657">
        <v>1088</v>
      </c>
      <c r="BN677" s="657">
        <v>281</v>
      </c>
      <c r="BO677" s="657">
        <v>807</v>
      </c>
      <c r="BP677" s="665">
        <v>459</v>
      </c>
      <c r="BQ677" s="657">
        <v>109</v>
      </c>
      <c r="BR677" s="666">
        <v>350</v>
      </c>
      <c r="BS677" s="657">
        <v>1622</v>
      </c>
      <c r="BT677" s="657">
        <v>522</v>
      </c>
      <c r="BU677" s="657">
        <v>1100</v>
      </c>
      <c r="BV677" s="665">
        <v>1641</v>
      </c>
      <c r="BW677" s="657">
        <v>438</v>
      </c>
      <c r="BX677" s="666">
        <v>1203</v>
      </c>
      <c r="BY677" s="657">
        <v>584</v>
      </c>
      <c r="BZ677" s="657">
        <v>172</v>
      </c>
      <c r="CA677" s="657">
        <v>412</v>
      </c>
      <c r="CB677" s="665">
        <v>1419</v>
      </c>
      <c r="CC677" s="657">
        <v>404</v>
      </c>
      <c r="CD677" s="666">
        <v>1008</v>
      </c>
      <c r="CE677" s="657">
        <v>473</v>
      </c>
      <c r="CF677" s="657">
        <v>124</v>
      </c>
      <c r="CG677" s="657">
        <v>349</v>
      </c>
      <c r="CH677" s="665">
        <v>757</v>
      </c>
      <c r="CI677" s="657">
        <v>221</v>
      </c>
      <c r="CJ677" s="666">
        <v>536</v>
      </c>
      <c r="CK677" s="657">
        <v>2124</v>
      </c>
      <c r="CL677" s="657">
        <v>747</v>
      </c>
      <c r="CM677" s="657">
        <v>1377</v>
      </c>
      <c r="CN677" s="665">
        <v>1339</v>
      </c>
      <c r="CO677" s="657">
        <v>262</v>
      </c>
      <c r="CP677" s="666">
        <v>1077</v>
      </c>
      <c r="CQ677" s="657">
        <v>476</v>
      </c>
      <c r="CR677" s="657">
        <v>127</v>
      </c>
      <c r="CS677" s="657">
        <v>349</v>
      </c>
      <c r="CT677" s="665">
        <v>1112</v>
      </c>
      <c r="CU677" s="657">
        <v>279</v>
      </c>
      <c r="CV677" s="666">
        <v>825</v>
      </c>
      <c r="CW677" s="657">
        <v>596</v>
      </c>
      <c r="CX677" s="657">
        <v>149</v>
      </c>
      <c r="CY677" s="657">
        <v>440</v>
      </c>
      <c r="CZ677" s="665">
        <v>77</v>
      </c>
      <c r="DA677" s="657">
        <v>19</v>
      </c>
      <c r="DB677" s="666">
        <v>58</v>
      </c>
      <c r="DC677" s="657">
        <v>347</v>
      </c>
      <c r="DD677" s="657">
        <v>82</v>
      </c>
      <c r="DE677" s="657">
        <v>265</v>
      </c>
      <c r="DF677" s="665">
        <v>35</v>
      </c>
      <c r="DG677" s="657">
        <v>12</v>
      </c>
      <c r="DH677" s="666">
        <v>23</v>
      </c>
      <c r="DI677" s="657">
        <v>510</v>
      </c>
      <c r="DJ677" s="657">
        <v>121</v>
      </c>
      <c r="DK677" s="657">
        <v>389</v>
      </c>
      <c r="DL677" s="665">
        <v>183</v>
      </c>
      <c r="DM677" s="657">
        <v>60</v>
      </c>
      <c r="DN677" s="666">
        <v>123</v>
      </c>
      <c r="DO677" s="657">
        <v>605</v>
      </c>
      <c r="DP677" s="657">
        <v>124</v>
      </c>
      <c r="DQ677" s="657">
        <v>481</v>
      </c>
      <c r="DR677" s="665">
        <v>112</v>
      </c>
      <c r="DS677" s="657">
        <v>26</v>
      </c>
      <c r="DT677" s="666">
        <v>86</v>
      </c>
      <c r="DU677" s="665">
        <v>199</v>
      </c>
      <c r="DV677" s="657">
        <v>43</v>
      </c>
      <c r="DW677" s="666">
        <v>156</v>
      </c>
    </row>
    <row r="678" spans="1:127" hidden="1" x14ac:dyDescent="0.15">
      <c r="A678" s="529" t="s">
        <v>2020</v>
      </c>
      <c r="B678" s="661">
        <v>119</v>
      </c>
      <c r="C678" s="662">
        <v>57</v>
      </c>
      <c r="D678" s="663">
        <v>62</v>
      </c>
      <c r="E678" s="657">
        <v>5</v>
      </c>
      <c r="F678" s="657">
        <v>2</v>
      </c>
      <c r="G678" s="657">
        <v>3</v>
      </c>
      <c r="H678" s="665">
        <v>3</v>
      </c>
      <c r="I678" s="657">
        <v>2</v>
      </c>
      <c r="J678" s="666">
        <v>1</v>
      </c>
      <c r="K678" s="657">
        <v>40</v>
      </c>
      <c r="L678" s="657">
        <v>17</v>
      </c>
      <c r="M678" s="657">
        <v>23</v>
      </c>
      <c r="N678" s="665">
        <v>1</v>
      </c>
      <c r="O678" s="657">
        <v>0</v>
      </c>
      <c r="P678" s="666">
        <v>1</v>
      </c>
      <c r="Q678" s="657">
        <v>16</v>
      </c>
      <c r="R678" s="657">
        <v>11</v>
      </c>
      <c r="S678" s="657">
        <v>5</v>
      </c>
      <c r="T678" s="665">
        <v>0</v>
      </c>
      <c r="U678" s="657">
        <v>0</v>
      </c>
      <c r="V678" s="666">
        <v>0</v>
      </c>
      <c r="W678" s="657">
        <v>0</v>
      </c>
      <c r="X678" s="657">
        <v>0</v>
      </c>
      <c r="Y678" s="657">
        <v>0</v>
      </c>
      <c r="Z678" s="665">
        <v>0</v>
      </c>
      <c r="AA678" s="657">
        <v>0</v>
      </c>
      <c r="AB678" s="666">
        <v>0</v>
      </c>
      <c r="AC678" s="657">
        <v>0</v>
      </c>
      <c r="AD678" s="657">
        <v>0</v>
      </c>
      <c r="AE678" s="657">
        <v>0</v>
      </c>
      <c r="AF678" s="665">
        <v>0</v>
      </c>
      <c r="AG678" s="657">
        <v>0</v>
      </c>
      <c r="AH678" s="666">
        <v>0</v>
      </c>
      <c r="AI678" s="657">
        <v>4</v>
      </c>
      <c r="AJ678" s="657">
        <v>1</v>
      </c>
      <c r="AK678" s="657">
        <v>3</v>
      </c>
      <c r="AL678" s="665">
        <v>0</v>
      </c>
      <c r="AM678" s="657">
        <v>0</v>
      </c>
      <c r="AN678" s="666">
        <v>0</v>
      </c>
      <c r="AO678" s="657">
        <v>28</v>
      </c>
      <c r="AP678" s="657">
        <v>11</v>
      </c>
      <c r="AQ678" s="657">
        <v>17</v>
      </c>
      <c r="AR678" s="665">
        <v>1</v>
      </c>
      <c r="AS678" s="657">
        <v>0</v>
      </c>
      <c r="AT678" s="666">
        <v>1</v>
      </c>
      <c r="AU678" s="657">
        <v>0</v>
      </c>
      <c r="AV678" s="657">
        <v>0</v>
      </c>
      <c r="AW678" s="657">
        <v>0</v>
      </c>
      <c r="AX678" s="665">
        <v>0</v>
      </c>
      <c r="AY678" s="657">
        <v>0</v>
      </c>
      <c r="AZ678" s="666">
        <v>0</v>
      </c>
      <c r="BA678" s="657">
        <v>0</v>
      </c>
      <c r="BB678" s="657">
        <v>0</v>
      </c>
      <c r="BC678" s="657">
        <v>0</v>
      </c>
      <c r="BD678" s="665">
        <v>0</v>
      </c>
      <c r="BE678" s="657">
        <v>0</v>
      </c>
      <c r="BF678" s="666">
        <v>0</v>
      </c>
      <c r="BG678" s="657">
        <v>21</v>
      </c>
      <c r="BH678" s="657">
        <v>13</v>
      </c>
      <c r="BI678" s="657">
        <v>8</v>
      </c>
      <c r="BJ678" s="665">
        <v>0</v>
      </c>
      <c r="BK678" s="657">
        <v>0</v>
      </c>
      <c r="BL678" s="666">
        <v>0</v>
      </c>
      <c r="BM678" s="657">
        <v>0</v>
      </c>
      <c r="BN678" s="657">
        <v>0</v>
      </c>
      <c r="BO678" s="657">
        <v>0</v>
      </c>
      <c r="BP678" s="665">
        <v>0</v>
      </c>
      <c r="BQ678" s="657">
        <v>0</v>
      </c>
      <c r="BR678" s="666">
        <v>0</v>
      </c>
      <c r="BS678" s="657">
        <v>0</v>
      </c>
      <c r="BT678" s="657">
        <v>0</v>
      </c>
      <c r="BU678" s="657">
        <v>0</v>
      </c>
      <c r="BV678" s="665">
        <v>0</v>
      </c>
      <c r="BW678" s="657">
        <v>0</v>
      </c>
      <c r="BX678" s="666">
        <v>0</v>
      </c>
      <c r="BY678" s="657">
        <v>0</v>
      </c>
      <c r="BZ678" s="657">
        <v>0</v>
      </c>
      <c r="CA678" s="657">
        <v>0</v>
      </c>
      <c r="CB678" s="665">
        <v>0</v>
      </c>
      <c r="CC678" s="657">
        <v>0</v>
      </c>
      <c r="CD678" s="666">
        <v>0</v>
      </c>
      <c r="CE678" s="657">
        <v>0</v>
      </c>
      <c r="CF678" s="657">
        <v>0</v>
      </c>
      <c r="CG678" s="657">
        <v>0</v>
      </c>
      <c r="CH678" s="665">
        <v>0</v>
      </c>
      <c r="CI678" s="657">
        <v>0</v>
      </c>
      <c r="CJ678" s="666">
        <v>0</v>
      </c>
      <c r="CK678" s="657">
        <v>0</v>
      </c>
      <c r="CL678" s="657">
        <v>0</v>
      </c>
      <c r="CM678" s="657">
        <v>0</v>
      </c>
      <c r="CN678" s="665">
        <v>0</v>
      </c>
      <c r="CO678" s="657">
        <v>0</v>
      </c>
      <c r="CP678" s="666">
        <v>0</v>
      </c>
      <c r="CQ678" s="657">
        <v>0</v>
      </c>
      <c r="CR678" s="657">
        <v>0</v>
      </c>
      <c r="CS678" s="657">
        <v>0</v>
      </c>
      <c r="CT678" s="665">
        <v>0</v>
      </c>
      <c r="CU678" s="657">
        <v>0</v>
      </c>
      <c r="CV678" s="666">
        <v>0</v>
      </c>
      <c r="CW678" s="657">
        <v>0</v>
      </c>
      <c r="CX678" s="657">
        <v>0</v>
      </c>
      <c r="CY678" s="657">
        <v>0</v>
      </c>
      <c r="CZ678" s="665">
        <v>0</v>
      </c>
      <c r="DA678" s="657">
        <v>0</v>
      </c>
      <c r="DB678" s="666">
        <v>0</v>
      </c>
      <c r="DC678" s="657">
        <v>0</v>
      </c>
      <c r="DD678" s="657">
        <v>0</v>
      </c>
      <c r="DE678" s="657">
        <v>0</v>
      </c>
      <c r="DF678" s="665">
        <v>0</v>
      </c>
      <c r="DG678" s="657">
        <v>0</v>
      </c>
      <c r="DH678" s="666">
        <v>0</v>
      </c>
      <c r="DI678" s="657">
        <v>0</v>
      </c>
      <c r="DJ678" s="657">
        <v>0</v>
      </c>
      <c r="DK678" s="657">
        <v>0</v>
      </c>
      <c r="DL678" s="665">
        <v>0</v>
      </c>
      <c r="DM678" s="657">
        <v>0</v>
      </c>
      <c r="DN678" s="666">
        <v>0</v>
      </c>
      <c r="DO678" s="657">
        <v>0</v>
      </c>
      <c r="DP678" s="657">
        <v>0</v>
      </c>
      <c r="DQ678" s="657">
        <v>0</v>
      </c>
      <c r="DR678" s="665">
        <v>0</v>
      </c>
      <c r="DS678" s="657">
        <v>0</v>
      </c>
      <c r="DT678" s="666">
        <v>0</v>
      </c>
      <c r="DU678" s="665">
        <v>0</v>
      </c>
      <c r="DV678" s="657">
        <v>0</v>
      </c>
      <c r="DW678" s="666">
        <v>0</v>
      </c>
    </row>
    <row r="679" spans="1:127" hidden="1" x14ac:dyDescent="0.15">
      <c r="A679" s="529" t="s">
        <v>2021</v>
      </c>
      <c r="B679" s="661">
        <v>83911</v>
      </c>
      <c r="C679" s="662">
        <v>23096</v>
      </c>
      <c r="D679" s="663">
        <v>60815</v>
      </c>
      <c r="E679" s="657">
        <v>28057</v>
      </c>
      <c r="F679" s="657">
        <v>7944</v>
      </c>
      <c r="G679" s="657">
        <v>20113</v>
      </c>
      <c r="H679" s="665">
        <v>9891</v>
      </c>
      <c r="I679" s="657">
        <v>2359</v>
      </c>
      <c r="J679" s="666">
        <v>7532</v>
      </c>
      <c r="K679" s="657">
        <v>5718</v>
      </c>
      <c r="L679" s="657">
        <v>1719</v>
      </c>
      <c r="M679" s="657">
        <v>3999</v>
      </c>
      <c r="N679" s="665">
        <v>6433</v>
      </c>
      <c r="O679" s="657">
        <v>1593</v>
      </c>
      <c r="P679" s="666">
        <v>4840</v>
      </c>
      <c r="Q679" s="657">
        <v>7219</v>
      </c>
      <c r="R679" s="657">
        <v>2126</v>
      </c>
      <c r="S679" s="657">
        <v>5093</v>
      </c>
      <c r="T679" s="665">
        <v>516</v>
      </c>
      <c r="U679" s="657">
        <v>156</v>
      </c>
      <c r="V679" s="666">
        <v>360</v>
      </c>
      <c r="W679" s="657">
        <v>274</v>
      </c>
      <c r="X679" s="657">
        <v>163</v>
      </c>
      <c r="Y679" s="657">
        <v>111</v>
      </c>
      <c r="Z679" s="665">
        <v>1897</v>
      </c>
      <c r="AA679" s="657">
        <v>518</v>
      </c>
      <c r="AB679" s="666">
        <v>1379</v>
      </c>
      <c r="AC679" s="657">
        <v>1145</v>
      </c>
      <c r="AD679" s="657">
        <v>355</v>
      </c>
      <c r="AE679" s="657">
        <v>790</v>
      </c>
      <c r="AF679" s="665">
        <v>6</v>
      </c>
      <c r="AG679" s="657">
        <v>2</v>
      </c>
      <c r="AH679" s="666">
        <v>4</v>
      </c>
      <c r="AI679" s="657">
        <v>3662</v>
      </c>
      <c r="AJ679" s="657">
        <v>788</v>
      </c>
      <c r="AK679" s="657">
        <v>2874</v>
      </c>
      <c r="AL679" s="665">
        <v>857</v>
      </c>
      <c r="AM679" s="657">
        <v>390</v>
      </c>
      <c r="AN679" s="666">
        <v>467</v>
      </c>
      <c r="AO679" s="657">
        <v>457</v>
      </c>
      <c r="AP679" s="657">
        <v>143</v>
      </c>
      <c r="AQ679" s="657">
        <v>314</v>
      </c>
      <c r="AR679" s="665">
        <v>1591</v>
      </c>
      <c r="AS679" s="657">
        <v>420</v>
      </c>
      <c r="AT679" s="666">
        <v>1171</v>
      </c>
      <c r="AU679" s="657">
        <v>2038</v>
      </c>
      <c r="AV679" s="657">
        <v>573</v>
      </c>
      <c r="AW679" s="657">
        <v>1465</v>
      </c>
      <c r="AX679" s="665">
        <v>241</v>
      </c>
      <c r="AY679" s="657">
        <v>54</v>
      </c>
      <c r="AZ679" s="666">
        <v>187</v>
      </c>
      <c r="BA679" s="657">
        <v>2231</v>
      </c>
      <c r="BB679" s="657">
        <v>494</v>
      </c>
      <c r="BC679" s="657">
        <v>1737</v>
      </c>
      <c r="BD679" s="665">
        <v>764</v>
      </c>
      <c r="BE679" s="657">
        <v>231</v>
      </c>
      <c r="BF679" s="666">
        <v>533</v>
      </c>
      <c r="BG679" s="657">
        <v>2545</v>
      </c>
      <c r="BH679" s="657">
        <v>808</v>
      </c>
      <c r="BI679" s="657">
        <v>1737</v>
      </c>
      <c r="BJ679" s="665">
        <v>332</v>
      </c>
      <c r="BK679" s="657">
        <v>102</v>
      </c>
      <c r="BL679" s="666">
        <v>230</v>
      </c>
      <c r="BM679" s="657">
        <v>706</v>
      </c>
      <c r="BN679" s="657">
        <v>183</v>
      </c>
      <c r="BO679" s="657">
        <v>523</v>
      </c>
      <c r="BP679" s="665">
        <v>179</v>
      </c>
      <c r="BQ679" s="657">
        <v>49</v>
      </c>
      <c r="BR679" s="666">
        <v>130</v>
      </c>
      <c r="BS679" s="657">
        <v>869</v>
      </c>
      <c r="BT679" s="657">
        <v>315</v>
      </c>
      <c r="BU679" s="657">
        <v>554</v>
      </c>
      <c r="BV679" s="665">
        <v>1158</v>
      </c>
      <c r="BW679" s="657">
        <v>302</v>
      </c>
      <c r="BX679" s="666">
        <v>856</v>
      </c>
      <c r="BY679" s="657">
        <v>187</v>
      </c>
      <c r="BZ679" s="657">
        <v>61</v>
      </c>
      <c r="CA679" s="657">
        <v>126</v>
      </c>
      <c r="CB679" s="665">
        <v>853</v>
      </c>
      <c r="CC679" s="657">
        <v>266</v>
      </c>
      <c r="CD679" s="666">
        <v>587</v>
      </c>
      <c r="CE679" s="657">
        <v>0</v>
      </c>
      <c r="CF679" s="657">
        <v>0</v>
      </c>
      <c r="CG679" s="657">
        <v>0</v>
      </c>
      <c r="CH679" s="665">
        <v>347</v>
      </c>
      <c r="CI679" s="657">
        <v>101</v>
      </c>
      <c r="CJ679" s="666">
        <v>246</v>
      </c>
      <c r="CK679" s="657">
        <v>1058</v>
      </c>
      <c r="CL679" s="657">
        <v>325</v>
      </c>
      <c r="CM679" s="657">
        <v>733</v>
      </c>
      <c r="CN679" s="665">
        <v>1031</v>
      </c>
      <c r="CO679" s="657">
        <v>196</v>
      </c>
      <c r="CP679" s="666">
        <v>835</v>
      </c>
      <c r="CQ679" s="657">
        <v>281</v>
      </c>
      <c r="CR679" s="657">
        <v>71</v>
      </c>
      <c r="CS679" s="657">
        <v>210</v>
      </c>
      <c r="CT679" s="665">
        <v>407</v>
      </c>
      <c r="CU679" s="657">
        <v>91</v>
      </c>
      <c r="CV679" s="666">
        <v>316</v>
      </c>
      <c r="CW679" s="657">
        <v>211</v>
      </c>
      <c r="CX679" s="657">
        <v>59</v>
      </c>
      <c r="CY679" s="657">
        <v>152</v>
      </c>
      <c r="CZ679" s="665">
        <v>0</v>
      </c>
      <c r="DA679" s="657">
        <v>0</v>
      </c>
      <c r="DB679" s="666">
        <v>0</v>
      </c>
      <c r="DC679" s="657">
        <v>83</v>
      </c>
      <c r="DD679" s="657">
        <v>13</v>
      </c>
      <c r="DE679" s="657">
        <v>70</v>
      </c>
      <c r="DF679" s="665">
        <v>0</v>
      </c>
      <c r="DG679" s="657">
        <v>0</v>
      </c>
      <c r="DH679" s="666">
        <v>0</v>
      </c>
      <c r="DI679" s="657">
        <v>153</v>
      </c>
      <c r="DJ679" s="657">
        <v>30</v>
      </c>
      <c r="DK679" s="657">
        <v>123</v>
      </c>
      <c r="DL679" s="665">
        <v>0</v>
      </c>
      <c r="DM679" s="657">
        <v>0</v>
      </c>
      <c r="DN679" s="666">
        <v>0</v>
      </c>
      <c r="DO679" s="657">
        <v>440</v>
      </c>
      <c r="DP679" s="657">
        <v>85</v>
      </c>
      <c r="DQ679" s="657">
        <v>355</v>
      </c>
      <c r="DR679" s="665">
        <v>2</v>
      </c>
      <c r="DS679" s="657">
        <v>0</v>
      </c>
      <c r="DT679" s="666">
        <v>2</v>
      </c>
      <c r="DU679" s="665">
        <v>72</v>
      </c>
      <c r="DV679" s="657">
        <v>11</v>
      </c>
      <c r="DW679" s="666">
        <v>61</v>
      </c>
    </row>
    <row r="680" spans="1:127" hidden="1" x14ac:dyDescent="0.15">
      <c r="A680" s="529" t="s">
        <v>2022</v>
      </c>
      <c r="B680" s="661">
        <v>50580</v>
      </c>
      <c r="C680" s="662">
        <v>11811</v>
      </c>
      <c r="D680" s="663">
        <v>38666</v>
      </c>
      <c r="E680" s="657">
        <v>15519</v>
      </c>
      <c r="F680" s="657">
        <v>3489</v>
      </c>
      <c r="G680" s="657">
        <v>11993</v>
      </c>
      <c r="H680" s="665">
        <v>4304</v>
      </c>
      <c r="I680" s="657">
        <v>988</v>
      </c>
      <c r="J680" s="666">
        <v>3303</v>
      </c>
      <c r="K680" s="657">
        <v>5792</v>
      </c>
      <c r="L680" s="657">
        <v>1896</v>
      </c>
      <c r="M680" s="657">
        <v>3886</v>
      </c>
      <c r="N680" s="665">
        <v>2567</v>
      </c>
      <c r="O680" s="657">
        <v>567</v>
      </c>
      <c r="P680" s="666">
        <v>1995</v>
      </c>
      <c r="Q680" s="657">
        <v>4685</v>
      </c>
      <c r="R680" s="657">
        <v>1006</v>
      </c>
      <c r="S680" s="657">
        <v>3664</v>
      </c>
      <c r="T680" s="665">
        <v>346</v>
      </c>
      <c r="U680" s="657">
        <v>67</v>
      </c>
      <c r="V680" s="666">
        <v>279</v>
      </c>
      <c r="W680" s="657">
        <v>1125</v>
      </c>
      <c r="X680" s="657">
        <v>188</v>
      </c>
      <c r="Y680" s="657">
        <v>937</v>
      </c>
      <c r="Z680" s="665">
        <v>2074</v>
      </c>
      <c r="AA680" s="657">
        <v>491</v>
      </c>
      <c r="AB680" s="666">
        <v>1576</v>
      </c>
      <c r="AC680" s="657">
        <v>151</v>
      </c>
      <c r="AD680" s="657">
        <v>24</v>
      </c>
      <c r="AE680" s="657">
        <v>127</v>
      </c>
      <c r="AF680" s="665">
        <v>424</v>
      </c>
      <c r="AG680" s="657">
        <v>97</v>
      </c>
      <c r="AH680" s="666">
        <v>327</v>
      </c>
      <c r="AI680" s="657">
        <v>1899</v>
      </c>
      <c r="AJ680" s="657">
        <v>368</v>
      </c>
      <c r="AK680" s="657">
        <v>1531</v>
      </c>
      <c r="AL680" s="665">
        <v>307</v>
      </c>
      <c r="AM680" s="657">
        <v>73</v>
      </c>
      <c r="AN680" s="666">
        <v>234</v>
      </c>
      <c r="AO680" s="657">
        <v>331</v>
      </c>
      <c r="AP680" s="657">
        <v>55</v>
      </c>
      <c r="AQ680" s="657">
        <v>276</v>
      </c>
      <c r="AR680" s="665">
        <v>2300</v>
      </c>
      <c r="AS680" s="657">
        <v>508</v>
      </c>
      <c r="AT680" s="666">
        <v>1792</v>
      </c>
      <c r="AU680" s="657">
        <v>467</v>
      </c>
      <c r="AV680" s="657">
        <v>94</v>
      </c>
      <c r="AW680" s="657">
        <v>373</v>
      </c>
      <c r="AX680" s="665">
        <v>853</v>
      </c>
      <c r="AY680" s="657">
        <v>166</v>
      </c>
      <c r="AZ680" s="666">
        <v>687</v>
      </c>
      <c r="BA680" s="657">
        <v>1129</v>
      </c>
      <c r="BB680" s="657">
        <v>248</v>
      </c>
      <c r="BC680" s="657">
        <v>872</v>
      </c>
      <c r="BD680" s="665">
        <v>427</v>
      </c>
      <c r="BE680" s="657">
        <v>66</v>
      </c>
      <c r="BF680" s="666">
        <v>361</v>
      </c>
      <c r="BG680" s="657">
        <v>913</v>
      </c>
      <c r="BH680" s="657">
        <v>167</v>
      </c>
      <c r="BI680" s="657">
        <v>746</v>
      </c>
      <c r="BJ680" s="665">
        <v>220</v>
      </c>
      <c r="BK680" s="657">
        <v>36</v>
      </c>
      <c r="BL680" s="666">
        <v>184</v>
      </c>
      <c r="BM680" s="657">
        <v>216</v>
      </c>
      <c r="BN680" s="657">
        <v>43</v>
      </c>
      <c r="BO680" s="657">
        <v>173</v>
      </c>
      <c r="BP680" s="665">
        <v>219</v>
      </c>
      <c r="BQ680" s="657">
        <v>36</v>
      </c>
      <c r="BR680" s="666">
        <v>183</v>
      </c>
      <c r="BS680" s="657">
        <v>446</v>
      </c>
      <c r="BT680" s="657">
        <v>104</v>
      </c>
      <c r="BU680" s="657">
        <v>342</v>
      </c>
      <c r="BV680" s="665">
        <v>240</v>
      </c>
      <c r="BW680" s="657">
        <v>60</v>
      </c>
      <c r="BX680" s="666">
        <v>180</v>
      </c>
      <c r="BY680" s="657">
        <v>228</v>
      </c>
      <c r="BZ680" s="657">
        <v>50</v>
      </c>
      <c r="CA680" s="657">
        <v>178</v>
      </c>
      <c r="CB680" s="665">
        <v>328</v>
      </c>
      <c r="CC680" s="657">
        <v>63</v>
      </c>
      <c r="CD680" s="666">
        <v>265</v>
      </c>
      <c r="CE680" s="657">
        <v>316</v>
      </c>
      <c r="CF680" s="657">
        <v>70</v>
      </c>
      <c r="CG680" s="657">
        <v>246</v>
      </c>
      <c r="CH680" s="665">
        <v>231</v>
      </c>
      <c r="CI680" s="657">
        <v>61</v>
      </c>
      <c r="CJ680" s="666">
        <v>170</v>
      </c>
      <c r="CK680" s="657">
        <v>783</v>
      </c>
      <c r="CL680" s="657">
        <v>328</v>
      </c>
      <c r="CM680" s="657">
        <v>455</v>
      </c>
      <c r="CN680" s="665">
        <v>193</v>
      </c>
      <c r="CO680" s="657">
        <v>27</v>
      </c>
      <c r="CP680" s="666">
        <v>166</v>
      </c>
      <c r="CQ680" s="657">
        <v>81</v>
      </c>
      <c r="CR680" s="657">
        <v>20</v>
      </c>
      <c r="CS680" s="657">
        <v>61</v>
      </c>
      <c r="CT680" s="665">
        <v>425</v>
      </c>
      <c r="CU680" s="657">
        <v>125</v>
      </c>
      <c r="CV680" s="666">
        <v>300</v>
      </c>
      <c r="CW680" s="657">
        <v>229</v>
      </c>
      <c r="CX680" s="657">
        <v>51</v>
      </c>
      <c r="CY680" s="657">
        <v>171</v>
      </c>
      <c r="CZ680" s="665">
        <v>43</v>
      </c>
      <c r="DA680" s="657">
        <v>8</v>
      </c>
      <c r="DB680" s="666">
        <v>35</v>
      </c>
      <c r="DC680" s="657">
        <v>143</v>
      </c>
      <c r="DD680" s="657">
        <v>32</v>
      </c>
      <c r="DE680" s="657">
        <v>111</v>
      </c>
      <c r="DF680" s="665">
        <v>16</v>
      </c>
      <c r="DG680" s="657">
        <v>4</v>
      </c>
      <c r="DH680" s="666">
        <v>12</v>
      </c>
      <c r="DI680" s="657">
        <v>218</v>
      </c>
      <c r="DJ680" s="657">
        <v>39</v>
      </c>
      <c r="DK680" s="657">
        <v>179</v>
      </c>
      <c r="DL680" s="665">
        <v>137</v>
      </c>
      <c r="DM680" s="657">
        <v>44</v>
      </c>
      <c r="DN680" s="666">
        <v>93</v>
      </c>
      <c r="DO680" s="657">
        <v>118</v>
      </c>
      <c r="DP680" s="657">
        <v>27</v>
      </c>
      <c r="DQ680" s="657">
        <v>91</v>
      </c>
      <c r="DR680" s="665">
        <v>59</v>
      </c>
      <c r="DS680" s="657">
        <v>9</v>
      </c>
      <c r="DT680" s="666">
        <v>50</v>
      </c>
      <c r="DU680" s="665">
        <v>78</v>
      </c>
      <c r="DV680" s="657">
        <v>16</v>
      </c>
      <c r="DW680" s="666">
        <v>62</v>
      </c>
    </row>
    <row r="681" spans="1:127" hidden="1" x14ac:dyDescent="0.15">
      <c r="A681" s="529" t="s">
        <v>2023</v>
      </c>
      <c r="B681" s="661">
        <v>19955</v>
      </c>
      <c r="C681" s="662">
        <v>4985</v>
      </c>
      <c r="D681" s="663">
        <v>14936</v>
      </c>
      <c r="E681" s="657">
        <v>5864</v>
      </c>
      <c r="F681" s="657">
        <v>1518</v>
      </c>
      <c r="G681" s="657">
        <v>4346</v>
      </c>
      <c r="H681" s="665">
        <v>2002</v>
      </c>
      <c r="I681" s="657">
        <v>507</v>
      </c>
      <c r="J681" s="666">
        <v>1495</v>
      </c>
      <c r="K681" s="657">
        <v>1774</v>
      </c>
      <c r="L681" s="657">
        <v>454</v>
      </c>
      <c r="M681" s="657">
        <v>1320</v>
      </c>
      <c r="N681" s="665">
        <v>1250</v>
      </c>
      <c r="O681" s="657">
        <v>321</v>
      </c>
      <c r="P681" s="666">
        <v>927</v>
      </c>
      <c r="Q681" s="657">
        <v>1894</v>
      </c>
      <c r="R681" s="657">
        <v>456</v>
      </c>
      <c r="S681" s="657">
        <v>1438</v>
      </c>
      <c r="T681" s="665">
        <v>150</v>
      </c>
      <c r="U681" s="657">
        <v>31</v>
      </c>
      <c r="V681" s="666">
        <v>119</v>
      </c>
      <c r="W681" s="657">
        <v>399</v>
      </c>
      <c r="X681" s="657">
        <v>95</v>
      </c>
      <c r="Y681" s="657">
        <v>304</v>
      </c>
      <c r="Z681" s="665">
        <v>711</v>
      </c>
      <c r="AA681" s="657">
        <v>159</v>
      </c>
      <c r="AB681" s="666">
        <v>541</v>
      </c>
      <c r="AC681" s="657">
        <v>99</v>
      </c>
      <c r="AD681" s="657">
        <v>30</v>
      </c>
      <c r="AE681" s="657">
        <v>69</v>
      </c>
      <c r="AF681" s="665">
        <v>176</v>
      </c>
      <c r="AG681" s="657">
        <v>48</v>
      </c>
      <c r="AH681" s="666">
        <v>128</v>
      </c>
      <c r="AI681" s="657">
        <v>920</v>
      </c>
      <c r="AJ681" s="657">
        <v>206</v>
      </c>
      <c r="AK681" s="657">
        <v>699</v>
      </c>
      <c r="AL681" s="665">
        <v>106</v>
      </c>
      <c r="AM681" s="657">
        <v>26</v>
      </c>
      <c r="AN681" s="666">
        <v>80</v>
      </c>
      <c r="AO681" s="657">
        <v>102</v>
      </c>
      <c r="AP681" s="657">
        <v>25</v>
      </c>
      <c r="AQ681" s="657">
        <v>77</v>
      </c>
      <c r="AR681" s="665">
        <v>900</v>
      </c>
      <c r="AS681" s="657">
        <v>198</v>
      </c>
      <c r="AT681" s="666">
        <v>702</v>
      </c>
      <c r="AU681" s="657">
        <v>277</v>
      </c>
      <c r="AV681" s="657">
        <v>74</v>
      </c>
      <c r="AW681" s="657">
        <v>197</v>
      </c>
      <c r="AX681" s="665">
        <v>291</v>
      </c>
      <c r="AY681" s="657">
        <v>56</v>
      </c>
      <c r="AZ681" s="666">
        <v>235</v>
      </c>
      <c r="BA681" s="657">
        <v>544</v>
      </c>
      <c r="BB681" s="657">
        <v>153</v>
      </c>
      <c r="BC681" s="657">
        <v>391</v>
      </c>
      <c r="BD681" s="665">
        <v>144</v>
      </c>
      <c r="BE681" s="657">
        <v>48</v>
      </c>
      <c r="BF681" s="666">
        <v>96</v>
      </c>
      <c r="BG681" s="657">
        <v>428</v>
      </c>
      <c r="BH681" s="657">
        <v>97</v>
      </c>
      <c r="BI681" s="657">
        <v>331</v>
      </c>
      <c r="BJ681" s="665">
        <v>128</v>
      </c>
      <c r="BK681" s="657">
        <v>30</v>
      </c>
      <c r="BL681" s="666">
        <v>98</v>
      </c>
      <c r="BM681" s="657">
        <v>99</v>
      </c>
      <c r="BN681" s="657">
        <v>25</v>
      </c>
      <c r="BO681" s="657">
        <v>74</v>
      </c>
      <c r="BP681" s="665">
        <v>30</v>
      </c>
      <c r="BQ681" s="657">
        <v>9</v>
      </c>
      <c r="BR681" s="666">
        <v>21</v>
      </c>
      <c r="BS681" s="657">
        <v>189</v>
      </c>
      <c r="BT681" s="657">
        <v>53</v>
      </c>
      <c r="BU681" s="657">
        <v>136</v>
      </c>
      <c r="BV681" s="665">
        <v>157</v>
      </c>
      <c r="BW681" s="657">
        <v>40</v>
      </c>
      <c r="BX681" s="666">
        <v>117</v>
      </c>
      <c r="BY681" s="657">
        <v>98</v>
      </c>
      <c r="BZ681" s="657">
        <v>27</v>
      </c>
      <c r="CA681" s="657">
        <v>71</v>
      </c>
      <c r="CB681" s="665">
        <v>121</v>
      </c>
      <c r="CC681" s="657">
        <v>32</v>
      </c>
      <c r="CD681" s="666">
        <v>89</v>
      </c>
      <c r="CE681" s="657">
        <v>96</v>
      </c>
      <c r="CF681" s="657">
        <v>20</v>
      </c>
      <c r="CG681" s="657">
        <v>76</v>
      </c>
      <c r="CH681" s="665">
        <v>138</v>
      </c>
      <c r="CI681" s="657">
        <v>38</v>
      </c>
      <c r="CJ681" s="666">
        <v>100</v>
      </c>
      <c r="CK681" s="657">
        <v>187</v>
      </c>
      <c r="CL681" s="657">
        <v>51</v>
      </c>
      <c r="CM681" s="657">
        <v>136</v>
      </c>
      <c r="CN681" s="665">
        <v>92</v>
      </c>
      <c r="CO681" s="657">
        <v>32</v>
      </c>
      <c r="CP681" s="666">
        <v>60</v>
      </c>
      <c r="CQ681" s="657">
        <v>45</v>
      </c>
      <c r="CR681" s="657">
        <v>13</v>
      </c>
      <c r="CS681" s="657">
        <v>32</v>
      </c>
      <c r="CT681" s="665">
        <v>160</v>
      </c>
      <c r="CU681" s="657">
        <v>35</v>
      </c>
      <c r="CV681" s="666">
        <v>125</v>
      </c>
      <c r="CW681" s="657">
        <v>98</v>
      </c>
      <c r="CX681" s="657">
        <v>18</v>
      </c>
      <c r="CY681" s="657">
        <v>80</v>
      </c>
      <c r="CZ681" s="665">
        <v>18</v>
      </c>
      <c r="DA681" s="657">
        <v>4</v>
      </c>
      <c r="DB681" s="666">
        <v>14</v>
      </c>
      <c r="DC681" s="657">
        <v>63</v>
      </c>
      <c r="DD681" s="657">
        <v>12</v>
      </c>
      <c r="DE681" s="657">
        <v>51</v>
      </c>
      <c r="DF681" s="665">
        <v>12</v>
      </c>
      <c r="DG681" s="657">
        <v>3</v>
      </c>
      <c r="DH681" s="666">
        <v>9</v>
      </c>
      <c r="DI681" s="657">
        <v>70</v>
      </c>
      <c r="DJ681" s="657">
        <v>18</v>
      </c>
      <c r="DK681" s="657">
        <v>52</v>
      </c>
      <c r="DL681" s="665">
        <v>26</v>
      </c>
      <c r="DM681" s="657">
        <v>5</v>
      </c>
      <c r="DN681" s="666">
        <v>21</v>
      </c>
      <c r="DO681" s="657">
        <v>31</v>
      </c>
      <c r="DP681" s="657">
        <v>6</v>
      </c>
      <c r="DQ681" s="657">
        <v>25</v>
      </c>
      <c r="DR681" s="665">
        <v>37</v>
      </c>
      <c r="DS681" s="657">
        <v>6</v>
      </c>
      <c r="DT681" s="666">
        <v>31</v>
      </c>
      <c r="DU681" s="665">
        <v>29</v>
      </c>
      <c r="DV681" s="657">
        <v>6</v>
      </c>
      <c r="DW681" s="666">
        <v>23</v>
      </c>
    </row>
    <row r="682" spans="1:127" hidden="1" x14ac:dyDescent="0.15">
      <c r="A682" s="529" t="s">
        <v>2024</v>
      </c>
      <c r="B682" s="661">
        <v>3428</v>
      </c>
      <c r="C682" s="662">
        <v>564</v>
      </c>
      <c r="D682" s="663">
        <v>2807</v>
      </c>
      <c r="E682" s="657">
        <v>1185</v>
      </c>
      <c r="F682" s="657">
        <v>223</v>
      </c>
      <c r="G682" s="657">
        <v>949</v>
      </c>
      <c r="H682" s="665">
        <v>325</v>
      </c>
      <c r="I682" s="657">
        <v>76</v>
      </c>
      <c r="J682" s="666">
        <v>249</v>
      </c>
      <c r="K682" s="657">
        <v>413</v>
      </c>
      <c r="L682" s="657">
        <v>50</v>
      </c>
      <c r="M682" s="657">
        <v>363</v>
      </c>
      <c r="N682" s="665">
        <v>145</v>
      </c>
      <c r="O682" s="657">
        <v>19</v>
      </c>
      <c r="P682" s="666">
        <v>121</v>
      </c>
      <c r="Q682" s="657">
        <v>365</v>
      </c>
      <c r="R682" s="657">
        <v>65</v>
      </c>
      <c r="S682" s="657">
        <v>300</v>
      </c>
      <c r="T682" s="665">
        <v>35</v>
      </c>
      <c r="U682" s="657">
        <v>14</v>
      </c>
      <c r="V682" s="666">
        <v>13</v>
      </c>
      <c r="W682" s="657">
        <v>21</v>
      </c>
      <c r="X682" s="657">
        <v>1</v>
      </c>
      <c r="Y682" s="657">
        <v>20</v>
      </c>
      <c r="Z682" s="665">
        <v>91</v>
      </c>
      <c r="AA682" s="657">
        <v>25</v>
      </c>
      <c r="AB682" s="666">
        <v>61</v>
      </c>
      <c r="AC682" s="657">
        <v>4</v>
      </c>
      <c r="AD682" s="657">
        <v>0</v>
      </c>
      <c r="AE682" s="657">
        <v>4</v>
      </c>
      <c r="AF682" s="665">
        <v>43</v>
      </c>
      <c r="AG682" s="657">
        <v>2</v>
      </c>
      <c r="AH682" s="666">
        <v>41</v>
      </c>
      <c r="AI682" s="657">
        <v>41</v>
      </c>
      <c r="AJ682" s="657">
        <v>2</v>
      </c>
      <c r="AK682" s="657">
        <v>39</v>
      </c>
      <c r="AL682" s="665">
        <v>19</v>
      </c>
      <c r="AM682" s="657">
        <v>1</v>
      </c>
      <c r="AN682" s="666">
        <v>18</v>
      </c>
      <c r="AO682" s="657">
        <v>60</v>
      </c>
      <c r="AP682" s="657">
        <v>6</v>
      </c>
      <c r="AQ682" s="657">
        <v>54</v>
      </c>
      <c r="AR682" s="665">
        <v>145</v>
      </c>
      <c r="AS682" s="657">
        <v>21</v>
      </c>
      <c r="AT682" s="666">
        <v>116</v>
      </c>
      <c r="AU682" s="657">
        <v>21</v>
      </c>
      <c r="AV682" s="657">
        <v>5</v>
      </c>
      <c r="AW682" s="657">
        <v>16</v>
      </c>
      <c r="AX682" s="665">
        <v>69</v>
      </c>
      <c r="AY682" s="657">
        <v>11</v>
      </c>
      <c r="AZ682" s="666">
        <v>53</v>
      </c>
      <c r="BA682" s="657">
        <v>153</v>
      </c>
      <c r="BB682" s="657">
        <v>6</v>
      </c>
      <c r="BC682" s="657">
        <v>141</v>
      </c>
      <c r="BD682" s="665">
        <v>13</v>
      </c>
      <c r="BE682" s="657">
        <v>0</v>
      </c>
      <c r="BF682" s="666">
        <v>13</v>
      </c>
      <c r="BG682" s="657">
        <v>46</v>
      </c>
      <c r="BH682" s="657">
        <v>10</v>
      </c>
      <c r="BI682" s="657">
        <v>36</v>
      </c>
      <c r="BJ682" s="665">
        <v>0</v>
      </c>
      <c r="BK682" s="657">
        <v>0</v>
      </c>
      <c r="BL682" s="666">
        <v>0</v>
      </c>
      <c r="BM682" s="657">
        <v>17</v>
      </c>
      <c r="BN682" s="657">
        <v>1</v>
      </c>
      <c r="BO682" s="657">
        <v>16</v>
      </c>
      <c r="BP682" s="665">
        <v>0</v>
      </c>
      <c r="BQ682" s="657">
        <v>0</v>
      </c>
      <c r="BR682" s="666">
        <v>0</v>
      </c>
      <c r="BS682" s="657">
        <v>21</v>
      </c>
      <c r="BT682" s="657">
        <v>0</v>
      </c>
      <c r="BU682" s="657">
        <v>21</v>
      </c>
      <c r="BV682" s="665">
        <v>12</v>
      </c>
      <c r="BW682" s="657">
        <v>4</v>
      </c>
      <c r="BX682" s="666">
        <v>8</v>
      </c>
      <c r="BY682" s="657">
        <v>0</v>
      </c>
      <c r="BZ682" s="657">
        <v>0</v>
      </c>
      <c r="CA682" s="657">
        <v>0</v>
      </c>
      <c r="CB682" s="665">
        <v>32</v>
      </c>
      <c r="CC682" s="657">
        <v>1</v>
      </c>
      <c r="CD682" s="666">
        <v>24</v>
      </c>
      <c r="CE682" s="657">
        <v>0</v>
      </c>
      <c r="CF682" s="657">
        <v>0</v>
      </c>
      <c r="CG682" s="657">
        <v>0</v>
      </c>
      <c r="CH682" s="665">
        <v>0</v>
      </c>
      <c r="CI682" s="657">
        <v>0</v>
      </c>
      <c r="CJ682" s="666">
        <v>0</v>
      </c>
      <c r="CK682" s="657">
        <v>15</v>
      </c>
      <c r="CL682" s="657">
        <v>0</v>
      </c>
      <c r="CM682" s="657">
        <v>15</v>
      </c>
      <c r="CN682" s="665">
        <v>3</v>
      </c>
      <c r="CO682" s="657">
        <v>0</v>
      </c>
      <c r="CP682" s="666">
        <v>3</v>
      </c>
      <c r="CQ682" s="657">
        <v>6</v>
      </c>
      <c r="CR682" s="657">
        <v>2</v>
      </c>
      <c r="CS682" s="657">
        <v>4</v>
      </c>
      <c r="CT682" s="665">
        <v>74</v>
      </c>
      <c r="CU682" s="657">
        <v>7</v>
      </c>
      <c r="CV682" s="666">
        <v>67</v>
      </c>
      <c r="CW682" s="657">
        <v>22</v>
      </c>
      <c r="CX682" s="657">
        <v>4</v>
      </c>
      <c r="CY682" s="657">
        <v>18</v>
      </c>
      <c r="CZ682" s="665">
        <v>0</v>
      </c>
      <c r="DA682" s="657">
        <v>0</v>
      </c>
      <c r="DB682" s="666">
        <v>0</v>
      </c>
      <c r="DC682" s="657">
        <v>18</v>
      </c>
      <c r="DD682" s="657">
        <v>4</v>
      </c>
      <c r="DE682" s="657">
        <v>14</v>
      </c>
      <c r="DF682" s="665">
        <v>0</v>
      </c>
      <c r="DG682" s="657">
        <v>0</v>
      </c>
      <c r="DH682" s="666">
        <v>0</v>
      </c>
      <c r="DI682" s="657">
        <v>14</v>
      </c>
      <c r="DJ682" s="657">
        <v>4</v>
      </c>
      <c r="DK682" s="657">
        <v>10</v>
      </c>
      <c r="DL682" s="665">
        <v>0</v>
      </c>
      <c r="DM682" s="657">
        <v>0</v>
      </c>
      <c r="DN682" s="666">
        <v>0</v>
      </c>
      <c r="DO682" s="657">
        <v>0</v>
      </c>
      <c r="DP682" s="657">
        <v>0</v>
      </c>
      <c r="DQ682" s="657">
        <v>0</v>
      </c>
      <c r="DR682" s="665">
        <v>0</v>
      </c>
      <c r="DS682" s="657">
        <v>0</v>
      </c>
      <c r="DT682" s="666">
        <v>0</v>
      </c>
      <c r="DU682" s="665">
        <v>0</v>
      </c>
      <c r="DV682" s="657">
        <v>0</v>
      </c>
      <c r="DW682" s="666">
        <v>0</v>
      </c>
    </row>
    <row r="683" spans="1:127" hidden="1" x14ac:dyDescent="0.15">
      <c r="A683" s="529" t="s">
        <v>2025</v>
      </c>
      <c r="B683" s="661">
        <v>117</v>
      </c>
      <c r="C683" s="662">
        <v>4</v>
      </c>
      <c r="D683" s="663">
        <v>113</v>
      </c>
      <c r="E683" s="657">
        <v>60</v>
      </c>
      <c r="F683" s="657">
        <v>1</v>
      </c>
      <c r="G683" s="657">
        <v>59</v>
      </c>
      <c r="H683" s="665">
        <v>4</v>
      </c>
      <c r="I683" s="657">
        <v>0</v>
      </c>
      <c r="J683" s="666">
        <v>4</v>
      </c>
      <c r="K683" s="657">
        <v>7</v>
      </c>
      <c r="L683" s="657">
        <v>0</v>
      </c>
      <c r="M683" s="657">
        <v>7</v>
      </c>
      <c r="N683" s="665">
        <v>0</v>
      </c>
      <c r="O683" s="657">
        <v>0</v>
      </c>
      <c r="P683" s="666">
        <v>0</v>
      </c>
      <c r="Q683" s="657">
        <v>39</v>
      </c>
      <c r="R683" s="657">
        <v>2</v>
      </c>
      <c r="S683" s="657">
        <v>37</v>
      </c>
      <c r="T683" s="665">
        <v>0</v>
      </c>
      <c r="U683" s="657">
        <v>0</v>
      </c>
      <c r="V683" s="666">
        <v>0</v>
      </c>
      <c r="W683" s="657">
        <v>0</v>
      </c>
      <c r="X683" s="657">
        <v>0</v>
      </c>
      <c r="Y683" s="657">
        <v>0</v>
      </c>
      <c r="Z683" s="665">
        <v>4</v>
      </c>
      <c r="AA683" s="657">
        <v>1</v>
      </c>
      <c r="AB683" s="666">
        <v>3</v>
      </c>
      <c r="AC683" s="657">
        <v>0</v>
      </c>
      <c r="AD683" s="657">
        <v>0</v>
      </c>
      <c r="AE683" s="657">
        <v>0</v>
      </c>
      <c r="AF683" s="665">
        <v>0</v>
      </c>
      <c r="AG683" s="657">
        <v>0</v>
      </c>
      <c r="AH683" s="666">
        <v>0</v>
      </c>
      <c r="AI683" s="657">
        <v>0</v>
      </c>
      <c r="AJ683" s="657">
        <v>0</v>
      </c>
      <c r="AK683" s="657">
        <v>0</v>
      </c>
      <c r="AL683" s="665">
        <v>1</v>
      </c>
      <c r="AM683" s="657">
        <v>0</v>
      </c>
      <c r="AN683" s="666">
        <v>1</v>
      </c>
      <c r="AO683" s="657">
        <v>0</v>
      </c>
      <c r="AP683" s="657">
        <v>0</v>
      </c>
      <c r="AQ683" s="657">
        <v>0</v>
      </c>
      <c r="AR683" s="665">
        <v>2</v>
      </c>
      <c r="AS683" s="657">
        <v>0</v>
      </c>
      <c r="AT683" s="666">
        <v>2</v>
      </c>
      <c r="AU683" s="657">
        <v>0</v>
      </c>
      <c r="AV683" s="657">
        <v>0</v>
      </c>
      <c r="AW683" s="657">
        <v>0</v>
      </c>
      <c r="AX683" s="665">
        <v>0</v>
      </c>
      <c r="AY683" s="657">
        <v>0</v>
      </c>
      <c r="AZ683" s="666">
        <v>0</v>
      </c>
      <c r="BA683" s="657">
        <v>0</v>
      </c>
      <c r="BB683" s="657">
        <v>0</v>
      </c>
      <c r="BC683" s="657">
        <v>0</v>
      </c>
      <c r="BD683" s="665">
        <v>0</v>
      </c>
      <c r="BE683" s="657">
        <v>0</v>
      </c>
      <c r="BF683" s="666">
        <v>0</v>
      </c>
      <c r="BG683" s="657">
        <v>0</v>
      </c>
      <c r="BH683" s="657">
        <v>0</v>
      </c>
      <c r="BI683" s="657">
        <v>0</v>
      </c>
      <c r="BJ683" s="665">
        <v>0</v>
      </c>
      <c r="BK683" s="657">
        <v>0</v>
      </c>
      <c r="BL683" s="666">
        <v>0</v>
      </c>
      <c r="BM683" s="657">
        <v>0</v>
      </c>
      <c r="BN683" s="657">
        <v>0</v>
      </c>
      <c r="BO683" s="657">
        <v>0</v>
      </c>
      <c r="BP683" s="665">
        <v>0</v>
      </c>
      <c r="BQ683" s="657">
        <v>0</v>
      </c>
      <c r="BR683" s="666">
        <v>0</v>
      </c>
      <c r="BS683" s="657">
        <v>0</v>
      </c>
      <c r="BT683" s="657">
        <v>0</v>
      </c>
      <c r="BU683" s="657">
        <v>0</v>
      </c>
      <c r="BV683" s="665">
        <v>0</v>
      </c>
      <c r="BW683" s="657">
        <v>0</v>
      </c>
      <c r="BX683" s="666">
        <v>0</v>
      </c>
      <c r="BY683" s="657">
        <v>0</v>
      </c>
      <c r="BZ683" s="657">
        <v>0</v>
      </c>
      <c r="CA683" s="657">
        <v>0</v>
      </c>
      <c r="CB683" s="665">
        <v>0</v>
      </c>
      <c r="CC683" s="657">
        <v>0</v>
      </c>
      <c r="CD683" s="666">
        <v>0</v>
      </c>
      <c r="CE683" s="657">
        <v>0</v>
      </c>
      <c r="CF683" s="657">
        <v>0</v>
      </c>
      <c r="CG683" s="657">
        <v>0</v>
      </c>
      <c r="CH683" s="665">
        <v>0</v>
      </c>
      <c r="CI683" s="657">
        <v>0</v>
      </c>
      <c r="CJ683" s="666">
        <v>0</v>
      </c>
      <c r="CK683" s="657">
        <v>0</v>
      </c>
      <c r="CL683" s="657">
        <v>0</v>
      </c>
      <c r="CM683" s="657">
        <v>0</v>
      </c>
      <c r="CN683" s="665">
        <v>0</v>
      </c>
      <c r="CO683" s="657">
        <v>0</v>
      </c>
      <c r="CP683" s="666">
        <v>0</v>
      </c>
      <c r="CQ683" s="657">
        <v>0</v>
      </c>
      <c r="CR683" s="657">
        <v>0</v>
      </c>
      <c r="CS683" s="657">
        <v>0</v>
      </c>
      <c r="CT683" s="665">
        <v>0</v>
      </c>
      <c r="CU683" s="657">
        <v>0</v>
      </c>
      <c r="CV683" s="666">
        <v>0</v>
      </c>
      <c r="CW683" s="657">
        <v>0</v>
      </c>
      <c r="CX683" s="657">
        <v>0</v>
      </c>
      <c r="CY683" s="657">
        <v>0</v>
      </c>
      <c r="CZ683" s="665">
        <v>0</v>
      </c>
      <c r="DA683" s="657">
        <v>0</v>
      </c>
      <c r="DB683" s="666">
        <v>0</v>
      </c>
      <c r="DC683" s="657">
        <v>0</v>
      </c>
      <c r="DD683" s="657">
        <v>0</v>
      </c>
      <c r="DE683" s="657">
        <v>0</v>
      </c>
      <c r="DF683" s="665">
        <v>0</v>
      </c>
      <c r="DG683" s="657">
        <v>0</v>
      </c>
      <c r="DH683" s="666">
        <v>0</v>
      </c>
      <c r="DI683" s="657">
        <v>0</v>
      </c>
      <c r="DJ683" s="657">
        <v>0</v>
      </c>
      <c r="DK683" s="657">
        <v>0</v>
      </c>
      <c r="DL683" s="665">
        <v>0</v>
      </c>
      <c r="DM683" s="657">
        <v>0</v>
      </c>
      <c r="DN683" s="666">
        <v>0</v>
      </c>
      <c r="DO683" s="657">
        <v>0</v>
      </c>
      <c r="DP683" s="657">
        <v>0</v>
      </c>
      <c r="DQ683" s="657">
        <v>0</v>
      </c>
      <c r="DR683" s="665">
        <v>0</v>
      </c>
      <c r="DS683" s="657">
        <v>0</v>
      </c>
      <c r="DT683" s="666">
        <v>0</v>
      </c>
      <c r="DU683" s="665">
        <v>0</v>
      </c>
      <c r="DV683" s="657">
        <v>0</v>
      </c>
      <c r="DW683" s="666">
        <v>0</v>
      </c>
    </row>
    <row r="684" spans="1:127" hidden="1" x14ac:dyDescent="0.15">
      <c r="A684" s="529" t="s">
        <v>2026</v>
      </c>
      <c r="B684" s="661">
        <v>3311</v>
      </c>
      <c r="C684" s="662">
        <v>560</v>
      </c>
      <c r="D684" s="663">
        <v>2694</v>
      </c>
      <c r="E684" s="657">
        <v>1125</v>
      </c>
      <c r="F684" s="657">
        <v>222</v>
      </c>
      <c r="G684" s="657">
        <v>890</v>
      </c>
      <c r="H684" s="665">
        <v>321</v>
      </c>
      <c r="I684" s="657">
        <v>76</v>
      </c>
      <c r="J684" s="666">
        <v>245</v>
      </c>
      <c r="K684" s="657">
        <v>406</v>
      </c>
      <c r="L684" s="657">
        <v>50</v>
      </c>
      <c r="M684" s="657">
        <v>356</v>
      </c>
      <c r="N684" s="665">
        <v>145</v>
      </c>
      <c r="O684" s="657">
        <v>19</v>
      </c>
      <c r="P684" s="666">
        <v>121</v>
      </c>
      <c r="Q684" s="657">
        <v>326</v>
      </c>
      <c r="R684" s="657">
        <v>63</v>
      </c>
      <c r="S684" s="657">
        <v>263</v>
      </c>
      <c r="T684" s="665">
        <v>35</v>
      </c>
      <c r="U684" s="657">
        <v>14</v>
      </c>
      <c r="V684" s="666">
        <v>13</v>
      </c>
      <c r="W684" s="657">
        <v>21</v>
      </c>
      <c r="X684" s="657">
        <v>1</v>
      </c>
      <c r="Y684" s="657">
        <v>20</v>
      </c>
      <c r="Z684" s="665">
        <v>87</v>
      </c>
      <c r="AA684" s="657">
        <v>24</v>
      </c>
      <c r="AB684" s="666">
        <v>58</v>
      </c>
      <c r="AC684" s="657">
        <v>4</v>
      </c>
      <c r="AD684" s="657">
        <v>0</v>
      </c>
      <c r="AE684" s="657">
        <v>4</v>
      </c>
      <c r="AF684" s="665">
        <v>43</v>
      </c>
      <c r="AG684" s="657">
        <v>2</v>
      </c>
      <c r="AH684" s="666">
        <v>41</v>
      </c>
      <c r="AI684" s="657">
        <v>41</v>
      </c>
      <c r="AJ684" s="657">
        <v>2</v>
      </c>
      <c r="AK684" s="657">
        <v>39</v>
      </c>
      <c r="AL684" s="665">
        <v>18</v>
      </c>
      <c r="AM684" s="657">
        <v>1</v>
      </c>
      <c r="AN684" s="666">
        <v>17</v>
      </c>
      <c r="AO684" s="657">
        <v>60</v>
      </c>
      <c r="AP684" s="657">
        <v>6</v>
      </c>
      <c r="AQ684" s="657">
        <v>54</v>
      </c>
      <c r="AR684" s="665">
        <v>143</v>
      </c>
      <c r="AS684" s="657">
        <v>21</v>
      </c>
      <c r="AT684" s="666">
        <v>114</v>
      </c>
      <c r="AU684" s="657">
        <v>21</v>
      </c>
      <c r="AV684" s="657">
        <v>5</v>
      </c>
      <c r="AW684" s="657">
        <v>16</v>
      </c>
      <c r="AX684" s="665">
        <v>69</v>
      </c>
      <c r="AY684" s="657">
        <v>11</v>
      </c>
      <c r="AZ684" s="666">
        <v>53</v>
      </c>
      <c r="BA684" s="657">
        <v>153</v>
      </c>
      <c r="BB684" s="657">
        <v>6</v>
      </c>
      <c r="BC684" s="657">
        <v>141</v>
      </c>
      <c r="BD684" s="665">
        <v>13</v>
      </c>
      <c r="BE684" s="657">
        <v>0</v>
      </c>
      <c r="BF684" s="666">
        <v>13</v>
      </c>
      <c r="BG684" s="657">
        <v>46</v>
      </c>
      <c r="BH684" s="657">
        <v>10</v>
      </c>
      <c r="BI684" s="657">
        <v>36</v>
      </c>
      <c r="BJ684" s="665">
        <v>0</v>
      </c>
      <c r="BK684" s="657">
        <v>0</v>
      </c>
      <c r="BL684" s="666">
        <v>0</v>
      </c>
      <c r="BM684" s="657">
        <v>17</v>
      </c>
      <c r="BN684" s="657">
        <v>1</v>
      </c>
      <c r="BO684" s="657">
        <v>16</v>
      </c>
      <c r="BP684" s="665">
        <v>0</v>
      </c>
      <c r="BQ684" s="657">
        <v>0</v>
      </c>
      <c r="BR684" s="666">
        <v>0</v>
      </c>
      <c r="BS684" s="657">
        <v>21</v>
      </c>
      <c r="BT684" s="657">
        <v>0</v>
      </c>
      <c r="BU684" s="657">
        <v>21</v>
      </c>
      <c r="BV684" s="665">
        <v>12</v>
      </c>
      <c r="BW684" s="657">
        <v>4</v>
      </c>
      <c r="BX684" s="666">
        <v>8</v>
      </c>
      <c r="BY684" s="657">
        <v>0</v>
      </c>
      <c r="BZ684" s="657">
        <v>0</v>
      </c>
      <c r="CA684" s="657">
        <v>0</v>
      </c>
      <c r="CB684" s="665">
        <v>32</v>
      </c>
      <c r="CC684" s="657">
        <v>1</v>
      </c>
      <c r="CD684" s="666">
        <v>24</v>
      </c>
      <c r="CE684" s="657">
        <v>0</v>
      </c>
      <c r="CF684" s="657">
        <v>0</v>
      </c>
      <c r="CG684" s="657">
        <v>0</v>
      </c>
      <c r="CH684" s="665">
        <v>0</v>
      </c>
      <c r="CI684" s="657">
        <v>0</v>
      </c>
      <c r="CJ684" s="666">
        <v>0</v>
      </c>
      <c r="CK684" s="657">
        <v>15</v>
      </c>
      <c r="CL684" s="657">
        <v>0</v>
      </c>
      <c r="CM684" s="657">
        <v>15</v>
      </c>
      <c r="CN684" s="665">
        <v>3</v>
      </c>
      <c r="CO684" s="657">
        <v>0</v>
      </c>
      <c r="CP684" s="666">
        <v>3</v>
      </c>
      <c r="CQ684" s="657">
        <v>6</v>
      </c>
      <c r="CR684" s="657">
        <v>2</v>
      </c>
      <c r="CS684" s="657">
        <v>4</v>
      </c>
      <c r="CT684" s="665">
        <v>74</v>
      </c>
      <c r="CU684" s="657">
        <v>7</v>
      </c>
      <c r="CV684" s="666">
        <v>67</v>
      </c>
      <c r="CW684" s="657">
        <v>22</v>
      </c>
      <c r="CX684" s="657">
        <v>4</v>
      </c>
      <c r="CY684" s="657">
        <v>18</v>
      </c>
      <c r="CZ684" s="665">
        <v>0</v>
      </c>
      <c r="DA684" s="657">
        <v>0</v>
      </c>
      <c r="DB684" s="666">
        <v>0</v>
      </c>
      <c r="DC684" s="657">
        <v>18</v>
      </c>
      <c r="DD684" s="657">
        <v>4</v>
      </c>
      <c r="DE684" s="657">
        <v>14</v>
      </c>
      <c r="DF684" s="665">
        <v>0</v>
      </c>
      <c r="DG684" s="657">
        <v>0</v>
      </c>
      <c r="DH684" s="666">
        <v>0</v>
      </c>
      <c r="DI684" s="657">
        <v>14</v>
      </c>
      <c r="DJ684" s="657">
        <v>4</v>
      </c>
      <c r="DK684" s="657">
        <v>10</v>
      </c>
      <c r="DL684" s="665">
        <v>0</v>
      </c>
      <c r="DM684" s="657">
        <v>0</v>
      </c>
      <c r="DN684" s="666">
        <v>0</v>
      </c>
      <c r="DO684" s="657">
        <v>0</v>
      </c>
      <c r="DP684" s="657">
        <v>0</v>
      </c>
      <c r="DQ684" s="657">
        <v>0</v>
      </c>
      <c r="DR684" s="665">
        <v>0</v>
      </c>
      <c r="DS684" s="657">
        <v>0</v>
      </c>
      <c r="DT684" s="666">
        <v>0</v>
      </c>
      <c r="DU684" s="665">
        <v>0</v>
      </c>
      <c r="DV684" s="657">
        <v>0</v>
      </c>
      <c r="DW684" s="666">
        <v>0</v>
      </c>
    </row>
    <row r="685" spans="1:127" hidden="1" x14ac:dyDescent="0.15">
      <c r="A685" s="529" t="s">
        <v>2027</v>
      </c>
      <c r="B685" s="661">
        <v>10281</v>
      </c>
      <c r="C685" s="662">
        <v>5007</v>
      </c>
      <c r="D685" s="663">
        <v>5217</v>
      </c>
      <c r="E685" s="657">
        <v>3141</v>
      </c>
      <c r="F685" s="657">
        <v>1563</v>
      </c>
      <c r="G685" s="657">
        <v>1562</v>
      </c>
      <c r="H685" s="665">
        <v>791</v>
      </c>
      <c r="I685" s="657">
        <v>366</v>
      </c>
      <c r="J685" s="666">
        <v>424</v>
      </c>
      <c r="K685" s="657">
        <v>1165</v>
      </c>
      <c r="L685" s="657">
        <v>614</v>
      </c>
      <c r="M685" s="657">
        <v>546</v>
      </c>
      <c r="N685" s="665">
        <v>554</v>
      </c>
      <c r="O685" s="657">
        <v>263</v>
      </c>
      <c r="P685" s="666">
        <v>282</v>
      </c>
      <c r="Q685" s="657">
        <v>1303</v>
      </c>
      <c r="R685" s="657">
        <v>641</v>
      </c>
      <c r="S685" s="657">
        <v>662</v>
      </c>
      <c r="T685" s="665">
        <v>117</v>
      </c>
      <c r="U685" s="657">
        <v>46</v>
      </c>
      <c r="V685" s="666">
        <v>71</v>
      </c>
      <c r="W685" s="657">
        <v>268</v>
      </c>
      <c r="X685" s="657">
        <v>101</v>
      </c>
      <c r="Y685" s="657">
        <v>167</v>
      </c>
      <c r="Z685" s="665">
        <v>347</v>
      </c>
      <c r="AA685" s="657">
        <v>168</v>
      </c>
      <c r="AB685" s="666">
        <v>179</v>
      </c>
      <c r="AC685" s="657">
        <v>35</v>
      </c>
      <c r="AD685" s="657">
        <v>17</v>
      </c>
      <c r="AE685" s="657">
        <v>18</v>
      </c>
      <c r="AF685" s="665">
        <v>106</v>
      </c>
      <c r="AG685" s="657">
        <v>63</v>
      </c>
      <c r="AH685" s="666">
        <v>43</v>
      </c>
      <c r="AI685" s="657">
        <v>384</v>
      </c>
      <c r="AJ685" s="657">
        <v>183</v>
      </c>
      <c r="AK685" s="657">
        <v>201</v>
      </c>
      <c r="AL685" s="665">
        <v>69</v>
      </c>
      <c r="AM685" s="657">
        <v>36</v>
      </c>
      <c r="AN685" s="666">
        <v>33</v>
      </c>
      <c r="AO685" s="657">
        <v>54</v>
      </c>
      <c r="AP685" s="657">
        <v>31</v>
      </c>
      <c r="AQ685" s="657">
        <v>23</v>
      </c>
      <c r="AR685" s="665">
        <v>452</v>
      </c>
      <c r="AS685" s="657">
        <v>212</v>
      </c>
      <c r="AT685" s="666">
        <v>231</v>
      </c>
      <c r="AU685" s="657">
        <v>93</v>
      </c>
      <c r="AV685" s="657">
        <v>48</v>
      </c>
      <c r="AW685" s="657">
        <v>44</v>
      </c>
      <c r="AX685" s="665">
        <v>127</v>
      </c>
      <c r="AY685" s="657">
        <v>62</v>
      </c>
      <c r="AZ685" s="666">
        <v>57</v>
      </c>
      <c r="BA685" s="657">
        <v>279</v>
      </c>
      <c r="BB685" s="657">
        <v>111</v>
      </c>
      <c r="BC685" s="657">
        <v>168</v>
      </c>
      <c r="BD685" s="665">
        <v>52</v>
      </c>
      <c r="BE685" s="657">
        <v>28</v>
      </c>
      <c r="BF685" s="666">
        <v>24</v>
      </c>
      <c r="BG685" s="657">
        <v>132</v>
      </c>
      <c r="BH685" s="657">
        <v>66</v>
      </c>
      <c r="BI685" s="657">
        <v>66</v>
      </c>
      <c r="BJ685" s="665">
        <v>24</v>
      </c>
      <c r="BK685" s="657">
        <v>11</v>
      </c>
      <c r="BL685" s="666">
        <v>13</v>
      </c>
      <c r="BM685" s="657">
        <v>45</v>
      </c>
      <c r="BN685" s="657">
        <v>24</v>
      </c>
      <c r="BO685" s="657">
        <v>21</v>
      </c>
      <c r="BP685" s="665">
        <v>25</v>
      </c>
      <c r="BQ685" s="657">
        <v>11</v>
      </c>
      <c r="BR685" s="666">
        <v>14</v>
      </c>
      <c r="BS685" s="657">
        <v>84</v>
      </c>
      <c r="BT685" s="657">
        <v>40</v>
      </c>
      <c r="BU685" s="657">
        <v>44</v>
      </c>
      <c r="BV685" s="665">
        <v>69</v>
      </c>
      <c r="BW685" s="657">
        <v>28</v>
      </c>
      <c r="BX685" s="666">
        <v>41</v>
      </c>
      <c r="BY685" s="657">
        <v>49</v>
      </c>
      <c r="BZ685" s="657">
        <v>19</v>
      </c>
      <c r="CA685" s="657">
        <v>30</v>
      </c>
      <c r="CB685" s="665">
        <v>81</v>
      </c>
      <c r="CC685" s="657">
        <v>39</v>
      </c>
      <c r="CD685" s="666">
        <v>42</v>
      </c>
      <c r="CE685" s="657">
        <v>40</v>
      </c>
      <c r="CF685" s="657">
        <v>23</v>
      </c>
      <c r="CG685" s="657">
        <v>17</v>
      </c>
      <c r="CH685" s="665">
        <v>40</v>
      </c>
      <c r="CI685" s="657">
        <v>20</v>
      </c>
      <c r="CJ685" s="666">
        <v>20</v>
      </c>
      <c r="CK685" s="657">
        <v>70</v>
      </c>
      <c r="CL685" s="657">
        <v>34</v>
      </c>
      <c r="CM685" s="657">
        <v>36</v>
      </c>
      <c r="CN685" s="665">
        <v>13</v>
      </c>
      <c r="CO685" s="657">
        <v>4</v>
      </c>
      <c r="CP685" s="666">
        <v>9</v>
      </c>
      <c r="CQ685" s="657">
        <v>14</v>
      </c>
      <c r="CR685" s="657">
        <v>5</v>
      </c>
      <c r="CS685" s="657">
        <v>9</v>
      </c>
      <c r="CT685" s="665">
        <v>46</v>
      </c>
      <c r="CU685" s="657">
        <v>21</v>
      </c>
      <c r="CV685" s="666">
        <v>17</v>
      </c>
      <c r="CW685" s="657">
        <v>31</v>
      </c>
      <c r="CX685" s="657">
        <v>14</v>
      </c>
      <c r="CY685" s="657">
        <v>17</v>
      </c>
      <c r="CZ685" s="665">
        <v>16</v>
      </c>
      <c r="DA685" s="657">
        <v>7</v>
      </c>
      <c r="DB685" s="666">
        <v>9</v>
      </c>
      <c r="DC685" s="657">
        <v>39</v>
      </c>
      <c r="DD685" s="657">
        <v>20</v>
      </c>
      <c r="DE685" s="657">
        <v>19</v>
      </c>
      <c r="DF685" s="665">
        <v>6</v>
      </c>
      <c r="DG685" s="657">
        <v>4</v>
      </c>
      <c r="DH685" s="666">
        <v>2</v>
      </c>
      <c r="DI685" s="657">
        <v>52</v>
      </c>
      <c r="DJ685" s="657">
        <v>28</v>
      </c>
      <c r="DK685" s="657">
        <v>24</v>
      </c>
      <c r="DL685" s="665">
        <v>19</v>
      </c>
      <c r="DM685" s="657">
        <v>10</v>
      </c>
      <c r="DN685" s="666">
        <v>9</v>
      </c>
      <c r="DO685" s="657">
        <v>16</v>
      </c>
      <c r="DP685" s="657">
        <v>6</v>
      </c>
      <c r="DQ685" s="657">
        <v>10</v>
      </c>
      <c r="DR685" s="665">
        <v>13</v>
      </c>
      <c r="DS685" s="657">
        <v>10</v>
      </c>
      <c r="DT685" s="666">
        <v>3</v>
      </c>
      <c r="DU685" s="665">
        <v>20</v>
      </c>
      <c r="DV685" s="657">
        <v>10</v>
      </c>
      <c r="DW685" s="666">
        <v>10</v>
      </c>
    </row>
    <row r="686" spans="1:127" hidden="1" x14ac:dyDescent="0.15">
      <c r="A686" s="529" t="s">
        <v>2028</v>
      </c>
      <c r="B686" s="661">
        <v>2521</v>
      </c>
      <c r="C686" s="662">
        <v>1302</v>
      </c>
      <c r="D686" s="663">
        <v>1190</v>
      </c>
      <c r="E686" s="657">
        <v>1169</v>
      </c>
      <c r="F686" s="657">
        <v>643</v>
      </c>
      <c r="G686" s="657">
        <v>516</v>
      </c>
      <c r="H686" s="665">
        <v>366</v>
      </c>
      <c r="I686" s="657">
        <v>156</v>
      </c>
      <c r="J686" s="666">
        <v>191</v>
      </c>
      <c r="K686" s="657">
        <v>140</v>
      </c>
      <c r="L686" s="657">
        <v>71</v>
      </c>
      <c r="M686" s="657">
        <v>69</v>
      </c>
      <c r="N686" s="665">
        <v>177</v>
      </c>
      <c r="O686" s="657">
        <v>65</v>
      </c>
      <c r="P686" s="666">
        <v>112</v>
      </c>
      <c r="Q686" s="657">
        <v>243</v>
      </c>
      <c r="R686" s="657">
        <v>98</v>
      </c>
      <c r="S686" s="657">
        <v>145</v>
      </c>
      <c r="T686" s="665">
        <v>13</v>
      </c>
      <c r="U686" s="657">
        <v>9</v>
      </c>
      <c r="V686" s="666">
        <v>4</v>
      </c>
      <c r="W686" s="657">
        <v>5</v>
      </c>
      <c r="X686" s="657">
        <v>4</v>
      </c>
      <c r="Y686" s="657">
        <v>1</v>
      </c>
      <c r="Z686" s="665">
        <v>19</v>
      </c>
      <c r="AA686" s="657">
        <v>14</v>
      </c>
      <c r="AB686" s="666">
        <v>5</v>
      </c>
      <c r="AC686" s="657">
        <v>1</v>
      </c>
      <c r="AD686" s="657">
        <v>1</v>
      </c>
      <c r="AE686" s="657">
        <v>0</v>
      </c>
      <c r="AF686" s="665">
        <v>26</v>
      </c>
      <c r="AG686" s="657">
        <v>18</v>
      </c>
      <c r="AH686" s="666">
        <v>8</v>
      </c>
      <c r="AI686" s="657">
        <v>133</v>
      </c>
      <c r="AJ686" s="657">
        <v>84</v>
      </c>
      <c r="AK686" s="657">
        <v>49</v>
      </c>
      <c r="AL686" s="665">
        <v>2</v>
      </c>
      <c r="AM686" s="657">
        <v>1</v>
      </c>
      <c r="AN686" s="666">
        <v>1</v>
      </c>
      <c r="AO686" s="657">
        <v>29</v>
      </c>
      <c r="AP686" s="657">
        <v>18</v>
      </c>
      <c r="AQ686" s="657">
        <v>11</v>
      </c>
      <c r="AR686" s="665">
        <v>7</v>
      </c>
      <c r="AS686" s="657">
        <v>5</v>
      </c>
      <c r="AT686" s="666">
        <v>2</v>
      </c>
      <c r="AU686" s="657">
        <v>7</v>
      </c>
      <c r="AV686" s="657">
        <v>5</v>
      </c>
      <c r="AW686" s="657">
        <v>2</v>
      </c>
      <c r="AX686" s="665">
        <v>11</v>
      </c>
      <c r="AY686" s="657">
        <v>8</v>
      </c>
      <c r="AZ686" s="666">
        <v>3</v>
      </c>
      <c r="BA686" s="657">
        <v>15</v>
      </c>
      <c r="BB686" s="657">
        <v>11</v>
      </c>
      <c r="BC686" s="657">
        <v>4</v>
      </c>
      <c r="BD686" s="665">
        <v>0</v>
      </c>
      <c r="BE686" s="657">
        <v>0</v>
      </c>
      <c r="BF686" s="666">
        <v>0</v>
      </c>
      <c r="BG686" s="657">
        <v>2</v>
      </c>
      <c r="BH686" s="657">
        <v>1</v>
      </c>
      <c r="BI686" s="657">
        <v>1</v>
      </c>
      <c r="BJ686" s="665">
        <v>0</v>
      </c>
      <c r="BK686" s="657">
        <v>0</v>
      </c>
      <c r="BL686" s="666">
        <v>0</v>
      </c>
      <c r="BM686" s="657">
        <v>5</v>
      </c>
      <c r="BN686" s="657">
        <v>5</v>
      </c>
      <c r="BO686" s="657">
        <v>0</v>
      </c>
      <c r="BP686" s="665">
        <v>6</v>
      </c>
      <c r="BQ686" s="657">
        <v>4</v>
      </c>
      <c r="BR686" s="666">
        <v>2</v>
      </c>
      <c r="BS686" s="657">
        <v>13</v>
      </c>
      <c r="BT686" s="657">
        <v>10</v>
      </c>
      <c r="BU686" s="657">
        <v>3</v>
      </c>
      <c r="BV686" s="665">
        <v>5</v>
      </c>
      <c r="BW686" s="657">
        <v>4</v>
      </c>
      <c r="BX686" s="666">
        <v>1</v>
      </c>
      <c r="BY686" s="657">
        <v>22</v>
      </c>
      <c r="BZ686" s="657">
        <v>15</v>
      </c>
      <c r="CA686" s="657">
        <v>7</v>
      </c>
      <c r="CB686" s="665">
        <v>4</v>
      </c>
      <c r="CC686" s="657">
        <v>3</v>
      </c>
      <c r="CD686" s="666">
        <v>1</v>
      </c>
      <c r="CE686" s="657">
        <v>21</v>
      </c>
      <c r="CF686" s="657">
        <v>11</v>
      </c>
      <c r="CG686" s="657">
        <v>10</v>
      </c>
      <c r="CH686" s="665">
        <v>1</v>
      </c>
      <c r="CI686" s="657">
        <v>1</v>
      </c>
      <c r="CJ686" s="666">
        <v>0</v>
      </c>
      <c r="CK686" s="657">
        <v>11</v>
      </c>
      <c r="CL686" s="657">
        <v>9</v>
      </c>
      <c r="CM686" s="657">
        <v>2</v>
      </c>
      <c r="CN686" s="665">
        <v>7</v>
      </c>
      <c r="CO686" s="657">
        <v>3</v>
      </c>
      <c r="CP686" s="666">
        <v>4</v>
      </c>
      <c r="CQ686" s="657">
        <v>49</v>
      </c>
      <c r="CR686" s="657">
        <v>16</v>
      </c>
      <c r="CS686" s="657">
        <v>33</v>
      </c>
      <c r="CT686" s="665">
        <v>0</v>
      </c>
      <c r="CU686" s="657">
        <v>0</v>
      </c>
      <c r="CV686" s="666">
        <v>0</v>
      </c>
      <c r="CW686" s="657">
        <v>5</v>
      </c>
      <c r="CX686" s="657">
        <v>3</v>
      </c>
      <c r="CY686" s="657">
        <v>2</v>
      </c>
      <c r="CZ686" s="665">
        <v>0</v>
      </c>
      <c r="DA686" s="657">
        <v>0</v>
      </c>
      <c r="DB686" s="666">
        <v>0</v>
      </c>
      <c r="DC686" s="657">
        <v>1</v>
      </c>
      <c r="DD686" s="657">
        <v>1</v>
      </c>
      <c r="DE686" s="657">
        <v>0</v>
      </c>
      <c r="DF686" s="665">
        <v>1</v>
      </c>
      <c r="DG686" s="657">
        <v>1</v>
      </c>
      <c r="DH686" s="666">
        <v>0</v>
      </c>
      <c r="DI686" s="657">
        <v>3</v>
      </c>
      <c r="DJ686" s="657">
        <v>2</v>
      </c>
      <c r="DK686" s="657">
        <v>1</v>
      </c>
      <c r="DL686" s="665">
        <v>1</v>
      </c>
      <c r="DM686" s="657">
        <v>1</v>
      </c>
      <c r="DN686" s="666">
        <v>0</v>
      </c>
      <c r="DO686" s="657">
        <v>0</v>
      </c>
      <c r="DP686" s="657">
        <v>0</v>
      </c>
      <c r="DQ686" s="657">
        <v>0</v>
      </c>
      <c r="DR686" s="665">
        <v>1</v>
      </c>
      <c r="DS686" s="657">
        <v>1</v>
      </c>
      <c r="DT686" s="666">
        <v>0</v>
      </c>
      <c r="DU686" s="665">
        <v>0</v>
      </c>
      <c r="DV686" s="657">
        <v>0</v>
      </c>
      <c r="DW686" s="666">
        <v>0</v>
      </c>
    </row>
    <row r="687" spans="1:127" hidden="1" x14ac:dyDescent="0.15">
      <c r="A687" s="529" t="s">
        <v>2029</v>
      </c>
      <c r="B687" s="661">
        <v>948</v>
      </c>
      <c r="C687" s="662">
        <v>618</v>
      </c>
      <c r="D687" s="663">
        <v>318</v>
      </c>
      <c r="E687" s="657">
        <v>340</v>
      </c>
      <c r="F687" s="657">
        <v>221</v>
      </c>
      <c r="G687" s="657">
        <v>109</v>
      </c>
      <c r="H687" s="665">
        <v>116</v>
      </c>
      <c r="I687" s="657">
        <v>59</v>
      </c>
      <c r="J687" s="666">
        <v>55</v>
      </c>
      <c r="K687" s="657">
        <v>71</v>
      </c>
      <c r="L687" s="657">
        <v>51</v>
      </c>
      <c r="M687" s="657">
        <v>20</v>
      </c>
      <c r="N687" s="665">
        <v>50</v>
      </c>
      <c r="O687" s="657">
        <v>38</v>
      </c>
      <c r="P687" s="666">
        <v>12</v>
      </c>
      <c r="Q687" s="657">
        <v>67</v>
      </c>
      <c r="R687" s="657">
        <v>40</v>
      </c>
      <c r="S687" s="657">
        <v>27</v>
      </c>
      <c r="T687" s="665">
        <v>2</v>
      </c>
      <c r="U687" s="657">
        <v>1</v>
      </c>
      <c r="V687" s="666">
        <v>1</v>
      </c>
      <c r="W687" s="657">
        <v>5</v>
      </c>
      <c r="X687" s="657">
        <v>4</v>
      </c>
      <c r="Y687" s="657">
        <v>1</v>
      </c>
      <c r="Z687" s="665">
        <v>19</v>
      </c>
      <c r="AA687" s="657">
        <v>14</v>
      </c>
      <c r="AB687" s="666">
        <v>5</v>
      </c>
      <c r="AC687" s="657">
        <v>1</v>
      </c>
      <c r="AD687" s="657">
        <v>1</v>
      </c>
      <c r="AE687" s="657">
        <v>0</v>
      </c>
      <c r="AF687" s="665">
        <v>11</v>
      </c>
      <c r="AG687" s="657">
        <v>8</v>
      </c>
      <c r="AH687" s="666">
        <v>3</v>
      </c>
      <c r="AI687" s="657">
        <v>133</v>
      </c>
      <c r="AJ687" s="657">
        <v>84</v>
      </c>
      <c r="AK687" s="657">
        <v>49</v>
      </c>
      <c r="AL687" s="665">
        <v>2</v>
      </c>
      <c r="AM687" s="657">
        <v>1</v>
      </c>
      <c r="AN687" s="666">
        <v>1</v>
      </c>
      <c r="AO687" s="657">
        <v>12</v>
      </c>
      <c r="AP687" s="657">
        <v>9</v>
      </c>
      <c r="AQ687" s="657">
        <v>3</v>
      </c>
      <c r="AR687" s="665">
        <v>7</v>
      </c>
      <c r="AS687" s="657">
        <v>5</v>
      </c>
      <c r="AT687" s="666">
        <v>2</v>
      </c>
      <c r="AU687" s="657">
        <v>7</v>
      </c>
      <c r="AV687" s="657">
        <v>5</v>
      </c>
      <c r="AW687" s="657">
        <v>2</v>
      </c>
      <c r="AX687" s="665">
        <v>5</v>
      </c>
      <c r="AY687" s="657">
        <v>4</v>
      </c>
      <c r="AZ687" s="666">
        <v>1</v>
      </c>
      <c r="BA687" s="657">
        <v>15</v>
      </c>
      <c r="BB687" s="657">
        <v>11</v>
      </c>
      <c r="BC687" s="657">
        <v>4</v>
      </c>
      <c r="BD687" s="665">
        <v>0</v>
      </c>
      <c r="BE687" s="657">
        <v>0</v>
      </c>
      <c r="BF687" s="666">
        <v>0</v>
      </c>
      <c r="BG687" s="657">
        <v>0</v>
      </c>
      <c r="BH687" s="657">
        <v>0</v>
      </c>
      <c r="BI687" s="657">
        <v>0</v>
      </c>
      <c r="BJ687" s="665">
        <v>0</v>
      </c>
      <c r="BK687" s="657">
        <v>0</v>
      </c>
      <c r="BL687" s="666">
        <v>0</v>
      </c>
      <c r="BM687" s="657">
        <v>5</v>
      </c>
      <c r="BN687" s="657">
        <v>5</v>
      </c>
      <c r="BO687" s="657">
        <v>0</v>
      </c>
      <c r="BP687" s="665">
        <v>6</v>
      </c>
      <c r="BQ687" s="657">
        <v>4</v>
      </c>
      <c r="BR687" s="666">
        <v>2</v>
      </c>
      <c r="BS687" s="657">
        <v>13</v>
      </c>
      <c r="BT687" s="657">
        <v>10</v>
      </c>
      <c r="BU687" s="657">
        <v>3</v>
      </c>
      <c r="BV687" s="665">
        <v>5</v>
      </c>
      <c r="BW687" s="657">
        <v>4</v>
      </c>
      <c r="BX687" s="666">
        <v>1</v>
      </c>
      <c r="BY687" s="657">
        <v>4</v>
      </c>
      <c r="BZ687" s="657">
        <v>3</v>
      </c>
      <c r="CA687" s="657">
        <v>1</v>
      </c>
      <c r="CB687" s="665">
        <v>4</v>
      </c>
      <c r="CC687" s="657">
        <v>3</v>
      </c>
      <c r="CD687" s="666">
        <v>1</v>
      </c>
      <c r="CE687" s="657">
        <v>21</v>
      </c>
      <c r="CF687" s="657">
        <v>11</v>
      </c>
      <c r="CG687" s="657">
        <v>10</v>
      </c>
      <c r="CH687" s="665">
        <v>1</v>
      </c>
      <c r="CI687" s="657">
        <v>1</v>
      </c>
      <c r="CJ687" s="666">
        <v>0</v>
      </c>
      <c r="CK687" s="657">
        <v>11</v>
      </c>
      <c r="CL687" s="657">
        <v>9</v>
      </c>
      <c r="CM687" s="657">
        <v>2</v>
      </c>
      <c r="CN687" s="665">
        <v>2</v>
      </c>
      <c r="CO687" s="657">
        <v>2</v>
      </c>
      <c r="CP687" s="666">
        <v>0</v>
      </c>
      <c r="CQ687" s="657">
        <v>1</v>
      </c>
      <c r="CR687" s="657">
        <v>1</v>
      </c>
      <c r="CS687" s="657">
        <v>0</v>
      </c>
      <c r="CT687" s="665">
        <v>0</v>
      </c>
      <c r="CU687" s="657">
        <v>0</v>
      </c>
      <c r="CV687" s="666">
        <v>0</v>
      </c>
      <c r="CW687" s="657">
        <v>5</v>
      </c>
      <c r="CX687" s="657">
        <v>3</v>
      </c>
      <c r="CY687" s="657">
        <v>2</v>
      </c>
      <c r="CZ687" s="665">
        <v>0</v>
      </c>
      <c r="DA687" s="657">
        <v>0</v>
      </c>
      <c r="DB687" s="666">
        <v>0</v>
      </c>
      <c r="DC687" s="657">
        <v>1</v>
      </c>
      <c r="DD687" s="657">
        <v>1</v>
      </c>
      <c r="DE687" s="657">
        <v>0</v>
      </c>
      <c r="DF687" s="665">
        <v>1</v>
      </c>
      <c r="DG687" s="657">
        <v>1</v>
      </c>
      <c r="DH687" s="666">
        <v>0</v>
      </c>
      <c r="DI687" s="657">
        <v>3</v>
      </c>
      <c r="DJ687" s="657">
        <v>2</v>
      </c>
      <c r="DK687" s="657">
        <v>1</v>
      </c>
      <c r="DL687" s="665">
        <v>1</v>
      </c>
      <c r="DM687" s="657">
        <v>1</v>
      </c>
      <c r="DN687" s="666">
        <v>0</v>
      </c>
      <c r="DO687" s="657">
        <v>0</v>
      </c>
      <c r="DP687" s="657">
        <v>0</v>
      </c>
      <c r="DQ687" s="657">
        <v>0</v>
      </c>
      <c r="DR687" s="665">
        <v>1</v>
      </c>
      <c r="DS687" s="657">
        <v>1</v>
      </c>
      <c r="DT687" s="666">
        <v>0</v>
      </c>
      <c r="DU687" s="665">
        <v>0</v>
      </c>
      <c r="DV687" s="657">
        <v>0</v>
      </c>
      <c r="DW687" s="666">
        <v>0</v>
      </c>
    </row>
    <row r="688" spans="1:127" hidden="1" x14ac:dyDescent="0.15">
      <c r="A688" s="529" t="s">
        <v>2030</v>
      </c>
      <c r="B688" s="661">
        <v>1573</v>
      </c>
      <c r="C688" s="662">
        <v>684</v>
      </c>
      <c r="D688" s="663">
        <v>872</v>
      </c>
      <c r="E688" s="657">
        <v>829</v>
      </c>
      <c r="F688" s="657">
        <v>422</v>
      </c>
      <c r="G688" s="657">
        <v>407</v>
      </c>
      <c r="H688" s="665">
        <v>250</v>
      </c>
      <c r="I688" s="657">
        <v>97</v>
      </c>
      <c r="J688" s="666">
        <v>136</v>
      </c>
      <c r="K688" s="657">
        <v>69</v>
      </c>
      <c r="L688" s="657">
        <v>20</v>
      </c>
      <c r="M688" s="657">
        <v>49</v>
      </c>
      <c r="N688" s="665">
        <v>127</v>
      </c>
      <c r="O688" s="657">
        <v>27</v>
      </c>
      <c r="P688" s="666">
        <v>100</v>
      </c>
      <c r="Q688" s="657">
        <v>176</v>
      </c>
      <c r="R688" s="657">
        <v>58</v>
      </c>
      <c r="S688" s="657">
        <v>118</v>
      </c>
      <c r="T688" s="665">
        <v>11</v>
      </c>
      <c r="U688" s="657">
        <v>8</v>
      </c>
      <c r="V688" s="666">
        <v>3</v>
      </c>
      <c r="W688" s="657">
        <v>0</v>
      </c>
      <c r="X688" s="657">
        <v>0</v>
      </c>
      <c r="Y688" s="657">
        <v>0</v>
      </c>
      <c r="Z688" s="665">
        <v>0</v>
      </c>
      <c r="AA688" s="657">
        <v>0</v>
      </c>
      <c r="AB688" s="666">
        <v>0</v>
      </c>
      <c r="AC688" s="657">
        <v>0</v>
      </c>
      <c r="AD688" s="657">
        <v>0</v>
      </c>
      <c r="AE688" s="657">
        <v>0</v>
      </c>
      <c r="AF688" s="665">
        <v>15</v>
      </c>
      <c r="AG688" s="657">
        <v>10</v>
      </c>
      <c r="AH688" s="666">
        <v>5</v>
      </c>
      <c r="AI688" s="657">
        <v>0</v>
      </c>
      <c r="AJ688" s="657">
        <v>0</v>
      </c>
      <c r="AK688" s="657">
        <v>0</v>
      </c>
      <c r="AL688" s="665">
        <v>0</v>
      </c>
      <c r="AM688" s="657">
        <v>0</v>
      </c>
      <c r="AN688" s="666">
        <v>0</v>
      </c>
      <c r="AO688" s="657">
        <v>17</v>
      </c>
      <c r="AP688" s="657">
        <v>9</v>
      </c>
      <c r="AQ688" s="657">
        <v>8</v>
      </c>
      <c r="AR688" s="665">
        <v>0</v>
      </c>
      <c r="AS688" s="657">
        <v>0</v>
      </c>
      <c r="AT688" s="666">
        <v>0</v>
      </c>
      <c r="AU688" s="657">
        <v>0</v>
      </c>
      <c r="AV688" s="657">
        <v>0</v>
      </c>
      <c r="AW688" s="657">
        <v>0</v>
      </c>
      <c r="AX688" s="665">
        <v>6</v>
      </c>
      <c r="AY688" s="657">
        <v>4</v>
      </c>
      <c r="AZ688" s="666">
        <v>2</v>
      </c>
      <c r="BA688" s="657">
        <v>0</v>
      </c>
      <c r="BB688" s="657">
        <v>0</v>
      </c>
      <c r="BC688" s="657">
        <v>0</v>
      </c>
      <c r="BD688" s="665">
        <v>0</v>
      </c>
      <c r="BE688" s="657">
        <v>0</v>
      </c>
      <c r="BF688" s="666">
        <v>0</v>
      </c>
      <c r="BG688" s="657">
        <v>2</v>
      </c>
      <c r="BH688" s="657">
        <v>1</v>
      </c>
      <c r="BI688" s="657">
        <v>1</v>
      </c>
      <c r="BJ688" s="665">
        <v>0</v>
      </c>
      <c r="BK688" s="657">
        <v>0</v>
      </c>
      <c r="BL688" s="666">
        <v>0</v>
      </c>
      <c r="BM688" s="657">
        <v>0</v>
      </c>
      <c r="BN688" s="657">
        <v>0</v>
      </c>
      <c r="BO688" s="657">
        <v>0</v>
      </c>
      <c r="BP688" s="665">
        <v>0</v>
      </c>
      <c r="BQ688" s="657">
        <v>0</v>
      </c>
      <c r="BR688" s="666">
        <v>0</v>
      </c>
      <c r="BS688" s="657">
        <v>0</v>
      </c>
      <c r="BT688" s="657">
        <v>0</v>
      </c>
      <c r="BU688" s="657">
        <v>0</v>
      </c>
      <c r="BV688" s="665">
        <v>0</v>
      </c>
      <c r="BW688" s="657">
        <v>0</v>
      </c>
      <c r="BX688" s="666">
        <v>0</v>
      </c>
      <c r="BY688" s="657">
        <v>18</v>
      </c>
      <c r="BZ688" s="657">
        <v>12</v>
      </c>
      <c r="CA688" s="657">
        <v>6</v>
      </c>
      <c r="CB688" s="665">
        <v>0</v>
      </c>
      <c r="CC688" s="657">
        <v>0</v>
      </c>
      <c r="CD688" s="666">
        <v>0</v>
      </c>
      <c r="CE688" s="657">
        <v>0</v>
      </c>
      <c r="CF688" s="657">
        <v>0</v>
      </c>
      <c r="CG688" s="657">
        <v>0</v>
      </c>
      <c r="CH688" s="665">
        <v>0</v>
      </c>
      <c r="CI688" s="657">
        <v>0</v>
      </c>
      <c r="CJ688" s="666">
        <v>0</v>
      </c>
      <c r="CK688" s="657">
        <v>0</v>
      </c>
      <c r="CL688" s="657">
        <v>0</v>
      </c>
      <c r="CM688" s="657">
        <v>0</v>
      </c>
      <c r="CN688" s="665">
        <v>5</v>
      </c>
      <c r="CO688" s="657">
        <v>1</v>
      </c>
      <c r="CP688" s="666">
        <v>4</v>
      </c>
      <c r="CQ688" s="657">
        <v>48</v>
      </c>
      <c r="CR688" s="657">
        <v>15</v>
      </c>
      <c r="CS688" s="657">
        <v>33</v>
      </c>
      <c r="CT688" s="665">
        <v>0</v>
      </c>
      <c r="CU688" s="657">
        <v>0</v>
      </c>
      <c r="CV688" s="666">
        <v>0</v>
      </c>
      <c r="CW688" s="657">
        <v>0</v>
      </c>
      <c r="CX688" s="657">
        <v>0</v>
      </c>
      <c r="CY688" s="657">
        <v>0</v>
      </c>
      <c r="CZ688" s="665">
        <v>0</v>
      </c>
      <c r="DA688" s="657">
        <v>0</v>
      </c>
      <c r="DB688" s="666">
        <v>0</v>
      </c>
      <c r="DC688" s="657">
        <v>0</v>
      </c>
      <c r="DD688" s="657">
        <v>0</v>
      </c>
      <c r="DE688" s="657">
        <v>0</v>
      </c>
      <c r="DF688" s="665">
        <v>0</v>
      </c>
      <c r="DG688" s="657">
        <v>0</v>
      </c>
      <c r="DH688" s="666">
        <v>0</v>
      </c>
      <c r="DI688" s="657">
        <v>0</v>
      </c>
      <c r="DJ688" s="657">
        <v>0</v>
      </c>
      <c r="DK688" s="657">
        <v>0</v>
      </c>
      <c r="DL688" s="665">
        <v>0</v>
      </c>
      <c r="DM688" s="657">
        <v>0</v>
      </c>
      <c r="DN688" s="666">
        <v>0</v>
      </c>
      <c r="DO688" s="657">
        <v>0</v>
      </c>
      <c r="DP688" s="657">
        <v>0</v>
      </c>
      <c r="DQ688" s="657">
        <v>0</v>
      </c>
      <c r="DR688" s="665">
        <v>0</v>
      </c>
      <c r="DS688" s="657">
        <v>0</v>
      </c>
      <c r="DT688" s="666">
        <v>0</v>
      </c>
      <c r="DU688" s="665">
        <v>0</v>
      </c>
      <c r="DV688" s="657">
        <v>0</v>
      </c>
      <c r="DW688" s="666">
        <v>0</v>
      </c>
    </row>
    <row r="689" spans="1:127" hidden="1" x14ac:dyDescent="0.15">
      <c r="A689" s="529" t="s">
        <v>2031</v>
      </c>
      <c r="B689" s="661">
        <v>2394</v>
      </c>
      <c r="C689" s="662">
        <v>655</v>
      </c>
      <c r="D689" s="663">
        <v>1738</v>
      </c>
      <c r="E689" s="657">
        <v>1486</v>
      </c>
      <c r="F689" s="657">
        <v>420</v>
      </c>
      <c r="G689" s="657">
        <v>1066</v>
      </c>
      <c r="H689" s="665">
        <v>124</v>
      </c>
      <c r="I689" s="657">
        <v>35</v>
      </c>
      <c r="J689" s="666">
        <v>89</v>
      </c>
      <c r="K689" s="657">
        <v>238</v>
      </c>
      <c r="L689" s="657">
        <v>75</v>
      </c>
      <c r="M689" s="657">
        <v>163</v>
      </c>
      <c r="N689" s="665">
        <v>14</v>
      </c>
      <c r="O689" s="657">
        <v>6</v>
      </c>
      <c r="P689" s="666">
        <v>8</v>
      </c>
      <c r="Q689" s="657">
        <v>29</v>
      </c>
      <c r="R689" s="657">
        <v>0</v>
      </c>
      <c r="S689" s="657">
        <v>28</v>
      </c>
      <c r="T689" s="665">
        <v>5</v>
      </c>
      <c r="U689" s="657">
        <v>1</v>
      </c>
      <c r="V689" s="666">
        <v>4</v>
      </c>
      <c r="W689" s="657">
        <v>5</v>
      </c>
      <c r="X689" s="657">
        <v>2</v>
      </c>
      <c r="Y689" s="657">
        <v>3</v>
      </c>
      <c r="Z689" s="665">
        <v>0</v>
      </c>
      <c r="AA689" s="657">
        <v>0</v>
      </c>
      <c r="AB689" s="666">
        <v>0</v>
      </c>
      <c r="AC689" s="657">
        <v>0</v>
      </c>
      <c r="AD689" s="657">
        <v>0</v>
      </c>
      <c r="AE689" s="657">
        <v>0</v>
      </c>
      <c r="AF689" s="665">
        <v>0</v>
      </c>
      <c r="AG689" s="657">
        <v>0</v>
      </c>
      <c r="AH689" s="666">
        <v>0</v>
      </c>
      <c r="AI689" s="657">
        <v>248</v>
      </c>
      <c r="AJ689" s="657">
        <v>40</v>
      </c>
      <c r="AK689" s="657">
        <v>208</v>
      </c>
      <c r="AL689" s="665">
        <v>1</v>
      </c>
      <c r="AM689" s="657">
        <v>1</v>
      </c>
      <c r="AN689" s="666">
        <v>0</v>
      </c>
      <c r="AO689" s="657">
        <v>16</v>
      </c>
      <c r="AP689" s="657">
        <v>5</v>
      </c>
      <c r="AQ689" s="657">
        <v>11</v>
      </c>
      <c r="AR689" s="665">
        <v>43</v>
      </c>
      <c r="AS689" s="657">
        <v>4</v>
      </c>
      <c r="AT689" s="666">
        <v>39</v>
      </c>
      <c r="AU689" s="657">
        <v>0</v>
      </c>
      <c r="AV689" s="657">
        <v>0</v>
      </c>
      <c r="AW689" s="657">
        <v>0</v>
      </c>
      <c r="AX689" s="665">
        <v>31</v>
      </c>
      <c r="AY689" s="657">
        <v>15</v>
      </c>
      <c r="AZ689" s="666">
        <v>16</v>
      </c>
      <c r="BA689" s="657">
        <v>2</v>
      </c>
      <c r="BB689" s="657">
        <v>1</v>
      </c>
      <c r="BC689" s="657">
        <v>1</v>
      </c>
      <c r="BD689" s="665">
        <v>3</v>
      </c>
      <c r="BE689" s="657">
        <v>2</v>
      </c>
      <c r="BF689" s="666">
        <v>1</v>
      </c>
      <c r="BG689" s="657">
        <v>0</v>
      </c>
      <c r="BH689" s="657">
        <v>0</v>
      </c>
      <c r="BI689" s="657">
        <v>0</v>
      </c>
      <c r="BJ689" s="665">
        <v>4</v>
      </c>
      <c r="BK689" s="657">
        <v>3</v>
      </c>
      <c r="BL689" s="666">
        <v>1</v>
      </c>
      <c r="BM689" s="657">
        <v>0</v>
      </c>
      <c r="BN689" s="657">
        <v>0</v>
      </c>
      <c r="BO689" s="657">
        <v>0</v>
      </c>
      <c r="BP689" s="665">
        <v>61</v>
      </c>
      <c r="BQ689" s="657">
        <v>10</v>
      </c>
      <c r="BR689" s="666">
        <v>51</v>
      </c>
      <c r="BS689" s="657">
        <v>25</v>
      </c>
      <c r="BT689" s="657">
        <v>9</v>
      </c>
      <c r="BU689" s="657">
        <v>16</v>
      </c>
      <c r="BV689" s="665">
        <v>0</v>
      </c>
      <c r="BW689" s="657">
        <v>0</v>
      </c>
      <c r="BX689" s="666">
        <v>0</v>
      </c>
      <c r="BY689" s="657">
        <v>59</v>
      </c>
      <c r="BZ689" s="657">
        <v>26</v>
      </c>
      <c r="CA689" s="657">
        <v>33</v>
      </c>
      <c r="CB689" s="665">
        <v>0</v>
      </c>
      <c r="CC689" s="657">
        <v>0</v>
      </c>
      <c r="CD689" s="666">
        <v>0</v>
      </c>
      <c r="CE689" s="657">
        <v>0</v>
      </c>
      <c r="CF689" s="657">
        <v>0</v>
      </c>
      <c r="CG689" s="657">
        <v>0</v>
      </c>
      <c r="CH689" s="665">
        <v>0</v>
      </c>
      <c r="CI689" s="657">
        <v>0</v>
      </c>
      <c r="CJ689" s="666">
        <v>0</v>
      </c>
      <c r="CK689" s="657">
        <v>0</v>
      </c>
      <c r="CL689" s="657">
        <v>0</v>
      </c>
      <c r="CM689" s="657">
        <v>0</v>
      </c>
      <c r="CN689" s="665">
        <v>0</v>
      </c>
      <c r="CO689" s="657">
        <v>0</v>
      </c>
      <c r="CP689" s="666">
        <v>0</v>
      </c>
      <c r="CQ689" s="657">
        <v>0</v>
      </c>
      <c r="CR689" s="657">
        <v>0</v>
      </c>
      <c r="CS689" s="657">
        <v>0</v>
      </c>
      <c r="CT689" s="665">
        <v>0</v>
      </c>
      <c r="CU689" s="657">
        <v>0</v>
      </c>
      <c r="CV689" s="666">
        <v>0</v>
      </c>
      <c r="CW689" s="657">
        <v>0</v>
      </c>
      <c r="CX689" s="657">
        <v>0</v>
      </c>
      <c r="CY689" s="657">
        <v>0</v>
      </c>
      <c r="CZ689" s="665">
        <v>0</v>
      </c>
      <c r="DA689" s="657">
        <v>0</v>
      </c>
      <c r="DB689" s="666">
        <v>0</v>
      </c>
      <c r="DC689" s="657">
        <v>0</v>
      </c>
      <c r="DD689" s="657">
        <v>0</v>
      </c>
      <c r="DE689" s="657">
        <v>0</v>
      </c>
      <c r="DF689" s="665">
        <v>0</v>
      </c>
      <c r="DG689" s="657">
        <v>0</v>
      </c>
      <c r="DH689" s="666">
        <v>0</v>
      </c>
      <c r="DI689" s="657">
        <v>0</v>
      </c>
      <c r="DJ689" s="657">
        <v>0</v>
      </c>
      <c r="DK689" s="657">
        <v>0</v>
      </c>
      <c r="DL689" s="665">
        <v>0</v>
      </c>
      <c r="DM689" s="657">
        <v>0</v>
      </c>
      <c r="DN689" s="666">
        <v>0</v>
      </c>
      <c r="DO689" s="657">
        <v>0</v>
      </c>
      <c r="DP689" s="657">
        <v>0</v>
      </c>
      <c r="DQ689" s="657">
        <v>0</v>
      </c>
      <c r="DR689" s="665">
        <v>0</v>
      </c>
      <c r="DS689" s="657">
        <v>0</v>
      </c>
      <c r="DT689" s="666">
        <v>0</v>
      </c>
      <c r="DU689" s="665">
        <v>0</v>
      </c>
      <c r="DV689" s="657">
        <v>0</v>
      </c>
      <c r="DW689" s="666">
        <v>0</v>
      </c>
    </row>
    <row r="690" spans="1:127" hidden="1" x14ac:dyDescent="0.15">
      <c r="A690" s="529" t="s">
        <v>2032</v>
      </c>
      <c r="B690" s="661">
        <v>0</v>
      </c>
      <c r="C690" s="662">
        <v>0</v>
      </c>
      <c r="D690" s="663">
        <v>0</v>
      </c>
      <c r="E690" s="657">
        <v>0</v>
      </c>
      <c r="F690" s="657">
        <v>0</v>
      </c>
      <c r="G690" s="657">
        <v>0</v>
      </c>
      <c r="H690" s="665">
        <v>0</v>
      </c>
      <c r="I690" s="657">
        <v>0</v>
      </c>
      <c r="J690" s="666">
        <v>0</v>
      </c>
      <c r="K690" s="657">
        <v>0</v>
      </c>
      <c r="L690" s="657">
        <v>0</v>
      </c>
      <c r="M690" s="657">
        <v>0</v>
      </c>
      <c r="N690" s="665">
        <v>0</v>
      </c>
      <c r="O690" s="657">
        <v>0</v>
      </c>
      <c r="P690" s="666">
        <v>0</v>
      </c>
      <c r="Q690" s="657">
        <v>0</v>
      </c>
      <c r="R690" s="657">
        <v>0</v>
      </c>
      <c r="S690" s="657">
        <v>0</v>
      </c>
      <c r="T690" s="665">
        <v>0</v>
      </c>
      <c r="U690" s="657">
        <v>0</v>
      </c>
      <c r="V690" s="666">
        <v>0</v>
      </c>
      <c r="W690" s="657">
        <v>0</v>
      </c>
      <c r="X690" s="657">
        <v>0</v>
      </c>
      <c r="Y690" s="657">
        <v>0</v>
      </c>
      <c r="Z690" s="665">
        <v>0</v>
      </c>
      <c r="AA690" s="657">
        <v>0</v>
      </c>
      <c r="AB690" s="666">
        <v>0</v>
      </c>
      <c r="AC690" s="657">
        <v>0</v>
      </c>
      <c r="AD690" s="657">
        <v>0</v>
      </c>
      <c r="AE690" s="657">
        <v>0</v>
      </c>
      <c r="AF690" s="665">
        <v>0</v>
      </c>
      <c r="AG690" s="657">
        <v>0</v>
      </c>
      <c r="AH690" s="666">
        <v>0</v>
      </c>
      <c r="AI690" s="657">
        <v>0</v>
      </c>
      <c r="AJ690" s="657">
        <v>0</v>
      </c>
      <c r="AK690" s="657">
        <v>0</v>
      </c>
      <c r="AL690" s="665">
        <v>0</v>
      </c>
      <c r="AM690" s="657">
        <v>0</v>
      </c>
      <c r="AN690" s="666">
        <v>0</v>
      </c>
      <c r="AO690" s="657">
        <v>0</v>
      </c>
      <c r="AP690" s="657">
        <v>0</v>
      </c>
      <c r="AQ690" s="657">
        <v>0</v>
      </c>
      <c r="AR690" s="665">
        <v>0</v>
      </c>
      <c r="AS690" s="657">
        <v>0</v>
      </c>
      <c r="AT690" s="666">
        <v>0</v>
      </c>
      <c r="AU690" s="657">
        <v>0</v>
      </c>
      <c r="AV690" s="657">
        <v>0</v>
      </c>
      <c r="AW690" s="657">
        <v>0</v>
      </c>
      <c r="AX690" s="665">
        <v>0</v>
      </c>
      <c r="AY690" s="657">
        <v>0</v>
      </c>
      <c r="AZ690" s="666">
        <v>0</v>
      </c>
      <c r="BA690" s="657">
        <v>0</v>
      </c>
      <c r="BB690" s="657">
        <v>0</v>
      </c>
      <c r="BC690" s="657">
        <v>0</v>
      </c>
      <c r="BD690" s="665">
        <v>0</v>
      </c>
      <c r="BE690" s="657">
        <v>0</v>
      </c>
      <c r="BF690" s="666">
        <v>0</v>
      </c>
      <c r="BG690" s="657">
        <v>0</v>
      </c>
      <c r="BH690" s="657">
        <v>0</v>
      </c>
      <c r="BI690" s="657">
        <v>0</v>
      </c>
      <c r="BJ690" s="665">
        <v>0</v>
      </c>
      <c r="BK690" s="657">
        <v>0</v>
      </c>
      <c r="BL690" s="666">
        <v>0</v>
      </c>
      <c r="BM690" s="657">
        <v>0</v>
      </c>
      <c r="BN690" s="657">
        <v>0</v>
      </c>
      <c r="BO690" s="657">
        <v>0</v>
      </c>
      <c r="BP690" s="665">
        <v>0</v>
      </c>
      <c r="BQ690" s="657">
        <v>0</v>
      </c>
      <c r="BR690" s="666">
        <v>0</v>
      </c>
      <c r="BS690" s="657">
        <v>0</v>
      </c>
      <c r="BT690" s="657">
        <v>0</v>
      </c>
      <c r="BU690" s="657">
        <v>0</v>
      </c>
      <c r="BV690" s="665">
        <v>0</v>
      </c>
      <c r="BW690" s="657">
        <v>0</v>
      </c>
      <c r="BX690" s="666">
        <v>0</v>
      </c>
      <c r="BY690" s="657">
        <v>0</v>
      </c>
      <c r="BZ690" s="657">
        <v>0</v>
      </c>
      <c r="CA690" s="657">
        <v>0</v>
      </c>
      <c r="CB690" s="665">
        <v>0</v>
      </c>
      <c r="CC690" s="657">
        <v>0</v>
      </c>
      <c r="CD690" s="666">
        <v>0</v>
      </c>
      <c r="CE690" s="657">
        <v>0</v>
      </c>
      <c r="CF690" s="657">
        <v>0</v>
      </c>
      <c r="CG690" s="657">
        <v>0</v>
      </c>
      <c r="CH690" s="665">
        <v>0</v>
      </c>
      <c r="CI690" s="657">
        <v>0</v>
      </c>
      <c r="CJ690" s="666">
        <v>0</v>
      </c>
      <c r="CK690" s="657">
        <v>0</v>
      </c>
      <c r="CL690" s="657">
        <v>0</v>
      </c>
      <c r="CM690" s="657">
        <v>0</v>
      </c>
      <c r="CN690" s="665">
        <v>0</v>
      </c>
      <c r="CO690" s="657">
        <v>0</v>
      </c>
      <c r="CP690" s="666">
        <v>0</v>
      </c>
      <c r="CQ690" s="657">
        <v>0</v>
      </c>
      <c r="CR690" s="657">
        <v>0</v>
      </c>
      <c r="CS690" s="657">
        <v>0</v>
      </c>
      <c r="CT690" s="665">
        <v>0</v>
      </c>
      <c r="CU690" s="657">
        <v>0</v>
      </c>
      <c r="CV690" s="666">
        <v>0</v>
      </c>
      <c r="CW690" s="657">
        <v>0</v>
      </c>
      <c r="CX690" s="657">
        <v>0</v>
      </c>
      <c r="CY690" s="657">
        <v>0</v>
      </c>
      <c r="CZ690" s="665">
        <v>0</v>
      </c>
      <c r="DA690" s="657">
        <v>0</v>
      </c>
      <c r="DB690" s="666">
        <v>0</v>
      </c>
      <c r="DC690" s="657">
        <v>0</v>
      </c>
      <c r="DD690" s="657">
        <v>0</v>
      </c>
      <c r="DE690" s="657">
        <v>0</v>
      </c>
      <c r="DF690" s="665">
        <v>0</v>
      </c>
      <c r="DG690" s="657">
        <v>0</v>
      </c>
      <c r="DH690" s="666">
        <v>0</v>
      </c>
      <c r="DI690" s="657">
        <v>0</v>
      </c>
      <c r="DJ690" s="657">
        <v>0</v>
      </c>
      <c r="DK690" s="657">
        <v>0</v>
      </c>
      <c r="DL690" s="665">
        <v>0</v>
      </c>
      <c r="DM690" s="657">
        <v>0</v>
      </c>
      <c r="DN690" s="666">
        <v>0</v>
      </c>
      <c r="DO690" s="657">
        <v>0</v>
      </c>
      <c r="DP690" s="657">
        <v>0</v>
      </c>
      <c r="DQ690" s="657">
        <v>0</v>
      </c>
      <c r="DR690" s="665">
        <v>0</v>
      </c>
      <c r="DS690" s="657">
        <v>0</v>
      </c>
      <c r="DT690" s="666">
        <v>0</v>
      </c>
      <c r="DU690" s="665">
        <v>0</v>
      </c>
      <c r="DV690" s="657">
        <v>0</v>
      </c>
      <c r="DW690" s="666">
        <v>0</v>
      </c>
    </row>
    <row r="691" spans="1:127" hidden="1" x14ac:dyDescent="0.15">
      <c r="A691" s="529" t="s">
        <v>2033</v>
      </c>
      <c r="B691" s="661">
        <v>2196</v>
      </c>
      <c r="C691" s="662">
        <v>553</v>
      </c>
      <c r="D691" s="663">
        <v>1642</v>
      </c>
      <c r="E691" s="657">
        <v>1320</v>
      </c>
      <c r="F691" s="657">
        <v>338</v>
      </c>
      <c r="G691" s="657">
        <v>982</v>
      </c>
      <c r="H691" s="665">
        <v>122</v>
      </c>
      <c r="I691" s="657">
        <v>34</v>
      </c>
      <c r="J691" s="666">
        <v>88</v>
      </c>
      <c r="K691" s="657">
        <v>238</v>
      </c>
      <c r="L691" s="657">
        <v>75</v>
      </c>
      <c r="M691" s="657">
        <v>163</v>
      </c>
      <c r="N691" s="665">
        <v>9</v>
      </c>
      <c r="O691" s="657">
        <v>4</v>
      </c>
      <c r="P691" s="666">
        <v>5</v>
      </c>
      <c r="Q691" s="657">
        <v>29</v>
      </c>
      <c r="R691" s="657">
        <v>0</v>
      </c>
      <c r="S691" s="657">
        <v>28</v>
      </c>
      <c r="T691" s="665">
        <v>5</v>
      </c>
      <c r="U691" s="657">
        <v>1</v>
      </c>
      <c r="V691" s="666">
        <v>4</v>
      </c>
      <c r="W691" s="657">
        <v>5</v>
      </c>
      <c r="X691" s="657">
        <v>2</v>
      </c>
      <c r="Y691" s="657">
        <v>3</v>
      </c>
      <c r="Z691" s="665">
        <v>0</v>
      </c>
      <c r="AA691" s="657">
        <v>0</v>
      </c>
      <c r="AB691" s="666">
        <v>0</v>
      </c>
      <c r="AC691" s="657">
        <v>0</v>
      </c>
      <c r="AD691" s="657">
        <v>0</v>
      </c>
      <c r="AE691" s="657">
        <v>0</v>
      </c>
      <c r="AF691" s="665">
        <v>0</v>
      </c>
      <c r="AG691" s="657">
        <v>0</v>
      </c>
      <c r="AH691" s="666">
        <v>0</v>
      </c>
      <c r="AI691" s="657">
        <v>248</v>
      </c>
      <c r="AJ691" s="657">
        <v>40</v>
      </c>
      <c r="AK691" s="657">
        <v>208</v>
      </c>
      <c r="AL691" s="665">
        <v>0</v>
      </c>
      <c r="AM691" s="657">
        <v>0</v>
      </c>
      <c r="AN691" s="666">
        <v>0</v>
      </c>
      <c r="AO691" s="657">
        <v>16</v>
      </c>
      <c r="AP691" s="657">
        <v>5</v>
      </c>
      <c r="AQ691" s="657">
        <v>11</v>
      </c>
      <c r="AR691" s="665">
        <v>43</v>
      </c>
      <c r="AS691" s="657">
        <v>4</v>
      </c>
      <c r="AT691" s="666">
        <v>39</v>
      </c>
      <c r="AU691" s="657">
        <v>0</v>
      </c>
      <c r="AV691" s="657">
        <v>0</v>
      </c>
      <c r="AW691" s="657">
        <v>0</v>
      </c>
      <c r="AX691" s="665">
        <v>31</v>
      </c>
      <c r="AY691" s="657">
        <v>15</v>
      </c>
      <c r="AZ691" s="666">
        <v>16</v>
      </c>
      <c r="BA691" s="657">
        <v>2</v>
      </c>
      <c r="BB691" s="657">
        <v>1</v>
      </c>
      <c r="BC691" s="657">
        <v>1</v>
      </c>
      <c r="BD691" s="665">
        <v>0</v>
      </c>
      <c r="BE691" s="657">
        <v>0</v>
      </c>
      <c r="BF691" s="666">
        <v>0</v>
      </c>
      <c r="BG691" s="657">
        <v>0</v>
      </c>
      <c r="BH691" s="657">
        <v>0</v>
      </c>
      <c r="BI691" s="657">
        <v>0</v>
      </c>
      <c r="BJ691" s="665">
        <v>4</v>
      </c>
      <c r="BK691" s="657">
        <v>3</v>
      </c>
      <c r="BL691" s="666">
        <v>1</v>
      </c>
      <c r="BM691" s="657">
        <v>0</v>
      </c>
      <c r="BN691" s="657">
        <v>0</v>
      </c>
      <c r="BO691" s="657">
        <v>0</v>
      </c>
      <c r="BP691" s="665">
        <v>61</v>
      </c>
      <c r="BQ691" s="657">
        <v>10</v>
      </c>
      <c r="BR691" s="666">
        <v>51</v>
      </c>
      <c r="BS691" s="657">
        <v>25</v>
      </c>
      <c r="BT691" s="657">
        <v>9</v>
      </c>
      <c r="BU691" s="657">
        <v>16</v>
      </c>
      <c r="BV691" s="665">
        <v>0</v>
      </c>
      <c r="BW691" s="657">
        <v>0</v>
      </c>
      <c r="BX691" s="666">
        <v>0</v>
      </c>
      <c r="BY691" s="657">
        <v>38</v>
      </c>
      <c r="BZ691" s="657">
        <v>12</v>
      </c>
      <c r="CA691" s="657">
        <v>26</v>
      </c>
      <c r="CB691" s="665">
        <v>0</v>
      </c>
      <c r="CC691" s="657">
        <v>0</v>
      </c>
      <c r="CD691" s="666">
        <v>0</v>
      </c>
      <c r="CE691" s="657">
        <v>0</v>
      </c>
      <c r="CF691" s="657">
        <v>0</v>
      </c>
      <c r="CG691" s="657">
        <v>0</v>
      </c>
      <c r="CH691" s="665">
        <v>0</v>
      </c>
      <c r="CI691" s="657">
        <v>0</v>
      </c>
      <c r="CJ691" s="666">
        <v>0</v>
      </c>
      <c r="CK691" s="657">
        <v>0</v>
      </c>
      <c r="CL691" s="657">
        <v>0</v>
      </c>
      <c r="CM691" s="657">
        <v>0</v>
      </c>
      <c r="CN691" s="665">
        <v>0</v>
      </c>
      <c r="CO691" s="657">
        <v>0</v>
      </c>
      <c r="CP691" s="666">
        <v>0</v>
      </c>
      <c r="CQ691" s="657">
        <v>0</v>
      </c>
      <c r="CR691" s="657">
        <v>0</v>
      </c>
      <c r="CS691" s="657">
        <v>0</v>
      </c>
      <c r="CT691" s="665">
        <v>0</v>
      </c>
      <c r="CU691" s="657">
        <v>0</v>
      </c>
      <c r="CV691" s="666">
        <v>0</v>
      </c>
      <c r="CW691" s="657">
        <v>0</v>
      </c>
      <c r="CX691" s="657">
        <v>0</v>
      </c>
      <c r="CY691" s="657">
        <v>0</v>
      </c>
      <c r="CZ691" s="665">
        <v>0</v>
      </c>
      <c r="DA691" s="657">
        <v>0</v>
      </c>
      <c r="DB691" s="666">
        <v>0</v>
      </c>
      <c r="DC691" s="657">
        <v>0</v>
      </c>
      <c r="DD691" s="657">
        <v>0</v>
      </c>
      <c r="DE691" s="657">
        <v>0</v>
      </c>
      <c r="DF691" s="665">
        <v>0</v>
      </c>
      <c r="DG691" s="657">
        <v>0</v>
      </c>
      <c r="DH691" s="666">
        <v>0</v>
      </c>
      <c r="DI691" s="657">
        <v>0</v>
      </c>
      <c r="DJ691" s="657">
        <v>0</v>
      </c>
      <c r="DK691" s="657">
        <v>0</v>
      </c>
      <c r="DL691" s="665">
        <v>0</v>
      </c>
      <c r="DM691" s="657">
        <v>0</v>
      </c>
      <c r="DN691" s="666">
        <v>0</v>
      </c>
      <c r="DO691" s="657">
        <v>0</v>
      </c>
      <c r="DP691" s="657">
        <v>0</v>
      </c>
      <c r="DQ691" s="657">
        <v>0</v>
      </c>
      <c r="DR691" s="665">
        <v>0</v>
      </c>
      <c r="DS691" s="657">
        <v>0</v>
      </c>
      <c r="DT691" s="666">
        <v>0</v>
      </c>
      <c r="DU691" s="665">
        <v>0</v>
      </c>
      <c r="DV691" s="657">
        <v>0</v>
      </c>
      <c r="DW691" s="666">
        <v>0</v>
      </c>
    </row>
    <row r="692" spans="1:127" hidden="1" x14ac:dyDescent="0.15">
      <c r="A692" s="529" t="s">
        <v>2034</v>
      </c>
      <c r="B692" s="661">
        <v>198</v>
      </c>
      <c r="C692" s="662">
        <v>102</v>
      </c>
      <c r="D692" s="663">
        <v>96</v>
      </c>
      <c r="E692" s="657">
        <v>166</v>
      </c>
      <c r="F692" s="657">
        <v>82</v>
      </c>
      <c r="G692" s="657">
        <v>84</v>
      </c>
      <c r="H692" s="665">
        <v>2</v>
      </c>
      <c r="I692" s="657">
        <v>1</v>
      </c>
      <c r="J692" s="666">
        <v>1</v>
      </c>
      <c r="K692" s="657">
        <v>0</v>
      </c>
      <c r="L692" s="657">
        <v>0</v>
      </c>
      <c r="M692" s="657">
        <v>0</v>
      </c>
      <c r="N692" s="665">
        <v>5</v>
      </c>
      <c r="O692" s="657">
        <v>2</v>
      </c>
      <c r="P692" s="666">
        <v>3</v>
      </c>
      <c r="Q692" s="657">
        <v>0</v>
      </c>
      <c r="R692" s="657">
        <v>0</v>
      </c>
      <c r="S692" s="657">
        <v>0</v>
      </c>
      <c r="T692" s="665">
        <v>0</v>
      </c>
      <c r="U692" s="657">
        <v>0</v>
      </c>
      <c r="V692" s="666">
        <v>0</v>
      </c>
      <c r="W692" s="657">
        <v>0</v>
      </c>
      <c r="X692" s="657">
        <v>0</v>
      </c>
      <c r="Y692" s="657">
        <v>0</v>
      </c>
      <c r="Z692" s="665">
        <v>0</v>
      </c>
      <c r="AA692" s="657">
        <v>0</v>
      </c>
      <c r="AB692" s="666">
        <v>0</v>
      </c>
      <c r="AC692" s="657">
        <v>0</v>
      </c>
      <c r="AD692" s="657">
        <v>0</v>
      </c>
      <c r="AE692" s="657">
        <v>0</v>
      </c>
      <c r="AF692" s="665">
        <v>0</v>
      </c>
      <c r="AG692" s="657">
        <v>0</v>
      </c>
      <c r="AH692" s="666">
        <v>0</v>
      </c>
      <c r="AI692" s="657">
        <v>0</v>
      </c>
      <c r="AJ692" s="657">
        <v>0</v>
      </c>
      <c r="AK692" s="657">
        <v>0</v>
      </c>
      <c r="AL692" s="665">
        <v>1</v>
      </c>
      <c r="AM692" s="657">
        <v>1</v>
      </c>
      <c r="AN692" s="666">
        <v>0</v>
      </c>
      <c r="AO692" s="657">
        <v>0</v>
      </c>
      <c r="AP692" s="657">
        <v>0</v>
      </c>
      <c r="AQ692" s="657">
        <v>0</v>
      </c>
      <c r="AR692" s="665">
        <v>0</v>
      </c>
      <c r="AS692" s="657">
        <v>0</v>
      </c>
      <c r="AT692" s="666">
        <v>0</v>
      </c>
      <c r="AU692" s="657">
        <v>0</v>
      </c>
      <c r="AV692" s="657">
        <v>0</v>
      </c>
      <c r="AW692" s="657">
        <v>0</v>
      </c>
      <c r="AX692" s="665">
        <v>0</v>
      </c>
      <c r="AY692" s="657">
        <v>0</v>
      </c>
      <c r="AZ692" s="666">
        <v>0</v>
      </c>
      <c r="BA692" s="657">
        <v>0</v>
      </c>
      <c r="BB692" s="657">
        <v>0</v>
      </c>
      <c r="BC692" s="657">
        <v>0</v>
      </c>
      <c r="BD692" s="665">
        <v>3</v>
      </c>
      <c r="BE692" s="657">
        <v>2</v>
      </c>
      <c r="BF692" s="666">
        <v>1</v>
      </c>
      <c r="BG692" s="657">
        <v>0</v>
      </c>
      <c r="BH692" s="657">
        <v>0</v>
      </c>
      <c r="BI692" s="657">
        <v>0</v>
      </c>
      <c r="BJ692" s="665">
        <v>0</v>
      </c>
      <c r="BK692" s="657">
        <v>0</v>
      </c>
      <c r="BL692" s="666">
        <v>0</v>
      </c>
      <c r="BM692" s="657">
        <v>0</v>
      </c>
      <c r="BN692" s="657">
        <v>0</v>
      </c>
      <c r="BO692" s="657">
        <v>0</v>
      </c>
      <c r="BP692" s="665">
        <v>0</v>
      </c>
      <c r="BQ692" s="657">
        <v>0</v>
      </c>
      <c r="BR692" s="666">
        <v>0</v>
      </c>
      <c r="BS692" s="657">
        <v>0</v>
      </c>
      <c r="BT692" s="657">
        <v>0</v>
      </c>
      <c r="BU692" s="657">
        <v>0</v>
      </c>
      <c r="BV692" s="665">
        <v>0</v>
      </c>
      <c r="BW692" s="657">
        <v>0</v>
      </c>
      <c r="BX692" s="666">
        <v>0</v>
      </c>
      <c r="BY692" s="657">
        <v>21</v>
      </c>
      <c r="BZ692" s="657">
        <v>14</v>
      </c>
      <c r="CA692" s="657">
        <v>7</v>
      </c>
      <c r="CB692" s="665">
        <v>0</v>
      </c>
      <c r="CC692" s="657">
        <v>0</v>
      </c>
      <c r="CD692" s="666">
        <v>0</v>
      </c>
      <c r="CE692" s="657">
        <v>0</v>
      </c>
      <c r="CF692" s="657">
        <v>0</v>
      </c>
      <c r="CG692" s="657">
        <v>0</v>
      </c>
      <c r="CH692" s="665">
        <v>0</v>
      </c>
      <c r="CI692" s="657">
        <v>0</v>
      </c>
      <c r="CJ692" s="666">
        <v>0</v>
      </c>
      <c r="CK692" s="657">
        <v>0</v>
      </c>
      <c r="CL692" s="657">
        <v>0</v>
      </c>
      <c r="CM692" s="657">
        <v>0</v>
      </c>
      <c r="CN692" s="665">
        <v>0</v>
      </c>
      <c r="CO692" s="657">
        <v>0</v>
      </c>
      <c r="CP692" s="666">
        <v>0</v>
      </c>
      <c r="CQ692" s="657">
        <v>0</v>
      </c>
      <c r="CR692" s="657">
        <v>0</v>
      </c>
      <c r="CS692" s="657">
        <v>0</v>
      </c>
      <c r="CT692" s="665">
        <v>0</v>
      </c>
      <c r="CU692" s="657">
        <v>0</v>
      </c>
      <c r="CV692" s="666">
        <v>0</v>
      </c>
      <c r="CW692" s="657">
        <v>0</v>
      </c>
      <c r="CX692" s="657">
        <v>0</v>
      </c>
      <c r="CY692" s="657">
        <v>0</v>
      </c>
      <c r="CZ692" s="665">
        <v>0</v>
      </c>
      <c r="DA692" s="657">
        <v>0</v>
      </c>
      <c r="DB692" s="666">
        <v>0</v>
      </c>
      <c r="DC692" s="657">
        <v>0</v>
      </c>
      <c r="DD692" s="657">
        <v>0</v>
      </c>
      <c r="DE692" s="657">
        <v>0</v>
      </c>
      <c r="DF692" s="665">
        <v>0</v>
      </c>
      <c r="DG692" s="657">
        <v>0</v>
      </c>
      <c r="DH692" s="666">
        <v>0</v>
      </c>
      <c r="DI692" s="657">
        <v>0</v>
      </c>
      <c r="DJ692" s="657">
        <v>0</v>
      </c>
      <c r="DK692" s="657">
        <v>0</v>
      </c>
      <c r="DL692" s="665">
        <v>0</v>
      </c>
      <c r="DM692" s="657">
        <v>0</v>
      </c>
      <c r="DN692" s="666">
        <v>0</v>
      </c>
      <c r="DO692" s="657">
        <v>0</v>
      </c>
      <c r="DP692" s="657">
        <v>0</v>
      </c>
      <c r="DQ692" s="657">
        <v>0</v>
      </c>
      <c r="DR692" s="665">
        <v>0</v>
      </c>
      <c r="DS692" s="657">
        <v>0</v>
      </c>
      <c r="DT692" s="666">
        <v>0</v>
      </c>
      <c r="DU692" s="665">
        <v>0</v>
      </c>
      <c r="DV692" s="657">
        <v>0</v>
      </c>
      <c r="DW692" s="666">
        <v>0</v>
      </c>
    </row>
    <row r="693" spans="1:127" hidden="1" x14ac:dyDescent="0.15">
      <c r="A693" s="529" t="s">
        <v>2035</v>
      </c>
      <c r="B693" s="661">
        <v>148185</v>
      </c>
      <c r="C693" s="662">
        <v>35185</v>
      </c>
      <c r="D693" s="663">
        <v>111720</v>
      </c>
      <c r="E693" s="657">
        <v>46075</v>
      </c>
      <c r="F693" s="657">
        <v>11566</v>
      </c>
      <c r="G693" s="657">
        <v>34271</v>
      </c>
      <c r="H693" s="665">
        <v>12700</v>
      </c>
      <c r="I693" s="657">
        <v>2699</v>
      </c>
      <c r="J693" s="666">
        <v>9864</v>
      </c>
      <c r="K693" s="657">
        <v>12621</v>
      </c>
      <c r="L693" s="657">
        <v>2909</v>
      </c>
      <c r="M693" s="657">
        <v>9494</v>
      </c>
      <c r="N693" s="665">
        <v>6960</v>
      </c>
      <c r="O693" s="657">
        <v>1315</v>
      </c>
      <c r="P693" s="666">
        <v>5543</v>
      </c>
      <c r="Q693" s="657">
        <v>11130</v>
      </c>
      <c r="R693" s="657">
        <v>2659</v>
      </c>
      <c r="S693" s="657">
        <v>8392</v>
      </c>
      <c r="T693" s="665">
        <v>1456</v>
      </c>
      <c r="U693" s="657">
        <v>436</v>
      </c>
      <c r="V693" s="666">
        <v>990</v>
      </c>
      <c r="W693" s="657">
        <v>2564</v>
      </c>
      <c r="X693" s="657">
        <v>571</v>
      </c>
      <c r="Y693" s="657">
        <v>1993</v>
      </c>
      <c r="Z693" s="665">
        <v>4375</v>
      </c>
      <c r="AA693" s="657">
        <v>1112</v>
      </c>
      <c r="AB693" s="666">
        <v>3207</v>
      </c>
      <c r="AC693" s="657">
        <v>900</v>
      </c>
      <c r="AD693" s="657">
        <v>190</v>
      </c>
      <c r="AE693" s="657">
        <v>685</v>
      </c>
      <c r="AF693" s="665">
        <v>2901</v>
      </c>
      <c r="AG693" s="657">
        <v>779</v>
      </c>
      <c r="AH693" s="666">
        <v>2122</v>
      </c>
      <c r="AI693" s="657">
        <v>5745</v>
      </c>
      <c r="AJ693" s="657">
        <v>1124</v>
      </c>
      <c r="AK693" s="657">
        <v>4580</v>
      </c>
      <c r="AL693" s="665">
        <v>1167</v>
      </c>
      <c r="AM693" s="657">
        <v>287</v>
      </c>
      <c r="AN693" s="666">
        <v>868</v>
      </c>
      <c r="AO693" s="657">
        <v>1203</v>
      </c>
      <c r="AP693" s="657">
        <v>245</v>
      </c>
      <c r="AQ693" s="657">
        <v>951</v>
      </c>
      <c r="AR693" s="665">
        <v>6810</v>
      </c>
      <c r="AS693" s="657">
        <v>1468</v>
      </c>
      <c r="AT693" s="666">
        <v>5296</v>
      </c>
      <c r="AU693" s="657">
        <v>1595</v>
      </c>
      <c r="AV693" s="657">
        <v>382</v>
      </c>
      <c r="AW693" s="657">
        <v>1186</v>
      </c>
      <c r="AX693" s="665">
        <v>2135</v>
      </c>
      <c r="AY693" s="657">
        <v>411</v>
      </c>
      <c r="AZ693" s="666">
        <v>1704</v>
      </c>
      <c r="BA693" s="657">
        <v>3910</v>
      </c>
      <c r="BB693" s="657">
        <v>842</v>
      </c>
      <c r="BC693" s="657">
        <v>2996</v>
      </c>
      <c r="BD693" s="665">
        <v>1215</v>
      </c>
      <c r="BE693" s="657">
        <v>238</v>
      </c>
      <c r="BF693" s="666">
        <v>943</v>
      </c>
      <c r="BG693" s="657">
        <v>2337</v>
      </c>
      <c r="BH693" s="657">
        <v>537</v>
      </c>
      <c r="BI693" s="657">
        <v>1762</v>
      </c>
      <c r="BJ693" s="665">
        <v>1144</v>
      </c>
      <c r="BK693" s="657">
        <v>454</v>
      </c>
      <c r="BL693" s="666">
        <v>683</v>
      </c>
      <c r="BM693" s="657">
        <v>1316</v>
      </c>
      <c r="BN693" s="657">
        <v>377</v>
      </c>
      <c r="BO693" s="657">
        <v>939</v>
      </c>
      <c r="BP693" s="665">
        <v>637</v>
      </c>
      <c r="BQ693" s="657">
        <v>188</v>
      </c>
      <c r="BR693" s="666">
        <v>449</v>
      </c>
      <c r="BS693" s="657">
        <v>2151</v>
      </c>
      <c r="BT693" s="657">
        <v>521</v>
      </c>
      <c r="BU693" s="657">
        <v>1616</v>
      </c>
      <c r="BV693" s="665">
        <v>1402</v>
      </c>
      <c r="BW693" s="657">
        <v>371</v>
      </c>
      <c r="BX693" s="666">
        <v>1023</v>
      </c>
      <c r="BY693" s="657">
        <v>1006</v>
      </c>
      <c r="BZ693" s="657">
        <v>238</v>
      </c>
      <c r="CA693" s="657">
        <v>763</v>
      </c>
      <c r="CB693" s="665">
        <v>1421</v>
      </c>
      <c r="CC693" s="657">
        <v>420</v>
      </c>
      <c r="CD693" s="666">
        <v>1001</v>
      </c>
      <c r="CE693" s="657">
        <v>1322</v>
      </c>
      <c r="CF693" s="657">
        <v>313</v>
      </c>
      <c r="CG693" s="657">
        <v>999</v>
      </c>
      <c r="CH693" s="665">
        <v>885</v>
      </c>
      <c r="CI693" s="657">
        <v>195</v>
      </c>
      <c r="CJ693" s="666">
        <v>690</v>
      </c>
      <c r="CK693" s="657">
        <v>1945</v>
      </c>
      <c r="CL693" s="657">
        <v>405</v>
      </c>
      <c r="CM693" s="657">
        <v>1540</v>
      </c>
      <c r="CN693" s="665">
        <v>708</v>
      </c>
      <c r="CO693" s="657">
        <v>193</v>
      </c>
      <c r="CP693" s="666">
        <v>515</v>
      </c>
      <c r="CQ693" s="657">
        <v>962</v>
      </c>
      <c r="CR693" s="657">
        <v>335</v>
      </c>
      <c r="CS693" s="657">
        <v>622</v>
      </c>
      <c r="CT693" s="665">
        <v>738</v>
      </c>
      <c r="CU693" s="657">
        <v>175</v>
      </c>
      <c r="CV693" s="666">
        <v>561</v>
      </c>
      <c r="CW693" s="657">
        <v>532</v>
      </c>
      <c r="CX693" s="657">
        <v>80</v>
      </c>
      <c r="CY693" s="657">
        <v>423</v>
      </c>
      <c r="CZ693" s="665">
        <v>213</v>
      </c>
      <c r="DA693" s="657">
        <v>58</v>
      </c>
      <c r="DB693" s="666">
        <v>155</v>
      </c>
      <c r="DC693" s="657">
        <v>504</v>
      </c>
      <c r="DD693" s="657">
        <v>205</v>
      </c>
      <c r="DE693" s="657">
        <v>299</v>
      </c>
      <c r="DF693" s="665">
        <v>331</v>
      </c>
      <c r="DG693" s="657">
        <v>85</v>
      </c>
      <c r="DH693" s="666">
        <v>246</v>
      </c>
      <c r="DI693" s="657">
        <v>598</v>
      </c>
      <c r="DJ693" s="657">
        <v>147</v>
      </c>
      <c r="DK693" s="657">
        <v>451</v>
      </c>
      <c r="DL693" s="665">
        <v>729</v>
      </c>
      <c r="DM693" s="657">
        <v>180</v>
      </c>
      <c r="DN693" s="666">
        <v>543</v>
      </c>
      <c r="DO693" s="657">
        <v>894</v>
      </c>
      <c r="DP693" s="657">
        <v>247</v>
      </c>
      <c r="DQ693" s="657">
        <v>647</v>
      </c>
      <c r="DR693" s="665">
        <v>588</v>
      </c>
      <c r="DS693" s="657">
        <v>145</v>
      </c>
      <c r="DT693" s="666">
        <v>431</v>
      </c>
      <c r="DU693" s="665">
        <v>360</v>
      </c>
      <c r="DV693" s="657">
        <v>83</v>
      </c>
      <c r="DW693" s="666">
        <v>277</v>
      </c>
    </row>
    <row r="694" spans="1:127" hidden="1" x14ac:dyDescent="0.15">
      <c r="A694" s="529" t="s">
        <v>2036</v>
      </c>
      <c r="B694" s="661">
        <v>180</v>
      </c>
      <c r="C694" s="662">
        <v>82</v>
      </c>
      <c r="D694" s="663">
        <v>98</v>
      </c>
      <c r="E694" s="657">
        <v>73</v>
      </c>
      <c r="F694" s="657">
        <v>26</v>
      </c>
      <c r="G694" s="657">
        <v>47</v>
      </c>
      <c r="H694" s="665">
        <v>44</v>
      </c>
      <c r="I694" s="657">
        <v>23</v>
      </c>
      <c r="J694" s="666">
        <v>21</v>
      </c>
      <c r="K694" s="657">
        <v>2</v>
      </c>
      <c r="L694" s="657">
        <v>1</v>
      </c>
      <c r="M694" s="657">
        <v>1</v>
      </c>
      <c r="N694" s="665">
        <v>6</v>
      </c>
      <c r="O694" s="657">
        <v>4</v>
      </c>
      <c r="P694" s="666">
        <v>2</v>
      </c>
      <c r="Q694" s="657">
        <v>7</v>
      </c>
      <c r="R694" s="657">
        <v>6</v>
      </c>
      <c r="S694" s="657">
        <v>1</v>
      </c>
      <c r="T694" s="665">
        <v>0</v>
      </c>
      <c r="U694" s="657">
        <v>0</v>
      </c>
      <c r="V694" s="666">
        <v>0</v>
      </c>
      <c r="W694" s="657">
        <v>0</v>
      </c>
      <c r="X694" s="657">
        <v>0</v>
      </c>
      <c r="Y694" s="657">
        <v>0</v>
      </c>
      <c r="Z694" s="665">
        <v>5</v>
      </c>
      <c r="AA694" s="657">
        <v>3</v>
      </c>
      <c r="AB694" s="666">
        <v>2</v>
      </c>
      <c r="AC694" s="657">
        <v>0</v>
      </c>
      <c r="AD694" s="657">
        <v>0</v>
      </c>
      <c r="AE694" s="657">
        <v>0</v>
      </c>
      <c r="AF694" s="665">
        <v>9</v>
      </c>
      <c r="AG694" s="657">
        <v>5</v>
      </c>
      <c r="AH694" s="666">
        <v>4</v>
      </c>
      <c r="AI694" s="657">
        <v>19</v>
      </c>
      <c r="AJ694" s="657">
        <v>10</v>
      </c>
      <c r="AK694" s="657">
        <v>9</v>
      </c>
      <c r="AL694" s="665">
        <v>0</v>
      </c>
      <c r="AM694" s="657">
        <v>0</v>
      </c>
      <c r="AN694" s="666">
        <v>0</v>
      </c>
      <c r="AO694" s="657">
        <v>0</v>
      </c>
      <c r="AP694" s="657">
        <v>0</v>
      </c>
      <c r="AQ694" s="657">
        <v>0</v>
      </c>
      <c r="AR694" s="665">
        <v>0</v>
      </c>
      <c r="AS694" s="657">
        <v>0</v>
      </c>
      <c r="AT694" s="666">
        <v>0</v>
      </c>
      <c r="AU694" s="657">
        <v>0</v>
      </c>
      <c r="AV694" s="657">
        <v>0</v>
      </c>
      <c r="AW694" s="657">
        <v>0</v>
      </c>
      <c r="AX694" s="665">
        <v>0</v>
      </c>
      <c r="AY694" s="657">
        <v>0</v>
      </c>
      <c r="AZ694" s="666">
        <v>0</v>
      </c>
      <c r="BA694" s="657">
        <v>5</v>
      </c>
      <c r="BB694" s="657">
        <v>2</v>
      </c>
      <c r="BC694" s="657">
        <v>3</v>
      </c>
      <c r="BD694" s="665">
        <v>0</v>
      </c>
      <c r="BE694" s="657">
        <v>0</v>
      </c>
      <c r="BF694" s="666">
        <v>0</v>
      </c>
      <c r="BG694" s="657">
        <v>0</v>
      </c>
      <c r="BH694" s="657">
        <v>0</v>
      </c>
      <c r="BI694" s="657">
        <v>0</v>
      </c>
      <c r="BJ694" s="665">
        <v>0</v>
      </c>
      <c r="BK694" s="657">
        <v>0</v>
      </c>
      <c r="BL694" s="666">
        <v>0</v>
      </c>
      <c r="BM694" s="657">
        <v>0</v>
      </c>
      <c r="BN694" s="657">
        <v>0</v>
      </c>
      <c r="BO694" s="657">
        <v>0</v>
      </c>
      <c r="BP694" s="665">
        <v>0</v>
      </c>
      <c r="BQ694" s="657">
        <v>0</v>
      </c>
      <c r="BR694" s="666">
        <v>0</v>
      </c>
      <c r="BS694" s="657">
        <v>0</v>
      </c>
      <c r="BT694" s="657">
        <v>0</v>
      </c>
      <c r="BU694" s="657">
        <v>0</v>
      </c>
      <c r="BV694" s="665">
        <v>0</v>
      </c>
      <c r="BW694" s="657">
        <v>0</v>
      </c>
      <c r="BX694" s="666">
        <v>0</v>
      </c>
      <c r="BY694" s="657">
        <v>0</v>
      </c>
      <c r="BZ694" s="657">
        <v>0</v>
      </c>
      <c r="CA694" s="657">
        <v>0</v>
      </c>
      <c r="CB694" s="665">
        <v>0</v>
      </c>
      <c r="CC694" s="657">
        <v>0</v>
      </c>
      <c r="CD694" s="666">
        <v>0</v>
      </c>
      <c r="CE694" s="657">
        <v>0</v>
      </c>
      <c r="CF694" s="657">
        <v>0</v>
      </c>
      <c r="CG694" s="657">
        <v>0</v>
      </c>
      <c r="CH694" s="665">
        <v>0</v>
      </c>
      <c r="CI694" s="657">
        <v>0</v>
      </c>
      <c r="CJ694" s="666">
        <v>0</v>
      </c>
      <c r="CK694" s="657">
        <v>1</v>
      </c>
      <c r="CL694" s="657">
        <v>1</v>
      </c>
      <c r="CM694" s="657">
        <v>0</v>
      </c>
      <c r="CN694" s="665">
        <v>0</v>
      </c>
      <c r="CO694" s="657">
        <v>0</v>
      </c>
      <c r="CP694" s="666">
        <v>0</v>
      </c>
      <c r="CQ694" s="657">
        <v>0</v>
      </c>
      <c r="CR694" s="657">
        <v>0</v>
      </c>
      <c r="CS694" s="657">
        <v>0</v>
      </c>
      <c r="CT694" s="665">
        <v>0</v>
      </c>
      <c r="CU694" s="657">
        <v>0</v>
      </c>
      <c r="CV694" s="666">
        <v>0</v>
      </c>
      <c r="CW694" s="657">
        <v>0</v>
      </c>
      <c r="CX694" s="657">
        <v>0</v>
      </c>
      <c r="CY694" s="657">
        <v>0</v>
      </c>
      <c r="CZ694" s="665">
        <v>0</v>
      </c>
      <c r="DA694" s="657">
        <v>0</v>
      </c>
      <c r="DB694" s="666">
        <v>0</v>
      </c>
      <c r="DC694" s="657">
        <v>0</v>
      </c>
      <c r="DD694" s="657">
        <v>0</v>
      </c>
      <c r="DE694" s="657">
        <v>0</v>
      </c>
      <c r="DF694" s="665">
        <v>0</v>
      </c>
      <c r="DG694" s="657">
        <v>0</v>
      </c>
      <c r="DH694" s="666">
        <v>0</v>
      </c>
      <c r="DI694" s="657">
        <v>0</v>
      </c>
      <c r="DJ694" s="657">
        <v>0</v>
      </c>
      <c r="DK694" s="657">
        <v>0</v>
      </c>
      <c r="DL694" s="665">
        <v>9</v>
      </c>
      <c r="DM694" s="657">
        <v>1</v>
      </c>
      <c r="DN694" s="666">
        <v>8</v>
      </c>
      <c r="DO694" s="657">
        <v>0</v>
      </c>
      <c r="DP694" s="657">
        <v>0</v>
      </c>
      <c r="DQ694" s="657">
        <v>0</v>
      </c>
      <c r="DR694" s="665">
        <v>0</v>
      </c>
      <c r="DS694" s="657">
        <v>0</v>
      </c>
      <c r="DT694" s="666">
        <v>0</v>
      </c>
      <c r="DU694" s="665">
        <v>0</v>
      </c>
      <c r="DV694" s="657">
        <v>0</v>
      </c>
      <c r="DW694" s="666">
        <v>0</v>
      </c>
    </row>
    <row r="695" spans="1:127" hidden="1" x14ac:dyDescent="0.15">
      <c r="A695" s="529" t="s">
        <v>2037</v>
      </c>
      <c r="B695" s="661">
        <v>1788</v>
      </c>
      <c r="C695" s="662">
        <v>678</v>
      </c>
      <c r="D695" s="663">
        <v>1110</v>
      </c>
      <c r="E695" s="657">
        <v>1419</v>
      </c>
      <c r="F695" s="657">
        <v>528</v>
      </c>
      <c r="G695" s="657">
        <v>891</v>
      </c>
      <c r="H695" s="665">
        <v>74</v>
      </c>
      <c r="I695" s="657">
        <v>32</v>
      </c>
      <c r="J695" s="666">
        <v>42</v>
      </c>
      <c r="K695" s="657">
        <v>72</v>
      </c>
      <c r="L695" s="657">
        <v>33</v>
      </c>
      <c r="M695" s="657">
        <v>39</v>
      </c>
      <c r="N695" s="665">
        <v>47</v>
      </c>
      <c r="O695" s="657">
        <v>21</v>
      </c>
      <c r="P695" s="666">
        <v>26</v>
      </c>
      <c r="Q695" s="657">
        <v>73</v>
      </c>
      <c r="R695" s="657">
        <v>30</v>
      </c>
      <c r="S695" s="657">
        <v>43</v>
      </c>
      <c r="T695" s="665">
        <v>0</v>
      </c>
      <c r="U695" s="657">
        <v>0</v>
      </c>
      <c r="V695" s="666">
        <v>0</v>
      </c>
      <c r="W695" s="657">
        <v>0</v>
      </c>
      <c r="X695" s="657">
        <v>0</v>
      </c>
      <c r="Y695" s="657">
        <v>0</v>
      </c>
      <c r="Z695" s="665">
        <v>17</v>
      </c>
      <c r="AA695" s="657">
        <v>6</v>
      </c>
      <c r="AB695" s="666">
        <v>11</v>
      </c>
      <c r="AC695" s="657">
        <v>0</v>
      </c>
      <c r="AD695" s="657">
        <v>0</v>
      </c>
      <c r="AE695" s="657">
        <v>0</v>
      </c>
      <c r="AF695" s="665">
        <v>23</v>
      </c>
      <c r="AG695" s="657">
        <v>12</v>
      </c>
      <c r="AH695" s="666">
        <v>11</v>
      </c>
      <c r="AI695" s="657">
        <v>54</v>
      </c>
      <c r="AJ695" s="657">
        <v>15</v>
      </c>
      <c r="AK695" s="657">
        <v>39</v>
      </c>
      <c r="AL695" s="665">
        <v>0</v>
      </c>
      <c r="AM695" s="657">
        <v>0</v>
      </c>
      <c r="AN695" s="666">
        <v>0</v>
      </c>
      <c r="AO695" s="657">
        <v>0</v>
      </c>
      <c r="AP695" s="657">
        <v>0</v>
      </c>
      <c r="AQ695" s="657">
        <v>0</v>
      </c>
      <c r="AR695" s="665">
        <v>1</v>
      </c>
      <c r="AS695" s="657">
        <v>0</v>
      </c>
      <c r="AT695" s="666">
        <v>1</v>
      </c>
      <c r="AU695" s="657">
        <v>0</v>
      </c>
      <c r="AV695" s="657">
        <v>0</v>
      </c>
      <c r="AW695" s="657">
        <v>0</v>
      </c>
      <c r="AX695" s="665">
        <v>2</v>
      </c>
      <c r="AY695" s="657">
        <v>0</v>
      </c>
      <c r="AZ695" s="666">
        <v>2</v>
      </c>
      <c r="BA695" s="657">
        <v>2</v>
      </c>
      <c r="BB695" s="657">
        <v>0</v>
      </c>
      <c r="BC695" s="657">
        <v>2</v>
      </c>
      <c r="BD695" s="665">
        <v>2</v>
      </c>
      <c r="BE695" s="657">
        <v>0</v>
      </c>
      <c r="BF695" s="666">
        <v>2</v>
      </c>
      <c r="BG695" s="657">
        <v>0</v>
      </c>
      <c r="BH695" s="657">
        <v>0</v>
      </c>
      <c r="BI695" s="657">
        <v>0</v>
      </c>
      <c r="BJ695" s="665">
        <v>0</v>
      </c>
      <c r="BK695" s="657">
        <v>0</v>
      </c>
      <c r="BL695" s="666">
        <v>0</v>
      </c>
      <c r="BM695" s="657">
        <v>0</v>
      </c>
      <c r="BN695" s="657">
        <v>0</v>
      </c>
      <c r="BO695" s="657">
        <v>0</v>
      </c>
      <c r="BP695" s="665">
        <v>0</v>
      </c>
      <c r="BQ695" s="657">
        <v>0</v>
      </c>
      <c r="BR695" s="666">
        <v>0</v>
      </c>
      <c r="BS695" s="657">
        <v>0</v>
      </c>
      <c r="BT695" s="657">
        <v>0</v>
      </c>
      <c r="BU695" s="657">
        <v>0</v>
      </c>
      <c r="BV695" s="665">
        <v>0</v>
      </c>
      <c r="BW695" s="657">
        <v>0</v>
      </c>
      <c r="BX695" s="666">
        <v>0</v>
      </c>
      <c r="BY695" s="657">
        <v>0</v>
      </c>
      <c r="BZ695" s="657">
        <v>0</v>
      </c>
      <c r="CA695" s="657">
        <v>0</v>
      </c>
      <c r="CB695" s="665">
        <v>0</v>
      </c>
      <c r="CC695" s="657">
        <v>0</v>
      </c>
      <c r="CD695" s="666">
        <v>0</v>
      </c>
      <c r="CE695" s="657">
        <v>0</v>
      </c>
      <c r="CF695" s="657">
        <v>0</v>
      </c>
      <c r="CG695" s="657">
        <v>0</v>
      </c>
      <c r="CH695" s="665">
        <v>0</v>
      </c>
      <c r="CI695" s="657">
        <v>0</v>
      </c>
      <c r="CJ695" s="666">
        <v>0</v>
      </c>
      <c r="CK695" s="657">
        <v>2</v>
      </c>
      <c r="CL695" s="657">
        <v>1</v>
      </c>
      <c r="CM695" s="657">
        <v>1</v>
      </c>
      <c r="CN695" s="665">
        <v>0</v>
      </c>
      <c r="CO695" s="657">
        <v>0</v>
      </c>
      <c r="CP695" s="666">
        <v>0</v>
      </c>
      <c r="CQ695" s="657">
        <v>0</v>
      </c>
      <c r="CR695" s="657">
        <v>0</v>
      </c>
      <c r="CS695" s="657">
        <v>0</v>
      </c>
      <c r="CT695" s="665">
        <v>0</v>
      </c>
      <c r="CU695" s="657">
        <v>0</v>
      </c>
      <c r="CV695" s="666">
        <v>0</v>
      </c>
      <c r="CW695" s="657">
        <v>0</v>
      </c>
      <c r="CX695" s="657">
        <v>0</v>
      </c>
      <c r="CY695" s="657">
        <v>0</v>
      </c>
      <c r="CZ695" s="665">
        <v>0</v>
      </c>
      <c r="DA695" s="657">
        <v>0</v>
      </c>
      <c r="DB695" s="666">
        <v>0</v>
      </c>
      <c r="DC695" s="657">
        <v>0</v>
      </c>
      <c r="DD695" s="657">
        <v>0</v>
      </c>
      <c r="DE695" s="657">
        <v>0</v>
      </c>
      <c r="DF695" s="665">
        <v>0</v>
      </c>
      <c r="DG695" s="657">
        <v>0</v>
      </c>
      <c r="DH695" s="666">
        <v>0</v>
      </c>
      <c r="DI695" s="657">
        <v>0</v>
      </c>
      <c r="DJ695" s="657">
        <v>0</v>
      </c>
      <c r="DK695" s="657">
        <v>0</v>
      </c>
      <c r="DL695" s="665">
        <v>0</v>
      </c>
      <c r="DM695" s="657">
        <v>0</v>
      </c>
      <c r="DN695" s="666">
        <v>0</v>
      </c>
      <c r="DO695" s="657">
        <v>0</v>
      </c>
      <c r="DP695" s="657">
        <v>0</v>
      </c>
      <c r="DQ695" s="657">
        <v>0</v>
      </c>
      <c r="DR695" s="665">
        <v>0</v>
      </c>
      <c r="DS695" s="657">
        <v>0</v>
      </c>
      <c r="DT695" s="666">
        <v>0</v>
      </c>
      <c r="DU695" s="665">
        <v>0</v>
      </c>
      <c r="DV695" s="657">
        <v>0</v>
      </c>
      <c r="DW695" s="666">
        <v>0</v>
      </c>
    </row>
    <row r="696" spans="1:127" hidden="1" x14ac:dyDescent="0.15">
      <c r="A696" s="529" t="s">
        <v>2038</v>
      </c>
      <c r="B696" s="661">
        <v>22518</v>
      </c>
      <c r="C696" s="662">
        <v>2391</v>
      </c>
      <c r="D696" s="663">
        <v>19776</v>
      </c>
      <c r="E696" s="657">
        <v>6673</v>
      </c>
      <c r="F696" s="657">
        <v>909</v>
      </c>
      <c r="G696" s="657">
        <v>5676</v>
      </c>
      <c r="H696" s="665">
        <v>1748</v>
      </c>
      <c r="I696" s="657">
        <v>173</v>
      </c>
      <c r="J696" s="666">
        <v>1559</v>
      </c>
      <c r="K696" s="657">
        <v>1810</v>
      </c>
      <c r="L696" s="657">
        <v>148</v>
      </c>
      <c r="M696" s="657">
        <v>1638</v>
      </c>
      <c r="N696" s="665">
        <v>1544</v>
      </c>
      <c r="O696" s="657">
        <v>103</v>
      </c>
      <c r="P696" s="666">
        <v>1422</v>
      </c>
      <c r="Q696" s="657">
        <v>2253</v>
      </c>
      <c r="R696" s="657">
        <v>185</v>
      </c>
      <c r="S696" s="657">
        <v>2024</v>
      </c>
      <c r="T696" s="665">
        <v>142</v>
      </c>
      <c r="U696" s="657">
        <v>28</v>
      </c>
      <c r="V696" s="666">
        <v>114</v>
      </c>
      <c r="W696" s="657">
        <v>458</v>
      </c>
      <c r="X696" s="657">
        <v>49</v>
      </c>
      <c r="Y696" s="657">
        <v>409</v>
      </c>
      <c r="Z696" s="665">
        <v>622</v>
      </c>
      <c r="AA696" s="657">
        <v>91</v>
      </c>
      <c r="AB696" s="666">
        <v>526</v>
      </c>
      <c r="AC696" s="657">
        <v>126</v>
      </c>
      <c r="AD696" s="657">
        <v>9</v>
      </c>
      <c r="AE696" s="657">
        <v>104</v>
      </c>
      <c r="AF696" s="665">
        <v>423</v>
      </c>
      <c r="AG696" s="657">
        <v>55</v>
      </c>
      <c r="AH696" s="666">
        <v>368</v>
      </c>
      <c r="AI696" s="657">
        <v>1163</v>
      </c>
      <c r="AJ696" s="657">
        <v>114</v>
      </c>
      <c r="AK696" s="657">
        <v>1046</v>
      </c>
      <c r="AL696" s="665">
        <v>53</v>
      </c>
      <c r="AM696" s="657">
        <v>4</v>
      </c>
      <c r="AN696" s="666">
        <v>42</v>
      </c>
      <c r="AO696" s="657">
        <v>169</v>
      </c>
      <c r="AP696" s="657">
        <v>12</v>
      </c>
      <c r="AQ696" s="657">
        <v>157</v>
      </c>
      <c r="AR696" s="665">
        <v>1236</v>
      </c>
      <c r="AS696" s="657">
        <v>100</v>
      </c>
      <c r="AT696" s="666">
        <v>1126</v>
      </c>
      <c r="AU696" s="657">
        <v>148</v>
      </c>
      <c r="AV696" s="657">
        <v>8</v>
      </c>
      <c r="AW696" s="657">
        <v>131</v>
      </c>
      <c r="AX696" s="665">
        <v>448</v>
      </c>
      <c r="AY696" s="657">
        <v>43</v>
      </c>
      <c r="AZ696" s="666">
        <v>399</v>
      </c>
      <c r="BA696" s="657">
        <v>753</v>
      </c>
      <c r="BB696" s="657">
        <v>85</v>
      </c>
      <c r="BC696" s="657">
        <v>629</v>
      </c>
      <c r="BD696" s="665">
        <v>380</v>
      </c>
      <c r="BE696" s="657">
        <v>11</v>
      </c>
      <c r="BF696" s="666">
        <v>356</v>
      </c>
      <c r="BG696" s="657">
        <v>306</v>
      </c>
      <c r="BH696" s="657">
        <v>8</v>
      </c>
      <c r="BI696" s="657">
        <v>284</v>
      </c>
      <c r="BJ696" s="665">
        <v>98</v>
      </c>
      <c r="BK696" s="657">
        <v>5</v>
      </c>
      <c r="BL696" s="666">
        <v>93</v>
      </c>
      <c r="BM696" s="657">
        <v>90</v>
      </c>
      <c r="BN696" s="657">
        <v>10</v>
      </c>
      <c r="BO696" s="657">
        <v>80</v>
      </c>
      <c r="BP696" s="665">
        <v>49</v>
      </c>
      <c r="BQ696" s="657">
        <v>4</v>
      </c>
      <c r="BR696" s="666">
        <v>45</v>
      </c>
      <c r="BS696" s="657">
        <v>171</v>
      </c>
      <c r="BT696" s="657">
        <v>20</v>
      </c>
      <c r="BU696" s="657">
        <v>151</v>
      </c>
      <c r="BV696" s="665">
        <v>65</v>
      </c>
      <c r="BW696" s="657">
        <v>18</v>
      </c>
      <c r="BX696" s="666">
        <v>47</v>
      </c>
      <c r="BY696" s="657">
        <v>148</v>
      </c>
      <c r="BZ696" s="657">
        <v>26</v>
      </c>
      <c r="CA696" s="657">
        <v>122</v>
      </c>
      <c r="CB696" s="665">
        <v>95</v>
      </c>
      <c r="CC696" s="657">
        <v>31</v>
      </c>
      <c r="CD696" s="666">
        <v>64</v>
      </c>
      <c r="CE696" s="657">
        <v>165</v>
      </c>
      <c r="CF696" s="657">
        <v>11</v>
      </c>
      <c r="CG696" s="657">
        <v>154</v>
      </c>
      <c r="CH696" s="665">
        <v>135</v>
      </c>
      <c r="CI696" s="657">
        <v>4</v>
      </c>
      <c r="CJ696" s="666">
        <v>131</v>
      </c>
      <c r="CK696" s="657">
        <v>174</v>
      </c>
      <c r="CL696" s="657">
        <v>21</v>
      </c>
      <c r="CM696" s="657">
        <v>153</v>
      </c>
      <c r="CN696" s="665">
        <v>86</v>
      </c>
      <c r="CO696" s="657">
        <v>14</v>
      </c>
      <c r="CP696" s="666">
        <v>72</v>
      </c>
      <c r="CQ696" s="657">
        <v>60</v>
      </c>
      <c r="CR696" s="657">
        <v>12</v>
      </c>
      <c r="CS696" s="657">
        <v>48</v>
      </c>
      <c r="CT696" s="665">
        <v>121</v>
      </c>
      <c r="CU696" s="657">
        <v>7</v>
      </c>
      <c r="CV696" s="666">
        <v>114</v>
      </c>
      <c r="CW696" s="657">
        <v>261</v>
      </c>
      <c r="CX696" s="657">
        <v>25</v>
      </c>
      <c r="CY696" s="657">
        <v>207</v>
      </c>
      <c r="CZ696" s="665">
        <v>12</v>
      </c>
      <c r="DA696" s="657">
        <v>1</v>
      </c>
      <c r="DB696" s="666">
        <v>11</v>
      </c>
      <c r="DC696" s="657">
        <v>15</v>
      </c>
      <c r="DD696" s="657">
        <v>0</v>
      </c>
      <c r="DE696" s="657">
        <v>15</v>
      </c>
      <c r="DF696" s="665">
        <v>18</v>
      </c>
      <c r="DG696" s="657">
        <v>18</v>
      </c>
      <c r="DH696" s="666">
        <v>0</v>
      </c>
      <c r="DI696" s="657">
        <v>131</v>
      </c>
      <c r="DJ696" s="657">
        <v>17</v>
      </c>
      <c r="DK696" s="657">
        <v>114</v>
      </c>
      <c r="DL696" s="665">
        <v>74</v>
      </c>
      <c r="DM696" s="657">
        <v>8</v>
      </c>
      <c r="DN696" s="666">
        <v>66</v>
      </c>
      <c r="DO696" s="657">
        <v>0</v>
      </c>
      <c r="DP696" s="657">
        <v>0</v>
      </c>
      <c r="DQ696" s="657">
        <v>0</v>
      </c>
      <c r="DR696" s="665">
        <v>71</v>
      </c>
      <c r="DS696" s="657">
        <v>3</v>
      </c>
      <c r="DT696" s="666">
        <v>56</v>
      </c>
      <c r="DU696" s="665">
        <v>24</v>
      </c>
      <c r="DV696" s="657">
        <v>1</v>
      </c>
      <c r="DW696" s="666">
        <v>23</v>
      </c>
    </row>
    <row r="697" spans="1:127" hidden="1" x14ac:dyDescent="0.15">
      <c r="A697" s="529" t="s">
        <v>2039</v>
      </c>
      <c r="B697" s="661">
        <v>15324</v>
      </c>
      <c r="C697" s="662">
        <v>965</v>
      </c>
      <c r="D697" s="663">
        <v>14195</v>
      </c>
      <c r="E697" s="657">
        <v>3622</v>
      </c>
      <c r="F697" s="657">
        <v>247</v>
      </c>
      <c r="G697" s="657">
        <v>3304</v>
      </c>
      <c r="H697" s="665">
        <v>1418</v>
      </c>
      <c r="I697" s="657">
        <v>101</v>
      </c>
      <c r="J697" s="666">
        <v>1305</v>
      </c>
      <c r="K697" s="657">
        <v>1421</v>
      </c>
      <c r="L697" s="657">
        <v>88</v>
      </c>
      <c r="M697" s="657">
        <v>1321</v>
      </c>
      <c r="N697" s="665">
        <v>842</v>
      </c>
      <c r="O697" s="657">
        <v>41</v>
      </c>
      <c r="P697" s="666">
        <v>801</v>
      </c>
      <c r="Q697" s="657">
        <v>1626</v>
      </c>
      <c r="R697" s="657">
        <v>96</v>
      </c>
      <c r="S697" s="657">
        <v>1501</v>
      </c>
      <c r="T697" s="665">
        <v>79</v>
      </c>
      <c r="U697" s="657">
        <v>6</v>
      </c>
      <c r="V697" s="666">
        <v>73</v>
      </c>
      <c r="W697" s="657">
        <v>388</v>
      </c>
      <c r="X697" s="657">
        <v>19</v>
      </c>
      <c r="Y697" s="657">
        <v>369</v>
      </c>
      <c r="Z697" s="665">
        <v>442</v>
      </c>
      <c r="AA697" s="657">
        <v>53</v>
      </c>
      <c r="AB697" s="666">
        <v>389</v>
      </c>
      <c r="AC697" s="657">
        <v>126</v>
      </c>
      <c r="AD697" s="657">
        <v>9</v>
      </c>
      <c r="AE697" s="657">
        <v>104</v>
      </c>
      <c r="AF697" s="665">
        <v>320</v>
      </c>
      <c r="AG697" s="657">
        <v>21</v>
      </c>
      <c r="AH697" s="666">
        <v>299</v>
      </c>
      <c r="AI697" s="657">
        <v>937</v>
      </c>
      <c r="AJ697" s="657">
        <v>61</v>
      </c>
      <c r="AK697" s="657">
        <v>876</v>
      </c>
      <c r="AL697" s="665">
        <v>24</v>
      </c>
      <c r="AM697" s="657">
        <v>1</v>
      </c>
      <c r="AN697" s="666">
        <v>23</v>
      </c>
      <c r="AO697" s="657">
        <v>149</v>
      </c>
      <c r="AP697" s="657">
        <v>10</v>
      </c>
      <c r="AQ697" s="657">
        <v>139</v>
      </c>
      <c r="AR697" s="665">
        <v>1001</v>
      </c>
      <c r="AS697" s="657">
        <v>61</v>
      </c>
      <c r="AT697" s="666">
        <v>940</v>
      </c>
      <c r="AU697" s="657">
        <v>68</v>
      </c>
      <c r="AV697" s="657">
        <v>2</v>
      </c>
      <c r="AW697" s="657">
        <v>66</v>
      </c>
      <c r="AX697" s="665">
        <v>300</v>
      </c>
      <c r="AY697" s="657">
        <v>17</v>
      </c>
      <c r="AZ697" s="666">
        <v>283</v>
      </c>
      <c r="BA697" s="657">
        <v>444</v>
      </c>
      <c r="BB697" s="657">
        <v>26</v>
      </c>
      <c r="BC697" s="657">
        <v>418</v>
      </c>
      <c r="BD697" s="665">
        <v>356</v>
      </c>
      <c r="BE697" s="657">
        <v>6</v>
      </c>
      <c r="BF697" s="666">
        <v>337</v>
      </c>
      <c r="BG697" s="657">
        <v>285</v>
      </c>
      <c r="BH697" s="657">
        <v>5</v>
      </c>
      <c r="BI697" s="657">
        <v>266</v>
      </c>
      <c r="BJ697" s="665">
        <v>93</v>
      </c>
      <c r="BK697" s="657">
        <v>3</v>
      </c>
      <c r="BL697" s="666">
        <v>90</v>
      </c>
      <c r="BM697" s="657">
        <v>35</v>
      </c>
      <c r="BN697" s="657">
        <v>0</v>
      </c>
      <c r="BO697" s="657">
        <v>35</v>
      </c>
      <c r="BP697" s="665">
        <v>28</v>
      </c>
      <c r="BQ697" s="657">
        <v>3</v>
      </c>
      <c r="BR697" s="666">
        <v>25</v>
      </c>
      <c r="BS697" s="657">
        <v>94</v>
      </c>
      <c r="BT697" s="657">
        <v>2</v>
      </c>
      <c r="BU697" s="657">
        <v>92</v>
      </c>
      <c r="BV697" s="665">
        <v>23</v>
      </c>
      <c r="BW697" s="657">
        <v>2</v>
      </c>
      <c r="BX697" s="666">
        <v>21</v>
      </c>
      <c r="BY697" s="657">
        <v>85</v>
      </c>
      <c r="BZ697" s="657">
        <v>7</v>
      </c>
      <c r="CA697" s="657">
        <v>78</v>
      </c>
      <c r="CB697" s="665">
        <v>49</v>
      </c>
      <c r="CC697" s="657">
        <v>5</v>
      </c>
      <c r="CD697" s="666">
        <v>44</v>
      </c>
      <c r="CE697" s="657">
        <v>165</v>
      </c>
      <c r="CF697" s="657">
        <v>11</v>
      </c>
      <c r="CG697" s="657">
        <v>154</v>
      </c>
      <c r="CH697" s="665">
        <v>135</v>
      </c>
      <c r="CI697" s="657">
        <v>4</v>
      </c>
      <c r="CJ697" s="666">
        <v>131</v>
      </c>
      <c r="CK697" s="657">
        <v>160</v>
      </c>
      <c r="CL697" s="657">
        <v>18</v>
      </c>
      <c r="CM697" s="657">
        <v>142</v>
      </c>
      <c r="CN697" s="665">
        <v>43</v>
      </c>
      <c r="CO697" s="657">
        <v>2</v>
      </c>
      <c r="CP697" s="666">
        <v>41</v>
      </c>
      <c r="CQ697" s="657">
        <v>31</v>
      </c>
      <c r="CR697" s="657">
        <v>1</v>
      </c>
      <c r="CS697" s="657">
        <v>30</v>
      </c>
      <c r="CT697" s="665">
        <v>110</v>
      </c>
      <c r="CU697" s="657">
        <v>2</v>
      </c>
      <c r="CV697" s="666">
        <v>108</v>
      </c>
      <c r="CW697" s="657">
        <v>141</v>
      </c>
      <c r="CX697" s="657">
        <v>9</v>
      </c>
      <c r="CY697" s="657">
        <v>132</v>
      </c>
      <c r="CZ697" s="665">
        <v>12</v>
      </c>
      <c r="DA697" s="657">
        <v>1</v>
      </c>
      <c r="DB697" s="666">
        <v>11</v>
      </c>
      <c r="DC697" s="657">
        <v>15</v>
      </c>
      <c r="DD697" s="657">
        <v>0</v>
      </c>
      <c r="DE697" s="657">
        <v>15</v>
      </c>
      <c r="DF697" s="665">
        <v>18</v>
      </c>
      <c r="DG697" s="657">
        <v>18</v>
      </c>
      <c r="DH697" s="666">
        <v>0</v>
      </c>
      <c r="DI697" s="657">
        <v>109</v>
      </c>
      <c r="DJ697" s="657">
        <v>3</v>
      </c>
      <c r="DK697" s="657">
        <v>106</v>
      </c>
      <c r="DL697" s="665">
        <v>47</v>
      </c>
      <c r="DM697" s="657">
        <v>0</v>
      </c>
      <c r="DN697" s="666">
        <v>47</v>
      </c>
      <c r="DO697" s="657">
        <v>0</v>
      </c>
      <c r="DP697" s="657">
        <v>0</v>
      </c>
      <c r="DQ697" s="657">
        <v>0</v>
      </c>
      <c r="DR697" s="665">
        <v>59</v>
      </c>
      <c r="DS697" s="657">
        <v>3</v>
      </c>
      <c r="DT697" s="666">
        <v>56</v>
      </c>
      <c r="DU697" s="665">
        <v>24</v>
      </c>
      <c r="DV697" s="657">
        <v>1</v>
      </c>
      <c r="DW697" s="666">
        <v>23</v>
      </c>
    </row>
    <row r="698" spans="1:127" hidden="1" x14ac:dyDescent="0.15">
      <c r="A698" s="529" t="s">
        <v>2040</v>
      </c>
      <c r="B698" s="661">
        <v>7194</v>
      </c>
      <c r="C698" s="662">
        <v>1426</v>
      </c>
      <c r="D698" s="663">
        <v>5581</v>
      </c>
      <c r="E698" s="657">
        <v>3051</v>
      </c>
      <c r="F698" s="657">
        <v>662</v>
      </c>
      <c r="G698" s="657">
        <v>2372</v>
      </c>
      <c r="H698" s="665">
        <v>330</v>
      </c>
      <c r="I698" s="657">
        <v>72</v>
      </c>
      <c r="J698" s="666">
        <v>254</v>
      </c>
      <c r="K698" s="657">
        <v>389</v>
      </c>
      <c r="L698" s="657">
        <v>60</v>
      </c>
      <c r="M698" s="657">
        <v>317</v>
      </c>
      <c r="N698" s="665">
        <v>702</v>
      </c>
      <c r="O698" s="657">
        <v>62</v>
      </c>
      <c r="P698" s="666">
        <v>621</v>
      </c>
      <c r="Q698" s="657">
        <v>627</v>
      </c>
      <c r="R698" s="657">
        <v>89</v>
      </c>
      <c r="S698" s="657">
        <v>523</v>
      </c>
      <c r="T698" s="665">
        <v>63</v>
      </c>
      <c r="U698" s="657">
        <v>22</v>
      </c>
      <c r="V698" s="666">
        <v>41</v>
      </c>
      <c r="W698" s="657">
        <v>70</v>
      </c>
      <c r="X698" s="657">
        <v>30</v>
      </c>
      <c r="Y698" s="657">
        <v>40</v>
      </c>
      <c r="Z698" s="665">
        <v>180</v>
      </c>
      <c r="AA698" s="657">
        <v>38</v>
      </c>
      <c r="AB698" s="666">
        <v>137</v>
      </c>
      <c r="AC698" s="657">
        <v>0</v>
      </c>
      <c r="AD698" s="657">
        <v>0</v>
      </c>
      <c r="AE698" s="657">
        <v>0</v>
      </c>
      <c r="AF698" s="665">
        <v>103</v>
      </c>
      <c r="AG698" s="657">
        <v>34</v>
      </c>
      <c r="AH698" s="666">
        <v>69</v>
      </c>
      <c r="AI698" s="657">
        <v>226</v>
      </c>
      <c r="AJ698" s="657">
        <v>53</v>
      </c>
      <c r="AK698" s="657">
        <v>170</v>
      </c>
      <c r="AL698" s="665">
        <v>29</v>
      </c>
      <c r="AM698" s="657">
        <v>3</v>
      </c>
      <c r="AN698" s="666">
        <v>19</v>
      </c>
      <c r="AO698" s="657">
        <v>20</v>
      </c>
      <c r="AP698" s="657">
        <v>2</v>
      </c>
      <c r="AQ698" s="657">
        <v>18</v>
      </c>
      <c r="AR698" s="665">
        <v>235</v>
      </c>
      <c r="AS698" s="657">
        <v>39</v>
      </c>
      <c r="AT698" s="666">
        <v>186</v>
      </c>
      <c r="AU698" s="657">
        <v>80</v>
      </c>
      <c r="AV698" s="657">
        <v>6</v>
      </c>
      <c r="AW698" s="657">
        <v>65</v>
      </c>
      <c r="AX698" s="665">
        <v>148</v>
      </c>
      <c r="AY698" s="657">
        <v>26</v>
      </c>
      <c r="AZ698" s="666">
        <v>116</v>
      </c>
      <c r="BA698" s="657">
        <v>309</v>
      </c>
      <c r="BB698" s="657">
        <v>59</v>
      </c>
      <c r="BC698" s="657">
        <v>211</v>
      </c>
      <c r="BD698" s="665">
        <v>24</v>
      </c>
      <c r="BE698" s="657">
        <v>5</v>
      </c>
      <c r="BF698" s="666">
        <v>19</v>
      </c>
      <c r="BG698" s="657">
        <v>21</v>
      </c>
      <c r="BH698" s="657">
        <v>3</v>
      </c>
      <c r="BI698" s="657">
        <v>18</v>
      </c>
      <c r="BJ698" s="665">
        <v>5</v>
      </c>
      <c r="BK698" s="657">
        <v>2</v>
      </c>
      <c r="BL698" s="666">
        <v>3</v>
      </c>
      <c r="BM698" s="657">
        <v>55</v>
      </c>
      <c r="BN698" s="657">
        <v>10</v>
      </c>
      <c r="BO698" s="657">
        <v>45</v>
      </c>
      <c r="BP698" s="665">
        <v>21</v>
      </c>
      <c r="BQ698" s="657">
        <v>1</v>
      </c>
      <c r="BR698" s="666">
        <v>20</v>
      </c>
      <c r="BS698" s="657">
        <v>77</v>
      </c>
      <c r="BT698" s="657">
        <v>18</v>
      </c>
      <c r="BU698" s="657">
        <v>59</v>
      </c>
      <c r="BV698" s="665">
        <v>42</v>
      </c>
      <c r="BW698" s="657">
        <v>16</v>
      </c>
      <c r="BX698" s="666">
        <v>26</v>
      </c>
      <c r="BY698" s="657">
        <v>63</v>
      </c>
      <c r="BZ698" s="657">
        <v>19</v>
      </c>
      <c r="CA698" s="657">
        <v>44</v>
      </c>
      <c r="CB698" s="665">
        <v>46</v>
      </c>
      <c r="CC698" s="657">
        <v>26</v>
      </c>
      <c r="CD698" s="666">
        <v>20</v>
      </c>
      <c r="CE698" s="657">
        <v>0</v>
      </c>
      <c r="CF698" s="657">
        <v>0</v>
      </c>
      <c r="CG698" s="657">
        <v>0</v>
      </c>
      <c r="CH698" s="665">
        <v>0</v>
      </c>
      <c r="CI698" s="657">
        <v>0</v>
      </c>
      <c r="CJ698" s="666">
        <v>0</v>
      </c>
      <c r="CK698" s="657">
        <v>14</v>
      </c>
      <c r="CL698" s="657">
        <v>3</v>
      </c>
      <c r="CM698" s="657">
        <v>11</v>
      </c>
      <c r="CN698" s="665">
        <v>43</v>
      </c>
      <c r="CO698" s="657">
        <v>12</v>
      </c>
      <c r="CP698" s="666">
        <v>31</v>
      </c>
      <c r="CQ698" s="657">
        <v>29</v>
      </c>
      <c r="CR698" s="657">
        <v>11</v>
      </c>
      <c r="CS698" s="657">
        <v>18</v>
      </c>
      <c r="CT698" s="665">
        <v>11</v>
      </c>
      <c r="CU698" s="657">
        <v>5</v>
      </c>
      <c r="CV698" s="666">
        <v>6</v>
      </c>
      <c r="CW698" s="657">
        <v>120</v>
      </c>
      <c r="CX698" s="657">
        <v>16</v>
      </c>
      <c r="CY698" s="657">
        <v>75</v>
      </c>
      <c r="CZ698" s="665">
        <v>0</v>
      </c>
      <c r="DA698" s="657">
        <v>0</v>
      </c>
      <c r="DB698" s="666">
        <v>0</v>
      </c>
      <c r="DC698" s="657">
        <v>0</v>
      </c>
      <c r="DD698" s="657">
        <v>0</v>
      </c>
      <c r="DE698" s="657">
        <v>0</v>
      </c>
      <c r="DF698" s="665">
        <v>0</v>
      </c>
      <c r="DG698" s="657">
        <v>0</v>
      </c>
      <c r="DH698" s="666">
        <v>0</v>
      </c>
      <c r="DI698" s="657">
        <v>22</v>
      </c>
      <c r="DJ698" s="657">
        <v>14</v>
      </c>
      <c r="DK698" s="657">
        <v>8</v>
      </c>
      <c r="DL698" s="665">
        <v>27</v>
      </c>
      <c r="DM698" s="657">
        <v>8</v>
      </c>
      <c r="DN698" s="666">
        <v>19</v>
      </c>
      <c r="DO698" s="657">
        <v>0</v>
      </c>
      <c r="DP698" s="657">
        <v>0</v>
      </c>
      <c r="DQ698" s="657">
        <v>0</v>
      </c>
      <c r="DR698" s="665">
        <v>12</v>
      </c>
      <c r="DS698" s="657">
        <v>0</v>
      </c>
      <c r="DT698" s="666">
        <v>0</v>
      </c>
      <c r="DU698" s="665">
        <v>0</v>
      </c>
      <c r="DV698" s="657">
        <v>0</v>
      </c>
      <c r="DW698" s="666">
        <v>0</v>
      </c>
    </row>
    <row r="699" spans="1:127" hidden="1" x14ac:dyDescent="0.15">
      <c r="A699" s="529" t="s">
        <v>2041</v>
      </c>
      <c r="B699" s="661">
        <v>102518</v>
      </c>
      <c r="C699" s="662">
        <v>24929</v>
      </c>
      <c r="D699" s="663">
        <v>76891</v>
      </c>
      <c r="E699" s="657">
        <v>31999</v>
      </c>
      <c r="F699" s="657">
        <v>8106</v>
      </c>
      <c r="G699" s="657">
        <v>23799</v>
      </c>
      <c r="H699" s="665">
        <v>9155</v>
      </c>
      <c r="I699" s="657">
        <v>1923</v>
      </c>
      <c r="J699" s="666">
        <v>7130</v>
      </c>
      <c r="K699" s="657">
        <v>9401</v>
      </c>
      <c r="L699" s="657">
        <v>2207</v>
      </c>
      <c r="M699" s="657">
        <v>7021</v>
      </c>
      <c r="N699" s="665">
        <v>4546</v>
      </c>
      <c r="O699" s="657">
        <v>940</v>
      </c>
      <c r="P699" s="666">
        <v>3531</v>
      </c>
      <c r="Q699" s="657">
        <v>6810</v>
      </c>
      <c r="R699" s="657">
        <v>1695</v>
      </c>
      <c r="S699" s="657">
        <v>5091</v>
      </c>
      <c r="T699" s="665">
        <v>1108</v>
      </c>
      <c r="U699" s="657">
        <v>324</v>
      </c>
      <c r="V699" s="666">
        <v>754</v>
      </c>
      <c r="W699" s="657">
        <v>1823</v>
      </c>
      <c r="X699" s="657">
        <v>424</v>
      </c>
      <c r="Y699" s="657">
        <v>1399</v>
      </c>
      <c r="Z699" s="665">
        <v>2901</v>
      </c>
      <c r="AA699" s="657">
        <v>698</v>
      </c>
      <c r="AB699" s="666">
        <v>2182</v>
      </c>
      <c r="AC699" s="657">
        <v>551</v>
      </c>
      <c r="AD699" s="657">
        <v>109</v>
      </c>
      <c r="AE699" s="657">
        <v>442</v>
      </c>
      <c r="AF699" s="665">
        <v>1993</v>
      </c>
      <c r="AG699" s="657">
        <v>561</v>
      </c>
      <c r="AH699" s="666">
        <v>1432</v>
      </c>
      <c r="AI699" s="657">
        <v>3905</v>
      </c>
      <c r="AJ699" s="657">
        <v>781</v>
      </c>
      <c r="AK699" s="657">
        <v>3101</v>
      </c>
      <c r="AL699" s="665">
        <v>654</v>
      </c>
      <c r="AM699" s="657">
        <v>163</v>
      </c>
      <c r="AN699" s="666">
        <v>491</v>
      </c>
      <c r="AO699" s="657">
        <v>971</v>
      </c>
      <c r="AP699" s="657">
        <v>216</v>
      </c>
      <c r="AQ699" s="657">
        <v>755</v>
      </c>
      <c r="AR699" s="665">
        <v>4716</v>
      </c>
      <c r="AS699" s="657">
        <v>1076</v>
      </c>
      <c r="AT699" s="666">
        <v>3607</v>
      </c>
      <c r="AU699" s="657">
        <v>1162</v>
      </c>
      <c r="AV699" s="657">
        <v>271</v>
      </c>
      <c r="AW699" s="657">
        <v>876</v>
      </c>
      <c r="AX699" s="665">
        <v>1267</v>
      </c>
      <c r="AY699" s="657">
        <v>250</v>
      </c>
      <c r="AZ699" s="666">
        <v>1009</v>
      </c>
      <c r="BA699" s="657">
        <v>2916</v>
      </c>
      <c r="BB699" s="657">
        <v>680</v>
      </c>
      <c r="BC699" s="657">
        <v>2209</v>
      </c>
      <c r="BD699" s="665">
        <v>706</v>
      </c>
      <c r="BE699" s="657">
        <v>203</v>
      </c>
      <c r="BF699" s="666">
        <v>498</v>
      </c>
      <c r="BG699" s="657">
        <v>1494</v>
      </c>
      <c r="BH699" s="657">
        <v>377</v>
      </c>
      <c r="BI699" s="657">
        <v>1093</v>
      </c>
      <c r="BJ699" s="665">
        <v>779</v>
      </c>
      <c r="BK699" s="657">
        <v>327</v>
      </c>
      <c r="BL699" s="666">
        <v>445</v>
      </c>
      <c r="BM699" s="657">
        <v>919</v>
      </c>
      <c r="BN699" s="657">
        <v>270</v>
      </c>
      <c r="BO699" s="657">
        <v>649</v>
      </c>
      <c r="BP699" s="665">
        <v>427</v>
      </c>
      <c r="BQ699" s="657">
        <v>131</v>
      </c>
      <c r="BR699" s="666">
        <v>296</v>
      </c>
      <c r="BS699" s="657">
        <v>1538</v>
      </c>
      <c r="BT699" s="657">
        <v>328</v>
      </c>
      <c r="BU699" s="657">
        <v>1196</v>
      </c>
      <c r="BV699" s="665">
        <v>1166</v>
      </c>
      <c r="BW699" s="657">
        <v>332</v>
      </c>
      <c r="BX699" s="666">
        <v>826</v>
      </c>
      <c r="BY699" s="657">
        <v>697</v>
      </c>
      <c r="BZ699" s="657">
        <v>162</v>
      </c>
      <c r="CA699" s="657">
        <v>530</v>
      </c>
      <c r="CB699" s="665">
        <v>1185</v>
      </c>
      <c r="CC699" s="657">
        <v>347</v>
      </c>
      <c r="CD699" s="666">
        <v>838</v>
      </c>
      <c r="CE699" s="657">
        <v>789</v>
      </c>
      <c r="CF699" s="657">
        <v>187</v>
      </c>
      <c r="CG699" s="657">
        <v>592</v>
      </c>
      <c r="CH699" s="665">
        <v>645</v>
      </c>
      <c r="CI699" s="657">
        <v>165</v>
      </c>
      <c r="CJ699" s="666">
        <v>480</v>
      </c>
      <c r="CK699" s="657">
        <v>1321</v>
      </c>
      <c r="CL699" s="657">
        <v>242</v>
      </c>
      <c r="CM699" s="657">
        <v>1079</v>
      </c>
      <c r="CN699" s="665">
        <v>513</v>
      </c>
      <c r="CO699" s="657">
        <v>157</v>
      </c>
      <c r="CP699" s="666">
        <v>356</v>
      </c>
      <c r="CQ699" s="657">
        <v>692</v>
      </c>
      <c r="CR699" s="657">
        <v>239</v>
      </c>
      <c r="CS699" s="657">
        <v>453</v>
      </c>
      <c r="CT699" s="665">
        <v>561</v>
      </c>
      <c r="CU699" s="657">
        <v>149</v>
      </c>
      <c r="CV699" s="666">
        <v>412</v>
      </c>
      <c r="CW699" s="657">
        <v>232</v>
      </c>
      <c r="CX699" s="657">
        <v>46</v>
      </c>
      <c r="CY699" s="657">
        <v>186</v>
      </c>
      <c r="CZ699" s="665">
        <v>149</v>
      </c>
      <c r="DA699" s="657">
        <v>43</v>
      </c>
      <c r="DB699" s="666">
        <v>106</v>
      </c>
      <c r="DC699" s="657">
        <v>393</v>
      </c>
      <c r="DD699" s="657">
        <v>180</v>
      </c>
      <c r="DE699" s="657">
        <v>213</v>
      </c>
      <c r="DF699" s="665">
        <v>283</v>
      </c>
      <c r="DG699" s="657">
        <v>62</v>
      </c>
      <c r="DH699" s="666">
        <v>221</v>
      </c>
      <c r="DI699" s="657">
        <v>353</v>
      </c>
      <c r="DJ699" s="657">
        <v>104</v>
      </c>
      <c r="DK699" s="657">
        <v>249</v>
      </c>
      <c r="DL699" s="665">
        <v>512</v>
      </c>
      <c r="DM699" s="657">
        <v>132</v>
      </c>
      <c r="DN699" s="666">
        <v>380</v>
      </c>
      <c r="DO699" s="657">
        <v>545</v>
      </c>
      <c r="DP699" s="657">
        <v>128</v>
      </c>
      <c r="DQ699" s="657">
        <v>417</v>
      </c>
      <c r="DR699" s="665">
        <v>443</v>
      </c>
      <c r="DS699" s="657">
        <v>124</v>
      </c>
      <c r="DT699" s="666">
        <v>319</v>
      </c>
      <c r="DU699" s="665">
        <v>298</v>
      </c>
      <c r="DV699" s="657">
        <v>70</v>
      </c>
      <c r="DW699" s="666">
        <v>228</v>
      </c>
    </row>
    <row r="700" spans="1:127" hidden="1" x14ac:dyDescent="0.15">
      <c r="A700" s="529" t="s">
        <v>2042</v>
      </c>
      <c r="B700" s="661">
        <v>27933</v>
      </c>
      <c r="C700" s="662">
        <v>8448</v>
      </c>
      <c r="D700" s="663">
        <v>19455</v>
      </c>
      <c r="E700" s="657">
        <v>5770</v>
      </c>
      <c r="F700" s="657">
        <v>1790</v>
      </c>
      <c r="G700" s="657">
        <v>3980</v>
      </c>
      <c r="H700" s="665">
        <v>2635</v>
      </c>
      <c r="I700" s="657">
        <v>660</v>
      </c>
      <c r="J700" s="666">
        <v>1975</v>
      </c>
      <c r="K700" s="657">
        <v>1752</v>
      </c>
      <c r="L700" s="657">
        <v>509</v>
      </c>
      <c r="M700" s="657">
        <v>1243</v>
      </c>
      <c r="N700" s="665">
        <v>940</v>
      </c>
      <c r="O700" s="657">
        <v>274</v>
      </c>
      <c r="P700" s="666">
        <v>666</v>
      </c>
      <c r="Q700" s="657">
        <v>1399</v>
      </c>
      <c r="R700" s="657">
        <v>479</v>
      </c>
      <c r="S700" s="657">
        <v>920</v>
      </c>
      <c r="T700" s="665">
        <v>536</v>
      </c>
      <c r="U700" s="657">
        <v>166</v>
      </c>
      <c r="V700" s="666">
        <v>340</v>
      </c>
      <c r="W700" s="657">
        <v>731</v>
      </c>
      <c r="X700" s="657">
        <v>172</v>
      </c>
      <c r="Y700" s="657">
        <v>559</v>
      </c>
      <c r="Z700" s="665">
        <v>682</v>
      </c>
      <c r="AA700" s="657">
        <v>244</v>
      </c>
      <c r="AB700" s="666">
        <v>438</v>
      </c>
      <c r="AC700" s="657">
        <v>239</v>
      </c>
      <c r="AD700" s="657">
        <v>46</v>
      </c>
      <c r="AE700" s="657">
        <v>193</v>
      </c>
      <c r="AF700" s="665">
        <v>833</v>
      </c>
      <c r="AG700" s="657">
        <v>270</v>
      </c>
      <c r="AH700" s="666">
        <v>563</v>
      </c>
      <c r="AI700" s="657">
        <v>1216</v>
      </c>
      <c r="AJ700" s="657">
        <v>283</v>
      </c>
      <c r="AK700" s="657">
        <v>933</v>
      </c>
      <c r="AL700" s="665">
        <v>266</v>
      </c>
      <c r="AM700" s="657">
        <v>84</v>
      </c>
      <c r="AN700" s="666">
        <v>182</v>
      </c>
      <c r="AO700" s="657">
        <v>530</v>
      </c>
      <c r="AP700" s="657">
        <v>140</v>
      </c>
      <c r="AQ700" s="657">
        <v>390</v>
      </c>
      <c r="AR700" s="665">
        <v>1379</v>
      </c>
      <c r="AS700" s="657">
        <v>426</v>
      </c>
      <c r="AT700" s="666">
        <v>953</v>
      </c>
      <c r="AU700" s="657">
        <v>390</v>
      </c>
      <c r="AV700" s="657">
        <v>135</v>
      </c>
      <c r="AW700" s="657">
        <v>255</v>
      </c>
      <c r="AX700" s="665">
        <v>351</v>
      </c>
      <c r="AY700" s="657">
        <v>90</v>
      </c>
      <c r="AZ700" s="666">
        <v>261</v>
      </c>
      <c r="BA700" s="657">
        <v>1558</v>
      </c>
      <c r="BB700" s="657">
        <v>408</v>
      </c>
      <c r="BC700" s="657">
        <v>1150</v>
      </c>
      <c r="BD700" s="665">
        <v>307</v>
      </c>
      <c r="BE700" s="657">
        <v>128</v>
      </c>
      <c r="BF700" s="666">
        <v>179</v>
      </c>
      <c r="BG700" s="657">
        <v>335</v>
      </c>
      <c r="BH700" s="657">
        <v>91</v>
      </c>
      <c r="BI700" s="657">
        <v>244</v>
      </c>
      <c r="BJ700" s="665">
        <v>217</v>
      </c>
      <c r="BK700" s="657">
        <v>143</v>
      </c>
      <c r="BL700" s="666">
        <v>74</v>
      </c>
      <c r="BM700" s="657">
        <v>227</v>
      </c>
      <c r="BN700" s="657">
        <v>81</v>
      </c>
      <c r="BO700" s="657">
        <v>146</v>
      </c>
      <c r="BP700" s="665">
        <v>334</v>
      </c>
      <c r="BQ700" s="657">
        <v>103</v>
      </c>
      <c r="BR700" s="666">
        <v>231</v>
      </c>
      <c r="BS700" s="657">
        <v>484</v>
      </c>
      <c r="BT700" s="657">
        <v>125</v>
      </c>
      <c r="BU700" s="657">
        <v>359</v>
      </c>
      <c r="BV700" s="665">
        <v>621</v>
      </c>
      <c r="BW700" s="657">
        <v>212</v>
      </c>
      <c r="BX700" s="666">
        <v>409</v>
      </c>
      <c r="BY700" s="657">
        <v>296</v>
      </c>
      <c r="BZ700" s="657">
        <v>79</v>
      </c>
      <c r="CA700" s="657">
        <v>217</v>
      </c>
      <c r="CB700" s="665">
        <v>557</v>
      </c>
      <c r="CC700" s="657">
        <v>204</v>
      </c>
      <c r="CD700" s="666">
        <v>353</v>
      </c>
      <c r="CE700" s="657">
        <v>419</v>
      </c>
      <c r="CF700" s="657">
        <v>124</v>
      </c>
      <c r="CG700" s="657">
        <v>295</v>
      </c>
      <c r="CH700" s="665">
        <v>86</v>
      </c>
      <c r="CI700" s="657">
        <v>19</v>
      </c>
      <c r="CJ700" s="666">
        <v>67</v>
      </c>
      <c r="CK700" s="657">
        <v>396</v>
      </c>
      <c r="CL700" s="657">
        <v>97</v>
      </c>
      <c r="CM700" s="657">
        <v>299</v>
      </c>
      <c r="CN700" s="665">
        <v>145</v>
      </c>
      <c r="CO700" s="657">
        <v>43</v>
      </c>
      <c r="CP700" s="666">
        <v>102</v>
      </c>
      <c r="CQ700" s="657">
        <v>569</v>
      </c>
      <c r="CR700" s="657">
        <v>208</v>
      </c>
      <c r="CS700" s="657">
        <v>361</v>
      </c>
      <c r="CT700" s="665">
        <v>148</v>
      </c>
      <c r="CU700" s="657">
        <v>48</v>
      </c>
      <c r="CV700" s="666">
        <v>100</v>
      </c>
      <c r="CW700" s="657">
        <v>39</v>
      </c>
      <c r="CX700" s="657">
        <v>12</v>
      </c>
      <c r="CY700" s="657">
        <v>27</v>
      </c>
      <c r="CZ700" s="665">
        <v>50</v>
      </c>
      <c r="DA700" s="657">
        <v>16</v>
      </c>
      <c r="DB700" s="666">
        <v>34</v>
      </c>
      <c r="DC700" s="657">
        <v>156</v>
      </c>
      <c r="DD700" s="657">
        <v>141</v>
      </c>
      <c r="DE700" s="657">
        <v>15</v>
      </c>
      <c r="DF700" s="665">
        <v>156</v>
      </c>
      <c r="DG700" s="657">
        <v>33</v>
      </c>
      <c r="DH700" s="666">
        <v>123</v>
      </c>
      <c r="DI700" s="657">
        <v>242</v>
      </c>
      <c r="DJ700" s="657">
        <v>72</v>
      </c>
      <c r="DK700" s="657">
        <v>170</v>
      </c>
      <c r="DL700" s="665">
        <v>178</v>
      </c>
      <c r="DM700" s="657">
        <v>60</v>
      </c>
      <c r="DN700" s="666">
        <v>118</v>
      </c>
      <c r="DO700" s="657">
        <v>323</v>
      </c>
      <c r="DP700" s="657">
        <v>91</v>
      </c>
      <c r="DQ700" s="657">
        <v>232</v>
      </c>
      <c r="DR700" s="665">
        <v>270</v>
      </c>
      <c r="DS700" s="657">
        <v>90</v>
      </c>
      <c r="DT700" s="666">
        <v>180</v>
      </c>
      <c r="DU700" s="665">
        <v>171</v>
      </c>
      <c r="DV700" s="657">
        <v>52</v>
      </c>
      <c r="DW700" s="666">
        <v>119</v>
      </c>
    </row>
    <row r="701" spans="1:127" hidden="1" x14ac:dyDescent="0.15">
      <c r="A701" s="529" t="s">
        <v>2043</v>
      </c>
      <c r="B701" s="661">
        <v>12125</v>
      </c>
      <c r="C701" s="662">
        <v>3553</v>
      </c>
      <c r="D701" s="663">
        <v>8572</v>
      </c>
      <c r="E701" s="657">
        <v>4478</v>
      </c>
      <c r="F701" s="657">
        <v>1449</v>
      </c>
      <c r="G701" s="657">
        <v>3029</v>
      </c>
      <c r="H701" s="665">
        <v>805</v>
      </c>
      <c r="I701" s="657">
        <v>187</v>
      </c>
      <c r="J701" s="666">
        <v>618</v>
      </c>
      <c r="K701" s="657">
        <v>862</v>
      </c>
      <c r="L701" s="657">
        <v>275</v>
      </c>
      <c r="M701" s="657">
        <v>587</v>
      </c>
      <c r="N701" s="665">
        <v>534</v>
      </c>
      <c r="O701" s="657">
        <v>126</v>
      </c>
      <c r="P701" s="666">
        <v>408</v>
      </c>
      <c r="Q701" s="657">
        <v>462</v>
      </c>
      <c r="R701" s="657">
        <v>131</v>
      </c>
      <c r="S701" s="657">
        <v>331</v>
      </c>
      <c r="T701" s="665">
        <v>84</v>
      </c>
      <c r="U701" s="657">
        <v>39</v>
      </c>
      <c r="V701" s="666">
        <v>45</v>
      </c>
      <c r="W701" s="657">
        <v>177</v>
      </c>
      <c r="X701" s="657">
        <v>61</v>
      </c>
      <c r="Y701" s="657">
        <v>116</v>
      </c>
      <c r="Z701" s="665">
        <v>439</v>
      </c>
      <c r="AA701" s="657">
        <v>130</v>
      </c>
      <c r="AB701" s="666">
        <v>309</v>
      </c>
      <c r="AC701" s="657">
        <v>122</v>
      </c>
      <c r="AD701" s="657">
        <v>35</v>
      </c>
      <c r="AE701" s="657">
        <v>87</v>
      </c>
      <c r="AF701" s="665">
        <v>204</v>
      </c>
      <c r="AG701" s="657">
        <v>77</v>
      </c>
      <c r="AH701" s="666">
        <v>127</v>
      </c>
      <c r="AI701" s="657">
        <v>500</v>
      </c>
      <c r="AJ701" s="657">
        <v>131</v>
      </c>
      <c r="AK701" s="657">
        <v>369</v>
      </c>
      <c r="AL701" s="665">
        <v>74</v>
      </c>
      <c r="AM701" s="657">
        <v>21</v>
      </c>
      <c r="AN701" s="666">
        <v>53</v>
      </c>
      <c r="AO701" s="657">
        <v>0</v>
      </c>
      <c r="AP701" s="657">
        <v>0</v>
      </c>
      <c r="AQ701" s="657">
        <v>0</v>
      </c>
      <c r="AR701" s="665">
        <v>487</v>
      </c>
      <c r="AS701" s="657">
        <v>121</v>
      </c>
      <c r="AT701" s="666">
        <v>366</v>
      </c>
      <c r="AU701" s="657">
        <v>195</v>
      </c>
      <c r="AV701" s="657">
        <v>58</v>
      </c>
      <c r="AW701" s="657">
        <v>137</v>
      </c>
      <c r="AX701" s="665">
        <v>166</v>
      </c>
      <c r="AY701" s="657">
        <v>40</v>
      </c>
      <c r="AZ701" s="666">
        <v>126</v>
      </c>
      <c r="BA701" s="657">
        <v>200</v>
      </c>
      <c r="BB701" s="657">
        <v>54</v>
      </c>
      <c r="BC701" s="657">
        <v>146</v>
      </c>
      <c r="BD701" s="665">
        <v>141</v>
      </c>
      <c r="BE701" s="657">
        <v>19</v>
      </c>
      <c r="BF701" s="666">
        <v>122</v>
      </c>
      <c r="BG701" s="657">
        <v>447</v>
      </c>
      <c r="BH701" s="657">
        <v>149</v>
      </c>
      <c r="BI701" s="657">
        <v>298</v>
      </c>
      <c r="BJ701" s="665">
        <v>145</v>
      </c>
      <c r="BK701" s="657">
        <v>26</v>
      </c>
      <c r="BL701" s="666">
        <v>119</v>
      </c>
      <c r="BM701" s="657">
        <v>185</v>
      </c>
      <c r="BN701" s="657">
        <v>56</v>
      </c>
      <c r="BO701" s="657">
        <v>129</v>
      </c>
      <c r="BP701" s="665">
        <v>0</v>
      </c>
      <c r="BQ701" s="657">
        <v>0</v>
      </c>
      <c r="BR701" s="666">
        <v>0</v>
      </c>
      <c r="BS701" s="657">
        <v>117</v>
      </c>
      <c r="BT701" s="657">
        <v>26</v>
      </c>
      <c r="BU701" s="657">
        <v>91</v>
      </c>
      <c r="BV701" s="665">
        <v>100</v>
      </c>
      <c r="BW701" s="657">
        <v>42</v>
      </c>
      <c r="BX701" s="666">
        <v>58</v>
      </c>
      <c r="BY701" s="657">
        <v>56</v>
      </c>
      <c r="BZ701" s="657">
        <v>18</v>
      </c>
      <c r="CA701" s="657">
        <v>38</v>
      </c>
      <c r="CB701" s="665">
        <v>184</v>
      </c>
      <c r="CC701" s="657">
        <v>46</v>
      </c>
      <c r="CD701" s="666">
        <v>138</v>
      </c>
      <c r="CE701" s="657">
        <v>77</v>
      </c>
      <c r="CF701" s="657">
        <v>18</v>
      </c>
      <c r="CG701" s="657">
        <v>59</v>
      </c>
      <c r="CH701" s="665">
        <v>179</v>
      </c>
      <c r="CI701" s="657">
        <v>56</v>
      </c>
      <c r="CJ701" s="666">
        <v>123</v>
      </c>
      <c r="CK701" s="657">
        <v>183</v>
      </c>
      <c r="CL701" s="657">
        <v>19</v>
      </c>
      <c r="CM701" s="657">
        <v>164</v>
      </c>
      <c r="CN701" s="665">
        <v>116</v>
      </c>
      <c r="CO701" s="657">
        <v>18</v>
      </c>
      <c r="CP701" s="666">
        <v>98</v>
      </c>
      <c r="CQ701" s="657">
        <v>0</v>
      </c>
      <c r="CR701" s="657">
        <v>0</v>
      </c>
      <c r="CS701" s="657">
        <v>0</v>
      </c>
      <c r="CT701" s="665">
        <v>170</v>
      </c>
      <c r="CU701" s="657">
        <v>57</v>
      </c>
      <c r="CV701" s="666">
        <v>113</v>
      </c>
      <c r="CW701" s="657">
        <v>0</v>
      </c>
      <c r="CX701" s="657">
        <v>0</v>
      </c>
      <c r="CY701" s="657">
        <v>0</v>
      </c>
      <c r="CZ701" s="665">
        <v>0</v>
      </c>
      <c r="DA701" s="657">
        <v>0</v>
      </c>
      <c r="DB701" s="666">
        <v>0</v>
      </c>
      <c r="DC701" s="657">
        <v>0</v>
      </c>
      <c r="DD701" s="657">
        <v>0</v>
      </c>
      <c r="DE701" s="657">
        <v>0</v>
      </c>
      <c r="DF701" s="665">
        <v>61</v>
      </c>
      <c r="DG701" s="657">
        <v>19</v>
      </c>
      <c r="DH701" s="666">
        <v>42</v>
      </c>
      <c r="DI701" s="657">
        <v>0</v>
      </c>
      <c r="DJ701" s="657">
        <v>0</v>
      </c>
      <c r="DK701" s="657">
        <v>0</v>
      </c>
      <c r="DL701" s="665">
        <v>123</v>
      </c>
      <c r="DM701" s="657">
        <v>36</v>
      </c>
      <c r="DN701" s="666">
        <v>87</v>
      </c>
      <c r="DO701" s="657">
        <v>52</v>
      </c>
      <c r="DP701" s="657">
        <v>13</v>
      </c>
      <c r="DQ701" s="657">
        <v>39</v>
      </c>
      <c r="DR701" s="665">
        <v>0</v>
      </c>
      <c r="DS701" s="657">
        <v>0</v>
      </c>
      <c r="DT701" s="666">
        <v>0</v>
      </c>
      <c r="DU701" s="665">
        <v>0</v>
      </c>
      <c r="DV701" s="657">
        <v>0</v>
      </c>
      <c r="DW701" s="666">
        <v>0</v>
      </c>
    </row>
    <row r="702" spans="1:127" hidden="1" x14ac:dyDescent="0.15">
      <c r="A702" s="529" t="s">
        <v>2044</v>
      </c>
      <c r="B702" s="661">
        <v>20689</v>
      </c>
      <c r="C702" s="662">
        <v>4843</v>
      </c>
      <c r="D702" s="663">
        <v>15664</v>
      </c>
      <c r="E702" s="657">
        <v>5740</v>
      </c>
      <c r="F702" s="657">
        <v>1448</v>
      </c>
      <c r="G702" s="657">
        <v>4249</v>
      </c>
      <c r="H702" s="665">
        <v>2283</v>
      </c>
      <c r="I702" s="657">
        <v>490</v>
      </c>
      <c r="J702" s="666">
        <v>1779</v>
      </c>
      <c r="K702" s="657">
        <v>1921</v>
      </c>
      <c r="L702" s="657">
        <v>541</v>
      </c>
      <c r="M702" s="657">
        <v>1371</v>
      </c>
      <c r="N702" s="665">
        <v>1120</v>
      </c>
      <c r="O702" s="657">
        <v>255</v>
      </c>
      <c r="P702" s="666">
        <v>865</v>
      </c>
      <c r="Q702" s="657">
        <v>1254</v>
      </c>
      <c r="R702" s="657">
        <v>392</v>
      </c>
      <c r="S702" s="657">
        <v>848</v>
      </c>
      <c r="T702" s="665">
        <v>167</v>
      </c>
      <c r="U702" s="657">
        <v>28</v>
      </c>
      <c r="V702" s="666">
        <v>139</v>
      </c>
      <c r="W702" s="657">
        <v>62</v>
      </c>
      <c r="X702" s="657">
        <v>21</v>
      </c>
      <c r="Y702" s="657">
        <v>41</v>
      </c>
      <c r="Z702" s="665">
        <v>587</v>
      </c>
      <c r="AA702" s="657">
        <v>143</v>
      </c>
      <c r="AB702" s="666">
        <v>434</v>
      </c>
      <c r="AC702" s="657">
        <v>104</v>
      </c>
      <c r="AD702" s="657">
        <v>15</v>
      </c>
      <c r="AE702" s="657">
        <v>89</v>
      </c>
      <c r="AF702" s="665">
        <v>386</v>
      </c>
      <c r="AG702" s="657">
        <v>95</v>
      </c>
      <c r="AH702" s="666">
        <v>291</v>
      </c>
      <c r="AI702" s="657">
        <v>955</v>
      </c>
      <c r="AJ702" s="657">
        <v>186</v>
      </c>
      <c r="AK702" s="657">
        <v>769</v>
      </c>
      <c r="AL702" s="665">
        <v>208</v>
      </c>
      <c r="AM702" s="657">
        <v>41</v>
      </c>
      <c r="AN702" s="666">
        <v>167</v>
      </c>
      <c r="AO702" s="657">
        <v>185</v>
      </c>
      <c r="AP702" s="657">
        <v>39</v>
      </c>
      <c r="AQ702" s="657">
        <v>146</v>
      </c>
      <c r="AR702" s="665">
        <v>780</v>
      </c>
      <c r="AS702" s="657">
        <v>162</v>
      </c>
      <c r="AT702" s="666">
        <v>618</v>
      </c>
      <c r="AU702" s="657">
        <v>268</v>
      </c>
      <c r="AV702" s="657">
        <v>44</v>
      </c>
      <c r="AW702" s="657">
        <v>209</v>
      </c>
      <c r="AX702" s="665">
        <v>384</v>
      </c>
      <c r="AY702" s="657">
        <v>79</v>
      </c>
      <c r="AZ702" s="666">
        <v>305</v>
      </c>
      <c r="BA702" s="657">
        <v>537</v>
      </c>
      <c r="BB702" s="657">
        <v>117</v>
      </c>
      <c r="BC702" s="657">
        <v>404</v>
      </c>
      <c r="BD702" s="665">
        <v>133</v>
      </c>
      <c r="BE702" s="657">
        <v>28</v>
      </c>
      <c r="BF702" s="666">
        <v>105</v>
      </c>
      <c r="BG702" s="657">
        <v>255</v>
      </c>
      <c r="BH702" s="657">
        <v>57</v>
      </c>
      <c r="BI702" s="657">
        <v>181</v>
      </c>
      <c r="BJ702" s="665">
        <v>162</v>
      </c>
      <c r="BK702" s="657">
        <v>48</v>
      </c>
      <c r="BL702" s="666">
        <v>107</v>
      </c>
      <c r="BM702" s="657">
        <v>286</v>
      </c>
      <c r="BN702" s="657">
        <v>74</v>
      </c>
      <c r="BO702" s="657">
        <v>212</v>
      </c>
      <c r="BP702" s="665">
        <v>69</v>
      </c>
      <c r="BQ702" s="657">
        <v>21</v>
      </c>
      <c r="BR702" s="666">
        <v>48</v>
      </c>
      <c r="BS702" s="657">
        <v>452</v>
      </c>
      <c r="BT702" s="657">
        <v>79</v>
      </c>
      <c r="BU702" s="657">
        <v>359</v>
      </c>
      <c r="BV702" s="665">
        <v>148</v>
      </c>
      <c r="BW702" s="657">
        <v>29</v>
      </c>
      <c r="BX702" s="666">
        <v>111</v>
      </c>
      <c r="BY702" s="657">
        <v>207</v>
      </c>
      <c r="BZ702" s="657">
        <v>29</v>
      </c>
      <c r="CA702" s="657">
        <v>173</v>
      </c>
      <c r="CB702" s="665">
        <v>89</v>
      </c>
      <c r="CC702" s="657">
        <v>21</v>
      </c>
      <c r="CD702" s="666">
        <v>68</v>
      </c>
      <c r="CE702" s="657">
        <v>185</v>
      </c>
      <c r="CF702" s="657">
        <v>30</v>
      </c>
      <c r="CG702" s="657">
        <v>145</v>
      </c>
      <c r="CH702" s="665">
        <v>163</v>
      </c>
      <c r="CI702" s="657">
        <v>30</v>
      </c>
      <c r="CJ702" s="666">
        <v>133</v>
      </c>
      <c r="CK702" s="657">
        <v>360</v>
      </c>
      <c r="CL702" s="657">
        <v>76</v>
      </c>
      <c r="CM702" s="657">
        <v>284</v>
      </c>
      <c r="CN702" s="665">
        <v>87</v>
      </c>
      <c r="CO702" s="657">
        <v>6</v>
      </c>
      <c r="CP702" s="666">
        <v>81</v>
      </c>
      <c r="CQ702" s="657">
        <v>90</v>
      </c>
      <c r="CR702" s="657">
        <v>19</v>
      </c>
      <c r="CS702" s="657">
        <v>71</v>
      </c>
      <c r="CT702" s="665">
        <v>141</v>
      </c>
      <c r="CU702" s="657">
        <v>31</v>
      </c>
      <c r="CV702" s="666">
        <v>110</v>
      </c>
      <c r="CW702" s="657">
        <v>130</v>
      </c>
      <c r="CX702" s="657">
        <v>27</v>
      </c>
      <c r="CY702" s="657">
        <v>103</v>
      </c>
      <c r="CZ702" s="665">
        <v>67</v>
      </c>
      <c r="DA702" s="657">
        <v>14</v>
      </c>
      <c r="DB702" s="666">
        <v>53</v>
      </c>
      <c r="DC702" s="657">
        <v>120</v>
      </c>
      <c r="DD702" s="657">
        <v>18</v>
      </c>
      <c r="DE702" s="657">
        <v>102</v>
      </c>
      <c r="DF702" s="665">
        <v>57</v>
      </c>
      <c r="DG702" s="657">
        <v>9</v>
      </c>
      <c r="DH702" s="666">
        <v>48</v>
      </c>
      <c r="DI702" s="657">
        <v>52</v>
      </c>
      <c r="DJ702" s="657">
        <v>18</v>
      </c>
      <c r="DK702" s="657">
        <v>34</v>
      </c>
      <c r="DL702" s="665">
        <v>160</v>
      </c>
      <c r="DM702" s="657">
        <v>30</v>
      </c>
      <c r="DN702" s="666">
        <v>130</v>
      </c>
      <c r="DO702" s="657">
        <v>159</v>
      </c>
      <c r="DP702" s="657">
        <v>23</v>
      </c>
      <c r="DQ702" s="657">
        <v>136</v>
      </c>
      <c r="DR702" s="665">
        <v>83</v>
      </c>
      <c r="DS702" s="657">
        <v>17</v>
      </c>
      <c r="DT702" s="666">
        <v>66</v>
      </c>
      <c r="DU702" s="665">
        <v>93</v>
      </c>
      <c r="DV702" s="657">
        <v>13</v>
      </c>
      <c r="DW702" s="666">
        <v>80</v>
      </c>
    </row>
    <row r="703" spans="1:127" hidden="1" x14ac:dyDescent="0.15">
      <c r="A703" s="529" t="s">
        <v>2045</v>
      </c>
      <c r="B703" s="661">
        <v>22332</v>
      </c>
      <c r="C703" s="662">
        <v>3317</v>
      </c>
      <c r="D703" s="663">
        <v>18711</v>
      </c>
      <c r="E703" s="657">
        <v>8301</v>
      </c>
      <c r="F703" s="657">
        <v>1372</v>
      </c>
      <c r="G703" s="657">
        <v>6879</v>
      </c>
      <c r="H703" s="665">
        <v>2124</v>
      </c>
      <c r="I703" s="657">
        <v>321</v>
      </c>
      <c r="J703" s="666">
        <v>1735</v>
      </c>
      <c r="K703" s="657">
        <v>3220</v>
      </c>
      <c r="L703" s="657">
        <v>474</v>
      </c>
      <c r="M703" s="657">
        <v>2678</v>
      </c>
      <c r="N703" s="665">
        <v>1042</v>
      </c>
      <c r="O703" s="657">
        <v>98</v>
      </c>
      <c r="P703" s="666">
        <v>926</v>
      </c>
      <c r="Q703" s="657">
        <v>2119</v>
      </c>
      <c r="R703" s="657">
        <v>292</v>
      </c>
      <c r="S703" s="657">
        <v>1817</v>
      </c>
      <c r="T703" s="665">
        <v>209</v>
      </c>
      <c r="U703" s="657">
        <v>66</v>
      </c>
      <c r="V703" s="666">
        <v>143</v>
      </c>
      <c r="W703" s="657">
        <v>399</v>
      </c>
      <c r="X703" s="657">
        <v>38</v>
      </c>
      <c r="Y703" s="657">
        <v>361</v>
      </c>
      <c r="Z703" s="665">
        <v>605</v>
      </c>
      <c r="AA703" s="657">
        <v>67</v>
      </c>
      <c r="AB703" s="666">
        <v>529</v>
      </c>
      <c r="AC703" s="657">
        <v>26</v>
      </c>
      <c r="AD703" s="657">
        <v>2</v>
      </c>
      <c r="AE703" s="657">
        <v>24</v>
      </c>
      <c r="AF703" s="665">
        <v>285</v>
      </c>
      <c r="AG703" s="657">
        <v>37</v>
      </c>
      <c r="AH703" s="666">
        <v>248</v>
      </c>
      <c r="AI703" s="657">
        <v>619</v>
      </c>
      <c r="AJ703" s="657">
        <v>56</v>
      </c>
      <c r="AK703" s="657">
        <v>540</v>
      </c>
      <c r="AL703" s="665">
        <v>39</v>
      </c>
      <c r="AM703" s="657">
        <v>2</v>
      </c>
      <c r="AN703" s="666">
        <v>37</v>
      </c>
      <c r="AO703" s="657">
        <v>135</v>
      </c>
      <c r="AP703" s="657">
        <v>8</v>
      </c>
      <c r="AQ703" s="657">
        <v>127</v>
      </c>
      <c r="AR703" s="665">
        <v>1076</v>
      </c>
      <c r="AS703" s="657">
        <v>148</v>
      </c>
      <c r="AT703" s="666">
        <v>895</v>
      </c>
      <c r="AU703" s="657">
        <v>223</v>
      </c>
      <c r="AV703" s="657">
        <v>15</v>
      </c>
      <c r="AW703" s="657">
        <v>208</v>
      </c>
      <c r="AX703" s="665">
        <v>199</v>
      </c>
      <c r="AY703" s="657">
        <v>8</v>
      </c>
      <c r="AZ703" s="666">
        <v>183</v>
      </c>
      <c r="BA703" s="657">
        <v>205</v>
      </c>
      <c r="BB703" s="657">
        <v>29</v>
      </c>
      <c r="BC703" s="657">
        <v>171</v>
      </c>
      <c r="BD703" s="665">
        <v>41</v>
      </c>
      <c r="BE703" s="657">
        <v>14</v>
      </c>
      <c r="BF703" s="666">
        <v>22</v>
      </c>
      <c r="BG703" s="657">
        <v>300</v>
      </c>
      <c r="BH703" s="657">
        <v>49</v>
      </c>
      <c r="BI703" s="657">
        <v>244</v>
      </c>
      <c r="BJ703" s="665">
        <v>164</v>
      </c>
      <c r="BK703" s="657">
        <v>85</v>
      </c>
      <c r="BL703" s="666">
        <v>79</v>
      </c>
      <c r="BM703" s="657">
        <v>26</v>
      </c>
      <c r="BN703" s="657">
        <v>10</v>
      </c>
      <c r="BO703" s="657">
        <v>16</v>
      </c>
      <c r="BP703" s="665">
        <v>3</v>
      </c>
      <c r="BQ703" s="657">
        <v>1</v>
      </c>
      <c r="BR703" s="666">
        <v>2</v>
      </c>
      <c r="BS703" s="657">
        <v>167</v>
      </c>
      <c r="BT703" s="657">
        <v>9</v>
      </c>
      <c r="BU703" s="657">
        <v>158</v>
      </c>
      <c r="BV703" s="665">
        <v>88</v>
      </c>
      <c r="BW703" s="657">
        <v>7</v>
      </c>
      <c r="BX703" s="666">
        <v>81</v>
      </c>
      <c r="BY703" s="657">
        <v>40</v>
      </c>
      <c r="BZ703" s="657">
        <v>6</v>
      </c>
      <c r="CA703" s="657">
        <v>34</v>
      </c>
      <c r="CB703" s="665">
        <v>106</v>
      </c>
      <c r="CC703" s="657">
        <v>13</v>
      </c>
      <c r="CD703" s="666">
        <v>93</v>
      </c>
      <c r="CE703" s="657">
        <v>53</v>
      </c>
      <c r="CF703" s="657">
        <v>7</v>
      </c>
      <c r="CG703" s="657">
        <v>46</v>
      </c>
      <c r="CH703" s="665">
        <v>16</v>
      </c>
      <c r="CI703" s="657">
        <v>1</v>
      </c>
      <c r="CJ703" s="666">
        <v>15</v>
      </c>
      <c r="CK703" s="657">
        <v>147</v>
      </c>
      <c r="CL703" s="657">
        <v>13</v>
      </c>
      <c r="CM703" s="657">
        <v>134</v>
      </c>
      <c r="CN703" s="665">
        <v>95</v>
      </c>
      <c r="CO703" s="657">
        <v>23</v>
      </c>
      <c r="CP703" s="666">
        <v>72</v>
      </c>
      <c r="CQ703" s="657">
        <v>0</v>
      </c>
      <c r="CR703" s="657">
        <v>0</v>
      </c>
      <c r="CS703" s="657">
        <v>0</v>
      </c>
      <c r="CT703" s="665">
        <v>61</v>
      </c>
      <c r="CU703" s="657">
        <v>10</v>
      </c>
      <c r="CV703" s="666">
        <v>51</v>
      </c>
      <c r="CW703" s="657">
        <v>3</v>
      </c>
      <c r="CX703" s="657">
        <v>1</v>
      </c>
      <c r="CY703" s="657">
        <v>2</v>
      </c>
      <c r="CZ703" s="665">
        <v>32</v>
      </c>
      <c r="DA703" s="657">
        <v>13</v>
      </c>
      <c r="DB703" s="666">
        <v>19</v>
      </c>
      <c r="DC703" s="657">
        <v>91</v>
      </c>
      <c r="DD703" s="657">
        <v>17</v>
      </c>
      <c r="DE703" s="657">
        <v>74</v>
      </c>
      <c r="DF703" s="665">
        <v>0</v>
      </c>
      <c r="DG703" s="657">
        <v>0</v>
      </c>
      <c r="DH703" s="666">
        <v>0</v>
      </c>
      <c r="DI703" s="657">
        <v>11</v>
      </c>
      <c r="DJ703" s="657">
        <v>1</v>
      </c>
      <c r="DK703" s="657">
        <v>10</v>
      </c>
      <c r="DL703" s="665">
        <v>27</v>
      </c>
      <c r="DM703" s="657">
        <v>0</v>
      </c>
      <c r="DN703" s="666">
        <v>27</v>
      </c>
      <c r="DO703" s="657">
        <v>0</v>
      </c>
      <c r="DP703" s="657">
        <v>0</v>
      </c>
      <c r="DQ703" s="657">
        <v>0</v>
      </c>
      <c r="DR703" s="665">
        <v>26</v>
      </c>
      <c r="DS703" s="657">
        <v>3</v>
      </c>
      <c r="DT703" s="666">
        <v>23</v>
      </c>
      <c r="DU703" s="665">
        <v>9</v>
      </c>
      <c r="DV703" s="657">
        <v>1</v>
      </c>
      <c r="DW703" s="666">
        <v>8</v>
      </c>
    </row>
    <row r="704" spans="1:127" hidden="1" x14ac:dyDescent="0.15">
      <c r="A704" s="529" t="s">
        <v>2046</v>
      </c>
      <c r="B704" s="661">
        <v>6424</v>
      </c>
      <c r="C704" s="662">
        <v>1543</v>
      </c>
      <c r="D704" s="663">
        <v>4718</v>
      </c>
      <c r="E704" s="657">
        <v>2241</v>
      </c>
      <c r="F704" s="657">
        <v>573</v>
      </c>
      <c r="G704" s="657">
        <v>1668</v>
      </c>
      <c r="H704" s="665">
        <v>378</v>
      </c>
      <c r="I704" s="657">
        <v>57</v>
      </c>
      <c r="J704" s="666">
        <v>303</v>
      </c>
      <c r="K704" s="657">
        <v>472</v>
      </c>
      <c r="L704" s="657">
        <v>114</v>
      </c>
      <c r="M704" s="657">
        <v>268</v>
      </c>
      <c r="N704" s="665">
        <v>324</v>
      </c>
      <c r="O704" s="657">
        <v>54</v>
      </c>
      <c r="P704" s="666">
        <v>215</v>
      </c>
      <c r="Q704" s="657">
        <v>478</v>
      </c>
      <c r="R704" s="657">
        <v>130</v>
      </c>
      <c r="S704" s="657">
        <v>348</v>
      </c>
      <c r="T704" s="665">
        <v>55</v>
      </c>
      <c r="U704" s="657">
        <v>12</v>
      </c>
      <c r="V704" s="666">
        <v>43</v>
      </c>
      <c r="W704" s="657">
        <v>121</v>
      </c>
      <c r="X704" s="657">
        <v>57</v>
      </c>
      <c r="Y704" s="657">
        <v>64</v>
      </c>
      <c r="Z704" s="665">
        <v>90</v>
      </c>
      <c r="AA704" s="657">
        <v>29</v>
      </c>
      <c r="AB704" s="666">
        <v>61</v>
      </c>
      <c r="AC704" s="657">
        <v>32</v>
      </c>
      <c r="AD704" s="657">
        <v>6</v>
      </c>
      <c r="AE704" s="657">
        <v>26</v>
      </c>
      <c r="AF704" s="665">
        <v>129</v>
      </c>
      <c r="AG704" s="657">
        <v>53</v>
      </c>
      <c r="AH704" s="666">
        <v>76</v>
      </c>
      <c r="AI704" s="657">
        <v>293</v>
      </c>
      <c r="AJ704" s="657">
        <v>65</v>
      </c>
      <c r="AK704" s="657">
        <v>228</v>
      </c>
      <c r="AL704" s="665">
        <v>39</v>
      </c>
      <c r="AM704" s="657">
        <v>7</v>
      </c>
      <c r="AN704" s="666">
        <v>32</v>
      </c>
      <c r="AO704" s="657">
        <v>39</v>
      </c>
      <c r="AP704" s="657">
        <v>9</v>
      </c>
      <c r="AQ704" s="657">
        <v>30</v>
      </c>
      <c r="AR704" s="665">
        <v>177</v>
      </c>
      <c r="AS704" s="657">
        <v>46</v>
      </c>
      <c r="AT704" s="666">
        <v>131</v>
      </c>
      <c r="AU704" s="657">
        <v>59</v>
      </c>
      <c r="AV704" s="657">
        <v>13</v>
      </c>
      <c r="AW704" s="657">
        <v>46</v>
      </c>
      <c r="AX704" s="665">
        <v>126</v>
      </c>
      <c r="AY704" s="657">
        <v>23</v>
      </c>
      <c r="AZ704" s="666">
        <v>103</v>
      </c>
      <c r="BA704" s="657">
        <v>154</v>
      </c>
      <c r="BB704" s="657">
        <v>17</v>
      </c>
      <c r="BC704" s="657">
        <v>137</v>
      </c>
      <c r="BD704" s="665">
        <v>33</v>
      </c>
      <c r="BE704" s="657">
        <v>7</v>
      </c>
      <c r="BF704" s="666">
        <v>26</v>
      </c>
      <c r="BG704" s="657">
        <v>79</v>
      </c>
      <c r="BH704" s="657">
        <v>20</v>
      </c>
      <c r="BI704" s="657">
        <v>59</v>
      </c>
      <c r="BJ704" s="665">
        <v>23</v>
      </c>
      <c r="BK704" s="657">
        <v>0</v>
      </c>
      <c r="BL704" s="666">
        <v>23</v>
      </c>
      <c r="BM704" s="657">
        <v>117</v>
      </c>
      <c r="BN704" s="657">
        <v>30</v>
      </c>
      <c r="BO704" s="657">
        <v>87</v>
      </c>
      <c r="BP704" s="665">
        <v>15</v>
      </c>
      <c r="BQ704" s="657">
        <v>6</v>
      </c>
      <c r="BR704" s="666">
        <v>9</v>
      </c>
      <c r="BS704" s="657">
        <v>192</v>
      </c>
      <c r="BT704" s="657">
        <v>59</v>
      </c>
      <c r="BU704" s="657">
        <v>133</v>
      </c>
      <c r="BV704" s="665">
        <v>124</v>
      </c>
      <c r="BW704" s="657">
        <v>20</v>
      </c>
      <c r="BX704" s="666">
        <v>104</v>
      </c>
      <c r="BY704" s="657">
        <v>61</v>
      </c>
      <c r="BZ704" s="657">
        <v>15</v>
      </c>
      <c r="CA704" s="657">
        <v>46</v>
      </c>
      <c r="CB704" s="665">
        <v>92</v>
      </c>
      <c r="CC704" s="657">
        <v>13</v>
      </c>
      <c r="CD704" s="666">
        <v>79</v>
      </c>
      <c r="CE704" s="657">
        <v>37</v>
      </c>
      <c r="CF704" s="657">
        <v>4</v>
      </c>
      <c r="CG704" s="657">
        <v>33</v>
      </c>
      <c r="CH704" s="665">
        <v>168</v>
      </c>
      <c r="CI704" s="657">
        <v>49</v>
      </c>
      <c r="CJ704" s="666">
        <v>119</v>
      </c>
      <c r="CK704" s="657">
        <v>59</v>
      </c>
      <c r="CL704" s="657">
        <v>7</v>
      </c>
      <c r="CM704" s="657">
        <v>52</v>
      </c>
      <c r="CN704" s="665">
        <v>0</v>
      </c>
      <c r="CO704" s="657">
        <v>0</v>
      </c>
      <c r="CP704" s="666">
        <v>0</v>
      </c>
      <c r="CQ704" s="657">
        <v>15</v>
      </c>
      <c r="CR704" s="657">
        <v>7</v>
      </c>
      <c r="CS704" s="657">
        <v>8</v>
      </c>
      <c r="CT704" s="665">
        <v>8</v>
      </c>
      <c r="CU704" s="657">
        <v>2</v>
      </c>
      <c r="CV704" s="666">
        <v>6</v>
      </c>
      <c r="CW704" s="657">
        <v>52</v>
      </c>
      <c r="CX704" s="657">
        <v>6</v>
      </c>
      <c r="CY704" s="657">
        <v>46</v>
      </c>
      <c r="CZ704" s="665">
        <v>0</v>
      </c>
      <c r="DA704" s="657">
        <v>0</v>
      </c>
      <c r="DB704" s="666">
        <v>0</v>
      </c>
      <c r="DC704" s="657">
        <v>24</v>
      </c>
      <c r="DD704" s="657">
        <v>4</v>
      </c>
      <c r="DE704" s="657">
        <v>20</v>
      </c>
      <c r="DF704" s="665">
        <v>9</v>
      </c>
      <c r="DG704" s="657">
        <v>1</v>
      </c>
      <c r="DH704" s="666">
        <v>8</v>
      </c>
      <c r="DI704" s="657">
        <v>24</v>
      </c>
      <c r="DJ704" s="657">
        <v>7</v>
      </c>
      <c r="DK704" s="657">
        <v>17</v>
      </c>
      <c r="DL704" s="665">
        <v>21</v>
      </c>
      <c r="DM704" s="657">
        <v>5</v>
      </c>
      <c r="DN704" s="666">
        <v>16</v>
      </c>
      <c r="DO704" s="657">
        <v>0</v>
      </c>
      <c r="DP704" s="657">
        <v>0</v>
      </c>
      <c r="DQ704" s="657">
        <v>0</v>
      </c>
      <c r="DR704" s="665">
        <v>44</v>
      </c>
      <c r="DS704" s="657">
        <v>12</v>
      </c>
      <c r="DT704" s="666">
        <v>32</v>
      </c>
      <c r="DU704" s="665">
        <v>20</v>
      </c>
      <c r="DV704" s="657">
        <v>4</v>
      </c>
      <c r="DW704" s="666">
        <v>16</v>
      </c>
    </row>
    <row r="705" spans="1:128" hidden="1" x14ac:dyDescent="0.15">
      <c r="A705" s="529" t="s">
        <v>2047</v>
      </c>
      <c r="B705" s="661">
        <v>6922</v>
      </c>
      <c r="C705" s="662">
        <v>1825</v>
      </c>
      <c r="D705" s="663">
        <v>5097</v>
      </c>
      <c r="E705" s="657">
        <v>3327</v>
      </c>
      <c r="F705" s="657">
        <v>895</v>
      </c>
      <c r="G705" s="657">
        <v>2432</v>
      </c>
      <c r="H705" s="665">
        <v>360</v>
      </c>
      <c r="I705" s="657">
        <v>104</v>
      </c>
      <c r="J705" s="666">
        <v>256</v>
      </c>
      <c r="K705" s="657">
        <v>543</v>
      </c>
      <c r="L705" s="657">
        <v>146</v>
      </c>
      <c r="M705" s="657">
        <v>397</v>
      </c>
      <c r="N705" s="665">
        <v>196</v>
      </c>
      <c r="O705" s="657">
        <v>56</v>
      </c>
      <c r="P705" s="666">
        <v>140</v>
      </c>
      <c r="Q705" s="657">
        <v>778</v>
      </c>
      <c r="R705" s="657">
        <v>198</v>
      </c>
      <c r="S705" s="657">
        <v>580</v>
      </c>
      <c r="T705" s="665">
        <v>0</v>
      </c>
      <c r="U705" s="657">
        <v>0</v>
      </c>
      <c r="V705" s="666">
        <v>0</v>
      </c>
      <c r="W705" s="657">
        <v>215</v>
      </c>
      <c r="X705" s="657">
        <v>42</v>
      </c>
      <c r="Y705" s="657">
        <v>173</v>
      </c>
      <c r="Z705" s="665">
        <v>255</v>
      </c>
      <c r="AA705" s="657">
        <v>50</v>
      </c>
      <c r="AB705" s="666">
        <v>205</v>
      </c>
      <c r="AC705" s="657">
        <v>0</v>
      </c>
      <c r="AD705" s="657">
        <v>0</v>
      </c>
      <c r="AE705" s="657">
        <v>0</v>
      </c>
      <c r="AF705" s="665">
        <v>0</v>
      </c>
      <c r="AG705" s="657">
        <v>0</v>
      </c>
      <c r="AH705" s="666">
        <v>0</v>
      </c>
      <c r="AI705" s="657">
        <v>146</v>
      </c>
      <c r="AJ705" s="657">
        <v>28</v>
      </c>
      <c r="AK705" s="657">
        <v>118</v>
      </c>
      <c r="AL705" s="665">
        <v>0</v>
      </c>
      <c r="AM705" s="657">
        <v>0</v>
      </c>
      <c r="AN705" s="666">
        <v>0</v>
      </c>
      <c r="AO705" s="657">
        <v>51</v>
      </c>
      <c r="AP705" s="657">
        <v>17</v>
      </c>
      <c r="AQ705" s="657">
        <v>34</v>
      </c>
      <c r="AR705" s="665">
        <v>584</v>
      </c>
      <c r="AS705" s="657">
        <v>125</v>
      </c>
      <c r="AT705" s="666">
        <v>459</v>
      </c>
      <c r="AU705" s="657">
        <v>4</v>
      </c>
      <c r="AV705" s="657">
        <v>0</v>
      </c>
      <c r="AW705" s="657">
        <v>4</v>
      </c>
      <c r="AX705" s="665">
        <v>0</v>
      </c>
      <c r="AY705" s="657">
        <v>0</v>
      </c>
      <c r="AZ705" s="666">
        <v>0</v>
      </c>
      <c r="BA705" s="657">
        <v>163</v>
      </c>
      <c r="BB705" s="657">
        <v>43</v>
      </c>
      <c r="BC705" s="657">
        <v>120</v>
      </c>
      <c r="BD705" s="665">
        <v>44</v>
      </c>
      <c r="BE705" s="657">
        <v>6</v>
      </c>
      <c r="BF705" s="666">
        <v>38</v>
      </c>
      <c r="BG705" s="657">
        <v>0</v>
      </c>
      <c r="BH705" s="657">
        <v>0</v>
      </c>
      <c r="BI705" s="657">
        <v>0</v>
      </c>
      <c r="BJ705" s="665">
        <v>0</v>
      </c>
      <c r="BK705" s="657">
        <v>0</v>
      </c>
      <c r="BL705" s="666">
        <v>0</v>
      </c>
      <c r="BM705" s="657">
        <v>0</v>
      </c>
      <c r="BN705" s="657">
        <v>0</v>
      </c>
      <c r="BO705" s="657">
        <v>0</v>
      </c>
      <c r="BP705" s="665">
        <v>0</v>
      </c>
      <c r="BQ705" s="657">
        <v>0</v>
      </c>
      <c r="BR705" s="666">
        <v>0</v>
      </c>
      <c r="BS705" s="657">
        <v>20</v>
      </c>
      <c r="BT705" s="657">
        <v>15</v>
      </c>
      <c r="BU705" s="657">
        <v>5</v>
      </c>
      <c r="BV705" s="665">
        <v>0</v>
      </c>
      <c r="BW705" s="657">
        <v>0</v>
      </c>
      <c r="BX705" s="666">
        <v>0</v>
      </c>
      <c r="BY705" s="657">
        <v>0</v>
      </c>
      <c r="BZ705" s="657">
        <v>0</v>
      </c>
      <c r="CA705" s="657">
        <v>0</v>
      </c>
      <c r="CB705" s="665">
        <v>56</v>
      </c>
      <c r="CC705" s="657">
        <v>19</v>
      </c>
      <c r="CD705" s="666">
        <v>37</v>
      </c>
      <c r="CE705" s="657">
        <v>0</v>
      </c>
      <c r="CF705" s="657">
        <v>0</v>
      </c>
      <c r="CG705" s="657">
        <v>0</v>
      </c>
      <c r="CH705" s="665">
        <v>0</v>
      </c>
      <c r="CI705" s="657">
        <v>0</v>
      </c>
      <c r="CJ705" s="666">
        <v>0</v>
      </c>
      <c r="CK705" s="657">
        <v>64</v>
      </c>
      <c r="CL705" s="657">
        <v>7</v>
      </c>
      <c r="CM705" s="657">
        <v>57</v>
      </c>
      <c r="CN705" s="665">
        <v>67</v>
      </c>
      <c r="CO705" s="657">
        <v>67</v>
      </c>
      <c r="CP705" s="666">
        <v>0</v>
      </c>
      <c r="CQ705" s="657">
        <v>0</v>
      </c>
      <c r="CR705" s="657">
        <v>0</v>
      </c>
      <c r="CS705" s="657">
        <v>0</v>
      </c>
      <c r="CT705" s="665">
        <v>33</v>
      </c>
      <c r="CU705" s="657">
        <v>1</v>
      </c>
      <c r="CV705" s="666">
        <v>32</v>
      </c>
      <c r="CW705" s="657">
        <v>0</v>
      </c>
      <c r="CX705" s="657">
        <v>0</v>
      </c>
      <c r="CY705" s="657">
        <v>0</v>
      </c>
      <c r="CZ705" s="665">
        <v>0</v>
      </c>
      <c r="DA705" s="657">
        <v>0</v>
      </c>
      <c r="DB705" s="666">
        <v>0</v>
      </c>
      <c r="DC705" s="657">
        <v>0</v>
      </c>
      <c r="DD705" s="657">
        <v>0</v>
      </c>
      <c r="DE705" s="657">
        <v>0</v>
      </c>
      <c r="DF705" s="665">
        <v>0</v>
      </c>
      <c r="DG705" s="657">
        <v>0</v>
      </c>
      <c r="DH705" s="666">
        <v>0</v>
      </c>
      <c r="DI705" s="657">
        <v>16</v>
      </c>
      <c r="DJ705" s="657">
        <v>6</v>
      </c>
      <c r="DK705" s="657">
        <v>10</v>
      </c>
      <c r="DL705" s="665">
        <v>0</v>
      </c>
      <c r="DM705" s="657">
        <v>0</v>
      </c>
      <c r="DN705" s="666">
        <v>0</v>
      </c>
      <c r="DO705" s="657">
        <v>0</v>
      </c>
      <c r="DP705" s="657">
        <v>0</v>
      </c>
      <c r="DQ705" s="657">
        <v>0</v>
      </c>
      <c r="DR705" s="665">
        <v>0</v>
      </c>
      <c r="DS705" s="657">
        <v>0</v>
      </c>
      <c r="DT705" s="666">
        <v>0</v>
      </c>
      <c r="DU705" s="665">
        <v>0</v>
      </c>
      <c r="DV705" s="657">
        <v>0</v>
      </c>
      <c r="DW705" s="666">
        <v>0</v>
      </c>
    </row>
    <row r="706" spans="1:128" hidden="1" x14ac:dyDescent="0.15">
      <c r="A706" s="529" t="s">
        <v>2048</v>
      </c>
      <c r="B706" s="661">
        <v>6093</v>
      </c>
      <c r="C706" s="662">
        <v>1400</v>
      </c>
      <c r="D706" s="663">
        <v>4674</v>
      </c>
      <c r="E706" s="657">
        <v>2142</v>
      </c>
      <c r="F706" s="657">
        <v>579</v>
      </c>
      <c r="G706" s="657">
        <v>1562</v>
      </c>
      <c r="H706" s="665">
        <v>570</v>
      </c>
      <c r="I706" s="657">
        <v>104</v>
      </c>
      <c r="J706" s="666">
        <v>464</v>
      </c>
      <c r="K706" s="657">
        <v>631</v>
      </c>
      <c r="L706" s="657">
        <v>148</v>
      </c>
      <c r="M706" s="657">
        <v>477</v>
      </c>
      <c r="N706" s="665">
        <v>390</v>
      </c>
      <c r="O706" s="657">
        <v>77</v>
      </c>
      <c r="P706" s="666">
        <v>311</v>
      </c>
      <c r="Q706" s="657">
        <v>320</v>
      </c>
      <c r="R706" s="657">
        <v>73</v>
      </c>
      <c r="S706" s="657">
        <v>247</v>
      </c>
      <c r="T706" s="665">
        <v>57</v>
      </c>
      <c r="U706" s="657">
        <v>13</v>
      </c>
      <c r="V706" s="666">
        <v>44</v>
      </c>
      <c r="W706" s="657">
        <v>118</v>
      </c>
      <c r="X706" s="657">
        <v>33</v>
      </c>
      <c r="Y706" s="657">
        <v>85</v>
      </c>
      <c r="Z706" s="665">
        <v>243</v>
      </c>
      <c r="AA706" s="657">
        <v>35</v>
      </c>
      <c r="AB706" s="666">
        <v>206</v>
      </c>
      <c r="AC706" s="657">
        <v>28</v>
      </c>
      <c r="AD706" s="657">
        <v>5</v>
      </c>
      <c r="AE706" s="657">
        <v>23</v>
      </c>
      <c r="AF706" s="665">
        <v>156</v>
      </c>
      <c r="AG706" s="657">
        <v>29</v>
      </c>
      <c r="AH706" s="666">
        <v>127</v>
      </c>
      <c r="AI706" s="657">
        <v>176</v>
      </c>
      <c r="AJ706" s="657">
        <v>32</v>
      </c>
      <c r="AK706" s="657">
        <v>144</v>
      </c>
      <c r="AL706" s="665">
        <v>28</v>
      </c>
      <c r="AM706" s="657">
        <v>8</v>
      </c>
      <c r="AN706" s="666">
        <v>20</v>
      </c>
      <c r="AO706" s="657">
        <v>31</v>
      </c>
      <c r="AP706" s="657">
        <v>3</v>
      </c>
      <c r="AQ706" s="657">
        <v>28</v>
      </c>
      <c r="AR706" s="665">
        <v>233</v>
      </c>
      <c r="AS706" s="657">
        <v>48</v>
      </c>
      <c r="AT706" s="666">
        <v>185</v>
      </c>
      <c r="AU706" s="657">
        <v>23</v>
      </c>
      <c r="AV706" s="657">
        <v>6</v>
      </c>
      <c r="AW706" s="657">
        <v>17</v>
      </c>
      <c r="AX706" s="665">
        <v>41</v>
      </c>
      <c r="AY706" s="657">
        <v>10</v>
      </c>
      <c r="AZ706" s="666">
        <v>31</v>
      </c>
      <c r="BA706" s="657">
        <v>99</v>
      </c>
      <c r="BB706" s="657">
        <v>12</v>
      </c>
      <c r="BC706" s="657">
        <v>81</v>
      </c>
      <c r="BD706" s="665">
        <v>7</v>
      </c>
      <c r="BE706" s="657">
        <v>1</v>
      </c>
      <c r="BF706" s="666">
        <v>6</v>
      </c>
      <c r="BG706" s="657">
        <v>78</v>
      </c>
      <c r="BH706" s="657">
        <v>11</v>
      </c>
      <c r="BI706" s="657">
        <v>67</v>
      </c>
      <c r="BJ706" s="665">
        <v>68</v>
      </c>
      <c r="BK706" s="657">
        <v>25</v>
      </c>
      <c r="BL706" s="666">
        <v>43</v>
      </c>
      <c r="BM706" s="657">
        <v>78</v>
      </c>
      <c r="BN706" s="657">
        <v>19</v>
      </c>
      <c r="BO706" s="657">
        <v>59</v>
      </c>
      <c r="BP706" s="665">
        <v>6</v>
      </c>
      <c r="BQ706" s="657">
        <v>0</v>
      </c>
      <c r="BR706" s="666">
        <v>6</v>
      </c>
      <c r="BS706" s="657">
        <v>106</v>
      </c>
      <c r="BT706" s="657">
        <v>15</v>
      </c>
      <c r="BU706" s="657">
        <v>91</v>
      </c>
      <c r="BV706" s="665">
        <v>85</v>
      </c>
      <c r="BW706" s="657">
        <v>22</v>
      </c>
      <c r="BX706" s="666">
        <v>63</v>
      </c>
      <c r="BY706" s="657">
        <v>37</v>
      </c>
      <c r="BZ706" s="657">
        <v>15</v>
      </c>
      <c r="CA706" s="657">
        <v>22</v>
      </c>
      <c r="CB706" s="665">
        <v>101</v>
      </c>
      <c r="CC706" s="657">
        <v>31</v>
      </c>
      <c r="CD706" s="666">
        <v>70</v>
      </c>
      <c r="CE706" s="657">
        <v>18</v>
      </c>
      <c r="CF706" s="657">
        <v>4</v>
      </c>
      <c r="CG706" s="657">
        <v>14</v>
      </c>
      <c r="CH706" s="665">
        <v>33</v>
      </c>
      <c r="CI706" s="657">
        <v>10</v>
      </c>
      <c r="CJ706" s="666">
        <v>23</v>
      </c>
      <c r="CK706" s="657">
        <v>112</v>
      </c>
      <c r="CL706" s="657">
        <v>23</v>
      </c>
      <c r="CM706" s="657">
        <v>89</v>
      </c>
      <c r="CN706" s="665">
        <v>3</v>
      </c>
      <c r="CO706" s="657">
        <v>0</v>
      </c>
      <c r="CP706" s="666">
        <v>3</v>
      </c>
      <c r="CQ706" s="657">
        <v>18</v>
      </c>
      <c r="CR706" s="657">
        <v>5</v>
      </c>
      <c r="CS706" s="657">
        <v>13</v>
      </c>
      <c r="CT706" s="665">
        <v>0</v>
      </c>
      <c r="CU706" s="657">
        <v>0</v>
      </c>
      <c r="CV706" s="666">
        <v>0</v>
      </c>
      <c r="CW706" s="657">
        <v>8</v>
      </c>
      <c r="CX706" s="657">
        <v>0</v>
      </c>
      <c r="CY706" s="657">
        <v>8</v>
      </c>
      <c r="CZ706" s="665">
        <v>0</v>
      </c>
      <c r="DA706" s="657">
        <v>0</v>
      </c>
      <c r="DB706" s="666">
        <v>0</v>
      </c>
      <c r="DC706" s="657">
        <v>2</v>
      </c>
      <c r="DD706" s="657">
        <v>0</v>
      </c>
      <c r="DE706" s="657">
        <v>2</v>
      </c>
      <c r="DF706" s="665">
        <v>0</v>
      </c>
      <c r="DG706" s="657">
        <v>0</v>
      </c>
      <c r="DH706" s="666">
        <v>0</v>
      </c>
      <c r="DI706" s="657">
        <v>8</v>
      </c>
      <c r="DJ706" s="657">
        <v>0</v>
      </c>
      <c r="DK706" s="657">
        <v>8</v>
      </c>
      <c r="DL706" s="665">
        <v>3</v>
      </c>
      <c r="DM706" s="657">
        <v>1</v>
      </c>
      <c r="DN706" s="666">
        <v>2</v>
      </c>
      <c r="DO706" s="657">
        <v>11</v>
      </c>
      <c r="DP706" s="657">
        <v>1</v>
      </c>
      <c r="DQ706" s="657">
        <v>10</v>
      </c>
      <c r="DR706" s="665">
        <v>20</v>
      </c>
      <c r="DS706" s="657">
        <v>2</v>
      </c>
      <c r="DT706" s="666">
        <v>18</v>
      </c>
      <c r="DU706" s="665">
        <v>5</v>
      </c>
      <c r="DV706" s="657">
        <v>0</v>
      </c>
      <c r="DW706" s="666">
        <v>5</v>
      </c>
    </row>
    <row r="707" spans="1:128" hidden="1" x14ac:dyDescent="0.15">
      <c r="A707" s="529" t="s">
        <v>2049</v>
      </c>
      <c r="B707" s="661">
        <v>17001</v>
      </c>
      <c r="C707" s="662">
        <v>6139</v>
      </c>
      <c r="D707" s="663">
        <v>10631</v>
      </c>
      <c r="E707" s="657">
        <v>4865</v>
      </c>
      <c r="F707" s="657">
        <v>1788</v>
      </c>
      <c r="G707" s="657">
        <v>3021</v>
      </c>
      <c r="H707" s="665">
        <v>1524</v>
      </c>
      <c r="I707" s="657">
        <v>468</v>
      </c>
      <c r="J707" s="666">
        <v>1037</v>
      </c>
      <c r="K707" s="657">
        <v>1158</v>
      </c>
      <c r="L707" s="657">
        <v>493</v>
      </c>
      <c r="M707" s="657">
        <v>644</v>
      </c>
      <c r="N707" s="665">
        <v>651</v>
      </c>
      <c r="O707" s="657">
        <v>205</v>
      </c>
      <c r="P707" s="666">
        <v>438</v>
      </c>
      <c r="Q707" s="657">
        <v>1618</v>
      </c>
      <c r="R707" s="657">
        <v>660</v>
      </c>
      <c r="S707" s="657">
        <v>947</v>
      </c>
      <c r="T707" s="665">
        <v>183</v>
      </c>
      <c r="U707" s="657">
        <v>76</v>
      </c>
      <c r="V707" s="666">
        <v>107</v>
      </c>
      <c r="W707" s="657">
        <v>283</v>
      </c>
      <c r="X707" s="657">
        <v>98</v>
      </c>
      <c r="Y707" s="657">
        <v>185</v>
      </c>
      <c r="Z707" s="665">
        <v>612</v>
      </c>
      <c r="AA707" s="657">
        <v>218</v>
      </c>
      <c r="AB707" s="666">
        <v>364</v>
      </c>
      <c r="AC707" s="657">
        <v>177</v>
      </c>
      <c r="AD707" s="657">
        <v>64</v>
      </c>
      <c r="AE707" s="657">
        <v>101</v>
      </c>
      <c r="AF707" s="665">
        <v>344</v>
      </c>
      <c r="AG707" s="657">
        <v>104</v>
      </c>
      <c r="AH707" s="666">
        <v>240</v>
      </c>
      <c r="AI707" s="657">
        <v>557</v>
      </c>
      <c r="AJ707" s="657">
        <v>189</v>
      </c>
      <c r="AK707" s="657">
        <v>353</v>
      </c>
      <c r="AL707" s="665">
        <v>341</v>
      </c>
      <c r="AM707" s="657">
        <v>113</v>
      </c>
      <c r="AN707" s="666">
        <v>223</v>
      </c>
      <c r="AO707" s="657">
        <v>54</v>
      </c>
      <c r="AP707" s="657">
        <v>14</v>
      </c>
      <c r="AQ707" s="657">
        <v>33</v>
      </c>
      <c r="AR707" s="665">
        <v>776</v>
      </c>
      <c r="AS707" s="657">
        <v>262</v>
      </c>
      <c r="AT707" s="666">
        <v>511</v>
      </c>
      <c r="AU707" s="657">
        <v>265</v>
      </c>
      <c r="AV707" s="657">
        <v>95</v>
      </c>
      <c r="AW707" s="657">
        <v>167</v>
      </c>
      <c r="AX707" s="665">
        <v>280</v>
      </c>
      <c r="AY707" s="657">
        <v>105</v>
      </c>
      <c r="AZ707" s="666">
        <v>169</v>
      </c>
      <c r="BA707" s="657">
        <v>171</v>
      </c>
      <c r="BB707" s="657">
        <v>60</v>
      </c>
      <c r="BC707" s="657">
        <v>105</v>
      </c>
      <c r="BD707" s="665">
        <v>79</v>
      </c>
      <c r="BE707" s="657">
        <v>20</v>
      </c>
      <c r="BF707" s="666">
        <v>43</v>
      </c>
      <c r="BG707" s="657">
        <v>371</v>
      </c>
      <c r="BH707" s="657">
        <v>133</v>
      </c>
      <c r="BI707" s="657">
        <v>238</v>
      </c>
      <c r="BJ707" s="665">
        <v>151</v>
      </c>
      <c r="BK707" s="657">
        <v>102</v>
      </c>
      <c r="BL707" s="666">
        <v>49</v>
      </c>
      <c r="BM707" s="657">
        <v>307</v>
      </c>
      <c r="BN707" s="657">
        <v>97</v>
      </c>
      <c r="BO707" s="657">
        <v>210</v>
      </c>
      <c r="BP707" s="665">
        <v>106</v>
      </c>
      <c r="BQ707" s="657">
        <v>43</v>
      </c>
      <c r="BR707" s="666">
        <v>63</v>
      </c>
      <c r="BS707" s="657">
        <v>408</v>
      </c>
      <c r="BT707" s="657">
        <v>160</v>
      </c>
      <c r="BU707" s="657">
        <v>248</v>
      </c>
      <c r="BV707" s="665">
        <v>68</v>
      </c>
      <c r="BW707" s="657">
        <v>13</v>
      </c>
      <c r="BX707" s="666">
        <v>55</v>
      </c>
      <c r="BY707" s="657">
        <v>120</v>
      </c>
      <c r="BZ707" s="657">
        <v>37</v>
      </c>
      <c r="CA707" s="657">
        <v>83</v>
      </c>
      <c r="CB707" s="665">
        <v>107</v>
      </c>
      <c r="CC707" s="657">
        <v>31</v>
      </c>
      <c r="CD707" s="666">
        <v>76</v>
      </c>
      <c r="CE707" s="657">
        <v>237</v>
      </c>
      <c r="CF707" s="657">
        <v>84</v>
      </c>
      <c r="CG707" s="657">
        <v>153</v>
      </c>
      <c r="CH707" s="665">
        <v>46</v>
      </c>
      <c r="CI707" s="657">
        <v>13</v>
      </c>
      <c r="CJ707" s="666">
        <v>33</v>
      </c>
      <c r="CK707" s="657">
        <v>342</v>
      </c>
      <c r="CL707" s="657">
        <v>118</v>
      </c>
      <c r="CM707" s="657">
        <v>224</v>
      </c>
      <c r="CN707" s="665">
        <v>7</v>
      </c>
      <c r="CO707" s="657">
        <v>4</v>
      </c>
      <c r="CP707" s="666">
        <v>3</v>
      </c>
      <c r="CQ707" s="657">
        <v>120</v>
      </c>
      <c r="CR707" s="657">
        <v>69</v>
      </c>
      <c r="CS707" s="657">
        <v>46</v>
      </c>
      <c r="CT707" s="665">
        <v>56</v>
      </c>
      <c r="CU707" s="657">
        <v>19</v>
      </c>
      <c r="CV707" s="666">
        <v>35</v>
      </c>
      <c r="CW707" s="657">
        <v>7</v>
      </c>
      <c r="CX707" s="657">
        <v>1</v>
      </c>
      <c r="CY707" s="657">
        <v>6</v>
      </c>
      <c r="CZ707" s="665">
        <v>27</v>
      </c>
      <c r="DA707" s="657">
        <v>12</v>
      </c>
      <c r="DB707" s="666">
        <v>15</v>
      </c>
      <c r="DC707" s="657">
        <v>62</v>
      </c>
      <c r="DD707" s="657">
        <v>20</v>
      </c>
      <c r="DE707" s="657">
        <v>42</v>
      </c>
      <c r="DF707" s="665">
        <v>0</v>
      </c>
      <c r="DG707" s="657">
        <v>0</v>
      </c>
      <c r="DH707" s="666">
        <v>0</v>
      </c>
      <c r="DI707" s="657">
        <v>57</v>
      </c>
      <c r="DJ707" s="657">
        <v>17</v>
      </c>
      <c r="DK707" s="657">
        <v>40</v>
      </c>
      <c r="DL707" s="665">
        <v>134</v>
      </c>
      <c r="DM707" s="657">
        <v>39</v>
      </c>
      <c r="DN707" s="666">
        <v>89</v>
      </c>
      <c r="DO707" s="657">
        <v>296</v>
      </c>
      <c r="DP707" s="657">
        <v>88</v>
      </c>
      <c r="DQ707" s="657">
        <v>208</v>
      </c>
      <c r="DR707" s="665">
        <v>34</v>
      </c>
      <c r="DS707" s="657">
        <v>7</v>
      </c>
      <c r="DT707" s="666">
        <v>27</v>
      </c>
      <c r="DU707" s="665">
        <v>0</v>
      </c>
      <c r="DV707" s="657">
        <v>0</v>
      </c>
      <c r="DW707" s="666">
        <v>0</v>
      </c>
    </row>
    <row r="708" spans="1:128" hidden="1" x14ac:dyDescent="0.15">
      <c r="A708" s="529" t="s">
        <v>2050</v>
      </c>
      <c r="B708" s="661">
        <v>4180</v>
      </c>
      <c r="C708" s="662">
        <v>966</v>
      </c>
      <c r="D708" s="663">
        <v>3214</v>
      </c>
      <c r="E708" s="657">
        <v>1046</v>
      </c>
      <c r="F708" s="657">
        <v>209</v>
      </c>
      <c r="G708" s="657">
        <v>837</v>
      </c>
      <c r="H708" s="665">
        <v>155</v>
      </c>
      <c r="I708" s="657">
        <v>80</v>
      </c>
      <c r="J708" s="666">
        <v>75</v>
      </c>
      <c r="K708" s="657">
        <v>178</v>
      </c>
      <c r="L708" s="657">
        <v>27</v>
      </c>
      <c r="M708" s="657">
        <v>151</v>
      </c>
      <c r="N708" s="665">
        <v>166</v>
      </c>
      <c r="O708" s="657">
        <v>42</v>
      </c>
      <c r="P708" s="666">
        <v>124</v>
      </c>
      <c r="Q708" s="657">
        <v>369</v>
      </c>
      <c r="R708" s="657">
        <v>83</v>
      </c>
      <c r="S708" s="657">
        <v>286</v>
      </c>
      <c r="T708" s="665">
        <v>23</v>
      </c>
      <c r="U708" s="657">
        <v>8</v>
      </c>
      <c r="V708" s="666">
        <v>15</v>
      </c>
      <c r="W708" s="657">
        <v>0</v>
      </c>
      <c r="X708" s="657">
        <v>0</v>
      </c>
      <c r="Y708" s="657">
        <v>0</v>
      </c>
      <c r="Z708" s="665">
        <v>218</v>
      </c>
      <c r="AA708" s="657">
        <v>96</v>
      </c>
      <c r="AB708" s="666">
        <v>122</v>
      </c>
      <c r="AC708" s="657">
        <v>46</v>
      </c>
      <c r="AD708" s="657">
        <v>8</v>
      </c>
      <c r="AE708" s="657">
        <v>38</v>
      </c>
      <c r="AF708" s="665">
        <v>109</v>
      </c>
      <c r="AG708" s="657">
        <v>42</v>
      </c>
      <c r="AH708" s="666">
        <v>67</v>
      </c>
      <c r="AI708" s="657">
        <v>47</v>
      </c>
      <c r="AJ708" s="657">
        <v>15</v>
      </c>
      <c r="AK708" s="657">
        <v>32</v>
      </c>
      <c r="AL708" s="665">
        <v>119</v>
      </c>
      <c r="AM708" s="657">
        <v>7</v>
      </c>
      <c r="AN708" s="666">
        <v>112</v>
      </c>
      <c r="AO708" s="657">
        <v>9</v>
      </c>
      <c r="AP708" s="657">
        <v>3</v>
      </c>
      <c r="AQ708" s="657">
        <v>6</v>
      </c>
      <c r="AR708" s="665">
        <v>81</v>
      </c>
      <c r="AS708" s="657">
        <v>30</v>
      </c>
      <c r="AT708" s="666">
        <v>51</v>
      </c>
      <c r="AU708" s="657">
        <v>20</v>
      </c>
      <c r="AV708" s="657">
        <v>8</v>
      </c>
      <c r="AW708" s="657">
        <v>12</v>
      </c>
      <c r="AX708" s="665">
        <v>138</v>
      </c>
      <c r="AY708" s="657">
        <v>13</v>
      </c>
      <c r="AZ708" s="666">
        <v>125</v>
      </c>
      <c r="BA708" s="657">
        <v>63</v>
      </c>
      <c r="BB708" s="657">
        <v>15</v>
      </c>
      <c r="BC708" s="657">
        <v>48</v>
      </c>
      <c r="BD708" s="665">
        <v>48</v>
      </c>
      <c r="BE708" s="657">
        <v>4</v>
      </c>
      <c r="BF708" s="666">
        <v>44</v>
      </c>
      <c r="BG708" s="657">
        <v>166</v>
      </c>
      <c r="BH708" s="657">
        <v>19</v>
      </c>
      <c r="BI708" s="657">
        <v>147</v>
      </c>
      <c r="BJ708" s="665">
        <v>116</v>
      </c>
      <c r="BK708" s="657">
        <v>20</v>
      </c>
      <c r="BL708" s="666">
        <v>96</v>
      </c>
      <c r="BM708" s="657">
        <v>0</v>
      </c>
      <c r="BN708" s="657">
        <v>0</v>
      </c>
      <c r="BO708" s="657">
        <v>0</v>
      </c>
      <c r="BP708" s="665">
        <v>55</v>
      </c>
      <c r="BQ708" s="657">
        <v>10</v>
      </c>
      <c r="BR708" s="666">
        <v>45</v>
      </c>
      <c r="BS708" s="657">
        <v>34</v>
      </c>
      <c r="BT708" s="657">
        <v>13</v>
      </c>
      <c r="BU708" s="657">
        <v>21</v>
      </c>
      <c r="BV708" s="665">
        <v>103</v>
      </c>
      <c r="BW708" s="657">
        <v>8</v>
      </c>
      <c r="BX708" s="666">
        <v>95</v>
      </c>
      <c r="BY708" s="657">
        <v>41</v>
      </c>
      <c r="BZ708" s="657">
        <v>13</v>
      </c>
      <c r="CA708" s="657">
        <v>28</v>
      </c>
      <c r="CB708" s="665">
        <v>34</v>
      </c>
      <c r="CC708" s="657">
        <v>11</v>
      </c>
      <c r="CD708" s="666">
        <v>23</v>
      </c>
      <c r="CE708" s="657">
        <v>131</v>
      </c>
      <c r="CF708" s="657">
        <v>31</v>
      </c>
      <c r="CG708" s="657">
        <v>100</v>
      </c>
      <c r="CH708" s="665">
        <v>59</v>
      </c>
      <c r="CI708" s="657">
        <v>13</v>
      </c>
      <c r="CJ708" s="666">
        <v>46</v>
      </c>
      <c r="CK708" s="657">
        <v>105</v>
      </c>
      <c r="CL708" s="657">
        <v>22</v>
      </c>
      <c r="CM708" s="657">
        <v>83</v>
      </c>
      <c r="CN708" s="665">
        <v>102</v>
      </c>
      <c r="CO708" s="657">
        <v>18</v>
      </c>
      <c r="CP708" s="666">
        <v>84</v>
      </c>
      <c r="CQ708" s="657">
        <v>90</v>
      </c>
      <c r="CR708" s="657">
        <v>15</v>
      </c>
      <c r="CS708" s="657">
        <v>75</v>
      </c>
      <c r="CT708" s="665">
        <v>0</v>
      </c>
      <c r="CU708" s="657">
        <v>0</v>
      </c>
      <c r="CV708" s="666">
        <v>0</v>
      </c>
      <c r="CW708" s="657">
        <v>32</v>
      </c>
      <c r="CX708" s="657">
        <v>8</v>
      </c>
      <c r="CY708" s="657">
        <v>24</v>
      </c>
      <c r="CZ708" s="665">
        <v>25</v>
      </c>
      <c r="DA708" s="657">
        <v>2</v>
      </c>
      <c r="DB708" s="666">
        <v>23</v>
      </c>
      <c r="DC708" s="657">
        <v>34</v>
      </c>
      <c r="DD708" s="657">
        <v>5</v>
      </c>
      <c r="DE708" s="657">
        <v>29</v>
      </c>
      <c r="DF708" s="665">
        <v>30</v>
      </c>
      <c r="DG708" s="657">
        <v>5</v>
      </c>
      <c r="DH708" s="666">
        <v>25</v>
      </c>
      <c r="DI708" s="657">
        <v>57</v>
      </c>
      <c r="DJ708" s="657">
        <v>9</v>
      </c>
      <c r="DK708" s="657">
        <v>48</v>
      </c>
      <c r="DL708" s="665">
        <v>0</v>
      </c>
      <c r="DM708" s="657">
        <v>0</v>
      </c>
      <c r="DN708" s="666">
        <v>0</v>
      </c>
      <c r="DO708" s="657">
        <v>53</v>
      </c>
      <c r="DP708" s="657">
        <v>31</v>
      </c>
      <c r="DQ708" s="657">
        <v>22</v>
      </c>
      <c r="DR708" s="665">
        <v>40</v>
      </c>
      <c r="DS708" s="657">
        <v>11</v>
      </c>
      <c r="DT708" s="666">
        <v>29</v>
      </c>
      <c r="DU708" s="665">
        <v>38</v>
      </c>
      <c r="DV708" s="657">
        <v>12</v>
      </c>
      <c r="DW708" s="666">
        <v>26</v>
      </c>
    </row>
    <row r="709" spans="1:128" hidden="1" x14ac:dyDescent="0.15">
      <c r="A709" s="529" t="s">
        <v>2051</v>
      </c>
      <c r="B709" s="661">
        <v>128</v>
      </c>
      <c r="C709" s="662">
        <v>76</v>
      </c>
      <c r="D709" s="663">
        <v>52</v>
      </c>
      <c r="E709" s="657">
        <v>63</v>
      </c>
      <c r="F709" s="657">
        <v>40</v>
      </c>
      <c r="G709" s="657">
        <v>23</v>
      </c>
      <c r="H709" s="665">
        <v>34</v>
      </c>
      <c r="I709" s="657">
        <v>23</v>
      </c>
      <c r="J709" s="666">
        <v>11</v>
      </c>
      <c r="K709" s="657">
        <v>0</v>
      </c>
      <c r="L709" s="657">
        <v>0</v>
      </c>
      <c r="M709" s="657">
        <v>0</v>
      </c>
      <c r="N709" s="665">
        <v>0</v>
      </c>
      <c r="O709" s="657">
        <v>0</v>
      </c>
      <c r="P709" s="666">
        <v>0</v>
      </c>
      <c r="Q709" s="657">
        <v>0</v>
      </c>
      <c r="R709" s="657">
        <v>0</v>
      </c>
      <c r="S709" s="657">
        <v>0</v>
      </c>
      <c r="T709" s="665">
        <v>0</v>
      </c>
      <c r="U709" s="657">
        <v>0</v>
      </c>
      <c r="V709" s="666">
        <v>0</v>
      </c>
      <c r="W709" s="657">
        <v>0</v>
      </c>
      <c r="X709" s="657">
        <v>0</v>
      </c>
      <c r="Y709" s="657">
        <v>0</v>
      </c>
      <c r="Z709" s="665">
        <v>0</v>
      </c>
      <c r="AA709" s="657">
        <v>0</v>
      </c>
      <c r="AB709" s="666">
        <v>0</v>
      </c>
      <c r="AC709" s="657">
        <v>0</v>
      </c>
      <c r="AD709" s="657">
        <v>0</v>
      </c>
      <c r="AE709" s="657">
        <v>0</v>
      </c>
      <c r="AF709" s="665">
        <v>0</v>
      </c>
      <c r="AG709" s="657">
        <v>0</v>
      </c>
      <c r="AH709" s="666">
        <v>0</v>
      </c>
      <c r="AI709" s="657">
        <v>0</v>
      </c>
      <c r="AJ709" s="657">
        <v>0</v>
      </c>
      <c r="AK709" s="657">
        <v>0</v>
      </c>
      <c r="AL709" s="665">
        <v>0</v>
      </c>
      <c r="AM709" s="657">
        <v>0</v>
      </c>
      <c r="AN709" s="666">
        <v>0</v>
      </c>
      <c r="AO709" s="657">
        <v>0</v>
      </c>
      <c r="AP709" s="657">
        <v>0</v>
      </c>
      <c r="AQ709" s="657">
        <v>0</v>
      </c>
      <c r="AR709" s="665">
        <v>0</v>
      </c>
      <c r="AS709" s="657">
        <v>0</v>
      </c>
      <c r="AT709" s="666">
        <v>0</v>
      </c>
      <c r="AU709" s="657">
        <v>0</v>
      </c>
      <c r="AV709" s="657">
        <v>0</v>
      </c>
      <c r="AW709" s="657">
        <v>0</v>
      </c>
      <c r="AX709" s="665">
        <v>0</v>
      </c>
      <c r="AY709" s="657">
        <v>0</v>
      </c>
      <c r="AZ709" s="666">
        <v>0</v>
      </c>
      <c r="BA709" s="657">
        <v>0</v>
      </c>
      <c r="BB709" s="657">
        <v>0</v>
      </c>
      <c r="BC709" s="657">
        <v>0</v>
      </c>
      <c r="BD709" s="665">
        <v>0</v>
      </c>
      <c r="BE709" s="657">
        <v>0</v>
      </c>
      <c r="BF709" s="666">
        <v>0</v>
      </c>
      <c r="BG709" s="657">
        <v>0</v>
      </c>
      <c r="BH709" s="657">
        <v>0</v>
      </c>
      <c r="BI709" s="657">
        <v>0</v>
      </c>
      <c r="BJ709" s="665">
        <v>0</v>
      </c>
      <c r="BK709" s="657">
        <v>0</v>
      </c>
      <c r="BL709" s="666">
        <v>0</v>
      </c>
      <c r="BM709" s="657">
        <v>0</v>
      </c>
      <c r="BN709" s="657">
        <v>0</v>
      </c>
      <c r="BO709" s="657">
        <v>0</v>
      </c>
      <c r="BP709" s="665">
        <v>0</v>
      </c>
      <c r="BQ709" s="657">
        <v>0</v>
      </c>
      <c r="BR709" s="666">
        <v>0</v>
      </c>
      <c r="BS709" s="657">
        <v>0</v>
      </c>
      <c r="BT709" s="657">
        <v>0</v>
      </c>
      <c r="BU709" s="657">
        <v>0</v>
      </c>
      <c r="BV709" s="665">
        <v>0</v>
      </c>
      <c r="BW709" s="657">
        <v>0</v>
      </c>
      <c r="BX709" s="666">
        <v>0</v>
      </c>
      <c r="BY709" s="657">
        <v>0</v>
      </c>
      <c r="BZ709" s="657">
        <v>0</v>
      </c>
      <c r="CA709" s="657">
        <v>0</v>
      </c>
      <c r="CB709" s="665">
        <v>0</v>
      </c>
      <c r="CC709" s="657">
        <v>0</v>
      </c>
      <c r="CD709" s="666">
        <v>0</v>
      </c>
      <c r="CE709" s="657">
        <v>0</v>
      </c>
      <c r="CF709" s="657">
        <v>0</v>
      </c>
      <c r="CG709" s="657">
        <v>0</v>
      </c>
      <c r="CH709" s="665">
        <v>0</v>
      </c>
      <c r="CI709" s="657">
        <v>0</v>
      </c>
      <c r="CJ709" s="666">
        <v>0</v>
      </c>
      <c r="CK709" s="657">
        <v>0</v>
      </c>
      <c r="CL709" s="657">
        <v>0</v>
      </c>
      <c r="CM709" s="657">
        <v>0</v>
      </c>
      <c r="CN709" s="665">
        <v>0</v>
      </c>
      <c r="CO709" s="657">
        <v>0</v>
      </c>
      <c r="CP709" s="666">
        <v>0</v>
      </c>
      <c r="CQ709" s="657">
        <v>0</v>
      </c>
      <c r="CR709" s="657">
        <v>0</v>
      </c>
      <c r="CS709" s="657">
        <v>0</v>
      </c>
      <c r="CT709" s="665">
        <v>0</v>
      </c>
      <c r="CU709" s="657">
        <v>0</v>
      </c>
      <c r="CV709" s="666">
        <v>0</v>
      </c>
      <c r="CW709" s="657">
        <v>0</v>
      </c>
      <c r="CX709" s="657">
        <v>0</v>
      </c>
      <c r="CY709" s="657">
        <v>0</v>
      </c>
      <c r="CZ709" s="665">
        <v>0</v>
      </c>
      <c r="DA709" s="657">
        <v>0</v>
      </c>
      <c r="DB709" s="666">
        <v>0</v>
      </c>
      <c r="DC709" s="657">
        <v>0</v>
      </c>
      <c r="DD709" s="657">
        <v>0</v>
      </c>
      <c r="DE709" s="657">
        <v>0</v>
      </c>
      <c r="DF709" s="665">
        <v>0</v>
      </c>
      <c r="DG709" s="657">
        <v>0</v>
      </c>
      <c r="DH709" s="666">
        <v>0</v>
      </c>
      <c r="DI709" s="657">
        <v>0</v>
      </c>
      <c r="DJ709" s="657">
        <v>0</v>
      </c>
      <c r="DK709" s="657">
        <v>0</v>
      </c>
      <c r="DL709" s="665">
        <v>0</v>
      </c>
      <c r="DM709" s="657">
        <v>0</v>
      </c>
      <c r="DN709" s="666">
        <v>0</v>
      </c>
      <c r="DO709" s="657">
        <v>31</v>
      </c>
      <c r="DP709" s="657">
        <v>13</v>
      </c>
      <c r="DQ709" s="657">
        <v>18</v>
      </c>
      <c r="DR709" s="665">
        <v>0</v>
      </c>
      <c r="DS709" s="657">
        <v>0</v>
      </c>
      <c r="DT709" s="666">
        <v>0</v>
      </c>
      <c r="DU709" s="665">
        <v>0</v>
      </c>
      <c r="DV709" s="657">
        <v>0</v>
      </c>
      <c r="DW709" s="666">
        <v>0</v>
      </c>
    </row>
    <row r="710" spans="1:128" hidden="1" x14ac:dyDescent="0.15">
      <c r="A710" s="529" t="s">
        <v>2052</v>
      </c>
      <c r="B710" s="661">
        <v>4052</v>
      </c>
      <c r="C710" s="662">
        <v>890</v>
      </c>
      <c r="D710" s="663">
        <v>3162</v>
      </c>
      <c r="E710" s="657">
        <v>983</v>
      </c>
      <c r="F710" s="657">
        <v>169</v>
      </c>
      <c r="G710" s="657">
        <v>814</v>
      </c>
      <c r="H710" s="665">
        <v>121</v>
      </c>
      <c r="I710" s="657">
        <v>57</v>
      </c>
      <c r="J710" s="666">
        <v>64</v>
      </c>
      <c r="K710" s="657">
        <v>178</v>
      </c>
      <c r="L710" s="657">
        <v>27</v>
      </c>
      <c r="M710" s="657">
        <v>151</v>
      </c>
      <c r="N710" s="665">
        <v>166</v>
      </c>
      <c r="O710" s="657">
        <v>42</v>
      </c>
      <c r="P710" s="666">
        <v>124</v>
      </c>
      <c r="Q710" s="657">
        <v>369</v>
      </c>
      <c r="R710" s="657">
        <v>83</v>
      </c>
      <c r="S710" s="657">
        <v>286</v>
      </c>
      <c r="T710" s="665">
        <v>23</v>
      </c>
      <c r="U710" s="657">
        <v>8</v>
      </c>
      <c r="V710" s="666">
        <v>15</v>
      </c>
      <c r="W710" s="657">
        <v>0</v>
      </c>
      <c r="X710" s="657">
        <v>0</v>
      </c>
      <c r="Y710" s="657">
        <v>0</v>
      </c>
      <c r="Z710" s="665">
        <v>218</v>
      </c>
      <c r="AA710" s="657">
        <v>96</v>
      </c>
      <c r="AB710" s="666">
        <v>122</v>
      </c>
      <c r="AC710" s="657">
        <v>46</v>
      </c>
      <c r="AD710" s="657">
        <v>8</v>
      </c>
      <c r="AE710" s="657">
        <v>38</v>
      </c>
      <c r="AF710" s="665">
        <v>109</v>
      </c>
      <c r="AG710" s="657">
        <v>42</v>
      </c>
      <c r="AH710" s="666">
        <v>67</v>
      </c>
      <c r="AI710" s="657">
        <v>47</v>
      </c>
      <c r="AJ710" s="657">
        <v>15</v>
      </c>
      <c r="AK710" s="657">
        <v>32</v>
      </c>
      <c r="AL710" s="665">
        <v>119</v>
      </c>
      <c r="AM710" s="657">
        <v>7</v>
      </c>
      <c r="AN710" s="666">
        <v>112</v>
      </c>
      <c r="AO710" s="657">
        <v>9</v>
      </c>
      <c r="AP710" s="657">
        <v>3</v>
      </c>
      <c r="AQ710" s="657">
        <v>6</v>
      </c>
      <c r="AR710" s="665">
        <v>81</v>
      </c>
      <c r="AS710" s="657">
        <v>30</v>
      </c>
      <c r="AT710" s="666">
        <v>51</v>
      </c>
      <c r="AU710" s="657">
        <v>20</v>
      </c>
      <c r="AV710" s="657">
        <v>8</v>
      </c>
      <c r="AW710" s="657">
        <v>12</v>
      </c>
      <c r="AX710" s="665">
        <v>138</v>
      </c>
      <c r="AY710" s="657">
        <v>13</v>
      </c>
      <c r="AZ710" s="666">
        <v>125</v>
      </c>
      <c r="BA710" s="657">
        <v>63</v>
      </c>
      <c r="BB710" s="657">
        <v>15</v>
      </c>
      <c r="BC710" s="657">
        <v>48</v>
      </c>
      <c r="BD710" s="665">
        <v>48</v>
      </c>
      <c r="BE710" s="657">
        <v>4</v>
      </c>
      <c r="BF710" s="666">
        <v>44</v>
      </c>
      <c r="BG710" s="657">
        <v>166</v>
      </c>
      <c r="BH710" s="657">
        <v>19</v>
      </c>
      <c r="BI710" s="657">
        <v>147</v>
      </c>
      <c r="BJ710" s="665">
        <v>116</v>
      </c>
      <c r="BK710" s="657">
        <v>20</v>
      </c>
      <c r="BL710" s="666">
        <v>96</v>
      </c>
      <c r="BM710" s="657">
        <v>0</v>
      </c>
      <c r="BN710" s="657">
        <v>0</v>
      </c>
      <c r="BO710" s="657">
        <v>0</v>
      </c>
      <c r="BP710" s="665">
        <v>55</v>
      </c>
      <c r="BQ710" s="657">
        <v>10</v>
      </c>
      <c r="BR710" s="666">
        <v>45</v>
      </c>
      <c r="BS710" s="657">
        <v>34</v>
      </c>
      <c r="BT710" s="657">
        <v>13</v>
      </c>
      <c r="BU710" s="657">
        <v>21</v>
      </c>
      <c r="BV710" s="665">
        <v>103</v>
      </c>
      <c r="BW710" s="657">
        <v>8</v>
      </c>
      <c r="BX710" s="666">
        <v>95</v>
      </c>
      <c r="BY710" s="657">
        <v>41</v>
      </c>
      <c r="BZ710" s="657">
        <v>13</v>
      </c>
      <c r="CA710" s="657">
        <v>28</v>
      </c>
      <c r="CB710" s="665">
        <v>34</v>
      </c>
      <c r="CC710" s="657">
        <v>11</v>
      </c>
      <c r="CD710" s="666">
        <v>23</v>
      </c>
      <c r="CE710" s="657">
        <v>131</v>
      </c>
      <c r="CF710" s="657">
        <v>31</v>
      </c>
      <c r="CG710" s="657">
        <v>100</v>
      </c>
      <c r="CH710" s="665">
        <v>59</v>
      </c>
      <c r="CI710" s="657">
        <v>13</v>
      </c>
      <c r="CJ710" s="666">
        <v>46</v>
      </c>
      <c r="CK710" s="657">
        <v>105</v>
      </c>
      <c r="CL710" s="657">
        <v>22</v>
      </c>
      <c r="CM710" s="657">
        <v>83</v>
      </c>
      <c r="CN710" s="665">
        <v>102</v>
      </c>
      <c r="CO710" s="657">
        <v>18</v>
      </c>
      <c r="CP710" s="666">
        <v>84</v>
      </c>
      <c r="CQ710" s="657">
        <v>90</v>
      </c>
      <c r="CR710" s="657">
        <v>15</v>
      </c>
      <c r="CS710" s="657">
        <v>75</v>
      </c>
      <c r="CT710" s="665">
        <v>0</v>
      </c>
      <c r="CU710" s="657">
        <v>0</v>
      </c>
      <c r="CV710" s="666">
        <v>0</v>
      </c>
      <c r="CW710" s="657">
        <v>32</v>
      </c>
      <c r="CX710" s="657">
        <v>8</v>
      </c>
      <c r="CY710" s="657">
        <v>24</v>
      </c>
      <c r="CZ710" s="665">
        <v>25</v>
      </c>
      <c r="DA710" s="657">
        <v>2</v>
      </c>
      <c r="DB710" s="666">
        <v>23</v>
      </c>
      <c r="DC710" s="657">
        <v>34</v>
      </c>
      <c r="DD710" s="657">
        <v>5</v>
      </c>
      <c r="DE710" s="657">
        <v>29</v>
      </c>
      <c r="DF710" s="665">
        <v>30</v>
      </c>
      <c r="DG710" s="657">
        <v>5</v>
      </c>
      <c r="DH710" s="666">
        <v>25</v>
      </c>
      <c r="DI710" s="657">
        <v>57</v>
      </c>
      <c r="DJ710" s="657">
        <v>9</v>
      </c>
      <c r="DK710" s="657">
        <v>48</v>
      </c>
      <c r="DL710" s="665">
        <v>0</v>
      </c>
      <c r="DM710" s="657">
        <v>0</v>
      </c>
      <c r="DN710" s="666">
        <v>0</v>
      </c>
      <c r="DO710" s="657">
        <v>22</v>
      </c>
      <c r="DP710" s="657">
        <v>18</v>
      </c>
      <c r="DQ710" s="657">
        <v>4</v>
      </c>
      <c r="DR710" s="665">
        <v>40</v>
      </c>
      <c r="DS710" s="657">
        <v>11</v>
      </c>
      <c r="DT710" s="666">
        <v>29</v>
      </c>
      <c r="DU710" s="665">
        <v>38</v>
      </c>
      <c r="DV710" s="657">
        <v>12</v>
      </c>
      <c r="DW710" s="666">
        <v>26</v>
      </c>
    </row>
    <row r="711" spans="1:128" x14ac:dyDescent="0.15">
      <c r="A711" s="529" t="s">
        <v>2053</v>
      </c>
      <c r="B711" s="661">
        <v>17266</v>
      </c>
      <c r="C711" s="662">
        <v>9805</v>
      </c>
      <c r="D711" s="663">
        <v>7461</v>
      </c>
      <c r="E711" s="657">
        <v>3204</v>
      </c>
      <c r="F711" s="657">
        <v>1754</v>
      </c>
      <c r="G711" s="657">
        <v>1450</v>
      </c>
      <c r="H711" s="665">
        <v>1817</v>
      </c>
      <c r="I711" s="657">
        <v>944</v>
      </c>
      <c r="J711" s="666">
        <v>873</v>
      </c>
      <c r="K711" s="657">
        <v>904</v>
      </c>
      <c r="L711" s="657">
        <v>531</v>
      </c>
      <c r="M711" s="657">
        <v>373</v>
      </c>
      <c r="N711" s="665">
        <v>612</v>
      </c>
      <c r="O711" s="657">
        <v>365</v>
      </c>
      <c r="P711" s="666">
        <v>247</v>
      </c>
      <c r="Q711" s="657">
        <v>752</v>
      </c>
      <c r="R711" s="657">
        <v>416</v>
      </c>
      <c r="S711" s="657">
        <v>336</v>
      </c>
      <c r="T711" s="665">
        <v>488</v>
      </c>
      <c r="U711" s="657">
        <v>322</v>
      </c>
      <c r="V711" s="666">
        <v>166</v>
      </c>
      <c r="W711" s="657">
        <v>267</v>
      </c>
      <c r="X711" s="657">
        <v>163</v>
      </c>
      <c r="Y711" s="657">
        <v>104</v>
      </c>
      <c r="Z711" s="665">
        <v>183</v>
      </c>
      <c r="AA711" s="657">
        <v>77</v>
      </c>
      <c r="AB711" s="666">
        <v>106</v>
      </c>
      <c r="AC711" s="657">
        <v>212</v>
      </c>
      <c r="AD711" s="657">
        <v>121</v>
      </c>
      <c r="AE711" s="657">
        <v>91</v>
      </c>
      <c r="AF711" s="665">
        <v>688</v>
      </c>
      <c r="AG711" s="657">
        <v>434</v>
      </c>
      <c r="AH711" s="666">
        <v>254</v>
      </c>
      <c r="AI711" s="657">
        <v>1096</v>
      </c>
      <c r="AJ711" s="657">
        <v>644</v>
      </c>
      <c r="AK711" s="657">
        <v>452</v>
      </c>
      <c r="AL711" s="665">
        <v>214</v>
      </c>
      <c r="AM711" s="657">
        <v>117</v>
      </c>
      <c r="AN711" s="666">
        <v>97</v>
      </c>
      <c r="AO711" s="657">
        <v>231</v>
      </c>
      <c r="AP711" s="657">
        <v>135</v>
      </c>
      <c r="AQ711" s="657">
        <v>96</v>
      </c>
      <c r="AR711" s="665">
        <v>229</v>
      </c>
      <c r="AS711" s="657">
        <v>99</v>
      </c>
      <c r="AT711" s="666">
        <v>130</v>
      </c>
      <c r="AU711" s="657">
        <v>372</v>
      </c>
      <c r="AV711" s="657">
        <v>221</v>
      </c>
      <c r="AW711" s="657">
        <v>151</v>
      </c>
      <c r="AX711" s="665">
        <v>204</v>
      </c>
      <c r="AY711" s="657">
        <v>125</v>
      </c>
      <c r="AZ711" s="666">
        <v>79</v>
      </c>
      <c r="BA711" s="657">
        <v>334</v>
      </c>
      <c r="BB711" s="657">
        <v>182</v>
      </c>
      <c r="BC711" s="657">
        <v>152</v>
      </c>
      <c r="BD711" s="665">
        <v>233</v>
      </c>
      <c r="BE711" s="657">
        <v>142</v>
      </c>
      <c r="BF711" s="666">
        <v>91</v>
      </c>
      <c r="BG711" s="657">
        <v>455</v>
      </c>
      <c r="BH711" s="657">
        <v>261</v>
      </c>
      <c r="BI711" s="657">
        <v>194</v>
      </c>
      <c r="BJ711" s="665">
        <v>288</v>
      </c>
      <c r="BK711" s="657">
        <v>185</v>
      </c>
      <c r="BL711" s="666">
        <v>103</v>
      </c>
      <c r="BM711" s="657">
        <v>572</v>
      </c>
      <c r="BN711" s="657">
        <v>344</v>
      </c>
      <c r="BO711" s="657">
        <v>228</v>
      </c>
      <c r="BP711" s="665">
        <v>260</v>
      </c>
      <c r="BQ711" s="657">
        <v>173</v>
      </c>
      <c r="BR711" s="666">
        <v>87</v>
      </c>
      <c r="BS711" s="657">
        <v>450</v>
      </c>
      <c r="BT711" s="657">
        <v>277</v>
      </c>
      <c r="BU711" s="657">
        <v>173</v>
      </c>
      <c r="BV711" s="665">
        <v>477</v>
      </c>
      <c r="BW711" s="657">
        <v>271</v>
      </c>
      <c r="BX711" s="666">
        <v>206</v>
      </c>
      <c r="BY711" s="657">
        <v>210</v>
      </c>
      <c r="BZ711" s="657">
        <v>134</v>
      </c>
      <c r="CA711" s="657">
        <v>76</v>
      </c>
      <c r="CB711" s="665">
        <v>358</v>
      </c>
      <c r="CC711" s="657">
        <v>211</v>
      </c>
      <c r="CD711" s="666">
        <v>147</v>
      </c>
      <c r="CE711" s="657">
        <v>422</v>
      </c>
      <c r="CF711" s="657">
        <v>242</v>
      </c>
      <c r="CG711" s="657">
        <v>180</v>
      </c>
      <c r="CH711" s="665">
        <v>315</v>
      </c>
      <c r="CI711" s="657">
        <v>197</v>
      </c>
      <c r="CJ711" s="666">
        <v>118</v>
      </c>
      <c r="CK711" s="657">
        <v>443</v>
      </c>
      <c r="CL711" s="657">
        <v>221</v>
      </c>
      <c r="CM711" s="657">
        <v>222</v>
      </c>
      <c r="CN711" s="665">
        <v>68</v>
      </c>
      <c r="CO711" s="657">
        <v>27</v>
      </c>
      <c r="CP711" s="666">
        <v>41</v>
      </c>
      <c r="CQ711" s="657">
        <v>160</v>
      </c>
      <c r="CR711" s="657">
        <v>108</v>
      </c>
      <c r="CS711" s="657">
        <v>52</v>
      </c>
      <c r="CT711" s="665">
        <v>28</v>
      </c>
      <c r="CU711" s="657">
        <v>15</v>
      </c>
      <c r="CV711" s="666">
        <v>13</v>
      </c>
      <c r="CW711" s="657">
        <v>19</v>
      </c>
      <c r="CX711" s="657">
        <v>7</v>
      </c>
      <c r="CY711" s="657">
        <v>12</v>
      </c>
      <c r="CZ711" s="665">
        <v>44</v>
      </c>
      <c r="DA711" s="657">
        <v>17</v>
      </c>
      <c r="DB711" s="666">
        <v>27</v>
      </c>
      <c r="DC711" s="657">
        <v>64</v>
      </c>
      <c r="DD711" s="657">
        <v>32</v>
      </c>
      <c r="DE711" s="657">
        <v>32</v>
      </c>
      <c r="DF711" s="665">
        <v>53</v>
      </c>
      <c r="DG711" s="657">
        <v>20</v>
      </c>
      <c r="DH711" s="666">
        <v>33</v>
      </c>
      <c r="DI711" s="657">
        <v>72</v>
      </c>
      <c r="DJ711" s="657">
        <v>28</v>
      </c>
      <c r="DK711" s="657">
        <v>44</v>
      </c>
      <c r="DL711" s="665">
        <v>90</v>
      </c>
      <c r="DM711" s="657">
        <v>42</v>
      </c>
      <c r="DN711" s="666">
        <v>48</v>
      </c>
      <c r="DO711" s="657">
        <v>115</v>
      </c>
      <c r="DP711" s="657">
        <v>45</v>
      </c>
      <c r="DQ711" s="657">
        <v>70</v>
      </c>
      <c r="DR711" s="665">
        <v>143</v>
      </c>
      <c r="DS711" s="657">
        <v>88</v>
      </c>
      <c r="DT711" s="666">
        <v>55</v>
      </c>
      <c r="DU711" s="665">
        <v>120</v>
      </c>
      <c r="DV711" s="657">
        <v>68</v>
      </c>
      <c r="DW711" s="666">
        <v>52</v>
      </c>
    </row>
    <row r="712" spans="1:128" x14ac:dyDescent="0.15">
      <c r="A712" s="529" t="s">
        <v>2054</v>
      </c>
      <c r="B712" s="661">
        <v>11343</v>
      </c>
      <c r="C712" s="662">
        <v>6541</v>
      </c>
      <c r="D712" s="663">
        <v>4802</v>
      </c>
      <c r="E712" s="657">
        <v>2478</v>
      </c>
      <c r="F712" s="657">
        <v>1385</v>
      </c>
      <c r="G712" s="657">
        <v>1093</v>
      </c>
      <c r="H712" s="665">
        <v>1158</v>
      </c>
      <c r="I712" s="657">
        <v>614</v>
      </c>
      <c r="J712" s="666">
        <v>544</v>
      </c>
      <c r="K712" s="657">
        <v>781</v>
      </c>
      <c r="L712" s="657">
        <v>478</v>
      </c>
      <c r="M712" s="657">
        <v>303</v>
      </c>
      <c r="N712" s="665">
        <v>466</v>
      </c>
      <c r="O712" s="657">
        <v>272</v>
      </c>
      <c r="P712" s="666">
        <v>194</v>
      </c>
      <c r="Q712" s="657">
        <v>637</v>
      </c>
      <c r="R712" s="657">
        <v>367</v>
      </c>
      <c r="S712" s="657">
        <v>270</v>
      </c>
      <c r="T712" s="665">
        <v>402</v>
      </c>
      <c r="U712" s="657">
        <v>267</v>
      </c>
      <c r="V712" s="666">
        <v>135</v>
      </c>
      <c r="W712" s="657">
        <v>267</v>
      </c>
      <c r="X712" s="657">
        <v>163</v>
      </c>
      <c r="Y712" s="657">
        <v>104</v>
      </c>
      <c r="Z712" s="665">
        <v>117</v>
      </c>
      <c r="AA712" s="657">
        <v>49</v>
      </c>
      <c r="AB712" s="666">
        <v>68</v>
      </c>
      <c r="AC712" s="657">
        <v>141</v>
      </c>
      <c r="AD712" s="657">
        <v>97</v>
      </c>
      <c r="AE712" s="657">
        <v>44</v>
      </c>
      <c r="AF712" s="665">
        <v>371</v>
      </c>
      <c r="AG712" s="657">
        <v>249</v>
      </c>
      <c r="AH712" s="666">
        <v>122</v>
      </c>
      <c r="AI712" s="657">
        <v>778</v>
      </c>
      <c r="AJ712" s="657">
        <v>468</v>
      </c>
      <c r="AK712" s="657">
        <v>310</v>
      </c>
      <c r="AL712" s="665">
        <v>138</v>
      </c>
      <c r="AM712" s="657">
        <v>83</v>
      </c>
      <c r="AN712" s="666">
        <v>55</v>
      </c>
      <c r="AO712" s="657">
        <v>156</v>
      </c>
      <c r="AP712" s="657">
        <v>99</v>
      </c>
      <c r="AQ712" s="657">
        <v>57</v>
      </c>
      <c r="AR712" s="665">
        <v>149</v>
      </c>
      <c r="AS712" s="657">
        <v>62</v>
      </c>
      <c r="AT712" s="666">
        <v>87</v>
      </c>
      <c r="AU712" s="657">
        <v>245</v>
      </c>
      <c r="AV712" s="657">
        <v>155</v>
      </c>
      <c r="AW712" s="657">
        <v>90</v>
      </c>
      <c r="AX712" s="665">
        <v>202</v>
      </c>
      <c r="AY712" s="657">
        <v>125</v>
      </c>
      <c r="AZ712" s="666">
        <v>77</v>
      </c>
      <c r="BA712" s="657">
        <v>250</v>
      </c>
      <c r="BB712" s="657">
        <v>141</v>
      </c>
      <c r="BC712" s="657">
        <v>109</v>
      </c>
      <c r="BD712" s="665">
        <v>156</v>
      </c>
      <c r="BE712" s="657">
        <v>99</v>
      </c>
      <c r="BF712" s="666">
        <v>57</v>
      </c>
      <c r="BG712" s="657">
        <v>347</v>
      </c>
      <c r="BH712" s="657">
        <v>207</v>
      </c>
      <c r="BI712" s="657">
        <v>140</v>
      </c>
      <c r="BJ712" s="665">
        <v>197</v>
      </c>
      <c r="BK712" s="657">
        <v>130</v>
      </c>
      <c r="BL712" s="666">
        <v>67</v>
      </c>
      <c r="BM712" s="657">
        <v>142</v>
      </c>
      <c r="BN712" s="657">
        <v>87</v>
      </c>
      <c r="BO712" s="657">
        <v>55</v>
      </c>
      <c r="BP712" s="665">
        <v>193</v>
      </c>
      <c r="BQ712" s="657">
        <v>131</v>
      </c>
      <c r="BR712" s="666">
        <v>62</v>
      </c>
      <c r="BS712" s="657">
        <v>120</v>
      </c>
      <c r="BT712" s="657">
        <v>61</v>
      </c>
      <c r="BU712" s="657">
        <v>59</v>
      </c>
      <c r="BV712" s="665">
        <v>112</v>
      </c>
      <c r="BW712" s="657">
        <v>43</v>
      </c>
      <c r="BX712" s="666">
        <v>69</v>
      </c>
      <c r="BY712" s="657">
        <v>141</v>
      </c>
      <c r="BZ712" s="657">
        <v>91</v>
      </c>
      <c r="CA712" s="657">
        <v>50</v>
      </c>
      <c r="CB712" s="665">
        <v>98</v>
      </c>
      <c r="CC712" s="657">
        <v>47</v>
      </c>
      <c r="CD712" s="666">
        <v>51</v>
      </c>
      <c r="CE712" s="657">
        <v>254</v>
      </c>
      <c r="CF712" s="657">
        <v>155</v>
      </c>
      <c r="CG712" s="657">
        <v>99</v>
      </c>
      <c r="CH712" s="665">
        <v>102</v>
      </c>
      <c r="CI712" s="657">
        <v>66</v>
      </c>
      <c r="CJ712" s="666">
        <v>36</v>
      </c>
      <c r="CK712" s="657">
        <v>316</v>
      </c>
      <c r="CL712" s="657">
        <v>163</v>
      </c>
      <c r="CM712" s="657">
        <v>153</v>
      </c>
      <c r="CN712" s="665">
        <v>40</v>
      </c>
      <c r="CO712" s="657">
        <v>16</v>
      </c>
      <c r="CP712" s="666">
        <v>24</v>
      </c>
      <c r="CQ712" s="657">
        <v>35</v>
      </c>
      <c r="CR712" s="657">
        <v>15</v>
      </c>
      <c r="CS712" s="657">
        <v>20</v>
      </c>
      <c r="CT712" s="665">
        <v>28</v>
      </c>
      <c r="CU712" s="657">
        <v>15</v>
      </c>
      <c r="CV712" s="666">
        <v>13</v>
      </c>
      <c r="CW712" s="657">
        <v>19</v>
      </c>
      <c r="CX712" s="657">
        <v>7</v>
      </c>
      <c r="CY712" s="657">
        <v>12</v>
      </c>
      <c r="CZ712" s="665">
        <v>19</v>
      </c>
      <c r="DA712" s="657">
        <v>7</v>
      </c>
      <c r="DB712" s="666">
        <v>12</v>
      </c>
      <c r="DC712" s="657">
        <v>26</v>
      </c>
      <c r="DD712" s="657">
        <v>13</v>
      </c>
      <c r="DE712" s="657">
        <v>13</v>
      </c>
      <c r="DF712" s="665">
        <v>21</v>
      </c>
      <c r="DG712" s="657">
        <v>10</v>
      </c>
      <c r="DH712" s="666">
        <v>11</v>
      </c>
      <c r="DI712" s="657">
        <v>50</v>
      </c>
      <c r="DJ712" s="657">
        <v>18</v>
      </c>
      <c r="DK712" s="657">
        <v>32</v>
      </c>
      <c r="DL712" s="665">
        <v>38</v>
      </c>
      <c r="DM712" s="657">
        <v>18</v>
      </c>
      <c r="DN712" s="666">
        <v>20</v>
      </c>
      <c r="DO712" s="657">
        <v>59</v>
      </c>
      <c r="DP712" s="657">
        <v>26</v>
      </c>
      <c r="DQ712" s="657">
        <v>33</v>
      </c>
      <c r="DR712" s="665">
        <v>49</v>
      </c>
      <c r="DS712" s="657">
        <v>25</v>
      </c>
      <c r="DT712" s="666">
        <v>24</v>
      </c>
      <c r="DU712" s="665">
        <v>45</v>
      </c>
      <c r="DV712" s="657">
        <v>17</v>
      </c>
      <c r="DW712" s="666">
        <v>28</v>
      </c>
    </row>
    <row r="713" spans="1:128" x14ac:dyDescent="0.15">
      <c r="A713" s="529" t="s">
        <v>2055</v>
      </c>
      <c r="B713" s="661">
        <v>11343</v>
      </c>
      <c r="C713" s="662">
        <v>6541</v>
      </c>
      <c r="D713" s="663">
        <v>4802</v>
      </c>
      <c r="E713" s="657">
        <v>2478</v>
      </c>
      <c r="F713" s="657">
        <v>1385</v>
      </c>
      <c r="G713" s="657">
        <v>1093</v>
      </c>
      <c r="H713" s="665">
        <v>1158</v>
      </c>
      <c r="I713" s="657">
        <v>614</v>
      </c>
      <c r="J713" s="666">
        <v>544</v>
      </c>
      <c r="K713" s="657">
        <v>781</v>
      </c>
      <c r="L713" s="657">
        <v>478</v>
      </c>
      <c r="M713" s="657">
        <v>303</v>
      </c>
      <c r="N713" s="665">
        <v>466</v>
      </c>
      <c r="O713" s="657">
        <v>272</v>
      </c>
      <c r="P713" s="666">
        <v>194</v>
      </c>
      <c r="Q713" s="657">
        <v>637</v>
      </c>
      <c r="R713" s="657">
        <v>367</v>
      </c>
      <c r="S713" s="657">
        <v>270</v>
      </c>
      <c r="T713" s="665">
        <v>402</v>
      </c>
      <c r="U713" s="657">
        <v>267</v>
      </c>
      <c r="V713" s="666">
        <v>135</v>
      </c>
      <c r="W713" s="657">
        <v>267</v>
      </c>
      <c r="X713" s="657">
        <v>163</v>
      </c>
      <c r="Y713" s="657">
        <v>104</v>
      </c>
      <c r="Z713" s="665">
        <v>117</v>
      </c>
      <c r="AA713" s="657">
        <v>49</v>
      </c>
      <c r="AB713" s="666">
        <v>68</v>
      </c>
      <c r="AC713" s="657">
        <v>141</v>
      </c>
      <c r="AD713" s="657">
        <v>97</v>
      </c>
      <c r="AE713" s="657">
        <v>44</v>
      </c>
      <c r="AF713" s="665">
        <v>371</v>
      </c>
      <c r="AG713" s="657">
        <v>249</v>
      </c>
      <c r="AH713" s="666">
        <v>122</v>
      </c>
      <c r="AI713" s="657">
        <v>778</v>
      </c>
      <c r="AJ713" s="657">
        <v>468</v>
      </c>
      <c r="AK713" s="657">
        <v>310</v>
      </c>
      <c r="AL713" s="665">
        <v>138</v>
      </c>
      <c r="AM713" s="657">
        <v>83</v>
      </c>
      <c r="AN713" s="666">
        <v>55</v>
      </c>
      <c r="AO713" s="657">
        <v>156</v>
      </c>
      <c r="AP713" s="657">
        <v>99</v>
      </c>
      <c r="AQ713" s="657">
        <v>57</v>
      </c>
      <c r="AR713" s="665">
        <v>149</v>
      </c>
      <c r="AS713" s="657">
        <v>62</v>
      </c>
      <c r="AT713" s="666">
        <v>87</v>
      </c>
      <c r="AU713" s="657">
        <v>245</v>
      </c>
      <c r="AV713" s="657">
        <v>155</v>
      </c>
      <c r="AW713" s="657">
        <v>90</v>
      </c>
      <c r="AX713" s="665">
        <v>202</v>
      </c>
      <c r="AY713" s="657">
        <v>125</v>
      </c>
      <c r="AZ713" s="666">
        <v>77</v>
      </c>
      <c r="BA713" s="657">
        <v>250</v>
      </c>
      <c r="BB713" s="657">
        <v>141</v>
      </c>
      <c r="BC713" s="657">
        <v>109</v>
      </c>
      <c r="BD713" s="665">
        <v>156</v>
      </c>
      <c r="BE713" s="657">
        <v>99</v>
      </c>
      <c r="BF713" s="666">
        <v>57</v>
      </c>
      <c r="BG713" s="657">
        <v>347</v>
      </c>
      <c r="BH713" s="657">
        <v>207</v>
      </c>
      <c r="BI713" s="657">
        <v>140</v>
      </c>
      <c r="BJ713" s="665">
        <v>197</v>
      </c>
      <c r="BK713" s="657">
        <v>130</v>
      </c>
      <c r="BL713" s="666">
        <v>67</v>
      </c>
      <c r="BM713" s="657">
        <v>142</v>
      </c>
      <c r="BN713" s="657">
        <v>87</v>
      </c>
      <c r="BO713" s="657">
        <v>55</v>
      </c>
      <c r="BP713" s="665">
        <v>193</v>
      </c>
      <c r="BQ713" s="657">
        <v>131</v>
      </c>
      <c r="BR713" s="666">
        <v>62</v>
      </c>
      <c r="BS713" s="657">
        <v>120</v>
      </c>
      <c r="BT713" s="657">
        <v>61</v>
      </c>
      <c r="BU713" s="657">
        <v>59</v>
      </c>
      <c r="BV713" s="665">
        <v>112</v>
      </c>
      <c r="BW713" s="657">
        <v>43</v>
      </c>
      <c r="BX713" s="666">
        <v>69</v>
      </c>
      <c r="BY713" s="657">
        <v>141</v>
      </c>
      <c r="BZ713" s="657">
        <v>91</v>
      </c>
      <c r="CA713" s="657">
        <v>50</v>
      </c>
      <c r="CB713" s="665">
        <v>98</v>
      </c>
      <c r="CC713" s="657">
        <v>47</v>
      </c>
      <c r="CD713" s="666">
        <v>51</v>
      </c>
      <c r="CE713" s="657">
        <v>254</v>
      </c>
      <c r="CF713" s="657">
        <v>155</v>
      </c>
      <c r="CG713" s="657">
        <v>99</v>
      </c>
      <c r="CH713" s="665">
        <v>102</v>
      </c>
      <c r="CI713" s="657">
        <v>66</v>
      </c>
      <c r="CJ713" s="666">
        <v>36</v>
      </c>
      <c r="CK713" s="657">
        <v>316</v>
      </c>
      <c r="CL713" s="657">
        <v>163</v>
      </c>
      <c r="CM713" s="657">
        <v>153</v>
      </c>
      <c r="CN713" s="665">
        <v>40</v>
      </c>
      <c r="CO713" s="657">
        <v>16</v>
      </c>
      <c r="CP713" s="666">
        <v>24</v>
      </c>
      <c r="CQ713" s="657">
        <v>35</v>
      </c>
      <c r="CR713" s="657">
        <v>15</v>
      </c>
      <c r="CS713" s="657">
        <v>20</v>
      </c>
      <c r="CT713" s="665">
        <v>28</v>
      </c>
      <c r="CU713" s="657">
        <v>15</v>
      </c>
      <c r="CV713" s="666">
        <v>13</v>
      </c>
      <c r="CW713" s="657">
        <v>19</v>
      </c>
      <c r="CX713" s="657">
        <v>7</v>
      </c>
      <c r="CY713" s="657">
        <v>12</v>
      </c>
      <c r="CZ713" s="665">
        <v>19</v>
      </c>
      <c r="DA713" s="657">
        <v>7</v>
      </c>
      <c r="DB713" s="666">
        <v>12</v>
      </c>
      <c r="DC713" s="657">
        <v>26</v>
      </c>
      <c r="DD713" s="657">
        <v>13</v>
      </c>
      <c r="DE713" s="657">
        <v>13</v>
      </c>
      <c r="DF713" s="665">
        <v>21</v>
      </c>
      <c r="DG713" s="657">
        <v>10</v>
      </c>
      <c r="DH713" s="666">
        <v>11</v>
      </c>
      <c r="DI713" s="657">
        <v>50</v>
      </c>
      <c r="DJ713" s="657">
        <v>18</v>
      </c>
      <c r="DK713" s="657">
        <v>32</v>
      </c>
      <c r="DL713" s="665">
        <v>38</v>
      </c>
      <c r="DM713" s="657">
        <v>18</v>
      </c>
      <c r="DN713" s="666">
        <v>20</v>
      </c>
      <c r="DO713" s="657">
        <v>59</v>
      </c>
      <c r="DP713" s="657">
        <v>26</v>
      </c>
      <c r="DQ713" s="657">
        <v>33</v>
      </c>
      <c r="DR713" s="665">
        <v>49</v>
      </c>
      <c r="DS713" s="657">
        <v>25</v>
      </c>
      <c r="DT713" s="666">
        <v>24</v>
      </c>
      <c r="DU713" s="665">
        <v>45</v>
      </c>
      <c r="DV713" s="657">
        <v>17</v>
      </c>
      <c r="DW713" s="666">
        <v>28</v>
      </c>
    </row>
    <row r="714" spans="1:128" x14ac:dyDescent="0.15">
      <c r="A714" s="529" t="s">
        <v>2056</v>
      </c>
      <c r="B714" s="661">
        <v>24</v>
      </c>
      <c r="C714" s="662">
        <v>18</v>
      </c>
      <c r="D714" s="663">
        <v>6</v>
      </c>
      <c r="E714" s="657">
        <v>24</v>
      </c>
      <c r="F714" s="657">
        <v>18</v>
      </c>
      <c r="G714" s="657">
        <v>6</v>
      </c>
      <c r="H714" s="665">
        <v>0</v>
      </c>
      <c r="I714" s="657">
        <v>0</v>
      </c>
      <c r="J714" s="666">
        <v>0</v>
      </c>
      <c r="K714" s="657">
        <v>0</v>
      </c>
      <c r="L714" s="657">
        <v>0</v>
      </c>
      <c r="M714" s="657">
        <v>0</v>
      </c>
      <c r="N714" s="665">
        <v>0</v>
      </c>
      <c r="O714" s="657">
        <v>0</v>
      </c>
      <c r="P714" s="666">
        <v>0</v>
      </c>
      <c r="Q714" s="657">
        <v>0</v>
      </c>
      <c r="R714" s="657">
        <v>0</v>
      </c>
      <c r="S714" s="657">
        <v>0</v>
      </c>
      <c r="T714" s="665">
        <v>0</v>
      </c>
      <c r="U714" s="657">
        <v>0</v>
      </c>
      <c r="V714" s="666">
        <v>0</v>
      </c>
      <c r="W714" s="657">
        <v>0</v>
      </c>
      <c r="X714" s="657">
        <v>0</v>
      </c>
      <c r="Y714" s="657">
        <v>0</v>
      </c>
      <c r="Z714" s="665">
        <v>0</v>
      </c>
      <c r="AA714" s="657">
        <v>0</v>
      </c>
      <c r="AB714" s="666">
        <v>0</v>
      </c>
      <c r="AC714" s="657">
        <v>0</v>
      </c>
      <c r="AD714" s="657">
        <v>0</v>
      </c>
      <c r="AE714" s="657">
        <v>0</v>
      </c>
      <c r="AF714" s="665">
        <v>0</v>
      </c>
      <c r="AG714" s="657">
        <v>0</v>
      </c>
      <c r="AH714" s="666">
        <v>0</v>
      </c>
      <c r="AI714" s="657">
        <v>0</v>
      </c>
      <c r="AJ714" s="657">
        <v>0</v>
      </c>
      <c r="AK714" s="657">
        <v>0</v>
      </c>
      <c r="AL714" s="665">
        <v>0</v>
      </c>
      <c r="AM714" s="657">
        <v>0</v>
      </c>
      <c r="AN714" s="666">
        <v>0</v>
      </c>
      <c r="AO714" s="657">
        <v>0</v>
      </c>
      <c r="AP714" s="657">
        <v>0</v>
      </c>
      <c r="AQ714" s="657">
        <v>0</v>
      </c>
      <c r="AR714" s="665">
        <v>0</v>
      </c>
      <c r="AS714" s="657">
        <v>0</v>
      </c>
      <c r="AT714" s="666">
        <v>0</v>
      </c>
      <c r="AU714" s="657">
        <v>0</v>
      </c>
      <c r="AV714" s="657">
        <v>0</v>
      </c>
      <c r="AW714" s="657">
        <v>0</v>
      </c>
      <c r="AX714" s="665">
        <v>0</v>
      </c>
      <c r="AY714" s="657">
        <v>0</v>
      </c>
      <c r="AZ714" s="666">
        <v>0</v>
      </c>
      <c r="BA714" s="657">
        <v>0</v>
      </c>
      <c r="BB714" s="657">
        <v>0</v>
      </c>
      <c r="BC714" s="657">
        <v>0</v>
      </c>
      <c r="BD714" s="665">
        <v>0</v>
      </c>
      <c r="BE714" s="657">
        <v>0</v>
      </c>
      <c r="BF714" s="666">
        <v>0</v>
      </c>
      <c r="BG714" s="657">
        <v>0</v>
      </c>
      <c r="BH714" s="657">
        <v>0</v>
      </c>
      <c r="BI714" s="657">
        <v>0</v>
      </c>
      <c r="BJ714" s="665">
        <v>0</v>
      </c>
      <c r="BK714" s="657">
        <v>0</v>
      </c>
      <c r="BL714" s="666">
        <v>0</v>
      </c>
      <c r="BM714" s="657">
        <v>0</v>
      </c>
      <c r="BN714" s="657">
        <v>0</v>
      </c>
      <c r="BO714" s="657">
        <v>0</v>
      </c>
      <c r="BP714" s="665">
        <v>0</v>
      </c>
      <c r="BQ714" s="657">
        <v>0</v>
      </c>
      <c r="BR714" s="666">
        <v>0</v>
      </c>
      <c r="BS714" s="657">
        <v>0</v>
      </c>
      <c r="BT714" s="657">
        <v>0</v>
      </c>
      <c r="BU714" s="657">
        <v>0</v>
      </c>
      <c r="BV714" s="665">
        <v>0</v>
      </c>
      <c r="BW714" s="657">
        <v>0</v>
      </c>
      <c r="BX714" s="666">
        <v>0</v>
      </c>
      <c r="BY714" s="657">
        <v>0</v>
      </c>
      <c r="BZ714" s="657">
        <v>0</v>
      </c>
      <c r="CA714" s="657">
        <v>0</v>
      </c>
      <c r="CB714" s="665">
        <v>0</v>
      </c>
      <c r="CC714" s="657">
        <v>0</v>
      </c>
      <c r="CD714" s="666">
        <v>0</v>
      </c>
      <c r="CE714" s="657">
        <v>0</v>
      </c>
      <c r="CF714" s="657">
        <v>0</v>
      </c>
      <c r="CG714" s="657">
        <v>0</v>
      </c>
      <c r="CH714" s="665">
        <v>0</v>
      </c>
      <c r="CI714" s="657">
        <v>0</v>
      </c>
      <c r="CJ714" s="666">
        <v>0</v>
      </c>
      <c r="CK714" s="657">
        <v>0</v>
      </c>
      <c r="CL714" s="657">
        <v>0</v>
      </c>
      <c r="CM714" s="657">
        <v>0</v>
      </c>
      <c r="CN714" s="665">
        <v>0</v>
      </c>
      <c r="CO714" s="657">
        <v>0</v>
      </c>
      <c r="CP714" s="666">
        <v>0</v>
      </c>
      <c r="CQ714" s="657">
        <v>0</v>
      </c>
      <c r="CR714" s="657">
        <v>0</v>
      </c>
      <c r="CS714" s="657">
        <v>0</v>
      </c>
      <c r="CT714" s="665">
        <v>0</v>
      </c>
      <c r="CU714" s="657">
        <v>0</v>
      </c>
      <c r="CV714" s="666">
        <v>0</v>
      </c>
      <c r="CW714" s="657">
        <v>0</v>
      </c>
      <c r="CX714" s="657">
        <v>0</v>
      </c>
      <c r="CY714" s="657">
        <v>0</v>
      </c>
      <c r="CZ714" s="665">
        <v>0</v>
      </c>
      <c r="DA714" s="657">
        <v>0</v>
      </c>
      <c r="DB714" s="666">
        <v>0</v>
      </c>
      <c r="DC714" s="657">
        <v>0</v>
      </c>
      <c r="DD714" s="657">
        <v>0</v>
      </c>
      <c r="DE714" s="657">
        <v>0</v>
      </c>
      <c r="DF714" s="665">
        <v>0</v>
      </c>
      <c r="DG714" s="657">
        <v>0</v>
      </c>
      <c r="DH714" s="666">
        <v>0</v>
      </c>
      <c r="DI714" s="657">
        <v>0</v>
      </c>
      <c r="DJ714" s="657">
        <v>0</v>
      </c>
      <c r="DK714" s="657">
        <v>0</v>
      </c>
      <c r="DL714" s="665">
        <v>0</v>
      </c>
      <c r="DM714" s="657">
        <v>0</v>
      </c>
      <c r="DN714" s="666">
        <v>0</v>
      </c>
      <c r="DO714" s="657">
        <v>0</v>
      </c>
      <c r="DP714" s="657">
        <v>0</v>
      </c>
      <c r="DQ714" s="657">
        <v>0</v>
      </c>
      <c r="DR714" s="665">
        <v>0</v>
      </c>
      <c r="DS714" s="657">
        <v>0</v>
      </c>
      <c r="DT714" s="666">
        <v>0</v>
      </c>
      <c r="DU714" s="665">
        <v>0</v>
      </c>
      <c r="DV714" s="657">
        <v>0</v>
      </c>
      <c r="DW714" s="666">
        <v>0</v>
      </c>
    </row>
    <row r="715" spans="1:128" x14ac:dyDescent="0.15">
      <c r="A715" s="529" t="s">
        <v>2057</v>
      </c>
      <c r="B715" s="661">
        <v>10882</v>
      </c>
      <c r="C715" s="662">
        <v>6436</v>
      </c>
      <c r="D715" s="663">
        <v>4446</v>
      </c>
      <c r="E715" s="657">
        <v>2400</v>
      </c>
      <c r="F715" s="657">
        <v>1357</v>
      </c>
      <c r="G715" s="657">
        <v>1043</v>
      </c>
      <c r="H715" s="665">
        <v>1095</v>
      </c>
      <c r="I715" s="657">
        <v>601</v>
      </c>
      <c r="J715" s="666">
        <v>494</v>
      </c>
      <c r="K715" s="657">
        <v>781</v>
      </c>
      <c r="L715" s="657">
        <v>478</v>
      </c>
      <c r="M715" s="657">
        <v>303</v>
      </c>
      <c r="N715" s="665">
        <v>450</v>
      </c>
      <c r="O715" s="657">
        <v>270</v>
      </c>
      <c r="P715" s="666">
        <v>180</v>
      </c>
      <c r="Q715" s="657">
        <v>622</v>
      </c>
      <c r="R715" s="657">
        <v>364</v>
      </c>
      <c r="S715" s="657">
        <v>258</v>
      </c>
      <c r="T715" s="665">
        <v>398</v>
      </c>
      <c r="U715" s="657">
        <v>265</v>
      </c>
      <c r="V715" s="666">
        <v>133</v>
      </c>
      <c r="W715" s="657">
        <v>267</v>
      </c>
      <c r="X715" s="657">
        <v>163</v>
      </c>
      <c r="Y715" s="657">
        <v>104</v>
      </c>
      <c r="Z715" s="665">
        <v>104</v>
      </c>
      <c r="AA715" s="657">
        <v>47</v>
      </c>
      <c r="AB715" s="666">
        <v>57</v>
      </c>
      <c r="AC715" s="657">
        <v>138</v>
      </c>
      <c r="AD715" s="657">
        <v>95</v>
      </c>
      <c r="AE715" s="657">
        <v>43</v>
      </c>
      <c r="AF715" s="665">
        <v>350</v>
      </c>
      <c r="AG715" s="657">
        <v>243</v>
      </c>
      <c r="AH715" s="666">
        <v>107</v>
      </c>
      <c r="AI715" s="657">
        <v>762</v>
      </c>
      <c r="AJ715" s="657">
        <v>465</v>
      </c>
      <c r="AK715" s="657">
        <v>297</v>
      </c>
      <c r="AL715" s="665">
        <v>121</v>
      </c>
      <c r="AM715" s="657">
        <v>81</v>
      </c>
      <c r="AN715" s="666">
        <v>40</v>
      </c>
      <c r="AO715" s="657">
        <v>142</v>
      </c>
      <c r="AP715" s="657">
        <v>96</v>
      </c>
      <c r="AQ715" s="657">
        <v>46</v>
      </c>
      <c r="AR715" s="665">
        <v>143</v>
      </c>
      <c r="AS715" s="657">
        <v>61</v>
      </c>
      <c r="AT715" s="666">
        <v>82</v>
      </c>
      <c r="AU715" s="657">
        <v>245</v>
      </c>
      <c r="AV715" s="657">
        <v>155</v>
      </c>
      <c r="AW715" s="657">
        <v>90</v>
      </c>
      <c r="AX715" s="665">
        <v>202</v>
      </c>
      <c r="AY715" s="657">
        <v>125</v>
      </c>
      <c r="AZ715" s="666">
        <v>77</v>
      </c>
      <c r="BA715" s="657">
        <v>245</v>
      </c>
      <c r="BB715" s="657">
        <v>140</v>
      </c>
      <c r="BC715" s="657">
        <v>105</v>
      </c>
      <c r="BD715" s="665">
        <v>151</v>
      </c>
      <c r="BE715" s="657">
        <v>96</v>
      </c>
      <c r="BF715" s="666">
        <v>55</v>
      </c>
      <c r="BG715" s="657">
        <v>340</v>
      </c>
      <c r="BH715" s="657">
        <v>205</v>
      </c>
      <c r="BI715" s="657">
        <v>135</v>
      </c>
      <c r="BJ715" s="665">
        <v>190</v>
      </c>
      <c r="BK715" s="657">
        <v>129</v>
      </c>
      <c r="BL715" s="666">
        <v>61</v>
      </c>
      <c r="BM715" s="657">
        <v>136</v>
      </c>
      <c r="BN715" s="657">
        <v>85</v>
      </c>
      <c r="BO715" s="657">
        <v>51</v>
      </c>
      <c r="BP715" s="665">
        <v>164</v>
      </c>
      <c r="BQ715" s="657">
        <v>125</v>
      </c>
      <c r="BR715" s="666">
        <v>39</v>
      </c>
      <c r="BS715" s="657">
        <v>116</v>
      </c>
      <c r="BT715" s="657">
        <v>60</v>
      </c>
      <c r="BU715" s="657">
        <v>56</v>
      </c>
      <c r="BV715" s="665">
        <v>108</v>
      </c>
      <c r="BW715" s="657">
        <v>43</v>
      </c>
      <c r="BX715" s="666">
        <v>65</v>
      </c>
      <c r="BY715" s="657">
        <v>128</v>
      </c>
      <c r="BZ715" s="657">
        <v>86</v>
      </c>
      <c r="CA715" s="657">
        <v>42</v>
      </c>
      <c r="CB715" s="665">
        <v>97</v>
      </c>
      <c r="CC715" s="657">
        <v>46</v>
      </c>
      <c r="CD715" s="666">
        <v>51</v>
      </c>
      <c r="CE715" s="657">
        <v>227</v>
      </c>
      <c r="CF715" s="657">
        <v>154</v>
      </c>
      <c r="CG715" s="657">
        <v>73</v>
      </c>
      <c r="CH715" s="665">
        <v>102</v>
      </c>
      <c r="CI715" s="657">
        <v>66</v>
      </c>
      <c r="CJ715" s="666">
        <v>36</v>
      </c>
      <c r="CK715" s="657">
        <v>288</v>
      </c>
      <c r="CL715" s="657">
        <v>160</v>
      </c>
      <c r="CM715" s="657">
        <v>128</v>
      </c>
      <c r="CN715" s="665">
        <v>37</v>
      </c>
      <c r="CO715" s="657">
        <v>14</v>
      </c>
      <c r="CP715" s="666">
        <v>23</v>
      </c>
      <c r="CQ715" s="657">
        <v>28</v>
      </c>
      <c r="CR715" s="657">
        <v>14</v>
      </c>
      <c r="CS715" s="657">
        <v>14</v>
      </c>
      <c r="CT715" s="665">
        <v>27</v>
      </c>
      <c r="CU715" s="657">
        <v>14</v>
      </c>
      <c r="CV715" s="666">
        <v>13</v>
      </c>
      <c r="CW715" s="657">
        <v>19</v>
      </c>
      <c r="CX715" s="657">
        <v>7</v>
      </c>
      <c r="CY715" s="657">
        <v>12</v>
      </c>
      <c r="CZ715" s="665">
        <v>16</v>
      </c>
      <c r="DA715" s="657">
        <v>6</v>
      </c>
      <c r="DB715" s="666">
        <v>10</v>
      </c>
      <c r="DC715" s="657">
        <v>26</v>
      </c>
      <c r="DD715" s="657">
        <v>13</v>
      </c>
      <c r="DE715" s="657">
        <v>13</v>
      </c>
      <c r="DF715" s="665">
        <v>21</v>
      </c>
      <c r="DG715" s="657">
        <v>10</v>
      </c>
      <c r="DH715" s="666">
        <v>11</v>
      </c>
      <c r="DI715" s="657">
        <v>30</v>
      </c>
      <c r="DJ715" s="657">
        <v>17</v>
      </c>
      <c r="DK715" s="657">
        <v>13</v>
      </c>
      <c r="DL715" s="665">
        <v>33</v>
      </c>
      <c r="DM715" s="657">
        <v>18</v>
      </c>
      <c r="DN715" s="666">
        <v>15</v>
      </c>
      <c r="DO715" s="657">
        <v>52</v>
      </c>
      <c r="DP715" s="657">
        <v>25</v>
      </c>
      <c r="DQ715" s="657">
        <v>27</v>
      </c>
      <c r="DR715" s="665">
        <v>46</v>
      </c>
      <c r="DS715" s="657">
        <v>22</v>
      </c>
      <c r="DT715" s="666">
        <v>24</v>
      </c>
      <c r="DU715" s="665">
        <v>35</v>
      </c>
      <c r="DV715" s="657">
        <v>15</v>
      </c>
      <c r="DW715" s="666">
        <v>20</v>
      </c>
    </row>
    <row r="716" spans="1:128" x14ac:dyDescent="0.15">
      <c r="A716" s="529" t="s">
        <v>2058</v>
      </c>
      <c r="B716" s="661">
        <v>437</v>
      </c>
      <c r="C716" s="662">
        <v>87</v>
      </c>
      <c r="D716" s="663">
        <v>350</v>
      </c>
      <c r="E716" s="657">
        <v>54</v>
      </c>
      <c r="F716" s="657">
        <v>10</v>
      </c>
      <c r="G716" s="657">
        <v>44</v>
      </c>
      <c r="H716" s="665">
        <v>63</v>
      </c>
      <c r="I716" s="657">
        <v>13</v>
      </c>
      <c r="J716" s="666">
        <v>50</v>
      </c>
      <c r="K716" s="657">
        <v>0</v>
      </c>
      <c r="L716" s="657">
        <v>0</v>
      </c>
      <c r="M716" s="657">
        <v>0</v>
      </c>
      <c r="N716" s="665">
        <v>16</v>
      </c>
      <c r="O716" s="657">
        <v>2</v>
      </c>
      <c r="P716" s="666">
        <v>14</v>
      </c>
      <c r="Q716" s="657">
        <v>15</v>
      </c>
      <c r="R716" s="657">
        <v>3</v>
      </c>
      <c r="S716" s="657">
        <v>12</v>
      </c>
      <c r="T716" s="665">
        <v>4</v>
      </c>
      <c r="U716" s="657">
        <v>2</v>
      </c>
      <c r="V716" s="666">
        <v>2</v>
      </c>
      <c r="W716" s="657">
        <v>0</v>
      </c>
      <c r="X716" s="657">
        <v>0</v>
      </c>
      <c r="Y716" s="657">
        <v>0</v>
      </c>
      <c r="Z716" s="665">
        <v>13</v>
      </c>
      <c r="AA716" s="657">
        <v>2</v>
      </c>
      <c r="AB716" s="666">
        <v>11</v>
      </c>
      <c r="AC716" s="657">
        <v>3</v>
      </c>
      <c r="AD716" s="657">
        <v>2</v>
      </c>
      <c r="AE716" s="657">
        <v>1</v>
      </c>
      <c r="AF716" s="665">
        <v>21</v>
      </c>
      <c r="AG716" s="657">
        <v>6</v>
      </c>
      <c r="AH716" s="666">
        <v>15</v>
      </c>
      <c r="AI716" s="657">
        <v>16</v>
      </c>
      <c r="AJ716" s="657">
        <v>3</v>
      </c>
      <c r="AK716" s="657">
        <v>13</v>
      </c>
      <c r="AL716" s="665">
        <v>17</v>
      </c>
      <c r="AM716" s="657">
        <v>2</v>
      </c>
      <c r="AN716" s="666">
        <v>15</v>
      </c>
      <c r="AO716" s="657">
        <v>14</v>
      </c>
      <c r="AP716" s="657">
        <v>3</v>
      </c>
      <c r="AQ716" s="657">
        <v>11</v>
      </c>
      <c r="AR716" s="665">
        <v>6</v>
      </c>
      <c r="AS716" s="657">
        <v>1</v>
      </c>
      <c r="AT716" s="666">
        <v>5</v>
      </c>
      <c r="AU716" s="657">
        <v>0</v>
      </c>
      <c r="AV716" s="657">
        <v>0</v>
      </c>
      <c r="AW716" s="657">
        <v>0</v>
      </c>
      <c r="AX716" s="665">
        <v>0</v>
      </c>
      <c r="AY716" s="657">
        <v>0</v>
      </c>
      <c r="AZ716" s="666">
        <v>0</v>
      </c>
      <c r="BA716" s="657">
        <v>5</v>
      </c>
      <c r="BB716" s="657">
        <v>1</v>
      </c>
      <c r="BC716" s="657">
        <v>4</v>
      </c>
      <c r="BD716" s="665">
        <v>5</v>
      </c>
      <c r="BE716" s="657">
        <v>3</v>
      </c>
      <c r="BF716" s="666">
        <v>2</v>
      </c>
      <c r="BG716" s="657">
        <v>7</v>
      </c>
      <c r="BH716" s="657">
        <v>2</v>
      </c>
      <c r="BI716" s="657">
        <v>5</v>
      </c>
      <c r="BJ716" s="665">
        <v>7</v>
      </c>
      <c r="BK716" s="657">
        <v>1</v>
      </c>
      <c r="BL716" s="666">
        <v>6</v>
      </c>
      <c r="BM716" s="657">
        <v>6</v>
      </c>
      <c r="BN716" s="657">
        <v>2</v>
      </c>
      <c r="BO716" s="657">
        <v>4</v>
      </c>
      <c r="BP716" s="665">
        <v>29</v>
      </c>
      <c r="BQ716" s="657">
        <v>6</v>
      </c>
      <c r="BR716" s="666">
        <v>23</v>
      </c>
      <c r="BS716" s="657">
        <v>4</v>
      </c>
      <c r="BT716" s="657">
        <v>1</v>
      </c>
      <c r="BU716" s="657">
        <v>3</v>
      </c>
      <c r="BV716" s="665">
        <v>4</v>
      </c>
      <c r="BW716" s="657">
        <v>0</v>
      </c>
      <c r="BX716" s="666">
        <v>4</v>
      </c>
      <c r="BY716" s="657">
        <v>13</v>
      </c>
      <c r="BZ716" s="657">
        <v>5</v>
      </c>
      <c r="CA716" s="657">
        <v>8</v>
      </c>
      <c r="CB716" s="665">
        <v>1</v>
      </c>
      <c r="CC716" s="657">
        <v>1</v>
      </c>
      <c r="CD716" s="666">
        <v>0</v>
      </c>
      <c r="CE716" s="657">
        <v>27</v>
      </c>
      <c r="CF716" s="657">
        <v>1</v>
      </c>
      <c r="CG716" s="657">
        <v>26</v>
      </c>
      <c r="CH716" s="665">
        <v>0</v>
      </c>
      <c r="CI716" s="657">
        <v>0</v>
      </c>
      <c r="CJ716" s="666">
        <v>0</v>
      </c>
      <c r="CK716" s="657">
        <v>28</v>
      </c>
      <c r="CL716" s="657">
        <v>3</v>
      </c>
      <c r="CM716" s="657">
        <v>25</v>
      </c>
      <c r="CN716" s="665">
        <v>3</v>
      </c>
      <c r="CO716" s="657">
        <v>2</v>
      </c>
      <c r="CP716" s="666">
        <v>1</v>
      </c>
      <c r="CQ716" s="657">
        <v>7</v>
      </c>
      <c r="CR716" s="657">
        <v>1</v>
      </c>
      <c r="CS716" s="657">
        <v>6</v>
      </c>
      <c r="CT716" s="665">
        <v>1</v>
      </c>
      <c r="CU716" s="657">
        <v>1</v>
      </c>
      <c r="CV716" s="666">
        <v>0</v>
      </c>
      <c r="CW716" s="657">
        <v>0</v>
      </c>
      <c r="CX716" s="657">
        <v>0</v>
      </c>
      <c r="CY716" s="657">
        <v>0</v>
      </c>
      <c r="CZ716" s="665">
        <v>3</v>
      </c>
      <c r="DA716" s="657">
        <v>1</v>
      </c>
      <c r="DB716" s="666">
        <v>2</v>
      </c>
      <c r="DC716" s="657">
        <v>0</v>
      </c>
      <c r="DD716" s="657">
        <v>0</v>
      </c>
      <c r="DE716" s="657">
        <v>0</v>
      </c>
      <c r="DF716" s="665">
        <v>0</v>
      </c>
      <c r="DG716" s="657">
        <v>0</v>
      </c>
      <c r="DH716" s="666">
        <v>0</v>
      </c>
      <c r="DI716" s="657">
        <v>20</v>
      </c>
      <c r="DJ716" s="657">
        <v>1</v>
      </c>
      <c r="DK716" s="657">
        <v>19</v>
      </c>
      <c r="DL716" s="665">
        <v>5</v>
      </c>
      <c r="DM716" s="657">
        <v>0</v>
      </c>
      <c r="DN716" s="666">
        <v>5</v>
      </c>
      <c r="DO716" s="657">
        <v>7</v>
      </c>
      <c r="DP716" s="657">
        <v>1</v>
      </c>
      <c r="DQ716" s="657">
        <v>6</v>
      </c>
      <c r="DR716" s="665">
        <v>3</v>
      </c>
      <c r="DS716" s="657">
        <v>3</v>
      </c>
      <c r="DT716" s="666">
        <v>0</v>
      </c>
      <c r="DU716" s="665">
        <v>10</v>
      </c>
      <c r="DV716" s="657">
        <v>2</v>
      </c>
      <c r="DW716" s="666">
        <v>8</v>
      </c>
    </row>
    <row r="717" spans="1:128" x14ac:dyDescent="0.15">
      <c r="A717" s="529" t="s">
        <v>2059</v>
      </c>
      <c r="B717" s="661">
        <v>5923</v>
      </c>
      <c r="C717" s="662">
        <v>3264</v>
      </c>
      <c r="D717" s="663">
        <v>2659</v>
      </c>
      <c r="E717" s="657">
        <v>726</v>
      </c>
      <c r="F717" s="657">
        <v>369</v>
      </c>
      <c r="G717" s="657">
        <v>357</v>
      </c>
      <c r="H717" s="665">
        <v>659</v>
      </c>
      <c r="I717" s="657">
        <v>330</v>
      </c>
      <c r="J717" s="666">
        <v>329</v>
      </c>
      <c r="K717" s="657">
        <v>123</v>
      </c>
      <c r="L717" s="657">
        <v>53</v>
      </c>
      <c r="M717" s="657">
        <v>70</v>
      </c>
      <c r="N717" s="665">
        <v>146</v>
      </c>
      <c r="O717" s="657">
        <v>93</v>
      </c>
      <c r="P717" s="666">
        <v>53</v>
      </c>
      <c r="Q717" s="657">
        <v>115</v>
      </c>
      <c r="R717" s="657">
        <v>49</v>
      </c>
      <c r="S717" s="657">
        <v>66</v>
      </c>
      <c r="T717" s="665">
        <v>86</v>
      </c>
      <c r="U717" s="657">
        <v>55</v>
      </c>
      <c r="V717" s="666">
        <v>31</v>
      </c>
      <c r="W717" s="657">
        <v>0</v>
      </c>
      <c r="X717" s="657">
        <v>0</v>
      </c>
      <c r="Y717" s="657">
        <v>0</v>
      </c>
      <c r="Z717" s="665">
        <v>66</v>
      </c>
      <c r="AA717" s="657">
        <v>28</v>
      </c>
      <c r="AB717" s="666">
        <v>38</v>
      </c>
      <c r="AC717" s="657">
        <v>71</v>
      </c>
      <c r="AD717" s="657">
        <v>24</v>
      </c>
      <c r="AE717" s="657">
        <v>47</v>
      </c>
      <c r="AF717" s="665">
        <v>317</v>
      </c>
      <c r="AG717" s="657">
        <v>185</v>
      </c>
      <c r="AH717" s="666">
        <v>132</v>
      </c>
      <c r="AI717" s="657">
        <v>318</v>
      </c>
      <c r="AJ717" s="657">
        <v>176</v>
      </c>
      <c r="AK717" s="657">
        <v>142</v>
      </c>
      <c r="AL717" s="665">
        <v>76</v>
      </c>
      <c r="AM717" s="657">
        <v>34</v>
      </c>
      <c r="AN717" s="666">
        <v>42</v>
      </c>
      <c r="AO717" s="657">
        <v>75</v>
      </c>
      <c r="AP717" s="657">
        <v>36</v>
      </c>
      <c r="AQ717" s="657">
        <v>39</v>
      </c>
      <c r="AR717" s="665">
        <v>80</v>
      </c>
      <c r="AS717" s="657">
        <v>37</v>
      </c>
      <c r="AT717" s="666">
        <v>43</v>
      </c>
      <c r="AU717" s="657">
        <v>127</v>
      </c>
      <c r="AV717" s="657">
        <v>66</v>
      </c>
      <c r="AW717" s="657">
        <v>61</v>
      </c>
      <c r="AX717" s="665">
        <v>2</v>
      </c>
      <c r="AY717" s="657">
        <v>0</v>
      </c>
      <c r="AZ717" s="666">
        <v>2</v>
      </c>
      <c r="BA717" s="657">
        <v>84</v>
      </c>
      <c r="BB717" s="657">
        <v>41</v>
      </c>
      <c r="BC717" s="657">
        <v>43</v>
      </c>
      <c r="BD717" s="665">
        <v>77</v>
      </c>
      <c r="BE717" s="657">
        <v>43</v>
      </c>
      <c r="BF717" s="666">
        <v>34</v>
      </c>
      <c r="BG717" s="657">
        <v>108</v>
      </c>
      <c r="BH717" s="657">
        <v>54</v>
      </c>
      <c r="BI717" s="657">
        <v>54</v>
      </c>
      <c r="BJ717" s="665">
        <v>91</v>
      </c>
      <c r="BK717" s="657">
        <v>55</v>
      </c>
      <c r="BL717" s="666">
        <v>36</v>
      </c>
      <c r="BM717" s="657">
        <v>430</v>
      </c>
      <c r="BN717" s="657">
        <v>257</v>
      </c>
      <c r="BO717" s="657">
        <v>173</v>
      </c>
      <c r="BP717" s="665">
        <v>67</v>
      </c>
      <c r="BQ717" s="657">
        <v>42</v>
      </c>
      <c r="BR717" s="666">
        <v>25</v>
      </c>
      <c r="BS717" s="657">
        <v>330</v>
      </c>
      <c r="BT717" s="657">
        <v>216</v>
      </c>
      <c r="BU717" s="657">
        <v>114</v>
      </c>
      <c r="BV717" s="665">
        <v>365</v>
      </c>
      <c r="BW717" s="657">
        <v>228</v>
      </c>
      <c r="BX717" s="666">
        <v>137</v>
      </c>
      <c r="BY717" s="657">
        <v>69</v>
      </c>
      <c r="BZ717" s="657">
        <v>43</v>
      </c>
      <c r="CA717" s="657">
        <v>26</v>
      </c>
      <c r="CB717" s="665">
        <v>260</v>
      </c>
      <c r="CC717" s="657">
        <v>164</v>
      </c>
      <c r="CD717" s="666">
        <v>96</v>
      </c>
      <c r="CE717" s="657">
        <v>168</v>
      </c>
      <c r="CF717" s="657">
        <v>87</v>
      </c>
      <c r="CG717" s="657">
        <v>81</v>
      </c>
      <c r="CH717" s="665">
        <v>213</v>
      </c>
      <c r="CI717" s="657">
        <v>131</v>
      </c>
      <c r="CJ717" s="666">
        <v>82</v>
      </c>
      <c r="CK717" s="657">
        <v>127</v>
      </c>
      <c r="CL717" s="657">
        <v>58</v>
      </c>
      <c r="CM717" s="657">
        <v>69</v>
      </c>
      <c r="CN717" s="665">
        <v>28</v>
      </c>
      <c r="CO717" s="657">
        <v>11</v>
      </c>
      <c r="CP717" s="666">
        <v>17</v>
      </c>
      <c r="CQ717" s="657">
        <v>125</v>
      </c>
      <c r="CR717" s="657">
        <v>93</v>
      </c>
      <c r="CS717" s="657">
        <v>32</v>
      </c>
      <c r="CT717" s="665">
        <v>0</v>
      </c>
      <c r="CU717" s="657">
        <v>0</v>
      </c>
      <c r="CV717" s="666">
        <v>0</v>
      </c>
      <c r="CW717" s="657">
        <v>0</v>
      </c>
      <c r="CX717" s="657">
        <v>0</v>
      </c>
      <c r="CY717" s="657">
        <v>0</v>
      </c>
      <c r="CZ717" s="665">
        <v>25</v>
      </c>
      <c r="DA717" s="657">
        <v>10</v>
      </c>
      <c r="DB717" s="666">
        <v>15</v>
      </c>
      <c r="DC717" s="657">
        <v>38</v>
      </c>
      <c r="DD717" s="657">
        <v>19</v>
      </c>
      <c r="DE717" s="657">
        <v>19</v>
      </c>
      <c r="DF717" s="665">
        <v>32</v>
      </c>
      <c r="DG717" s="657">
        <v>10</v>
      </c>
      <c r="DH717" s="666">
        <v>22</v>
      </c>
      <c r="DI717" s="657">
        <v>22</v>
      </c>
      <c r="DJ717" s="657">
        <v>10</v>
      </c>
      <c r="DK717" s="657">
        <v>12</v>
      </c>
      <c r="DL717" s="665">
        <v>52</v>
      </c>
      <c r="DM717" s="657">
        <v>24</v>
      </c>
      <c r="DN717" s="666">
        <v>28</v>
      </c>
      <c r="DO717" s="657">
        <v>56</v>
      </c>
      <c r="DP717" s="657">
        <v>19</v>
      </c>
      <c r="DQ717" s="657">
        <v>37</v>
      </c>
      <c r="DR717" s="665">
        <v>94</v>
      </c>
      <c r="DS717" s="657">
        <v>63</v>
      </c>
      <c r="DT717" s="666">
        <v>31</v>
      </c>
      <c r="DU717" s="665">
        <v>75</v>
      </c>
      <c r="DV717" s="657">
        <v>51</v>
      </c>
      <c r="DW717" s="666">
        <v>24</v>
      </c>
    </row>
    <row r="718" spans="1:128" x14ac:dyDescent="0.15">
      <c r="A718" s="529" t="s">
        <v>2060</v>
      </c>
      <c r="B718" s="661">
        <v>5923</v>
      </c>
      <c r="C718" s="662">
        <v>3264</v>
      </c>
      <c r="D718" s="663">
        <v>2659</v>
      </c>
      <c r="E718" s="657">
        <v>726</v>
      </c>
      <c r="F718" s="657">
        <v>369</v>
      </c>
      <c r="G718" s="657">
        <v>357</v>
      </c>
      <c r="H718" s="665">
        <v>659</v>
      </c>
      <c r="I718" s="657">
        <v>330</v>
      </c>
      <c r="J718" s="666">
        <v>329</v>
      </c>
      <c r="K718" s="657">
        <v>123</v>
      </c>
      <c r="L718" s="657">
        <v>53</v>
      </c>
      <c r="M718" s="657">
        <v>70</v>
      </c>
      <c r="N718" s="665">
        <v>146</v>
      </c>
      <c r="O718" s="657">
        <v>93</v>
      </c>
      <c r="P718" s="666">
        <v>53</v>
      </c>
      <c r="Q718" s="657">
        <v>115</v>
      </c>
      <c r="R718" s="657">
        <v>49</v>
      </c>
      <c r="S718" s="657">
        <v>66</v>
      </c>
      <c r="T718" s="665">
        <v>86</v>
      </c>
      <c r="U718" s="657">
        <v>55</v>
      </c>
      <c r="V718" s="666">
        <v>31</v>
      </c>
      <c r="W718" s="657">
        <v>0</v>
      </c>
      <c r="X718" s="657">
        <v>0</v>
      </c>
      <c r="Y718" s="657">
        <v>0</v>
      </c>
      <c r="Z718" s="665">
        <v>66</v>
      </c>
      <c r="AA718" s="657">
        <v>28</v>
      </c>
      <c r="AB718" s="666">
        <v>38</v>
      </c>
      <c r="AC718" s="657">
        <v>71</v>
      </c>
      <c r="AD718" s="657">
        <v>24</v>
      </c>
      <c r="AE718" s="657">
        <v>47</v>
      </c>
      <c r="AF718" s="665">
        <v>317</v>
      </c>
      <c r="AG718" s="657">
        <v>185</v>
      </c>
      <c r="AH718" s="666">
        <v>132</v>
      </c>
      <c r="AI718" s="657">
        <v>318</v>
      </c>
      <c r="AJ718" s="657">
        <v>176</v>
      </c>
      <c r="AK718" s="657">
        <v>142</v>
      </c>
      <c r="AL718" s="665">
        <v>76</v>
      </c>
      <c r="AM718" s="657">
        <v>34</v>
      </c>
      <c r="AN718" s="666">
        <v>42</v>
      </c>
      <c r="AO718" s="657">
        <v>75</v>
      </c>
      <c r="AP718" s="657">
        <v>36</v>
      </c>
      <c r="AQ718" s="657">
        <v>39</v>
      </c>
      <c r="AR718" s="665">
        <v>80</v>
      </c>
      <c r="AS718" s="657">
        <v>37</v>
      </c>
      <c r="AT718" s="666">
        <v>43</v>
      </c>
      <c r="AU718" s="657">
        <v>127</v>
      </c>
      <c r="AV718" s="657">
        <v>66</v>
      </c>
      <c r="AW718" s="657">
        <v>61</v>
      </c>
      <c r="AX718" s="665">
        <v>2</v>
      </c>
      <c r="AY718" s="657">
        <v>0</v>
      </c>
      <c r="AZ718" s="666">
        <v>2</v>
      </c>
      <c r="BA718" s="657">
        <v>84</v>
      </c>
      <c r="BB718" s="657">
        <v>41</v>
      </c>
      <c r="BC718" s="657">
        <v>43</v>
      </c>
      <c r="BD718" s="665">
        <v>77</v>
      </c>
      <c r="BE718" s="657">
        <v>43</v>
      </c>
      <c r="BF718" s="666">
        <v>34</v>
      </c>
      <c r="BG718" s="657">
        <v>108</v>
      </c>
      <c r="BH718" s="657">
        <v>54</v>
      </c>
      <c r="BI718" s="657">
        <v>54</v>
      </c>
      <c r="BJ718" s="665">
        <v>91</v>
      </c>
      <c r="BK718" s="657">
        <v>55</v>
      </c>
      <c r="BL718" s="666">
        <v>36</v>
      </c>
      <c r="BM718" s="657">
        <v>430</v>
      </c>
      <c r="BN718" s="657">
        <v>257</v>
      </c>
      <c r="BO718" s="657">
        <v>173</v>
      </c>
      <c r="BP718" s="665">
        <v>67</v>
      </c>
      <c r="BQ718" s="657">
        <v>42</v>
      </c>
      <c r="BR718" s="666">
        <v>25</v>
      </c>
      <c r="BS718" s="657">
        <v>330</v>
      </c>
      <c r="BT718" s="657">
        <v>216</v>
      </c>
      <c r="BU718" s="657">
        <v>114</v>
      </c>
      <c r="BV718" s="665">
        <v>365</v>
      </c>
      <c r="BW718" s="657">
        <v>228</v>
      </c>
      <c r="BX718" s="666">
        <v>137</v>
      </c>
      <c r="BY718" s="657">
        <v>69</v>
      </c>
      <c r="BZ718" s="657">
        <v>43</v>
      </c>
      <c r="CA718" s="657">
        <v>26</v>
      </c>
      <c r="CB718" s="665">
        <v>260</v>
      </c>
      <c r="CC718" s="657">
        <v>164</v>
      </c>
      <c r="CD718" s="666">
        <v>96</v>
      </c>
      <c r="CE718" s="657">
        <v>168</v>
      </c>
      <c r="CF718" s="657">
        <v>87</v>
      </c>
      <c r="CG718" s="657">
        <v>81</v>
      </c>
      <c r="CH718" s="665">
        <v>213</v>
      </c>
      <c r="CI718" s="657">
        <v>131</v>
      </c>
      <c r="CJ718" s="666">
        <v>82</v>
      </c>
      <c r="CK718" s="657">
        <v>127</v>
      </c>
      <c r="CL718" s="657">
        <v>58</v>
      </c>
      <c r="CM718" s="657">
        <v>69</v>
      </c>
      <c r="CN718" s="665">
        <v>28</v>
      </c>
      <c r="CO718" s="657">
        <v>11</v>
      </c>
      <c r="CP718" s="666">
        <v>17</v>
      </c>
      <c r="CQ718" s="657">
        <v>125</v>
      </c>
      <c r="CR718" s="657">
        <v>93</v>
      </c>
      <c r="CS718" s="657">
        <v>32</v>
      </c>
      <c r="CT718" s="665">
        <v>0</v>
      </c>
      <c r="CU718" s="657">
        <v>0</v>
      </c>
      <c r="CV718" s="666">
        <v>0</v>
      </c>
      <c r="CW718" s="657">
        <v>0</v>
      </c>
      <c r="CX718" s="657">
        <v>0</v>
      </c>
      <c r="CY718" s="657">
        <v>0</v>
      </c>
      <c r="CZ718" s="665">
        <v>25</v>
      </c>
      <c r="DA718" s="657">
        <v>10</v>
      </c>
      <c r="DB718" s="666">
        <v>15</v>
      </c>
      <c r="DC718" s="657">
        <v>38</v>
      </c>
      <c r="DD718" s="657">
        <v>19</v>
      </c>
      <c r="DE718" s="657">
        <v>19</v>
      </c>
      <c r="DF718" s="665">
        <v>32</v>
      </c>
      <c r="DG718" s="657">
        <v>10</v>
      </c>
      <c r="DH718" s="666">
        <v>22</v>
      </c>
      <c r="DI718" s="657">
        <v>22</v>
      </c>
      <c r="DJ718" s="657">
        <v>10</v>
      </c>
      <c r="DK718" s="657">
        <v>12</v>
      </c>
      <c r="DL718" s="665">
        <v>52</v>
      </c>
      <c r="DM718" s="657">
        <v>24</v>
      </c>
      <c r="DN718" s="666">
        <v>28</v>
      </c>
      <c r="DO718" s="657">
        <v>56</v>
      </c>
      <c r="DP718" s="657">
        <v>19</v>
      </c>
      <c r="DQ718" s="657">
        <v>37</v>
      </c>
      <c r="DR718" s="665">
        <v>94</v>
      </c>
      <c r="DS718" s="657">
        <v>63</v>
      </c>
      <c r="DT718" s="666">
        <v>31</v>
      </c>
      <c r="DU718" s="665">
        <v>75</v>
      </c>
      <c r="DV718" s="657">
        <v>51</v>
      </c>
      <c r="DW718" s="666">
        <v>24</v>
      </c>
    </row>
    <row r="719" spans="1:128" x14ac:dyDescent="0.15">
      <c r="A719" s="529" t="s">
        <v>2061</v>
      </c>
      <c r="B719" s="661">
        <v>521</v>
      </c>
      <c r="C719" s="662">
        <v>293</v>
      </c>
      <c r="D719" s="663">
        <v>228</v>
      </c>
      <c r="E719" s="657">
        <v>279</v>
      </c>
      <c r="F719" s="657">
        <v>155</v>
      </c>
      <c r="G719" s="657">
        <v>124</v>
      </c>
      <c r="H719" s="665">
        <v>14</v>
      </c>
      <c r="I719" s="657">
        <v>12</v>
      </c>
      <c r="J719" s="666">
        <v>2</v>
      </c>
      <c r="K719" s="657">
        <v>0</v>
      </c>
      <c r="L719" s="657">
        <v>0</v>
      </c>
      <c r="M719" s="657">
        <v>0</v>
      </c>
      <c r="N719" s="665">
        <v>0</v>
      </c>
      <c r="O719" s="657">
        <v>0</v>
      </c>
      <c r="P719" s="666">
        <v>0</v>
      </c>
      <c r="Q719" s="657">
        <v>0</v>
      </c>
      <c r="R719" s="657">
        <v>0</v>
      </c>
      <c r="S719" s="657">
        <v>0</v>
      </c>
      <c r="T719" s="665">
        <v>0</v>
      </c>
      <c r="U719" s="657">
        <v>0</v>
      </c>
      <c r="V719" s="666">
        <v>0</v>
      </c>
      <c r="W719" s="657">
        <v>0</v>
      </c>
      <c r="X719" s="657">
        <v>0</v>
      </c>
      <c r="Y719" s="657">
        <v>0</v>
      </c>
      <c r="Z719" s="665">
        <v>0</v>
      </c>
      <c r="AA719" s="657">
        <v>0</v>
      </c>
      <c r="AB719" s="666">
        <v>0</v>
      </c>
      <c r="AC719" s="657">
        <v>0</v>
      </c>
      <c r="AD719" s="657">
        <v>0</v>
      </c>
      <c r="AE719" s="657">
        <v>0</v>
      </c>
      <c r="AF719" s="665">
        <v>0</v>
      </c>
      <c r="AG719" s="657">
        <v>0</v>
      </c>
      <c r="AH719" s="666">
        <v>0</v>
      </c>
      <c r="AI719" s="657">
        <v>183</v>
      </c>
      <c r="AJ719" s="657">
        <v>95</v>
      </c>
      <c r="AK719" s="657">
        <v>88</v>
      </c>
      <c r="AL719" s="665">
        <v>0</v>
      </c>
      <c r="AM719" s="657">
        <v>0</v>
      </c>
      <c r="AN719" s="666">
        <v>0</v>
      </c>
      <c r="AO719" s="657">
        <v>0</v>
      </c>
      <c r="AP719" s="657">
        <v>0</v>
      </c>
      <c r="AQ719" s="657">
        <v>0</v>
      </c>
      <c r="AR719" s="665">
        <v>0</v>
      </c>
      <c r="AS719" s="657">
        <v>0</v>
      </c>
      <c r="AT719" s="666">
        <v>0</v>
      </c>
      <c r="AU719" s="657">
        <v>0</v>
      </c>
      <c r="AV719" s="657">
        <v>0</v>
      </c>
      <c r="AW719" s="657">
        <v>0</v>
      </c>
      <c r="AX719" s="665">
        <v>0</v>
      </c>
      <c r="AY719" s="657">
        <v>0</v>
      </c>
      <c r="AZ719" s="666">
        <v>0</v>
      </c>
      <c r="BA719" s="657">
        <v>24</v>
      </c>
      <c r="BB719" s="657">
        <v>16</v>
      </c>
      <c r="BC719" s="657">
        <v>8</v>
      </c>
      <c r="BD719" s="665">
        <v>0</v>
      </c>
      <c r="BE719" s="657">
        <v>0</v>
      </c>
      <c r="BF719" s="666">
        <v>0</v>
      </c>
      <c r="BG719" s="657">
        <v>21</v>
      </c>
      <c r="BH719" s="657">
        <v>15</v>
      </c>
      <c r="BI719" s="657">
        <v>6</v>
      </c>
      <c r="BJ719" s="665">
        <v>0</v>
      </c>
      <c r="BK719" s="657">
        <v>0</v>
      </c>
      <c r="BL719" s="666">
        <v>0</v>
      </c>
      <c r="BM719" s="657">
        <v>0</v>
      </c>
      <c r="BN719" s="657">
        <v>0</v>
      </c>
      <c r="BO719" s="657">
        <v>0</v>
      </c>
      <c r="BP719" s="665">
        <v>0</v>
      </c>
      <c r="BQ719" s="657">
        <v>0</v>
      </c>
      <c r="BR719" s="666">
        <v>0</v>
      </c>
      <c r="BS719" s="657">
        <v>0</v>
      </c>
      <c r="BT719" s="657">
        <v>0</v>
      </c>
      <c r="BU719" s="657">
        <v>0</v>
      </c>
      <c r="BV719" s="665">
        <v>0</v>
      </c>
      <c r="BW719" s="657">
        <v>0</v>
      </c>
      <c r="BX719" s="666">
        <v>0</v>
      </c>
      <c r="BY719" s="657">
        <v>0</v>
      </c>
      <c r="BZ719" s="657">
        <v>0</v>
      </c>
      <c r="CA719" s="657">
        <v>0</v>
      </c>
      <c r="CB719" s="665">
        <v>0</v>
      </c>
      <c r="CC719" s="657">
        <v>0</v>
      </c>
      <c r="CD719" s="666">
        <v>0</v>
      </c>
      <c r="CE719" s="657">
        <v>0</v>
      </c>
      <c r="CF719" s="657">
        <v>0</v>
      </c>
      <c r="CG719" s="657">
        <v>0</v>
      </c>
      <c r="CH719" s="665">
        <v>0</v>
      </c>
      <c r="CI719" s="657">
        <v>0</v>
      </c>
      <c r="CJ719" s="666">
        <v>0</v>
      </c>
      <c r="CK719" s="657">
        <v>0</v>
      </c>
      <c r="CL719" s="657">
        <v>0</v>
      </c>
      <c r="CM719" s="657">
        <v>0</v>
      </c>
      <c r="CN719" s="665">
        <v>0</v>
      </c>
      <c r="CO719" s="657">
        <v>0</v>
      </c>
      <c r="CP719" s="666">
        <v>0</v>
      </c>
      <c r="CQ719" s="657">
        <v>0</v>
      </c>
      <c r="CR719" s="657">
        <v>0</v>
      </c>
      <c r="CS719" s="657">
        <v>0</v>
      </c>
      <c r="CT719" s="665">
        <v>0</v>
      </c>
      <c r="CU719" s="657">
        <v>0</v>
      </c>
      <c r="CV719" s="666">
        <v>0</v>
      </c>
      <c r="CW719" s="657">
        <v>0</v>
      </c>
      <c r="CX719" s="657">
        <v>0</v>
      </c>
      <c r="CY719" s="657">
        <v>0</v>
      </c>
      <c r="CZ719" s="665">
        <v>0</v>
      </c>
      <c r="DA719" s="657">
        <v>0</v>
      </c>
      <c r="DB719" s="666">
        <v>0</v>
      </c>
      <c r="DC719" s="657">
        <v>0</v>
      </c>
      <c r="DD719" s="657">
        <v>0</v>
      </c>
      <c r="DE719" s="657">
        <v>0</v>
      </c>
      <c r="DF719" s="665">
        <v>0</v>
      </c>
      <c r="DG719" s="657">
        <v>0</v>
      </c>
      <c r="DH719" s="666">
        <v>0</v>
      </c>
      <c r="DI719" s="657">
        <v>0</v>
      </c>
      <c r="DJ719" s="657">
        <v>0</v>
      </c>
      <c r="DK719" s="657">
        <v>0</v>
      </c>
      <c r="DL719" s="665">
        <v>0</v>
      </c>
      <c r="DM719" s="657">
        <v>0</v>
      </c>
      <c r="DN719" s="666">
        <v>0</v>
      </c>
      <c r="DO719" s="657">
        <v>0</v>
      </c>
      <c r="DP719" s="657">
        <v>0</v>
      </c>
      <c r="DQ719" s="657">
        <v>0</v>
      </c>
      <c r="DR719" s="665">
        <v>0</v>
      </c>
      <c r="DS719" s="657">
        <v>0</v>
      </c>
      <c r="DT719" s="666">
        <v>0</v>
      </c>
      <c r="DU719" s="665">
        <v>0</v>
      </c>
      <c r="DV719" s="657">
        <v>0</v>
      </c>
      <c r="DW719" s="666">
        <v>0</v>
      </c>
    </row>
    <row r="720" spans="1:128" x14ac:dyDescent="0.15">
      <c r="A720" s="529" t="s">
        <v>2062</v>
      </c>
      <c r="B720" s="661">
        <v>5305</v>
      </c>
      <c r="C720" s="662">
        <v>2913</v>
      </c>
      <c r="D720" s="663">
        <v>2392</v>
      </c>
      <c r="E720" s="657">
        <v>396</v>
      </c>
      <c r="F720" s="657">
        <v>188</v>
      </c>
      <c r="G720" s="657">
        <v>208</v>
      </c>
      <c r="H720" s="665">
        <v>636</v>
      </c>
      <c r="I720" s="657">
        <v>313</v>
      </c>
      <c r="J720" s="666">
        <v>323</v>
      </c>
      <c r="K720" s="657">
        <v>120</v>
      </c>
      <c r="L720" s="657">
        <v>51</v>
      </c>
      <c r="M720" s="657">
        <v>69</v>
      </c>
      <c r="N720" s="665">
        <v>146</v>
      </c>
      <c r="O720" s="657">
        <v>93</v>
      </c>
      <c r="P720" s="666">
        <v>53</v>
      </c>
      <c r="Q720" s="657">
        <v>115</v>
      </c>
      <c r="R720" s="657">
        <v>49</v>
      </c>
      <c r="S720" s="657">
        <v>66</v>
      </c>
      <c r="T720" s="665">
        <v>86</v>
      </c>
      <c r="U720" s="657">
        <v>55</v>
      </c>
      <c r="V720" s="666">
        <v>31</v>
      </c>
      <c r="W720" s="657">
        <v>0</v>
      </c>
      <c r="X720" s="657">
        <v>0</v>
      </c>
      <c r="Y720" s="657">
        <v>0</v>
      </c>
      <c r="Z720" s="665">
        <v>64</v>
      </c>
      <c r="AA720" s="657">
        <v>27</v>
      </c>
      <c r="AB720" s="666">
        <v>37</v>
      </c>
      <c r="AC720" s="657">
        <v>69</v>
      </c>
      <c r="AD720" s="657">
        <v>23</v>
      </c>
      <c r="AE720" s="657">
        <v>46</v>
      </c>
      <c r="AF720" s="665">
        <v>287</v>
      </c>
      <c r="AG720" s="657">
        <v>162</v>
      </c>
      <c r="AH720" s="666">
        <v>125</v>
      </c>
      <c r="AI720" s="657">
        <v>135</v>
      </c>
      <c r="AJ720" s="657">
        <v>81</v>
      </c>
      <c r="AK720" s="657">
        <v>54</v>
      </c>
      <c r="AL720" s="665">
        <v>76</v>
      </c>
      <c r="AM720" s="657">
        <v>34</v>
      </c>
      <c r="AN720" s="666">
        <v>42</v>
      </c>
      <c r="AO720" s="657">
        <v>75</v>
      </c>
      <c r="AP720" s="657">
        <v>36</v>
      </c>
      <c r="AQ720" s="657">
        <v>39</v>
      </c>
      <c r="AR720" s="665">
        <v>80</v>
      </c>
      <c r="AS720" s="657">
        <v>37</v>
      </c>
      <c r="AT720" s="666">
        <v>43</v>
      </c>
      <c r="AU720" s="657">
        <v>127</v>
      </c>
      <c r="AV720" s="657">
        <v>66</v>
      </c>
      <c r="AW720" s="657">
        <v>61</v>
      </c>
      <c r="AX720" s="665">
        <v>2</v>
      </c>
      <c r="AY720" s="657">
        <v>0</v>
      </c>
      <c r="AZ720" s="666">
        <v>2</v>
      </c>
      <c r="BA720" s="657">
        <v>60</v>
      </c>
      <c r="BB720" s="657">
        <v>25</v>
      </c>
      <c r="BC720" s="657">
        <v>35</v>
      </c>
      <c r="BD720" s="665">
        <v>77</v>
      </c>
      <c r="BE720" s="657">
        <v>43</v>
      </c>
      <c r="BF720" s="666">
        <v>34</v>
      </c>
      <c r="BG720" s="657">
        <v>87</v>
      </c>
      <c r="BH720" s="657">
        <v>39</v>
      </c>
      <c r="BI720" s="657">
        <v>48</v>
      </c>
      <c r="BJ720" s="665">
        <v>91</v>
      </c>
      <c r="BK720" s="657">
        <v>55</v>
      </c>
      <c r="BL720" s="666">
        <v>36</v>
      </c>
      <c r="BM720" s="657">
        <v>430</v>
      </c>
      <c r="BN720" s="657">
        <v>257</v>
      </c>
      <c r="BO720" s="657">
        <v>173</v>
      </c>
      <c r="BP720" s="665">
        <v>67</v>
      </c>
      <c r="BQ720" s="657">
        <v>42</v>
      </c>
      <c r="BR720" s="666">
        <v>25</v>
      </c>
      <c r="BS720" s="657">
        <v>330</v>
      </c>
      <c r="BT720" s="657">
        <v>216</v>
      </c>
      <c r="BU720" s="657">
        <v>114</v>
      </c>
      <c r="BV720" s="665">
        <v>365</v>
      </c>
      <c r="BW720" s="657">
        <v>228</v>
      </c>
      <c r="BX720" s="666">
        <v>137</v>
      </c>
      <c r="BY720" s="657">
        <v>69</v>
      </c>
      <c r="BZ720" s="657">
        <v>43</v>
      </c>
      <c r="CA720" s="657">
        <v>26</v>
      </c>
      <c r="CB720" s="665">
        <v>260</v>
      </c>
      <c r="CC720" s="657">
        <v>164</v>
      </c>
      <c r="CD720" s="666">
        <v>96</v>
      </c>
      <c r="CE720" s="657">
        <v>168</v>
      </c>
      <c r="CF720" s="657">
        <v>87</v>
      </c>
      <c r="CG720" s="657">
        <v>81</v>
      </c>
      <c r="CH720" s="665">
        <v>213</v>
      </c>
      <c r="CI720" s="657">
        <v>131</v>
      </c>
      <c r="CJ720" s="666">
        <v>82</v>
      </c>
      <c r="CK720" s="657">
        <v>127</v>
      </c>
      <c r="CL720" s="657">
        <v>58</v>
      </c>
      <c r="CM720" s="657">
        <v>69</v>
      </c>
      <c r="CN720" s="665">
        <v>28</v>
      </c>
      <c r="CO720" s="657">
        <v>11</v>
      </c>
      <c r="CP720" s="666">
        <v>17</v>
      </c>
      <c r="CQ720" s="657">
        <v>125</v>
      </c>
      <c r="CR720" s="657">
        <v>93</v>
      </c>
      <c r="CS720" s="657">
        <v>32</v>
      </c>
      <c r="CT720" s="665">
        <v>0</v>
      </c>
      <c r="CU720" s="657">
        <v>0</v>
      </c>
      <c r="CV720" s="666">
        <v>0</v>
      </c>
      <c r="CW720" s="657">
        <v>0</v>
      </c>
      <c r="CX720" s="657">
        <v>0</v>
      </c>
      <c r="CY720" s="657">
        <v>0</v>
      </c>
      <c r="CZ720" s="665">
        <v>25</v>
      </c>
      <c r="DA720" s="657">
        <v>10</v>
      </c>
      <c r="DB720" s="666">
        <v>15</v>
      </c>
      <c r="DC720" s="657">
        <v>38</v>
      </c>
      <c r="DD720" s="657">
        <v>19</v>
      </c>
      <c r="DE720" s="657">
        <v>19</v>
      </c>
      <c r="DF720" s="665">
        <v>32</v>
      </c>
      <c r="DG720" s="657">
        <v>10</v>
      </c>
      <c r="DH720" s="666">
        <v>22</v>
      </c>
      <c r="DI720" s="657">
        <v>22</v>
      </c>
      <c r="DJ720" s="657">
        <v>10</v>
      </c>
      <c r="DK720" s="657">
        <v>12</v>
      </c>
      <c r="DL720" s="665">
        <v>52</v>
      </c>
      <c r="DM720" s="657">
        <v>24</v>
      </c>
      <c r="DN720" s="666">
        <v>28</v>
      </c>
      <c r="DO720" s="657">
        <v>56</v>
      </c>
      <c r="DP720" s="657">
        <v>19</v>
      </c>
      <c r="DQ720" s="657">
        <v>37</v>
      </c>
      <c r="DR720" s="665">
        <v>94</v>
      </c>
      <c r="DS720" s="657">
        <v>63</v>
      </c>
      <c r="DT720" s="666">
        <v>31</v>
      </c>
      <c r="DU720" s="665">
        <v>75</v>
      </c>
      <c r="DV720" s="657">
        <v>51</v>
      </c>
      <c r="DW720" s="666">
        <v>24</v>
      </c>
      <c r="DX720" s="529" t="s">
        <v>569</v>
      </c>
    </row>
    <row r="721" spans="1:127" x14ac:dyDescent="0.15">
      <c r="A721" s="529" t="s">
        <v>2063</v>
      </c>
      <c r="B721" s="661">
        <v>97</v>
      </c>
      <c r="C721" s="662">
        <v>58</v>
      </c>
      <c r="D721" s="663">
        <v>39</v>
      </c>
      <c r="E721" s="657">
        <v>51</v>
      </c>
      <c r="F721" s="657">
        <v>26</v>
      </c>
      <c r="G721" s="657">
        <v>25</v>
      </c>
      <c r="H721" s="665">
        <v>9</v>
      </c>
      <c r="I721" s="657">
        <v>5</v>
      </c>
      <c r="J721" s="666">
        <v>4</v>
      </c>
      <c r="K721" s="657">
        <v>3</v>
      </c>
      <c r="L721" s="657">
        <v>2</v>
      </c>
      <c r="M721" s="657">
        <v>1</v>
      </c>
      <c r="N721" s="665">
        <v>0</v>
      </c>
      <c r="O721" s="657">
        <v>0</v>
      </c>
      <c r="P721" s="666">
        <v>0</v>
      </c>
      <c r="Q721" s="657">
        <v>0</v>
      </c>
      <c r="R721" s="657">
        <v>0</v>
      </c>
      <c r="S721" s="657">
        <v>0</v>
      </c>
      <c r="T721" s="665">
        <v>0</v>
      </c>
      <c r="U721" s="657">
        <v>0</v>
      </c>
      <c r="V721" s="666">
        <v>0</v>
      </c>
      <c r="W721" s="657">
        <v>0</v>
      </c>
      <c r="X721" s="657">
        <v>0</v>
      </c>
      <c r="Y721" s="657">
        <v>0</v>
      </c>
      <c r="Z721" s="665">
        <v>2</v>
      </c>
      <c r="AA721" s="657">
        <v>1</v>
      </c>
      <c r="AB721" s="666">
        <v>1</v>
      </c>
      <c r="AC721" s="657">
        <v>2</v>
      </c>
      <c r="AD721" s="657">
        <v>1</v>
      </c>
      <c r="AE721" s="657">
        <v>1</v>
      </c>
      <c r="AF721" s="665">
        <v>30</v>
      </c>
      <c r="AG721" s="657">
        <v>23</v>
      </c>
      <c r="AH721" s="666">
        <v>7</v>
      </c>
      <c r="AI721" s="657">
        <v>0</v>
      </c>
      <c r="AJ721" s="657">
        <v>0</v>
      </c>
      <c r="AK721" s="657">
        <v>0</v>
      </c>
      <c r="AL721" s="665">
        <v>0</v>
      </c>
      <c r="AM721" s="657">
        <v>0</v>
      </c>
      <c r="AN721" s="666">
        <v>0</v>
      </c>
      <c r="AO721" s="657">
        <v>0</v>
      </c>
      <c r="AP721" s="657">
        <v>0</v>
      </c>
      <c r="AQ721" s="657">
        <v>0</v>
      </c>
      <c r="AR721" s="665">
        <v>0</v>
      </c>
      <c r="AS721" s="657">
        <v>0</v>
      </c>
      <c r="AT721" s="666">
        <v>0</v>
      </c>
      <c r="AU721" s="657">
        <v>0</v>
      </c>
      <c r="AV721" s="657">
        <v>0</v>
      </c>
      <c r="AW721" s="657">
        <v>0</v>
      </c>
      <c r="AX721" s="665">
        <v>0</v>
      </c>
      <c r="AY721" s="657">
        <v>0</v>
      </c>
      <c r="AZ721" s="666">
        <v>0</v>
      </c>
      <c r="BA721" s="657">
        <v>0</v>
      </c>
      <c r="BB721" s="657">
        <v>0</v>
      </c>
      <c r="BC721" s="657">
        <v>0</v>
      </c>
      <c r="BD721" s="665">
        <v>0</v>
      </c>
      <c r="BE721" s="657">
        <v>0</v>
      </c>
      <c r="BF721" s="666">
        <v>0</v>
      </c>
      <c r="BG721" s="657">
        <v>0</v>
      </c>
      <c r="BH721" s="657">
        <v>0</v>
      </c>
      <c r="BI721" s="657">
        <v>0</v>
      </c>
      <c r="BJ721" s="665">
        <v>0</v>
      </c>
      <c r="BK721" s="657">
        <v>0</v>
      </c>
      <c r="BL721" s="666">
        <v>0</v>
      </c>
      <c r="BM721" s="657">
        <v>0</v>
      </c>
      <c r="BN721" s="657">
        <v>0</v>
      </c>
      <c r="BO721" s="657">
        <v>0</v>
      </c>
      <c r="BP721" s="665">
        <v>0</v>
      </c>
      <c r="BQ721" s="657">
        <v>0</v>
      </c>
      <c r="BR721" s="666">
        <v>0</v>
      </c>
      <c r="BS721" s="657">
        <v>0</v>
      </c>
      <c r="BT721" s="657">
        <v>0</v>
      </c>
      <c r="BU721" s="657">
        <v>0</v>
      </c>
      <c r="BV721" s="665">
        <v>0</v>
      </c>
      <c r="BW721" s="657">
        <v>0</v>
      </c>
      <c r="BX721" s="666">
        <v>0</v>
      </c>
      <c r="BY721" s="657">
        <v>0</v>
      </c>
      <c r="BZ721" s="657">
        <v>0</v>
      </c>
      <c r="CA721" s="657">
        <v>0</v>
      </c>
      <c r="CB721" s="665">
        <v>0</v>
      </c>
      <c r="CC721" s="657">
        <v>0</v>
      </c>
      <c r="CD721" s="666">
        <v>0</v>
      </c>
      <c r="CE721" s="657">
        <v>0</v>
      </c>
      <c r="CF721" s="657">
        <v>0</v>
      </c>
      <c r="CG721" s="657">
        <v>0</v>
      </c>
      <c r="CH721" s="665">
        <v>0</v>
      </c>
      <c r="CI721" s="657">
        <v>0</v>
      </c>
      <c r="CJ721" s="666">
        <v>0</v>
      </c>
      <c r="CK721" s="657">
        <v>0</v>
      </c>
      <c r="CL721" s="657">
        <v>0</v>
      </c>
      <c r="CM721" s="657">
        <v>0</v>
      </c>
      <c r="CN721" s="665">
        <v>0</v>
      </c>
      <c r="CO721" s="657">
        <v>0</v>
      </c>
      <c r="CP721" s="666">
        <v>0</v>
      </c>
      <c r="CQ721" s="657">
        <v>0</v>
      </c>
      <c r="CR721" s="657">
        <v>0</v>
      </c>
      <c r="CS721" s="657">
        <v>0</v>
      </c>
      <c r="CT721" s="665">
        <v>0</v>
      </c>
      <c r="CU721" s="657">
        <v>0</v>
      </c>
      <c r="CV721" s="666">
        <v>0</v>
      </c>
      <c r="CW721" s="657">
        <v>0</v>
      </c>
      <c r="CX721" s="657">
        <v>0</v>
      </c>
      <c r="CY721" s="657">
        <v>0</v>
      </c>
      <c r="CZ721" s="665">
        <v>0</v>
      </c>
      <c r="DA721" s="657">
        <v>0</v>
      </c>
      <c r="DB721" s="666">
        <v>0</v>
      </c>
      <c r="DC721" s="657">
        <v>0</v>
      </c>
      <c r="DD721" s="657">
        <v>0</v>
      </c>
      <c r="DE721" s="657">
        <v>0</v>
      </c>
      <c r="DF721" s="665">
        <v>0</v>
      </c>
      <c r="DG721" s="657">
        <v>0</v>
      </c>
      <c r="DH721" s="666">
        <v>0</v>
      </c>
      <c r="DI721" s="657">
        <v>0</v>
      </c>
      <c r="DJ721" s="657">
        <v>0</v>
      </c>
      <c r="DK721" s="657">
        <v>0</v>
      </c>
      <c r="DL721" s="665">
        <v>0</v>
      </c>
      <c r="DM721" s="657">
        <v>0</v>
      </c>
      <c r="DN721" s="666">
        <v>0</v>
      </c>
      <c r="DO721" s="657">
        <v>0</v>
      </c>
      <c r="DP721" s="657">
        <v>0</v>
      </c>
      <c r="DQ721" s="657">
        <v>0</v>
      </c>
      <c r="DR721" s="665">
        <v>0</v>
      </c>
      <c r="DS721" s="657">
        <v>0</v>
      </c>
      <c r="DT721" s="666">
        <v>0</v>
      </c>
      <c r="DU721" s="665">
        <v>0</v>
      </c>
      <c r="DV721" s="657">
        <v>0</v>
      </c>
      <c r="DW721" s="666">
        <v>0</v>
      </c>
    </row>
    <row r="722" spans="1:127" x14ac:dyDescent="0.15">
      <c r="A722" s="529" t="s">
        <v>2064</v>
      </c>
      <c r="B722" s="661">
        <v>165131</v>
      </c>
      <c r="C722" s="662">
        <v>95348</v>
      </c>
      <c r="D722" s="663">
        <v>68695</v>
      </c>
      <c r="E722" s="657">
        <v>71170</v>
      </c>
      <c r="F722" s="657">
        <v>37839</v>
      </c>
      <c r="G722" s="657">
        <v>32992</v>
      </c>
      <c r="H722" s="665">
        <v>20197</v>
      </c>
      <c r="I722" s="657">
        <v>11544</v>
      </c>
      <c r="J722" s="666">
        <v>8520</v>
      </c>
      <c r="K722" s="657">
        <v>13846</v>
      </c>
      <c r="L722" s="657">
        <v>9239</v>
      </c>
      <c r="M722" s="657">
        <v>4440</v>
      </c>
      <c r="N722" s="665">
        <v>7036</v>
      </c>
      <c r="O722" s="657">
        <v>4446</v>
      </c>
      <c r="P722" s="666">
        <v>2543</v>
      </c>
      <c r="Q722" s="657">
        <v>10860</v>
      </c>
      <c r="R722" s="657">
        <v>6901</v>
      </c>
      <c r="S722" s="657">
        <v>3811</v>
      </c>
      <c r="T722" s="665">
        <v>1157</v>
      </c>
      <c r="U722" s="657">
        <v>757</v>
      </c>
      <c r="V722" s="666">
        <v>400</v>
      </c>
      <c r="W722" s="657">
        <v>1028</v>
      </c>
      <c r="X722" s="657">
        <v>496</v>
      </c>
      <c r="Y722" s="657">
        <v>518</v>
      </c>
      <c r="Z722" s="665">
        <v>3154</v>
      </c>
      <c r="AA722" s="657">
        <v>1867</v>
      </c>
      <c r="AB722" s="666">
        <v>1261</v>
      </c>
      <c r="AC722" s="657">
        <v>741</v>
      </c>
      <c r="AD722" s="657">
        <v>415</v>
      </c>
      <c r="AE722" s="657">
        <v>324</v>
      </c>
      <c r="AF722" s="665">
        <v>1908</v>
      </c>
      <c r="AG722" s="657">
        <v>1201</v>
      </c>
      <c r="AH722" s="666">
        <v>707</v>
      </c>
      <c r="AI722" s="657">
        <v>4438</v>
      </c>
      <c r="AJ722" s="657">
        <v>2700</v>
      </c>
      <c r="AK722" s="657">
        <v>1738</v>
      </c>
      <c r="AL722" s="665">
        <v>1281</v>
      </c>
      <c r="AM722" s="657">
        <v>673</v>
      </c>
      <c r="AN722" s="666">
        <v>608</v>
      </c>
      <c r="AO722" s="657">
        <v>812</v>
      </c>
      <c r="AP722" s="657">
        <v>536</v>
      </c>
      <c r="AQ722" s="657">
        <v>276</v>
      </c>
      <c r="AR722" s="665">
        <v>3024</v>
      </c>
      <c r="AS722" s="657">
        <v>1855</v>
      </c>
      <c r="AT722" s="666">
        <v>1169</v>
      </c>
      <c r="AU722" s="657">
        <v>1752</v>
      </c>
      <c r="AV722" s="657">
        <v>1275</v>
      </c>
      <c r="AW722" s="657">
        <v>448</v>
      </c>
      <c r="AX722" s="665">
        <v>2026</v>
      </c>
      <c r="AY722" s="657">
        <v>1200</v>
      </c>
      <c r="AZ722" s="666">
        <v>822</v>
      </c>
      <c r="BA722" s="657">
        <v>2567</v>
      </c>
      <c r="BB722" s="657">
        <v>1736</v>
      </c>
      <c r="BC722" s="657">
        <v>831</v>
      </c>
      <c r="BD722" s="665">
        <v>1044</v>
      </c>
      <c r="BE722" s="657">
        <v>597</v>
      </c>
      <c r="BF722" s="666">
        <v>381</v>
      </c>
      <c r="BG722" s="657">
        <v>4466</v>
      </c>
      <c r="BH722" s="657">
        <v>1688</v>
      </c>
      <c r="BI722" s="657">
        <v>2690</v>
      </c>
      <c r="BJ722" s="665">
        <v>471</v>
      </c>
      <c r="BK722" s="657">
        <v>337</v>
      </c>
      <c r="BL722" s="666">
        <v>134</v>
      </c>
      <c r="BM722" s="657">
        <v>483</v>
      </c>
      <c r="BN722" s="657">
        <v>320</v>
      </c>
      <c r="BO722" s="657">
        <v>163</v>
      </c>
      <c r="BP722" s="665">
        <v>507</v>
      </c>
      <c r="BQ722" s="657">
        <v>343</v>
      </c>
      <c r="BR722" s="666">
        <v>164</v>
      </c>
      <c r="BS722" s="657">
        <v>1509</v>
      </c>
      <c r="BT722" s="657">
        <v>989</v>
      </c>
      <c r="BU722" s="657">
        <v>505</v>
      </c>
      <c r="BV722" s="665">
        <v>771</v>
      </c>
      <c r="BW722" s="657">
        <v>520</v>
      </c>
      <c r="BX722" s="666">
        <v>251</v>
      </c>
      <c r="BY722" s="657">
        <v>656</v>
      </c>
      <c r="BZ722" s="657">
        <v>489</v>
      </c>
      <c r="CA722" s="657">
        <v>167</v>
      </c>
      <c r="CB722" s="665">
        <v>623</v>
      </c>
      <c r="CC722" s="657">
        <v>421</v>
      </c>
      <c r="CD722" s="666">
        <v>202</v>
      </c>
      <c r="CE722" s="657">
        <v>842</v>
      </c>
      <c r="CF722" s="657">
        <v>478</v>
      </c>
      <c r="CG722" s="657">
        <v>364</v>
      </c>
      <c r="CH722" s="665">
        <v>1293</v>
      </c>
      <c r="CI722" s="657">
        <v>815</v>
      </c>
      <c r="CJ722" s="666">
        <v>474</v>
      </c>
      <c r="CK722" s="657">
        <v>1253</v>
      </c>
      <c r="CL722" s="657">
        <v>755</v>
      </c>
      <c r="CM722" s="657">
        <v>494</v>
      </c>
      <c r="CN722" s="665">
        <v>190</v>
      </c>
      <c r="CO722" s="657">
        <v>138</v>
      </c>
      <c r="CP722" s="666">
        <v>52</v>
      </c>
      <c r="CQ722" s="657">
        <v>199</v>
      </c>
      <c r="CR722" s="657">
        <v>134</v>
      </c>
      <c r="CS722" s="657">
        <v>63</v>
      </c>
      <c r="CT722" s="665">
        <v>336</v>
      </c>
      <c r="CU722" s="657">
        <v>243</v>
      </c>
      <c r="CV722" s="666">
        <v>93</v>
      </c>
      <c r="CW722" s="657">
        <v>690</v>
      </c>
      <c r="CX722" s="657">
        <v>436</v>
      </c>
      <c r="CY722" s="657">
        <v>254</v>
      </c>
      <c r="CZ722" s="665">
        <v>170</v>
      </c>
      <c r="DA722" s="657">
        <v>125</v>
      </c>
      <c r="DB722" s="666">
        <v>45</v>
      </c>
      <c r="DC722" s="657">
        <v>537</v>
      </c>
      <c r="DD722" s="657">
        <v>303</v>
      </c>
      <c r="DE722" s="657">
        <v>234</v>
      </c>
      <c r="DF722" s="665">
        <v>228</v>
      </c>
      <c r="DG722" s="657">
        <v>144</v>
      </c>
      <c r="DH722" s="666">
        <v>84</v>
      </c>
      <c r="DI722" s="657">
        <v>842</v>
      </c>
      <c r="DJ722" s="657">
        <v>663</v>
      </c>
      <c r="DK722" s="657">
        <v>179</v>
      </c>
      <c r="DL722" s="665">
        <v>200</v>
      </c>
      <c r="DM722" s="657">
        <v>149</v>
      </c>
      <c r="DN722" s="666">
        <v>51</v>
      </c>
      <c r="DO722" s="657">
        <v>308</v>
      </c>
      <c r="DP722" s="657">
        <v>239</v>
      </c>
      <c r="DQ722" s="657">
        <v>69</v>
      </c>
      <c r="DR722" s="665">
        <v>205</v>
      </c>
      <c r="DS722" s="657">
        <v>142</v>
      </c>
      <c r="DT722" s="666">
        <v>63</v>
      </c>
      <c r="DU722" s="665">
        <v>311</v>
      </c>
      <c r="DV722" s="657">
        <v>200</v>
      </c>
      <c r="DW722" s="666">
        <v>111</v>
      </c>
    </row>
    <row r="723" spans="1:127" x14ac:dyDescent="0.15">
      <c r="A723" s="529" t="s">
        <v>2065</v>
      </c>
      <c r="B723" s="661">
        <v>20960</v>
      </c>
      <c r="C723" s="662">
        <v>11799</v>
      </c>
      <c r="D723" s="663">
        <v>9128</v>
      </c>
      <c r="E723" s="657">
        <v>7083</v>
      </c>
      <c r="F723" s="657">
        <v>4023</v>
      </c>
      <c r="G723" s="657">
        <v>3051</v>
      </c>
      <c r="H723" s="665">
        <v>2248</v>
      </c>
      <c r="I723" s="657">
        <v>1316</v>
      </c>
      <c r="J723" s="666">
        <v>932</v>
      </c>
      <c r="K723" s="657">
        <v>1190</v>
      </c>
      <c r="L723" s="657">
        <v>800</v>
      </c>
      <c r="M723" s="657">
        <v>390</v>
      </c>
      <c r="N723" s="665">
        <v>632</v>
      </c>
      <c r="O723" s="657">
        <v>348</v>
      </c>
      <c r="P723" s="666">
        <v>282</v>
      </c>
      <c r="Q723" s="657">
        <v>1307</v>
      </c>
      <c r="R723" s="657">
        <v>666</v>
      </c>
      <c r="S723" s="657">
        <v>637</v>
      </c>
      <c r="T723" s="665">
        <v>302</v>
      </c>
      <c r="U723" s="657">
        <v>190</v>
      </c>
      <c r="V723" s="666">
        <v>112</v>
      </c>
      <c r="W723" s="657">
        <v>182</v>
      </c>
      <c r="X723" s="657">
        <v>62</v>
      </c>
      <c r="Y723" s="657">
        <v>120</v>
      </c>
      <c r="Z723" s="665">
        <v>434</v>
      </c>
      <c r="AA723" s="657">
        <v>178</v>
      </c>
      <c r="AB723" s="666">
        <v>256</v>
      </c>
      <c r="AC723" s="657">
        <v>165</v>
      </c>
      <c r="AD723" s="657">
        <v>87</v>
      </c>
      <c r="AE723" s="657">
        <v>77</v>
      </c>
      <c r="AF723" s="665">
        <v>538</v>
      </c>
      <c r="AG723" s="657">
        <v>290</v>
      </c>
      <c r="AH723" s="666">
        <v>248</v>
      </c>
      <c r="AI723" s="657">
        <v>635</v>
      </c>
      <c r="AJ723" s="657">
        <v>354</v>
      </c>
      <c r="AK723" s="657">
        <v>281</v>
      </c>
      <c r="AL723" s="665">
        <v>247</v>
      </c>
      <c r="AM723" s="657">
        <v>129</v>
      </c>
      <c r="AN723" s="666">
        <v>118</v>
      </c>
      <c r="AO723" s="657">
        <v>197</v>
      </c>
      <c r="AP723" s="657">
        <v>112</v>
      </c>
      <c r="AQ723" s="657">
        <v>85</v>
      </c>
      <c r="AR723" s="665">
        <v>565</v>
      </c>
      <c r="AS723" s="657">
        <v>269</v>
      </c>
      <c r="AT723" s="666">
        <v>296</v>
      </c>
      <c r="AU723" s="657">
        <v>339</v>
      </c>
      <c r="AV723" s="657">
        <v>180</v>
      </c>
      <c r="AW723" s="657">
        <v>159</v>
      </c>
      <c r="AX723" s="665">
        <v>320</v>
      </c>
      <c r="AY723" s="657">
        <v>174</v>
      </c>
      <c r="AZ723" s="666">
        <v>146</v>
      </c>
      <c r="BA723" s="657">
        <v>299</v>
      </c>
      <c r="BB723" s="657">
        <v>147</v>
      </c>
      <c r="BC723" s="657">
        <v>152</v>
      </c>
      <c r="BD723" s="665">
        <v>126</v>
      </c>
      <c r="BE723" s="657">
        <v>85</v>
      </c>
      <c r="BF723" s="666">
        <v>41</v>
      </c>
      <c r="BG723" s="657">
        <v>350</v>
      </c>
      <c r="BH723" s="657">
        <v>143</v>
      </c>
      <c r="BI723" s="657">
        <v>190</v>
      </c>
      <c r="BJ723" s="665">
        <v>210</v>
      </c>
      <c r="BK723" s="657">
        <v>140</v>
      </c>
      <c r="BL723" s="666">
        <v>70</v>
      </c>
      <c r="BM723" s="657">
        <v>250</v>
      </c>
      <c r="BN723" s="657">
        <v>151</v>
      </c>
      <c r="BO723" s="657">
        <v>99</v>
      </c>
      <c r="BP723" s="665">
        <v>212</v>
      </c>
      <c r="BQ723" s="657">
        <v>112</v>
      </c>
      <c r="BR723" s="666">
        <v>100</v>
      </c>
      <c r="BS723" s="657">
        <v>453</v>
      </c>
      <c r="BT723" s="657">
        <v>279</v>
      </c>
      <c r="BU723" s="657">
        <v>174</v>
      </c>
      <c r="BV723" s="665">
        <v>269</v>
      </c>
      <c r="BW723" s="657">
        <v>152</v>
      </c>
      <c r="BX723" s="666">
        <v>117</v>
      </c>
      <c r="BY723" s="657">
        <v>244</v>
      </c>
      <c r="BZ723" s="657">
        <v>156</v>
      </c>
      <c r="CA723" s="657">
        <v>88</v>
      </c>
      <c r="CB723" s="665">
        <v>249</v>
      </c>
      <c r="CC723" s="657">
        <v>143</v>
      </c>
      <c r="CD723" s="666">
        <v>106</v>
      </c>
      <c r="CE723" s="657">
        <v>220</v>
      </c>
      <c r="CF723" s="657">
        <v>136</v>
      </c>
      <c r="CG723" s="657">
        <v>84</v>
      </c>
      <c r="CH723" s="665">
        <v>213</v>
      </c>
      <c r="CI723" s="657">
        <v>117</v>
      </c>
      <c r="CJ723" s="666">
        <v>96</v>
      </c>
      <c r="CK723" s="657">
        <v>407</v>
      </c>
      <c r="CL723" s="657">
        <v>227</v>
      </c>
      <c r="CM723" s="657">
        <v>180</v>
      </c>
      <c r="CN723" s="665">
        <v>77</v>
      </c>
      <c r="CO723" s="657">
        <v>47</v>
      </c>
      <c r="CP723" s="666">
        <v>30</v>
      </c>
      <c r="CQ723" s="657">
        <v>115</v>
      </c>
      <c r="CR723" s="657">
        <v>71</v>
      </c>
      <c r="CS723" s="657">
        <v>44</v>
      </c>
      <c r="CT723" s="665">
        <v>83</v>
      </c>
      <c r="CU723" s="657">
        <v>57</v>
      </c>
      <c r="CV723" s="666">
        <v>26</v>
      </c>
      <c r="CW723" s="657">
        <v>61</v>
      </c>
      <c r="CX723" s="657">
        <v>28</v>
      </c>
      <c r="CY723" s="657">
        <v>33</v>
      </c>
      <c r="CZ723" s="665">
        <v>78</v>
      </c>
      <c r="DA723" s="657">
        <v>54</v>
      </c>
      <c r="DB723" s="666">
        <v>24</v>
      </c>
      <c r="DC723" s="657">
        <v>144</v>
      </c>
      <c r="DD723" s="657">
        <v>55</v>
      </c>
      <c r="DE723" s="657">
        <v>89</v>
      </c>
      <c r="DF723" s="665">
        <v>90</v>
      </c>
      <c r="DG723" s="657">
        <v>55</v>
      </c>
      <c r="DH723" s="666">
        <v>35</v>
      </c>
      <c r="DI723" s="657">
        <v>55</v>
      </c>
      <c r="DJ723" s="657">
        <v>38</v>
      </c>
      <c r="DK723" s="657">
        <v>17</v>
      </c>
      <c r="DL723" s="665">
        <v>80</v>
      </c>
      <c r="DM723" s="657">
        <v>55</v>
      </c>
      <c r="DN723" s="666">
        <v>25</v>
      </c>
      <c r="DO723" s="657">
        <v>97</v>
      </c>
      <c r="DP723" s="657">
        <v>57</v>
      </c>
      <c r="DQ723" s="657">
        <v>40</v>
      </c>
      <c r="DR723" s="665">
        <v>92</v>
      </c>
      <c r="DS723" s="657">
        <v>59</v>
      </c>
      <c r="DT723" s="666">
        <v>33</v>
      </c>
      <c r="DU723" s="665">
        <v>102</v>
      </c>
      <c r="DV723" s="657">
        <v>57</v>
      </c>
      <c r="DW723" s="666">
        <v>45</v>
      </c>
    </row>
    <row r="724" spans="1:127" x14ac:dyDescent="0.15">
      <c r="A724" s="529" t="s">
        <v>2066</v>
      </c>
      <c r="B724" s="661">
        <v>8846</v>
      </c>
      <c r="C724" s="662">
        <v>4763</v>
      </c>
      <c r="D724" s="663">
        <v>4051</v>
      </c>
      <c r="E724" s="657">
        <v>4056</v>
      </c>
      <c r="F724" s="657">
        <v>2234</v>
      </c>
      <c r="G724" s="657">
        <v>1813</v>
      </c>
      <c r="H724" s="665">
        <v>917</v>
      </c>
      <c r="I724" s="657">
        <v>530</v>
      </c>
      <c r="J724" s="666">
        <v>387</v>
      </c>
      <c r="K724" s="657">
        <v>631</v>
      </c>
      <c r="L724" s="657">
        <v>457</v>
      </c>
      <c r="M724" s="657">
        <v>174</v>
      </c>
      <c r="N724" s="665">
        <v>232</v>
      </c>
      <c r="O724" s="657">
        <v>112</v>
      </c>
      <c r="P724" s="666">
        <v>118</v>
      </c>
      <c r="Q724" s="657">
        <v>449</v>
      </c>
      <c r="R724" s="657">
        <v>259</v>
      </c>
      <c r="S724" s="657">
        <v>186</v>
      </c>
      <c r="T724" s="665">
        <v>133</v>
      </c>
      <c r="U724" s="657">
        <v>85</v>
      </c>
      <c r="V724" s="666">
        <v>48</v>
      </c>
      <c r="W724" s="657">
        <v>56</v>
      </c>
      <c r="X724" s="657">
        <v>14</v>
      </c>
      <c r="Y724" s="657">
        <v>42</v>
      </c>
      <c r="Z724" s="665">
        <v>279</v>
      </c>
      <c r="AA724" s="657">
        <v>101</v>
      </c>
      <c r="AB724" s="666">
        <v>178</v>
      </c>
      <c r="AC724" s="657">
        <v>68</v>
      </c>
      <c r="AD724" s="657">
        <v>33</v>
      </c>
      <c r="AE724" s="657">
        <v>34</v>
      </c>
      <c r="AF724" s="665">
        <v>133</v>
      </c>
      <c r="AG724" s="657">
        <v>52</v>
      </c>
      <c r="AH724" s="666">
        <v>81</v>
      </c>
      <c r="AI724" s="657">
        <v>214</v>
      </c>
      <c r="AJ724" s="657">
        <v>120</v>
      </c>
      <c r="AK724" s="657">
        <v>94</v>
      </c>
      <c r="AL724" s="665">
        <v>60</v>
      </c>
      <c r="AM724" s="657">
        <v>25</v>
      </c>
      <c r="AN724" s="666">
        <v>35</v>
      </c>
      <c r="AO724" s="657">
        <v>73</v>
      </c>
      <c r="AP724" s="657">
        <v>33</v>
      </c>
      <c r="AQ724" s="657">
        <v>40</v>
      </c>
      <c r="AR724" s="665">
        <v>162</v>
      </c>
      <c r="AS724" s="657">
        <v>65</v>
      </c>
      <c r="AT724" s="666">
        <v>97</v>
      </c>
      <c r="AU724" s="657">
        <v>81</v>
      </c>
      <c r="AV724" s="657">
        <v>34</v>
      </c>
      <c r="AW724" s="657">
        <v>47</v>
      </c>
      <c r="AX724" s="665">
        <v>99</v>
      </c>
      <c r="AY724" s="657">
        <v>57</v>
      </c>
      <c r="AZ724" s="666">
        <v>42</v>
      </c>
      <c r="BA724" s="657">
        <v>113</v>
      </c>
      <c r="BB724" s="657">
        <v>48</v>
      </c>
      <c r="BC724" s="657">
        <v>65</v>
      </c>
      <c r="BD724" s="665">
        <v>45</v>
      </c>
      <c r="BE724" s="657">
        <v>34</v>
      </c>
      <c r="BF724" s="666">
        <v>11</v>
      </c>
      <c r="BG724" s="657">
        <v>178</v>
      </c>
      <c r="BH724" s="657">
        <v>38</v>
      </c>
      <c r="BI724" s="657">
        <v>124</v>
      </c>
      <c r="BJ724" s="665">
        <v>25</v>
      </c>
      <c r="BK724" s="657">
        <v>13</v>
      </c>
      <c r="BL724" s="666">
        <v>12</v>
      </c>
      <c r="BM724" s="657">
        <v>48</v>
      </c>
      <c r="BN724" s="657">
        <v>28</v>
      </c>
      <c r="BO724" s="657">
        <v>20</v>
      </c>
      <c r="BP724" s="665">
        <v>41</v>
      </c>
      <c r="BQ724" s="657">
        <v>20</v>
      </c>
      <c r="BR724" s="666">
        <v>21</v>
      </c>
      <c r="BS724" s="657">
        <v>113</v>
      </c>
      <c r="BT724" s="657">
        <v>60</v>
      </c>
      <c r="BU724" s="657">
        <v>53</v>
      </c>
      <c r="BV724" s="665">
        <v>79</v>
      </c>
      <c r="BW724" s="657">
        <v>47</v>
      </c>
      <c r="BX724" s="666">
        <v>32</v>
      </c>
      <c r="BY724" s="657">
        <v>53</v>
      </c>
      <c r="BZ724" s="657">
        <v>30</v>
      </c>
      <c r="CA724" s="657">
        <v>23</v>
      </c>
      <c r="CB724" s="665">
        <v>53</v>
      </c>
      <c r="CC724" s="657">
        <v>24</v>
      </c>
      <c r="CD724" s="666">
        <v>29</v>
      </c>
      <c r="CE724" s="657">
        <v>38</v>
      </c>
      <c r="CF724" s="657">
        <v>23</v>
      </c>
      <c r="CG724" s="657">
        <v>15</v>
      </c>
      <c r="CH724" s="665">
        <v>57</v>
      </c>
      <c r="CI724" s="657">
        <v>22</v>
      </c>
      <c r="CJ724" s="666">
        <v>35</v>
      </c>
      <c r="CK724" s="657">
        <v>110</v>
      </c>
      <c r="CL724" s="657">
        <v>53</v>
      </c>
      <c r="CM724" s="657">
        <v>57</v>
      </c>
      <c r="CN724" s="665">
        <v>20</v>
      </c>
      <c r="CO724" s="657">
        <v>8</v>
      </c>
      <c r="CP724" s="666">
        <v>12</v>
      </c>
      <c r="CQ724" s="657">
        <v>13</v>
      </c>
      <c r="CR724" s="657">
        <v>8</v>
      </c>
      <c r="CS724" s="657">
        <v>5</v>
      </c>
      <c r="CT724" s="665">
        <v>37</v>
      </c>
      <c r="CU724" s="657">
        <v>29</v>
      </c>
      <c r="CV724" s="666">
        <v>8</v>
      </c>
      <c r="CW724" s="657">
        <v>16</v>
      </c>
      <c r="CX724" s="657">
        <v>7</v>
      </c>
      <c r="CY724" s="657">
        <v>9</v>
      </c>
      <c r="CZ724" s="665">
        <v>10</v>
      </c>
      <c r="DA724" s="657">
        <v>6</v>
      </c>
      <c r="DB724" s="666">
        <v>4</v>
      </c>
      <c r="DC724" s="657">
        <v>70</v>
      </c>
      <c r="DD724" s="657">
        <v>13</v>
      </c>
      <c r="DE724" s="657">
        <v>57</v>
      </c>
      <c r="DF724" s="665">
        <v>8</v>
      </c>
      <c r="DG724" s="657">
        <v>4</v>
      </c>
      <c r="DH724" s="666">
        <v>4</v>
      </c>
      <c r="DI724" s="657">
        <v>7</v>
      </c>
      <c r="DJ724" s="657">
        <v>4</v>
      </c>
      <c r="DK724" s="657">
        <v>3</v>
      </c>
      <c r="DL724" s="665">
        <v>10</v>
      </c>
      <c r="DM724" s="657">
        <v>7</v>
      </c>
      <c r="DN724" s="666">
        <v>3</v>
      </c>
      <c r="DO724" s="657">
        <v>20</v>
      </c>
      <c r="DP724" s="657">
        <v>9</v>
      </c>
      <c r="DQ724" s="657">
        <v>11</v>
      </c>
      <c r="DR724" s="665">
        <v>21</v>
      </c>
      <c r="DS724" s="657">
        <v>10</v>
      </c>
      <c r="DT724" s="666">
        <v>11</v>
      </c>
      <c r="DU724" s="665">
        <v>18</v>
      </c>
      <c r="DV724" s="657">
        <v>7</v>
      </c>
      <c r="DW724" s="666">
        <v>11</v>
      </c>
    </row>
    <row r="725" spans="1:127" x14ac:dyDescent="0.15">
      <c r="A725" s="529" t="s">
        <v>2067</v>
      </c>
      <c r="B725" s="661">
        <v>3586</v>
      </c>
      <c r="C725" s="662">
        <v>1994</v>
      </c>
      <c r="D725" s="663">
        <v>1587</v>
      </c>
      <c r="E725" s="657">
        <v>1644</v>
      </c>
      <c r="F725" s="657">
        <v>876</v>
      </c>
      <c r="G725" s="657">
        <v>763</v>
      </c>
      <c r="H725" s="665">
        <v>452</v>
      </c>
      <c r="I725" s="657">
        <v>280</v>
      </c>
      <c r="J725" s="666">
        <v>172</v>
      </c>
      <c r="K725" s="657">
        <v>186</v>
      </c>
      <c r="L725" s="657">
        <v>113</v>
      </c>
      <c r="M725" s="657">
        <v>73</v>
      </c>
      <c r="N725" s="665">
        <v>82</v>
      </c>
      <c r="O725" s="657">
        <v>39</v>
      </c>
      <c r="P725" s="666">
        <v>43</v>
      </c>
      <c r="Q725" s="657">
        <v>205</v>
      </c>
      <c r="R725" s="657">
        <v>143</v>
      </c>
      <c r="S725" s="657">
        <v>62</v>
      </c>
      <c r="T725" s="665">
        <v>39</v>
      </c>
      <c r="U725" s="657">
        <v>21</v>
      </c>
      <c r="V725" s="666">
        <v>18</v>
      </c>
      <c r="W725" s="657">
        <v>9</v>
      </c>
      <c r="X725" s="657">
        <v>6</v>
      </c>
      <c r="Y725" s="657">
        <v>3</v>
      </c>
      <c r="Z725" s="665">
        <v>64</v>
      </c>
      <c r="AA725" s="657">
        <v>22</v>
      </c>
      <c r="AB725" s="666">
        <v>42</v>
      </c>
      <c r="AC725" s="657">
        <v>13</v>
      </c>
      <c r="AD725" s="657">
        <v>7</v>
      </c>
      <c r="AE725" s="657">
        <v>6</v>
      </c>
      <c r="AF725" s="665">
        <v>62</v>
      </c>
      <c r="AG725" s="657">
        <v>28</v>
      </c>
      <c r="AH725" s="666">
        <v>34</v>
      </c>
      <c r="AI725" s="657">
        <v>115</v>
      </c>
      <c r="AJ725" s="657">
        <v>81</v>
      </c>
      <c r="AK725" s="657">
        <v>34</v>
      </c>
      <c r="AL725" s="665">
        <v>23</v>
      </c>
      <c r="AM725" s="657">
        <v>12</v>
      </c>
      <c r="AN725" s="666">
        <v>11</v>
      </c>
      <c r="AO725" s="657">
        <v>43</v>
      </c>
      <c r="AP725" s="657">
        <v>20</v>
      </c>
      <c r="AQ725" s="657">
        <v>23</v>
      </c>
      <c r="AR725" s="665">
        <v>41</v>
      </c>
      <c r="AS725" s="657">
        <v>15</v>
      </c>
      <c r="AT725" s="666">
        <v>26</v>
      </c>
      <c r="AU725" s="657">
        <v>36</v>
      </c>
      <c r="AV725" s="657">
        <v>18</v>
      </c>
      <c r="AW725" s="657">
        <v>18</v>
      </c>
      <c r="AX725" s="665">
        <v>32</v>
      </c>
      <c r="AY725" s="657">
        <v>13</v>
      </c>
      <c r="AZ725" s="666">
        <v>19</v>
      </c>
      <c r="BA725" s="657">
        <v>46</v>
      </c>
      <c r="BB725" s="657">
        <v>27</v>
      </c>
      <c r="BC725" s="657">
        <v>19</v>
      </c>
      <c r="BD725" s="665">
        <v>26</v>
      </c>
      <c r="BE725" s="657">
        <v>22</v>
      </c>
      <c r="BF725" s="666">
        <v>4</v>
      </c>
      <c r="BG725" s="657">
        <v>16</v>
      </c>
      <c r="BH725" s="657">
        <v>6</v>
      </c>
      <c r="BI725" s="657">
        <v>10</v>
      </c>
      <c r="BJ725" s="665">
        <v>23</v>
      </c>
      <c r="BK725" s="657">
        <v>13</v>
      </c>
      <c r="BL725" s="666">
        <v>10</v>
      </c>
      <c r="BM725" s="657">
        <v>27</v>
      </c>
      <c r="BN725" s="657">
        <v>18</v>
      </c>
      <c r="BO725" s="657">
        <v>9</v>
      </c>
      <c r="BP725" s="665">
        <v>18</v>
      </c>
      <c r="BQ725" s="657">
        <v>10</v>
      </c>
      <c r="BR725" s="666">
        <v>8</v>
      </c>
      <c r="BS725" s="657">
        <v>48</v>
      </c>
      <c r="BT725" s="657">
        <v>21</v>
      </c>
      <c r="BU725" s="657">
        <v>27</v>
      </c>
      <c r="BV725" s="665">
        <v>43</v>
      </c>
      <c r="BW725" s="657">
        <v>28</v>
      </c>
      <c r="BX725" s="666">
        <v>15</v>
      </c>
      <c r="BY725" s="657">
        <v>24</v>
      </c>
      <c r="BZ725" s="657">
        <v>10</v>
      </c>
      <c r="CA725" s="657">
        <v>14</v>
      </c>
      <c r="CB725" s="665">
        <v>32</v>
      </c>
      <c r="CC725" s="657">
        <v>13</v>
      </c>
      <c r="CD725" s="666">
        <v>19</v>
      </c>
      <c r="CE725" s="657">
        <v>23</v>
      </c>
      <c r="CF725" s="657">
        <v>14</v>
      </c>
      <c r="CG725" s="657">
        <v>9</v>
      </c>
      <c r="CH725" s="665">
        <v>30</v>
      </c>
      <c r="CI725" s="657">
        <v>12</v>
      </c>
      <c r="CJ725" s="666">
        <v>18</v>
      </c>
      <c r="CK725" s="657">
        <v>65</v>
      </c>
      <c r="CL725" s="657">
        <v>39</v>
      </c>
      <c r="CM725" s="657">
        <v>26</v>
      </c>
      <c r="CN725" s="665">
        <v>6</v>
      </c>
      <c r="CO725" s="657">
        <v>3</v>
      </c>
      <c r="CP725" s="666">
        <v>3</v>
      </c>
      <c r="CQ725" s="657">
        <v>11</v>
      </c>
      <c r="CR725" s="657">
        <v>7</v>
      </c>
      <c r="CS725" s="657">
        <v>4</v>
      </c>
      <c r="CT725" s="665">
        <v>16</v>
      </c>
      <c r="CU725" s="657">
        <v>13</v>
      </c>
      <c r="CV725" s="666">
        <v>3</v>
      </c>
      <c r="CW725" s="657">
        <v>7</v>
      </c>
      <c r="CX725" s="657">
        <v>4</v>
      </c>
      <c r="CY725" s="657">
        <v>3</v>
      </c>
      <c r="CZ725" s="665">
        <v>6</v>
      </c>
      <c r="DA725" s="657">
        <v>4</v>
      </c>
      <c r="DB725" s="666">
        <v>2</v>
      </c>
      <c r="DC725" s="657">
        <v>11</v>
      </c>
      <c r="DD725" s="657">
        <v>6</v>
      </c>
      <c r="DE725" s="657">
        <v>5</v>
      </c>
      <c r="DF725" s="665">
        <v>8</v>
      </c>
      <c r="DG725" s="657">
        <v>4</v>
      </c>
      <c r="DH725" s="666">
        <v>4</v>
      </c>
      <c r="DI725" s="657">
        <v>6</v>
      </c>
      <c r="DJ725" s="657">
        <v>3</v>
      </c>
      <c r="DK725" s="657">
        <v>3</v>
      </c>
      <c r="DL725" s="665">
        <v>6</v>
      </c>
      <c r="DM725" s="657">
        <v>3</v>
      </c>
      <c r="DN725" s="666">
        <v>3</v>
      </c>
      <c r="DO725" s="657">
        <v>14</v>
      </c>
      <c r="DP725" s="657">
        <v>7</v>
      </c>
      <c r="DQ725" s="657">
        <v>7</v>
      </c>
      <c r="DR725" s="665">
        <v>13</v>
      </c>
      <c r="DS725" s="657">
        <v>8</v>
      </c>
      <c r="DT725" s="666">
        <v>5</v>
      </c>
      <c r="DU725" s="665">
        <v>15</v>
      </c>
      <c r="DV725" s="657">
        <v>5</v>
      </c>
      <c r="DW725" s="666">
        <v>10</v>
      </c>
    </row>
    <row r="726" spans="1:127" x14ac:dyDescent="0.15">
      <c r="A726" s="529" t="s">
        <v>2068</v>
      </c>
      <c r="B726" s="661">
        <v>1011</v>
      </c>
      <c r="C726" s="662">
        <v>644</v>
      </c>
      <c r="D726" s="663">
        <v>366</v>
      </c>
      <c r="E726" s="657">
        <v>291</v>
      </c>
      <c r="F726" s="657">
        <v>160</v>
      </c>
      <c r="G726" s="657">
        <v>131</v>
      </c>
      <c r="H726" s="665">
        <v>87</v>
      </c>
      <c r="I726" s="657">
        <v>46</v>
      </c>
      <c r="J726" s="666">
        <v>41</v>
      </c>
      <c r="K726" s="657">
        <v>332</v>
      </c>
      <c r="L726" s="657">
        <v>277</v>
      </c>
      <c r="M726" s="657">
        <v>55</v>
      </c>
      <c r="N726" s="665">
        <v>34</v>
      </c>
      <c r="O726" s="657">
        <v>13</v>
      </c>
      <c r="P726" s="666">
        <v>21</v>
      </c>
      <c r="Q726" s="657">
        <v>32</v>
      </c>
      <c r="R726" s="657">
        <v>18</v>
      </c>
      <c r="S726" s="657">
        <v>14</v>
      </c>
      <c r="T726" s="665">
        <v>53</v>
      </c>
      <c r="U726" s="657">
        <v>47</v>
      </c>
      <c r="V726" s="666">
        <v>6</v>
      </c>
      <c r="W726" s="657">
        <v>1</v>
      </c>
      <c r="X726" s="657">
        <v>0</v>
      </c>
      <c r="Y726" s="657">
        <v>1</v>
      </c>
      <c r="Z726" s="665">
        <v>18</v>
      </c>
      <c r="AA726" s="657">
        <v>7</v>
      </c>
      <c r="AB726" s="666">
        <v>11</v>
      </c>
      <c r="AC726" s="657">
        <v>9</v>
      </c>
      <c r="AD726" s="657">
        <v>3</v>
      </c>
      <c r="AE726" s="657">
        <v>5</v>
      </c>
      <c r="AF726" s="665">
        <v>13</v>
      </c>
      <c r="AG726" s="657">
        <v>4</v>
      </c>
      <c r="AH726" s="666">
        <v>9</v>
      </c>
      <c r="AI726" s="657">
        <v>27</v>
      </c>
      <c r="AJ726" s="657">
        <v>14</v>
      </c>
      <c r="AK726" s="657">
        <v>13</v>
      </c>
      <c r="AL726" s="665">
        <v>6</v>
      </c>
      <c r="AM726" s="657">
        <v>3</v>
      </c>
      <c r="AN726" s="666">
        <v>3</v>
      </c>
      <c r="AO726" s="657">
        <v>7</v>
      </c>
      <c r="AP726" s="657">
        <v>2</v>
      </c>
      <c r="AQ726" s="657">
        <v>5</v>
      </c>
      <c r="AR726" s="665">
        <v>9</v>
      </c>
      <c r="AS726" s="657">
        <v>3</v>
      </c>
      <c r="AT726" s="666">
        <v>6</v>
      </c>
      <c r="AU726" s="657">
        <v>2</v>
      </c>
      <c r="AV726" s="657">
        <v>1</v>
      </c>
      <c r="AW726" s="657">
        <v>1</v>
      </c>
      <c r="AX726" s="665">
        <v>49</v>
      </c>
      <c r="AY726" s="657">
        <v>35</v>
      </c>
      <c r="AZ726" s="666">
        <v>14</v>
      </c>
      <c r="BA726" s="657">
        <v>4</v>
      </c>
      <c r="BB726" s="657">
        <v>2</v>
      </c>
      <c r="BC726" s="657">
        <v>2</v>
      </c>
      <c r="BD726" s="665">
        <v>1</v>
      </c>
      <c r="BE726" s="657">
        <v>0</v>
      </c>
      <c r="BF726" s="666">
        <v>1</v>
      </c>
      <c r="BG726" s="657">
        <v>8</v>
      </c>
      <c r="BH726" s="657">
        <v>3</v>
      </c>
      <c r="BI726" s="657">
        <v>5</v>
      </c>
      <c r="BJ726" s="665">
        <v>2</v>
      </c>
      <c r="BK726" s="657">
        <v>0</v>
      </c>
      <c r="BL726" s="666">
        <v>2</v>
      </c>
      <c r="BM726" s="657">
        <v>1</v>
      </c>
      <c r="BN726" s="657">
        <v>0</v>
      </c>
      <c r="BO726" s="657">
        <v>1</v>
      </c>
      <c r="BP726" s="665">
        <v>2</v>
      </c>
      <c r="BQ726" s="657">
        <v>0</v>
      </c>
      <c r="BR726" s="666">
        <v>2</v>
      </c>
      <c r="BS726" s="657">
        <v>3</v>
      </c>
      <c r="BT726" s="657">
        <v>1</v>
      </c>
      <c r="BU726" s="657">
        <v>2</v>
      </c>
      <c r="BV726" s="665">
        <v>3</v>
      </c>
      <c r="BW726" s="657">
        <v>1</v>
      </c>
      <c r="BX726" s="666">
        <v>2</v>
      </c>
      <c r="BY726" s="657">
        <v>1</v>
      </c>
      <c r="BZ726" s="657">
        <v>1</v>
      </c>
      <c r="CA726" s="657">
        <v>0</v>
      </c>
      <c r="CB726" s="665">
        <v>0</v>
      </c>
      <c r="CC726" s="657">
        <v>0</v>
      </c>
      <c r="CD726" s="666">
        <v>0</v>
      </c>
      <c r="CE726" s="657">
        <v>2</v>
      </c>
      <c r="CF726" s="657">
        <v>0</v>
      </c>
      <c r="CG726" s="657">
        <v>2</v>
      </c>
      <c r="CH726" s="665">
        <v>2</v>
      </c>
      <c r="CI726" s="657">
        <v>0</v>
      </c>
      <c r="CJ726" s="666">
        <v>2</v>
      </c>
      <c r="CK726" s="657">
        <v>3</v>
      </c>
      <c r="CL726" s="657">
        <v>0</v>
      </c>
      <c r="CM726" s="657">
        <v>3</v>
      </c>
      <c r="CN726" s="665">
        <v>0</v>
      </c>
      <c r="CO726" s="657">
        <v>0</v>
      </c>
      <c r="CP726" s="666">
        <v>0</v>
      </c>
      <c r="CQ726" s="657">
        <v>0</v>
      </c>
      <c r="CR726" s="657">
        <v>0</v>
      </c>
      <c r="CS726" s="657">
        <v>0</v>
      </c>
      <c r="CT726" s="665">
        <v>0</v>
      </c>
      <c r="CU726" s="657">
        <v>0</v>
      </c>
      <c r="CV726" s="666">
        <v>0</v>
      </c>
      <c r="CW726" s="657">
        <v>3</v>
      </c>
      <c r="CX726" s="657">
        <v>0</v>
      </c>
      <c r="CY726" s="657">
        <v>3</v>
      </c>
      <c r="CZ726" s="665">
        <v>0</v>
      </c>
      <c r="DA726" s="657">
        <v>0</v>
      </c>
      <c r="DB726" s="666">
        <v>0</v>
      </c>
      <c r="DC726" s="657">
        <v>2</v>
      </c>
      <c r="DD726" s="657">
        <v>0</v>
      </c>
      <c r="DE726" s="657">
        <v>2</v>
      </c>
      <c r="DF726" s="665">
        <v>0</v>
      </c>
      <c r="DG726" s="657">
        <v>0</v>
      </c>
      <c r="DH726" s="666">
        <v>0</v>
      </c>
      <c r="DI726" s="657">
        <v>1</v>
      </c>
      <c r="DJ726" s="657">
        <v>1</v>
      </c>
      <c r="DK726" s="657">
        <v>0</v>
      </c>
      <c r="DL726" s="665">
        <v>1</v>
      </c>
      <c r="DM726" s="657">
        <v>1</v>
      </c>
      <c r="DN726" s="666">
        <v>0</v>
      </c>
      <c r="DO726" s="657">
        <v>1</v>
      </c>
      <c r="DP726" s="657">
        <v>0</v>
      </c>
      <c r="DQ726" s="657">
        <v>1</v>
      </c>
      <c r="DR726" s="665">
        <v>0</v>
      </c>
      <c r="DS726" s="657">
        <v>0</v>
      </c>
      <c r="DT726" s="666">
        <v>0</v>
      </c>
      <c r="DU726" s="665">
        <v>1</v>
      </c>
      <c r="DV726" s="657">
        <v>1</v>
      </c>
      <c r="DW726" s="666">
        <v>0</v>
      </c>
    </row>
    <row r="727" spans="1:127" x14ac:dyDescent="0.15">
      <c r="A727" s="529" t="s">
        <v>2069</v>
      </c>
      <c r="B727" s="661">
        <v>359</v>
      </c>
      <c r="C727" s="662">
        <v>167</v>
      </c>
      <c r="D727" s="663">
        <v>192</v>
      </c>
      <c r="E727" s="657">
        <v>182</v>
      </c>
      <c r="F727" s="657">
        <v>101</v>
      </c>
      <c r="G727" s="657">
        <v>81</v>
      </c>
      <c r="H727" s="665">
        <v>15</v>
      </c>
      <c r="I727" s="657">
        <v>9</v>
      </c>
      <c r="J727" s="666">
        <v>6</v>
      </c>
      <c r="K727" s="657">
        <v>0</v>
      </c>
      <c r="L727" s="657">
        <v>0</v>
      </c>
      <c r="M727" s="657">
        <v>0</v>
      </c>
      <c r="N727" s="665">
        <v>0</v>
      </c>
      <c r="O727" s="657">
        <v>0</v>
      </c>
      <c r="P727" s="666">
        <v>0</v>
      </c>
      <c r="Q727" s="657">
        <v>1</v>
      </c>
      <c r="R727" s="657">
        <v>1</v>
      </c>
      <c r="S727" s="657">
        <v>0</v>
      </c>
      <c r="T727" s="665">
        <v>0</v>
      </c>
      <c r="U727" s="657">
        <v>0</v>
      </c>
      <c r="V727" s="666">
        <v>0</v>
      </c>
      <c r="W727" s="657">
        <v>12</v>
      </c>
      <c r="X727" s="657">
        <v>5</v>
      </c>
      <c r="Y727" s="657">
        <v>7</v>
      </c>
      <c r="Z727" s="665">
        <v>117</v>
      </c>
      <c r="AA727" s="657">
        <v>29</v>
      </c>
      <c r="AB727" s="666">
        <v>88</v>
      </c>
      <c r="AC727" s="657">
        <v>0</v>
      </c>
      <c r="AD727" s="657">
        <v>0</v>
      </c>
      <c r="AE727" s="657">
        <v>0</v>
      </c>
      <c r="AF727" s="665">
        <v>0</v>
      </c>
      <c r="AG727" s="657">
        <v>0</v>
      </c>
      <c r="AH727" s="666">
        <v>0</v>
      </c>
      <c r="AI727" s="657">
        <v>0</v>
      </c>
      <c r="AJ727" s="657">
        <v>0</v>
      </c>
      <c r="AK727" s="657">
        <v>0</v>
      </c>
      <c r="AL727" s="665">
        <v>14</v>
      </c>
      <c r="AM727" s="657">
        <v>9</v>
      </c>
      <c r="AN727" s="666">
        <v>5</v>
      </c>
      <c r="AO727" s="657">
        <v>0</v>
      </c>
      <c r="AP727" s="657">
        <v>0</v>
      </c>
      <c r="AQ727" s="657">
        <v>0</v>
      </c>
      <c r="AR727" s="665">
        <v>0</v>
      </c>
      <c r="AS727" s="657">
        <v>0</v>
      </c>
      <c r="AT727" s="666">
        <v>0</v>
      </c>
      <c r="AU727" s="657">
        <v>0</v>
      </c>
      <c r="AV727" s="657">
        <v>0</v>
      </c>
      <c r="AW727" s="657">
        <v>0</v>
      </c>
      <c r="AX727" s="665">
        <v>0</v>
      </c>
      <c r="AY727" s="657">
        <v>0</v>
      </c>
      <c r="AZ727" s="666">
        <v>0</v>
      </c>
      <c r="BA727" s="657">
        <v>0</v>
      </c>
      <c r="BB727" s="657">
        <v>0</v>
      </c>
      <c r="BC727" s="657">
        <v>0</v>
      </c>
      <c r="BD727" s="665">
        <v>0</v>
      </c>
      <c r="BE727" s="657">
        <v>0</v>
      </c>
      <c r="BF727" s="666">
        <v>0</v>
      </c>
      <c r="BG727" s="657">
        <v>0</v>
      </c>
      <c r="BH727" s="657">
        <v>0</v>
      </c>
      <c r="BI727" s="657">
        <v>0</v>
      </c>
      <c r="BJ727" s="665">
        <v>0</v>
      </c>
      <c r="BK727" s="657">
        <v>0</v>
      </c>
      <c r="BL727" s="666">
        <v>0</v>
      </c>
      <c r="BM727" s="657">
        <v>0</v>
      </c>
      <c r="BN727" s="657">
        <v>0</v>
      </c>
      <c r="BO727" s="657">
        <v>0</v>
      </c>
      <c r="BP727" s="665">
        <v>0</v>
      </c>
      <c r="BQ727" s="657">
        <v>0</v>
      </c>
      <c r="BR727" s="666">
        <v>0</v>
      </c>
      <c r="BS727" s="657">
        <v>0</v>
      </c>
      <c r="BT727" s="657">
        <v>0</v>
      </c>
      <c r="BU727" s="657">
        <v>0</v>
      </c>
      <c r="BV727" s="665">
        <v>1</v>
      </c>
      <c r="BW727" s="657">
        <v>1</v>
      </c>
      <c r="BX727" s="666">
        <v>0</v>
      </c>
      <c r="BY727" s="657">
        <v>0</v>
      </c>
      <c r="BZ727" s="657">
        <v>0</v>
      </c>
      <c r="CA727" s="657">
        <v>0</v>
      </c>
      <c r="CB727" s="665">
        <v>1</v>
      </c>
      <c r="CC727" s="657">
        <v>1</v>
      </c>
      <c r="CD727" s="666">
        <v>0</v>
      </c>
      <c r="CE727" s="657">
        <v>0</v>
      </c>
      <c r="CF727" s="657">
        <v>0</v>
      </c>
      <c r="CG727" s="657">
        <v>0</v>
      </c>
      <c r="CH727" s="665">
        <v>3</v>
      </c>
      <c r="CI727" s="657">
        <v>1</v>
      </c>
      <c r="CJ727" s="666">
        <v>2</v>
      </c>
      <c r="CK727" s="657">
        <v>0</v>
      </c>
      <c r="CL727" s="657">
        <v>0</v>
      </c>
      <c r="CM727" s="657">
        <v>0</v>
      </c>
      <c r="CN727" s="665">
        <v>0</v>
      </c>
      <c r="CO727" s="657">
        <v>0</v>
      </c>
      <c r="CP727" s="666">
        <v>0</v>
      </c>
      <c r="CQ727" s="657">
        <v>2</v>
      </c>
      <c r="CR727" s="657">
        <v>1</v>
      </c>
      <c r="CS727" s="657">
        <v>1</v>
      </c>
      <c r="CT727" s="665">
        <v>11</v>
      </c>
      <c r="CU727" s="657">
        <v>9</v>
      </c>
      <c r="CV727" s="666">
        <v>2</v>
      </c>
      <c r="CW727" s="657">
        <v>0</v>
      </c>
      <c r="CX727" s="657">
        <v>0</v>
      </c>
      <c r="CY727" s="657">
        <v>0</v>
      </c>
      <c r="CZ727" s="665">
        <v>0</v>
      </c>
      <c r="DA727" s="657">
        <v>0</v>
      </c>
      <c r="DB727" s="666">
        <v>0</v>
      </c>
      <c r="DC727" s="657">
        <v>0</v>
      </c>
      <c r="DD727" s="657">
        <v>0</v>
      </c>
      <c r="DE727" s="657">
        <v>0</v>
      </c>
      <c r="DF727" s="665">
        <v>0</v>
      </c>
      <c r="DG727" s="657">
        <v>0</v>
      </c>
      <c r="DH727" s="666">
        <v>0</v>
      </c>
      <c r="DI727" s="657">
        <v>0</v>
      </c>
      <c r="DJ727" s="657">
        <v>0</v>
      </c>
      <c r="DK727" s="657">
        <v>0</v>
      </c>
      <c r="DL727" s="665">
        <v>0</v>
      </c>
      <c r="DM727" s="657">
        <v>0</v>
      </c>
      <c r="DN727" s="666">
        <v>0</v>
      </c>
      <c r="DO727" s="657">
        <v>0</v>
      </c>
      <c r="DP727" s="657">
        <v>0</v>
      </c>
      <c r="DQ727" s="657">
        <v>0</v>
      </c>
      <c r="DR727" s="665">
        <v>0</v>
      </c>
      <c r="DS727" s="657">
        <v>0</v>
      </c>
      <c r="DT727" s="666">
        <v>0</v>
      </c>
      <c r="DU727" s="665">
        <v>0</v>
      </c>
      <c r="DV727" s="657">
        <v>0</v>
      </c>
      <c r="DW727" s="666">
        <v>0</v>
      </c>
    </row>
    <row r="728" spans="1:127" x14ac:dyDescent="0.15">
      <c r="A728" s="529" t="s">
        <v>2070</v>
      </c>
      <c r="B728" s="661">
        <v>220</v>
      </c>
      <c r="C728" s="662">
        <v>135</v>
      </c>
      <c r="D728" s="663">
        <v>85</v>
      </c>
      <c r="E728" s="657">
        <v>110</v>
      </c>
      <c r="F728" s="657">
        <v>72</v>
      </c>
      <c r="G728" s="657">
        <v>38</v>
      </c>
      <c r="H728" s="665">
        <v>22</v>
      </c>
      <c r="I728" s="657">
        <v>12</v>
      </c>
      <c r="J728" s="666">
        <v>10</v>
      </c>
      <c r="K728" s="657">
        <v>18</v>
      </c>
      <c r="L728" s="657">
        <v>15</v>
      </c>
      <c r="M728" s="657">
        <v>3</v>
      </c>
      <c r="N728" s="665">
        <v>9</v>
      </c>
      <c r="O728" s="657">
        <v>4</v>
      </c>
      <c r="P728" s="666">
        <v>5</v>
      </c>
      <c r="Q728" s="657">
        <v>9</v>
      </c>
      <c r="R728" s="657">
        <v>4</v>
      </c>
      <c r="S728" s="657">
        <v>5</v>
      </c>
      <c r="T728" s="665">
        <v>8</v>
      </c>
      <c r="U728" s="657">
        <v>6</v>
      </c>
      <c r="V728" s="666">
        <v>2</v>
      </c>
      <c r="W728" s="657">
        <v>0</v>
      </c>
      <c r="X728" s="657">
        <v>0</v>
      </c>
      <c r="Y728" s="657">
        <v>0</v>
      </c>
      <c r="Z728" s="665">
        <v>0</v>
      </c>
      <c r="AA728" s="657">
        <v>0</v>
      </c>
      <c r="AB728" s="666">
        <v>0</v>
      </c>
      <c r="AC728" s="657">
        <v>13</v>
      </c>
      <c r="AD728" s="657">
        <v>8</v>
      </c>
      <c r="AE728" s="657">
        <v>5</v>
      </c>
      <c r="AF728" s="665">
        <v>2</v>
      </c>
      <c r="AG728" s="657">
        <v>1</v>
      </c>
      <c r="AH728" s="666">
        <v>1</v>
      </c>
      <c r="AI728" s="657">
        <v>5</v>
      </c>
      <c r="AJ728" s="657">
        <v>1</v>
      </c>
      <c r="AK728" s="657">
        <v>4</v>
      </c>
      <c r="AL728" s="665">
        <v>0</v>
      </c>
      <c r="AM728" s="657">
        <v>0</v>
      </c>
      <c r="AN728" s="666">
        <v>0</v>
      </c>
      <c r="AO728" s="657">
        <v>10</v>
      </c>
      <c r="AP728" s="657">
        <v>5</v>
      </c>
      <c r="AQ728" s="657">
        <v>5</v>
      </c>
      <c r="AR728" s="665">
        <v>3</v>
      </c>
      <c r="AS728" s="657">
        <v>1</v>
      </c>
      <c r="AT728" s="666">
        <v>2</v>
      </c>
      <c r="AU728" s="657">
        <v>0</v>
      </c>
      <c r="AV728" s="657">
        <v>0</v>
      </c>
      <c r="AW728" s="657">
        <v>0</v>
      </c>
      <c r="AX728" s="665">
        <v>0</v>
      </c>
      <c r="AY728" s="657">
        <v>0</v>
      </c>
      <c r="AZ728" s="666">
        <v>0</v>
      </c>
      <c r="BA728" s="657">
        <v>0</v>
      </c>
      <c r="BB728" s="657">
        <v>0</v>
      </c>
      <c r="BC728" s="657">
        <v>0</v>
      </c>
      <c r="BD728" s="665">
        <v>0</v>
      </c>
      <c r="BE728" s="657">
        <v>0</v>
      </c>
      <c r="BF728" s="666">
        <v>0</v>
      </c>
      <c r="BG728" s="657">
        <v>4</v>
      </c>
      <c r="BH728" s="657">
        <v>2</v>
      </c>
      <c r="BI728" s="657">
        <v>2</v>
      </c>
      <c r="BJ728" s="665">
        <v>0</v>
      </c>
      <c r="BK728" s="657">
        <v>0</v>
      </c>
      <c r="BL728" s="666">
        <v>0</v>
      </c>
      <c r="BM728" s="657">
        <v>0</v>
      </c>
      <c r="BN728" s="657">
        <v>0</v>
      </c>
      <c r="BO728" s="657">
        <v>0</v>
      </c>
      <c r="BP728" s="665">
        <v>5</v>
      </c>
      <c r="BQ728" s="657">
        <v>3</v>
      </c>
      <c r="BR728" s="666">
        <v>2</v>
      </c>
      <c r="BS728" s="657">
        <v>0</v>
      </c>
      <c r="BT728" s="657">
        <v>0</v>
      </c>
      <c r="BU728" s="657">
        <v>0</v>
      </c>
      <c r="BV728" s="665">
        <v>0</v>
      </c>
      <c r="BW728" s="657">
        <v>0</v>
      </c>
      <c r="BX728" s="666">
        <v>0</v>
      </c>
      <c r="BY728" s="657">
        <v>0</v>
      </c>
      <c r="BZ728" s="657">
        <v>0</v>
      </c>
      <c r="CA728" s="657">
        <v>0</v>
      </c>
      <c r="CB728" s="665">
        <v>0</v>
      </c>
      <c r="CC728" s="657">
        <v>0</v>
      </c>
      <c r="CD728" s="666">
        <v>0</v>
      </c>
      <c r="CE728" s="657">
        <v>1</v>
      </c>
      <c r="CF728" s="657">
        <v>1</v>
      </c>
      <c r="CG728" s="657">
        <v>0</v>
      </c>
      <c r="CH728" s="665">
        <v>0</v>
      </c>
      <c r="CI728" s="657">
        <v>0</v>
      </c>
      <c r="CJ728" s="666">
        <v>0</v>
      </c>
      <c r="CK728" s="657">
        <v>0</v>
      </c>
      <c r="CL728" s="657">
        <v>0</v>
      </c>
      <c r="CM728" s="657">
        <v>0</v>
      </c>
      <c r="CN728" s="665">
        <v>0</v>
      </c>
      <c r="CO728" s="657">
        <v>0</v>
      </c>
      <c r="CP728" s="666">
        <v>0</v>
      </c>
      <c r="CQ728" s="657">
        <v>0</v>
      </c>
      <c r="CR728" s="657">
        <v>0</v>
      </c>
      <c r="CS728" s="657">
        <v>0</v>
      </c>
      <c r="CT728" s="665">
        <v>0</v>
      </c>
      <c r="CU728" s="657">
        <v>0</v>
      </c>
      <c r="CV728" s="666">
        <v>0</v>
      </c>
      <c r="CW728" s="657">
        <v>0</v>
      </c>
      <c r="CX728" s="657">
        <v>0</v>
      </c>
      <c r="CY728" s="657">
        <v>0</v>
      </c>
      <c r="CZ728" s="665">
        <v>0</v>
      </c>
      <c r="DA728" s="657">
        <v>0</v>
      </c>
      <c r="DB728" s="666">
        <v>0</v>
      </c>
      <c r="DC728" s="657">
        <v>0</v>
      </c>
      <c r="DD728" s="657">
        <v>0</v>
      </c>
      <c r="DE728" s="657">
        <v>0</v>
      </c>
      <c r="DF728" s="665">
        <v>0</v>
      </c>
      <c r="DG728" s="657">
        <v>0</v>
      </c>
      <c r="DH728" s="666">
        <v>0</v>
      </c>
      <c r="DI728" s="657">
        <v>0</v>
      </c>
      <c r="DJ728" s="657">
        <v>0</v>
      </c>
      <c r="DK728" s="657">
        <v>0</v>
      </c>
      <c r="DL728" s="665">
        <v>0</v>
      </c>
      <c r="DM728" s="657">
        <v>0</v>
      </c>
      <c r="DN728" s="666">
        <v>0</v>
      </c>
      <c r="DO728" s="657">
        <v>0</v>
      </c>
      <c r="DP728" s="657">
        <v>0</v>
      </c>
      <c r="DQ728" s="657">
        <v>0</v>
      </c>
      <c r="DR728" s="665">
        <v>1</v>
      </c>
      <c r="DS728" s="657">
        <v>0</v>
      </c>
      <c r="DT728" s="666">
        <v>1</v>
      </c>
      <c r="DU728" s="665">
        <v>0</v>
      </c>
      <c r="DV728" s="657">
        <v>0</v>
      </c>
      <c r="DW728" s="666">
        <v>0</v>
      </c>
    </row>
    <row r="729" spans="1:127" x14ac:dyDescent="0.15">
      <c r="A729" s="529" t="s">
        <v>2071</v>
      </c>
      <c r="B729" s="661">
        <v>3670</v>
      </c>
      <c r="C729" s="662">
        <v>1823</v>
      </c>
      <c r="D729" s="663">
        <v>1821</v>
      </c>
      <c r="E729" s="657">
        <v>1829</v>
      </c>
      <c r="F729" s="657">
        <v>1025</v>
      </c>
      <c r="G729" s="657">
        <v>800</v>
      </c>
      <c r="H729" s="665">
        <v>341</v>
      </c>
      <c r="I729" s="657">
        <v>183</v>
      </c>
      <c r="J729" s="666">
        <v>158</v>
      </c>
      <c r="K729" s="657">
        <v>95</v>
      </c>
      <c r="L729" s="657">
        <v>52</v>
      </c>
      <c r="M729" s="657">
        <v>43</v>
      </c>
      <c r="N729" s="665">
        <v>107</v>
      </c>
      <c r="O729" s="657">
        <v>56</v>
      </c>
      <c r="P729" s="666">
        <v>49</v>
      </c>
      <c r="Q729" s="657">
        <v>202</v>
      </c>
      <c r="R729" s="657">
        <v>93</v>
      </c>
      <c r="S729" s="657">
        <v>105</v>
      </c>
      <c r="T729" s="665">
        <v>33</v>
      </c>
      <c r="U729" s="657">
        <v>11</v>
      </c>
      <c r="V729" s="666">
        <v>22</v>
      </c>
      <c r="W729" s="657">
        <v>34</v>
      </c>
      <c r="X729" s="657">
        <v>3</v>
      </c>
      <c r="Y729" s="657">
        <v>31</v>
      </c>
      <c r="Z729" s="665">
        <v>80</v>
      </c>
      <c r="AA729" s="657">
        <v>43</v>
      </c>
      <c r="AB729" s="666">
        <v>37</v>
      </c>
      <c r="AC729" s="657">
        <v>33</v>
      </c>
      <c r="AD729" s="657">
        <v>15</v>
      </c>
      <c r="AE729" s="657">
        <v>18</v>
      </c>
      <c r="AF729" s="665">
        <v>56</v>
      </c>
      <c r="AG729" s="657">
        <v>19</v>
      </c>
      <c r="AH729" s="666">
        <v>37</v>
      </c>
      <c r="AI729" s="657">
        <v>67</v>
      </c>
      <c r="AJ729" s="657">
        <v>24</v>
      </c>
      <c r="AK729" s="657">
        <v>43</v>
      </c>
      <c r="AL729" s="665">
        <v>17</v>
      </c>
      <c r="AM729" s="657">
        <v>1</v>
      </c>
      <c r="AN729" s="666">
        <v>16</v>
      </c>
      <c r="AO729" s="657">
        <v>13</v>
      </c>
      <c r="AP729" s="657">
        <v>6</v>
      </c>
      <c r="AQ729" s="657">
        <v>7</v>
      </c>
      <c r="AR729" s="665">
        <v>109</v>
      </c>
      <c r="AS729" s="657">
        <v>46</v>
      </c>
      <c r="AT729" s="666">
        <v>63</v>
      </c>
      <c r="AU729" s="657">
        <v>43</v>
      </c>
      <c r="AV729" s="657">
        <v>15</v>
      </c>
      <c r="AW729" s="657">
        <v>28</v>
      </c>
      <c r="AX729" s="665">
        <v>18</v>
      </c>
      <c r="AY729" s="657">
        <v>9</v>
      </c>
      <c r="AZ729" s="666">
        <v>9</v>
      </c>
      <c r="BA729" s="657">
        <v>63</v>
      </c>
      <c r="BB729" s="657">
        <v>19</v>
      </c>
      <c r="BC729" s="657">
        <v>44</v>
      </c>
      <c r="BD729" s="665">
        <v>18</v>
      </c>
      <c r="BE729" s="657">
        <v>12</v>
      </c>
      <c r="BF729" s="666">
        <v>6</v>
      </c>
      <c r="BG729" s="657">
        <v>150</v>
      </c>
      <c r="BH729" s="657">
        <v>27</v>
      </c>
      <c r="BI729" s="657">
        <v>107</v>
      </c>
      <c r="BJ729" s="665">
        <v>0</v>
      </c>
      <c r="BK729" s="657">
        <v>0</v>
      </c>
      <c r="BL729" s="666">
        <v>0</v>
      </c>
      <c r="BM729" s="657">
        <v>20</v>
      </c>
      <c r="BN729" s="657">
        <v>10</v>
      </c>
      <c r="BO729" s="657">
        <v>10</v>
      </c>
      <c r="BP729" s="665">
        <v>16</v>
      </c>
      <c r="BQ729" s="657">
        <v>7</v>
      </c>
      <c r="BR729" s="666">
        <v>9</v>
      </c>
      <c r="BS729" s="657">
        <v>62</v>
      </c>
      <c r="BT729" s="657">
        <v>38</v>
      </c>
      <c r="BU729" s="657">
        <v>24</v>
      </c>
      <c r="BV729" s="665">
        <v>32</v>
      </c>
      <c r="BW729" s="657">
        <v>17</v>
      </c>
      <c r="BX729" s="666">
        <v>15</v>
      </c>
      <c r="BY729" s="657">
        <v>28</v>
      </c>
      <c r="BZ729" s="657">
        <v>19</v>
      </c>
      <c r="CA729" s="657">
        <v>9</v>
      </c>
      <c r="CB729" s="665">
        <v>20</v>
      </c>
      <c r="CC729" s="657">
        <v>10</v>
      </c>
      <c r="CD729" s="666">
        <v>10</v>
      </c>
      <c r="CE729" s="657">
        <v>12</v>
      </c>
      <c r="CF729" s="657">
        <v>8</v>
      </c>
      <c r="CG729" s="657">
        <v>4</v>
      </c>
      <c r="CH729" s="665">
        <v>22</v>
      </c>
      <c r="CI729" s="657">
        <v>9</v>
      </c>
      <c r="CJ729" s="666">
        <v>13</v>
      </c>
      <c r="CK729" s="657">
        <v>42</v>
      </c>
      <c r="CL729" s="657">
        <v>14</v>
      </c>
      <c r="CM729" s="657">
        <v>28</v>
      </c>
      <c r="CN729" s="665">
        <v>14</v>
      </c>
      <c r="CO729" s="657">
        <v>5</v>
      </c>
      <c r="CP729" s="666">
        <v>9</v>
      </c>
      <c r="CQ729" s="657">
        <v>0</v>
      </c>
      <c r="CR729" s="657">
        <v>0</v>
      </c>
      <c r="CS729" s="657">
        <v>0</v>
      </c>
      <c r="CT729" s="665">
        <v>10</v>
      </c>
      <c r="CU729" s="657">
        <v>7</v>
      </c>
      <c r="CV729" s="666">
        <v>3</v>
      </c>
      <c r="CW729" s="657">
        <v>6</v>
      </c>
      <c r="CX729" s="657">
        <v>3</v>
      </c>
      <c r="CY729" s="657">
        <v>3</v>
      </c>
      <c r="CZ729" s="665">
        <v>4</v>
      </c>
      <c r="DA729" s="657">
        <v>2</v>
      </c>
      <c r="DB729" s="666">
        <v>2</v>
      </c>
      <c r="DC729" s="657">
        <v>57</v>
      </c>
      <c r="DD729" s="657">
        <v>7</v>
      </c>
      <c r="DE729" s="657">
        <v>50</v>
      </c>
      <c r="DF729" s="665">
        <v>0</v>
      </c>
      <c r="DG729" s="657">
        <v>0</v>
      </c>
      <c r="DH729" s="666">
        <v>0</v>
      </c>
      <c r="DI729" s="657">
        <v>0</v>
      </c>
      <c r="DJ729" s="657">
        <v>0</v>
      </c>
      <c r="DK729" s="657">
        <v>0</v>
      </c>
      <c r="DL729" s="665">
        <v>3</v>
      </c>
      <c r="DM729" s="657">
        <v>3</v>
      </c>
      <c r="DN729" s="666">
        <v>0</v>
      </c>
      <c r="DO729" s="657">
        <v>5</v>
      </c>
      <c r="DP729" s="657">
        <v>2</v>
      </c>
      <c r="DQ729" s="657">
        <v>3</v>
      </c>
      <c r="DR729" s="665">
        <v>7</v>
      </c>
      <c r="DS729" s="657">
        <v>2</v>
      </c>
      <c r="DT729" s="666">
        <v>5</v>
      </c>
      <c r="DU729" s="665">
        <v>2</v>
      </c>
      <c r="DV729" s="657">
        <v>1</v>
      </c>
      <c r="DW729" s="666">
        <v>1</v>
      </c>
    </row>
    <row r="730" spans="1:127" x14ac:dyDescent="0.15">
      <c r="A730" s="529" t="s">
        <v>2072</v>
      </c>
      <c r="B730" s="661">
        <v>12114</v>
      </c>
      <c r="C730" s="662">
        <v>7036</v>
      </c>
      <c r="D730" s="663">
        <v>5077</v>
      </c>
      <c r="E730" s="657">
        <v>3027</v>
      </c>
      <c r="F730" s="657">
        <v>1789</v>
      </c>
      <c r="G730" s="657">
        <v>1238</v>
      </c>
      <c r="H730" s="665">
        <v>1331</v>
      </c>
      <c r="I730" s="657">
        <v>786</v>
      </c>
      <c r="J730" s="666">
        <v>545</v>
      </c>
      <c r="K730" s="657">
        <v>559</v>
      </c>
      <c r="L730" s="657">
        <v>343</v>
      </c>
      <c r="M730" s="657">
        <v>216</v>
      </c>
      <c r="N730" s="665">
        <v>400</v>
      </c>
      <c r="O730" s="657">
        <v>236</v>
      </c>
      <c r="P730" s="666">
        <v>164</v>
      </c>
      <c r="Q730" s="657">
        <v>858</v>
      </c>
      <c r="R730" s="657">
        <v>407</v>
      </c>
      <c r="S730" s="657">
        <v>451</v>
      </c>
      <c r="T730" s="665">
        <v>169</v>
      </c>
      <c r="U730" s="657">
        <v>105</v>
      </c>
      <c r="V730" s="666">
        <v>64</v>
      </c>
      <c r="W730" s="657">
        <v>126</v>
      </c>
      <c r="X730" s="657">
        <v>48</v>
      </c>
      <c r="Y730" s="657">
        <v>78</v>
      </c>
      <c r="Z730" s="665">
        <v>155</v>
      </c>
      <c r="AA730" s="657">
        <v>77</v>
      </c>
      <c r="AB730" s="666">
        <v>78</v>
      </c>
      <c r="AC730" s="657">
        <v>97</v>
      </c>
      <c r="AD730" s="657">
        <v>54</v>
      </c>
      <c r="AE730" s="657">
        <v>43</v>
      </c>
      <c r="AF730" s="665">
        <v>405</v>
      </c>
      <c r="AG730" s="657">
        <v>238</v>
      </c>
      <c r="AH730" s="666">
        <v>167</v>
      </c>
      <c r="AI730" s="657">
        <v>421</v>
      </c>
      <c r="AJ730" s="657">
        <v>234</v>
      </c>
      <c r="AK730" s="657">
        <v>187</v>
      </c>
      <c r="AL730" s="665">
        <v>187</v>
      </c>
      <c r="AM730" s="657">
        <v>104</v>
      </c>
      <c r="AN730" s="666">
        <v>83</v>
      </c>
      <c r="AO730" s="657">
        <v>124</v>
      </c>
      <c r="AP730" s="657">
        <v>79</v>
      </c>
      <c r="AQ730" s="657">
        <v>45</v>
      </c>
      <c r="AR730" s="665">
        <v>403</v>
      </c>
      <c r="AS730" s="657">
        <v>204</v>
      </c>
      <c r="AT730" s="666">
        <v>199</v>
      </c>
      <c r="AU730" s="657">
        <v>258</v>
      </c>
      <c r="AV730" s="657">
        <v>146</v>
      </c>
      <c r="AW730" s="657">
        <v>112</v>
      </c>
      <c r="AX730" s="665">
        <v>221</v>
      </c>
      <c r="AY730" s="657">
        <v>117</v>
      </c>
      <c r="AZ730" s="666">
        <v>104</v>
      </c>
      <c r="BA730" s="657">
        <v>186</v>
      </c>
      <c r="BB730" s="657">
        <v>99</v>
      </c>
      <c r="BC730" s="657">
        <v>87</v>
      </c>
      <c r="BD730" s="665">
        <v>81</v>
      </c>
      <c r="BE730" s="657">
        <v>51</v>
      </c>
      <c r="BF730" s="666">
        <v>30</v>
      </c>
      <c r="BG730" s="657">
        <v>172</v>
      </c>
      <c r="BH730" s="657">
        <v>105</v>
      </c>
      <c r="BI730" s="657">
        <v>66</v>
      </c>
      <c r="BJ730" s="665">
        <v>185</v>
      </c>
      <c r="BK730" s="657">
        <v>127</v>
      </c>
      <c r="BL730" s="666">
        <v>58</v>
      </c>
      <c r="BM730" s="657">
        <v>202</v>
      </c>
      <c r="BN730" s="657">
        <v>123</v>
      </c>
      <c r="BO730" s="657">
        <v>79</v>
      </c>
      <c r="BP730" s="665">
        <v>171</v>
      </c>
      <c r="BQ730" s="657">
        <v>92</v>
      </c>
      <c r="BR730" s="666">
        <v>79</v>
      </c>
      <c r="BS730" s="657">
        <v>340</v>
      </c>
      <c r="BT730" s="657">
        <v>219</v>
      </c>
      <c r="BU730" s="657">
        <v>121</v>
      </c>
      <c r="BV730" s="665">
        <v>190</v>
      </c>
      <c r="BW730" s="657">
        <v>105</v>
      </c>
      <c r="BX730" s="666">
        <v>85</v>
      </c>
      <c r="BY730" s="657">
        <v>191</v>
      </c>
      <c r="BZ730" s="657">
        <v>126</v>
      </c>
      <c r="CA730" s="657">
        <v>65</v>
      </c>
      <c r="CB730" s="665">
        <v>196</v>
      </c>
      <c r="CC730" s="657">
        <v>119</v>
      </c>
      <c r="CD730" s="666">
        <v>77</v>
      </c>
      <c r="CE730" s="657">
        <v>182</v>
      </c>
      <c r="CF730" s="657">
        <v>113</v>
      </c>
      <c r="CG730" s="657">
        <v>69</v>
      </c>
      <c r="CH730" s="665">
        <v>156</v>
      </c>
      <c r="CI730" s="657">
        <v>95</v>
      </c>
      <c r="CJ730" s="666">
        <v>61</v>
      </c>
      <c r="CK730" s="657">
        <v>297</v>
      </c>
      <c r="CL730" s="657">
        <v>174</v>
      </c>
      <c r="CM730" s="657">
        <v>123</v>
      </c>
      <c r="CN730" s="665">
        <v>57</v>
      </c>
      <c r="CO730" s="657">
        <v>39</v>
      </c>
      <c r="CP730" s="666">
        <v>18</v>
      </c>
      <c r="CQ730" s="657">
        <v>102</v>
      </c>
      <c r="CR730" s="657">
        <v>63</v>
      </c>
      <c r="CS730" s="657">
        <v>39</v>
      </c>
      <c r="CT730" s="665">
        <v>46</v>
      </c>
      <c r="CU730" s="657">
        <v>28</v>
      </c>
      <c r="CV730" s="666">
        <v>18</v>
      </c>
      <c r="CW730" s="657">
        <v>45</v>
      </c>
      <c r="CX730" s="657">
        <v>21</v>
      </c>
      <c r="CY730" s="657">
        <v>24</v>
      </c>
      <c r="CZ730" s="665">
        <v>68</v>
      </c>
      <c r="DA730" s="657">
        <v>48</v>
      </c>
      <c r="DB730" s="666">
        <v>20</v>
      </c>
      <c r="DC730" s="657">
        <v>74</v>
      </c>
      <c r="DD730" s="657">
        <v>42</v>
      </c>
      <c r="DE730" s="657">
        <v>32</v>
      </c>
      <c r="DF730" s="665">
        <v>82</v>
      </c>
      <c r="DG730" s="657">
        <v>51</v>
      </c>
      <c r="DH730" s="666">
        <v>31</v>
      </c>
      <c r="DI730" s="657">
        <v>48</v>
      </c>
      <c r="DJ730" s="657">
        <v>34</v>
      </c>
      <c r="DK730" s="657">
        <v>14</v>
      </c>
      <c r="DL730" s="665">
        <v>70</v>
      </c>
      <c r="DM730" s="657">
        <v>48</v>
      </c>
      <c r="DN730" s="666">
        <v>22</v>
      </c>
      <c r="DO730" s="657">
        <v>77</v>
      </c>
      <c r="DP730" s="657">
        <v>48</v>
      </c>
      <c r="DQ730" s="657">
        <v>29</v>
      </c>
      <c r="DR730" s="665">
        <v>71</v>
      </c>
      <c r="DS730" s="657">
        <v>49</v>
      </c>
      <c r="DT730" s="666">
        <v>22</v>
      </c>
      <c r="DU730" s="665">
        <v>84</v>
      </c>
      <c r="DV730" s="657">
        <v>50</v>
      </c>
      <c r="DW730" s="666">
        <v>34</v>
      </c>
    </row>
    <row r="731" spans="1:127" x14ac:dyDescent="0.15">
      <c r="A731" s="529" t="s">
        <v>2073</v>
      </c>
      <c r="B731" s="661">
        <v>1966</v>
      </c>
      <c r="C731" s="662">
        <v>1056</v>
      </c>
      <c r="D731" s="663">
        <v>910</v>
      </c>
      <c r="E731" s="657">
        <v>502</v>
      </c>
      <c r="F731" s="657">
        <v>302</v>
      </c>
      <c r="G731" s="657">
        <v>200</v>
      </c>
      <c r="H731" s="665">
        <v>194</v>
      </c>
      <c r="I731" s="657">
        <v>118</v>
      </c>
      <c r="J731" s="666">
        <v>76</v>
      </c>
      <c r="K731" s="657">
        <v>85</v>
      </c>
      <c r="L731" s="657">
        <v>53</v>
      </c>
      <c r="M731" s="657">
        <v>32</v>
      </c>
      <c r="N731" s="665">
        <v>36</v>
      </c>
      <c r="O731" s="657">
        <v>20</v>
      </c>
      <c r="P731" s="666">
        <v>16</v>
      </c>
      <c r="Q731" s="657">
        <v>418</v>
      </c>
      <c r="R731" s="657">
        <v>156</v>
      </c>
      <c r="S731" s="657">
        <v>262</v>
      </c>
      <c r="T731" s="665">
        <v>20</v>
      </c>
      <c r="U731" s="657">
        <v>10</v>
      </c>
      <c r="V731" s="666">
        <v>10</v>
      </c>
      <c r="W731" s="657">
        <v>17</v>
      </c>
      <c r="X731" s="657">
        <v>8</v>
      </c>
      <c r="Y731" s="657">
        <v>9</v>
      </c>
      <c r="Z731" s="665">
        <v>8</v>
      </c>
      <c r="AA731" s="657">
        <v>5</v>
      </c>
      <c r="AB731" s="666">
        <v>3</v>
      </c>
      <c r="AC731" s="657">
        <v>8</v>
      </c>
      <c r="AD731" s="657">
        <v>6</v>
      </c>
      <c r="AE731" s="657">
        <v>2</v>
      </c>
      <c r="AF731" s="665">
        <v>39</v>
      </c>
      <c r="AG731" s="657">
        <v>26</v>
      </c>
      <c r="AH731" s="666">
        <v>13</v>
      </c>
      <c r="AI731" s="657">
        <v>79</v>
      </c>
      <c r="AJ731" s="657">
        <v>40</v>
      </c>
      <c r="AK731" s="657">
        <v>39</v>
      </c>
      <c r="AL731" s="665">
        <v>26</v>
      </c>
      <c r="AM731" s="657">
        <v>12</v>
      </c>
      <c r="AN731" s="666">
        <v>14</v>
      </c>
      <c r="AO731" s="657">
        <v>15</v>
      </c>
      <c r="AP731" s="657">
        <v>12</v>
      </c>
      <c r="AQ731" s="657">
        <v>3</v>
      </c>
      <c r="AR731" s="665">
        <v>39</v>
      </c>
      <c r="AS731" s="657">
        <v>24</v>
      </c>
      <c r="AT731" s="666">
        <v>15</v>
      </c>
      <c r="AU731" s="657">
        <v>56</v>
      </c>
      <c r="AV731" s="657">
        <v>22</v>
      </c>
      <c r="AW731" s="657">
        <v>34</v>
      </c>
      <c r="AX731" s="665">
        <v>59</v>
      </c>
      <c r="AY731" s="657">
        <v>20</v>
      </c>
      <c r="AZ731" s="666">
        <v>39</v>
      </c>
      <c r="BA731" s="657">
        <v>35</v>
      </c>
      <c r="BB731" s="657">
        <v>14</v>
      </c>
      <c r="BC731" s="657">
        <v>21</v>
      </c>
      <c r="BD731" s="665">
        <v>7</v>
      </c>
      <c r="BE731" s="657">
        <v>5</v>
      </c>
      <c r="BF731" s="666">
        <v>2</v>
      </c>
      <c r="BG731" s="657">
        <v>12</v>
      </c>
      <c r="BH731" s="657">
        <v>7</v>
      </c>
      <c r="BI731" s="657">
        <v>5</v>
      </c>
      <c r="BJ731" s="665">
        <v>21</v>
      </c>
      <c r="BK731" s="657">
        <v>18</v>
      </c>
      <c r="BL731" s="666">
        <v>3</v>
      </c>
      <c r="BM731" s="657">
        <v>20</v>
      </c>
      <c r="BN731" s="657">
        <v>11</v>
      </c>
      <c r="BO731" s="657">
        <v>9</v>
      </c>
      <c r="BP731" s="665">
        <v>6</v>
      </c>
      <c r="BQ731" s="657">
        <v>3</v>
      </c>
      <c r="BR731" s="666">
        <v>3</v>
      </c>
      <c r="BS731" s="657">
        <v>28</v>
      </c>
      <c r="BT731" s="657">
        <v>22</v>
      </c>
      <c r="BU731" s="657">
        <v>6</v>
      </c>
      <c r="BV731" s="665">
        <v>34</v>
      </c>
      <c r="BW731" s="657">
        <v>19</v>
      </c>
      <c r="BX731" s="666">
        <v>15</v>
      </c>
      <c r="BY731" s="657">
        <v>19</v>
      </c>
      <c r="BZ731" s="657">
        <v>14</v>
      </c>
      <c r="CA731" s="657">
        <v>5</v>
      </c>
      <c r="CB731" s="665">
        <v>40</v>
      </c>
      <c r="CC731" s="657">
        <v>22</v>
      </c>
      <c r="CD731" s="666">
        <v>18</v>
      </c>
      <c r="CE731" s="657">
        <v>28</v>
      </c>
      <c r="CF731" s="657">
        <v>16</v>
      </c>
      <c r="CG731" s="657">
        <v>12</v>
      </c>
      <c r="CH731" s="665">
        <v>8</v>
      </c>
      <c r="CI731" s="657">
        <v>3</v>
      </c>
      <c r="CJ731" s="666">
        <v>5</v>
      </c>
      <c r="CK731" s="657">
        <v>35</v>
      </c>
      <c r="CL731" s="657">
        <v>20</v>
      </c>
      <c r="CM731" s="657">
        <v>15</v>
      </c>
      <c r="CN731" s="665">
        <v>2</v>
      </c>
      <c r="CO731" s="657">
        <v>1</v>
      </c>
      <c r="CP731" s="666">
        <v>1</v>
      </c>
      <c r="CQ731" s="657">
        <v>8</v>
      </c>
      <c r="CR731" s="657">
        <v>4</v>
      </c>
      <c r="CS731" s="657">
        <v>4</v>
      </c>
      <c r="CT731" s="665">
        <v>2</v>
      </c>
      <c r="CU731" s="657">
        <v>2</v>
      </c>
      <c r="CV731" s="666">
        <v>0</v>
      </c>
      <c r="CW731" s="657">
        <v>2</v>
      </c>
      <c r="CX731" s="657">
        <v>1</v>
      </c>
      <c r="CY731" s="657">
        <v>1</v>
      </c>
      <c r="CZ731" s="665">
        <v>1</v>
      </c>
      <c r="DA731" s="657">
        <v>1</v>
      </c>
      <c r="DB731" s="666">
        <v>0</v>
      </c>
      <c r="DC731" s="657">
        <v>22</v>
      </c>
      <c r="DD731" s="657">
        <v>13</v>
      </c>
      <c r="DE731" s="657">
        <v>9</v>
      </c>
      <c r="DF731" s="665">
        <v>0</v>
      </c>
      <c r="DG731" s="657">
        <v>0</v>
      </c>
      <c r="DH731" s="666">
        <v>0</v>
      </c>
      <c r="DI731" s="657">
        <v>6</v>
      </c>
      <c r="DJ731" s="657">
        <v>5</v>
      </c>
      <c r="DK731" s="657">
        <v>1</v>
      </c>
      <c r="DL731" s="665">
        <v>4</v>
      </c>
      <c r="DM731" s="657">
        <v>4</v>
      </c>
      <c r="DN731" s="666">
        <v>0</v>
      </c>
      <c r="DO731" s="657">
        <v>5</v>
      </c>
      <c r="DP731" s="657">
        <v>4</v>
      </c>
      <c r="DQ731" s="657">
        <v>1</v>
      </c>
      <c r="DR731" s="665">
        <v>8</v>
      </c>
      <c r="DS731" s="657">
        <v>5</v>
      </c>
      <c r="DT731" s="666">
        <v>3</v>
      </c>
      <c r="DU731" s="665">
        <v>12</v>
      </c>
      <c r="DV731" s="657">
        <v>8</v>
      </c>
      <c r="DW731" s="666">
        <v>4</v>
      </c>
    </row>
    <row r="732" spans="1:127" x14ac:dyDescent="0.15">
      <c r="A732" s="529" t="s">
        <v>2074</v>
      </c>
      <c r="B732" s="661">
        <v>7203</v>
      </c>
      <c r="C732" s="662">
        <v>4236</v>
      </c>
      <c r="D732" s="663">
        <v>2967</v>
      </c>
      <c r="E732" s="657">
        <v>1654</v>
      </c>
      <c r="F732" s="657">
        <v>973</v>
      </c>
      <c r="G732" s="657">
        <v>681</v>
      </c>
      <c r="H732" s="665">
        <v>796</v>
      </c>
      <c r="I732" s="657">
        <v>458</v>
      </c>
      <c r="J732" s="666">
        <v>338</v>
      </c>
      <c r="K732" s="657">
        <v>339</v>
      </c>
      <c r="L732" s="657">
        <v>203</v>
      </c>
      <c r="M732" s="657">
        <v>136</v>
      </c>
      <c r="N732" s="665">
        <v>240</v>
      </c>
      <c r="O732" s="657">
        <v>143</v>
      </c>
      <c r="P732" s="666">
        <v>97</v>
      </c>
      <c r="Q732" s="657">
        <v>262</v>
      </c>
      <c r="R732" s="657">
        <v>159</v>
      </c>
      <c r="S732" s="657">
        <v>103</v>
      </c>
      <c r="T732" s="665">
        <v>119</v>
      </c>
      <c r="U732" s="657">
        <v>70</v>
      </c>
      <c r="V732" s="666">
        <v>49</v>
      </c>
      <c r="W732" s="657">
        <v>36</v>
      </c>
      <c r="X732" s="657">
        <v>20</v>
      </c>
      <c r="Y732" s="657">
        <v>16</v>
      </c>
      <c r="Z732" s="665">
        <v>110</v>
      </c>
      <c r="AA732" s="657">
        <v>57</v>
      </c>
      <c r="AB732" s="666">
        <v>53</v>
      </c>
      <c r="AC732" s="657">
        <v>71</v>
      </c>
      <c r="AD732" s="657">
        <v>37</v>
      </c>
      <c r="AE732" s="657">
        <v>34</v>
      </c>
      <c r="AF732" s="665">
        <v>269</v>
      </c>
      <c r="AG732" s="657">
        <v>161</v>
      </c>
      <c r="AH732" s="666">
        <v>108</v>
      </c>
      <c r="AI732" s="657">
        <v>264</v>
      </c>
      <c r="AJ732" s="657">
        <v>150</v>
      </c>
      <c r="AK732" s="657">
        <v>114</v>
      </c>
      <c r="AL732" s="665">
        <v>128</v>
      </c>
      <c r="AM732" s="657">
        <v>76</v>
      </c>
      <c r="AN732" s="666">
        <v>52</v>
      </c>
      <c r="AO732" s="657">
        <v>67</v>
      </c>
      <c r="AP732" s="657">
        <v>37</v>
      </c>
      <c r="AQ732" s="657">
        <v>30</v>
      </c>
      <c r="AR732" s="665">
        <v>287</v>
      </c>
      <c r="AS732" s="657">
        <v>151</v>
      </c>
      <c r="AT732" s="666">
        <v>136</v>
      </c>
      <c r="AU732" s="657">
        <v>126</v>
      </c>
      <c r="AV732" s="657">
        <v>76</v>
      </c>
      <c r="AW732" s="657">
        <v>50</v>
      </c>
      <c r="AX732" s="665">
        <v>124</v>
      </c>
      <c r="AY732" s="657">
        <v>75</v>
      </c>
      <c r="AZ732" s="666">
        <v>49</v>
      </c>
      <c r="BA732" s="657">
        <v>122</v>
      </c>
      <c r="BB732" s="657">
        <v>63</v>
      </c>
      <c r="BC732" s="657">
        <v>59</v>
      </c>
      <c r="BD732" s="665">
        <v>54</v>
      </c>
      <c r="BE732" s="657">
        <v>33</v>
      </c>
      <c r="BF732" s="666">
        <v>21</v>
      </c>
      <c r="BG732" s="657">
        <v>116</v>
      </c>
      <c r="BH732" s="657">
        <v>74</v>
      </c>
      <c r="BI732" s="657">
        <v>42</v>
      </c>
      <c r="BJ732" s="665">
        <v>125</v>
      </c>
      <c r="BK732" s="657">
        <v>79</v>
      </c>
      <c r="BL732" s="666">
        <v>46</v>
      </c>
      <c r="BM732" s="657">
        <v>153</v>
      </c>
      <c r="BN732" s="657">
        <v>90</v>
      </c>
      <c r="BO732" s="657">
        <v>63</v>
      </c>
      <c r="BP732" s="665">
        <v>132</v>
      </c>
      <c r="BQ732" s="657">
        <v>68</v>
      </c>
      <c r="BR732" s="666">
        <v>64</v>
      </c>
      <c r="BS732" s="657">
        <v>207</v>
      </c>
      <c r="BT732" s="657">
        <v>128</v>
      </c>
      <c r="BU732" s="657">
        <v>79</v>
      </c>
      <c r="BV732" s="665">
        <v>114</v>
      </c>
      <c r="BW732" s="657">
        <v>65</v>
      </c>
      <c r="BX732" s="666">
        <v>49</v>
      </c>
      <c r="BY732" s="657">
        <v>128</v>
      </c>
      <c r="BZ732" s="657">
        <v>85</v>
      </c>
      <c r="CA732" s="657">
        <v>43</v>
      </c>
      <c r="CB732" s="665">
        <v>134</v>
      </c>
      <c r="CC732" s="657">
        <v>83</v>
      </c>
      <c r="CD732" s="666">
        <v>51</v>
      </c>
      <c r="CE732" s="657">
        <v>130</v>
      </c>
      <c r="CF732" s="657">
        <v>84</v>
      </c>
      <c r="CG732" s="657">
        <v>46</v>
      </c>
      <c r="CH732" s="665">
        <v>106</v>
      </c>
      <c r="CI732" s="657">
        <v>63</v>
      </c>
      <c r="CJ732" s="666">
        <v>43</v>
      </c>
      <c r="CK732" s="657">
        <v>197</v>
      </c>
      <c r="CL732" s="657">
        <v>112</v>
      </c>
      <c r="CM732" s="657">
        <v>85</v>
      </c>
      <c r="CN732" s="665">
        <v>50</v>
      </c>
      <c r="CO732" s="657">
        <v>33</v>
      </c>
      <c r="CP732" s="666">
        <v>17</v>
      </c>
      <c r="CQ732" s="657">
        <v>66</v>
      </c>
      <c r="CR732" s="657">
        <v>41</v>
      </c>
      <c r="CS732" s="657">
        <v>25</v>
      </c>
      <c r="CT732" s="665">
        <v>25</v>
      </c>
      <c r="CU732" s="657">
        <v>11</v>
      </c>
      <c r="CV732" s="666">
        <v>14</v>
      </c>
      <c r="CW732" s="657">
        <v>37</v>
      </c>
      <c r="CX732" s="657">
        <v>17</v>
      </c>
      <c r="CY732" s="657">
        <v>20</v>
      </c>
      <c r="CZ732" s="665">
        <v>57</v>
      </c>
      <c r="DA732" s="657">
        <v>38</v>
      </c>
      <c r="DB732" s="666">
        <v>19</v>
      </c>
      <c r="DC732" s="657">
        <v>41</v>
      </c>
      <c r="DD732" s="657">
        <v>24</v>
      </c>
      <c r="DE732" s="657">
        <v>17</v>
      </c>
      <c r="DF732" s="665">
        <v>53</v>
      </c>
      <c r="DG732" s="657">
        <v>33</v>
      </c>
      <c r="DH732" s="666">
        <v>20</v>
      </c>
      <c r="DI732" s="657">
        <v>34</v>
      </c>
      <c r="DJ732" s="657">
        <v>23</v>
      </c>
      <c r="DK732" s="657">
        <v>11</v>
      </c>
      <c r="DL732" s="665">
        <v>55</v>
      </c>
      <c r="DM732" s="657">
        <v>37</v>
      </c>
      <c r="DN732" s="666">
        <v>18</v>
      </c>
      <c r="DO732" s="657">
        <v>58</v>
      </c>
      <c r="DP732" s="657">
        <v>33</v>
      </c>
      <c r="DQ732" s="657">
        <v>25</v>
      </c>
      <c r="DR732" s="665">
        <v>58</v>
      </c>
      <c r="DS732" s="657">
        <v>40</v>
      </c>
      <c r="DT732" s="666">
        <v>18</v>
      </c>
      <c r="DU732" s="665">
        <v>59</v>
      </c>
      <c r="DV732" s="657">
        <v>33</v>
      </c>
      <c r="DW732" s="666">
        <v>26</v>
      </c>
    </row>
    <row r="733" spans="1:127" x14ac:dyDescent="0.15">
      <c r="A733" s="529" t="s">
        <v>2075</v>
      </c>
      <c r="B733" s="661">
        <v>901</v>
      </c>
      <c r="C733" s="662">
        <v>517</v>
      </c>
      <c r="D733" s="663">
        <v>384</v>
      </c>
      <c r="E733" s="657">
        <v>352</v>
      </c>
      <c r="F733" s="657">
        <v>219</v>
      </c>
      <c r="G733" s="657">
        <v>133</v>
      </c>
      <c r="H733" s="665">
        <v>97</v>
      </c>
      <c r="I733" s="657">
        <v>60</v>
      </c>
      <c r="J733" s="666">
        <v>37</v>
      </c>
      <c r="K733" s="657">
        <v>32</v>
      </c>
      <c r="L733" s="657">
        <v>22</v>
      </c>
      <c r="M733" s="657">
        <v>10</v>
      </c>
      <c r="N733" s="665">
        <v>36</v>
      </c>
      <c r="O733" s="657">
        <v>25</v>
      </c>
      <c r="P733" s="666">
        <v>11</v>
      </c>
      <c r="Q733" s="657">
        <v>96</v>
      </c>
      <c r="R733" s="657">
        <v>46</v>
      </c>
      <c r="S733" s="657">
        <v>50</v>
      </c>
      <c r="T733" s="665">
        <v>5</v>
      </c>
      <c r="U733" s="657">
        <v>5</v>
      </c>
      <c r="V733" s="666">
        <v>0</v>
      </c>
      <c r="W733" s="657">
        <v>68</v>
      </c>
      <c r="X733" s="657">
        <v>16</v>
      </c>
      <c r="Y733" s="657">
        <v>52</v>
      </c>
      <c r="Z733" s="665">
        <v>9</v>
      </c>
      <c r="AA733" s="657">
        <v>3</v>
      </c>
      <c r="AB733" s="666">
        <v>6</v>
      </c>
      <c r="AC733" s="657">
        <v>8</v>
      </c>
      <c r="AD733" s="657">
        <v>3</v>
      </c>
      <c r="AE733" s="657">
        <v>5</v>
      </c>
      <c r="AF733" s="665">
        <v>7</v>
      </c>
      <c r="AG733" s="657">
        <v>3</v>
      </c>
      <c r="AH733" s="666">
        <v>4</v>
      </c>
      <c r="AI733" s="657">
        <v>24</v>
      </c>
      <c r="AJ733" s="657">
        <v>16</v>
      </c>
      <c r="AK733" s="657">
        <v>8</v>
      </c>
      <c r="AL733" s="665">
        <v>5</v>
      </c>
      <c r="AM733" s="657">
        <v>3</v>
      </c>
      <c r="AN733" s="666">
        <v>2</v>
      </c>
      <c r="AO733" s="657">
        <v>2</v>
      </c>
      <c r="AP733" s="657">
        <v>1</v>
      </c>
      <c r="AQ733" s="657">
        <v>1</v>
      </c>
      <c r="AR733" s="665">
        <v>59</v>
      </c>
      <c r="AS733" s="657">
        <v>19</v>
      </c>
      <c r="AT733" s="666">
        <v>40</v>
      </c>
      <c r="AU733" s="657">
        <v>9</v>
      </c>
      <c r="AV733" s="657">
        <v>6</v>
      </c>
      <c r="AW733" s="657">
        <v>3</v>
      </c>
      <c r="AX733" s="665">
        <v>13</v>
      </c>
      <c r="AY733" s="657">
        <v>10</v>
      </c>
      <c r="AZ733" s="666">
        <v>3</v>
      </c>
      <c r="BA733" s="657">
        <v>16</v>
      </c>
      <c r="BB733" s="657">
        <v>13</v>
      </c>
      <c r="BC733" s="657">
        <v>3</v>
      </c>
      <c r="BD733" s="665">
        <v>3</v>
      </c>
      <c r="BE733" s="657">
        <v>3</v>
      </c>
      <c r="BF733" s="666">
        <v>0</v>
      </c>
      <c r="BG733" s="657">
        <v>10</v>
      </c>
      <c r="BH733" s="657">
        <v>8</v>
      </c>
      <c r="BI733" s="657">
        <v>2</v>
      </c>
      <c r="BJ733" s="665">
        <v>3</v>
      </c>
      <c r="BK733" s="657">
        <v>3</v>
      </c>
      <c r="BL733" s="666">
        <v>0</v>
      </c>
      <c r="BM733" s="657">
        <v>1</v>
      </c>
      <c r="BN733" s="657">
        <v>1</v>
      </c>
      <c r="BO733" s="657">
        <v>0</v>
      </c>
      <c r="BP733" s="665">
        <v>2</v>
      </c>
      <c r="BQ733" s="657">
        <v>2</v>
      </c>
      <c r="BR733" s="666">
        <v>0</v>
      </c>
      <c r="BS733" s="657">
        <v>4</v>
      </c>
      <c r="BT733" s="657">
        <v>3</v>
      </c>
      <c r="BU733" s="657">
        <v>1</v>
      </c>
      <c r="BV733" s="665">
        <v>1</v>
      </c>
      <c r="BW733" s="657">
        <v>1</v>
      </c>
      <c r="BX733" s="666">
        <v>0</v>
      </c>
      <c r="BY733" s="657">
        <v>1</v>
      </c>
      <c r="BZ733" s="657">
        <v>1</v>
      </c>
      <c r="CA733" s="657">
        <v>0</v>
      </c>
      <c r="CB733" s="665">
        <v>6</v>
      </c>
      <c r="CC733" s="657">
        <v>4</v>
      </c>
      <c r="CD733" s="666">
        <v>2</v>
      </c>
      <c r="CE733" s="657">
        <v>1</v>
      </c>
      <c r="CF733" s="657">
        <v>0</v>
      </c>
      <c r="CG733" s="657">
        <v>1</v>
      </c>
      <c r="CH733" s="665">
        <v>1</v>
      </c>
      <c r="CI733" s="657">
        <v>1</v>
      </c>
      <c r="CJ733" s="666">
        <v>0</v>
      </c>
      <c r="CK733" s="657">
        <v>13</v>
      </c>
      <c r="CL733" s="657">
        <v>9</v>
      </c>
      <c r="CM733" s="657">
        <v>4</v>
      </c>
      <c r="CN733" s="665">
        <v>3</v>
      </c>
      <c r="CO733" s="657">
        <v>3</v>
      </c>
      <c r="CP733" s="666">
        <v>0</v>
      </c>
      <c r="CQ733" s="657">
        <v>0</v>
      </c>
      <c r="CR733" s="657">
        <v>0</v>
      </c>
      <c r="CS733" s="657">
        <v>0</v>
      </c>
      <c r="CT733" s="665">
        <v>1</v>
      </c>
      <c r="CU733" s="657">
        <v>0</v>
      </c>
      <c r="CV733" s="666">
        <v>1</v>
      </c>
      <c r="CW733" s="657">
        <v>1</v>
      </c>
      <c r="CX733" s="657">
        <v>1</v>
      </c>
      <c r="CY733" s="657">
        <v>0</v>
      </c>
      <c r="CZ733" s="665">
        <v>0</v>
      </c>
      <c r="DA733" s="657">
        <v>0</v>
      </c>
      <c r="DB733" s="666">
        <v>0</v>
      </c>
      <c r="DC733" s="657">
        <v>1</v>
      </c>
      <c r="DD733" s="657">
        <v>0</v>
      </c>
      <c r="DE733" s="657">
        <v>1</v>
      </c>
      <c r="DF733" s="665">
        <v>0</v>
      </c>
      <c r="DG733" s="657">
        <v>0</v>
      </c>
      <c r="DH733" s="666">
        <v>0</v>
      </c>
      <c r="DI733" s="657">
        <v>0</v>
      </c>
      <c r="DJ733" s="657">
        <v>0</v>
      </c>
      <c r="DK733" s="657">
        <v>0</v>
      </c>
      <c r="DL733" s="665">
        <v>6</v>
      </c>
      <c r="DM733" s="657">
        <v>3</v>
      </c>
      <c r="DN733" s="666">
        <v>3</v>
      </c>
      <c r="DO733" s="657">
        <v>3</v>
      </c>
      <c r="DP733" s="657">
        <v>2</v>
      </c>
      <c r="DQ733" s="657">
        <v>1</v>
      </c>
      <c r="DR733" s="665">
        <v>1</v>
      </c>
      <c r="DS733" s="657">
        <v>1</v>
      </c>
      <c r="DT733" s="666">
        <v>0</v>
      </c>
      <c r="DU733" s="665">
        <v>1</v>
      </c>
      <c r="DV733" s="657">
        <v>1</v>
      </c>
      <c r="DW733" s="666">
        <v>0</v>
      </c>
    </row>
    <row r="734" spans="1:127" x14ac:dyDescent="0.15">
      <c r="A734" s="529" t="s">
        <v>2076</v>
      </c>
      <c r="B734" s="661">
        <v>2044</v>
      </c>
      <c r="C734" s="662">
        <v>1227</v>
      </c>
      <c r="D734" s="663">
        <v>816</v>
      </c>
      <c r="E734" s="657">
        <v>519</v>
      </c>
      <c r="F734" s="657">
        <v>295</v>
      </c>
      <c r="G734" s="657">
        <v>224</v>
      </c>
      <c r="H734" s="665">
        <v>244</v>
      </c>
      <c r="I734" s="657">
        <v>150</v>
      </c>
      <c r="J734" s="666">
        <v>94</v>
      </c>
      <c r="K734" s="657">
        <v>103</v>
      </c>
      <c r="L734" s="657">
        <v>65</v>
      </c>
      <c r="M734" s="657">
        <v>38</v>
      </c>
      <c r="N734" s="665">
        <v>88</v>
      </c>
      <c r="O734" s="657">
        <v>48</v>
      </c>
      <c r="P734" s="666">
        <v>40</v>
      </c>
      <c r="Q734" s="657">
        <v>82</v>
      </c>
      <c r="R734" s="657">
        <v>46</v>
      </c>
      <c r="S734" s="657">
        <v>36</v>
      </c>
      <c r="T734" s="665">
        <v>25</v>
      </c>
      <c r="U734" s="657">
        <v>20</v>
      </c>
      <c r="V734" s="666">
        <v>5</v>
      </c>
      <c r="W734" s="657">
        <v>5</v>
      </c>
      <c r="X734" s="657">
        <v>4</v>
      </c>
      <c r="Y734" s="657">
        <v>1</v>
      </c>
      <c r="Z734" s="665">
        <v>28</v>
      </c>
      <c r="AA734" s="657">
        <v>12</v>
      </c>
      <c r="AB734" s="666">
        <v>16</v>
      </c>
      <c r="AC734" s="657">
        <v>10</v>
      </c>
      <c r="AD734" s="657">
        <v>8</v>
      </c>
      <c r="AE734" s="657">
        <v>2</v>
      </c>
      <c r="AF734" s="665">
        <v>90</v>
      </c>
      <c r="AG734" s="657">
        <v>48</v>
      </c>
      <c r="AH734" s="666">
        <v>42</v>
      </c>
      <c r="AI734" s="657">
        <v>54</v>
      </c>
      <c r="AJ734" s="657">
        <v>28</v>
      </c>
      <c r="AK734" s="657">
        <v>26</v>
      </c>
      <c r="AL734" s="665">
        <v>28</v>
      </c>
      <c r="AM734" s="657">
        <v>13</v>
      </c>
      <c r="AN734" s="666">
        <v>15</v>
      </c>
      <c r="AO734" s="657">
        <v>40</v>
      </c>
      <c r="AP734" s="657">
        <v>29</v>
      </c>
      <c r="AQ734" s="657">
        <v>11</v>
      </c>
      <c r="AR734" s="665">
        <v>18</v>
      </c>
      <c r="AS734" s="657">
        <v>10</v>
      </c>
      <c r="AT734" s="666">
        <v>8</v>
      </c>
      <c r="AU734" s="657">
        <v>67</v>
      </c>
      <c r="AV734" s="657">
        <v>42</v>
      </c>
      <c r="AW734" s="657">
        <v>25</v>
      </c>
      <c r="AX734" s="665">
        <v>25</v>
      </c>
      <c r="AY734" s="657">
        <v>12</v>
      </c>
      <c r="AZ734" s="666">
        <v>13</v>
      </c>
      <c r="BA734" s="657">
        <v>13</v>
      </c>
      <c r="BB734" s="657">
        <v>9</v>
      </c>
      <c r="BC734" s="657">
        <v>4</v>
      </c>
      <c r="BD734" s="665">
        <v>17</v>
      </c>
      <c r="BE734" s="657">
        <v>10</v>
      </c>
      <c r="BF734" s="666">
        <v>7</v>
      </c>
      <c r="BG734" s="657">
        <v>34</v>
      </c>
      <c r="BH734" s="657">
        <v>16</v>
      </c>
      <c r="BI734" s="657">
        <v>17</v>
      </c>
      <c r="BJ734" s="665">
        <v>36</v>
      </c>
      <c r="BK734" s="657">
        <v>27</v>
      </c>
      <c r="BL734" s="666">
        <v>9</v>
      </c>
      <c r="BM734" s="657">
        <v>28</v>
      </c>
      <c r="BN734" s="657">
        <v>21</v>
      </c>
      <c r="BO734" s="657">
        <v>7</v>
      </c>
      <c r="BP734" s="665">
        <v>31</v>
      </c>
      <c r="BQ734" s="657">
        <v>19</v>
      </c>
      <c r="BR734" s="666">
        <v>12</v>
      </c>
      <c r="BS734" s="657">
        <v>101</v>
      </c>
      <c r="BT734" s="657">
        <v>66</v>
      </c>
      <c r="BU734" s="657">
        <v>35</v>
      </c>
      <c r="BV734" s="665">
        <v>41</v>
      </c>
      <c r="BW734" s="657">
        <v>20</v>
      </c>
      <c r="BX734" s="666">
        <v>21</v>
      </c>
      <c r="BY734" s="657">
        <v>43</v>
      </c>
      <c r="BZ734" s="657">
        <v>26</v>
      </c>
      <c r="CA734" s="657">
        <v>17</v>
      </c>
      <c r="CB734" s="665">
        <v>16</v>
      </c>
      <c r="CC734" s="657">
        <v>10</v>
      </c>
      <c r="CD734" s="666">
        <v>6</v>
      </c>
      <c r="CE734" s="657">
        <v>23</v>
      </c>
      <c r="CF734" s="657">
        <v>13</v>
      </c>
      <c r="CG734" s="657">
        <v>10</v>
      </c>
      <c r="CH734" s="665">
        <v>41</v>
      </c>
      <c r="CI734" s="657">
        <v>28</v>
      </c>
      <c r="CJ734" s="666">
        <v>13</v>
      </c>
      <c r="CK734" s="657">
        <v>52</v>
      </c>
      <c r="CL734" s="657">
        <v>33</v>
      </c>
      <c r="CM734" s="657">
        <v>19</v>
      </c>
      <c r="CN734" s="665">
        <v>2</v>
      </c>
      <c r="CO734" s="657">
        <v>2</v>
      </c>
      <c r="CP734" s="666">
        <v>0</v>
      </c>
      <c r="CQ734" s="657">
        <v>28</v>
      </c>
      <c r="CR734" s="657">
        <v>18</v>
      </c>
      <c r="CS734" s="657">
        <v>10</v>
      </c>
      <c r="CT734" s="665">
        <v>18</v>
      </c>
      <c r="CU734" s="657">
        <v>15</v>
      </c>
      <c r="CV734" s="666">
        <v>3</v>
      </c>
      <c r="CW734" s="657">
        <v>5</v>
      </c>
      <c r="CX734" s="657">
        <v>2</v>
      </c>
      <c r="CY734" s="657">
        <v>3</v>
      </c>
      <c r="CZ734" s="665">
        <v>10</v>
      </c>
      <c r="DA734" s="657">
        <v>9</v>
      </c>
      <c r="DB734" s="666">
        <v>1</v>
      </c>
      <c r="DC734" s="657">
        <v>10</v>
      </c>
      <c r="DD734" s="657">
        <v>5</v>
      </c>
      <c r="DE734" s="657">
        <v>5</v>
      </c>
      <c r="DF734" s="665">
        <v>29</v>
      </c>
      <c r="DG734" s="657">
        <v>18</v>
      </c>
      <c r="DH734" s="666">
        <v>11</v>
      </c>
      <c r="DI734" s="657">
        <v>8</v>
      </c>
      <c r="DJ734" s="657">
        <v>6</v>
      </c>
      <c r="DK734" s="657">
        <v>2</v>
      </c>
      <c r="DL734" s="665">
        <v>5</v>
      </c>
      <c r="DM734" s="657">
        <v>4</v>
      </c>
      <c r="DN734" s="666">
        <v>1</v>
      </c>
      <c r="DO734" s="657">
        <v>11</v>
      </c>
      <c r="DP734" s="657">
        <v>9</v>
      </c>
      <c r="DQ734" s="657">
        <v>2</v>
      </c>
      <c r="DR734" s="665">
        <v>4</v>
      </c>
      <c r="DS734" s="657">
        <v>3</v>
      </c>
      <c r="DT734" s="666">
        <v>1</v>
      </c>
      <c r="DU734" s="665">
        <v>12</v>
      </c>
      <c r="DV734" s="657">
        <v>8</v>
      </c>
      <c r="DW734" s="666">
        <v>4</v>
      </c>
    </row>
    <row r="735" spans="1:127" x14ac:dyDescent="0.15">
      <c r="A735" s="529" t="s">
        <v>2077</v>
      </c>
      <c r="B735" s="661">
        <v>144171</v>
      </c>
      <c r="C735" s="662">
        <v>83549</v>
      </c>
      <c r="D735" s="663">
        <v>59567</v>
      </c>
      <c r="E735" s="657">
        <v>64087</v>
      </c>
      <c r="F735" s="657">
        <v>33816</v>
      </c>
      <c r="G735" s="657">
        <v>29941</v>
      </c>
      <c r="H735" s="665">
        <v>17949</v>
      </c>
      <c r="I735" s="657">
        <v>10228</v>
      </c>
      <c r="J735" s="666">
        <v>7588</v>
      </c>
      <c r="K735" s="657">
        <v>12656</v>
      </c>
      <c r="L735" s="657">
        <v>8439</v>
      </c>
      <c r="M735" s="657">
        <v>4050</v>
      </c>
      <c r="N735" s="665">
        <v>6404</v>
      </c>
      <c r="O735" s="657">
        <v>4098</v>
      </c>
      <c r="P735" s="666">
        <v>2261</v>
      </c>
      <c r="Q735" s="657">
        <v>9553</v>
      </c>
      <c r="R735" s="657">
        <v>6235</v>
      </c>
      <c r="S735" s="657">
        <v>3174</v>
      </c>
      <c r="T735" s="665">
        <v>855</v>
      </c>
      <c r="U735" s="657">
        <v>567</v>
      </c>
      <c r="V735" s="666">
        <v>288</v>
      </c>
      <c r="W735" s="657">
        <v>846</v>
      </c>
      <c r="X735" s="657">
        <v>434</v>
      </c>
      <c r="Y735" s="657">
        <v>398</v>
      </c>
      <c r="Z735" s="665">
        <v>2720</v>
      </c>
      <c r="AA735" s="657">
        <v>1689</v>
      </c>
      <c r="AB735" s="666">
        <v>1005</v>
      </c>
      <c r="AC735" s="657">
        <v>576</v>
      </c>
      <c r="AD735" s="657">
        <v>328</v>
      </c>
      <c r="AE735" s="657">
        <v>247</v>
      </c>
      <c r="AF735" s="665">
        <v>1370</v>
      </c>
      <c r="AG735" s="657">
        <v>911</v>
      </c>
      <c r="AH735" s="666">
        <v>459</v>
      </c>
      <c r="AI735" s="657">
        <v>3803</v>
      </c>
      <c r="AJ735" s="657">
        <v>2346</v>
      </c>
      <c r="AK735" s="657">
        <v>1457</v>
      </c>
      <c r="AL735" s="665">
        <v>1034</v>
      </c>
      <c r="AM735" s="657">
        <v>544</v>
      </c>
      <c r="AN735" s="666">
        <v>490</v>
      </c>
      <c r="AO735" s="657">
        <v>615</v>
      </c>
      <c r="AP735" s="657">
        <v>424</v>
      </c>
      <c r="AQ735" s="657">
        <v>191</v>
      </c>
      <c r="AR735" s="665">
        <v>2459</v>
      </c>
      <c r="AS735" s="657">
        <v>1586</v>
      </c>
      <c r="AT735" s="666">
        <v>873</v>
      </c>
      <c r="AU735" s="657">
        <v>1413</v>
      </c>
      <c r="AV735" s="657">
        <v>1095</v>
      </c>
      <c r="AW735" s="657">
        <v>289</v>
      </c>
      <c r="AX735" s="665">
        <v>1706</v>
      </c>
      <c r="AY735" s="657">
        <v>1026</v>
      </c>
      <c r="AZ735" s="666">
        <v>676</v>
      </c>
      <c r="BA735" s="657">
        <v>2268</v>
      </c>
      <c r="BB735" s="657">
        <v>1589</v>
      </c>
      <c r="BC735" s="657">
        <v>679</v>
      </c>
      <c r="BD735" s="665">
        <v>918</v>
      </c>
      <c r="BE735" s="657">
        <v>512</v>
      </c>
      <c r="BF735" s="666">
        <v>340</v>
      </c>
      <c r="BG735" s="657">
        <v>4116</v>
      </c>
      <c r="BH735" s="657">
        <v>1545</v>
      </c>
      <c r="BI735" s="657">
        <v>2500</v>
      </c>
      <c r="BJ735" s="665">
        <v>261</v>
      </c>
      <c r="BK735" s="657">
        <v>197</v>
      </c>
      <c r="BL735" s="666">
        <v>64</v>
      </c>
      <c r="BM735" s="657">
        <v>233</v>
      </c>
      <c r="BN735" s="657">
        <v>169</v>
      </c>
      <c r="BO735" s="657">
        <v>64</v>
      </c>
      <c r="BP735" s="665">
        <v>295</v>
      </c>
      <c r="BQ735" s="657">
        <v>231</v>
      </c>
      <c r="BR735" s="666">
        <v>64</v>
      </c>
      <c r="BS735" s="657">
        <v>1056</v>
      </c>
      <c r="BT735" s="657">
        <v>710</v>
      </c>
      <c r="BU735" s="657">
        <v>331</v>
      </c>
      <c r="BV735" s="665">
        <v>502</v>
      </c>
      <c r="BW735" s="657">
        <v>368</v>
      </c>
      <c r="BX735" s="666">
        <v>134</v>
      </c>
      <c r="BY735" s="657">
        <v>412</v>
      </c>
      <c r="BZ735" s="657">
        <v>333</v>
      </c>
      <c r="CA735" s="657">
        <v>79</v>
      </c>
      <c r="CB735" s="665">
        <v>374</v>
      </c>
      <c r="CC735" s="657">
        <v>278</v>
      </c>
      <c r="CD735" s="666">
        <v>96</v>
      </c>
      <c r="CE735" s="657">
        <v>622</v>
      </c>
      <c r="CF735" s="657">
        <v>342</v>
      </c>
      <c r="CG735" s="657">
        <v>280</v>
      </c>
      <c r="CH735" s="665">
        <v>1080</v>
      </c>
      <c r="CI735" s="657">
        <v>698</v>
      </c>
      <c r="CJ735" s="666">
        <v>378</v>
      </c>
      <c r="CK735" s="657">
        <v>846</v>
      </c>
      <c r="CL735" s="657">
        <v>528</v>
      </c>
      <c r="CM735" s="657">
        <v>314</v>
      </c>
      <c r="CN735" s="665">
        <v>113</v>
      </c>
      <c r="CO735" s="657">
        <v>91</v>
      </c>
      <c r="CP735" s="666">
        <v>22</v>
      </c>
      <c r="CQ735" s="657">
        <v>84</v>
      </c>
      <c r="CR735" s="657">
        <v>63</v>
      </c>
      <c r="CS735" s="657">
        <v>19</v>
      </c>
      <c r="CT735" s="665">
        <v>253</v>
      </c>
      <c r="CU735" s="657">
        <v>186</v>
      </c>
      <c r="CV735" s="666">
        <v>67</v>
      </c>
      <c r="CW735" s="657">
        <v>629</v>
      </c>
      <c r="CX735" s="657">
        <v>408</v>
      </c>
      <c r="CY735" s="657">
        <v>221</v>
      </c>
      <c r="CZ735" s="665">
        <v>92</v>
      </c>
      <c r="DA735" s="657">
        <v>71</v>
      </c>
      <c r="DB735" s="666">
        <v>21</v>
      </c>
      <c r="DC735" s="657">
        <v>393</v>
      </c>
      <c r="DD735" s="657">
        <v>248</v>
      </c>
      <c r="DE735" s="657">
        <v>145</v>
      </c>
      <c r="DF735" s="665">
        <v>138</v>
      </c>
      <c r="DG735" s="657">
        <v>89</v>
      </c>
      <c r="DH735" s="666">
        <v>49</v>
      </c>
      <c r="DI735" s="657">
        <v>787</v>
      </c>
      <c r="DJ735" s="657">
        <v>625</v>
      </c>
      <c r="DK735" s="657">
        <v>162</v>
      </c>
      <c r="DL735" s="665">
        <v>120</v>
      </c>
      <c r="DM735" s="657">
        <v>94</v>
      </c>
      <c r="DN735" s="666">
        <v>26</v>
      </c>
      <c r="DO735" s="657">
        <v>211</v>
      </c>
      <c r="DP735" s="657">
        <v>182</v>
      </c>
      <c r="DQ735" s="657">
        <v>29</v>
      </c>
      <c r="DR735" s="665">
        <v>113</v>
      </c>
      <c r="DS735" s="657">
        <v>83</v>
      </c>
      <c r="DT735" s="666">
        <v>30</v>
      </c>
      <c r="DU735" s="665">
        <v>209</v>
      </c>
      <c r="DV735" s="657">
        <v>143</v>
      </c>
      <c r="DW735" s="666">
        <v>66</v>
      </c>
    </row>
    <row r="736" spans="1:127" x14ac:dyDescent="0.15">
      <c r="A736" s="529" t="s">
        <v>2078</v>
      </c>
      <c r="B736" s="661">
        <v>8486</v>
      </c>
      <c r="C736" s="662">
        <v>7064</v>
      </c>
      <c r="D736" s="663">
        <v>1398</v>
      </c>
      <c r="E736" s="657">
        <v>1977</v>
      </c>
      <c r="F736" s="657">
        <v>1639</v>
      </c>
      <c r="G736" s="657">
        <v>338</v>
      </c>
      <c r="H736" s="665">
        <v>1418</v>
      </c>
      <c r="I736" s="657">
        <v>1172</v>
      </c>
      <c r="J736" s="666">
        <v>237</v>
      </c>
      <c r="K736" s="657">
        <v>827</v>
      </c>
      <c r="L736" s="657">
        <v>729</v>
      </c>
      <c r="M736" s="657">
        <v>98</v>
      </c>
      <c r="N736" s="665">
        <v>457</v>
      </c>
      <c r="O736" s="657">
        <v>381</v>
      </c>
      <c r="P736" s="666">
        <v>76</v>
      </c>
      <c r="Q736" s="657">
        <v>568</v>
      </c>
      <c r="R736" s="657">
        <v>503</v>
      </c>
      <c r="S736" s="657">
        <v>65</v>
      </c>
      <c r="T736" s="665">
        <v>59</v>
      </c>
      <c r="U736" s="657">
        <v>51</v>
      </c>
      <c r="V736" s="666">
        <v>8</v>
      </c>
      <c r="W736" s="657">
        <v>60</v>
      </c>
      <c r="X736" s="657">
        <v>55</v>
      </c>
      <c r="Y736" s="657">
        <v>5</v>
      </c>
      <c r="Z736" s="665">
        <v>173</v>
      </c>
      <c r="AA736" s="657">
        <v>150</v>
      </c>
      <c r="AB736" s="666">
        <v>23</v>
      </c>
      <c r="AC736" s="657">
        <v>10</v>
      </c>
      <c r="AD736" s="657">
        <v>10</v>
      </c>
      <c r="AE736" s="657">
        <v>0</v>
      </c>
      <c r="AF736" s="665">
        <v>211</v>
      </c>
      <c r="AG736" s="657">
        <v>179</v>
      </c>
      <c r="AH736" s="666">
        <v>32</v>
      </c>
      <c r="AI736" s="657">
        <v>214</v>
      </c>
      <c r="AJ736" s="657">
        <v>175</v>
      </c>
      <c r="AK736" s="657">
        <v>39</v>
      </c>
      <c r="AL736" s="665">
        <v>98</v>
      </c>
      <c r="AM736" s="657">
        <v>80</v>
      </c>
      <c r="AN736" s="666">
        <v>18</v>
      </c>
      <c r="AO736" s="657">
        <v>142</v>
      </c>
      <c r="AP736" s="657">
        <v>106</v>
      </c>
      <c r="AQ736" s="657">
        <v>36</v>
      </c>
      <c r="AR736" s="665">
        <v>227</v>
      </c>
      <c r="AS736" s="657">
        <v>208</v>
      </c>
      <c r="AT736" s="666">
        <v>19</v>
      </c>
      <c r="AU736" s="657">
        <v>143</v>
      </c>
      <c r="AV736" s="657">
        <v>126</v>
      </c>
      <c r="AW736" s="657">
        <v>17</v>
      </c>
      <c r="AX736" s="665">
        <v>128</v>
      </c>
      <c r="AY736" s="657">
        <v>92</v>
      </c>
      <c r="AZ736" s="666">
        <v>36</v>
      </c>
      <c r="BA736" s="657">
        <v>228</v>
      </c>
      <c r="BB736" s="657">
        <v>184</v>
      </c>
      <c r="BC736" s="657">
        <v>44</v>
      </c>
      <c r="BD736" s="665">
        <v>77</v>
      </c>
      <c r="BE736" s="657">
        <v>63</v>
      </c>
      <c r="BF736" s="666">
        <v>14</v>
      </c>
      <c r="BG736" s="657">
        <v>165</v>
      </c>
      <c r="BH736" s="657">
        <v>119</v>
      </c>
      <c r="BI736" s="657">
        <v>46</v>
      </c>
      <c r="BJ736" s="665">
        <v>71</v>
      </c>
      <c r="BK736" s="657">
        <v>63</v>
      </c>
      <c r="BL736" s="666">
        <v>8</v>
      </c>
      <c r="BM736" s="657">
        <v>50</v>
      </c>
      <c r="BN736" s="657">
        <v>40</v>
      </c>
      <c r="BO736" s="657">
        <v>10</v>
      </c>
      <c r="BP736" s="665">
        <v>36</v>
      </c>
      <c r="BQ736" s="657">
        <v>30</v>
      </c>
      <c r="BR736" s="666">
        <v>6</v>
      </c>
      <c r="BS736" s="657">
        <v>98</v>
      </c>
      <c r="BT736" s="657">
        <v>63</v>
      </c>
      <c r="BU736" s="657">
        <v>20</v>
      </c>
      <c r="BV736" s="665">
        <v>76</v>
      </c>
      <c r="BW736" s="657">
        <v>63</v>
      </c>
      <c r="BX736" s="666">
        <v>13</v>
      </c>
      <c r="BY736" s="657">
        <v>96</v>
      </c>
      <c r="BZ736" s="657">
        <v>77</v>
      </c>
      <c r="CA736" s="657">
        <v>19</v>
      </c>
      <c r="CB736" s="665">
        <v>70</v>
      </c>
      <c r="CC736" s="657">
        <v>60</v>
      </c>
      <c r="CD736" s="666">
        <v>10</v>
      </c>
      <c r="CE736" s="657">
        <v>62</v>
      </c>
      <c r="CF736" s="657">
        <v>41</v>
      </c>
      <c r="CG736" s="657">
        <v>21</v>
      </c>
      <c r="CH736" s="665">
        <v>77</v>
      </c>
      <c r="CI736" s="657">
        <v>59</v>
      </c>
      <c r="CJ736" s="666">
        <v>18</v>
      </c>
      <c r="CK736" s="657">
        <v>184</v>
      </c>
      <c r="CL736" s="657">
        <v>152</v>
      </c>
      <c r="CM736" s="657">
        <v>32</v>
      </c>
      <c r="CN736" s="665">
        <v>28</v>
      </c>
      <c r="CO736" s="657">
        <v>24</v>
      </c>
      <c r="CP736" s="666">
        <v>4</v>
      </c>
      <c r="CQ736" s="657">
        <v>2</v>
      </c>
      <c r="CR736" s="657">
        <v>1</v>
      </c>
      <c r="CS736" s="657">
        <v>1</v>
      </c>
      <c r="CT736" s="665">
        <v>98</v>
      </c>
      <c r="CU736" s="657">
        <v>81</v>
      </c>
      <c r="CV736" s="666">
        <v>17</v>
      </c>
      <c r="CW736" s="657">
        <v>14</v>
      </c>
      <c r="CX736" s="657">
        <v>11</v>
      </c>
      <c r="CY736" s="657">
        <v>3</v>
      </c>
      <c r="CZ736" s="665">
        <v>49</v>
      </c>
      <c r="DA736" s="657">
        <v>38</v>
      </c>
      <c r="DB736" s="666">
        <v>11</v>
      </c>
      <c r="DC736" s="657">
        <v>33</v>
      </c>
      <c r="DD736" s="657">
        <v>26</v>
      </c>
      <c r="DE736" s="657">
        <v>7</v>
      </c>
      <c r="DF736" s="665">
        <v>21</v>
      </c>
      <c r="DG736" s="657">
        <v>14</v>
      </c>
      <c r="DH736" s="666">
        <v>7</v>
      </c>
      <c r="DI736" s="657">
        <v>59</v>
      </c>
      <c r="DJ736" s="657">
        <v>52</v>
      </c>
      <c r="DK736" s="657">
        <v>7</v>
      </c>
      <c r="DL736" s="665">
        <v>23</v>
      </c>
      <c r="DM736" s="657">
        <v>20</v>
      </c>
      <c r="DN736" s="666">
        <v>3</v>
      </c>
      <c r="DO736" s="657">
        <v>69</v>
      </c>
      <c r="DP736" s="657">
        <v>60</v>
      </c>
      <c r="DQ736" s="657">
        <v>9</v>
      </c>
      <c r="DR736" s="665">
        <v>33</v>
      </c>
      <c r="DS736" s="657">
        <v>20</v>
      </c>
      <c r="DT736" s="666">
        <v>13</v>
      </c>
      <c r="DU736" s="665">
        <v>55</v>
      </c>
      <c r="DV736" s="657">
        <v>47</v>
      </c>
      <c r="DW736" s="666">
        <v>8</v>
      </c>
    </row>
    <row r="737" spans="1:127" x14ac:dyDescent="0.15">
      <c r="A737" s="529" t="s">
        <v>2079</v>
      </c>
      <c r="B737" s="661">
        <v>53</v>
      </c>
      <c r="C737" s="662">
        <v>34</v>
      </c>
      <c r="D737" s="663">
        <v>19</v>
      </c>
      <c r="E737" s="657">
        <v>25</v>
      </c>
      <c r="F737" s="657">
        <v>16</v>
      </c>
      <c r="G737" s="657">
        <v>9</v>
      </c>
      <c r="H737" s="665">
        <v>0</v>
      </c>
      <c r="I737" s="657">
        <v>0</v>
      </c>
      <c r="J737" s="666">
        <v>0</v>
      </c>
      <c r="K737" s="657">
        <v>0</v>
      </c>
      <c r="L737" s="657">
        <v>0</v>
      </c>
      <c r="M737" s="657">
        <v>0</v>
      </c>
      <c r="N737" s="665">
        <v>17</v>
      </c>
      <c r="O737" s="657">
        <v>8</v>
      </c>
      <c r="P737" s="666">
        <v>9</v>
      </c>
      <c r="Q737" s="657">
        <v>0</v>
      </c>
      <c r="R737" s="657">
        <v>0</v>
      </c>
      <c r="S737" s="657">
        <v>0</v>
      </c>
      <c r="T737" s="665">
        <v>0</v>
      </c>
      <c r="U737" s="657">
        <v>0</v>
      </c>
      <c r="V737" s="666">
        <v>0</v>
      </c>
      <c r="W737" s="657">
        <v>0</v>
      </c>
      <c r="X737" s="657">
        <v>0</v>
      </c>
      <c r="Y737" s="657">
        <v>0</v>
      </c>
      <c r="Z737" s="665">
        <v>0</v>
      </c>
      <c r="AA737" s="657">
        <v>0</v>
      </c>
      <c r="AB737" s="666">
        <v>0</v>
      </c>
      <c r="AC737" s="657">
        <v>0</v>
      </c>
      <c r="AD737" s="657">
        <v>0</v>
      </c>
      <c r="AE737" s="657">
        <v>0</v>
      </c>
      <c r="AF737" s="665">
        <v>0</v>
      </c>
      <c r="AG737" s="657">
        <v>0</v>
      </c>
      <c r="AH737" s="666">
        <v>0</v>
      </c>
      <c r="AI737" s="657">
        <v>0</v>
      </c>
      <c r="AJ737" s="657">
        <v>0</v>
      </c>
      <c r="AK737" s="657">
        <v>0</v>
      </c>
      <c r="AL737" s="665">
        <v>0</v>
      </c>
      <c r="AM737" s="657">
        <v>0</v>
      </c>
      <c r="AN737" s="666">
        <v>0</v>
      </c>
      <c r="AO737" s="657">
        <v>0</v>
      </c>
      <c r="AP737" s="657">
        <v>0</v>
      </c>
      <c r="AQ737" s="657">
        <v>0</v>
      </c>
      <c r="AR737" s="665">
        <v>0</v>
      </c>
      <c r="AS737" s="657">
        <v>0</v>
      </c>
      <c r="AT737" s="666">
        <v>0</v>
      </c>
      <c r="AU737" s="657">
        <v>0</v>
      </c>
      <c r="AV737" s="657">
        <v>0</v>
      </c>
      <c r="AW737" s="657">
        <v>0</v>
      </c>
      <c r="AX737" s="665">
        <v>0</v>
      </c>
      <c r="AY737" s="657">
        <v>0</v>
      </c>
      <c r="AZ737" s="666">
        <v>0</v>
      </c>
      <c r="BA737" s="657">
        <v>0</v>
      </c>
      <c r="BB737" s="657">
        <v>0</v>
      </c>
      <c r="BC737" s="657">
        <v>0</v>
      </c>
      <c r="BD737" s="665">
        <v>0</v>
      </c>
      <c r="BE737" s="657">
        <v>0</v>
      </c>
      <c r="BF737" s="666">
        <v>0</v>
      </c>
      <c r="BG737" s="657">
        <v>0</v>
      </c>
      <c r="BH737" s="657">
        <v>0</v>
      </c>
      <c r="BI737" s="657">
        <v>0</v>
      </c>
      <c r="BJ737" s="665">
        <v>0</v>
      </c>
      <c r="BK737" s="657">
        <v>0</v>
      </c>
      <c r="BL737" s="666">
        <v>0</v>
      </c>
      <c r="BM737" s="657">
        <v>0</v>
      </c>
      <c r="BN737" s="657">
        <v>0</v>
      </c>
      <c r="BO737" s="657">
        <v>0</v>
      </c>
      <c r="BP737" s="665">
        <v>0</v>
      </c>
      <c r="BQ737" s="657">
        <v>0</v>
      </c>
      <c r="BR737" s="666">
        <v>0</v>
      </c>
      <c r="BS737" s="657">
        <v>0</v>
      </c>
      <c r="BT737" s="657">
        <v>0</v>
      </c>
      <c r="BU737" s="657">
        <v>0</v>
      </c>
      <c r="BV737" s="665">
        <v>0</v>
      </c>
      <c r="BW737" s="657">
        <v>0</v>
      </c>
      <c r="BX737" s="666">
        <v>0</v>
      </c>
      <c r="BY737" s="657">
        <v>0</v>
      </c>
      <c r="BZ737" s="657">
        <v>0</v>
      </c>
      <c r="CA737" s="657">
        <v>0</v>
      </c>
      <c r="CB737" s="665">
        <v>0</v>
      </c>
      <c r="CC737" s="657">
        <v>0</v>
      </c>
      <c r="CD737" s="666">
        <v>0</v>
      </c>
      <c r="CE737" s="657">
        <v>0</v>
      </c>
      <c r="CF737" s="657">
        <v>0</v>
      </c>
      <c r="CG737" s="657">
        <v>0</v>
      </c>
      <c r="CH737" s="665">
        <v>0</v>
      </c>
      <c r="CI737" s="657">
        <v>0</v>
      </c>
      <c r="CJ737" s="666">
        <v>0</v>
      </c>
      <c r="CK737" s="657">
        <v>0</v>
      </c>
      <c r="CL737" s="657">
        <v>0</v>
      </c>
      <c r="CM737" s="657">
        <v>0</v>
      </c>
      <c r="CN737" s="665">
        <v>0</v>
      </c>
      <c r="CO737" s="657">
        <v>0</v>
      </c>
      <c r="CP737" s="666">
        <v>0</v>
      </c>
      <c r="CQ737" s="657">
        <v>0</v>
      </c>
      <c r="CR737" s="657">
        <v>0</v>
      </c>
      <c r="CS737" s="657">
        <v>0</v>
      </c>
      <c r="CT737" s="665">
        <v>0</v>
      </c>
      <c r="CU737" s="657">
        <v>0</v>
      </c>
      <c r="CV737" s="666">
        <v>0</v>
      </c>
      <c r="CW737" s="657">
        <v>0</v>
      </c>
      <c r="CX737" s="657">
        <v>0</v>
      </c>
      <c r="CY737" s="657">
        <v>0</v>
      </c>
      <c r="CZ737" s="665">
        <v>0</v>
      </c>
      <c r="DA737" s="657">
        <v>0</v>
      </c>
      <c r="DB737" s="666">
        <v>0</v>
      </c>
      <c r="DC737" s="657">
        <v>0</v>
      </c>
      <c r="DD737" s="657">
        <v>0</v>
      </c>
      <c r="DE737" s="657">
        <v>0</v>
      </c>
      <c r="DF737" s="665">
        <v>0</v>
      </c>
      <c r="DG737" s="657">
        <v>0</v>
      </c>
      <c r="DH737" s="666">
        <v>0</v>
      </c>
      <c r="DI737" s="657">
        <v>0</v>
      </c>
      <c r="DJ737" s="657">
        <v>0</v>
      </c>
      <c r="DK737" s="657">
        <v>0</v>
      </c>
      <c r="DL737" s="665">
        <v>0</v>
      </c>
      <c r="DM737" s="657">
        <v>0</v>
      </c>
      <c r="DN737" s="666">
        <v>0</v>
      </c>
      <c r="DO737" s="657">
        <v>0</v>
      </c>
      <c r="DP737" s="657">
        <v>0</v>
      </c>
      <c r="DQ737" s="657">
        <v>0</v>
      </c>
      <c r="DR737" s="665">
        <v>0</v>
      </c>
      <c r="DS737" s="657">
        <v>0</v>
      </c>
      <c r="DT737" s="666">
        <v>0</v>
      </c>
      <c r="DU737" s="665">
        <v>11</v>
      </c>
      <c r="DV737" s="657">
        <v>10</v>
      </c>
      <c r="DW737" s="666">
        <v>1</v>
      </c>
    </row>
    <row r="738" spans="1:127" x14ac:dyDescent="0.15">
      <c r="A738" s="529" t="s">
        <v>2080</v>
      </c>
      <c r="B738" s="661">
        <v>3801</v>
      </c>
      <c r="C738" s="662">
        <v>3202</v>
      </c>
      <c r="D738" s="663">
        <v>575</v>
      </c>
      <c r="E738" s="657">
        <v>510</v>
      </c>
      <c r="F738" s="657">
        <v>417</v>
      </c>
      <c r="G738" s="657">
        <v>93</v>
      </c>
      <c r="H738" s="665">
        <v>444</v>
      </c>
      <c r="I738" s="657">
        <v>384</v>
      </c>
      <c r="J738" s="666">
        <v>51</v>
      </c>
      <c r="K738" s="657">
        <v>444</v>
      </c>
      <c r="L738" s="657">
        <v>403</v>
      </c>
      <c r="M738" s="657">
        <v>41</v>
      </c>
      <c r="N738" s="665">
        <v>171</v>
      </c>
      <c r="O738" s="657">
        <v>129</v>
      </c>
      <c r="P738" s="666">
        <v>42</v>
      </c>
      <c r="Q738" s="657">
        <v>382</v>
      </c>
      <c r="R738" s="657">
        <v>352</v>
      </c>
      <c r="S738" s="657">
        <v>30</v>
      </c>
      <c r="T738" s="665">
        <v>53</v>
      </c>
      <c r="U738" s="657">
        <v>46</v>
      </c>
      <c r="V738" s="666">
        <v>7</v>
      </c>
      <c r="W738" s="657">
        <v>57</v>
      </c>
      <c r="X738" s="657">
        <v>54</v>
      </c>
      <c r="Y738" s="657">
        <v>3</v>
      </c>
      <c r="Z738" s="665">
        <v>71</v>
      </c>
      <c r="AA738" s="657">
        <v>68</v>
      </c>
      <c r="AB738" s="666">
        <v>3</v>
      </c>
      <c r="AC738" s="657">
        <v>7</v>
      </c>
      <c r="AD738" s="657">
        <v>7</v>
      </c>
      <c r="AE738" s="657">
        <v>0</v>
      </c>
      <c r="AF738" s="665">
        <v>115</v>
      </c>
      <c r="AG738" s="657">
        <v>103</v>
      </c>
      <c r="AH738" s="666">
        <v>12</v>
      </c>
      <c r="AI738" s="657">
        <v>113</v>
      </c>
      <c r="AJ738" s="657">
        <v>94</v>
      </c>
      <c r="AK738" s="657">
        <v>19</v>
      </c>
      <c r="AL738" s="665">
        <v>17</v>
      </c>
      <c r="AM738" s="657">
        <v>13</v>
      </c>
      <c r="AN738" s="666">
        <v>4</v>
      </c>
      <c r="AO738" s="657">
        <v>52</v>
      </c>
      <c r="AP738" s="657">
        <v>39</v>
      </c>
      <c r="AQ738" s="657">
        <v>13</v>
      </c>
      <c r="AR738" s="665">
        <v>172</v>
      </c>
      <c r="AS738" s="657">
        <v>157</v>
      </c>
      <c r="AT738" s="666">
        <v>15</v>
      </c>
      <c r="AU738" s="657">
        <v>19</v>
      </c>
      <c r="AV738" s="657">
        <v>13</v>
      </c>
      <c r="AW738" s="657">
        <v>6</v>
      </c>
      <c r="AX738" s="665">
        <v>72</v>
      </c>
      <c r="AY738" s="657">
        <v>55</v>
      </c>
      <c r="AZ738" s="666">
        <v>17</v>
      </c>
      <c r="BA738" s="657">
        <v>133</v>
      </c>
      <c r="BB738" s="657">
        <v>109</v>
      </c>
      <c r="BC738" s="657">
        <v>24</v>
      </c>
      <c r="BD738" s="665">
        <v>60</v>
      </c>
      <c r="BE738" s="657">
        <v>51</v>
      </c>
      <c r="BF738" s="666">
        <v>9</v>
      </c>
      <c r="BG738" s="657">
        <v>128</v>
      </c>
      <c r="BH738" s="657">
        <v>91</v>
      </c>
      <c r="BI738" s="657">
        <v>37</v>
      </c>
      <c r="BJ738" s="665">
        <v>43</v>
      </c>
      <c r="BK738" s="657">
        <v>37</v>
      </c>
      <c r="BL738" s="666">
        <v>6</v>
      </c>
      <c r="BM738" s="657">
        <v>35</v>
      </c>
      <c r="BN738" s="657">
        <v>27</v>
      </c>
      <c r="BO738" s="657">
        <v>8</v>
      </c>
      <c r="BP738" s="665">
        <v>19</v>
      </c>
      <c r="BQ738" s="657">
        <v>16</v>
      </c>
      <c r="BR738" s="666">
        <v>3</v>
      </c>
      <c r="BS738" s="657">
        <v>56</v>
      </c>
      <c r="BT738" s="657">
        <v>34</v>
      </c>
      <c r="BU738" s="657">
        <v>7</v>
      </c>
      <c r="BV738" s="665">
        <v>46</v>
      </c>
      <c r="BW738" s="657">
        <v>36</v>
      </c>
      <c r="BX738" s="666">
        <v>10</v>
      </c>
      <c r="BY738" s="657">
        <v>38</v>
      </c>
      <c r="BZ738" s="657">
        <v>33</v>
      </c>
      <c r="CA738" s="657">
        <v>5</v>
      </c>
      <c r="CB738" s="665">
        <v>43</v>
      </c>
      <c r="CC738" s="657">
        <v>37</v>
      </c>
      <c r="CD738" s="666">
        <v>6</v>
      </c>
      <c r="CE738" s="657">
        <v>35</v>
      </c>
      <c r="CF738" s="657">
        <v>18</v>
      </c>
      <c r="CG738" s="657">
        <v>17</v>
      </c>
      <c r="CH738" s="665">
        <v>67</v>
      </c>
      <c r="CI738" s="657">
        <v>51</v>
      </c>
      <c r="CJ738" s="666">
        <v>16</v>
      </c>
      <c r="CK738" s="657">
        <v>70</v>
      </c>
      <c r="CL738" s="657">
        <v>64</v>
      </c>
      <c r="CM738" s="657">
        <v>6</v>
      </c>
      <c r="CN738" s="665">
        <v>28</v>
      </c>
      <c r="CO738" s="657">
        <v>24</v>
      </c>
      <c r="CP738" s="666">
        <v>4</v>
      </c>
      <c r="CQ738" s="657">
        <v>0</v>
      </c>
      <c r="CR738" s="657">
        <v>0</v>
      </c>
      <c r="CS738" s="657">
        <v>0</v>
      </c>
      <c r="CT738" s="665">
        <v>36</v>
      </c>
      <c r="CU738" s="657">
        <v>27</v>
      </c>
      <c r="CV738" s="666">
        <v>9</v>
      </c>
      <c r="CW738" s="657">
        <v>3</v>
      </c>
      <c r="CX738" s="657">
        <v>2</v>
      </c>
      <c r="CY738" s="657">
        <v>1</v>
      </c>
      <c r="CZ738" s="665">
        <v>41</v>
      </c>
      <c r="DA738" s="657">
        <v>33</v>
      </c>
      <c r="DB738" s="666">
        <v>8</v>
      </c>
      <c r="DC738" s="657">
        <v>20</v>
      </c>
      <c r="DD738" s="657">
        <v>16</v>
      </c>
      <c r="DE738" s="657">
        <v>4</v>
      </c>
      <c r="DF738" s="665">
        <v>18</v>
      </c>
      <c r="DG738" s="657">
        <v>12</v>
      </c>
      <c r="DH738" s="666">
        <v>6</v>
      </c>
      <c r="DI738" s="657">
        <v>30</v>
      </c>
      <c r="DJ738" s="657">
        <v>26</v>
      </c>
      <c r="DK738" s="657">
        <v>4</v>
      </c>
      <c r="DL738" s="665">
        <v>23</v>
      </c>
      <c r="DM738" s="657">
        <v>20</v>
      </c>
      <c r="DN738" s="666">
        <v>3</v>
      </c>
      <c r="DO738" s="657">
        <v>58</v>
      </c>
      <c r="DP738" s="657">
        <v>51</v>
      </c>
      <c r="DQ738" s="657">
        <v>7</v>
      </c>
      <c r="DR738" s="665">
        <v>33</v>
      </c>
      <c r="DS738" s="657">
        <v>20</v>
      </c>
      <c r="DT738" s="666">
        <v>13</v>
      </c>
      <c r="DU738" s="665">
        <v>39</v>
      </c>
      <c r="DV738" s="657">
        <v>33</v>
      </c>
      <c r="DW738" s="666">
        <v>6</v>
      </c>
    </row>
    <row r="739" spans="1:127" x14ac:dyDescent="0.15">
      <c r="A739" s="529" t="s">
        <v>2081</v>
      </c>
      <c r="B739" s="661">
        <v>4614</v>
      </c>
      <c r="C739" s="662">
        <v>3813</v>
      </c>
      <c r="D739" s="663">
        <v>801</v>
      </c>
      <c r="E739" s="657">
        <v>1442</v>
      </c>
      <c r="F739" s="657">
        <v>1206</v>
      </c>
      <c r="G739" s="657">
        <v>236</v>
      </c>
      <c r="H739" s="665">
        <v>974</v>
      </c>
      <c r="I739" s="657">
        <v>788</v>
      </c>
      <c r="J739" s="666">
        <v>186</v>
      </c>
      <c r="K739" s="657">
        <v>383</v>
      </c>
      <c r="L739" s="657">
        <v>326</v>
      </c>
      <c r="M739" s="657">
        <v>57</v>
      </c>
      <c r="N739" s="665">
        <v>269</v>
      </c>
      <c r="O739" s="657">
        <v>244</v>
      </c>
      <c r="P739" s="666">
        <v>25</v>
      </c>
      <c r="Q739" s="657">
        <v>186</v>
      </c>
      <c r="R739" s="657">
        <v>151</v>
      </c>
      <c r="S739" s="657">
        <v>35</v>
      </c>
      <c r="T739" s="665">
        <v>6</v>
      </c>
      <c r="U739" s="657">
        <v>5</v>
      </c>
      <c r="V739" s="666">
        <v>1</v>
      </c>
      <c r="W739" s="657">
        <v>3</v>
      </c>
      <c r="X739" s="657">
        <v>1</v>
      </c>
      <c r="Y739" s="657">
        <v>2</v>
      </c>
      <c r="Z739" s="665">
        <v>102</v>
      </c>
      <c r="AA739" s="657">
        <v>82</v>
      </c>
      <c r="AB739" s="666">
        <v>20</v>
      </c>
      <c r="AC739" s="657">
        <v>3</v>
      </c>
      <c r="AD739" s="657">
        <v>3</v>
      </c>
      <c r="AE739" s="657">
        <v>0</v>
      </c>
      <c r="AF739" s="665">
        <v>96</v>
      </c>
      <c r="AG739" s="657">
        <v>76</v>
      </c>
      <c r="AH739" s="666">
        <v>20</v>
      </c>
      <c r="AI739" s="657">
        <v>101</v>
      </c>
      <c r="AJ739" s="657">
        <v>81</v>
      </c>
      <c r="AK739" s="657">
        <v>20</v>
      </c>
      <c r="AL739" s="665">
        <v>81</v>
      </c>
      <c r="AM739" s="657">
        <v>67</v>
      </c>
      <c r="AN739" s="666">
        <v>14</v>
      </c>
      <c r="AO739" s="657">
        <v>90</v>
      </c>
      <c r="AP739" s="657">
        <v>67</v>
      </c>
      <c r="AQ739" s="657">
        <v>23</v>
      </c>
      <c r="AR739" s="665">
        <v>55</v>
      </c>
      <c r="AS739" s="657">
        <v>51</v>
      </c>
      <c r="AT739" s="666">
        <v>4</v>
      </c>
      <c r="AU739" s="657">
        <v>124</v>
      </c>
      <c r="AV739" s="657">
        <v>113</v>
      </c>
      <c r="AW739" s="657">
        <v>11</v>
      </c>
      <c r="AX739" s="665">
        <v>56</v>
      </c>
      <c r="AY739" s="657">
        <v>37</v>
      </c>
      <c r="AZ739" s="666">
        <v>19</v>
      </c>
      <c r="BA739" s="657">
        <v>77</v>
      </c>
      <c r="BB739" s="657">
        <v>60</v>
      </c>
      <c r="BC739" s="657">
        <v>17</v>
      </c>
      <c r="BD739" s="665">
        <v>17</v>
      </c>
      <c r="BE739" s="657">
        <v>12</v>
      </c>
      <c r="BF739" s="666">
        <v>5</v>
      </c>
      <c r="BG739" s="657">
        <v>37</v>
      </c>
      <c r="BH739" s="657">
        <v>28</v>
      </c>
      <c r="BI739" s="657">
        <v>9</v>
      </c>
      <c r="BJ739" s="665">
        <v>28</v>
      </c>
      <c r="BK739" s="657">
        <v>26</v>
      </c>
      <c r="BL739" s="666">
        <v>2</v>
      </c>
      <c r="BM739" s="657">
        <v>15</v>
      </c>
      <c r="BN739" s="657">
        <v>13</v>
      </c>
      <c r="BO739" s="657">
        <v>2</v>
      </c>
      <c r="BP739" s="665">
        <v>17</v>
      </c>
      <c r="BQ739" s="657">
        <v>14</v>
      </c>
      <c r="BR739" s="666">
        <v>3</v>
      </c>
      <c r="BS739" s="657">
        <v>42</v>
      </c>
      <c r="BT739" s="657">
        <v>29</v>
      </c>
      <c r="BU739" s="657">
        <v>13</v>
      </c>
      <c r="BV739" s="665">
        <v>30</v>
      </c>
      <c r="BW739" s="657">
        <v>27</v>
      </c>
      <c r="BX739" s="666">
        <v>3</v>
      </c>
      <c r="BY739" s="657">
        <v>58</v>
      </c>
      <c r="BZ739" s="657">
        <v>44</v>
      </c>
      <c r="CA739" s="657">
        <v>14</v>
      </c>
      <c r="CB739" s="665">
        <v>27</v>
      </c>
      <c r="CC739" s="657">
        <v>23</v>
      </c>
      <c r="CD739" s="666">
        <v>4</v>
      </c>
      <c r="CE739" s="657">
        <v>27</v>
      </c>
      <c r="CF739" s="657">
        <v>23</v>
      </c>
      <c r="CG739" s="657">
        <v>4</v>
      </c>
      <c r="CH739" s="665">
        <v>10</v>
      </c>
      <c r="CI739" s="657">
        <v>8</v>
      </c>
      <c r="CJ739" s="666">
        <v>2</v>
      </c>
      <c r="CK739" s="657">
        <v>114</v>
      </c>
      <c r="CL739" s="657">
        <v>88</v>
      </c>
      <c r="CM739" s="657">
        <v>26</v>
      </c>
      <c r="CN739" s="665">
        <v>0</v>
      </c>
      <c r="CO739" s="657">
        <v>0</v>
      </c>
      <c r="CP739" s="666">
        <v>0</v>
      </c>
      <c r="CQ739" s="657">
        <v>2</v>
      </c>
      <c r="CR739" s="657">
        <v>1</v>
      </c>
      <c r="CS739" s="657">
        <v>1</v>
      </c>
      <c r="CT739" s="665">
        <v>62</v>
      </c>
      <c r="CU739" s="657">
        <v>54</v>
      </c>
      <c r="CV739" s="666">
        <v>8</v>
      </c>
      <c r="CW739" s="657">
        <v>11</v>
      </c>
      <c r="CX739" s="657">
        <v>9</v>
      </c>
      <c r="CY739" s="657">
        <v>2</v>
      </c>
      <c r="CZ739" s="665">
        <v>8</v>
      </c>
      <c r="DA739" s="657">
        <v>5</v>
      </c>
      <c r="DB739" s="666">
        <v>3</v>
      </c>
      <c r="DC739" s="657">
        <v>13</v>
      </c>
      <c r="DD739" s="657">
        <v>10</v>
      </c>
      <c r="DE739" s="657">
        <v>3</v>
      </c>
      <c r="DF739" s="665">
        <v>3</v>
      </c>
      <c r="DG739" s="657">
        <v>2</v>
      </c>
      <c r="DH739" s="666">
        <v>1</v>
      </c>
      <c r="DI739" s="657">
        <v>29</v>
      </c>
      <c r="DJ739" s="657">
        <v>26</v>
      </c>
      <c r="DK739" s="657">
        <v>3</v>
      </c>
      <c r="DL739" s="665">
        <v>0</v>
      </c>
      <c r="DM739" s="657">
        <v>0</v>
      </c>
      <c r="DN739" s="666">
        <v>0</v>
      </c>
      <c r="DO739" s="657">
        <v>11</v>
      </c>
      <c r="DP739" s="657">
        <v>9</v>
      </c>
      <c r="DQ739" s="657">
        <v>2</v>
      </c>
      <c r="DR739" s="665">
        <v>0</v>
      </c>
      <c r="DS739" s="657">
        <v>0</v>
      </c>
      <c r="DT739" s="666">
        <v>0</v>
      </c>
      <c r="DU739" s="665">
        <v>5</v>
      </c>
      <c r="DV739" s="657">
        <v>4</v>
      </c>
      <c r="DW739" s="666">
        <v>1</v>
      </c>
    </row>
    <row r="740" spans="1:127" x14ac:dyDescent="0.15">
      <c r="A740" s="529" t="s">
        <v>2082</v>
      </c>
      <c r="B740" s="661">
        <v>18</v>
      </c>
      <c r="C740" s="662">
        <v>15</v>
      </c>
      <c r="D740" s="663">
        <v>3</v>
      </c>
      <c r="E740" s="657">
        <v>0</v>
      </c>
      <c r="F740" s="657">
        <v>0</v>
      </c>
      <c r="G740" s="657">
        <v>0</v>
      </c>
      <c r="H740" s="665">
        <v>0</v>
      </c>
      <c r="I740" s="657">
        <v>0</v>
      </c>
      <c r="J740" s="666">
        <v>0</v>
      </c>
      <c r="K740" s="657">
        <v>0</v>
      </c>
      <c r="L740" s="657">
        <v>0</v>
      </c>
      <c r="M740" s="657">
        <v>0</v>
      </c>
      <c r="N740" s="665">
        <v>0</v>
      </c>
      <c r="O740" s="657">
        <v>0</v>
      </c>
      <c r="P740" s="666">
        <v>0</v>
      </c>
      <c r="Q740" s="657">
        <v>0</v>
      </c>
      <c r="R740" s="657">
        <v>0</v>
      </c>
      <c r="S740" s="657">
        <v>0</v>
      </c>
      <c r="T740" s="665">
        <v>0</v>
      </c>
      <c r="U740" s="657">
        <v>0</v>
      </c>
      <c r="V740" s="666">
        <v>0</v>
      </c>
      <c r="W740" s="657">
        <v>0</v>
      </c>
      <c r="X740" s="657">
        <v>0</v>
      </c>
      <c r="Y740" s="657">
        <v>0</v>
      </c>
      <c r="Z740" s="665">
        <v>0</v>
      </c>
      <c r="AA740" s="657">
        <v>0</v>
      </c>
      <c r="AB740" s="666">
        <v>0</v>
      </c>
      <c r="AC740" s="657">
        <v>0</v>
      </c>
      <c r="AD740" s="657">
        <v>0</v>
      </c>
      <c r="AE740" s="657">
        <v>0</v>
      </c>
      <c r="AF740" s="665">
        <v>0</v>
      </c>
      <c r="AG740" s="657">
        <v>0</v>
      </c>
      <c r="AH740" s="666">
        <v>0</v>
      </c>
      <c r="AI740" s="657">
        <v>0</v>
      </c>
      <c r="AJ740" s="657">
        <v>0</v>
      </c>
      <c r="AK740" s="657">
        <v>0</v>
      </c>
      <c r="AL740" s="665">
        <v>0</v>
      </c>
      <c r="AM740" s="657">
        <v>0</v>
      </c>
      <c r="AN740" s="666">
        <v>0</v>
      </c>
      <c r="AO740" s="657">
        <v>0</v>
      </c>
      <c r="AP740" s="657">
        <v>0</v>
      </c>
      <c r="AQ740" s="657">
        <v>0</v>
      </c>
      <c r="AR740" s="665">
        <v>0</v>
      </c>
      <c r="AS740" s="657">
        <v>0</v>
      </c>
      <c r="AT740" s="666">
        <v>0</v>
      </c>
      <c r="AU740" s="657">
        <v>0</v>
      </c>
      <c r="AV740" s="657">
        <v>0</v>
      </c>
      <c r="AW740" s="657">
        <v>0</v>
      </c>
      <c r="AX740" s="665">
        <v>0</v>
      </c>
      <c r="AY740" s="657">
        <v>0</v>
      </c>
      <c r="AZ740" s="666">
        <v>0</v>
      </c>
      <c r="BA740" s="657">
        <v>18</v>
      </c>
      <c r="BB740" s="657">
        <v>15</v>
      </c>
      <c r="BC740" s="657">
        <v>3</v>
      </c>
      <c r="BD740" s="665">
        <v>0</v>
      </c>
      <c r="BE740" s="657">
        <v>0</v>
      </c>
      <c r="BF740" s="666">
        <v>0</v>
      </c>
      <c r="BG740" s="657">
        <v>0</v>
      </c>
      <c r="BH740" s="657">
        <v>0</v>
      </c>
      <c r="BI740" s="657">
        <v>0</v>
      </c>
      <c r="BJ740" s="665">
        <v>0</v>
      </c>
      <c r="BK740" s="657">
        <v>0</v>
      </c>
      <c r="BL740" s="666">
        <v>0</v>
      </c>
      <c r="BM740" s="657">
        <v>0</v>
      </c>
      <c r="BN740" s="657">
        <v>0</v>
      </c>
      <c r="BO740" s="657">
        <v>0</v>
      </c>
      <c r="BP740" s="665">
        <v>0</v>
      </c>
      <c r="BQ740" s="657">
        <v>0</v>
      </c>
      <c r="BR740" s="666">
        <v>0</v>
      </c>
      <c r="BS740" s="657">
        <v>0</v>
      </c>
      <c r="BT740" s="657">
        <v>0</v>
      </c>
      <c r="BU740" s="657">
        <v>0</v>
      </c>
      <c r="BV740" s="665">
        <v>0</v>
      </c>
      <c r="BW740" s="657">
        <v>0</v>
      </c>
      <c r="BX740" s="666">
        <v>0</v>
      </c>
      <c r="BY740" s="657">
        <v>0</v>
      </c>
      <c r="BZ740" s="657">
        <v>0</v>
      </c>
      <c r="CA740" s="657">
        <v>0</v>
      </c>
      <c r="CB740" s="665">
        <v>0</v>
      </c>
      <c r="CC740" s="657">
        <v>0</v>
      </c>
      <c r="CD740" s="666">
        <v>0</v>
      </c>
      <c r="CE740" s="657">
        <v>0</v>
      </c>
      <c r="CF740" s="657">
        <v>0</v>
      </c>
      <c r="CG740" s="657">
        <v>0</v>
      </c>
      <c r="CH740" s="665">
        <v>0</v>
      </c>
      <c r="CI740" s="657">
        <v>0</v>
      </c>
      <c r="CJ740" s="666">
        <v>0</v>
      </c>
      <c r="CK740" s="657">
        <v>0</v>
      </c>
      <c r="CL740" s="657">
        <v>0</v>
      </c>
      <c r="CM740" s="657">
        <v>0</v>
      </c>
      <c r="CN740" s="665">
        <v>0</v>
      </c>
      <c r="CO740" s="657">
        <v>0</v>
      </c>
      <c r="CP740" s="666">
        <v>0</v>
      </c>
      <c r="CQ740" s="657">
        <v>0</v>
      </c>
      <c r="CR740" s="657">
        <v>0</v>
      </c>
      <c r="CS740" s="657">
        <v>0</v>
      </c>
      <c r="CT740" s="665">
        <v>0</v>
      </c>
      <c r="CU740" s="657">
        <v>0</v>
      </c>
      <c r="CV740" s="666">
        <v>0</v>
      </c>
      <c r="CW740" s="657">
        <v>0</v>
      </c>
      <c r="CX740" s="657">
        <v>0</v>
      </c>
      <c r="CY740" s="657">
        <v>0</v>
      </c>
      <c r="CZ740" s="665">
        <v>0</v>
      </c>
      <c r="DA740" s="657">
        <v>0</v>
      </c>
      <c r="DB740" s="666">
        <v>0</v>
      </c>
      <c r="DC740" s="657">
        <v>0</v>
      </c>
      <c r="DD740" s="657">
        <v>0</v>
      </c>
      <c r="DE740" s="657">
        <v>0</v>
      </c>
      <c r="DF740" s="665">
        <v>0</v>
      </c>
      <c r="DG740" s="657">
        <v>0</v>
      </c>
      <c r="DH740" s="666">
        <v>0</v>
      </c>
      <c r="DI740" s="657">
        <v>0</v>
      </c>
      <c r="DJ740" s="657">
        <v>0</v>
      </c>
      <c r="DK740" s="657">
        <v>0</v>
      </c>
      <c r="DL740" s="665">
        <v>0</v>
      </c>
      <c r="DM740" s="657">
        <v>0</v>
      </c>
      <c r="DN740" s="666">
        <v>0</v>
      </c>
      <c r="DO740" s="657">
        <v>0</v>
      </c>
      <c r="DP740" s="657">
        <v>0</v>
      </c>
      <c r="DQ740" s="657">
        <v>0</v>
      </c>
      <c r="DR740" s="665">
        <v>0</v>
      </c>
      <c r="DS740" s="657">
        <v>0</v>
      </c>
      <c r="DT740" s="666">
        <v>0</v>
      </c>
      <c r="DU740" s="665">
        <v>0</v>
      </c>
      <c r="DV740" s="657">
        <v>0</v>
      </c>
      <c r="DW740" s="666">
        <v>0</v>
      </c>
    </row>
    <row r="741" spans="1:127" x14ac:dyDescent="0.15">
      <c r="A741" s="529" t="s">
        <v>2083</v>
      </c>
      <c r="B741" s="661">
        <v>7818</v>
      </c>
      <c r="C741" s="662">
        <v>6185</v>
      </c>
      <c r="D741" s="663">
        <v>1628</v>
      </c>
      <c r="E741" s="657">
        <v>1978</v>
      </c>
      <c r="F741" s="657">
        <v>1641</v>
      </c>
      <c r="G741" s="657">
        <v>337</v>
      </c>
      <c r="H741" s="665">
        <v>1265</v>
      </c>
      <c r="I741" s="657">
        <v>980</v>
      </c>
      <c r="J741" s="666">
        <v>285</v>
      </c>
      <c r="K741" s="657">
        <v>697</v>
      </c>
      <c r="L741" s="657">
        <v>572</v>
      </c>
      <c r="M741" s="657">
        <v>125</v>
      </c>
      <c r="N741" s="665">
        <v>241</v>
      </c>
      <c r="O741" s="657">
        <v>195</v>
      </c>
      <c r="P741" s="666">
        <v>46</v>
      </c>
      <c r="Q741" s="657">
        <v>257</v>
      </c>
      <c r="R741" s="657">
        <v>218</v>
      </c>
      <c r="S741" s="657">
        <v>39</v>
      </c>
      <c r="T741" s="665">
        <v>72</v>
      </c>
      <c r="U741" s="657">
        <v>52</v>
      </c>
      <c r="V741" s="666">
        <v>20</v>
      </c>
      <c r="W741" s="657">
        <v>25</v>
      </c>
      <c r="X741" s="657">
        <v>17</v>
      </c>
      <c r="Y741" s="657">
        <v>8</v>
      </c>
      <c r="Z741" s="665">
        <v>200</v>
      </c>
      <c r="AA741" s="657">
        <v>169</v>
      </c>
      <c r="AB741" s="666">
        <v>31</v>
      </c>
      <c r="AC741" s="657">
        <v>45</v>
      </c>
      <c r="AD741" s="657">
        <v>29</v>
      </c>
      <c r="AE741" s="657">
        <v>15</v>
      </c>
      <c r="AF741" s="665">
        <v>201</v>
      </c>
      <c r="AG741" s="657">
        <v>159</v>
      </c>
      <c r="AH741" s="666">
        <v>42</v>
      </c>
      <c r="AI741" s="657">
        <v>285</v>
      </c>
      <c r="AJ741" s="657">
        <v>219</v>
      </c>
      <c r="AK741" s="657">
        <v>66</v>
      </c>
      <c r="AL741" s="665">
        <v>51</v>
      </c>
      <c r="AM741" s="657">
        <v>31</v>
      </c>
      <c r="AN741" s="666">
        <v>20</v>
      </c>
      <c r="AO741" s="657">
        <v>82</v>
      </c>
      <c r="AP741" s="657">
        <v>57</v>
      </c>
      <c r="AQ741" s="657">
        <v>25</v>
      </c>
      <c r="AR741" s="665">
        <v>148</v>
      </c>
      <c r="AS741" s="657">
        <v>115</v>
      </c>
      <c r="AT741" s="666">
        <v>33</v>
      </c>
      <c r="AU741" s="657">
        <v>169</v>
      </c>
      <c r="AV741" s="657">
        <v>132</v>
      </c>
      <c r="AW741" s="657">
        <v>37</v>
      </c>
      <c r="AX741" s="665">
        <v>80</v>
      </c>
      <c r="AY741" s="657">
        <v>59</v>
      </c>
      <c r="AZ741" s="666">
        <v>21</v>
      </c>
      <c r="BA741" s="657">
        <v>66</v>
      </c>
      <c r="BB741" s="657">
        <v>55</v>
      </c>
      <c r="BC741" s="657">
        <v>11</v>
      </c>
      <c r="BD741" s="665">
        <v>94</v>
      </c>
      <c r="BE741" s="657">
        <v>70</v>
      </c>
      <c r="BF741" s="666">
        <v>24</v>
      </c>
      <c r="BG741" s="657">
        <v>175</v>
      </c>
      <c r="BH741" s="657">
        <v>148</v>
      </c>
      <c r="BI741" s="657">
        <v>27</v>
      </c>
      <c r="BJ741" s="665">
        <v>58</v>
      </c>
      <c r="BK741" s="657">
        <v>38</v>
      </c>
      <c r="BL741" s="666">
        <v>20</v>
      </c>
      <c r="BM741" s="657">
        <v>48</v>
      </c>
      <c r="BN741" s="657">
        <v>38</v>
      </c>
      <c r="BO741" s="657">
        <v>10</v>
      </c>
      <c r="BP741" s="665">
        <v>109</v>
      </c>
      <c r="BQ741" s="657">
        <v>84</v>
      </c>
      <c r="BR741" s="666">
        <v>25</v>
      </c>
      <c r="BS741" s="657">
        <v>172</v>
      </c>
      <c r="BT741" s="657">
        <v>141</v>
      </c>
      <c r="BU741" s="657">
        <v>31</v>
      </c>
      <c r="BV741" s="665">
        <v>185</v>
      </c>
      <c r="BW741" s="657">
        <v>134</v>
      </c>
      <c r="BX741" s="666">
        <v>51</v>
      </c>
      <c r="BY741" s="657">
        <v>95</v>
      </c>
      <c r="BZ741" s="657">
        <v>75</v>
      </c>
      <c r="CA741" s="657">
        <v>20</v>
      </c>
      <c r="CB741" s="665">
        <v>88</v>
      </c>
      <c r="CC741" s="657">
        <v>67</v>
      </c>
      <c r="CD741" s="666">
        <v>21</v>
      </c>
      <c r="CE741" s="657">
        <v>120</v>
      </c>
      <c r="CF741" s="657">
        <v>85</v>
      </c>
      <c r="CG741" s="657">
        <v>35</v>
      </c>
      <c r="CH741" s="665">
        <v>119</v>
      </c>
      <c r="CI741" s="657">
        <v>96</v>
      </c>
      <c r="CJ741" s="666">
        <v>23</v>
      </c>
      <c r="CK741" s="657">
        <v>155</v>
      </c>
      <c r="CL741" s="657">
        <v>104</v>
      </c>
      <c r="CM741" s="657">
        <v>47</v>
      </c>
      <c r="CN741" s="665">
        <v>26</v>
      </c>
      <c r="CO741" s="657">
        <v>22</v>
      </c>
      <c r="CP741" s="666">
        <v>4</v>
      </c>
      <c r="CQ741" s="657">
        <v>35</v>
      </c>
      <c r="CR741" s="657">
        <v>26</v>
      </c>
      <c r="CS741" s="657">
        <v>9</v>
      </c>
      <c r="CT741" s="665">
        <v>112</v>
      </c>
      <c r="CU741" s="657">
        <v>86</v>
      </c>
      <c r="CV741" s="666">
        <v>26</v>
      </c>
      <c r="CW741" s="657">
        <v>15</v>
      </c>
      <c r="CX741" s="657">
        <v>13</v>
      </c>
      <c r="CY741" s="657">
        <v>2</v>
      </c>
      <c r="CZ741" s="665">
        <v>20</v>
      </c>
      <c r="DA741" s="657">
        <v>14</v>
      </c>
      <c r="DB741" s="666">
        <v>6</v>
      </c>
      <c r="DC741" s="657">
        <v>43</v>
      </c>
      <c r="DD741" s="657">
        <v>31</v>
      </c>
      <c r="DE741" s="657">
        <v>12</v>
      </c>
      <c r="DF741" s="665">
        <v>77</v>
      </c>
      <c r="DG741" s="657">
        <v>63</v>
      </c>
      <c r="DH741" s="666">
        <v>14</v>
      </c>
      <c r="DI741" s="657">
        <v>76</v>
      </c>
      <c r="DJ741" s="657">
        <v>58</v>
      </c>
      <c r="DK741" s="657">
        <v>18</v>
      </c>
      <c r="DL741" s="665">
        <v>31</v>
      </c>
      <c r="DM741" s="657">
        <v>17</v>
      </c>
      <c r="DN741" s="666">
        <v>14</v>
      </c>
      <c r="DO741" s="657">
        <v>40</v>
      </c>
      <c r="DP741" s="657">
        <v>28</v>
      </c>
      <c r="DQ741" s="657">
        <v>12</v>
      </c>
      <c r="DR741" s="665">
        <v>39</v>
      </c>
      <c r="DS741" s="657">
        <v>27</v>
      </c>
      <c r="DT741" s="666">
        <v>12</v>
      </c>
      <c r="DU741" s="665">
        <v>24</v>
      </c>
      <c r="DV741" s="657">
        <v>20</v>
      </c>
      <c r="DW741" s="666">
        <v>4</v>
      </c>
    </row>
    <row r="742" spans="1:127" x14ac:dyDescent="0.15">
      <c r="A742" s="529" t="s">
        <v>2084</v>
      </c>
      <c r="B742" s="661">
        <v>5</v>
      </c>
      <c r="C742" s="662">
        <v>2</v>
      </c>
      <c r="D742" s="663">
        <v>3</v>
      </c>
      <c r="E742" s="657">
        <v>3</v>
      </c>
      <c r="F742" s="657">
        <v>1</v>
      </c>
      <c r="G742" s="657">
        <v>2</v>
      </c>
      <c r="H742" s="665">
        <v>0</v>
      </c>
      <c r="I742" s="657">
        <v>0</v>
      </c>
      <c r="J742" s="666">
        <v>0</v>
      </c>
      <c r="K742" s="657">
        <v>0</v>
      </c>
      <c r="L742" s="657">
        <v>0</v>
      </c>
      <c r="M742" s="657">
        <v>0</v>
      </c>
      <c r="N742" s="665">
        <v>0</v>
      </c>
      <c r="O742" s="657">
        <v>0</v>
      </c>
      <c r="P742" s="666">
        <v>0</v>
      </c>
      <c r="Q742" s="657">
        <v>0</v>
      </c>
      <c r="R742" s="657">
        <v>0</v>
      </c>
      <c r="S742" s="657">
        <v>0</v>
      </c>
      <c r="T742" s="665">
        <v>0</v>
      </c>
      <c r="U742" s="657">
        <v>0</v>
      </c>
      <c r="V742" s="666">
        <v>0</v>
      </c>
      <c r="W742" s="657">
        <v>0</v>
      </c>
      <c r="X742" s="657">
        <v>0</v>
      </c>
      <c r="Y742" s="657">
        <v>0</v>
      </c>
      <c r="Z742" s="665">
        <v>0</v>
      </c>
      <c r="AA742" s="657">
        <v>0</v>
      </c>
      <c r="AB742" s="666">
        <v>0</v>
      </c>
      <c r="AC742" s="657">
        <v>0</v>
      </c>
      <c r="AD742" s="657">
        <v>0</v>
      </c>
      <c r="AE742" s="657">
        <v>0</v>
      </c>
      <c r="AF742" s="665">
        <v>0</v>
      </c>
      <c r="AG742" s="657">
        <v>0</v>
      </c>
      <c r="AH742" s="666">
        <v>0</v>
      </c>
      <c r="AI742" s="657">
        <v>0</v>
      </c>
      <c r="AJ742" s="657">
        <v>0</v>
      </c>
      <c r="AK742" s="657">
        <v>0</v>
      </c>
      <c r="AL742" s="665">
        <v>0</v>
      </c>
      <c r="AM742" s="657">
        <v>0</v>
      </c>
      <c r="AN742" s="666">
        <v>0</v>
      </c>
      <c r="AO742" s="657">
        <v>0</v>
      </c>
      <c r="AP742" s="657">
        <v>0</v>
      </c>
      <c r="AQ742" s="657">
        <v>0</v>
      </c>
      <c r="AR742" s="665">
        <v>2</v>
      </c>
      <c r="AS742" s="657">
        <v>1</v>
      </c>
      <c r="AT742" s="666">
        <v>1</v>
      </c>
      <c r="AU742" s="657">
        <v>0</v>
      </c>
      <c r="AV742" s="657">
        <v>0</v>
      </c>
      <c r="AW742" s="657">
        <v>0</v>
      </c>
      <c r="AX742" s="665">
        <v>0</v>
      </c>
      <c r="AY742" s="657">
        <v>0</v>
      </c>
      <c r="AZ742" s="666">
        <v>0</v>
      </c>
      <c r="BA742" s="657">
        <v>0</v>
      </c>
      <c r="BB742" s="657">
        <v>0</v>
      </c>
      <c r="BC742" s="657">
        <v>0</v>
      </c>
      <c r="BD742" s="665">
        <v>0</v>
      </c>
      <c r="BE742" s="657">
        <v>0</v>
      </c>
      <c r="BF742" s="666">
        <v>0</v>
      </c>
      <c r="BG742" s="657">
        <v>0</v>
      </c>
      <c r="BH742" s="657">
        <v>0</v>
      </c>
      <c r="BI742" s="657">
        <v>0</v>
      </c>
      <c r="BJ742" s="665">
        <v>0</v>
      </c>
      <c r="BK742" s="657">
        <v>0</v>
      </c>
      <c r="BL742" s="666">
        <v>0</v>
      </c>
      <c r="BM742" s="657">
        <v>0</v>
      </c>
      <c r="BN742" s="657">
        <v>0</v>
      </c>
      <c r="BO742" s="657">
        <v>0</v>
      </c>
      <c r="BP742" s="665">
        <v>0</v>
      </c>
      <c r="BQ742" s="657">
        <v>0</v>
      </c>
      <c r="BR742" s="666">
        <v>0</v>
      </c>
      <c r="BS742" s="657">
        <v>0</v>
      </c>
      <c r="BT742" s="657">
        <v>0</v>
      </c>
      <c r="BU742" s="657">
        <v>0</v>
      </c>
      <c r="BV742" s="665">
        <v>0</v>
      </c>
      <c r="BW742" s="657">
        <v>0</v>
      </c>
      <c r="BX742" s="666">
        <v>0</v>
      </c>
      <c r="BY742" s="657">
        <v>0</v>
      </c>
      <c r="BZ742" s="657">
        <v>0</v>
      </c>
      <c r="CA742" s="657">
        <v>0</v>
      </c>
      <c r="CB742" s="665">
        <v>0</v>
      </c>
      <c r="CC742" s="657">
        <v>0</v>
      </c>
      <c r="CD742" s="666">
        <v>0</v>
      </c>
      <c r="CE742" s="657">
        <v>0</v>
      </c>
      <c r="CF742" s="657">
        <v>0</v>
      </c>
      <c r="CG742" s="657">
        <v>0</v>
      </c>
      <c r="CH742" s="665">
        <v>0</v>
      </c>
      <c r="CI742" s="657">
        <v>0</v>
      </c>
      <c r="CJ742" s="666">
        <v>0</v>
      </c>
      <c r="CK742" s="657">
        <v>0</v>
      </c>
      <c r="CL742" s="657">
        <v>0</v>
      </c>
      <c r="CM742" s="657">
        <v>0</v>
      </c>
      <c r="CN742" s="665">
        <v>0</v>
      </c>
      <c r="CO742" s="657">
        <v>0</v>
      </c>
      <c r="CP742" s="666">
        <v>0</v>
      </c>
      <c r="CQ742" s="657">
        <v>0</v>
      </c>
      <c r="CR742" s="657">
        <v>0</v>
      </c>
      <c r="CS742" s="657">
        <v>0</v>
      </c>
      <c r="CT742" s="665">
        <v>0</v>
      </c>
      <c r="CU742" s="657">
        <v>0</v>
      </c>
      <c r="CV742" s="666">
        <v>0</v>
      </c>
      <c r="CW742" s="657">
        <v>0</v>
      </c>
      <c r="CX742" s="657">
        <v>0</v>
      </c>
      <c r="CY742" s="657">
        <v>0</v>
      </c>
      <c r="CZ742" s="665">
        <v>0</v>
      </c>
      <c r="DA742" s="657">
        <v>0</v>
      </c>
      <c r="DB742" s="666">
        <v>0</v>
      </c>
      <c r="DC742" s="657">
        <v>0</v>
      </c>
      <c r="DD742" s="657">
        <v>0</v>
      </c>
      <c r="DE742" s="657">
        <v>0</v>
      </c>
      <c r="DF742" s="665">
        <v>0</v>
      </c>
      <c r="DG742" s="657">
        <v>0</v>
      </c>
      <c r="DH742" s="666">
        <v>0</v>
      </c>
      <c r="DI742" s="657">
        <v>0</v>
      </c>
      <c r="DJ742" s="657">
        <v>0</v>
      </c>
      <c r="DK742" s="657">
        <v>0</v>
      </c>
      <c r="DL742" s="665">
        <v>0</v>
      </c>
      <c r="DM742" s="657">
        <v>0</v>
      </c>
      <c r="DN742" s="666">
        <v>0</v>
      </c>
      <c r="DO742" s="657">
        <v>0</v>
      </c>
      <c r="DP742" s="657">
        <v>0</v>
      </c>
      <c r="DQ742" s="657">
        <v>0</v>
      </c>
      <c r="DR742" s="665">
        <v>0</v>
      </c>
      <c r="DS742" s="657">
        <v>0</v>
      </c>
      <c r="DT742" s="666">
        <v>0</v>
      </c>
      <c r="DU742" s="665">
        <v>0</v>
      </c>
      <c r="DV742" s="657">
        <v>0</v>
      </c>
      <c r="DW742" s="666">
        <v>0</v>
      </c>
    </row>
    <row r="743" spans="1:127" x14ac:dyDescent="0.15">
      <c r="A743" s="529" t="s">
        <v>2085</v>
      </c>
      <c r="B743" s="661">
        <v>7813</v>
      </c>
      <c r="C743" s="662">
        <v>6183</v>
      </c>
      <c r="D743" s="663">
        <v>1625</v>
      </c>
      <c r="E743" s="657">
        <v>1975</v>
      </c>
      <c r="F743" s="657">
        <v>1640</v>
      </c>
      <c r="G743" s="657">
        <v>335</v>
      </c>
      <c r="H743" s="665">
        <v>1265</v>
      </c>
      <c r="I743" s="657">
        <v>980</v>
      </c>
      <c r="J743" s="666">
        <v>285</v>
      </c>
      <c r="K743" s="657">
        <v>697</v>
      </c>
      <c r="L743" s="657">
        <v>572</v>
      </c>
      <c r="M743" s="657">
        <v>125</v>
      </c>
      <c r="N743" s="665">
        <v>241</v>
      </c>
      <c r="O743" s="657">
        <v>195</v>
      </c>
      <c r="P743" s="666">
        <v>46</v>
      </c>
      <c r="Q743" s="657">
        <v>257</v>
      </c>
      <c r="R743" s="657">
        <v>218</v>
      </c>
      <c r="S743" s="657">
        <v>39</v>
      </c>
      <c r="T743" s="665">
        <v>72</v>
      </c>
      <c r="U743" s="657">
        <v>52</v>
      </c>
      <c r="V743" s="666">
        <v>20</v>
      </c>
      <c r="W743" s="657">
        <v>25</v>
      </c>
      <c r="X743" s="657">
        <v>17</v>
      </c>
      <c r="Y743" s="657">
        <v>8</v>
      </c>
      <c r="Z743" s="665">
        <v>200</v>
      </c>
      <c r="AA743" s="657">
        <v>169</v>
      </c>
      <c r="AB743" s="666">
        <v>31</v>
      </c>
      <c r="AC743" s="657">
        <v>45</v>
      </c>
      <c r="AD743" s="657">
        <v>29</v>
      </c>
      <c r="AE743" s="657">
        <v>15</v>
      </c>
      <c r="AF743" s="665">
        <v>201</v>
      </c>
      <c r="AG743" s="657">
        <v>159</v>
      </c>
      <c r="AH743" s="666">
        <v>42</v>
      </c>
      <c r="AI743" s="657">
        <v>285</v>
      </c>
      <c r="AJ743" s="657">
        <v>219</v>
      </c>
      <c r="AK743" s="657">
        <v>66</v>
      </c>
      <c r="AL743" s="665">
        <v>51</v>
      </c>
      <c r="AM743" s="657">
        <v>31</v>
      </c>
      <c r="AN743" s="666">
        <v>20</v>
      </c>
      <c r="AO743" s="657">
        <v>82</v>
      </c>
      <c r="AP743" s="657">
        <v>57</v>
      </c>
      <c r="AQ743" s="657">
        <v>25</v>
      </c>
      <c r="AR743" s="665">
        <v>146</v>
      </c>
      <c r="AS743" s="657">
        <v>114</v>
      </c>
      <c r="AT743" s="666">
        <v>32</v>
      </c>
      <c r="AU743" s="657">
        <v>169</v>
      </c>
      <c r="AV743" s="657">
        <v>132</v>
      </c>
      <c r="AW743" s="657">
        <v>37</v>
      </c>
      <c r="AX743" s="665">
        <v>80</v>
      </c>
      <c r="AY743" s="657">
        <v>59</v>
      </c>
      <c r="AZ743" s="666">
        <v>21</v>
      </c>
      <c r="BA743" s="657">
        <v>66</v>
      </c>
      <c r="BB743" s="657">
        <v>55</v>
      </c>
      <c r="BC743" s="657">
        <v>11</v>
      </c>
      <c r="BD743" s="665">
        <v>94</v>
      </c>
      <c r="BE743" s="657">
        <v>70</v>
      </c>
      <c r="BF743" s="666">
        <v>24</v>
      </c>
      <c r="BG743" s="657">
        <v>175</v>
      </c>
      <c r="BH743" s="657">
        <v>148</v>
      </c>
      <c r="BI743" s="657">
        <v>27</v>
      </c>
      <c r="BJ743" s="665">
        <v>58</v>
      </c>
      <c r="BK743" s="657">
        <v>38</v>
      </c>
      <c r="BL743" s="666">
        <v>20</v>
      </c>
      <c r="BM743" s="657">
        <v>48</v>
      </c>
      <c r="BN743" s="657">
        <v>38</v>
      </c>
      <c r="BO743" s="657">
        <v>10</v>
      </c>
      <c r="BP743" s="665">
        <v>109</v>
      </c>
      <c r="BQ743" s="657">
        <v>84</v>
      </c>
      <c r="BR743" s="666">
        <v>25</v>
      </c>
      <c r="BS743" s="657">
        <v>172</v>
      </c>
      <c r="BT743" s="657">
        <v>141</v>
      </c>
      <c r="BU743" s="657">
        <v>31</v>
      </c>
      <c r="BV743" s="665">
        <v>185</v>
      </c>
      <c r="BW743" s="657">
        <v>134</v>
      </c>
      <c r="BX743" s="666">
        <v>51</v>
      </c>
      <c r="BY743" s="657">
        <v>95</v>
      </c>
      <c r="BZ743" s="657">
        <v>75</v>
      </c>
      <c r="CA743" s="657">
        <v>20</v>
      </c>
      <c r="CB743" s="665">
        <v>88</v>
      </c>
      <c r="CC743" s="657">
        <v>67</v>
      </c>
      <c r="CD743" s="666">
        <v>21</v>
      </c>
      <c r="CE743" s="657">
        <v>120</v>
      </c>
      <c r="CF743" s="657">
        <v>85</v>
      </c>
      <c r="CG743" s="657">
        <v>35</v>
      </c>
      <c r="CH743" s="665">
        <v>119</v>
      </c>
      <c r="CI743" s="657">
        <v>96</v>
      </c>
      <c r="CJ743" s="666">
        <v>23</v>
      </c>
      <c r="CK743" s="657">
        <v>155</v>
      </c>
      <c r="CL743" s="657">
        <v>104</v>
      </c>
      <c r="CM743" s="657">
        <v>47</v>
      </c>
      <c r="CN743" s="665">
        <v>26</v>
      </c>
      <c r="CO743" s="657">
        <v>22</v>
      </c>
      <c r="CP743" s="666">
        <v>4</v>
      </c>
      <c r="CQ743" s="657">
        <v>35</v>
      </c>
      <c r="CR743" s="657">
        <v>26</v>
      </c>
      <c r="CS743" s="657">
        <v>9</v>
      </c>
      <c r="CT743" s="665">
        <v>112</v>
      </c>
      <c r="CU743" s="657">
        <v>86</v>
      </c>
      <c r="CV743" s="666">
        <v>26</v>
      </c>
      <c r="CW743" s="657">
        <v>15</v>
      </c>
      <c r="CX743" s="657">
        <v>13</v>
      </c>
      <c r="CY743" s="657">
        <v>2</v>
      </c>
      <c r="CZ743" s="665">
        <v>20</v>
      </c>
      <c r="DA743" s="657">
        <v>14</v>
      </c>
      <c r="DB743" s="666">
        <v>6</v>
      </c>
      <c r="DC743" s="657">
        <v>43</v>
      </c>
      <c r="DD743" s="657">
        <v>31</v>
      </c>
      <c r="DE743" s="657">
        <v>12</v>
      </c>
      <c r="DF743" s="665">
        <v>77</v>
      </c>
      <c r="DG743" s="657">
        <v>63</v>
      </c>
      <c r="DH743" s="666">
        <v>14</v>
      </c>
      <c r="DI743" s="657">
        <v>76</v>
      </c>
      <c r="DJ743" s="657">
        <v>58</v>
      </c>
      <c r="DK743" s="657">
        <v>18</v>
      </c>
      <c r="DL743" s="665">
        <v>31</v>
      </c>
      <c r="DM743" s="657">
        <v>17</v>
      </c>
      <c r="DN743" s="666">
        <v>14</v>
      </c>
      <c r="DO743" s="657">
        <v>40</v>
      </c>
      <c r="DP743" s="657">
        <v>28</v>
      </c>
      <c r="DQ743" s="657">
        <v>12</v>
      </c>
      <c r="DR743" s="665">
        <v>39</v>
      </c>
      <c r="DS743" s="657">
        <v>27</v>
      </c>
      <c r="DT743" s="666">
        <v>12</v>
      </c>
      <c r="DU743" s="665">
        <v>24</v>
      </c>
      <c r="DV743" s="657">
        <v>20</v>
      </c>
      <c r="DW743" s="666">
        <v>4</v>
      </c>
    </row>
    <row r="744" spans="1:127" x14ac:dyDescent="0.15">
      <c r="A744" s="529" t="s">
        <v>2086</v>
      </c>
      <c r="B744" s="661">
        <v>7501</v>
      </c>
      <c r="C744" s="662">
        <v>6232</v>
      </c>
      <c r="D744" s="663">
        <v>1223</v>
      </c>
      <c r="E744" s="657">
        <v>2696</v>
      </c>
      <c r="F744" s="657">
        <v>2276</v>
      </c>
      <c r="G744" s="657">
        <v>419</v>
      </c>
      <c r="H744" s="665">
        <v>839</v>
      </c>
      <c r="I744" s="657">
        <v>706</v>
      </c>
      <c r="J744" s="666">
        <v>133</v>
      </c>
      <c r="K744" s="657">
        <v>991</v>
      </c>
      <c r="L744" s="657">
        <v>812</v>
      </c>
      <c r="M744" s="657">
        <v>145</v>
      </c>
      <c r="N744" s="665">
        <v>470</v>
      </c>
      <c r="O744" s="657">
        <v>403</v>
      </c>
      <c r="P744" s="666">
        <v>67</v>
      </c>
      <c r="Q744" s="657">
        <v>466</v>
      </c>
      <c r="R744" s="657">
        <v>360</v>
      </c>
      <c r="S744" s="657">
        <v>97</v>
      </c>
      <c r="T744" s="665">
        <v>30</v>
      </c>
      <c r="U744" s="657">
        <v>26</v>
      </c>
      <c r="V744" s="666">
        <v>4</v>
      </c>
      <c r="W744" s="657">
        <v>37</v>
      </c>
      <c r="X744" s="657">
        <v>36</v>
      </c>
      <c r="Y744" s="657">
        <v>1</v>
      </c>
      <c r="Z744" s="665">
        <v>196</v>
      </c>
      <c r="AA744" s="657">
        <v>135</v>
      </c>
      <c r="AB744" s="666">
        <v>61</v>
      </c>
      <c r="AC744" s="657">
        <v>67</v>
      </c>
      <c r="AD744" s="657">
        <v>51</v>
      </c>
      <c r="AE744" s="657">
        <v>16</v>
      </c>
      <c r="AF744" s="665">
        <v>43</v>
      </c>
      <c r="AG744" s="657">
        <v>37</v>
      </c>
      <c r="AH744" s="666">
        <v>6</v>
      </c>
      <c r="AI744" s="657">
        <v>419</v>
      </c>
      <c r="AJ744" s="657">
        <v>355</v>
      </c>
      <c r="AK744" s="657">
        <v>64</v>
      </c>
      <c r="AL744" s="665">
        <v>64</v>
      </c>
      <c r="AM744" s="657">
        <v>51</v>
      </c>
      <c r="AN744" s="666">
        <v>13</v>
      </c>
      <c r="AO744" s="657">
        <v>23</v>
      </c>
      <c r="AP744" s="657">
        <v>14</v>
      </c>
      <c r="AQ744" s="657">
        <v>9</v>
      </c>
      <c r="AR744" s="665">
        <v>100</v>
      </c>
      <c r="AS744" s="657">
        <v>70</v>
      </c>
      <c r="AT744" s="666">
        <v>30</v>
      </c>
      <c r="AU744" s="657">
        <v>44</v>
      </c>
      <c r="AV744" s="657">
        <v>31</v>
      </c>
      <c r="AW744" s="657">
        <v>13</v>
      </c>
      <c r="AX744" s="665">
        <v>189</v>
      </c>
      <c r="AY744" s="657">
        <v>157</v>
      </c>
      <c r="AZ744" s="666">
        <v>32</v>
      </c>
      <c r="BA744" s="657">
        <v>68</v>
      </c>
      <c r="BB744" s="657">
        <v>59</v>
      </c>
      <c r="BC744" s="657">
        <v>9</v>
      </c>
      <c r="BD744" s="665">
        <v>42</v>
      </c>
      <c r="BE744" s="657">
        <v>36</v>
      </c>
      <c r="BF744" s="666">
        <v>6</v>
      </c>
      <c r="BG744" s="657">
        <v>51</v>
      </c>
      <c r="BH744" s="657">
        <v>45</v>
      </c>
      <c r="BI744" s="657">
        <v>6</v>
      </c>
      <c r="BJ744" s="665">
        <v>3</v>
      </c>
      <c r="BK744" s="657">
        <v>1</v>
      </c>
      <c r="BL744" s="666">
        <v>2</v>
      </c>
      <c r="BM744" s="657">
        <v>12</v>
      </c>
      <c r="BN744" s="657">
        <v>9</v>
      </c>
      <c r="BO744" s="657">
        <v>3</v>
      </c>
      <c r="BP744" s="665">
        <v>13</v>
      </c>
      <c r="BQ744" s="657">
        <v>10</v>
      </c>
      <c r="BR744" s="666">
        <v>3</v>
      </c>
      <c r="BS744" s="657">
        <v>127</v>
      </c>
      <c r="BT744" s="657">
        <v>110</v>
      </c>
      <c r="BU744" s="657">
        <v>17</v>
      </c>
      <c r="BV744" s="665">
        <v>21</v>
      </c>
      <c r="BW744" s="657">
        <v>18</v>
      </c>
      <c r="BX744" s="666">
        <v>3</v>
      </c>
      <c r="BY744" s="657">
        <v>15</v>
      </c>
      <c r="BZ744" s="657">
        <v>12</v>
      </c>
      <c r="CA744" s="657">
        <v>3</v>
      </c>
      <c r="CB744" s="665">
        <v>9</v>
      </c>
      <c r="CC744" s="657">
        <v>7</v>
      </c>
      <c r="CD744" s="666">
        <v>2</v>
      </c>
      <c r="CE744" s="657">
        <v>8</v>
      </c>
      <c r="CF744" s="657">
        <v>6</v>
      </c>
      <c r="CG744" s="657">
        <v>2</v>
      </c>
      <c r="CH744" s="665">
        <v>31</v>
      </c>
      <c r="CI744" s="657">
        <v>17</v>
      </c>
      <c r="CJ744" s="666">
        <v>14</v>
      </c>
      <c r="CK744" s="657">
        <v>20</v>
      </c>
      <c r="CL744" s="657">
        <v>17</v>
      </c>
      <c r="CM744" s="657">
        <v>3</v>
      </c>
      <c r="CN744" s="665">
        <v>6</v>
      </c>
      <c r="CO744" s="657">
        <v>4</v>
      </c>
      <c r="CP744" s="666">
        <v>2</v>
      </c>
      <c r="CQ744" s="657">
        <v>21</v>
      </c>
      <c r="CR744" s="657">
        <v>17</v>
      </c>
      <c r="CS744" s="657">
        <v>2</v>
      </c>
      <c r="CT744" s="665">
        <v>12</v>
      </c>
      <c r="CU744" s="657">
        <v>7</v>
      </c>
      <c r="CV744" s="666">
        <v>5</v>
      </c>
      <c r="CW744" s="657">
        <v>50</v>
      </c>
      <c r="CX744" s="657">
        <v>41</v>
      </c>
      <c r="CY744" s="657">
        <v>9</v>
      </c>
      <c r="CZ744" s="665">
        <v>0</v>
      </c>
      <c r="DA744" s="657">
        <v>0</v>
      </c>
      <c r="DB744" s="666">
        <v>0</v>
      </c>
      <c r="DC744" s="657">
        <v>15</v>
      </c>
      <c r="DD744" s="657">
        <v>11</v>
      </c>
      <c r="DE744" s="657">
        <v>4</v>
      </c>
      <c r="DF744" s="665">
        <v>7</v>
      </c>
      <c r="DG744" s="657">
        <v>4</v>
      </c>
      <c r="DH744" s="666">
        <v>3</v>
      </c>
      <c r="DI744" s="657">
        <v>241</v>
      </c>
      <c r="DJ744" s="657">
        <v>234</v>
      </c>
      <c r="DK744" s="657">
        <v>7</v>
      </c>
      <c r="DL744" s="665">
        <v>0</v>
      </c>
      <c r="DM744" s="657">
        <v>0</v>
      </c>
      <c r="DN744" s="666">
        <v>0</v>
      </c>
      <c r="DO744" s="657">
        <v>33</v>
      </c>
      <c r="DP744" s="657">
        <v>30</v>
      </c>
      <c r="DQ744" s="657">
        <v>3</v>
      </c>
      <c r="DR744" s="665">
        <v>16</v>
      </c>
      <c r="DS744" s="657">
        <v>13</v>
      </c>
      <c r="DT744" s="666">
        <v>3</v>
      </c>
      <c r="DU744" s="665">
        <v>6</v>
      </c>
      <c r="DV744" s="657">
        <v>4</v>
      </c>
      <c r="DW744" s="666">
        <v>2</v>
      </c>
    </row>
    <row r="745" spans="1:127" x14ac:dyDescent="0.15">
      <c r="A745" s="529" t="s">
        <v>2087</v>
      </c>
      <c r="B745" s="661">
        <v>108</v>
      </c>
      <c r="C745" s="662">
        <v>63</v>
      </c>
      <c r="D745" s="663">
        <v>24</v>
      </c>
      <c r="E745" s="657">
        <v>27</v>
      </c>
      <c r="F745" s="657">
        <v>16</v>
      </c>
      <c r="G745" s="657">
        <v>11</v>
      </c>
      <c r="H745" s="665">
        <v>45</v>
      </c>
      <c r="I745" s="657">
        <v>33</v>
      </c>
      <c r="J745" s="666">
        <v>12</v>
      </c>
      <c r="K745" s="657">
        <v>21</v>
      </c>
      <c r="L745" s="657">
        <v>0</v>
      </c>
      <c r="M745" s="657">
        <v>0</v>
      </c>
      <c r="N745" s="665">
        <v>0</v>
      </c>
      <c r="O745" s="657">
        <v>0</v>
      </c>
      <c r="P745" s="666">
        <v>0</v>
      </c>
      <c r="Q745" s="657">
        <v>1</v>
      </c>
      <c r="R745" s="657">
        <v>0</v>
      </c>
      <c r="S745" s="657">
        <v>1</v>
      </c>
      <c r="T745" s="665">
        <v>0</v>
      </c>
      <c r="U745" s="657">
        <v>0</v>
      </c>
      <c r="V745" s="666">
        <v>0</v>
      </c>
      <c r="W745" s="657">
        <v>14</v>
      </c>
      <c r="X745" s="657">
        <v>14</v>
      </c>
      <c r="Y745" s="657">
        <v>0</v>
      </c>
      <c r="Z745" s="665">
        <v>0</v>
      </c>
      <c r="AA745" s="657">
        <v>0</v>
      </c>
      <c r="AB745" s="666">
        <v>0</v>
      </c>
      <c r="AC745" s="657">
        <v>0</v>
      </c>
      <c r="AD745" s="657">
        <v>0</v>
      </c>
      <c r="AE745" s="657">
        <v>0</v>
      </c>
      <c r="AF745" s="665">
        <v>0</v>
      </c>
      <c r="AG745" s="657">
        <v>0</v>
      </c>
      <c r="AH745" s="666">
        <v>0</v>
      </c>
      <c r="AI745" s="657">
        <v>0</v>
      </c>
      <c r="AJ745" s="657">
        <v>0</v>
      </c>
      <c r="AK745" s="657">
        <v>0</v>
      </c>
      <c r="AL745" s="665">
        <v>0</v>
      </c>
      <c r="AM745" s="657">
        <v>0</v>
      </c>
      <c r="AN745" s="666">
        <v>0</v>
      </c>
      <c r="AO745" s="657">
        <v>0</v>
      </c>
      <c r="AP745" s="657">
        <v>0</v>
      </c>
      <c r="AQ745" s="657">
        <v>0</v>
      </c>
      <c r="AR745" s="665">
        <v>0</v>
      </c>
      <c r="AS745" s="657">
        <v>0</v>
      </c>
      <c r="AT745" s="666">
        <v>0</v>
      </c>
      <c r="AU745" s="657">
        <v>0</v>
      </c>
      <c r="AV745" s="657">
        <v>0</v>
      </c>
      <c r="AW745" s="657">
        <v>0</v>
      </c>
      <c r="AX745" s="665">
        <v>0</v>
      </c>
      <c r="AY745" s="657">
        <v>0</v>
      </c>
      <c r="AZ745" s="666">
        <v>0</v>
      </c>
      <c r="BA745" s="657">
        <v>0</v>
      </c>
      <c r="BB745" s="657">
        <v>0</v>
      </c>
      <c r="BC745" s="657">
        <v>0</v>
      </c>
      <c r="BD745" s="665">
        <v>0</v>
      </c>
      <c r="BE745" s="657">
        <v>0</v>
      </c>
      <c r="BF745" s="666">
        <v>0</v>
      </c>
      <c r="BG745" s="657">
        <v>0</v>
      </c>
      <c r="BH745" s="657">
        <v>0</v>
      </c>
      <c r="BI745" s="657">
        <v>0</v>
      </c>
      <c r="BJ745" s="665">
        <v>0</v>
      </c>
      <c r="BK745" s="657">
        <v>0</v>
      </c>
      <c r="BL745" s="666">
        <v>0</v>
      </c>
      <c r="BM745" s="657">
        <v>0</v>
      </c>
      <c r="BN745" s="657">
        <v>0</v>
      </c>
      <c r="BO745" s="657">
        <v>0</v>
      </c>
      <c r="BP745" s="665">
        <v>0</v>
      </c>
      <c r="BQ745" s="657">
        <v>0</v>
      </c>
      <c r="BR745" s="666">
        <v>0</v>
      </c>
      <c r="BS745" s="657">
        <v>0</v>
      </c>
      <c r="BT745" s="657">
        <v>0</v>
      </c>
      <c r="BU745" s="657">
        <v>0</v>
      </c>
      <c r="BV745" s="665">
        <v>0</v>
      </c>
      <c r="BW745" s="657">
        <v>0</v>
      </c>
      <c r="BX745" s="666">
        <v>0</v>
      </c>
      <c r="BY745" s="657">
        <v>0</v>
      </c>
      <c r="BZ745" s="657">
        <v>0</v>
      </c>
      <c r="CA745" s="657">
        <v>0</v>
      </c>
      <c r="CB745" s="665">
        <v>0</v>
      </c>
      <c r="CC745" s="657">
        <v>0</v>
      </c>
      <c r="CD745" s="666">
        <v>0</v>
      </c>
      <c r="CE745" s="657">
        <v>0</v>
      </c>
      <c r="CF745" s="657">
        <v>0</v>
      </c>
      <c r="CG745" s="657">
        <v>0</v>
      </c>
      <c r="CH745" s="665">
        <v>0</v>
      </c>
      <c r="CI745" s="657">
        <v>0</v>
      </c>
      <c r="CJ745" s="666">
        <v>0</v>
      </c>
      <c r="CK745" s="657">
        <v>0</v>
      </c>
      <c r="CL745" s="657">
        <v>0</v>
      </c>
      <c r="CM745" s="657">
        <v>0</v>
      </c>
      <c r="CN745" s="665">
        <v>0</v>
      </c>
      <c r="CO745" s="657">
        <v>0</v>
      </c>
      <c r="CP745" s="666">
        <v>0</v>
      </c>
      <c r="CQ745" s="657">
        <v>0</v>
      </c>
      <c r="CR745" s="657">
        <v>0</v>
      </c>
      <c r="CS745" s="657">
        <v>0</v>
      </c>
      <c r="CT745" s="665">
        <v>0</v>
      </c>
      <c r="CU745" s="657">
        <v>0</v>
      </c>
      <c r="CV745" s="666">
        <v>0</v>
      </c>
      <c r="CW745" s="657">
        <v>0</v>
      </c>
      <c r="CX745" s="657">
        <v>0</v>
      </c>
      <c r="CY745" s="657">
        <v>0</v>
      </c>
      <c r="CZ745" s="665">
        <v>0</v>
      </c>
      <c r="DA745" s="657">
        <v>0</v>
      </c>
      <c r="DB745" s="666">
        <v>0</v>
      </c>
      <c r="DC745" s="657">
        <v>0</v>
      </c>
      <c r="DD745" s="657">
        <v>0</v>
      </c>
      <c r="DE745" s="657">
        <v>0</v>
      </c>
      <c r="DF745" s="665">
        <v>0</v>
      </c>
      <c r="DG745" s="657">
        <v>0</v>
      </c>
      <c r="DH745" s="666">
        <v>0</v>
      </c>
      <c r="DI745" s="657">
        <v>0</v>
      </c>
      <c r="DJ745" s="657">
        <v>0</v>
      </c>
      <c r="DK745" s="657">
        <v>0</v>
      </c>
      <c r="DL745" s="665">
        <v>0</v>
      </c>
      <c r="DM745" s="657">
        <v>0</v>
      </c>
      <c r="DN745" s="666">
        <v>0</v>
      </c>
      <c r="DO745" s="657">
        <v>0</v>
      </c>
      <c r="DP745" s="657">
        <v>0</v>
      </c>
      <c r="DQ745" s="657">
        <v>0</v>
      </c>
      <c r="DR745" s="665">
        <v>0</v>
      </c>
      <c r="DS745" s="657">
        <v>0</v>
      </c>
      <c r="DT745" s="666">
        <v>0</v>
      </c>
      <c r="DU745" s="665">
        <v>0</v>
      </c>
      <c r="DV745" s="657">
        <v>0</v>
      </c>
      <c r="DW745" s="666">
        <v>0</v>
      </c>
    </row>
    <row r="746" spans="1:127" x14ac:dyDescent="0.15">
      <c r="A746" s="529" t="s">
        <v>2088</v>
      </c>
      <c r="B746" s="661">
        <v>4676</v>
      </c>
      <c r="C746" s="662">
        <v>4023</v>
      </c>
      <c r="D746" s="663">
        <v>631</v>
      </c>
      <c r="E746" s="657">
        <v>1588</v>
      </c>
      <c r="F746" s="657">
        <v>1398</v>
      </c>
      <c r="G746" s="657">
        <v>189</v>
      </c>
      <c r="H746" s="665">
        <v>484</v>
      </c>
      <c r="I746" s="657">
        <v>417</v>
      </c>
      <c r="J746" s="666">
        <v>67</v>
      </c>
      <c r="K746" s="657">
        <v>604</v>
      </c>
      <c r="L746" s="657">
        <v>517</v>
      </c>
      <c r="M746" s="657">
        <v>74</v>
      </c>
      <c r="N746" s="665">
        <v>305</v>
      </c>
      <c r="O746" s="657">
        <v>266</v>
      </c>
      <c r="P746" s="666">
        <v>39</v>
      </c>
      <c r="Q746" s="657">
        <v>289</v>
      </c>
      <c r="R746" s="657">
        <v>229</v>
      </c>
      <c r="S746" s="657">
        <v>54</v>
      </c>
      <c r="T746" s="665">
        <v>16</v>
      </c>
      <c r="U746" s="657">
        <v>13</v>
      </c>
      <c r="V746" s="666">
        <v>3</v>
      </c>
      <c r="W746" s="657">
        <v>16</v>
      </c>
      <c r="X746" s="657">
        <v>16</v>
      </c>
      <c r="Y746" s="657">
        <v>0</v>
      </c>
      <c r="Z746" s="665">
        <v>141</v>
      </c>
      <c r="AA746" s="657">
        <v>113</v>
      </c>
      <c r="AB746" s="666">
        <v>28</v>
      </c>
      <c r="AC746" s="657">
        <v>62</v>
      </c>
      <c r="AD746" s="657">
        <v>48</v>
      </c>
      <c r="AE746" s="657">
        <v>14</v>
      </c>
      <c r="AF746" s="665">
        <v>13</v>
      </c>
      <c r="AG746" s="657">
        <v>13</v>
      </c>
      <c r="AH746" s="666">
        <v>0</v>
      </c>
      <c r="AI746" s="657">
        <v>339</v>
      </c>
      <c r="AJ746" s="657">
        <v>288</v>
      </c>
      <c r="AK746" s="657">
        <v>51</v>
      </c>
      <c r="AL746" s="665">
        <v>55</v>
      </c>
      <c r="AM746" s="657">
        <v>48</v>
      </c>
      <c r="AN746" s="666">
        <v>7</v>
      </c>
      <c r="AO746" s="657">
        <v>19</v>
      </c>
      <c r="AP746" s="657">
        <v>12</v>
      </c>
      <c r="AQ746" s="657">
        <v>7</v>
      </c>
      <c r="AR746" s="665">
        <v>53</v>
      </c>
      <c r="AS746" s="657">
        <v>34</v>
      </c>
      <c r="AT746" s="666">
        <v>19</v>
      </c>
      <c r="AU746" s="657">
        <v>7</v>
      </c>
      <c r="AV746" s="657">
        <v>6</v>
      </c>
      <c r="AW746" s="657">
        <v>1</v>
      </c>
      <c r="AX746" s="665">
        <v>146</v>
      </c>
      <c r="AY746" s="657">
        <v>126</v>
      </c>
      <c r="AZ746" s="666">
        <v>20</v>
      </c>
      <c r="BA746" s="657">
        <v>26</v>
      </c>
      <c r="BB746" s="657">
        <v>23</v>
      </c>
      <c r="BC746" s="657">
        <v>3</v>
      </c>
      <c r="BD746" s="665">
        <v>27</v>
      </c>
      <c r="BE746" s="657">
        <v>25</v>
      </c>
      <c r="BF746" s="666">
        <v>2</v>
      </c>
      <c r="BG746" s="657">
        <v>32</v>
      </c>
      <c r="BH746" s="657">
        <v>29</v>
      </c>
      <c r="BI746" s="657">
        <v>3</v>
      </c>
      <c r="BJ746" s="665">
        <v>0</v>
      </c>
      <c r="BK746" s="657">
        <v>0</v>
      </c>
      <c r="BL746" s="666">
        <v>0</v>
      </c>
      <c r="BM746" s="657">
        <v>10</v>
      </c>
      <c r="BN746" s="657">
        <v>8</v>
      </c>
      <c r="BO746" s="657">
        <v>2</v>
      </c>
      <c r="BP746" s="665">
        <v>11</v>
      </c>
      <c r="BQ746" s="657">
        <v>8</v>
      </c>
      <c r="BR746" s="666">
        <v>3</v>
      </c>
      <c r="BS746" s="657">
        <v>50</v>
      </c>
      <c r="BT746" s="657">
        <v>44</v>
      </c>
      <c r="BU746" s="657">
        <v>6</v>
      </c>
      <c r="BV746" s="665">
        <v>16</v>
      </c>
      <c r="BW746" s="657">
        <v>14</v>
      </c>
      <c r="BX746" s="666">
        <v>2</v>
      </c>
      <c r="BY746" s="657">
        <v>7</v>
      </c>
      <c r="BZ746" s="657">
        <v>6</v>
      </c>
      <c r="CA746" s="657">
        <v>1</v>
      </c>
      <c r="CB746" s="665">
        <v>8</v>
      </c>
      <c r="CC746" s="657">
        <v>6</v>
      </c>
      <c r="CD746" s="666">
        <v>2</v>
      </c>
      <c r="CE746" s="657">
        <v>1</v>
      </c>
      <c r="CF746" s="657">
        <v>1</v>
      </c>
      <c r="CG746" s="657">
        <v>0</v>
      </c>
      <c r="CH746" s="665">
        <v>17</v>
      </c>
      <c r="CI746" s="657">
        <v>11</v>
      </c>
      <c r="CJ746" s="666">
        <v>6</v>
      </c>
      <c r="CK746" s="657">
        <v>14</v>
      </c>
      <c r="CL746" s="657">
        <v>12</v>
      </c>
      <c r="CM746" s="657">
        <v>2</v>
      </c>
      <c r="CN746" s="665">
        <v>0</v>
      </c>
      <c r="CO746" s="657">
        <v>0</v>
      </c>
      <c r="CP746" s="666">
        <v>0</v>
      </c>
      <c r="CQ746" s="657">
        <v>19</v>
      </c>
      <c r="CR746" s="657">
        <v>16</v>
      </c>
      <c r="CS746" s="657">
        <v>1</v>
      </c>
      <c r="CT746" s="665">
        <v>8</v>
      </c>
      <c r="CU746" s="657">
        <v>6</v>
      </c>
      <c r="CV746" s="666">
        <v>2</v>
      </c>
      <c r="CW746" s="657">
        <v>33</v>
      </c>
      <c r="CX746" s="657">
        <v>27</v>
      </c>
      <c r="CY746" s="657">
        <v>6</v>
      </c>
      <c r="CZ746" s="665">
        <v>0</v>
      </c>
      <c r="DA746" s="657">
        <v>0</v>
      </c>
      <c r="DB746" s="666">
        <v>0</v>
      </c>
      <c r="DC746" s="657">
        <v>12</v>
      </c>
      <c r="DD746" s="657">
        <v>9</v>
      </c>
      <c r="DE746" s="657">
        <v>3</v>
      </c>
      <c r="DF746" s="665">
        <v>3</v>
      </c>
      <c r="DG746" s="657">
        <v>2</v>
      </c>
      <c r="DH746" s="666">
        <v>1</v>
      </c>
      <c r="DI746" s="657">
        <v>199</v>
      </c>
      <c r="DJ746" s="657">
        <v>193</v>
      </c>
      <c r="DK746" s="657">
        <v>6</v>
      </c>
      <c r="DL746" s="665">
        <v>0</v>
      </c>
      <c r="DM746" s="657">
        <v>0</v>
      </c>
      <c r="DN746" s="666">
        <v>0</v>
      </c>
      <c r="DO746" s="657">
        <v>25</v>
      </c>
      <c r="DP746" s="657">
        <v>23</v>
      </c>
      <c r="DQ746" s="657">
        <v>2</v>
      </c>
      <c r="DR746" s="665">
        <v>16</v>
      </c>
      <c r="DS746" s="657">
        <v>13</v>
      </c>
      <c r="DT746" s="666">
        <v>3</v>
      </c>
      <c r="DU746" s="665">
        <v>5</v>
      </c>
      <c r="DV746" s="657">
        <v>3</v>
      </c>
      <c r="DW746" s="666">
        <v>2</v>
      </c>
    </row>
    <row r="747" spans="1:127" x14ac:dyDescent="0.15">
      <c r="A747" s="529" t="s">
        <v>2089</v>
      </c>
      <c r="B747" s="661">
        <v>1694</v>
      </c>
      <c r="C747" s="662">
        <v>1340</v>
      </c>
      <c r="D747" s="663">
        <v>351</v>
      </c>
      <c r="E747" s="657">
        <v>700</v>
      </c>
      <c r="F747" s="657">
        <v>559</v>
      </c>
      <c r="G747" s="657">
        <v>141</v>
      </c>
      <c r="H747" s="665">
        <v>244</v>
      </c>
      <c r="I747" s="657">
        <v>200</v>
      </c>
      <c r="J747" s="666">
        <v>44</v>
      </c>
      <c r="K747" s="657">
        <v>281</v>
      </c>
      <c r="L747" s="657">
        <v>229</v>
      </c>
      <c r="M747" s="657">
        <v>52</v>
      </c>
      <c r="N747" s="665">
        <v>136</v>
      </c>
      <c r="O747" s="657">
        <v>116</v>
      </c>
      <c r="P747" s="666">
        <v>20</v>
      </c>
      <c r="Q747" s="657">
        <v>59</v>
      </c>
      <c r="R747" s="657">
        <v>47</v>
      </c>
      <c r="S747" s="657">
        <v>9</v>
      </c>
      <c r="T747" s="665">
        <v>11</v>
      </c>
      <c r="U747" s="657">
        <v>11</v>
      </c>
      <c r="V747" s="666">
        <v>0</v>
      </c>
      <c r="W747" s="657">
        <v>0</v>
      </c>
      <c r="X747" s="657">
        <v>0</v>
      </c>
      <c r="Y747" s="657">
        <v>0</v>
      </c>
      <c r="Z747" s="665">
        <v>34</v>
      </c>
      <c r="AA747" s="657">
        <v>9</v>
      </c>
      <c r="AB747" s="666">
        <v>25</v>
      </c>
      <c r="AC747" s="657">
        <v>5</v>
      </c>
      <c r="AD747" s="657">
        <v>3</v>
      </c>
      <c r="AE747" s="657">
        <v>2</v>
      </c>
      <c r="AF747" s="665">
        <v>20</v>
      </c>
      <c r="AG747" s="657">
        <v>16</v>
      </c>
      <c r="AH747" s="666">
        <v>4</v>
      </c>
      <c r="AI747" s="657">
        <v>40</v>
      </c>
      <c r="AJ747" s="657">
        <v>33</v>
      </c>
      <c r="AK747" s="657">
        <v>7</v>
      </c>
      <c r="AL747" s="665">
        <v>4</v>
      </c>
      <c r="AM747" s="657">
        <v>1</v>
      </c>
      <c r="AN747" s="666">
        <v>3</v>
      </c>
      <c r="AO747" s="657">
        <v>0</v>
      </c>
      <c r="AP747" s="657">
        <v>0</v>
      </c>
      <c r="AQ747" s="657">
        <v>0</v>
      </c>
      <c r="AR747" s="665">
        <v>9</v>
      </c>
      <c r="AS747" s="657">
        <v>7</v>
      </c>
      <c r="AT747" s="666">
        <v>2</v>
      </c>
      <c r="AU747" s="657">
        <v>34</v>
      </c>
      <c r="AV747" s="657">
        <v>22</v>
      </c>
      <c r="AW747" s="657">
        <v>12</v>
      </c>
      <c r="AX747" s="665">
        <v>15</v>
      </c>
      <c r="AY747" s="657">
        <v>12</v>
      </c>
      <c r="AZ747" s="666">
        <v>3</v>
      </c>
      <c r="BA747" s="657">
        <v>33</v>
      </c>
      <c r="BB747" s="657">
        <v>28</v>
      </c>
      <c r="BC747" s="657">
        <v>5</v>
      </c>
      <c r="BD747" s="665">
        <v>13</v>
      </c>
      <c r="BE747" s="657">
        <v>9</v>
      </c>
      <c r="BF747" s="666">
        <v>4</v>
      </c>
      <c r="BG747" s="657">
        <v>10</v>
      </c>
      <c r="BH747" s="657">
        <v>10</v>
      </c>
      <c r="BI747" s="657">
        <v>0</v>
      </c>
      <c r="BJ747" s="665">
        <v>0</v>
      </c>
      <c r="BK747" s="657">
        <v>0</v>
      </c>
      <c r="BL747" s="666">
        <v>0</v>
      </c>
      <c r="BM747" s="657">
        <v>1</v>
      </c>
      <c r="BN747" s="657">
        <v>0</v>
      </c>
      <c r="BO747" s="657">
        <v>1</v>
      </c>
      <c r="BP747" s="665">
        <v>0</v>
      </c>
      <c r="BQ747" s="657">
        <v>0</v>
      </c>
      <c r="BR747" s="666">
        <v>0</v>
      </c>
      <c r="BS747" s="657">
        <v>3</v>
      </c>
      <c r="BT747" s="657">
        <v>2</v>
      </c>
      <c r="BU747" s="657">
        <v>1</v>
      </c>
      <c r="BV747" s="665">
        <v>3</v>
      </c>
      <c r="BW747" s="657">
        <v>2</v>
      </c>
      <c r="BX747" s="666">
        <v>1</v>
      </c>
      <c r="BY747" s="657">
        <v>3</v>
      </c>
      <c r="BZ747" s="657">
        <v>3</v>
      </c>
      <c r="CA747" s="657">
        <v>0</v>
      </c>
      <c r="CB747" s="665">
        <v>0</v>
      </c>
      <c r="CC747" s="657">
        <v>0</v>
      </c>
      <c r="CD747" s="666">
        <v>0</v>
      </c>
      <c r="CE747" s="657">
        <v>1</v>
      </c>
      <c r="CF747" s="657">
        <v>1</v>
      </c>
      <c r="CG747" s="657">
        <v>0</v>
      </c>
      <c r="CH747" s="665">
        <v>14</v>
      </c>
      <c r="CI747" s="657">
        <v>6</v>
      </c>
      <c r="CJ747" s="666">
        <v>8</v>
      </c>
      <c r="CK747" s="657">
        <v>4</v>
      </c>
      <c r="CL747" s="657">
        <v>3</v>
      </c>
      <c r="CM747" s="657">
        <v>1</v>
      </c>
      <c r="CN747" s="665">
        <v>3</v>
      </c>
      <c r="CO747" s="657">
        <v>1</v>
      </c>
      <c r="CP747" s="666">
        <v>2</v>
      </c>
      <c r="CQ747" s="657">
        <v>0</v>
      </c>
      <c r="CR747" s="657">
        <v>0</v>
      </c>
      <c r="CS747" s="657">
        <v>0</v>
      </c>
      <c r="CT747" s="665">
        <v>1</v>
      </c>
      <c r="CU747" s="657">
        <v>0</v>
      </c>
      <c r="CV747" s="666">
        <v>1</v>
      </c>
      <c r="CW747" s="657">
        <v>3</v>
      </c>
      <c r="CX747" s="657">
        <v>2</v>
      </c>
      <c r="CY747" s="657">
        <v>1</v>
      </c>
      <c r="CZ747" s="665">
        <v>0</v>
      </c>
      <c r="DA747" s="657">
        <v>0</v>
      </c>
      <c r="DB747" s="666">
        <v>0</v>
      </c>
      <c r="DC747" s="657">
        <v>0</v>
      </c>
      <c r="DD747" s="657">
        <v>0</v>
      </c>
      <c r="DE747" s="657">
        <v>0</v>
      </c>
      <c r="DF747" s="665">
        <v>2</v>
      </c>
      <c r="DG747" s="657">
        <v>1</v>
      </c>
      <c r="DH747" s="666">
        <v>1</v>
      </c>
      <c r="DI747" s="657">
        <v>3</v>
      </c>
      <c r="DJ747" s="657">
        <v>2</v>
      </c>
      <c r="DK747" s="657">
        <v>1</v>
      </c>
      <c r="DL747" s="665">
        <v>0</v>
      </c>
      <c r="DM747" s="657">
        <v>0</v>
      </c>
      <c r="DN747" s="666">
        <v>0</v>
      </c>
      <c r="DO747" s="657">
        <v>5</v>
      </c>
      <c r="DP747" s="657">
        <v>5</v>
      </c>
      <c r="DQ747" s="657">
        <v>0</v>
      </c>
      <c r="DR747" s="665">
        <v>0</v>
      </c>
      <c r="DS747" s="657">
        <v>0</v>
      </c>
      <c r="DT747" s="666">
        <v>0</v>
      </c>
      <c r="DU747" s="665">
        <v>0</v>
      </c>
      <c r="DV747" s="657">
        <v>0</v>
      </c>
      <c r="DW747" s="666">
        <v>0</v>
      </c>
    </row>
    <row r="748" spans="1:127" x14ac:dyDescent="0.15">
      <c r="A748" s="529" t="s">
        <v>2090</v>
      </c>
      <c r="B748" s="661">
        <v>169</v>
      </c>
      <c r="C748" s="662">
        <v>119</v>
      </c>
      <c r="D748" s="663">
        <v>50</v>
      </c>
      <c r="E748" s="657">
        <v>57</v>
      </c>
      <c r="F748" s="657">
        <v>40</v>
      </c>
      <c r="G748" s="657">
        <v>17</v>
      </c>
      <c r="H748" s="665">
        <v>13</v>
      </c>
      <c r="I748" s="657">
        <v>10</v>
      </c>
      <c r="J748" s="666">
        <v>3</v>
      </c>
      <c r="K748" s="657">
        <v>22</v>
      </c>
      <c r="L748" s="657">
        <v>16</v>
      </c>
      <c r="M748" s="657">
        <v>6</v>
      </c>
      <c r="N748" s="665">
        <v>7</v>
      </c>
      <c r="O748" s="657">
        <v>4</v>
      </c>
      <c r="P748" s="666">
        <v>3</v>
      </c>
      <c r="Q748" s="657">
        <v>19</v>
      </c>
      <c r="R748" s="657">
        <v>12</v>
      </c>
      <c r="S748" s="657">
        <v>7</v>
      </c>
      <c r="T748" s="665">
        <v>0</v>
      </c>
      <c r="U748" s="657">
        <v>0</v>
      </c>
      <c r="V748" s="666">
        <v>0</v>
      </c>
      <c r="W748" s="657">
        <v>0</v>
      </c>
      <c r="X748" s="657">
        <v>0</v>
      </c>
      <c r="Y748" s="657">
        <v>0</v>
      </c>
      <c r="Z748" s="665">
        <v>4</v>
      </c>
      <c r="AA748" s="657">
        <v>3</v>
      </c>
      <c r="AB748" s="666">
        <v>1</v>
      </c>
      <c r="AC748" s="657">
        <v>0</v>
      </c>
      <c r="AD748" s="657">
        <v>0</v>
      </c>
      <c r="AE748" s="657">
        <v>0</v>
      </c>
      <c r="AF748" s="665">
        <v>5</v>
      </c>
      <c r="AG748" s="657">
        <v>4</v>
      </c>
      <c r="AH748" s="666">
        <v>1</v>
      </c>
      <c r="AI748" s="657">
        <v>5</v>
      </c>
      <c r="AJ748" s="657">
        <v>4</v>
      </c>
      <c r="AK748" s="657">
        <v>1</v>
      </c>
      <c r="AL748" s="665">
        <v>2</v>
      </c>
      <c r="AM748" s="657">
        <v>1</v>
      </c>
      <c r="AN748" s="666">
        <v>1</v>
      </c>
      <c r="AO748" s="657">
        <v>0</v>
      </c>
      <c r="AP748" s="657">
        <v>0</v>
      </c>
      <c r="AQ748" s="657">
        <v>0</v>
      </c>
      <c r="AR748" s="665">
        <v>5</v>
      </c>
      <c r="AS748" s="657">
        <v>4</v>
      </c>
      <c r="AT748" s="666">
        <v>1</v>
      </c>
      <c r="AU748" s="657">
        <v>1</v>
      </c>
      <c r="AV748" s="657">
        <v>1</v>
      </c>
      <c r="AW748" s="657">
        <v>0</v>
      </c>
      <c r="AX748" s="665">
        <v>5</v>
      </c>
      <c r="AY748" s="657">
        <v>2</v>
      </c>
      <c r="AZ748" s="666">
        <v>3</v>
      </c>
      <c r="BA748" s="657">
        <v>1</v>
      </c>
      <c r="BB748" s="657">
        <v>1</v>
      </c>
      <c r="BC748" s="657">
        <v>0</v>
      </c>
      <c r="BD748" s="665">
        <v>0</v>
      </c>
      <c r="BE748" s="657">
        <v>0</v>
      </c>
      <c r="BF748" s="666">
        <v>0</v>
      </c>
      <c r="BG748" s="657">
        <v>3</v>
      </c>
      <c r="BH748" s="657">
        <v>2</v>
      </c>
      <c r="BI748" s="657">
        <v>1</v>
      </c>
      <c r="BJ748" s="665">
        <v>0</v>
      </c>
      <c r="BK748" s="657">
        <v>0</v>
      </c>
      <c r="BL748" s="666">
        <v>0</v>
      </c>
      <c r="BM748" s="657">
        <v>1</v>
      </c>
      <c r="BN748" s="657">
        <v>1</v>
      </c>
      <c r="BO748" s="657">
        <v>0</v>
      </c>
      <c r="BP748" s="665">
        <v>2</v>
      </c>
      <c r="BQ748" s="657">
        <v>2</v>
      </c>
      <c r="BR748" s="666">
        <v>0</v>
      </c>
      <c r="BS748" s="657">
        <v>1</v>
      </c>
      <c r="BT748" s="657">
        <v>1</v>
      </c>
      <c r="BU748" s="657">
        <v>0</v>
      </c>
      <c r="BV748" s="665">
        <v>2</v>
      </c>
      <c r="BW748" s="657">
        <v>2</v>
      </c>
      <c r="BX748" s="666">
        <v>0</v>
      </c>
      <c r="BY748" s="657">
        <v>3</v>
      </c>
      <c r="BZ748" s="657">
        <v>2</v>
      </c>
      <c r="CA748" s="657">
        <v>1</v>
      </c>
      <c r="CB748" s="665">
        <v>0</v>
      </c>
      <c r="CC748" s="657">
        <v>0</v>
      </c>
      <c r="CD748" s="666">
        <v>0</v>
      </c>
      <c r="CE748" s="657">
        <v>3</v>
      </c>
      <c r="CF748" s="657">
        <v>2</v>
      </c>
      <c r="CG748" s="657">
        <v>1</v>
      </c>
      <c r="CH748" s="665">
        <v>0</v>
      </c>
      <c r="CI748" s="657">
        <v>0</v>
      </c>
      <c r="CJ748" s="666">
        <v>0</v>
      </c>
      <c r="CK748" s="657">
        <v>0</v>
      </c>
      <c r="CL748" s="657">
        <v>0</v>
      </c>
      <c r="CM748" s="657">
        <v>0</v>
      </c>
      <c r="CN748" s="665">
        <v>0</v>
      </c>
      <c r="CO748" s="657">
        <v>0</v>
      </c>
      <c r="CP748" s="666">
        <v>0</v>
      </c>
      <c r="CQ748" s="657">
        <v>0</v>
      </c>
      <c r="CR748" s="657">
        <v>0</v>
      </c>
      <c r="CS748" s="657">
        <v>0</v>
      </c>
      <c r="CT748" s="665">
        <v>3</v>
      </c>
      <c r="CU748" s="657">
        <v>1</v>
      </c>
      <c r="CV748" s="666">
        <v>2</v>
      </c>
      <c r="CW748" s="657">
        <v>1</v>
      </c>
      <c r="CX748" s="657">
        <v>1</v>
      </c>
      <c r="CY748" s="657">
        <v>0</v>
      </c>
      <c r="CZ748" s="665">
        <v>0</v>
      </c>
      <c r="DA748" s="657">
        <v>0</v>
      </c>
      <c r="DB748" s="666">
        <v>0</v>
      </c>
      <c r="DC748" s="657">
        <v>3</v>
      </c>
      <c r="DD748" s="657">
        <v>2</v>
      </c>
      <c r="DE748" s="657">
        <v>1</v>
      </c>
      <c r="DF748" s="665">
        <v>0</v>
      </c>
      <c r="DG748" s="657">
        <v>0</v>
      </c>
      <c r="DH748" s="666">
        <v>0</v>
      </c>
      <c r="DI748" s="657">
        <v>0</v>
      </c>
      <c r="DJ748" s="657">
        <v>0</v>
      </c>
      <c r="DK748" s="657">
        <v>0</v>
      </c>
      <c r="DL748" s="665">
        <v>0</v>
      </c>
      <c r="DM748" s="657">
        <v>0</v>
      </c>
      <c r="DN748" s="666">
        <v>0</v>
      </c>
      <c r="DO748" s="657">
        <v>1</v>
      </c>
      <c r="DP748" s="657">
        <v>1</v>
      </c>
      <c r="DQ748" s="657">
        <v>0</v>
      </c>
      <c r="DR748" s="665">
        <v>0</v>
      </c>
      <c r="DS748" s="657">
        <v>0</v>
      </c>
      <c r="DT748" s="666">
        <v>0</v>
      </c>
      <c r="DU748" s="665">
        <v>0</v>
      </c>
      <c r="DV748" s="657">
        <v>0</v>
      </c>
      <c r="DW748" s="666">
        <v>0</v>
      </c>
    </row>
    <row r="749" spans="1:127" x14ac:dyDescent="0.15">
      <c r="A749" s="529" t="s">
        <v>2091</v>
      </c>
      <c r="B749" s="661">
        <v>854</v>
      </c>
      <c r="C749" s="662">
        <v>687</v>
      </c>
      <c r="D749" s="663">
        <v>167</v>
      </c>
      <c r="E749" s="657">
        <v>324</v>
      </c>
      <c r="F749" s="657">
        <v>263</v>
      </c>
      <c r="G749" s="657">
        <v>61</v>
      </c>
      <c r="H749" s="665">
        <v>53</v>
      </c>
      <c r="I749" s="657">
        <v>46</v>
      </c>
      <c r="J749" s="666">
        <v>7</v>
      </c>
      <c r="K749" s="657">
        <v>63</v>
      </c>
      <c r="L749" s="657">
        <v>50</v>
      </c>
      <c r="M749" s="657">
        <v>13</v>
      </c>
      <c r="N749" s="665">
        <v>22</v>
      </c>
      <c r="O749" s="657">
        <v>17</v>
      </c>
      <c r="P749" s="666">
        <v>5</v>
      </c>
      <c r="Q749" s="657">
        <v>98</v>
      </c>
      <c r="R749" s="657">
        <v>72</v>
      </c>
      <c r="S749" s="657">
        <v>26</v>
      </c>
      <c r="T749" s="665">
        <v>3</v>
      </c>
      <c r="U749" s="657">
        <v>2</v>
      </c>
      <c r="V749" s="666">
        <v>1</v>
      </c>
      <c r="W749" s="657">
        <v>7</v>
      </c>
      <c r="X749" s="657">
        <v>6</v>
      </c>
      <c r="Y749" s="657">
        <v>1</v>
      </c>
      <c r="Z749" s="665">
        <v>17</v>
      </c>
      <c r="AA749" s="657">
        <v>10</v>
      </c>
      <c r="AB749" s="666">
        <v>7</v>
      </c>
      <c r="AC749" s="657">
        <v>0</v>
      </c>
      <c r="AD749" s="657">
        <v>0</v>
      </c>
      <c r="AE749" s="657">
        <v>0</v>
      </c>
      <c r="AF749" s="665">
        <v>5</v>
      </c>
      <c r="AG749" s="657">
        <v>4</v>
      </c>
      <c r="AH749" s="666">
        <v>1</v>
      </c>
      <c r="AI749" s="657">
        <v>35</v>
      </c>
      <c r="AJ749" s="657">
        <v>30</v>
      </c>
      <c r="AK749" s="657">
        <v>5</v>
      </c>
      <c r="AL749" s="665">
        <v>3</v>
      </c>
      <c r="AM749" s="657">
        <v>1</v>
      </c>
      <c r="AN749" s="666">
        <v>2</v>
      </c>
      <c r="AO749" s="657">
        <v>4</v>
      </c>
      <c r="AP749" s="657">
        <v>2</v>
      </c>
      <c r="AQ749" s="657">
        <v>2</v>
      </c>
      <c r="AR749" s="665">
        <v>33</v>
      </c>
      <c r="AS749" s="657">
        <v>25</v>
      </c>
      <c r="AT749" s="666">
        <v>8</v>
      </c>
      <c r="AU749" s="657">
        <v>2</v>
      </c>
      <c r="AV749" s="657">
        <v>2</v>
      </c>
      <c r="AW749" s="657">
        <v>0</v>
      </c>
      <c r="AX749" s="665">
        <v>23</v>
      </c>
      <c r="AY749" s="657">
        <v>17</v>
      </c>
      <c r="AZ749" s="666">
        <v>6</v>
      </c>
      <c r="BA749" s="657">
        <v>8</v>
      </c>
      <c r="BB749" s="657">
        <v>7</v>
      </c>
      <c r="BC749" s="657">
        <v>1</v>
      </c>
      <c r="BD749" s="665">
        <v>2</v>
      </c>
      <c r="BE749" s="657">
        <v>2</v>
      </c>
      <c r="BF749" s="666">
        <v>0</v>
      </c>
      <c r="BG749" s="657">
        <v>6</v>
      </c>
      <c r="BH749" s="657">
        <v>4</v>
      </c>
      <c r="BI749" s="657">
        <v>2</v>
      </c>
      <c r="BJ749" s="665">
        <v>3</v>
      </c>
      <c r="BK749" s="657">
        <v>1</v>
      </c>
      <c r="BL749" s="666">
        <v>2</v>
      </c>
      <c r="BM749" s="657">
        <v>0</v>
      </c>
      <c r="BN749" s="657">
        <v>0</v>
      </c>
      <c r="BO749" s="657">
        <v>0</v>
      </c>
      <c r="BP749" s="665">
        <v>0</v>
      </c>
      <c r="BQ749" s="657">
        <v>0</v>
      </c>
      <c r="BR749" s="666">
        <v>0</v>
      </c>
      <c r="BS749" s="657">
        <v>73</v>
      </c>
      <c r="BT749" s="657">
        <v>63</v>
      </c>
      <c r="BU749" s="657">
        <v>10</v>
      </c>
      <c r="BV749" s="665">
        <v>0</v>
      </c>
      <c r="BW749" s="657">
        <v>0</v>
      </c>
      <c r="BX749" s="666">
        <v>0</v>
      </c>
      <c r="BY749" s="657">
        <v>2</v>
      </c>
      <c r="BZ749" s="657">
        <v>1</v>
      </c>
      <c r="CA749" s="657">
        <v>1</v>
      </c>
      <c r="CB749" s="665">
        <v>1</v>
      </c>
      <c r="CC749" s="657">
        <v>1</v>
      </c>
      <c r="CD749" s="666">
        <v>0</v>
      </c>
      <c r="CE749" s="657">
        <v>3</v>
      </c>
      <c r="CF749" s="657">
        <v>2</v>
      </c>
      <c r="CG749" s="657">
        <v>1</v>
      </c>
      <c r="CH749" s="665">
        <v>0</v>
      </c>
      <c r="CI749" s="657">
        <v>0</v>
      </c>
      <c r="CJ749" s="666">
        <v>0</v>
      </c>
      <c r="CK749" s="657">
        <v>2</v>
      </c>
      <c r="CL749" s="657">
        <v>2</v>
      </c>
      <c r="CM749" s="657">
        <v>0</v>
      </c>
      <c r="CN749" s="665">
        <v>3</v>
      </c>
      <c r="CO749" s="657">
        <v>3</v>
      </c>
      <c r="CP749" s="666">
        <v>0</v>
      </c>
      <c r="CQ749" s="657">
        <v>2</v>
      </c>
      <c r="CR749" s="657">
        <v>1</v>
      </c>
      <c r="CS749" s="657">
        <v>1</v>
      </c>
      <c r="CT749" s="665">
        <v>0</v>
      </c>
      <c r="CU749" s="657">
        <v>0</v>
      </c>
      <c r="CV749" s="666">
        <v>0</v>
      </c>
      <c r="CW749" s="657">
        <v>13</v>
      </c>
      <c r="CX749" s="657">
        <v>11</v>
      </c>
      <c r="CY749" s="657">
        <v>2</v>
      </c>
      <c r="CZ749" s="665">
        <v>0</v>
      </c>
      <c r="DA749" s="657">
        <v>0</v>
      </c>
      <c r="DB749" s="666">
        <v>0</v>
      </c>
      <c r="DC749" s="657">
        <v>0</v>
      </c>
      <c r="DD749" s="657">
        <v>0</v>
      </c>
      <c r="DE749" s="657">
        <v>0</v>
      </c>
      <c r="DF749" s="665">
        <v>2</v>
      </c>
      <c r="DG749" s="657">
        <v>1</v>
      </c>
      <c r="DH749" s="666">
        <v>1</v>
      </c>
      <c r="DI749" s="657">
        <v>39</v>
      </c>
      <c r="DJ749" s="657">
        <v>39</v>
      </c>
      <c r="DK749" s="657">
        <v>0</v>
      </c>
      <c r="DL749" s="665">
        <v>0</v>
      </c>
      <c r="DM749" s="657">
        <v>0</v>
      </c>
      <c r="DN749" s="666">
        <v>0</v>
      </c>
      <c r="DO749" s="657">
        <v>2</v>
      </c>
      <c r="DP749" s="657">
        <v>1</v>
      </c>
      <c r="DQ749" s="657">
        <v>1</v>
      </c>
      <c r="DR749" s="665">
        <v>0</v>
      </c>
      <c r="DS749" s="657">
        <v>0</v>
      </c>
      <c r="DT749" s="666">
        <v>0</v>
      </c>
      <c r="DU749" s="665">
        <v>1</v>
      </c>
      <c r="DV749" s="657">
        <v>1</v>
      </c>
      <c r="DW749" s="666">
        <v>0</v>
      </c>
    </row>
    <row r="750" spans="1:127" x14ac:dyDescent="0.15">
      <c r="A750" s="529" t="s">
        <v>2092</v>
      </c>
      <c r="B750" s="661">
        <v>36632</v>
      </c>
      <c r="C750" s="662">
        <v>16618</v>
      </c>
      <c r="D750" s="663">
        <v>19902</v>
      </c>
      <c r="E750" s="657">
        <v>18510</v>
      </c>
      <c r="F750" s="657">
        <v>6856</v>
      </c>
      <c r="G750" s="657">
        <v>11634</v>
      </c>
      <c r="H750" s="665">
        <v>6449</v>
      </c>
      <c r="I750" s="657">
        <v>2559</v>
      </c>
      <c r="J750" s="666">
        <v>3881</v>
      </c>
      <c r="K750" s="657">
        <v>3234</v>
      </c>
      <c r="L750" s="657">
        <v>2112</v>
      </c>
      <c r="M750" s="657">
        <v>1112</v>
      </c>
      <c r="N750" s="665">
        <v>2218</v>
      </c>
      <c r="O750" s="657">
        <v>1317</v>
      </c>
      <c r="P750" s="666">
        <v>879</v>
      </c>
      <c r="Q750" s="657">
        <v>1188</v>
      </c>
      <c r="R750" s="657">
        <v>683</v>
      </c>
      <c r="S750" s="657">
        <v>505</v>
      </c>
      <c r="T750" s="665">
        <v>241</v>
      </c>
      <c r="U750" s="657">
        <v>118</v>
      </c>
      <c r="V750" s="666">
        <v>123</v>
      </c>
      <c r="W750" s="657">
        <v>132</v>
      </c>
      <c r="X750" s="657">
        <v>89</v>
      </c>
      <c r="Y750" s="657">
        <v>39</v>
      </c>
      <c r="Z750" s="665">
        <v>311</v>
      </c>
      <c r="AA750" s="657">
        <v>247</v>
      </c>
      <c r="AB750" s="666">
        <v>62</v>
      </c>
      <c r="AC750" s="657">
        <v>12</v>
      </c>
      <c r="AD750" s="657">
        <v>7</v>
      </c>
      <c r="AE750" s="657">
        <v>5</v>
      </c>
      <c r="AF750" s="665">
        <v>272</v>
      </c>
      <c r="AG750" s="657">
        <v>188</v>
      </c>
      <c r="AH750" s="666">
        <v>84</v>
      </c>
      <c r="AI750" s="657">
        <v>514</v>
      </c>
      <c r="AJ750" s="657">
        <v>398</v>
      </c>
      <c r="AK750" s="657">
        <v>116</v>
      </c>
      <c r="AL750" s="665">
        <v>139</v>
      </c>
      <c r="AM750" s="657">
        <v>103</v>
      </c>
      <c r="AN750" s="666">
        <v>36</v>
      </c>
      <c r="AO750" s="657">
        <v>72</v>
      </c>
      <c r="AP750" s="657">
        <v>44</v>
      </c>
      <c r="AQ750" s="657">
        <v>28</v>
      </c>
      <c r="AR750" s="665">
        <v>218</v>
      </c>
      <c r="AS750" s="657">
        <v>132</v>
      </c>
      <c r="AT750" s="666">
        <v>86</v>
      </c>
      <c r="AU750" s="657">
        <v>34</v>
      </c>
      <c r="AV750" s="657">
        <v>8</v>
      </c>
      <c r="AW750" s="657">
        <v>1</v>
      </c>
      <c r="AX750" s="665">
        <v>339</v>
      </c>
      <c r="AY750" s="657">
        <v>228</v>
      </c>
      <c r="AZ750" s="666">
        <v>111</v>
      </c>
      <c r="BA750" s="657">
        <v>116</v>
      </c>
      <c r="BB750" s="657">
        <v>65</v>
      </c>
      <c r="BC750" s="657">
        <v>51</v>
      </c>
      <c r="BD750" s="665">
        <v>434</v>
      </c>
      <c r="BE750" s="657">
        <v>239</v>
      </c>
      <c r="BF750" s="666">
        <v>195</v>
      </c>
      <c r="BG750" s="657">
        <v>609</v>
      </c>
      <c r="BH750" s="657">
        <v>358</v>
      </c>
      <c r="BI750" s="657">
        <v>231</v>
      </c>
      <c r="BJ750" s="665">
        <v>11</v>
      </c>
      <c r="BK750" s="657">
        <v>6</v>
      </c>
      <c r="BL750" s="666">
        <v>5</v>
      </c>
      <c r="BM750" s="657">
        <v>28</v>
      </c>
      <c r="BN750" s="657">
        <v>18</v>
      </c>
      <c r="BO750" s="657">
        <v>10</v>
      </c>
      <c r="BP750" s="665">
        <v>14</v>
      </c>
      <c r="BQ750" s="657">
        <v>9</v>
      </c>
      <c r="BR750" s="666">
        <v>5</v>
      </c>
      <c r="BS750" s="657">
        <v>409</v>
      </c>
      <c r="BT750" s="657">
        <v>212</v>
      </c>
      <c r="BU750" s="657">
        <v>197</v>
      </c>
      <c r="BV750" s="665">
        <v>54</v>
      </c>
      <c r="BW750" s="657">
        <v>25</v>
      </c>
      <c r="BX750" s="666">
        <v>29</v>
      </c>
      <c r="BY750" s="657">
        <v>0</v>
      </c>
      <c r="BZ750" s="657">
        <v>0</v>
      </c>
      <c r="CA750" s="657">
        <v>0</v>
      </c>
      <c r="CB750" s="665">
        <v>20</v>
      </c>
      <c r="CC750" s="657">
        <v>7</v>
      </c>
      <c r="CD750" s="666">
        <v>13</v>
      </c>
      <c r="CE750" s="657">
        <v>203</v>
      </c>
      <c r="CF750" s="657">
        <v>69</v>
      </c>
      <c r="CG750" s="657">
        <v>134</v>
      </c>
      <c r="CH750" s="665">
        <v>534</v>
      </c>
      <c r="CI750" s="657">
        <v>337</v>
      </c>
      <c r="CJ750" s="666">
        <v>197</v>
      </c>
      <c r="CK750" s="657">
        <v>114</v>
      </c>
      <c r="CL750" s="657">
        <v>42</v>
      </c>
      <c r="CM750" s="657">
        <v>72</v>
      </c>
      <c r="CN750" s="665">
        <v>14</v>
      </c>
      <c r="CO750" s="657">
        <v>12</v>
      </c>
      <c r="CP750" s="666">
        <v>2</v>
      </c>
      <c r="CQ750" s="657">
        <v>6</v>
      </c>
      <c r="CR750" s="657">
        <v>5</v>
      </c>
      <c r="CS750" s="657">
        <v>1</v>
      </c>
      <c r="CT750" s="665">
        <v>7</v>
      </c>
      <c r="CU750" s="657">
        <v>2</v>
      </c>
      <c r="CV750" s="666">
        <v>5</v>
      </c>
      <c r="CW750" s="657">
        <v>30</v>
      </c>
      <c r="CX750" s="657">
        <v>16</v>
      </c>
      <c r="CY750" s="657">
        <v>14</v>
      </c>
      <c r="CZ750" s="665">
        <v>22</v>
      </c>
      <c r="DA750" s="657">
        <v>18</v>
      </c>
      <c r="DB750" s="666">
        <v>4</v>
      </c>
      <c r="DC750" s="657">
        <v>32</v>
      </c>
      <c r="DD750" s="657">
        <v>8</v>
      </c>
      <c r="DE750" s="657">
        <v>24</v>
      </c>
      <c r="DF750" s="665">
        <v>1</v>
      </c>
      <c r="DG750" s="657">
        <v>1</v>
      </c>
      <c r="DH750" s="666">
        <v>0</v>
      </c>
      <c r="DI750" s="657">
        <v>2</v>
      </c>
      <c r="DJ750" s="657">
        <v>0</v>
      </c>
      <c r="DK750" s="657">
        <v>2</v>
      </c>
      <c r="DL750" s="665">
        <v>12</v>
      </c>
      <c r="DM750" s="657">
        <v>11</v>
      </c>
      <c r="DN750" s="666">
        <v>1</v>
      </c>
      <c r="DO750" s="657">
        <v>69</v>
      </c>
      <c r="DP750" s="657">
        <v>64</v>
      </c>
      <c r="DQ750" s="657">
        <v>5</v>
      </c>
      <c r="DR750" s="665">
        <v>0</v>
      </c>
      <c r="DS750" s="657">
        <v>0</v>
      </c>
      <c r="DT750" s="666">
        <v>0</v>
      </c>
      <c r="DU750" s="665">
        <v>8</v>
      </c>
      <c r="DV750" s="657">
        <v>5</v>
      </c>
      <c r="DW750" s="666">
        <v>3</v>
      </c>
    </row>
    <row r="751" spans="1:127" x14ac:dyDescent="0.15">
      <c r="A751" s="529" t="s">
        <v>2093</v>
      </c>
      <c r="B751" s="661">
        <v>43</v>
      </c>
      <c r="C751" s="662">
        <v>24</v>
      </c>
      <c r="D751" s="663">
        <v>19</v>
      </c>
      <c r="E751" s="657">
        <v>43</v>
      </c>
      <c r="F751" s="657">
        <v>24</v>
      </c>
      <c r="G751" s="657">
        <v>19</v>
      </c>
      <c r="H751" s="665">
        <v>0</v>
      </c>
      <c r="I751" s="657">
        <v>0</v>
      </c>
      <c r="J751" s="666">
        <v>0</v>
      </c>
      <c r="K751" s="657">
        <v>0</v>
      </c>
      <c r="L751" s="657">
        <v>0</v>
      </c>
      <c r="M751" s="657">
        <v>0</v>
      </c>
      <c r="N751" s="665">
        <v>0</v>
      </c>
      <c r="O751" s="657">
        <v>0</v>
      </c>
      <c r="P751" s="666">
        <v>0</v>
      </c>
      <c r="Q751" s="657">
        <v>0</v>
      </c>
      <c r="R751" s="657">
        <v>0</v>
      </c>
      <c r="S751" s="657">
        <v>0</v>
      </c>
      <c r="T751" s="665">
        <v>0</v>
      </c>
      <c r="U751" s="657">
        <v>0</v>
      </c>
      <c r="V751" s="666">
        <v>0</v>
      </c>
      <c r="W751" s="657">
        <v>0</v>
      </c>
      <c r="X751" s="657">
        <v>0</v>
      </c>
      <c r="Y751" s="657">
        <v>0</v>
      </c>
      <c r="Z751" s="665">
        <v>0</v>
      </c>
      <c r="AA751" s="657">
        <v>0</v>
      </c>
      <c r="AB751" s="666">
        <v>0</v>
      </c>
      <c r="AC751" s="657">
        <v>0</v>
      </c>
      <c r="AD751" s="657">
        <v>0</v>
      </c>
      <c r="AE751" s="657">
        <v>0</v>
      </c>
      <c r="AF751" s="665">
        <v>0</v>
      </c>
      <c r="AG751" s="657">
        <v>0</v>
      </c>
      <c r="AH751" s="666">
        <v>0</v>
      </c>
      <c r="AI751" s="657">
        <v>0</v>
      </c>
      <c r="AJ751" s="657">
        <v>0</v>
      </c>
      <c r="AK751" s="657">
        <v>0</v>
      </c>
      <c r="AL751" s="665">
        <v>0</v>
      </c>
      <c r="AM751" s="657">
        <v>0</v>
      </c>
      <c r="AN751" s="666">
        <v>0</v>
      </c>
      <c r="AO751" s="657">
        <v>0</v>
      </c>
      <c r="AP751" s="657">
        <v>0</v>
      </c>
      <c r="AQ751" s="657">
        <v>0</v>
      </c>
      <c r="AR751" s="665">
        <v>0</v>
      </c>
      <c r="AS751" s="657">
        <v>0</v>
      </c>
      <c r="AT751" s="666">
        <v>0</v>
      </c>
      <c r="AU751" s="657">
        <v>0</v>
      </c>
      <c r="AV751" s="657">
        <v>0</v>
      </c>
      <c r="AW751" s="657">
        <v>0</v>
      </c>
      <c r="AX751" s="665">
        <v>0</v>
      </c>
      <c r="AY751" s="657">
        <v>0</v>
      </c>
      <c r="AZ751" s="666">
        <v>0</v>
      </c>
      <c r="BA751" s="657">
        <v>0</v>
      </c>
      <c r="BB751" s="657">
        <v>0</v>
      </c>
      <c r="BC751" s="657">
        <v>0</v>
      </c>
      <c r="BD751" s="665">
        <v>0</v>
      </c>
      <c r="BE751" s="657">
        <v>0</v>
      </c>
      <c r="BF751" s="666">
        <v>0</v>
      </c>
      <c r="BG751" s="657">
        <v>0</v>
      </c>
      <c r="BH751" s="657">
        <v>0</v>
      </c>
      <c r="BI751" s="657">
        <v>0</v>
      </c>
      <c r="BJ751" s="665">
        <v>0</v>
      </c>
      <c r="BK751" s="657">
        <v>0</v>
      </c>
      <c r="BL751" s="666">
        <v>0</v>
      </c>
      <c r="BM751" s="657">
        <v>0</v>
      </c>
      <c r="BN751" s="657">
        <v>0</v>
      </c>
      <c r="BO751" s="657">
        <v>0</v>
      </c>
      <c r="BP751" s="665">
        <v>0</v>
      </c>
      <c r="BQ751" s="657">
        <v>0</v>
      </c>
      <c r="BR751" s="666">
        <v>0</v>
      </c>
      <c r="BS751" s="657">
        <v>0</v>
      </c>
      <c r="BT751" s="657">
        <v>0</v>
      </c>
      <c r="BU751" s="657">
        <v>0</v>
      </c>
      <c r="BV751" s="665">
        <v>0</v>
      </c>
      <c r="BW751" s="657">
        <v>0</v>
      </c>
      <c r="BX751" s="666">
        <v>0</v>
      </c>
      <c r="BY751" s="657">
        <v>0</v>
      </c>
      <c r="BZ751" s="657">
        <v>0</v>
      </c>
      <c r="CA751" s="657">
        <v>0</v>
      </c>
      <c r="CB751" s="665">
        <v>0</v>
      </c>
      <c r="CC751" s="657">
        <v>0</v>
      </c>
      <c r="CD751" s="666">
        <v>0</v>
      </c>
      <c r="CE751" s="657">
        <v>0</v>
      </c>
      <c r="CF751" s="657">
        <v>0</v>
      </c>
      <c r="CG751" s="657">
        <v>0</v>
      </c>
      <c r="CH751" s="665">
        <v>0</v>
      </c>
      <c r="CI751" s="657">
        <v>0</v>
      </c>
      <c r="CJ751" s="666">
        <v>0</v>
      </c>
      <c r="CK751" s="657">
        <v>0</v>
      </c>
      <c r="CL751" s="657">
        <v>0</v>
      </c>
      <c r="CM751" s="657">
        <v>0</v>
      </c>
      <c r="CN751" s="665">
        <v>0</v>
      </c>
      <c r="CO751" s="657">
        <v>0</v>
      </c>
      <c r="CP751" s="666">
        <v>0</v>
      </c>
      <c r="CQ751" s="657">
        <v>0</v>
      </c>
      <c r="CR751" s="657">
        <v>0</v>
      </c>
      <c r="CS751" s="657">
        <v>0</v>
      </c>
      <c r="CT751" s="665">
        <v>0</v>
      </c>
      <c r="CU751" s="657">
        <v>0</v>
      </c>
      <c r="CV751" s="666">
        <v>0</v>
      </c>
      <c r="CW751" s="657">
        <v>0</v>
      </c>
      <c r="CX751" s="657">
        <v>0</v>
      </c>
      <c r="CY751" s="657">
        <v>0</v>
      </c>
      <c r="CZ751" s="665">
        <v>0</v>
      </c>
      <c r="DA751" s="657">
        <v>0</v>
      </c>
      <c r="DB751" s="666">
        <v>0</v>
      </c>
      <c r="DC751" s="657">
        <v>0</v>
      </c>
      <c r="DD751" s="657">
        <v>0</v>
      </c>
      <c r="DE751" s="657">
        <v>0</v>
      </c>
      <c r="DF751" s="665">
        <v>0</v>
      </c>
      <c r="DG751" s="657">
        <v>0</v>
      </c>
      <c r="DH751" s="666">
        <v>0</v>
      </c>
      <c r="DI751" s="657">
        <v>0</v>
      </c>
      <c r="DJ751" s="657">
        <v>0</v>
      </c>
      <c r="DK751" s="657">
        <v>0</v>
      </c>
      <c r="DL751" s="665">
        <v>0</v>
      </c>
      <c r="DM751" s="657">
        <v>0</v>
      </c>
      <c r="DN751" s="666">
        <v>0</v>
      </c>
      <c r="DO751" s="657">
        <v>0</v>
      </c>
      <c r="DP751" s="657">
        <v>0</v>
      </c>
      <c r="DQ751" s="657">
        <v>0</v>
      </c>
      <c r="DR751" s="665">
        <v>0</v>
      </c>
      <c r="DS751" s="657">
        <v>0</v>
      </c>
      <c r="DT751" s="666">
        <v>0</v>
      </c>
      <c r="DU751" s="665">
        <v>0</v>
      </c>
      <c r="DV751" s="657">
        <v>0</v>
      </c>
      <c r="DW751" s="666">
        <v>0</v>
      </c>
    </row>
    <row r="752" spans="1:127" x14ac:dyDescent="0.15">
      <c r="A752" s="529" t="s">
        <v>2094</v>
      </c>
      <c r="B752" s="661">
        <v>1530</v>
      </c>
      <c r="C752" s="662">
        <v>851</v>
      </c>
      <c r="D752" s="663">
        <v>671</v>
      </c>
      <c r="E752" s="657">
        <v>649</v>
      </c>
      <c r="F752" s="657">
        <v>286</v>
      </c>
      <c r="G752" s="657">
        <v>363</v>
      </c>
      <c r="H752" s="665">
        <v>96</v>
      </c>
      <c r="I752" s="657">
        <v>58</v>
      </c>
      <c r="J752" s="666">
        <v>34</v>
      </c>
      <c r="K752" s="657">
        <v>33</v>
      </c>
      <c r="L752" s="657">
        <v>26</v>
      </c>
      <c r="M752" s="657">
        <v>7</v>
      </c>
      <c r="N752" s="665">
        <v>43</v>
      </c>
      <c r="O752" s="657">
        <v>14</v>
      </c>
      <c r="P752" s="666">
        <v>29</v>
      </c>
      <c r="Q752" s="657">
        <v>161</v>
      </c>
      <c r="R752" s="657">
        <v>127</v>
      </c>
      <c r="S752" s="657">
        <v>34</v>
      </c>
      <c r="T752" s="665">
        <v>7</v>
      </c>
      <c r="U752" s="657">
        <v>3</v>
      </c>
      <c r="V752" s="666">
        <v>4</v>
      </c>
      <c r="W752" s="657">
        <v>9</v>
      </c>
      <c r="X752" s="657">
        <v>1</v>
      </c>
      <c r="Y752" s="657">
        <v>4</v>
      </c>
      <c r="Z752" s="665">
        <v>95</v>
      </c>
      <c r="AA752" s="657">
        <v>71</v>
      </c>
      <c r="AB752" s="666">
        <v>24</v>
      </c>
      <c r="AC752" s="657">
        <v>12</v>
      </c>
      <c r="AD752" s="657">
        <v>7</v>
      </c>
      <c r="AE752" s="657">
        <v>5</v>
      </c>
      <c r="AF752" s="665">
        <v>34</v>
      </c>
      <c r="AG752" s="657">
        <v>22</v>
      </c>
      <c r="AH752" s="666">
        <v>12</v>
      </c>
      <c r="AI752" s="657">
        <v>77</v>
      </c>
      <c r="AJ752" s="657">
        <v>52</v>
      </c>
      <c r="AK752" s="657">
        <v>25</v>
      </c>
      <c r="AL752" s="665">
        <v>19</v>
      </c>
      <c r="AM752" s="657">
        <v>14</v>
      </c>
      <c r="AN752" s="666">
        <v>5</v>
      </c>
      <c r="AO752" s="657">
        <v>18</v>
      </c>
      <c r="AP752" s="657">
        <v>14</v>
      </c>
      <c r="AQ752" s="657">
        <v>4</v>
      </c>
      <c r="AR752" s="665">
        <v>11</v>
      </c>
      <c r="AS752" s="657">
        <v>7</v>
      </c>
      <c r="AT752" s="666">
        <v>4</v>
      </c>
      <c r="AU752" s="657">
        <v>9</v>
      </c>
      <c r="AV752" s="657">
        <v>8</v>
      </c>
      <c r="AW752" s="657">
        <v>1</v>
      </c>
      <c r="AX752" s="665">
        <v>5</v>
      </c>
      <c r="AY752" s="657">
        <v>4</v>
      </c>
      <c r="AZ752" s="666">
        <v>1</v>
      </c>
      <c r="BA752" s="657">
        <v>47</v>
      </c>
      <c r="BB752" s="657">
        <v>17</v>
      </c>
      <c r="BC752" s="657">
        <v>30</v>
      </c>
      <c r="BD752" s="665">
        <v>9</v>
      </c>
      <c r="BE752" s="657">
        <v>4</v>
      </c>
      <c r="BF752" s="666">
        <v>5</v>
      </c>
      <c r="BG752" s="657">
        <v>12</v>
      </c>
      <c r="BH752" s="657">
        <v>7</v>
      </c>
      <c r="BI752" s="657">
        <v>5</v>
      </c>
      <c r="BJ752" s="665">
        <v>7</v>
      </c>
      <c r="BK752" s="657">
        <v>4</v>
      </c>
      <c r="BL752" s="666">
        <v>3</v>
      </c>
      <c r="BM752" s="657">
        <v>21</v>
      </c>
      <c r="BN752" s="657">
        <v>15</v>
      </c>
      <c r="BO752" s="657">
        <v>6</v>
      </c>
      <c r="BP752" s="665">
        <v>14</v>
      </c>
      <c r="BQ752" s="657">
        <v>9</v>
      </c>
      <c r="BR752" s="666">
        <v>5</v>
      </c>
      <c r="BS752" s="657">
        <v>12</v>
      </c>
      <c r="BT752" s="657">
        <v>6</v>
      </c>
      <c r="BU752" s="657">
        <v>6</v>
      </c>
      <c r="BV752" s="665">
        <v>9</v>
      </c>
      <c r="BW752" s="657">
        <v>1</v>
      </c>
      <c r="BX752" s="666">
        <v>8</v>
      </c>
      <c r="BY752" s="657">
        <v>0</v>
      </c>
      <c r="BZ752" s="657">
        <v>0</v>
      </c>
      <c r="CA752" s="657">
        <v>0</v>
      </c>
      <c r="CB752" s="665">
        <v>20</v>
      </c>
      <c r="CC752" s="657">
        <v>7</v>
      </c>
      <c r="CD752" s="666">
        <v>13</v>
      </c>
      <c r="CE752" s="657">
        <v>11</v>
      </c>
      <c r="CF752" s="657">
        <v>6</v>
      </c>
      <c r="CG752" s="657">
        <v>5</v>
      </c>
      <c r="CH752" s="665">
        <v>6</v>
      </c>
      <c r="CI752" s="657">
        <v>4</v>
      </c>
      <c r="CJ752" s="666">
        <v>2</v>
      </c>
      <c r="CK752" s="657">
        <v>11</v>
      </c>
      <c r="CL752" s="657">
        <v>6</v>
      </c>
      <c r="CM752" s="657">
        <v>5</v>
      </c>
      <c r="CN752" s="665">
        <v>9</v>
      </c>
      <c r="CO752" s="657">
        <v>7</v>
      </c>
      <c r="CP752" s="666">
        <v>2</v>
      </c>
      <c r="CQ752" s="657">
        <v>5</v>
      </c>
      <c r="CR752" s="657">
        <v>4</v>
      </c>
      <c r="CS752" s="657">
        <v>1</v>
      </c>
      <c r="CT752" s="665">
        <v>7</v>
      </c>
      <c r="CU752" s="657">
        <v>2</v>
      </c>
      <c r="CV752" s="666">
        <v>5</v>
      </c>
      <c r="CW752" s="657">
        <v>5</v>
      </c>
      <c r="CX752" s="657">
        <v>3</v>
      </c>
      <c r="CY752" s="657">
        <v>2</v>
      </c>
      <c r="CZ752" s="665">
        <v>20</v>
      </c>
      <c r="DA752" s="657">
        <v>16</v>
      </c>
      <c r="DB752" s="666">
        <v>4</v>
      </c>
      <c r="DC752" s="657">
        <v>5</v>
      </c>
      <c r="DD752" s="657">
        <v>3</v>
      </c>
      <c r="DE752" s="657">
        <v>2</v>
      </c>
      <c r="DF752" s="665">
        <v>1</v>
      </c>
      <c r="DG752" s="657">
        <v>1</v>
      </c>
      <c r="DH752" s="666">
        <v>0</v>
      </c>
      <c r="DI752" s="657">
        <v>2</v>
      </c>
      <c r="DJ752" s="657">
        <v>0</v>
      </c>
      <c r="DK752" s="657">
        <v>2</v>
      </c>
      <c r="DL752" s="665">
        <v>3</v>
      </c>
      <c r="DM752" s="657">
        <v>3</v>
      </c>
      <c r="DN752" s="666">
        <v>0</v>
      </c>
      <c r="DO752" s="657">
        <v>8</v>
      </c>
      <c r="DP752" s="657">
        <v>7</v>
      </c>
      <c r="DQ752" s="657">
        <v>1</v>
      </c>
      <c r="DR752" s="665">
        <v>0</v>
      </c>
      <c r="DS752" s="657">
        <v>0</v>
      </c>
      <c r="DT752" s="666">
        <v>0</v>
      </c>
      <c r="DU752" s="665">
        <v>8</v>
      </c>
      <c r="DV752" s="657">
        <v>5</v>
      </c>
      <c r="DW752" s="666">
        <v>3</v>
      </c>
    </row>
    <row r="753" spans="1:127" x14ac:dyDescent="0.15">
      <c r="A753" s="529" t="s">
        <v>2095</v>
      </c>
      <c r="B753" s="661">
        <v>35059</v>
      </c>
      <c r="C753" s="662">
        <v>15743</v>
      </c>
      <c r="D753" s="663">
        <v>19212</v>
      </c>
      <c r="E753" s="657">
        <v>17818</v>
      </c>
      <c r="F753" s="657">
        <v>6546</v>
      </c>
      <c r="G753" s="657">
        <v>11252</v>
      </c>
      <c r="H753" s="665">
        <v>6353</v>
      </c>
      <c r="I753" s="657">
        <v>2501</v>
      </c>
      <c r="J753" s="666">
        <v>3847</v>
      </c>
      <c r="K753" s="657">
        <v>3201</v>
      </c>
      <c r="L753" s="657">
        <v>2086</v>
      </c>
      <c r="M753" s="657">
        <v>1105</v>
      </c>
      <c r="N753" s="665">
        <v>2175</v>
      </c>
      <c r="O753" s="657">
        <v>1303</v>
      </c>
      <c r="P753" s="666">
        <v>850</v>
      </c>
      <c r="Q753" s="657">
        <v>1027</v>
      </c>
      <c r="R753" s="657">
        <v>556</v>
      </c>
      <c r="S753" s="657">
        <v>471</v>
      </c>
      <c r="T753" s="665">
        <v>234</v>
      </c>
      <c r="U753" s="657">
        <v>115</v>
      </c>
      <c r="V753" s="666">
        <v>119</v>
      </c>
      <c r="W753" s="657">
        <v>123</v>
      </c>
      <c r="X753" s="657">
        <v>88</v>
      </c>
      <c r="Y753" s="657">
        <v>35</v>
      </c>
      <c r="Z753" s="665">
        <v>216</v>
      </c>
      <c r="AA753" s="657">
        <v>176</v>
      </c>
      <c r="AB753" s="666">
        <v>38</v>
      </c>
      <c r="AC753" s="657">
        <v>0</v>
      </c>
      <c r="AD753" s="657">
        <v>0</v>
      </c>
      <c r="AE753" s="657">
        <v>0</v>
      </c>
      <c r="AF753" s="665">
        <v>238</v>
      </c>
      <c r="AG753" s="657">
        <v>166</v>
      </c>
      <c r="AH753" s="666">
        <v>72</v>
      </c>
      <c r="AI753" s="657">
        <v>437</v>
      </c>
      <c r="AJ753" s="657">
        <v>346</v>
      </c>
      <c r="AK753" s="657">
        <v>91</v>
      </c>
      <c r="AL753" s="665">
        <v>120</v>
      </c>
      <c r="AM753" s="657">
        <v>89</v>
      </c>
      <c r="AN753" s="666">
        <v>31</v>
      </c>
      <c r="AO753" s="657">
        <v>54</v>
      </c>
      <c r="AP753" s="657">
        <v>30</v>
      </c>
      <c r="AQ753" s="657">
        <v>24</v>
      </c>
      <c r="AR753" s="665">
        <v>207</v>
      </c>
      <c r="AS753" s="657">
        <v>125</v>
      </c>
      <c r="AT753" s="666">
        <v>82</v>
      </c>
      <c r="AU753" s="657">
        <v>25</v>
      </c>
      <c r="AV753" s="657">
        <v>0</v>
      </c>
      <c r="AW753" s="657">
        <v>0</v>
      </c>
      <c r="AX753" s="665">
        <v>334</v>
      </c>
      <c r="AY753" s="657">
        <v>224</v>
      </c>
      <c r="AZ753" s="666">
        <v>110</v>
      </c>
      <c r="BA753" s="657">
        <v>69</v>
      </c>
      <c r="BB753" s="657">
        <v>48</v>
      </c>
      <c r="BC753" s="657">
        <v>21</v>
      </c>
      <c r="BD753" s="665">
        <v>425</v>
      </c>
      <c r="BE753" s="657">
        <v>235</v>
      </c>
      <c r="BF753" s="666">
        <v>190</v>
      </c>
      <c r="BG753" s="657">
        <v>597</v>
      </c>
      <c r="BH753" s="657">
        <v>351</v>
      </c>
      <c r="BI753" s="657">
        <v>226</v>
      </c>
      <c r="BJ753" s="665">
        <v>4</v>
      </c>
      <c r="BK753" s="657">
        <v>2</v>
      </c>
      <c r="BL753" s="666">
        <v>2</v>
      </c>
      <c r="BM753" s="657">
        <v>7</v>
      </c>
      <c r="BN753" s="657">
        <v>3</v>
      </c>
      <c r="BO753" s="657">
        <v>4</v>
      </c>
      <c r="BP753" s="665">
        <v>0</v>
      </c>
      <c r="BQ753" s="657">
        <v>0</v>
      </c>
      <c r="BR753" s="666">
        <v>0</v>
      </c>
      <c r="BS753" s="657">
        <v>397</v>
      </c>
      <c r="BT753" s="657">
        <v>206</v>
      </c>
      <c r="BU753" s="657">
        <v>191</v>
      </c>
      <c r="BV753" s="665">
        <v>45</v>
      </c>
      <c r="BW753" s="657">
        <v>24</v>
      </c>
      <c r="BX753" s="666">
        <v>21</v>
      </c>
      <c r="BY753" s="657">
        <v>0</v>
      </c>
      <c r="BZ753" s="657">
        <v>0</v>
      </c>
      <c r="CA753" s="657">
        <v>0</v>
      </c>
      <c r="CB753" s="665">
        <v>0</v>
      </c>
      <c r="CC753" s="657">
        <v>0</v>
      </c>
      <c r="CD753" s="666">
        <v>0</v>
      </c>
      <c r="CE753" s="657">
        <v>192</v>
      </c>
      <c r="CF753" s="657">
        <v>63</v>
      </c>
      <c r="CG753" s="657">
        <v>129</v>
      </c>
      <c r="CH753" s="665">
        <v>528</v>
      </c>
      <c r="CI753" s="657">
        <v>333</v>
      </c>
      <c r="CJ753" s="666">
        <v>195</v>
      </c>
      <c r="CK753" s="657">
        <v>103</v>
      </c>
      <c r="CL753" s="657">
        <v>36</v>
      </c>
      <c r="CM753" s="657">
        <v>67</v>
      </c>
      <c r="CN753" s="665">
        <v>5</v>
      </c>
      <c r="CO753" s="657">
        <v>5</v>
      </c>
      <c r="CP753" s="666">
        <v>0</v>
      </c>
      <c r="CQ753" s="657">
        <v>1</v>
      </c>
      <c r="CR753" s="657">
        <v>1</v>
      </c>
      <c r="CS753" s="657">
        <v>0</v>
      </c>
      <c r="CT753" s="665">
        <v>0</v>
      </c>
      <c r="CU753" s="657">
        <v>0</v>
      </c>
      <c r="CV753" s="666">
        <v>0</v>
      </c>
      <c r="CW753" s="657">
        <v>25</v>
      </c>
      <c r="CX753" s="657">
        <v>13</v>
      </c>
      <c r="CY753" s="657">
        <v>12</v>
      </c>
      <c r="CZ753" s="665">
        <v>2</v>
      </c>
      <c r="DA753" s="657">
        <v>2</v>
      </c>
      <c r="DB753" s="666">
        <v>0</v>
      </c>
      <c r="DC753" s="657">
        <v>27</v>
      </c>
      <c r="DD753" s="657">
        <v>5</v>
      </c>
      <c r="DE753" s="657">
        <v>22</v>
      </c>
      <c r="DF753" s="665">
        <v>0</v>
      </c>
      <c r="DG753" s="657">
        <v>0</v>
      </c>
      <c r="DH753" s="666">
        <v>0</v>
      </c>
      <c r="DI753" s="657">
        <v>0</v>
      </c>
      <c r="DJ753" s="657">
        <v>0</v>
      </c>
      <c r="DK753" s="657">
        <v>0</v>
      </c>
      <c r="DL753" s="665">
        <v>9</v>
      </c>
      <c r="DM753" s="657">
        <v>8</v>
      </c>
      <c r="DN753" s="666">
        <v>1</v>
      </c>
      <c r="DO753" s="657">
        <v>61</v>
      </c>
      <c r="DP753" s="657">
        <v>57</v>
      </c>
      <c r="DQ753" s="657">
        <v>4</v>
      </c>
      <c r="DR753" s="665">
        <v>0</v>
      </c>
      <c r="DS753" s="657">
        <v>0</v>
      </c>
      <c r="DT753" s="666">
        <v>0</v>
      </c>
      <c r="DU753" s="665">
        <v>0</v>
      </c>
      <c r="DV753" s="657">
        <v>0</v>
      </c>
      <c r="DW753" s="666">
        <v>0</v>
      </c>
    </row>
    <row r="754" spans="1:127" x14ac:dyDescent="0.15">
      <c r="A754" s="529" t="s">
        <v>2096</v>
      </c>
      <c r="B754" s="661">
        <v>82122</v>
      </c>
      <c r="C754" s="662">
        <v>46761</v>
      </c>
      <c r="D754" s="663">
        <v>34516</v>
      </c>
      <c r="E754" s="657">
        <v>38336</v>
      </c>
      <c r="F754" s="657">
        <v>21097</v>
      </c>
      <c r="G754" s="657">
        <v>16930</v>
      </c>
      <c r="H754" s="665">
        <v>7826</v>
      </c>
      <c r="I754" s="657">
        <v>4741</v>
      </c>
      <c r="J754" s="666">
        <v>2970</v>
      </c>
      <c r="K754" s="657">
        <v>6764</v>
      </c>
      <c r="L754" s="657">
        <v>4153</v>
      </c>
      <c r="M754" s="657">
        <v>2500</v>
      </c>
      <c r="N754" s="665">
        <v>2965</v>
      </c>
      <c r="O754" s="657">
        <v>1783</v>
      </c>
      <c r="P754" s="666">
        <v>1170</v>
      </c>
      <c r="Q754" s="657">
        <v>6872</v>
      </c>
      <c r="R754" s="657">
        <v>4456</v>
      </c>
      <c r="S754" s="657">
        <v>2281</v>
      </c>
      <c r="T754" s="665">
        <v>431</v>
      </c>
      <c r="U754" s="657">
        <v>303</v>
      </c>
      <c r="V754" s="666">
        <v>128</v>
      </c>
      <c r="W754" s="657">
        <v>585</v>
      </c>
      <c r="X754" s="657">
        <v>234</v>
      </c>
      <c r="Y754" s="657">
        <v>341</v>
      </c>
      <c r="Z754" s="665">
        <v>1831</v>
      </c>
      <c r="AA754" s="657">
        <v>983</v>
      </c>
      <c r="AB754" s="666">
        <v>824</v>
      </c>
      <c r="AC754" s="657">
        <v>442</v>
      </c>
      <c r="AD754" s="657">
        <v>231</v>
      </c>
      <c r="AE754" s="657">
        <v>211</v>
      </c>
      <c r="AF754" s="665">
        <v>631</v>
      </c>
      <c r="AG754" s="657">
        <v>341</v>
      </c>
      <c r="AH754" s="666">
        <v>290</v>
      </c>
      <c r="AI754" s="657">
        <v>2326</v>
      </c>
      <c r="AJ754" s="657">
        <v>1186</v>
      </c>
      <c r="AK754" s="657">
        <v>1140</v>
      </c>
      <c r="AL754" s="665">
        <v>676</v>
      </c>
      <c r="AM754" s="657">
        <v>275</v>
      </c>
      <c r="AN754" s="666">
        <v>401</v>
      </c>
      <c r="AO754" s="657">
        <v>284</v>
      </c>
      <c r="AP754" s="657">
        <v>197</v>
      </c>
      <c r="AQ754" s="657">
        <v>87</v>
      </c>
      <c r="AR754" s="665">
        <v>1706</v>
      </c>
      <c r="AS754" s="657">
        <v>1046</v>
      </c>
      <c r="AT754" s="666">
        <v>660</v>
      </c>
      <c r="AU754" s="657">
        <v>1000</v>
      </c>
      <c r="AV754" s="657">
        <v>789</v>
      </c>
      <c r="AW754" s="657">
        <v>207</v>
      </c>
      <c r="AX754" s="665">
        <v>932</v>
      </c>
      <c r="AY754" s="657">
        <v>470</v>
      </c>
      <c r="AZ754" s="666">
        <v>458</v>
      </c>
      <c r="BA754" s="657">
        <v>1765</v>
      </c>
      <c r="BB754" s="657">
        <v>1214</v>
      </c>
      <c r="BC754" s="657">
        <v>551</v>
      </c>
      <c r="BD754" s="665">
        <v>220</v>
      </c>
      <c r="BE754" s="657">
        <v>91</v>
      </c>
      <c r="BF754" s="666">
        <v>63</v>
      </c>
      <c r="BG754" s="657">
        <v>3084</v>
      </c>
      <c r="BH754" s="657">
        <v>866</v>
      </c>
      <c r="BI754" s="657">
        <v>2167</v>
      </c>
      <c r="BJ754" s="665">
        <v>110</v>
      </c>
      <c r="BK754" s="657">
        <v>86</v>
      </c>
      <c r="BL754" s="666">
        <v>24</v>
      </c>
      <c r="BM754" s="657">
        <v>95</v>
      </c>
      <c r="BN754" s="657">
        <v>64</v>
      </c>
      <c r="BO754" s="657">
        <v>31</v>
      </c>
      <c r="BP754" s="665">
        <v>123</v>
      </c>
      <c r="BQ754" s="657">
        <v>98</v>
      </c>
      <c r="BR754" s="666">
        <v>25</v>
      </c>
      <c r="BS754" s="657">
        <v>242</v>
      </c>
      <c r="BT754" s="657">
        <v>181</v>
      </c>
      <c r="BU754" s="657">
        <v>61</v>
      </c>
      <c r="BV754" s="665">
        <v>166</v>
      </c>
      <c r="BW754" s="657">
        <v>128</v>
      </c>
      <c r="BX754" s="666">
        <v>38</v>
      </c>
      <c r="BY754" s="657">
        <v>202</v>
      </c>
      <c r="BZ754" s="657">
        <v>166</v>
      </c>
      <c r="CA754" s="657">
        <v>36</v>
      </c>
      <c r="CB754" s="665">
        <v>169</v>
      </c>
      <c r="CC754" s="657">
        <v>123</v>
      </c>
      <c r="CD754" s="666">
        <v>46</v>
      </c>
      <c r="CE754" s="657">
        <v>219</v>
      </c>
      <c r="CF754" s="657">
        <v>132</v>
      </c>
      <c r="CG754" s="657">
        <v>87</v>
      </c>
      <c r="CH754" s="665">
        <v>289</v>
      </c>
      <c r="CI754" s="657">
        <v>165</v>
      </c>
      <c r="CJ754" s="666">
        <v>120</v>
      </c>
      <c r="CK754" s="657">
        <v>338</v>
      </c>
      <c r="CL754" s="657">
        <v>195</v>
      </c>
      <c r="CM754" s="657">
        <v>143</v>
      </c>
      <c r="CN754" s="665">
        <v>39</v>
      </c>
      <c r="CO754" s="657">
        <v>29</v>
      </c>
      <c r="CP754" s="666">
        <v>10</v>
      </c>
      <c r="CQ754" s="657">
        <v>20</v>
      </c>
      <c r="CR754" s="657">
        <v>14</v>
      </c>
      <c r="CS754" s="657">
        <v>6</v>
      </c>
      <c r="CT754" s="665">
        <v>24</v>
      </c>
      <c r="CU754" s="657">
        <v>10</v>
      </c>
      <c r="CV754" s="666">
        <v>14</v>
      </c>
      <c r="CW754" s="657">
        <v>503</v>
      </c>
      <c r="CX754" s="657">
        <v>317</v>
      </c>
      <c r="CY754" s="657">
        <v>186</v>
      </c>
      <c r="CZ754" s="665">
        <v>1</v>
      </c>
      <c r="DA754" s="657">
        <v>1</v>
      </c>
      <c r="DB754" s="666">
        <v>0</v>
      </c>
      <c r="DC754" s="657">
        <v>270</v>
      </c>
      <c r="DD754" s="657">
        <v>172</v>
      </c>
      <c r="DE754" s="657">
        <v>98</v>
      </c>
      <c r="DF754" s="665">
        <v>32</v>
      </c>
      <c r="DG754" s="657">
        <v>7</v>
      </c>
      <c r="DH754" s="666">
        <v>25</v>
      </c>
      <c r="DI754" s="657">
        <v>409</v>
      </c>
      <c r="DJ754" s="657">
        <v>281</v>
      </c>
      <c r="DK754" s="657">
        <v>128</v>
      </c>
      <c r="DL754" s="665">
        <v>54</v>
      </c>
      <c r="DM754" s="657">
        <v>46</v>
      </c>
      <c r="DN754" s="666">
        <v>8</v>
      </c>
      <c r="DO754" s="657">
        <v>0</v>
      </c>
      <c r="DP754" s="657">
        <v>0</v>
      </c>
      <c r="DQ754" s="657">
        <v>0</v>
      </c>
      <c r="DR754" s="665">
        <v>25</v>
      </c>
      <c r="DS754" s="657">
        <v>23</v>
      </c>
      <c r="DT754" s="666">
        <v>2</v>
      </c>
      <c r="DU754" s="665">
        <v>116</v>
      </c>
      <c r="DV754" s="657">
        <v>67</v>
      </c>
      <c r="DW754" s="666">
        <v>49</v>
      </c>
    </row>
    <row r="755" spans="1:127" x14ac:dyDescent="0.15">
      <c r="A755" s="529" t="s">
        <v>2097</v>
      </c>
      <c r="B755" s="661">
        <v>140</v>
      </c>
      <c r="C755" s="662">
        <v>99</v>
      </c>
      <c r="D755" s="663">
        <v>41</v>
      </c>
      <c r="E755" s="657">
        <v>49</v>
      </c>
      <c r="F755" s="657">
        <v>38</v>
      </c>
      <c r="G755" s="657">
        <v>11</v>
      </c>
      <c r="H755" s="665">
        <v>3</v>
      </c>
      <c r="I755" s="657">
        <v>3</v>
      </c>
      <c r="J755" s="666">
        <v>0</v>
      </c>
      <c r="K755" s="657">
        <v>20</v>
      </c>
      <c r="L755" s="657">
        <v>16</v>
      </c>
      <c r="M755" s="657">
        <v>4</v>
      </c>
      <c r="N755" s="665">
        <v>3</v>
      </c>
      <c r="O755" s="657">
        <v>1</v>
      </c>
      <c r="P755" s="666">
        <v>2</v>
      </c>
      <c r="Q755" s="657">
        <v>45</v>
      </c>
      <c r="R755" s="657">
        <v>29</v>
      </c>
      <c r="S755" s="657">
        <v>16</v>
      </c>
      <c r="T755" s="665">
        <v>0</v>
      </c>
      <c r="U755" s="657">
        <v>0</v>
      </c>
      <c r="V755" s="666">
        <v>0</v>
      </c>
      <c r="W755" s="657">
        <v>8</v>
      </c>
      <c r="X755" s="657">
        <v>1</v>
      </c>
      <c r="Y755" s="657">
        <v>7</v>
      </c>
      <c r="Z755" s="665">
        <v>0</v>
      </c>
      <c r="AA755" s="657">
        <v>0</v>
      </c>
      <c r="AB755" s="666">
        <v>0</v>
      </c>
      <c r="AC755" s="657">
        <v>0</v>
      </c>
      <c r="AD755" s="657">
        <v>0</v>
      </c>
      <c r="AE755" s="657">
        <v>0</v>
      </c>
      <c r="AF755" s="665">
        <v>0</v>
      </c>
      <c r="AG755" s="657">
        <v>0</v>
      </c>
      <c r="AH755" s="666">
        <v>0</v>
      </c>
      <c r="AI755" s="657">
        <v>1</v>
      </c>
      <c r="AJ755" s="657">
        <v>1</v>
      </c>
      <c r="AK755" s="657">
        <v>0</v>
      </c>
      <c r="AL755" s="665">
        <v>0</v>
      </c>
      <c r="AM755" s="657">
        <v>0</v>
      </c>
      <c r="AN755" s="666">
        <v>0</v>
      </c>
      <c r="AO755" s="657">
        <v>0</v>
      </c>
      <c r="AP755" s="657">
        <v>0</v>
      </c>
      <c r="AQ755" s="657">
        <v>0</v>
      </c>
      <c r="AR755" s="665">
        <v>0</v>
      </c>
      <c r="AS755" s="657">
        <v>0</v>
      </c>
      <c r="AT755" s="666">
        <v>0</v>
      </c>
      <c r="AU755" s="657">
        <v>0</v>
      </c>
      <c r="AV755" s="657">
        <v>0</v>
      </c>
      <c r="AW755" s="657">
        <v>0</v>
      </c>
      <c r="AX755" s="665">
        <v>10</v>
      </c>
      <c r="AY755" s="657">
        <v>10</v>
      </c>
      <c r="AZ755" s="666">
        <v>0</v>
      </c>
      <c r="BA755" s="657">
        <v>0</v>
      </c>
      <c r="BB755" s="657">
        <v>0</v>
      </c>
      <c r="BC755" s="657">
        <v>0</v>
      </c>
      <c r="BD755" s="665">
        <v>0</v>
      </c>
      <c r="BE755" s="657">
        <v>0</v>
      </c>
      <c r="BF755" s="666">
        <v>0</v>
      </c>
      <c r="BG755" s="657">
        <v>0</v>
      </c>
      <c r="BH755" s="657">
        <v>0</v>
      </c>
      <c r="BI755" s="657">
        <v>0</v>
      </c>
      <c r="BJ755" s="665">
        <v>0</v>
      </c>
      <c r="BK755" s="657">
        <v>0</v>
      </c>
      <c r="BL755" s="666">
        <v>0</v>
      </c>
      <c r="BM755" s="657">
        <v>0</v>
      </c>
      <c r="BN755" s="657">
        <v>0</v>
      </c>
      <c r="BO755" s="657">
        <v>0</v>
      </c>
      <c r="BP755" s="665">
        <v>0</v>
      </c>
      <c r="BQ755" s="657">
        <v>0</v>
      </c>
      <c r="BR755" s="666">
        <v>0</v>
      </c>
      <c r="BS755" s="657">
        <v>0</v>
      </c>
      <c r="BT755" s="657">
        <v>0</v>
      </c>
      <c r="BU755" s="657">
        <v>0</v>
      </c>
      <c r="BV755" s="665">
        <v>0</v>
      </c>
      <c r="BW755" s="657">
        <v>0</v>
      </c>
      <c r="BX755" s="666">
        <v>0</v>
      </c>
      <c r="BY755" s="657">
        <v>0</v>
      </c>
      <c r="BZ755" s="657">
        <v>0</v>
      </c>
      <c r="CA755" s="657">
        <v>0</v>
      </c>
      <c r="CB755" s="665">
        <v>0</v>
      </c>
      <c r="CC755" s="657">
        <v>0</v>
      </c>
      <c r="CD755" s="666">
        <v>0</v>
      </c>
      <c r="CE755" s="657">
        <v>0</v>
      </c>
      <c r="CF755" s="657">
        <v>0</v>
      </c>
      <c r="CG755" s="657">
        <v>0</v>
      </c>
      <c r="CH755" s="665">
        <v>0</v>
      </c>
      <c r="CI755" s="657">
        <v>0</v>
      </c>
      <c r="CJ755" s="666">
        <v>0</v>
      </c>
      <c r="CK755" s="657">
        <v>0</v>
      </c>
      <c r="CL755" s="657">
        <v>0</v>
      </c>
      <c r="CM755" s="657">
        <v>0</v>
      </c>
      <c r="CN755" s="665">
        <v>0</v>
      </c>
      <c r="CO755" s="657">
        <v>0</v>
      </c>
      <c r="CP755" s="666">
        <v>0</v>
      </c>
      <c r="CQ755" s="657">
        <v>0</v>
      </c>
      <c r="CR755" s="657">
        <v>0</v>
      </c>
      <c r="CS755" s="657">
        <v>0</v>
      </c>
      <c r="CT755" s="665">
        <v>1</v>
      </c>
      <c r="CU755" s="657">
        <v>0</v>
      </c>
      <c r="CV755" s="666">
        <v>1</v>
      </c>
      <c r="CW755" s="657">
        <v>0</v>
      </c>
      <c r="CX755" s="657">
        <v>0</v>
      </c>
      <c r="CY755" s="657">
        <v>0</v>
      </c>
      <c r="CZ755" s="665">
        <v>0</v>
      </c>
      <c r="DA755" s="657">
        <v>0</v>
      </c>
      <c r="DB755" s="666">
        <v>0</v>
      </c>
      <c r="DC755" s="657">
        <v>0</v>
      </c>
      <c r="DD755" s="657">
        <v>0</v>
      </c>
      <c r="DE755" s="657">
        <v>0</v>
      </c>
      <c r="DF755" s="665">
        <v>0</v>
      </c>
      <c r="DG755" s="657">
        <v>0</v>
      </c>
      <c r="DH755" s="666">
        <v>0</v>
      </c>
      <c r="DI755" s="657">
        <v>0</v>
      </c>
      <c r="DJ755" s="657">
        <v>0</v>
      </c>
      <c r="DK755" s="657">
        <v>0</v>
      </c>
      <c r="DL755" s="665">
        <v>0</v>
      </c>
      <c r="DM755" s="657">
        <v>0</v>
      </c>
      <c r="DN755" s="666">
        <v>0</v>
      </c>
      <c r="DO755" s="657">
        <v>0</v>
      </c>
      <c r="DP755" s="657">
        <v>0</v>
      </c>
      <c r="DQ755" s="657">
        <v>0</v>
      </c>
      <c r="DR755" s="665">
        <v>0</v>
      </c>
      <c r="DS755" s="657">
        <v>0</v>
      </c>
      <c r="DT755" s="666">
        <v>0</v>
      </c>
      <c r="DU755" s="665">
        <v>0</v>
      </c>
      <c r="DV755" s="657">
        <v>0</v>
      </c>
      <c r="DW755" s="666">
        <v>0</v>
      </c>
    </row>
    <row r="756" spans="1:127" x14ac:dyDescent="0.15">
      <c r="A756" s="529" t="s">
        <v>2098</v>
      </c>
      <c r="B756" s="661">
        <v>829</v>
      </c>
      <c r="C756" s="662">
        <v>431</v>
      </c>
      <c r="D756" s="663">
        <v>398</v>
      </c>
      <c r="E756" s="657">
        <v>563</v>
      </c>
      <c r="F756" s="657">
        <v>288</v>
      </c>
      <c r="G756" s="657">
        <v>275</v>
      </c>
      <c r="H756" s="665">
        <v>37</v>
      </c>
      <c r="I756" s="657">
        <v>19</v>
      </c>
      <c r="J756" s="666">
        <v>18</v>
      </c>
      <c r="K756" s="657">
        <v>43</v>
      </c>
      <c r="L756" s="657">
        <v>22</v>
      </c>
      <c r="M756" s="657">
        <v>21</v>
      </c>
      <c r="N756" s="665">
        <v>30</v>
      </c>
      <c r="O756" s="657">
        <v>20</v>
      </c>
      <c r="P756" s="666">
        <v>10</v>
      </c>
      <c r="Q756" s="657">
        <v>11</v>
      </c>
      <c r="R756" s="657">
        <v>5</v>
      </c>
      <c r="S756" s="657">
        <v>6</v>
      </c>
      <c r="T756" s="665">
        <v>0</v>
      </c>
      <c r="U756" s="657">
        <v>0</v>
      </c>
      <c r="V756" s="666">
        <v>0</v>
      </c>
      <c r="W756" s="657">
        <v>0</v>
      </c>
      <c r="X756" s="657">
        <v>0</v>
      </c>
      <c r="Y756" s="657">
        <v>0</v>
      </c>
      <c r="Z756" s="665">
        <v>5</v>
      </c>
      <c r="AA756" s="657">
        <v>2</v>
      </c>
      <c r="AB756" s="666">
        <v>3</v>
      </c>
      <c r="AC756" s="657">
        <v>6</v>
      </c>
      <c r="AD756" s="657">
        <v>2</v>
      </c>
      <c r="AE756" s="657">
        <v>4</v>
      </c>
      <c r="AF756" s="665">
        <v>4</v>
      </c>
      <c r="AG756" s="657">
        <v>2</v>
      </c>
      <c r="AH756" s="666">
        <v>2</v>
      </c>
      <c r="AI756" s="657">
        <v>0</v>
      </c>
      <c r="AJ756" s="657">
        <v>0</v>
      </c>
      <c r="AK756" s="657">
        <v>0</v>
      </c>
      <c r="AL756" s="665">
        <v>1</v>
      </c>
      <c r="AM756" s="657">
        <v>1</v>
      </c>
      <c r="AN756" s="666">
        <v>0</v>
      </c>
      <c r="AO756" s="657">
        <v>0</v>
      </c>
      <c r="AP756" s="657">
        <v>0</v>
      </c>
      <c r="AQ756" s="657">
        <v>0</v>
      </c>
      <c r="AR756" s="665">
        <v>5</v>
      </c>
      <c r="AS756" s="657">
        <v>4</v>
      </c>
      <c r="AT756" s="666">
        <v>1</v>
      </c>
      <c r="AU756" s="657">
        <v>0</v>
      </c>
      <c r="AV756" s="657">
        <v>0</v>
      </c>
      <c r="AW756" s="657">
        <v>0</v>
      </c>
      <c r="AX756" s="665">
        <v>108</v>
      </c>
      <c r="AY756" s="657">
        <v>58</v>
      </c>
      <c r="AZ756" s="666">
        <v>50</v>
      </c>
      <c r="BA756" s="657">
        <v>0</v>
      </c>
      <c r="BB756" s="657">
        <v>0</v>
      </c>
      <c r="BC756" s="657">
        <v>0</v>
      </c>
      <c r="BD756" s="665">
        <v>0</v>
      </c>
      <c r="BE756" s="657">
        <v>0</v>
      </c>
      <c r="BF756" s="666">
        <v>0</v>
      </c>
      <c r="BG756" s="657">
        <v>0</v>
      </c>
      <c r="BH756" s="657">
        <v>0</v>
      </c>
      <c r="BI756" s="657">
        <v>0</v>
      </c>
      <c r="BJ756" s="665">
        <v>0</v>
      </c>
      <c r="BK756" s="657">
        <v>0</v>
      </c>
      <c r="BL756" s="666">
        <v>0</v>
      </c>
      <c r="BM756" s="657">
        <v>0</v>
      </c>
      <c r="BN756" s="657">
        <v>0</v>
      </c>
      <c r="BO756" s="657">
        <v>0</v>
      </c>
      <c r="BP756" s="665">
        <v>0</v>
      </c>
      <c r="BQ756" s="657">
        <v>0</v>
      </c>
      <c r="BR756" s="666">
        <v>0</v>
      </c>
      <c r="BS756" s="657">
        <v>0</v>
      </c>
      <c r="BT756" s="657">
        <v>0</v>
      </c>
      <c r="BU756" s="657">
        <v>0</v>
      </c>
      <c r="BV756" s="665">
        <v>0</v>
      </c>
      <c r="BW756" s="657">
        <v>0</v>
      </c>
      <c r="BX756" s="666">
        <v>0</v>
      </c>
      <c r="BY756" s="657">
        <v>4</v>
      </c>
      <c r="BZ756" s="657">
        <v>2</v>
      </c>
      <c r="CA756" s="657">
        <v>2</v>
      </c>
      <c r="CB756" s="665">
        <v>0</v>
      </c>
      <c r="CC756" s="657">
        <v>0</v>
      </c>
      <c r="CD756" s="666">
        <v>0</v>
      </c>
      <c r="CE756" s="657">
        <v>1</v>
      </c>
      <c r="CF756" s="657">
        <v>1</v>
      </c>
      <c r="CG756" s="657">
        <v>0</v>
      </c>
      <c r="CH756" s="665">
        <v>5</v>
      </c>
      <c r="CI756" s="657">
        <v>3</v>
      </c>
      <c r="CJ756" s="666">
        <v>2</v>
      </c>
      <c r="CK756" s="657">
        <v>0</v>
      </c>
      <c r="CL756" s="657">
        <v>0</v>
      </c>
      <c r="CM756" s="657">
        <v>0</v>
      </c>
      <c r="CN756" s="665">
        <v>0</v>
      </c>
      <c r="CO756" s="657">
        <v>0</v>
      </c>
      <c r="CP756" s="666">
        <v>0</v>
      </c>
      <c r="CQ756" s="657">
        <v>0</v>
      </c>
      <c r="CR756" s="657">
        <v>0</v>
      </c>
      <c r="CS756" s="657">
        <v>0</v>
      </c>
      <c r="CT756" s="665">
        <v>0</v>
      </c>
      <c r="CU756" s="657">
        <v>0</v>
      </c>
      <c r="CV756" s="666">
        <v>0</v>
      </c>
      <c r="CW756" s="657">
        <v>6</v>
      </c>
      <c r="CX756" s="657">
        <v>2</v>
      </c>
      <c r="CY756" s="657">
        <v>4</v>
      </c>
      <c r="CZ756" s="665">
        <v>0</v>
      </c>
      <c r="DA756" s="657">
        <v>0</v>
      </c>
      <c r="DB756" s="666">
        <v>0</v>
      </c>
      <c r="DC756" s="657">
        <v>0</v>
      </c>
      <c r="DD756" s="657">
        <v>0</v>
      </c>
      <c r="DE756" s="657">
        <v>0</v>
      </c>
      <c r="DF756" s="665">
        <v>0</v>
      </c>
      <c r="DG756" s="657">
        <v>0</v>
      </c>
      <c r="DH756" s="666">
        <v>0</v>
      </c>
      <c r="DI756" s="657">
        <v>0</v>
      </c>
      <c r="DJ756" s="657">
        <v>0</v>
      </c>
      <c r="DK756" s="657">
        <v>0</v>
      </c>
      <c r="DL756" s="665">
        <v>0</v>
      </c>
      <c r="DM756" s="657">
        <v>0</v>
      </c>
      <c r="DN756" s="666">
        <v>0</v>
      </c>
      <c r="DO756" s="657">
        <v>0</v>
      </c>
      <c r="DP756" s="657">
        <v>0</v>
      </c>
      <c r="DQ756" s="657">
        <v>0</v>
      </c>
      <c r="DR756" s="665">
        <v>0</v>
      </c>
      <c r="DS756" s="657">
        <v>0</v>
      </c>
      <c r="DT756" s="666">
        <v>0</v>
      </c>
      <c r="DU756" s="665">
        <v>0</v>
      </c>
      <c r="DV756" s="657">
        <v>0</v>
      </c>
      <c r="DW756" s="666">
        <v>0</v>
      </c>
    </row>
    <row r="757" spans="1:127" x14ac:dyDescent="0.15">
      <c r="A757" s="529" t="s">
        <v>2099</v>
      </c>
      <c r="B757" s="661">
        <v>32842</v>
      </c>
      <c r="C757" s="662">
        <v>17001</v>
      </c>
      <c r="D757" s="663">
        <v>15684</v>
      </c>
      <c r="E757" s="657">
        <v>15021</v>
      </c>
      <c r="F757" s="657">
        <v>7872</v>
      </c>
      <c r="G757" s="657">
        <v>7121</v>
      </c>
      <c r="H757" s="665">
        <v>3429</v>
      </c>
      <c r="I757" s="657">
        <v>1569</v>
      </c>
      <c r="J757" s="666">
        <v>1860</v>
      </c>
      <c r="K757" s="657">
        <v>2818</v>
      </c>
      <c r="L757" s="657">
        <v>1320</v>
      </c>
      <c r="M757" s="657">
        <v>1430</v>
      </c>
      <c r="N757" s="665">
        <v>868</v>
      </c>
      <c r="O757" s="657">
        <v>424</v>
      </c>
      <c r="P757" s="666">
        <v>434</v>
      </c>
      <c r="Q757" s="657">
        <v>3906</v>
      </c>
      <c r="R757" s="657">
        <v>2620</v>
      </c>
      <c r="S757" s="657">
        <v>1280</v>
      </c>
      <c r="T757" s="665">
        <v>215</v>
      </c>
      <c r="U757" s="657">
        <v>155</v>
      </c>
      <c r="V757" s="666">
        <v>60</v>
      </c>
      <c r="W757" s="657">
        <v>256</v>
      </c>
      <c r="X757" s="657">
        <v>117</v>
      </c>
      <c r="Y757" s="657">
        <v>139</v>
      </c>
      <c r="Z757" s="665">
        <v>783</v>
      </c>
      <c r="AA757" s="657">
        <v>394</v>
      </c>
      <c r="AB757" s="666">
        <v>389</v>
      </c>
      <c r="AC757" s="657">
        <v>331</v>
      </c>
      <c r="AD757" s="657">
        <v>178</v>
      </c>
      <c r="AE757" s="657">
        <v>153</v>
      </c>
      <c r="AF757" s="665">
        <v>253</v>
      </c>
      <c r="AG757" s="657">
        <v>123</v>
      </c>
      <c r="AH757" s="666">
        <v>130</v>
      </c>
      <c r="AI757" s="657">
        <v>1076</v>
      </c>
      <c r="AJ757" s="657">
        <v>440</v>
      </c>
      <c r="AK757" s="657">
        <v>636</v>
      </c>
      <c r="AL757" s="665">
        <v>492</v>
      </c>
      <c r="AM757" s="657">
        <v>123</v>
      </c>
      <c r="AN757" s="666">
        <v>369</v>
      </c>
      <c r="AO757" s="657">
        <v>32</v>
      </c>
      <c r="AP757" s="657">
        <v>28</v>
      </c>
      <c r="AQ757" s="657">
        <v>4</v>
      </c>
      <c r="AR757" s="665">
        <v>479</v>
      </c>
      <c r="AS757" s="657">
        <v>234</v>
      </c>
      <c r="AT757" s="666">
        <v>245</v>
      </c>
      <c r="AU757" s="657">
        <v>100</v>
      </c>
      <c r="AV757" s="657">
        <v>45</v>
      </c>
      <c r="AW757" s="657">
        <v>55</v>
      </c>
      <c r="AX757" s="665">
        <v>599</v>
      </c>
      <c r="AY757" s="657">
        <v>250</v>
      </c>
      <c r="AZ757" s="666">
        <v>349</v>
      </c>
      <c r="BA757" s="657">
        <v>556</v>
      </c>
      <c r="BB757" s="657">
        <v>300</v>
      </c>
      <c r="BC757" s="657">
        <v>256</v>
      </c>
      <c r="BD757" s="665">
        <v>29</v>
      </c>
      <c r="BE757" s="657">
        <v>21</v>
      </c>
      <c r="BF757" s="666">
        <v>8</v>
      </c>
      <c r="BG757" s="657">
        <v>643</v>
      </c>
      <c r="BH757" s="657">
        <v>297</v>
      </c>
      <c r="BI757" s="657">
        <v>301</v>
      </c>
      <c r="BJ757" s="665">
        <v>42</v>
      </c>
      <c r="BK757" s="657">
        <v>38</v>
      </c>
      <c r="BL757" s="666">
        <v>4</v>
      </c>
      <c r="BM757" s="657">
        <v>40</v>
      </c>
      <c r="BN757" s="657">
        <v>15</v>
      </c>
      <c r="BO757" s="657">
        <v>25</v>
      </c>
      <c r="BP757" s="665">
        <v>0</v>
      </c>
      <c r="BQ757" s="657">
        <v>0</v>
      </c>
      <c r="BR757" s="666">
        <v>0</v>
      </c>
      <c r="BS757" s="657">
        <v>66</v>
      </c>
      <c r="BT757" s="657">
        <v>43</v>
      </c>
      <c r="BU757" s="657">
        <v>23</v>
      </c>
      <c r="BV757" s="665">
        <v>72</v>
      </c>
      <c r="BW757" s="657">
        <v>50</v>
      </c>
      <c r="BX757" s="666">
        <v>22</v>
      </c>
      <c r="BY757" s="657">
        <v>36</v>
      </c>
      <c r="BZ757" s="657">
        <v>30</v>
      </c>
      <c r="CA757" s="657">
        <v>6</v>
      </c>
      <c r="CB757" s="665">
        <v>74</v>
      </c>
      <c r="CC757" s="657">
        <v>33</v>
      </c>
      <c r="CD757" s="666">
        <v>41</v>
      </c>
      <c r="CE757" s="657">
        <v>25</v>
      </c>
      <c r="CF757" s="657">
        <v>17</v>
      </c>
      <c r="CG757" s="657">
        <v>8</v>
      </c>
      <c r="CH757" s="665">
        <v>36</v>
      </c>
      <c r="CI757" s="657">
        <v>9</v>
      </c>
      <c r="CJ757" s="666">
        <v>27</v>
      </c>
      <c r="CK757" s="657">
        <v>101</v>
      </c>
      <c r="CL757" s="657">
        <v>33</v>
      </c>
      <c r="CM757" s="657">
        <v>68</v>
      </c>
      <c r="CN757" s="665">
        <v>15</v>
      </c>
      <c r="CO757" s="657">
        <v>6</v>
      </c>
      <c r="CP757" s="666">
        <v>9</v>
      </c>
      <c r="CQ757" s="657">
        <v>12</v>
      </c>
      <c r="CR757" s="657">
        <v>11</v>
      </c>
      <c r="CS757" s="657">
        <v>1</v>
      </c>
      <c r="CT757" s="665">
        <v>16</v>
      </c>
      <c r="CU757" s="657">
        <v>6</v>
      </c>
      <c r="CV757" s="666">
        <v>10</v>
      </c>
      <c r="CW757" s="657">
        <v>73</v>
      </c>
      <c r="CX757" s="657">
        <v>37</v>
      </c>
      <c r="CY757" s="657">
        <v>36</v>
      </c>
      <c r="CZ757" s="665">
        <v>0</v>
      </c>
      <c r="DA757" s="657">
        <v>0</v>
      </c>
      <c r="DB757" s="666">
        <v>0</v>
      </c>
      <c r="DC757" s="657">
        <v>126</v>
      </c>
      <c r="DD757" s="657">
        <v>34</v>
      </c>
      <c r="DE757" s="657">
        <v>92</v>
      </c>
      <c r="DF757" s="665">
        <v>3</v>
      </c>
      <c r="DG757" s="657">
        <v>1</v>
      </c>
      <c r="DH757" s="666">
        <v>2</v>
      </c>
      <c r="DI757" s="657">
        <v>154</v>
      </c>
      <c r="DJ757" s="657">
        <v>108</v>
      </c>
      <c r="DK757" s="657">
        <v>46</v>
      </c>
      <c r="DL757" s="665">
        <v>0</v>
      </c>
      <c r="DM757" s="657">
        <v>0</v>
      </c>
      <c r="DN757" s="666">
        <v>0</v>
      </c>
      <c r="DO757" s="657">
        <v>0</v>
      </c>
      <c r="DP757" s="657">
        <v>0</v>
      </c>
      <c r="DQ757" s="657">
        <v>0</v>
      </c>
      <c r="DR757" s="665">
        <v>4</v>
      </c>
      <c r="DS757" s="657">
        <v>3</v>
      </c>
      <c r="DT757" s="666">
        <v>1</v>
      </c>
      <c r="DU757" s="665">
        <v>61</v>
      </c>
      <c r="DV757" s="657">
        <v>17</v>
      </c>
      <c r="DW757" s="666">
        <v>44</v>
      </c>
    </row>
    <row r="758" spans="1:127" x14ac:dyDescent="0.15">
      <c r="A758" s="529" t="s">
        <v>2100</v>
      </c>
      <c r="B758" s="661">
        <v>16383</v>
      </c>
      <c r="C758" s="662">
        <v>14643</v>
      </c>
      <c r="D758" s="663">
        <v>1695</v>
      </c>
      <c r="E758" s="657">
        <v>6324</v>
      </c>
      <c r="F758" s="657">
        <v>5739</v>
      </c>
      <c r="G758" s="657">
        <v>550</v>
      </c>
      <c r="H758" s="665">
        <v>1804</v>
      </c>
      <c r="I758" s="657">
        <v>1643</v>
      </c>
      <c r="J758" s="666">
        <v>161</v>
      </c>
      <c r="K758" s="657">
        <v>1515</v>
      </c>
      <c r="L758" s="657">
        <v>1423</v>
      </c>
      <c r="M758" s="657">
        <v>92</v>
      </c>
      <c r="N758" s="665">
        <v>793</v>
      </c>
      <c r="O758" s="657">
        <v>681</v>
      </c>
      <c r="P758" s="666">
        <v>112</v>
      </c>
      <c r="Q758" s="657">
        <v>1421</v>
      </c>
      <c r="R758" s="657">
        <v>1106</v>
      </c>
      <c r="S758" s="657">
        <v>315</v>
      </c>
      <c r="T758" s="665">
        <v>98</v>
      </c>
      <c r="U758" s="657">
        <v>97</v>
      </c>
      <c r="V758" s="666">
        <v>1</v>
      </c>
      <c r="W758" s="657">
        <v>64</v>
      </c>
      <c r="X758" s="657">
        <v>18</v>
      </c>
      <c r="Y758" s="657">
        <v>36</v>
      </c>
      <c r="Z758" s="665">
        <v>369</v>
      </c>
      <c r="AA758" s="657">
        <v>338</v>
      </c>
      <c r="AB758" s="666">
        <v>31</v>
      </c>
      <c r="AC758" s="657">
        <v>0</v>
      </c>
      <c r="AD758" s="657">
        <v>0</v>
      </c>
      <c r="AE758" s="657">
        <v>0</v>
      </c>
      <c r="AF758" s="665">
        <v>138</v>
      </c>
      <c r="AG758" s="657">
        <v>129</v>
      </c>
      <c r="AH758" s="666">
        <v>9</v>
      </c>
      <c r="AI758" s="657">
        <v>504</v>
      </c>
      <c r="AJ758" s="657">
        <v>438</v>
      </c>
      <c r="AK758" s="657">
        <v>66</v>
      </c>
      <c r="AL758" s="665">
        <v>53</v>
      </c>
      <c r="AM758" s="657">
        <v>39</v>
      </c>
      <c r="AN758" s="666">
        <v>14</v>
      </c>
      <c r="AO758" s="657">
        <v>119</v>
      </c>
      <c r="AP758" s="657">
        <v>109</v>
      </c>
      <c r="AQ758" s="657">
        <v>10</v>
      </c>
      <c r="AR758" s="665">
        <v>631</v>
      </c>
      <c r="AS758" s="657">
        <v>546</v>
      </c>
      <c r="AT758" s="666">
        <v>85</v>
      </c>
      <c r="AU758" s="657">
        <v>593</v>
      </c>
      <c r="AV758" s="657">
        <v>553</v>
      </c>
      <c r="AW758" s="657">
        <v>40</v>
      </c>
      <c r="AX758" s="665">
        <v>23</v>
      </c>
      <c r="AY758" s="657">
        <v>23</v>
      </c>
      <c r="AZ758" s="666">
        <v>0</v>
      </c>
      <c r="BA758" s="657">
        <v>894</v>
      </c>
      <c r="BB758" s="657">
        <v>808</v>
      </c>
      <c r="BC758" s="657">
        <v>86</v>
      </c>
      <c r="BD758" s="665">
        <v>49</v>
      </c>
      <c r="BE758" s="657">
        <v>45</v>
      </c>
      <c r="BF758" s="666">
        <v>4</v>
      </c>
      <c r="BG758" s="657">
        <v>150</v>
      </c>
      <c r="BH758" s="657">
        <v>140</v>
      </c>
      <c r="BI758" s="657">
        <v>10</v>
      </c>
      <c r="BJ758" s="665">
        <v>12</v>
      </c>
      <c r="BK758" s="657">
        <v>11</v>
      </c>
      <c r="BL758" s="666">
        <v>1</v>
      </c>
      <c r="BM758" s="657">
        <v>29</v>
      </c>
      <c r="BN758" s="657">
        <v>29</v>
      </c>
      <c r="BO758" s="657">
        <v>0</v>
      </c>
      <c r="BP758" s="665">
        <v>96</v>
      </c>
      <c r="BQ758" s="657">
        <v>92</v>
      </c>
      <c r="BR758" s="666">
        <v>4</v>
      </c>
      <c r="BS758" s="657">
        <v>74</v>
      </c>
      <c r="BT758" s="657">
        <v>72</v>
      </c>
      <c r="BU758" s="657">
        <v>2</v>
      </c>
      <c r="BV758" s="665">
        <v>60</v>
      </c>
      <c r="BW758" s="657">
        <v>55</v>
      </c>
      <c r="BX758" s="666">
        <v>5</v>
      </c>
      <c r="BY758" s="657">
        <v>34</v>
      </c>
      <c r="BZ758" s="657">
        <v>33</v>
      </c>
      <c r="CA758" s="657">
        <v>1</v>
      </c>
      <c r="CB758" s="665">
        <v>85</v>
      </c>
      <c r="CC758" s="657">
        <v>82</v>
      </c>
      <c r="CD758" s="666">
        <v>3</v>
      </c>
      <c r="CE758" s="657">
        <v>103</v>
      </c>
      <c r="CF758" s="657">
        <v>68</v>
      </c>
      <c r="CG758" s="657">
        <v>35</v>
      </c>
      <c r="CH758" s="665">
        <v>97</v>
      </c>
      <c r="CI758" s="657">
        <v>92</v>
      </c>
      <c r="CJ758" s="666">
        <v>5</v>
      </c>
      <c r="CK758" s="657">
        <v>26</v>
      </c>
      <c r="CL758" s="657">
        <v>23</v>
      </c>
      <c r="CM758" s="657">
        <v>3</v>
      </c>
      <c r="CN758" s="665">
        <v>10</v>
      </c>
      <c r="CO758" s="657">
        <v>10</v>
      </c>
      <c r="CP758" s="666">
        <v>0</v>
      </c>
      <c r="CQ758" s="657">
        <v>0</v>
      </c>
      <c r="CR758" s="657">
        <v>0</v>
      </c>
      <c r="CS758" s="657">
        <v>0</v>
      </c>
      <c r="CT758" s="665">
        <v>0</v>
      </c>
      <c r="CU758" s="657">
        <v>0</v>
      </c>
      <c r="CV758" s="666">
        <v>0</v>
      </c>
      <c r="CW758" s="657">
        <v>23</v>
      </c>
      <c r="CX758" s="657">
        <v>20</v>
      </c>
      <c r="CY758" s="657">
        <v>3</v>
      </c>
      <c r="CZ758" s="665">
        <v>0</v>
      </c>
      <c r="DA758" s="657">
        <v>0</v>
      </c>
      <c r="DB758" s="666">
        <v>0</v>
      </c>
      <c r="DC758" s="657">
        <v>28</v>
      </c>
      <c r="DD758" s="657">
        <v>26</v>
      </c>
      <c r="DE758" s="657">
        <v>2</v>
      </c>
      <c r="DF758" s="665">
        <v>0</v>
      </c>
      <c r="DG758" s="657">
        <v>0</v>
      </c>
      <c r="DH758" s="666">
        <v>0</v>
      </c>
      <c r="DI758" s="657">
        <v>88</v>
      </c>
      <c r="DJ758" s="657">
        <v>85</v>
      </c>
      <c r="DK758" s="657">
        <v>3</v>
      </c>
      <c r="DL758" s="665">
        <v>0</v>
      </c>
      <c r="DM758" s="657">
        <v>0</v>
      </c>
      <c r="DN758" s="666">
        <v>0</v>
      </c>
      <c r="DO758" s="657">
        <v>0</v>
      </c>
      <c r="DP758" s="657">
        <v>0</v>
      </c>
      <c r="DQ758" s="657">
        <v>0</v>
      </c>
      <c r="DR758" s="665">
        <v>21</v>
      </c>
      <c r="DS758" s="657">
        <v>20</v>
      </c>
      <c r="DT758" s="666">
        <v>1</v>
      </c>
      <c r="DU758" s="665">
        <v>55</v>
      </c>
      <c r="DV758" s="657">
        <v>50</v>
      </c>
      <c r="DW758" s="666">
        <v>5</v>
      </c>
    </row>
    <row r="759" spans="1:127" x14ac:dyDescent="0.15">
      <c r="A759" s="529" t="s">
        <v>2101</v>
      </c>
      <c r="B759" s="661">
        <v>31928</v>
      </c>
      <c r="C759" s="662">
        <v>14587</v>
      </c>
      <c r="D759" s="663">
        <v>16698</v>
      </c>
      <c r="E759" s="657">
        <v>16379</v>
      </c>
      <c r="F759" s="657">
        <v>7160</v>
      </c>
      <c r="G759" s="657">
        <v>8973</v>
      </c>
      <c r="H759" s="665">
        <v>2553</v>
      </c>
      <c r="I759" s="657">
        <v>1507</v>
      </c>
      <c r="J759" s="666">
        <v>931</v>
      </c>
      <c r="K759" s="657">
        <v>2368</v>
      </c>
      <c r="L759" s="657">
        <v>1372</v>
      </c>
      <c r="M759" s="657">
        <v>953</v>
      </c>
      <c r="N759" s="665">
        <v>1271</v>
      </c>
      <c r="O759" s="657">
        <v>657</v>
      </c>
      <c r="P759" s="666">
        <v>612</v>
      </c>
      <c r="Q759" s="657">
        <v>1489</v>
      </c>
      <c r="R759" s="657">
        <v>696</v>
      </c>
      <c r="S759" s="657">
        <v>664</v>
      </c>
      <c r="T759" s="665">
        <v>118</v>
      </c>
      <c r="U759" s="657">
        <v>51</v>
      </c>
      <c r="V759" s="666">
        <v>67</v>
      </c>
      <c r="W759" s="657">
        <v>257</v>
      </c>
      <c r="X759" s="657">
        <v>98</v>
      </c>
      <c r="Y759" s="657">
        <v>159</v>
      </c>
      <c r="Z759" s="665">
        <v>674</v>
      </c>
      <c r="AA759" s="657">
        <v>249</v>
      </c>
      <c r="AB759" s="666">
        <v>401</v>
      </c>
      <c r="AC759" s="657">
        <v>105</v>
      </c>
      <c r="AD759" s="657">
        <v>51</v>
      </c>
      <c r="AE759" s="657">
        <v>54</v>
      </c>
      <c r="AF759" s="665">
        <v>236</v>
      </c>
      <c r="AG759" s="657">
        <v>87</v>
      </c>
      <c r="AH759" s="666">
        <v>149</v>
      </c>
      <c r="AI759" s="657">
        <v>745</v>
      </c>
      <c r="AJ759" s="657">
        <v>307</v>
      </c>
      <c r="AK759" s="657">
        <v>438</v>
      </c>
      <c r="AL759" s="665">
        <v>130</v>
      </c>
      <c r="AM759" s="657">
        <v>112</v>
      </c>
      <c r="AN759" s="666">
        <v>18</v>
      </c>
      <c r="AO759" s="657">
        <v>133</v>
      </c>
      <c r="AP759" s="657">
        <v>60</v>
      </c>
      <c r="AQ759" s="657">
        <v>73</v>
      </c>
      <c r="AR759" s="665">
        <v>591</v>
      </c>
      <c r="AS759" s="657">
        <v>262</v>
      </c>
      <c r="AT759" s="666">
        <v>329</v>
      </c>
      <c r="AU759" s="657">
        <v>307</v>
      </c>
      <c r="AV759" s="657">
        <v>191</v>
      </c>
      <c r="AW759" s="657">
        <v>112</v>
      </c>
      <c r="AX759" s="665">
        <v>192</v>
      </c>
      <c r="AY759" s="657">
        <v>129</v>
      </c>
      <c r="AZ759" s="666">
        <v>59</v>
      </c>
      <c r="BA759" s="657">
        <v>315</v>
      </c>
      <c r="BB759" s="657">
        <v>106</v>
      </c>
      <c r="BC759" s="657">
        <v>209</v>
      </c>
      <c r="BD759" s="665">
        <v>142</v>
      </c>
      <c r="BE759" s="657">
        <v>25</v>
      </c>
      <c r="BF759" s="666">
        <v>51</v>
      </c>
      <c r="BG759" s="657">
        <v>2291</v>
      </c>
      <c r="BH759" s="657">
        <v>429</v>
      </c>
      <c r="BI759" s="657">
        <v>1856</v>
      </c>
      <c r="BJ759" s="665">
        <v>56</v>
      </c>
      <c r="BK759" s="657">
        <v>37</v>
      </c>
      <c r="BL759" s="666">
        <v>19</v>
      </c>
      <c r="BM759" s="657">
        <v>26</v>
      </c>
      <c r="BN759" s="657">
        <v>20</v>
      </c>
      <c r="BO759" s="657">
        <v>6</v>
      </c>
      <c r="BP759" s="665">
        <v>27</v>
      </c>
      <c r="BQ759" s="657">
        <v>6</v>
      </c>
      <c r="BR759" s="666">
        <v>21</v>
      </c>
      <c r="BS759" s="657">
        <v>102</v>
      </c>
      <c r="BT759" s="657">
        <v>66</v>
      </c>
      <c r="BU759" s="657">
        <v>36</v>
      </c>
      <c r="BV759" s="665">
        <v>34</v>
      </c>
      <c r="BW759" s="657">
        <v>23</v>
      </c>
      <c r="BX759" s="666">
        <v>11</v>
      </c>
      <c r="BY759" s="657">
        <v>128</v>
      </c>
      <c r="BZ759" s="657">
        <v>101</v>
      </c>
      <c r="CA759" s="657">
        <v>27</v>
      </c>
      <c r="CB759" s="665">
        <v>10</v>
      </c>
      <c r="CC759" s="657">
        <v>8</v>
      </c>
      <c r="CD759" s="666">
        <v>2</v>
      </c>
      <c r="CE759" s="657">
        <v>90</v>
      </c>
      <c r="CF759" s="657">
        <v>46</v>
      </c>
      <c r="CG759" s="657">
        <v>44</v>
      </c>
      <c r="CH759" s="665">
        <v>151</v>
      </c>
      <c r="CI759" s="657">
        <v>61</v>
      </c>
      <c r="CJ759" s="666">
        <v>86</v>
      </c>
      <c r="CK759" s="657">
        <v>211</v>
      </c>
      <c r="CL759" s="657">
        <v>139</v>
      </c>
      <c r="CM759" s="657">
        <v>72</v>
      </c>
      <c r="CN759" s="665">
        <v>14</v>
      </c>
      <c r="CO759" s="657">
        <v>13</v>
      </c>
      <c r="CP759" s="666">
        <v>1</v>
      </c>
      <c r="CQ759" s="657">
        <v>8</v>
      </c>
      <c r="CR759" s="657">
        <v>3</v>
      </c>
      <c r="CS759" s="657">
        <v>5</v>
      </c>
      <c r="CT759" s="665">
        <v>7</v>
      </c>
      <c r="CU759" s="657">
        <v>4</v>
      </c>
      <c r="CV759" s="666">
        <v>3</v>
      </c>
      <c r="CW759" s="657">
        <v>401</v>
      </c>
      <c r="CX759" s="657">
        <v>258</v>
      </c>
      <c r="CY759" s="657">
        <v>143</v>
      </c>
      <c r="CZ759" s="665">
        <v>1</v>
      </c>
      <c r="DA759" s="657">
        <v>1</v>
      </c>
      <c r="DB759" s="666">
        <v>0</v>
      </c>
      <c r="DC759" s="657">
        <v>116</v>
      </c>
      <c r="DD759" s="657">
        <v>112</v>
      </c>
      <c r="DE759" s="657">
        <v>4</v>
      </c>
      <c r="DF759" s="665">
        <v>29</v>
      </c>
      <c r="DG759" s="657">
        <v>6</v>
      </c>
      <c r="DH759" s="666">
        <v>23</v>
      </c>
      <c r="DI759" s="657">
        <v>167</v>
      </c>
      <c r="DJ759" s="657">
        <v>88</v>
      </c>
      <c r="DK759" s="657">
        <v>79</v>
      </c>
      <c r="DL759" s="665">
        <v>54</v>
      </c>
      <c r="DM759" s="657">
        <v>46</v>
      </c>
      <c r="DN759" s="666">
        <v>8</v>
      </c>
      <c r="DO759" s="657">
        <v>0</v>
      </c>
      <c r="DP759" s="657">
        <v>0</v>
      </c>
      <c r="DQ759" s="657">
        <v>0</v>
      </c>
      <c r="DR759" s="665">
        <v>0</v>
      </c>
      <c r="DS759" s="657">
        <v>0</v>
      </c>
      <c r="DT759" s="666">
        <v>0</v>
      </c>
      <c r="DU759" s="665">
        <v>0</v>
      </c>
      <c r="DV759" s="657">
        <v>0</v>
      </c>
      <c r="DW759" s="666">
        <v>0</v>
      </c>
    </row>
    <row r="760" spans="1:127" x14ac:dyDescent="0.15">
      <c r="A760" s="529" t="s">
        <v>2102</v>
      </c>
      <c r="B760" s="661">
        <v>1392</v>
      </c>
      <c r="C760" s="662">
        <v>570</v>
      </c>
      <c r="D760" s="663">
        <v>799</v>
      </c>
      <c r="E760" s="657">
        <v>450</v>
      </c>
      <c r="F760" s="657">
        <v>232</v>
      </c>
      <c r="G760" s="657">
        <v>218</v>
      </c>
      <c r="H760" s="665">
        <v>131</v>
      </c>
      <c r="I760" s="657">
        <v>61</v>
      </c>
      <c r="J760" s="666">
        <v>70</v>
      </c>
      <c r="K760" s="657">
        <v>123</v>
      </c>
      <c r="L760" s="657">
        <v>48</v>
      </c>
      <c r="M760" s="657">
        <v>63</v>
      </c>
      <c r="N760" s="665">
        <v>49</v>
      </c>
      <c r="O760" s="657">
        <v>17</v>
      </c>
      <c r="P760" s="666">
        <v>21</v>
      </c>
      <c r="Q760" s="657">
        <v>197</v>
      </c>
      <c r="R760" s="657">
        <v>12</v>
      </c>
      <c r="S760" s="657">
        <v>185</v>
      </c>
      <c r="T760" s="665">
        <v>22</v>
      </c>
      <c r="U760" s="657">
        <v>17</v>
      </c>
      <c r="V760" s="666">
        <v>5</v>
      </c>
      <c r="W760" s="657">
        <v>7</v>
      </c>
      <c r="X760" s="657">
        <v>3</v>
      </c>
      <c r="Y760" s="657">
        <v>4</v>
      </c>
      <c r="Z760" s="665">
        <v>0</v>
      </c>
      <c r="AA760" s="657">
        <v>0</v>
      </c>
      <c r="AB760" s="666">
        <v>0</v>
      </c>
      <c r="AC760" s="657">
        <v>0</v>
      </c>
      <c r="AD760" s="657">
        <v>0</v>
      </c>
      <c r="AE760" s="657">
        <v>0</v>
      </c>
      <c r="AF760" s="665">
        <v>12</v>
      </c>
      <c r="AG760" s="657">
        <v>7</v>
      </c>
      <c r="AH760" s="666">
        <v>5</v>
      </c>
      <c r="AI760" s="657">
        <v>45</v>
      </c>
      <c r="AJ760" s="657">
        <v>13</v>
      </c>
      <c r="AK760" s="657">
        <v>32</v>
      </c>
      <c r="AL760" s="665">
        <v>5</v>
      </c>
      <c r="AM760" s="657">
        <v>3</v>
      </c>
      <c r="AN760" s="666">
        <v>2</v>
      </c>
      <c r="AO760" s="657">
        <v>12</v>
      </c>
      <c r="AP760" s="657">
        <v>6</v>
      </c>
      <c r="AQ760" s="657">
        <v>6</v>
      </c>
      <c r="AR760" s="665">
        <v>60</v>
      </c>
      <c r="AS760" s="657">
        <v>15</v>
      </c>
      <c r="AT760" s="666">
        <v>45</v>
      </c>
      <c r="AU760" s="657">
        <v>23</v>
      </c>
      <c r="AV760" s="657">
        <v>9</v>
      </c>
      <c r="AW760" s="657">
        <v>14</v>
      </c>
      <c r="AX760" s="665">
        <v>33</v>
      </c>
      <c r="AY760" s="657">
        <v>16</v>
      </c>
      <c r="AZ760" s="666">
        <v>17</v>
      </c>
      <c r="BA760" s="657">
        <v>25</v>
      </c>
      <c r="BB760" s="657">
        <v>12</v>
      </c>
      <c r="BC760" s="657">
        <v>13</v>
      </c>
      <c r="BD760" s="665">
        <v>51</v>
      </c>
      <c r="BE760" s="657">
        <v>13</v>
      </c>
      <c r="BF760" s="666">
        <v>38</v>
      </c>
      <c r="BG760" s="657">
        <v>21</v>
      </c>
      <c r="BH760" s="657">
        <v>4</v>
      </c>
      <c r="BI760" s="657">
        <v>17</v>
      </c>
      <c r="BJ760" s="665">
        <v>8</v>
      </c>
      <c r="BK760" s="657">
        <v>3</v>
      </c>
      <c r="BL760" s="666">
        <v>5</v>
      </c>
      <c r="BM760" s="657">
        <v>0</v>
      </c>
      <c r="BN760" s="657">
        <v>0</v>
      </c>
      <c r="BO760" s="657">
        <v>0</v>
      </c>
      <c r="BP760" s="665">
        <v>0</v>
      </c>
      <c r="BQ760" s="657">
        <v>0</v>
      </c>
      <c r="BR760" s="666">
        <v>0</v>
      </c>
      <c r="BS760" s="657">
        <v>8</v>
      </c>
      <c r="BT760" s="657">
        <v>3</v>
      </c>
      <c r="BU760" s="657">
        <v>5</v>
      </c>
      <c r="BV760" s="665">
        <v>0</v>
      </c>
      <c r="BW760" s="657">
        <v>0</v>
      </c>
      <c r="BX760" s="666">
        <v>0</v>
      </c>
      <c r="BY760" s="657">
        <v>4</v>
      </c>
      <c r="BZ760" s="657">
        <v>3</v>
      </c>
      <c r="CA760" s="657">
        <v>1</v>
      </c>
      <c r="CB760" s="665">
        <v>15</v>
      </c>
      <c r="CC760" s="657">
        <v>12</v>
      </c>
      <c r="CD760" s="666">
        <v>3</v>
      </c>
      <c r="CE760" s="657">
        <v>9</v>
      </c>
      <c r="CF760" s="657">
        <v>9</v>
      </c>
      <c r="CG760" s="657">
        <v>0</v>
      </c>
      <c r="CH760" s="665">
        <v>30</v>
      </c>
      <c r="CI760" s="657">
        <v>24</v>
      </c>
      <c r="CJ760" s="666">
        <v>6</v>
      </c>
      <c r="CK760" s="657">
        <v>35</v>
      </c>
      <c r="CL760" s="657">
        <v>18</v>
      </c>
      <c r="CM760" s="657">
        <v>17</v>
      </c>
      <c r="CN760" s="665">
        <v>0</v>
      </c>
      <c r="CO760" s="657">
        <v>0</v>
      </c>
      <c r="CP760" s="666">
        <v>0</v>
      </c>
      <c r="CQ760" s="657">
        <v>0</v>
      </c>
      <c r="CR760" s="657">
        <v>0</v>
      </c>
      <c r="CS760" s="657">
        <v>0</v>
      </c>
      <c r="CT760" s="665">
        <v>0</v>
      </c>
      <c r="CU760" s="657">
        <v>0</v>
      </c>
      <c r="CV760" s="666">
        <v>0</v>
      </c>
      <c r="CW760" s="657">
        <v>17</v>
      </c>
      <c r="CX760" s="657">
        <v>10</v>
      </c>
      <c r="CY760" s="657">
        <v>7</v>
      </c>
      <c r="CZ760" s="665">
        <v>0</v>
      </c>
      <c r="DA760" s="657">
        <v>0</v>
      </c>
      <c r="DB760" s="666">
        <v>0</v>
      </c>
      <c r="DC760" s="657">
        <v>0</v>
      </c>
      <c r="DD760" s="657">
        <v>0</v>
      </c>
      <c r="DE760" s="657">
        <v>0</v>
      </c>
      <c r="DF760" s="665">
        <v>0</v>
      </c>
      <c r="DG760" s="657">
        <v>0</v>
      </c>
      <c r="DH760" s="666">
        <v>0</v>
      </c>
      <c r="DI760" s="657">
        <v>0</v>
      </c>
      <c r="DJ760" s="657">
        <v>0</v>
      </c>
      <c r="DK760" s="657">
        <v>0</v>
      </c>
      <c r="DL760" s="665">
        <v>0</v>
      </c>
      <c r="DM760" s="657">
        <v>0</v>
      </c>
      <c r="DN760" s="666">
        <v>0</v>
      </c>
      <c r="DO760" s="657">
        <v>0</v>
      </c>
      <c r="DP760" s="657">
        <v>0</v>
      </c>
      <c r="DQ760" s="657">
        <v>0</v>
      </c>
      <c r="DR760" s="665">
        <v>0</v>
      </c>
      <c r="DS760" s="657">
        <v>0</v>
      </c>
      <c r="DT760" s="666">
        <v>0</v>
      </c>
      <c r="DU760" s="665">
        <v>0</v>
      </c>
      <c r="DV760" s="657">
        <v>0</v>
      </c>
      <c r="DW760" s="666">
        <v>0</v>
      </c>
    </row>
    <row r="761" spans="1:127" x14ac:dyDescent="0.15">
      <c r="A761" s="529" t="s">
        <v>2103</v>
      </c>
      <c r="B761" s="661">
        <v>0</v>
      </c>
      <c r="C761" s="662">
        <v>0</v>
      </c>
      <c r="D761" s="663">
        <v>0</v>
      </c>
      <c r="E761" s="657">
        <v>0</v>
      </c>
      <c r="F761" s="657">
        <v>0</v>
      </c>
      <c r="G761" s="657">
        <v>0</v>
      </c>
      <c r="H761" s="665">
        <v>0</v>
      </c>
      <c r="I761" s="657">
        <v>0</v>
      </c>
      <c r="J761" s="666">
        <v>0</v>
      </c>
      <c r="K761" s="657">
        <v>0</v>
      </c>
      <c r="L761" s="657">
        <v>0</v>
      </c>
      <c r="M761" s="657">
        <v>0</v>
      </c>
      <c r="N761" s="665">
        <v>0</v>
      </c>
      <c r="O761" s="657">
        <v>0</v>
      </c>
      <c r="P761" s="666">
        <v>0</v>
      </c>
      <c r="Q761" s="657">
        <v>0</v>
      </c>
      <c r="R761" s="657">
        <v>0</v>
      </c>
      <c r="S761" s="657">
        <v>0</v>
      </c>
      <c r="T761" s="665">
        <v>0</v>
      </c>
      <c r="U761" s="657">
        <v>0</v>
      </c>
      <c r="V761" s="666">
        <v>0</v>
      </c>
      <c r="W761" s="657">
        <v>0</v>
      </c>
      <c r="X761" s="657">
        <v>0</v>
      </c>
      <c r="Y761" s="657">
        <v>0</v>
      </c>
      <c r="Z761" s="665">
        <v>0</v>
      </c>
      <c r="AA761" s="657">
        <v>0</v>
      </c>
      <c r="AB761" s="666">
        <v>0</v>
      </c>
      <c r="AC761" s="657">
        <v>0</v>
      </c>
      <c r="AD761" s="657">
        <v>0</v>
      </c>
      <c r="AE761" s="657">
        <v>0</v>
      </c>
      <c r="AF761" s="665">
        <v>0</v>
      </c>
      <c r="AG761" s="657">
        <v>0</v>
      </c>
      <c r="AH761" s="666">
        <v>0</v>
      </c>
      <c r="AI761" s="657">
        <v>0</v>
      </c>
      <c r="AJ761" s="657">
        <v>0</v>
      </c>
      <c r="AK761" s="657">
        <v>0</v>
      </c>
      <c r="AL761" s="665">
        <v>0</v>
      </c>
      <c r="AM761" s="657">
        <v>0</v>
      </c>
      <c r="AN761" s="666">
        <v>0</v>
      </c>
      <c r="AO761" s="657">
        <v>0</v>
      </c>
      <c r="AP761" s="657">
        <v>0</v>
      </c>
      <c r="AQ761" s="657">
        <v>0</v>
      </c>
      <c r="AR761" s="665">
        <v>0</v>
      </c>
      <c r="AS761" s="657">
        <v>0</v>
      </c>
      <c r="AT761" s="666">
        <v>0</v>
      </c>
      <c r="AU761" s="657">
        <v>0</v>
      </c>
      <c r="AV761" s="657">
        <v>0</v>
      </c>
      <c r="AW761" s="657">
        <v>0</v>
      </c>
      <c r="AX761" s="665">
        <v>0</v>
      </c>
      <c r="AY761" s="657">
        <v>0</v>
      </c>
      <c r="AZ761" s="666">
        <v>0</v>
      </c>
      <c r="BA761" s="657">
        <v>0</v>
      </c>
      <c r="BB761" s="657">
        <v>0</v>
      </c>
      <c r="BC761" s="657">
        <v>0</v>
      </c>
      <c r="BD761" s="665">
        <v>0</v>
      </c>
      <c r="BE761" s="657">
        <v>0</v>
      </c>
      <c r="BF761" s="666">
        <v>0</v>
      </c>
      <c r="BG761" s="657">
        <v>0</v>
      </c>
      <c r="BH761" s="657">
        <v>0</v>
      </c>
      <c r="BI761" s="657">
        <v>0</v>
      </c>
      <c r="BJ761" s="665">
        <v>0</v>
      </c>
      <c r="BK761" s="657">
        <v>0</v>
      </c>
      <c r="BL761" s="666">
        <v>0</v>
      </c>
      <c r="BM761" s="657">
        <v>0</v>
      </c>
      <c r="BN761" s="657">
        <v>0</v>
      </c>
      <c r="BO761" s="657">
        <v>0</v>
      </c>
      <c r="BP761" s="665">
        <v>0</v>
      </c>
      <c r="BQ761" s="657">
        <v>0</v>
      </c>
      <c r="BR761" s="666">
        <v>0</v>
      </c>
      <c r="BS761" s="657">
        <v>0</v>
      </c>
      <c r="BT761" s="657">
        <v>0</v>
      </c>
      <c r="BU761" s="657">
        <v>0</v>
      </c>
      <c r="BV761" s="665">
        <v>0</v>
      </c>
      <c r="BW761" s="657">
        <v>0</v>
      </c>
      <c r="BX761" s="666">
        <v>0</v>
      </c>
      <c r="BY761" s="657">
        <v>0</v>
      </c>
      <c r="BZ761" s="657">
        <v>0</v>
      </c>
      <c r="CA761" s="657">
        <v>0</v>
      </c>
      <c r="CB761" s="665">
        <v>0</v>
      </c>
      <c r="CC761" s="657">
        <v>0</v>
      </c>
      <c r="CD761" s="666">
        <v>0</v>
      </c>
      <c r="CE761" s="657">
        <v>0</v>
      </c>
      <c r="CF761" s="657">
        <v>0</v>
      </c>
      <c r="CG761" s="657">
        <v>0</v>
      </c>
      <c r="CH761" s="665">
        <v>0</v>
      </c>
      <c r="CI761" s="657">
        <v>0</v>
      </c>
      <c r="CJ761" s="666">
        <v>0</v>
      </c>
      <c r="CK761" s="657">
        <v>0</v>
      </c>
      <c r="CL761" s="657">
        <v>0</v>
      </c>
      <c r="CM761" s="657">
        <v>0</v>
      </c>
      <c r="CN761" s="665">
        <v>0</v>
      </c>
      <c r="CO761" s="657">
        <v>0</v>
      </c>
      <c r="CP761" s="666">
        <v>0</v>
      </c>
      <c r="CQ761" s="657">
        <v>0</v>
      </c>
      <c r="CR761" s="657">
        <v>0</v>
      </c>
      <c r="CS761" s="657">
        <v>0</v>
      </c>
      <c r="CT761" s="665">
        <v>0</v>
      </c>
      <c r="CU761" s="657">
        <v>0</v>
      </c>
      <c r="CV761" s="666">
        <v>0</v>
      </c>
      <c r="CW761" s="657">
        <v>0</v>
      </c>
      <c r="CX761" s="657">
        <v>0</v>
      </c>
      <c r="CY761" s="657">
        <v>0</v>
      </c>
      <c r="CZ761" s="665">
        <v>0</v>
      </c>
      <c r="DA761" s="657">
        <v>0</v>
      </c>
      <c r="DB761" s="666">
        <v>0</v>
      </c>
      <c r="DC761" s="657">
        <v>0</v>
      </c>
      <c r="DD761" s="657">
        <v>0</v>
      </c>
      <c r="DE761" s="657">
        <v>0</v>
      </c>
      <c r="DF761" s="665">
        <v>0</v>
      </c>
      <c r="DG761" s="657">
        <v>0</v>
      </c>
      <c r="DH761" s="666">
        <v>0</v>
      </c>
      <c r="DI761" s="657">
        <v>0</v>
      </c>
      <c r="DJ761" s="657">
        <v>0</v>
      </c>
      <c r="DK761" s="657">
        <v>0</v>
      </c>
      <c r="DL761" s="665">
        <v>0</v>
      </c>
      <c r="DM761" s="657">
        <v>0</v>
      </c>
      <c r="DN761" s="666">
        <v>0</v>
      </c>
      <c r="DO761" s="657">
        <v>0</v>
      </c>
      <c r="DP761" s="657">
        <v>0</v>
      </c>
      <c r="DQ761" s="657">
        <v>0</v>
      </c>
      <c r="DR761" s="665">
        <v>0</v>
      </c>
      <c r="DS761" s="657">
        <v>0</v>
      </c>
      <c r="DT761" s="666">
        <v>0</v>
      </c>
      <c r="DU761" s="665">
        <v>0</v>
      </c>
      <c r="DV761" s="657">
        <v>0</v>
      </c>
      <c r="DW761" s="666">
        <v>0</v>
      </c>
    </row>
    <row r="762" spans="1:127" x14ac:dyDescent="0.15">
      <c r="A762" s="529" t="s">
        <v>2104</v>
      </c>
      <c r="B762" s="661">
        <v>1221</v>
      </c>
      <c r="C762" s="662">
        <v>482</v>
      </c>
      <c r="D762" s="663">
        <v>727</v>
      </c>
      <c r="E762" s="657">
        <v>363</v>
      </c>
      <c r="F762" s="657">
        <v>178</v>
      </c>
      <c r="G762" s="657">
        <v>185</v>
      </c>
      <c r="H762" s="665">
        <v>96</v>
      </c>
      <c r="I762" s="657">
        <v>49</v>
      </c>
      <c r="J762" s="666">
        <v>47</v>
      </c>
      <c r="K762" s="657">
        <v>108</v>
      </c>
      <c r="L762" s="657">
        <v>45</v>
      </c>
      <c r="M762" s="657">
        <v>51</v>
      </c>
      <c r="N762" s="665">
        <v>37</v>
      </c>
      <c r="O762" s="657">
        <v>16</v>
      </c>
      <c r="P762" s="666">
        <v>21</v>
      </c>
      <c r="Q762" s="657">
        <v>194</v>
      </c>
      <c r="R762" s="657">
        <v>10</v>
      </c>
      <c r="S762" s="657">
        <v>184</v>
      </c>
      <c r="T762" s="665">
        <v>22</v>
      </c>
      <c r="U762" s="657">
        <v>17</v>
      </c>
      <c r="V762" s="666">
        <v>5</v>
      </c>
      <c r="W762" s="657">
        <v>7</v>
      </c>
      <c r="X762" s="657">
        <v>3</v>
      </c>
      <c r="Y762" s="657">
        <v>4</v>
      </c>
      <c r="Z762" s="665">
        <v>0</v>
      </c>
      <c r="AA762" s="657">
        <v>0</v>
      </c>
      <c r="AB762" s="666">
        <v>0</v>
      </c>
      <c r="AC762" s="657">
        <v>0</v>
      </c>
      <c r="AD762" s="657">
        <v>0</v>
      </c>
      <c r="AE762" s="657">
        <v>0</v>
      </c>
      <c r="AF762" s="665">
        <v>12</v>
      </c>
      <c r="AG762" s="657">
        <v>7</v>
      </c>
      <c r="AH762" s="666">
        <v>5</v>
      </c>
      <c r="AI762" s="657">
        <v>45</v>
      </c>
      <c r="AJ762" s="657">
        <v>13</v>
      </c>
      <c r="AK762" s="657">
        <v>32</v>
      </c>
      <c r="AL762" s="665">
        <v>5</v>
      </c>
      <c r="AM762" s="657">
        <v>3</v>
      </c>
      <c r="AN762" s="666">
        <v>2</v>
      </c>
      <c r="AO762" s="657">
        <v>10</v>
      </c>
      <c r="AP762" s="657">
        <v>5</v>
      </c>
      <c r="AQ762" s="657">
        <v>5</v>
      </c>
      <c r="AR762" s="665">
        <v>60</v>
      </c>
      <c r="AS762" s="657">
        <v>15</v>
      </c>
      <c r="AT762" s="666">
        <v>45</v>
      </c>
      <c r="AU762" s="657">
        <v>23</v>
      </c>
      <c r="AV762" s="657">
        <v>9</v>
      </c>
      <c r="AW762" s="657">
        <v>14</v>
      </c>
      <c r="AX762" s="665">
        <v>33</v>
      </c>
      <c r="AY762" s="657">
        <v>16</v>
      </c>
      <c r="AZ762" s="666">
        <v>17</v>
      </c>
      <c r="BA762" s="657">
        <v>25</v>
      </c>
      <c r="BB762" s="657">
        <v>12</v>
      </c>
      <c r="BC762" s="657">
        <v>13</v>
      </c>
      <c r="BD762" s="665">
        <v>51</v>
      </c>
      <c r="BE762" s="657">
        <v>13</v>
      </c>
      <c r="BF762" s="666">
        <v>38</v>
      </c>
      <c r="BG762" s="657">
        <v>21</v>
      </c>
      <c r="BH762" s="657">
        <v>4</v>
      </c>
      <c r="BI762" s="657">
        <v>17</v>
      </c>
      <c r="BJ762" s="665">
        <v>8</v>
      </c>
      <c r="BK762" s="657">
        <v>3</v>
      </c>
      <c r="BL762" s="666">
        <v>5</v>
      </c>
      <c r="BM762" s="657">
        <v>0</v>
      </c>
      <c r="BN762" s="657">
        <v>0</v>
      </c>
      <c r="BO762" s="657">
        <v>0</v>
      </c>
      <c r="BP762" s="665">
        <v>0</v>
      </c>
      <c r="BQ762" s="657">
        <v>0</v>
      </c>
      <c r="BR762" s="666">
        <v>0</v>
      </c>
      <c r="BS762" s="657">
        <v>8</v>
      </c>
      <c r="BT762" s="657">
        <v>3</v>
      </c>
      <c r="BU762" s="657">
        <v>5</v>
      </c>
      <c r="BV762" s="665">
        <v>0</v>
      </c>
      <c r="BW762" s="657">
        <v>0</v>
      </c>
      <c r="BX762" s="666">
        <v>0</v>
      </c>
      <c r="BY762" s="657">
        <v>0</v>
      </c>
      <c r="BZ762" s="657">
        <v>0</v>
      </c>
      <c r="CA762" s="657">
        <v>0</v>
      </c>
      <c r="CB762" s="665">
        <v>15</v>
      </c>
      <c r="CC762" s="657">
        <v>12</v>
      </c>
      <c r="CD762" s="666">
        <v>3</v>
      </c>
      <c r="CE762" s="657">
        <v>0</v>
      </c>
      <c r="CF762" s="657">
        <v>0</v>
      </c>
      <c r="CG762" s="657">
        <v>0</v>
      </c>
      <c r="CH762" s="665">
        <v>30</v>
      </c>
      <c r="CI762" s="657">
        <v>24</v>
      </c>
      <c r="CJ762" s="666">
        <v>6</v>
      </c>
      <c r="CK762" s="657">
        <v>31</v>
      </c>
      <c r="CL762" s="657">
        <v>15</v>
      </c>
      <c r="CM762" s="657">
        <v>16</v>
      </c>
      <c r="CN762" s="665">
        <v>0</v>
      </c>
      <c r="CO762" s="657">
        <v>0</v>
      </c>
      <c r="CP762" s="666">
        <v>0</v>
      </c>
      <c r="CQ762" s="657">
        <v>0</v>
      </c>
      <c r="CR762" s="657">
        <v>0</v>
      </c>
      <c r="CS762" s="657">
        <v>0</v>
      </c>
      <c r="CT762" s="665">
        <v>0</v>
      </c>
      <c r="CU762" s="657">
        <v>0</v>
      </c>
      <c r="CV762" s="666">
        <v>0</v>
      </c>
      <c r="CW762" s="657">
        <v>17</v>
      </c>
      <c r="CX762" s="657">
        <v>10</v>
      </c>
      <c r="CY762" s="657">
        <v>7</v>
      </c>
      <c r="CZ762" s="665">
        <v>0</v>
      </c>
      <c r="DA762" s="657">
        <v>0</v>
      </c>
      <c r="DB762" s="666">
        <v>0</v>
      </c>
      <c r="DC762" s="657">
        <v>0</v>
      </c>
      <c r="DD762" s="657">
        <v>0</v>
      </c>
      <c r="DE762" s="657">
        <v>0</v>
      </c>
      <c r="DF762" s="665">
        <v>0</v>
      </c>
      <c r="DG762" s="657">
        <v>0</v>
      </c>
      <c r="DH762" s="666">
        <v>0</v>
      </c>
      <c r="DI762" s="657">
        <v>0</v>
      </c>
      <c r="DJ762" s="657">
        <v>0</v>
      </c>
      <c r="DK762" s="657">
        <v>0</v>
      </c>
      <c r="DL762" s="665">
        <v>0</v>
      </c>
      <c r="DM762" s="657">
        <v>0</v>
      </c>
      <c r="DN762" s="666">
        <v>0</v>
      </c>
      <c r="DO762" s="657">
        <v>0</v>
      </c>
      <c r="DP762" s="657">
        <v>0</v>
      </c>
      <c r="DQ762" s="657">
        <v>0</v>
      </c>
      <c r="DR762" s="665">
        <v>0</v>
      </c>
      <c r="DS762" s="657">
        <v>0</v>
      </c>
      <c r="DT762" s="666">
        <v>0</v>
      </c>
      <c r="DU762" s="665">
        <v>0</v>
      </c>
      <c r="DV762" s="657">
        <v>0</v>
      </c>
      <c r="DW762" s="666">
        <v>0</v>
      </c>
    </row>
    <row r="763" spans="1:127" x14ac:dyDescent="0.15">
      <c r="A763" s="529" t="s">
        <v>2105</v>
      </c>
      <c r="B763" s="661">
        <v>30</v>
      </c>
      <c r="C763" s="662">
        <v>26</v>
      </c>
      <c r="D763" s="663">
        <v>4</v>
      </c>
      <c r="E763" s="657">
        <v>22</v>
      </c>
      <c r="F763" s="657">
        <v>20</v>
      </c>
      <c r="G763" s="657">
        <v>2</v>
      </c>
      <c r="H763" s="665">
        <v>0</v>
      </c>
      <c r="I763" s="657">
        <v>0</v>
      </c>
      <c r="J763" s="666">
        <v>0</v>
      </c>
      <c r="K763" s="657">
        <v>0</v>
      </c>
      <c r="L763" s="657">
        <v>0</v>
      </c>
      <c r="M763" s="657">
        <v>0</v>
      </c>
      <c r="N763" s="665">
        <v>0</v>
      </c>
      <c r="O763" s="657">
        <v>0</v>
      </c>
      <c r="P763" s="666">
        <v>0</v>
      </c>
      <c r="Q763" s="657">
        <v>0</v>
      </c>
      <c r="R763" s="657">
        <v>0</v>
      </c>
      <c r="S763" s="657">
        <v>0</v>
      </c>
      <c r="T763" s="665">
        <v>0</v>
      </c>
      <c r="U763" s="657">
        <v>0</v>
      </c>
      <c r="V763" s="666">
        <v>0</v>
      </c>
      <c r="W763" s="657">
        <v>0</v>
      </c>
      <c r="X763" s="657">
        <v>0</v>
      </c>
      <c r="Y763" s="657">
        <v>0</v>
      </c>
      <c r="Z763" s="665">
        <v>0</v>
      </c>
      <c r="AA763" s="657">
        <v>0</v>
      </c>
      <c r="AB763" s="666">
        <v>0</v>
      </c>
      <c r="AC763" s="657">
        <v>0</v>
      </c>
      <c r="AD763" s="657">
        <v>0</v>
      </c>
      <c r="AE763" s="657">
        <v>0</v>
      </c>
      <c r="AF763" s="665">
        <v>0</v>
      </c>
      <c r="AG763" s="657">
        <v>0</v>
      </c>
      <c r="AH763" s="666">
        <v>0</v>
      </c>
      <c r="AI763" s="657">
        <v>0</v>
      </c>
      <c r="AJ763" s="657">
        <v>0</v>
      </c>
      <c r="AK763" s="657">
        <v>0</v>
      </c>
      <c r="AL763" s="665">
        <v>0</v>
      </c>
      <c r="AM763" s="657">
        <v>0</v>
      </c>
      <c r="AN763" s="666">
        <v>0</v>
      </c>
      <c r="AO763" s="657">
        <v>0</v>
      </c>
      <c r="AP763" s="657">
        <v>0</v>
      </c>
      <c r="AQ763" s="657">
        <v>0</v>
      </c>
      <c r="AR763" s="665">
        <v>0</v>
      </c>
      <c r="AS763" s="657">
        <v>0</v>
      </c>
      <c r="AT763" s="666">
        <v>0</v>
      </c>
      <c r="AU763" s="657">
        <v>0</v>
      </c>
      <c r="AV763" s="657">
        <v>0</v>
      </c>
      <c r="AW763" s="657">
        <v>0</v>
      </c>
      <c r="AX763" s="665">
        <v>0</v>
      </c>
      <c r="AY763" s="657">
        <v>0</v>
      </c>
      <c r="AZ763" s="666">
        <v>0</v>
      </c>
      <c r="BA763" s="657">
        <v>0</v>
      </c>
      <c r="BB763" s="657">
        <v>0</v>
      </c>
      <c r="BC763" s="657">
        <v>0</v>
      </c>
      <c r="BD763" s="665">
        <v>0</v>
      </c>
      <c r="BE763" s="657">
        <v>0</v>
      </c>
      <c r="BF763" s="666">
        <v>0</v>
      </c>
      <c r="BG763" s="657">
        <v>0</v>
      </c>
      <c r="BH763" s="657">
        <v>0</v>
      </c>
      <c r="BI763" s="657">
        <v>0</v>
      </c>
      <c r="BJ763" s="665">
        <v>0</v>
      </c>
      <c r="BK763" s="657">
        <v>0</v>
      </c>
      <c r="BL763" s="666">
        <v>0</v>
      </c>
      <c r="BM763" s="657">
        <v>0</v>
      </c>
      <c r="BN763" s="657">
        <v>0</v>
      </c>
      <c r="BO763" s="657">
        <v>0</v>
      </c>
      <c r="BP763" s="665">
        <v>0</v>
      </c>
      <c r="BQ763" s="657">
        <v>0</v>
      </c>
      <c r="BR763" s="666">
        <v>0</v>
      </c>
      <c r="BS763" s="657">
        <v>0</v>
      </c>
      <c r="BT763" s="657">
        <v>0</v>
      </c>
      <c r="BU763" s="657">
        <v>0</v>
      </c>
      <c r="BV763" s="665">
        <v>0</v>
      </c>
      <c r="BW763" s="657">
        <v>0</v>
      </c>
      <c r="BX763" s="666">
        <v>0</v>
      </c>
      <c r="BY763" s="657">
        <v>4</v>
      </c>
      <c r="BZ763" s="657">
        <v>3</v>
      </c>
      <c r="CA763" s="657">
        <v>1</v>
      </c>
      <c r="CB763" s="665">
        <v>0</v>
      </c>
      <c r="CC763" s="657">
        <v>0</v>
      </c>
      <c r="CD763" s="666">
        <v>0</v>
      </c>
      <c r="CE763" s="657">
        <v>0</v>
      </c>
      <c r="CF763" s="657">
        <v>0</v>
      </c>
      <c r="CG763" s="657">
        <v>0</v>
      </c>
      <c r="CH763" s="665">
        <v>0</v>
      </c>
      <c r="CI763" s="657">
        <v>0</v>
      </c>
      <c r="CJ763" s="666">
        <v>0</v>
      </c>
      <c r="CK763" s="657">
        <v>4</v>
      </c>
      <c r="CL763" s="657">
        <v>3</v>
      </c>
      <c r="CM763" s="657">
        <v>1</v>
      </c>
      <c r="CN763" s="665">
        <v>0</v>
      </c>
      <c r="CO763" s="657">
        <v>0</v>
      </c>
      <c r="CP763" s="666">
        <v>0</v>
      </c>
      <c r="CQ763" s="657">
        <v>0</v>
      </c>
      <c r="CR763" s="657">
        <v>0</v>
      </c>
      <c r="CS763" s="657">
        <v>0</v>
      </c>
      <c r="CT763" s="665">
        <v>0</v>
      </c>
      <c r="CU763" s="657">
        <v>0</v>
      </c>
      <c r="CV763" s="666">
        <v>0</v>
      </c>
      <c r="CW763" s="657">
        <v>0</v>
      </c>
      <c r="CX763" s="657">
        <v>0</v>
      </c>
      <c r="CY763" s="657">
        <v>0</v>
      </c>
      <c r="CZ763" s="665">
        <v>0</v>
      </c>
      <c r="DA763" s="657">
        <v>0</v>
      </c>
      <c r="DB763" s="666">
        <v>0</v>
      </c>
      <c r="DC763" s="657">
        <v>0</v>
      </c>
      <c r="DD763" s="657">
        <v>0</v>
      </c>
      <c r="DE763" s="657">
        <v>0</v>
      </c>
      <c r="DF763" s="665">
        <v>0</v>
      </c>
      <c r="DG763" s="657">
        <v>0</v>
      </c>
      <c r="DH763" s="666">
        <v>0</v>
      </c>
      <c r="DI763" s="657">
        <v>0</v>
      </c>
      <c r="DJ763" s="657">
        <v>0</v>
      </c>
      <c r="DK763" s="657">
        <v>0</v>
      </c>
      <c r="DL763" s="665">
        <v>0</v>
      </c>
      <c r="DM763" s="657">
        <v>0</v>
      </c>
      <c r="DN763" s="666">
        <v>0</v>
      </c>
      <c r="DO763" s="657">
        <v>0</v>
      </c>
      <c r="DP763" s="657">
        <v>0</v>
      </c>
      <c r="DQ763" s="657">
        <v>0</v>
      </c>
      <c r="DR763" s="665">
        <v>0</v>
      </c>
      <c r="DS763" s="657">
        <v>0</v>
      </c>
      <c r="DT763" s="666">
        <v>0</v>
      </c>
      <c r="DU763" s="665">
        <v>0</v>
      </c>
      <c r="DV763" s="657">
        <v>0</v>
      </c>
      <c r="DW763" s="666">
        <v>0</v>
      </c>
    </row>
    <row r="764" spans="1:127" x14ac:dyDescent="0.15">
      <c r="A764" s="625" t="s">
        <v>2106</v>
      </c>
      <c r="B764" s="671">
        <v>141</v>
      </c>
      <c r="C764" s="672">
        <v>62</v>
      </c>
      <c r="D764" s="673">
        <v>68</v>
      </c>
      <c r="E764" s="674">
        <v>65</v>
      </c>
      <c r="F764" s="674">
        <v>34</v>
      </c>
      <c r="G764" s="674">
        <v>31</v>
      </c>
      <c r="H764" s="675">
        <v>35</v>
      </c>
      <c r="I764" s="674">
        <v>12</v>
      </c>
      <c r="J764" s="676">
        <v>23</v>
      </c>
      <c r="K764" s="674">
        <v>15</v>
      </c>
      <c r="L764" s="674">
        <v>3</v>
      </c>
      <c r="M764" s="674">
        <v>12</v>
      </c>
      <c r="N764" s="675">
        <v>12</v>
      </c>
      <c r="O764" s="674">
        <v>1</v>
      </c>
      <c r="P764" s="676">
        <v>0</v>
      </c>
      <c r="Q764" s="674">
        <v>3</v>
      </c>
      <c r="R764" s="674">
        <v>2</v>
      </c>
      <c r="S764" s="674">
        <v>1</v>
      </c>
      <c r="T764" s="675">
        <v>0</v>
      </c>
      <c r="U764" s="674">
        <v>0</v>
      </c>
      <c r="V764" s="676">
        <v>0</v>
      </c>
      <c r="W764" s="674">
        <v>0</v>
      </c>
      <c r="X764" s="674">
        <v>0</v>
      </c>
      <c r="Y764" s="674">
        <v>0</v>
      </c>
      <c r="Z764" s="675">
        <v>0</v>
      </c>
      <c r="AA764" s="674">
        <v>0</v>
      </c>
      <c r="AB764" s="676">
        <v>0</v>
      </c>
      <c r="AC764" s="674">
        <v>0</v>
      </c>
      <c r="AD764" s="674">
        <v>0</v>
      </c>
      <c r="AE764" s="674">
        <v>0</v>
      </c>
      <c r="AF764" s="675">
        <v>0</v>
      </c>
      <c r="AG764" s="674">
        <v>0</v>
      </c>
      <c r="AH764" s="676">
        <v>0</v>
      </c>
      <c r="AI764" s="674">
        <v>0</v>
      </c>
      <c r="AJ764" s="674">
        <v>0</v>
      </c>
      <c r="AK764" s="674">
        <v>0</v>
      </c>
      <c r="AL764" s="675">
        <v>0</v>
      </c>
      <c r="AM764" s="674">
        <v>0</v>
      </c>
      <c r="AN764" s="676">
        <v>0</v>
      </c>
      <c r="AO764" s="674">
        <v>2</v>
      </c>
      <c r="AP764" s="674">
        <v>1</v>
      </c>
      <c r="AQ764" s="674">
        <v>1</v>
      </c>
      <c r="AR764" s="675">
        <v>0</v>
      </c>
      <c r="AS764" s="674">
        <v>0</v>
      </c>
      <c r="AT764" s="676">
        <v>0</v>
      </c>
      <c r="AU764" s="674">
        <v>0</v>
      </c>
      <c r="AV764" s="674">
        <v>0</v>
      </c>
      <c r="AW764" s="674">
        <v>0</v>
      </c>
      <c r="AX764" s="675">
        <v>0</v>
      </c>
      <c r="AY764" s="674">
        <v>0</v>
      </c>
      <c r="AZ764" s="676">
        <v>0</v>
      </c>
      <c r="BA764" s="674">
        <v>0</v>
      </c>
      <c r="BB764" s="674">
        <v>0</v>
      </c>
      <c r="BC764" s="674">
        <v>0</v>
      </c>
      <c r="BD764" s="675">
        <v>0</v>
      </c>
      <c r="BE764" s="674">
        <v>0</v>
      </c>
      <c r="BF764" s="676">
        <v>0</v>
      </c>
      <c r="BG764" s="674">
        <v>0</v>
      </c>
      <c r="BH764" s="674">
        <v>0</v>
      </c>
      <c r="BI764" s="674">
        <v>0</v>
      </c>
      <c r="BJ764" s="675">
        <v>0</v>
      </c>
      <c r="BK764" s="674">
        <v>0</v>
      </c>
      <c r="BL764" s="676">
        <v>0</v>
      </c>
      <c r="BM764" s="674">
        <v>0</v>
      </c>
      <c r="BN764" s="674">
        <v>0</v>
      </c>
      <c r="BO764" s="674">
        <v>0</v>
      </c>
      <c r="BP764" s="675">
        <v>0</v>
      </c>
      <c r="BQ764" s="674">
        <v>0</v>
      </c>
      <c r="BR764" s="676">
        <v>0</v>
      </c>
      <c r="BS764" s="674">
        <v>0</v>
      </c>
      <c r="BT764" s="674">
        <v>0</v>
      </c>
      <c r="BU764" s="674">
        <v>0</v>
      </c>
      <c r="BV764" s="675">
        <v>0</v>
      </c>
      <c r="BW764" s="674">
        <v>0</v>
      </c>
      <c r="BX764" s="676">
        <v>0</v>
      </c>
      <c r="BY764" s="674">
        <v>0</v>
      </c>
      <c r="BZ764" s="674">
        <v>0</v>
      </c>
      <c r="CA764" s="674">
        <v>0</v>
      </c>
      <c r="CB764" s="675">
        <v>0</v>
      </c>
      <c r="CC764" s="674">
        <v>0</v>
      </c>
      <c r="CD764" s="676">
        <v>0</v>
      </c>
      <c r="CE764" s="674">
        <v>9</v>
      </c>
      <c r="CF764" s="674">
        <v>9</v>
      </c>
      <c r="CG764" s="674">
        <v>0</v>
      </c>
      <c r="CH764" s="675">
        <v>0</v>
      </c>
      <c r="CI764" s="674">
        <v>0</v>
      </c>
      <c r="CJ764" s="676">
        <v>0</v>
      </c>
      <c r="CK764" s="674">
        <v>0</v>
      </c>
      <c r="CL764" s="674">
        <v>0</v>
      </c>
      <c r="CM764" s="674">
        <v>0</v>
      </c>
      <c r="CN764" s="675">
        <v>0</v>
      </c>
      <c r="CO764" s="674">
        <v>0</v>
      </c>
      <c r="CP764" s="676">
        <v>0</v>
      </c>
      <c r="CQ764" s="674">
        <v>0</v>
      </c>
      <c r="CR764" s="674">
        <v>0</v>
      </c>
      <c r="CS764" s="674">
        <v>0</v>
      </c>
      <c r="CT764" s="675">
        <v>0</v>
      </c>
      <c r="CU764" s="674">
        <v>0</v>
      </c>
      <c r="CV764" s="676">
        <v>0</v>
      </c>
      <c r="CW764" s="674">
        <v>0</v>
      </c>
      <c r="CX764" s="674">
        <v>0</v>
      </c>
      <c r="CY764" s="674">
        <v>0</v>
      </c>
      <c r="CZ764" s="675">
        <v>0</v>
      </c>
      <c r="DA764" s="674">
        <v>0</v>
      </c>
      <c r="DB764" s="676">
        <v>0</v>
      </c>
      <c r="DC764" s="674">
        <v>0</v>
      </c>
      <c r="DD764" s="674">
        <v>0</v>
      </c>
      <c r="DE764" s="674">
        <v>0</v>
      </c>
      <c r="DF764" s="675">
        <v>0</v>
      </c>
      <c r="DG764" s="674">
        <v>0</v>
      </c>
      <c r="DH764" s="676">
        <v>0</v>
      </c>
      <c r="DI764" s="674">
        <v>0</v>
      </c>
      <c r="DJ764" s="674">
        <v>0</v>
      </c>
      <c r="DK764" s="674">
        <v>0</v>
      </c>
      <c r="DL764" s="675">
        <v>0</v>
      </c>
      <c r="DM764" s="674">
        <v>0</v>
      </c>
      <c r="DN764" s="676">
        <v>0</v>
      </c>
      <c r="DO764" s="674">
        <v>0</v>
      </c>
      <c r="DP764" s="674">
        <v>0</v>
      </c>
      <c r="DQ764" s="674">
        <v>0</v>
      </c>
      <c r="DR764" s="675">
        <v>0</v>
      </c>
      <c r="DS764" s="674">
        <v>0</v>
      </c>
      <c r="DT764" s="676">
        <v>0</v>
      </c>
      <c r="DU764" s="675">
        <v>0</v>
      </c>
      <c r="DV764" s="674">
        <v>0</v>
      </c>
      <c r="DW764" s="676">
        <v>0</v>
      </c>
    </row>
    <row r="765" spans="1:127" x14ac:dyDescent="0.15">
      <c r="A765" s="608"/>
      <c r="B765" s="662"/>
      <c r="C765" s="662"/>
      <c r="D765" s="662"/>
      <c r="E765" s="662"/>
      <c r="F765" s="662"/>
      <c r="G765" s="662"/>
      <c r="H765" s="662"/>
      <c r="I765" s="662"/>
      <c r="J765" s="662"/>
      <c r="K765" s="662"/>
      <c r="L765" s="662"/>
      <c r="M765" s="662"/>
      <c r="N765" s="662"/>
      <c r="O765" s="662"/>
      <c r="P765" s="662"/>
      <c r="Q765" s="662"/>
      <c r="R765" s="662"/>
      <c r="S765" s="662"/>
      <c r="T765" s="662"/>
      <c r="U765" s="662"/>
      <c r="V765" s="662"/>
      <c r="W765" s="662"/>
      <c r="X765" s="662"/>
      <c r="Y765" s="662"/>
      <c r="Z765" s="662"/>
      <c r="AA765" s="662"/>
      <c r="AB765" s="662"/>
      <c r="AC765" s="662"/>
      <c r="AD765" s="662"/>
      <c r="AE765" s="662"/>
      <c r="AF765" s="662"/>
      <c r="AG765" s="662"/>
      <c r="AH765" s="662"/>
      <c r="AI765" s="662"/>
      <c r="AJ765" s="662"/>
      <c r="AK765" s="662"/>
      <c r="AL765" s="662"/>
      <c r="AM765" s="662"/>
      <c r="AN765" s="662"/>
      <c r="AO765" s="662"/>
      <c r="AP765" s="662"/>
      <c r="AQ765" s="662"/>
      <c r="AR765" s="662"/>
      <c r="AS765" s="662"/>
      <c r="AT765" s="662"/>
      <c r="AU765" s="662"/>
      <c r="AV765" s="662"/>
      <c r="AW765" s="662"/>
      <c r="AX765" s="662"/>
      <c r="AY765" s="662"/>
      <c r="AZ765" s="662"/>
      <c r="BA765" s="662"/>
      <c r="BB765" s="662"/>
      <c r="BC765" s="662"/>
      <c r="BD765" s="662"/>
      <c r="BE765" s="662"/>
      <c r="BF765" s="662"/>
      <c r="BG765" s="662"/>
      <c r="BH765" s="662"/>
      <c r="BI765" s="662"/>
      <c r="BJ765" s="662"/>
      <c r="BK765" s="662"/>
      <c r="BL765" s="662"/>
      <c r="BM765" s="662"/>
      <c r="BN765" s="662"/>
      <c r="BO765" s="662"/>
      <c r="BP765" s="662"/>
      <c r="BQ765" s="662"/>
      <c r="BR765" s="662"/>
      <c r="BS765" s="662"/>
      <c r="BT765" s="662"/>
      <c r="BU765" s="662"/>
      <c r="BV765" s="662"/>
      <c r="BW765" s="662"/>
      <c r="BX765" s="662"/>
      <c r="BY765" s="662"/>
      <c r="BZ765" s="662"/>
      <c r="CA765" s="662"/>
      <c r="CB765" s="662"/>
      <c r="CC765" s="662"/>
      <c r="CD765" s="662"/>
      <c r="CE765" s="662"/>
      <c r="CF765" s="662"/>
      <c r="CG765" s="662"/>
      <c r="CH765" s="662"/>
      <c r="CI765" s="662"/>
      <c r="CJ765" s="662"/>
      <c r="CK765" s="662"/>
      <c r="CL765" s="662"/>
      <c r="CM765" s="662"/>
      <c r="CN765" s="662"/>
      <c r="CO765" s="662"/>
      <c r="CP765" s="662"/>
      <c r="CQ765" s="662"/>
      <c r="CR765" s="662"/>
      <c r="CS765" s="662"/>
      <c r="CT765" s="662"/>
      <c r="CU765" s="662"/>
      <c r="CV765" s="662"/>
      <c r="CW765" s="662"/>
      <c r="CX765" s="662"/>
      <c r="CY765" s="662"/>
      <c r="CZ765" s="662"/>
      <c r="DA765" s="662"/>
      <c r="DB765" s="662"/>
      <c r="DC765" s="662"/>
      <c r="DD765" s="662"/>
      <c r="DE765" s="662"/>
      <c r="DF765" s="662"/>
      <c r="DG765" s="662"/>
      <c r="DH765" s="662"/>
      <c r="DI765" s="662"/>
      <c r="DJ765" s="662"/>
      <c r="DK765" s="662"/>
      <c r="DL765" s="662"/>
      <c r="DM765" s="662"/>
      <c r="DN765" s="662"/>
      <c r="DO765" s="662"/>
      <c r="DP765" s="662"/>
      <c r="DQ765" s="662"/>
      <c r="DR765" s="662"/>
      <c r="DS765" s="662"/>
      <c r="DT765" s="662"/>
      <c r="DU765" s="662"/>
      <c r="DV765" s="662"/>
      <c r="DW765" s="662"/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65B40-8F32-4F27-92D9-D6AC3A0075A4}">
  <sheetPr>
    <tabColor theme="9" tint="0.59999389629810485"/>
  </sheetPr>
  <dimension ref="A1:O91"/>
  <sheetViews>
    <sheetView workbookViewId="0">
      <pane xSplit="2" ySplit="4" topLeftCell="E72" activePane="bottomRight" state="frozen"/>
      <selection pane="topRight" activeCell="N1" sqref="N1"/>
      <selection pane="bottomLeft" activeCell="A5" sqref="A5"/>
      <selection pane="bottomRight" activeCell="P52" sqref="P52"/>
    </sheetView>
  </sheetViews>
  <sheetFormatPr defaultRowHeight="13.5" x14ac:dyDescent="0.15"/>
  <cols>
    <col min="1" max="1" width="4.125" customWidth="1"/>
    <col min="2" max="2" width="11.75" customWidth="1"/>
    <col min="3" max="14" width="11.125" customWidth="1"/>
    <col min="15" max="15" width="10.25" customWidth="1"/>
    <col min="232" max="232" width="4.125" customWidth="1"/>
    <col min="233" max="233" width="11.75" customWidth="1"/>
    <col min="234" max="244" width="0" hidden="1" customWidth="1"/>
    <col min="245" max="265" width="11.125" customWidth="1"/>
    <col min="268" max="268" width="8.375" customWidth="1"/>
    <col min="488" max="488" width="4.125" customWidth="1"/>
    <col min="489" max="489" width="11.75" customWidth="1"/>
    <col min="490" max="500" width="0" hidden="1" customWidth="1"/>
    <col min="501" max="521" width="11.125" customWidth="1"/>
    <col min="524" max="524" width="8.375" customWidth="1"/>
    <col min="744" max="744" width="4.125" customWidth="1"/>
    <col min="745" max="745" width="11.75" customWidth="1"/>
    <col min="746" max="756" width="0" hidden="1" customWidth="1"/>
    <col min="757" max="777" width="11.125" customWidth="1"/>
    <col min="780" max="780" width="8.375" customWidth="1"/>
    <col min="1000" max="1000" width="4.125" customWidth="1"/>
    <col min="1001" max="1001" width="11.75" customWidth="1"/>
    <col min="1002" max="1012" width="0" hidden="1" customWidth="1"/>
    <col min="1013" max="1033" width="11.125" customWidth="1"/>
    <col min="1036" max="1036" width="8.375" customWidth="1"/>
    <col min="1256" max="1256" width="4.125" customWidth="1"/>
    <col min="1257" max="1257" width="11.75" customWidth="1"/>
    <col min="1258" max="1268" width="0" hidden="1" customWidth="1"/>
    <col min="1269" max="1289" width="11.125" customWidth="1"/>
    <col min="1292" max="1292" width="8.375" customWidth="1"/>
    <col min="1512" max="1512" width="4.125" customWidth="1"/>
    <col min="1513" max="1513" width="11.75" customWidth="1"/>
    <col min="1514" max="1524" width="0" hidden="1" customWidth="1"/>
    <col min="1525" max="1545" width="11.125" customWidth="1"/>
    <col min="1548" max="1548" width="8.375" customWidth="1"/>
    <col min="1768" max="1768" width="4.125" customWidth="1"/>
    <col min="1769" max="1769" width="11.75" customWidth="1"/>
    <col min="1770" max="1780" width="0" hidden="1" customWidth="1"/>
    <col min="1781" max="1801" width="11.125" customWidth="1"/>
    <col min="1804" max="1804" width="8.375" customWidth="1"/>
    <col min="2024" max="2024" width="4.125" customWidth="1"/>
    <col min="2025" max="2025" width="11.75" customWidth="1"/>
    <col min="2026" max="2036" width="0" hidden="1" customWidth="1"/>
    <col min="2037" max="2057" width="11.125" customWidth="1"/>
    <col min="2060" max="2060" width="8.375" customWidth="1"/>
    <col min="2280" max="2280" width="4.125" customWidth="1"/>
    <col min="2281" max="2281" width="11.75" customWidth="1"/>
    <col min="2282" max="2292" width="0" hidden="1" customWidth="1"/>
    <col min="2293" max="2313" width="11.125" customWidth="1"/>
    <col min="2316" max="2316" width="8.375" customWidth="1"/>
    <col min="2536" max="2536" width="4.125" customWidth="1"/>
    <col min="2537" max="2537" width="11.75" customWidth="1"/>
    <col min="2538" max="2548" width="0" hidden="1" customWidth="1"/>
    <col min="2549" max="2569" width="11.125" customWidth="1"/>
    <col min="2572" max="2572" width="8.375" customWidth="1"/>
    <col min="2792" max="2792" width="4.125" customWidth="1"/>
    <col min="2793" max="2793" width="11.75" customWidth="1"/>
    <col min="2794" max="2804" width="0" hidden="1" customWidth="1"/>
    <col min="2805" max="2825" width="11.125" customWidth="1"/>
    <col min="2828" max="2828" width="8.375" customWidth="1"/>
    <col min="3048" max="3048" width="4.125" customWidth="1"/>
    <col min="3049" max="3049" width="11.75" customWidth="1"/>
    <col min="3050" max="3060" width="0" hidden="1" customWidth="1"/>
    <col min="3061" max="3081" width="11.125" customWidth="1"/>
    <col min="3084" max="3084" width="8.375" customWidth="1"/>
    <col min="3304" max="3304" width="4.125" customWidth="1"/>
    <col min="3305" max="3305" width="11.75" customWidth="1"/>
    <col min="3306" max="3316" width="0" hidden="1" customWidth="1"/>
    <col min="3317" max="3337" width="11.125" customWidth="1"/>
    <col min="3340" max="3340" width="8.375" customWidth="1"/>
    <col min="3560" max="3560" width="4.125" customWidth="1"/>
    <col min="3561" max="3561" width="11.75" customWidth="1"/>
    <col min="3562" max="3572" width="0" hidden="1" customWidth="1"/>
    <col min="3573" max="3593" width="11.125" customWidth="1"/>
    <col min="3596" max="3596" width="8.375" customWidth="1"/>
    <col min="3816" max="3816" width="4.125" customWidth="1"/>
    <col min="3817" max="3817" width="11.75" customWidth="1"/>
    <col min="3818" max="3828" width="0" hidden="1" customWidth="1"/>
    <col min="3829" max="3849" width="11.125" customWidth="1"/>
    <col min="3852" max="3852" width="8.375" customWidth="1"/>
    <col min="4072" max="4072" width="4.125" customWidth="1"/>
    <col min="4073" max="4073" width="11.75" customWidth="1"/>
    <col min="4074" max="4084" width="0" hidden="1" customWidth="1"/>
    <col min="4085" max="4105" width="11.125" customWidth="1"/>
    <col min="4108" max="4108" width="8.375" customWidth="1"/>
    <col min="4328" max="4328" width="4.125" customWidth="1"/>
    <col min="4329" max="4329" width="11.75" customWidth="1"/>
    <col min="4330" max="4340" width="0" hidden="1" customWidth="1"/>
    <col min="4341" max="4361" width="11.125" customWidth="1"/>
    <col min="4364" max="4364" width="8.375" customWidth="1"/>
    <col min="4584" max="4584" width="4.125" customWidth="1"/>
    <col min="4585" max="4585" width="11.75" customWidth="1"/>
    <col min="4586" max="4596" width="0" hidden="1" customWidth="1"/>
    <col min="4597" max="4617" width="11.125" customWidth="1"/>
    <col min="4620" max="4620" width="8.375" customWidth="1"/>
    <col min="4840" max="4840" width="4.125" customWidth="1"/>
    <col min="4841" max="4841" width="11.75" customWidth="1"/>
    <col min="4842" max="4852" width="0" hidden="1" customWidth="1"/>
    <col min="4853" max="4873" width="11.125" customWidth="1"/>
    <col min="4876" max="4876" width="8.375" customWidth="1"/>
    <col min="5096" max="5096" width="4.125" customWidth="1"/>
    <col min="5097" max="5097" width="11.75" customWidth="1"/>
    <col min="5098" max="5108" width="0" hidden="1" customWidth="1"/>
    <col min="5109" max="5129" width="11.125" customWidth="1"/>
    <col min="5132" max="5132" width="8.375" customWidth="1"/>
    <col min="5352" max="5352" width="4.125" customWidth="1"/>
    <col min="5353" max="5353" width="11.75" customWidth="1"/>
    <col min="5354" max="5364" width="0" hidden="1" customWidth="1"/>
    <col min="5365" max="5385" width="11.125" customWidth="1"/>
    <col min="5388" max="5388" width="8.375" customWidth="1"/>
    <col min="5608" max="5608" width="4.125" customWidth="1"/>
    <col min="5609" max="5609" width="11.75" customWidth="1"/>
    <col min="5610" max="5620" width="0" hidden="1" customWidth="1"/>
    <col min="5621" max="5641" width="11.125" customWidth="1"/>
    <col min="5644" max="5644" width="8.375" customWidth="1"/>
    <col min="5864" max="5864" width="4.125" customWidth="1"/>
    <col min="5865" max="5865" width="11.75" customWidth="1"/>
    <col min="5866" max="5876" width="0" hidden="1" customWidth="1"/>
    <col min="5877" max="5897" width="11.125" customWidth="1"/>
    <col min="5900" max="5900" width="8.375" customWidth="1"/>
    <col min="6120" max="6120" width="4.125" customWidth="1"/>
    <col min="6121" max="6121" width="11.75" customWidth="1"/>
    <col min="6122" max="6132" width="0" hidden="1" customWidth="1"/>
    <col min="6133" max="6153" width="11.125" customWidth="1"/>
    <col min="6156" max="6156" width="8.375" customWidth="1"/>
    <col min="6376" max="6376" width="4.125" customWidth="1"/>
    <col min="6377" max="6377" width="11.75" customWidth="1"/>
    <col min="6378" max="6388" width="0" hidden="1" customWidth="1"/>
    <col min="6389" max="6409" width="11.125" customWidth="1"/>
    <col min="6412" max="6412" width="8.375" customWidth="1"/>
    <col min="6632" max="6632" width="4.125" customWidth="1"/>
    <col min="6633" max="6633" width="11.75" customWidth="1"/>
    <col min="6634" max="6644" width="0" hidden="1" customWidth="1"/>
    <col min="6645" max="6665" width="11.125" customWidth="1"/>
    <col min="6668" max="6668" width="8.375" customWidth="1"/>
    <col min="6888" max="6888" width="4.125" customWidth="1"/>
    <col min="6889" max="6889" width="11.75" customWidth="1"/>
    <col min="6890" max="6900" width="0" hidden="1" customWidth="1"/>
    <col min="6901" max="6921" width="11.125" customWidth="1"/>
    <col min="6924" max="6924" width="8.375" customWidth="1"/>
    <col min="7144" max="7144" width="4.125" customWidth="1"/>
    <col min="7145" max="7145" width="11.75" customWidth="1"/>
    <col min="7146" max="7156" width="0" hidden="1" customWidth="1"/>
    <col min="7157" max="7177" width="11.125" customWidth="1"/>
    <col min="7180" max="7180" width="8.375" customWidth="1"/>
    <col min="7400" max="7400" width="4.125" customWidth="1"/>
    <col min="7401" max="7401" width="11.75" customWidth="1"/>
    <col min="7402" max="7412" width="0" hidden="1" customWidth="1"/>
    <col min="7413" max="7433" width="11.125" customWidth="1"/>
    <col min="7436" max="7436" width="8.375" customWidth="1"/>
    <col min="7656" max="7656" width="4.125" customWidth="1"/>
    <col min="7657" max="7657" width="11.75" customWidth="1"/>
    <col min="7658" max="7668" width="0" hidden="1" customWidth="1"/>
    <col min="7669" max="7689" width="11.125" customWidth="1"/>
    <col min="7692" max="7692" width="8.375" customWidth="1"/>
    <col min="7912" max="7912" width="4.125" customWidth="1"/>
    <col min="7913" max="7913" width="11.75" customWidth="1"/>
    <col min="7914" max="7924" width="0" hidden="1" customWidth="1"/>
    <col min="7925" max="7945" width="11.125" customWidth="1"/>
    <col min="7948" max="7948" width="8.375" customWidth="1"/>
    <col min="8168" max="8168" width="4.125" customWidth="1"/>
    <col min="8169" max="8169" width="11.75" customWidth="1"/>
    <col min="8170" max="8180" width="0" hidden="1" customWidth="1"/>
    <col min="8181" max="8201" width="11.125" customWidth="1"/>
    <col min="8204" max="8204" width="8.375" customWidth="1"/>
    <col min="8424" max="8424" width="4.125" customWidth="1"/>
    <col min="8425" max="8425" width="11.75" customWidth="1"/>
    <col min="8426" max="8436" width="0" hidden="1" customWidth="1"/>
    <col min="8437" max="8457" width="11.125" customWidth="1"/>
    <col min="8460" max="8460" width="8.375" customWidth="1"/>
    <col min="8680" max="8680" width="4.125" customWidth="1"/>
    <col min="8681" max="8681" width="11.75" customWidth="1"/>
    <col min="8682" max="8692" width="0" hidden="1" customWidth="1"/>
    <col min="8693" max="8713" width="11.125" customWidth="1"/>
    <col min="8716" max="8716" width="8.375" customWidth="1"/>
    <col min="8936" max="8936" width="4.125" customWidth="1"/>
    <col min="8937" max="8937" width="11.75" customWidth="1"/>
    <col min="8938" max="8948" width="0" hidden="1" customWidth="1"/>
    <col min="8949" max="8969" width="11.125" customWidth="1"/>
    <col min="8972" max="8972" width="8.375" customWidth="1"/>
    <col min="9192" max="9192" width="4.125" customWidth="1"/>
    <col min="9193" max="9193" width="11.75" customWidth="1"/>
    <col min="9194" max="9204" width="0" hidden="1" customWidth="1"/>
    <col min="9205" max="9225" width="11.125" customWidth="1"/>
    <col min="9228" max="9228" width="8.375" customWidth="1"/>
    <col min="9448" max="9448" width="4.125" customWidth="1"/>
    <col min="9449" max="9449" width="11.75" customWidth="1"/>
    <col min="9450" max="9460" width="0" hidden="1" customWidth="1"/>
    <col min="9461" max="9481" width="11.125" customWidth="1"/>
    <col min="9484" max="9484" width="8.375" customWidth="1"/>
    <col min="9704" max="9704" width="4.125" customWidth="1"/>
    <col min="9705" max="9705" width="11.75" customWidth="1"/>
    <col min="9706" max="9716" width="0" hidden="1" customWidth="1"/>
    <col min="9717" max="9737" width="11.125" customWidth="1"/>
    <col min="9740" max="9740" width="8.375" customWidth="1"/>
    <col min="9960" max="9960" width="4.125" customWidth="1"/>
    <col min="9961" max="9961" width="11.75" customWidth="1"/>
    <col min="9962" max="9972" width="0" hidden="1" customWidth="1"/>
    <col min="9973" max="9993" width="11.125" customWidth="1"/>
    <col min="9996" max="9996" width="8.375" customWidth="1"/>
    <col min="10216" max="10216" width="4.125" customWidth="1"/>
    <col min="10217" max="10217" width="11.75" customWidth="1"/>
    <col min="10218" max="10228" width="0" hidden="1" customWidth="1"/>
    <col min="10229" max="10249" width="11.125" customWidth="1"/>
    <col min="10252" max="10252" width="8.375" customWidth="1"/>
    <col min="10472" max="10472" width="4.125" customWidth="1"/>
    <col min="10473" max="10473" width="11.75" customWidth="1"/>
    <col min="10474" max="10484" width="0" hidden="1" customWidth="1"/>
    <col min="10485" max="10505" width="11.125" customWidth="1"/>
    <col min="10508" max="10508" width="8.375" customWidth="1"/>
    <col min="10728" max="10728" width="4.125" customWidth="1"/>
    <col min="10729" max="10729" width="11.75" customWidth="1"/>
    <col min="10730" max="10740" width="0" hidden="1" customWidth="1"/>
    <col min="10741" max="10761" width="11.125" customWidth="1"/>
    <col min="10764" max="10764" width="8.375" customWidth="1"/>
    <col min="10984" max="10984" width="4.125" customWidth="1"/>
    <col min="10985" max="10985" width="11.75" customWidth="1"/>
    <col min="10986" max="10996" width="0" hidden="1" customWidth="1"/>
    <col min="10997" max="11017" width="11.125" customWidth="1"/>
    <col min="11020" max="11020" width="8.375" customWidth="1"/>
    <col min="11240" max="11240" width="4.125" customWidth="1"/>
    <col min="11241" max="11241" width="11.75" customWidth="1"/>
    <col min="11242" max="11252" width="0" hidden="1" customWidth="1"/>
    <col min="11253" max="11273" width="11.125" customWidth="1"/>
    <col min="11276" max="11276" width="8.375" customWidth="1"/>
    <col min="11496" max="11496" width="4.125" customWidth="1"/>
    <col min="11497" max="11497" width="11.75" customWidth="1"/>
    <col min="11498" max="11508" width="0" hidden="1" customWidth="1"/>
    <col min="11509" max="11529" width="11.125" customWidth="1"/>
    <col min="11532" max="11532" width="8.375" customWidth="1"/>
    <col min="11752" max="11752" width="4.125" customWidth="1"/>
    <col min="11753" max="11753" width="11.75" customWidth="1"/>
    <col min="11754" max="11764" width="0" hidden="1" customWidth="1"/>
    <col min="11765" max="11785" width="11.125" customWidth="1"/>
    <col min="11788" max="11788" width="8.375" customWidth="1"/>
    <col min="12008" max="12008" width="4.125" customWidth="1"/>
    <col min="12009" max="12009" width="11.75" customWidth="1"/>
    <col min="12010" max="12020" width="0" hidden="1" customWidth="1"/>
    <col min="12021" max="12041" width="11.125" customWidth="1"/>
    <col min="12044" max="12044" width="8.375" customWidth="1"/>
    <col min="12264" max="12264" width="4.125" customWidth="1"/>
    <col min="12265" max="12265" width="11.75" customWidth="1"/>
    <col min="12266" max="12276" width="0" hidden="1" customWidth="1"/>
    <col min="12277" max="12297" width="11.125" customWidth="1"/>
    <col min="12300" max="12300" width="8.375" customWidth="1"/>
    <col min="12520" max="12520" width="4.125" customWidth="1"/>
    <col min="12521" max="12521" width="11.75" customWidth="1"/>
    <col min="12522" max="12532" width="0" hidden="1" customWidth="1"/>
    <col min="12533" max="12553" width="11.125" customWidth="1"/>
    <col min="12556" max="12556" width="8.375" customWidth="1"/>
    <col min="12776" max="12776" width="4.125" customWidth="1"/>
    <col min="12777" max="12777" width="11.75" customWidth="1"/>
    <col min="12778" max="12788" width="0" hidden="1" customWidth="1"/>
    <col min="12789" max="12809" width="11.125" customWidth="1"/>
    <col min="12812" max="12812" width="8.375" customWidth="1"/>
    <col min="13032" max="13032" width="4.125" customWidth="1"/>
    <col min="13033" max="13033" width="11.75" customWidth="1"/>
    <col min="13034" max="13044" width="0" hidden="1" customWidth="1"/>
    <col min="13045" max="13065" width="11.125" customWidth="1"/>
    <col min="13068" max="13068" width="8.375" customWidth="1"/>
    <col min="13288" max="13288" width="4.125" customWidth="1"/>
    <col min="13289" max="13289" width="11.75" customWidth="1"/>
    <col min="13290" max="13300" width="0" hidden="1" customWidth="1"/>
    <col min="13301" max="13321" width="11.125" customWidth="1"/>
    <col min="13324" max="13324" width="8.375" customWidth="1"/>
    <col min="13544" max="13544" width="4.125" customWidth="1"/>
    <col min="13545" max="13545" width="11.75" customWidth="1"/>
    <col min="13546" max="13556" width="0" hidden="1" customWidth="1"/>
    <col min="13557" max="13577" width="11.125" customWidth="1"/>
    <col min="13580" max="13580" width="8.375" customWidth="1"/>
    <col min="13800" max="13800" width="4.125" customWidth="1"/>
    <col min="13801" max="13801" width="11.75" customWidth="1"/>
    <col min="13802" max="13812" width="0" hidden="1" customWidth="1"/>
    <col min="13813" max="13833" width="11.125" customWidth="1"/>
    <col min="13836" max="13836" width="8.375" customWidth="1"/>
    <col min="14056" max="14056" width="4.125" customWidth="1"/>
    <col min="14057" max="14057" width="11.75" customWidth="1"/>
    <col min="14058" max="14068" width="0" hidden="1" customWidth="1"/>
    <col min="14069" max="14089" width="11.125" customWidth="1"/>
    <col min="14092" max="14092" width="8.375" customWidth="1"/>
    <col min="14312" max="14312" width="4.125" customWidth="1"/>
    <col min="14313" max="14313" width="11.75" customWidth="1"/>
    <col min="14314" max="14324" width="0" hidden="1" customWidth="1"/>
    <col min="14325" max="14345" width="11.125" customWidth="1"/>
    <col min="14348" max="14348" width="8.375" customWidth="1"/>
    <col min="14568" max="14568" width="4.125" customWidth="1"/>
    <col min="14569" max="14569" width="11.75" customWidth="1"/>
    <col min="14570" max="14580" width="0" hidden="1" customWidth="1"/>
    <col min="14581" max="14601" width="11.125" customWidth="1"/>
    <col min="14604" max="14604" width="8.375" customWidth="1"/>
    <col min="14824" max="14824" width="4.125" customWidth="1"/>
    <col min="14825" max="14825" width="11.75" customWidth="1"/>
    <col min="14826" max="14836" width="0" hidden="1" customWidth="1"/>
    <col min="14837" max="14857" width="11.125" customWidth="1"/>
    <col min="14860" max="14860" width="8.375" customWidth="1"/>
    <col min="15080" max="15080" width="4.125" customWidth="1"/>
    <col min="15081" max="15081" width="11.75" customWidth="1"/>
    <col min="15082" max="15092" width="0" hidden="1" customWidth="1"/>
    <col min="15093" max="15113" width="11.125" customWidth="1"/>
    <col min="15116" max="15116" width="8.375" customWidth="1"/>
    <col min="15336" max="15336" width="4.125" customWidth="1"/>
    <col min="15337" max="15337" width="11.75" customWidth="1"/>
    <col min="15338" max="15348" width="0" hidden="1" customWidth="1"/>
    <col min="15349" max="15369" width="11.125" customWidth="1"/>
    <col min="15372" max="15372" width="8.375" customWidth="1"/>
    <col min="15592" max="15592" width="4.125" customWidth="1"/>
    <col min="15593" max="15593" width="11.75" customWidth="1"/>
    <col min="15594" max="15604" width="0" hidden="1" customWidth="1"/>
    <col min="15605" max="15625" width="11.125" customWidth="1"/>
    <col min="15628" max="15628" width="8.375" customWidth="1"/>
    <col min="15848" max="15848" width="4.125" customWidth="1"/>
    <col min="15849" max="15849" width="11.75" customWidth="1"/>
    <col min="15850" max="15860" width="0" hidden="1" customWidth="1"/>
    <col min="15861" max="15881" width="11.125" customWidth="1"/>
    <col min="15884" max="15884" width="8.375" customWidth="1"/>
    <col min="16104" max="16104" width="4.125" customWidth="1"/>
    <col min="16105" max="16105" width="11.75" customWidth="1"/>
    <col min="16106" max="16116" width="0" hidden="1" customWidth="1"/>
    <col min="16117" max="16137" width="11.125" customWidth="1"/>
    <col min="16140" max="16140" width="8.375" customWidth="1"/>
  </cols>
  <sheetData>
    <row r="1" spans="1:15" x14ac:dyDescent="0.15">
      <c r="B1" s="39" t="s">
        <v>526</v>
      </c>
    </row>
    <row r="2" spans="1:15" x14ac:dyDescent="0.15">
      <c r="C2" s="40"/>
      <c r="I2" s="40"/>
      <c r="J2" s="40"/>
      <c r="K2" s="40"/>
      <c r="L2" s="40"/>
      <c r="M2" s="40"/>
      <c r="N2" s="40" t="s">
        <v>2240</v>
      </c>
    </row>
    <row r="3" spans="1:15" x14ac:dyDescent="0.15">
      <c r="A3" s="119">
        <v>1</v>
      </c>
      <c r="B3" s="120" t="s">
        <v>113</v>
      </c>
      <c r="C3" s="520" t="s">
        <v>169</v>
      </c>
      <c r="D3" s="43" t="s">
        <v>303</v>
      </c>
      <c r="E3" s="43" t="s">
        <v>304</v>
      </c>
      <c r="F3" s="43" t="s">
        <v>305</v>
      </c>
      <c r="G3" s="43" t="s">
        <v>306</v>
      </c>
      <c r="H3" s="43" t="s">
        <v>307</v>
      </c>
      <c r="I3" s="43" t="s">
        <v>316</v>
      </c>
      <c r="J3" s="43" t="s">
        <v>404</v>
      </c>
      <c r="K3" s="43" t="s">
        <v>445</v>
      </c>
      <c r="L3" s="43" t="s">
        <v>452</v>
      </c>
      <c r="M3" s="43" t="s">
        <v>517</v>
      </c>
      <c r="N3" s="193" t="s">
        <v>2171</v>
      </c>
      <c r="O3" s="43" t="s">
        <v>2199</v>
      </c>
    </row>
    <row r="4" spans="1:15" x14ac:dyDescent="0.15">
      <c r="A4" s="122"/>
      <c r="B4" s="123"/>
      <c r="C4" s="521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45" t="s">
        <v>317</v>
      </c>
      <c r="J4" s="45" t="s">
        <v>405</v>
      </c>
      <c r="K4" s="45" t="s">
        <v>446</v>
      </c>
      <c r="L4" s="45" t="s">
        <v>453</v>
      </c>
      <c r="M4" s="45" t="s">
        <v>518</v>
      </c>
      <c r="N4" s="914" t="s">
        <v>2172</v>
      </c>
      <c r="O4" s="45" t="s">
        <v>2200</v>
      </c>
    </row>
    <row r="5" spans="1:15" x14ac:dyDescent="0.15">
      <c r="A5" s="119">
        <v>0</v>
      </c>
      <c r="B5" s="120" t="s">
        <v>349</v>
      </c>
      <c r="C5" s="524">
        <v>190500</v>
      </c>
      <c r="D5" s="524">
        <v>250896</v>
      </c>
      <c r="E5" s="524">
        <v>227470</v>
      </c>
      <c r="F5" s="524">
        <v>252458</v>
      </c>
      <c r="G5" s="524">
        <v>238768</v>
      </c>
      <c r="H5" s="524">
        <v>274241</v>
      </c>
      <c r="I5" s="524">
        <v>260230</v>
      </c>
      <c r="J5" s="524">
        <v>273362</v>
      </c>
      <c r="K5" s="524">
        <v>253262</v>
      </c>
      <c r="L5" s="524">
        <v>273382</v>
      </c>
      <c r="M5" s="524">
        <v>164285</v>
      </c>
      <c r="N5" s="524">
        <v>170360</v>
      </c>
      <c r="O5" s="152">
        <v>237962</v>
      </c>
    </row>
    <row r="6" spans="1:15" x14ac:dyDescent="0.15">
      <c r="A6" s="69">
        <v>1</v>
      </c>
      <c r="B6" s="130" t="s">
        <v>354</v>
      </c>
      <c r="C6" s="522">
        <v>66128</v>
      </c>
      <c r="D6" s="522">
        <v>86068</v>
      </c>
      <c r="E6" s="522">
        <v>82684</v>
      </c>
      <c r="F6" s="522">
        <v>92602</v>
      </c>
      <c r="G6" s="522">
        <v>101067</v>
      </c>
      <c r="H6" s="522">
        <v>107375</v>
      </c>
      <c r="I6" s="522">
        <v>106316</v>
      </c>
      <c r="J6" s="522">
        <v>114332</v>
      </c>
      <c r="K6" s="522">
        <v>96079</v>
      </c>
      <c r="L6" s="522">
        <v>109377</v>
      </c>
      <c r="M6" s="522">
        <v>65033</v>
      </c>
      <c r="N6" s="522">
        <v>62430</v>
      </c>
      <c r="O6" s="50">
        <v>86094</v>
      </c>
    </row>
    <row r="7" spans="1:15" x14ac:dyDescent="0.15">
      <c r="A7" s="69">
        <v>2</v>
      </c>
      <c r="B7" s="130" t="s">
        <v>355</v>
      </c>
      <c r="C7" s="522">
        <v>7598</v>
      </c>
      <c r="D7" s="522">
        <v>9472</v>
      </c>
      <c r="E7" s="522">
        <v>8904</v>
      </c>
      <c r="F7" s="522">
        <v>10796</v>
      </c>
      <c r="G7" s="522">
        <v>12572</v>
      </c>
      <c r="H7" s="522">
        <v>14703</v>
      </c>
      <c r="I7" s="522">
        <v>14623</v>
      </c>
      <c r="J7" s="522">
        <v>16030</v>
      </c>
      <c r="K7" s="522">
        <v>16635</v>
      </c>
      <c r="L7" s="522">
        <v>18494</v>
      </c>
      <c r="M7" s="522">
        <v>12178</v>
      </c>
      <c r="N7" s="522">
        <v>12952</v>
      </c>
      <c r="O7" s="50">
        <v>15322</v>
      </c>
    </row>
    <row r="8" spans="1:15" x14ac:dyDescent="0.15">
      <c r="A8" s="69">
        <v>3</v>
      </c>
      <c r="B8" s="130" t="s">
        <v>356</v>
      </c>
      <c r="C8" s="522">
        <v>6047</v>
      </c>
      <c r="D8" s="522">
        <v>9407</v>
      </c>
      <c r="E8" s="522">
        <v>7337</v>
      </c>
      <c r="F8" s="522">
        <v>8527</v>
      </c>
      <c r="G8" s="522">
        <v>9217</v>
      </c>
      <c r="H8" s="522">
        <v>9913</v>
      </c>
      <c r="I8" s="522">
        <v>9522</v>
      </c>
      <c r="J8" s="522">
        <v>9549</v>
      </c>
      <c r="K8" s="522">
        <v>8461</v>
      </c>
      <c r="L8" s="522">
        <v>9094</v>
      </c>
      <c r="M8" s="522">
        <v>6289</v>
      </c>
      <c r="N8" s="522">
        <v>6568</v>
      </c>
      <c r="O8" s="50">
        <v>8050</v>
      </c>
    </row>
    <row r="9" spans="1:15" x14ac:dyDescent="0.15">
      <c r="A9" s="69">
        <v>4</v>
      </c>
      <c r="B9" s="130" t="s">
        <v>357</v>
      </c>
      <c r="C9" s="522">
        <v>7806</v>
      </c>
      <c r="D9" s="522">
        <v>9352</v>
      </c>
      <c r="E9" s="522">
        <v>9608</v>
      </c>
      <c r="F9" s="522">
        <v>9903</v>
      </c>
      <c r="G9" s="522">
        <v>10566</v>
      </c>
      <c r="H9" s="522">
        <v>11702</v>
      </c>
      <c r="I9" s="522">
        <v>12007</v>
      </c>
      <c r="J9" s="522">
        <v>12396</v>
      </c>
      <c r="K9" s="522">
        <v>11938</v>
      </c>
      <c r="L9" s="522">
        <v>12580</v>
      </c>
      <c r="M9" s="522">
        <v>9524</v>
      </c>
      <c r="N9" s="522">
        <v>10829</v>
      </c>
      <c r="O9" s="50">
        <v>12861</v>
      </c>
    </row>
    <row r="10" spans="1:15" x14ac:dyDescent="0.15">
      <c r="A10" s="69">
        <v>5</v>
      </c>
      <c r="B10" s="130" t="s">
        <v>358</v>
      </c>
      <c r="C10" s="522">
        <v>6527</v>
      </c>
      <c r="D10" s="522">
        <v>7014</v>
      </c>
      <c r="E10" s="522">
        <v>7023</v>
      </c>
      <c r="F10" s="522">
        <v>7184</v>
      </c>
      <c r="G10" s="522">
        <v>8549</v>
      </c>
      <c r="H10" s="522">
        <v>9800</v>
      </c>
      <c r="I10" s="522">
        <v>10200</v>
      </c>
      <c r="J10" s="522">
        <v>12065</v>
      </c>
      <c r="K10" s="522">
        <v>10882</v>
      </c>
      <c r="L10" s="522">
        <v>12382</v>
      </c>
      <c r="M10" s="522">
        <v>7728</v>
      </c>
      <c r="N10" s="522">
        <v>7839</v>
      </c>
      <c r="O10" s="50">
        <v>11452</v>
      </c>
    </row>
    <row r="11" spans="1:15" x14ac:dyDescent="0.15">
      <c r="A11" s="69">
        <v>6</v>
      </c>
      <c r="B11" s="130" t="s">
        <v>359</v>
      </c>
      <c r="C11" s="522">
        <v>38577</v>
      </c>
      <c r="D11" s="522">
        <v>56143</v>
      </c>
      <c r="E11" s="522">
        <v>42937</v>
      </c>
      <c r="F11" s="522">
        <v>45518</v>
      </c>
      <c r="G11" s="522">
        <v>17771</v>
      </c>
      <c r="H11" s="522">
        <v>40212</v>
      </c>
      <c r="I11" s="522">
        <v>28008</v>
      </c>
      <c r="J11" s="522">
        <v>24396</v>
      </c>
      <c r="K11" s="522">
        <v>30454</v>
      </c>
      <c r="L11" s="522">
        <v>22888</v>
      </c>
      <c r="M11" s="522">
        <v>12665</v>
      </c>
      <c r="N11" s="522">
        <v>16452</v>
      </c>
      <c r="O11" s="50">
        <v>33131</v>
      </c>
    </row>
    <row r="12" spans="1:15" x14ac:dyDescent="0.15">
      <c r="A12" s="69">
        <v>7</v>
      </c>
      <c r="B12" s="130" t="s">
        <v>360</v>
      </c>
      <c r="C12" s="522">
        <v>8853</v>
      </c>
      <c r="D12" s="522">
        <v>10111</v>
      </c>
      <c r="E12" s="522">
        <v>9797</v>
      </c>
      <c r="F12" s="522">
        <v>10495</v>
      </c>
      <c r="G12" s="522">
        <v>11458</v>
      </c>
      <c r="H12" s="522">
        <v>12267</v>
      </c>
      <c r="I12" s="522">
        <v>11859</v>
      </c>
      <c r="J12" s="522">
        <v>12658</v>
      </c>
      <c r="K12" s="522">
        <v>11977</v>
      </c>
      <c r="L12" s="522">
        <v>13474</v>
      </c>
      <c r="M12" s="522">
        <v>9438</v>
      </c>
      <c r="N12" s="522">
        <v>9820</v>
      </c>
      <c r="O12" s="50">
        <v>12452</v>
      </c>
    </row>
    <row r="13" spans="1:15" x14ac:dyDescent="0.15">
      <c r="A13" s="69">
        <v>8</v>
      </c>
      <c r="B13" s="130" t="s">
        <v>361</v>
      </c>
      <c r="C13" s="522">
        <v>27148</v>
      </c>
      <c r="D13" s="522">
        <v>36770</v>
      </c>
      <c r="E13" s="522">
        <v>33538</v>
      </c>
      <c r="F13" s="522">
        <v>40234</v>
      </c>
      <c r="G13" s="522">
        <v>40607</v>
      </c>
      <c r="H13" s="522">
        <v>38930</v>
      </c>
      <c r="I13" s="522">
        <v>39659</v>
      </c>
      <c r="J13" s="522">
        <v>42237</v>
      </c>
      <c r="K13" s="522">
        <v>39148</v>
      </c>
      <c r="L13" s="522">
        <v>43730</v>
      </c>
      <c r="M13" s="522">
        <v>23583</v>
      </c>
      <c r="N13" s="522">
        <v>21890</v>
      </c>
      <c r="O13" s="50">
        <v>31220</v>
      </c>
    </row>
    <row r="14" spans="1:15" x14ac:dyDescent="0.15">
      <c r="A14" s="69">
        <v>9</v>
      </c>
      <c r="B14" s="130" t="s">
        <v>362</v>
      </c>
      <c r="C14" s="522">
        <v>3099</v>
      </c>
      <c r="D14" s="522">
        <v>3436</v>
      </c>
      <c r="E14" s="522">
        <v>3312</v>
      </c>
      <c r="F14" s="522">
        <v>3206</v>
      </c>
      <c r="G14" s="522">
        <v>3329</v>
      </c>
      <c r="H14" s="522">
        <v>3285</v>
      </c>
      <c r="I14" s="522">
        <v>3506</v>
      </c>
      <c r="J14" s="522">
        <v>3985</v>
      </c>
      <c r="K14" s="522">
        <v>3874</v>
      </c>
      <c r="L14" s="522">
        <v>4818</v>
      </c>
      <c r="M14" s="522">
        <v>2282</v>
      </c>
      <c r="N14" s="522">
        <v>2582</v>
      </c>
      <c r="O14" s="50">
        <v>2996</v>
      </c>
    </row>
    <row r="15" spans="1:15" x14ac:dyDescent="0.15">
      <c r="A15" s="122">
        <v>10</v>
      </c>
      <c r="B15" s="123" t="s">
        <v>363</v>
      </c>
      <c r="C15" s="523">
        <v>18717</v>
      </c>
      <c r="D15" s="523">
        <v>23123</v>
      </c>
      <c r="E15" s="523">
        <v>22330</v>
      </c>
      <c r="F15" s="523">
        <v>23993</v>
      </c>
      <c r="G15" s="523">
        <v>23632</v>
      </c>
      <c r="H15" s="523">
        <v>26054</v>
      </c>
      <c r="I15" s="523">
        <v>24530</v>
      </c>
      <c r="J15" s="523">
        <v>25714</v>
      </c>
      <c r="K15" s="523">
        <v>23814</v>
      </c>
      <c r="L15" s="523">
        <v>26545</v>
      </c>
      <c r="M15" s="523">
        <v>15565</v>
      </c>
      <c r="N15" s="523">
        <v>18998</v>
      </c>
      <c r="O15" s="55">
        <v>24384</v>
      </c>
    </row>
    <row r="17" spans="1:15" x14ac:dyDescent="0.15">
      <c r="C17" s="40"/>
      <c r="I17" s="40"/>
      <c r="J17" s="40"/>
      <c r="K17" s="40"/>
      <c r="L17" s="40"/>
      <c r="M17" s="40"/>
      <c r="N17" s="40" t="s">
        <v>2240</v>
      </c>
    </row>
    <row r="18" spans="1:15" x14ac:dyDescent="0.15">
      <c r="A18" s="119">
        <v>2</v>
      </c>
      <c r="B18" s="120" t="s">
        <v>114</v>
      </c>
      <c r="C18" s="520" t="s">
        <v>169</v>
      </c>
      <c r="D18" s="43" t="s">
        <v>303</v>
      </c>
      <c r="E18" s="43" t="s">
        <v>304</v>
      </c>
      <c r="F18" s="43" t="s">
        <v>305</v>
      </c>
      <c r="G18" s="43" t="s">
        <v>306</v>
      </c>
      <c r="H18" s="43" t="s">
        <v>307</v>
      </c>
      <c r="I18" s="43" t="s">
        <v>316</v>
      </c>
      <c r="J18" s="43" t="s">
        <v>404</v>
      </c>
      <c r="K18" s="43" t="s">
        <v>445</v>
      </c>
      <c r="L18" s="43" t="s">
        <v>452</v>
      </c>
      <c r="M18" s="43" t="s">
        <v>517</v>
      </c>
      <c r="N18" s="193" t="s">
        <v>2171</v>
      </c>
      <c r="O18" s="43" t="s">
        <v>2199</v>
      </c>
    </row>
    <row r="19" spans="1:15" x14ac:dyDescent="0.15">
      <c r="A19" s="122"/>
      <c r="B19" s="123"/>
      <c r="C19" s="521" t="s">
        <v>413</v>
      </c>
      <c r="D19" s="45" t="s">
        <v>309</v>
      </c>
      <c r="E19" s="45" t="s">
        <v>310</v>
      </c>
      <c r="F19" s="45" t="s">
        <v>311</v>
      </c>
      <c r="G19" s="45" t="s">
        <v>312</v>
      </c>
      <c r="H19" s="45" t="s">
        <v>313</v>
      </c>
      <c r="I19" s="45" t="s">
        <v>317</v>
      </c>
      <c r="J19" s="45" t="s">
        <v>405</v>
      </c>
      <c r="K19" s="45" t="s">
        <v>446</v>
      </c>
      <c r="L19" s="45" t="s">
        <v>453</v>
      </c>
      <c r="M19" s="45" t="s">
        <v>518</v>
      </c>
      <c r="N19" s="914" t="s">
        <v>2172</v>
      </c>
      <c r="O19" s="45" t="s">
        <v>2200</v>
      </c>
    </row>
    <row r="20" spans="1:15" x14ac:dyDescent="0.15">
      <c r="A20" s="119">
        <v>0</v>
      </c>
      <c r="B20" s="120" t="s">
        <v>349</v>
      </c>
      <c r="C20" s="524">
        <v>648199</v>
      </c>
      <c r="D20" s="524">
        <v>626553</v>
      </c>
      <c r="E20" s="524">
        <v>623926</v>
      </c>
      <c r="F20" s="524">
        <v>672755</v>
      </c>
      <c r="G20" s="524">
        <v>635805</v>
      </c>
      <c r="H20" s="524">
        <v>735824</v>
      </c>
      <c r="I20" s="524">
        <v>741564</v>
      </c>
      <c r="J20" s="524">
        <v>781383</v>
      </c>
      <c r="K20" s="524">
        <v>742835</v>
      </c>
      <c r="L20" s="524">
        <v>722471</v>
      </c>
      <c r="M20" s="524">
        <v>339160</v>
      </c>
      <c r="N20" s="524">
        <v>444465</v>
      </c>
      <c r="O20" s="152">
        <v>610568</v>
      </c>
    </row>
    <row r="21" spans="1:15" x14ac:dyDescent="0.15">
      <c r="A21" s="69">
        <v>1</v>
      </c>
      <c r="B21" s="130" t="s">
        <v>354</v>
      </c>
      <c r="C21" s="522">
        <v>170522</v>
      </c>
      <c r="D21" s="522">
        <v>165580</v>
      </c>
      <c r="E21" s="522">
        <v>169298</v>
      </c>
      <c r="F21" s="522">
        <v>190159</v>
      </c>
      <c r="G21" s="522">
        <v>179267</v>
      </c>
      <c r="H21" s="522">
        <v>202407</v>
      </c>
      <c r="I21" s="522">
        <v>204969</v>
      </c>
      <c r="J21" s="522">
        <v>232553</v>
      </c>
      <c r="K21" s="522">
        <v>202072</v>
      </c>
      <c r="L21" s="522">
        <v>198830</v>
      </c>
      <c r="M21" s="522">
        <v>75599</v>
      </c>
      <c r="N21" s="522">
        <v>79512</v>
      </c>
      <c r="O21" s="50">
        <v>139638</v>
      </c>
    </row>
    <row r="22" spans="1:15" x14ac:dyDescent="0.15">
      <c r="A22" s="69">
        <v>2</v>
      </c>
      <c r="B22" s="130" t="s">
        <v>355</v>
      </c>
      <c r="C22" s="522">
        <v>68497</v>
      </c>
      <c r="D22" s="522">
        <v>63487</v>
      </c>
      <c r="E22" s="522">
        <v>61241</v>
      </c>
      <c r="F22" s="522">
        <v>68491</v>
      </c>
      <c r="G22" s="522">
        <v>63560</v>
      </c>
      <c r="H22" s="522">
        <v>71610</v>
      </c>
      <c r="I22" s="522">
        <v>75178</v>
      </c>
      <c r="J22" s="522">
        <v>75701</v>
      </c>
      <c r="K22" s="522">
        <v>74026</v>
      </c>
      <c r="L22" s="522">
        <v>74016</v>
      </c>
      <c r="M22" s="522">
        <v>32540</v>
      </c>
      <c r="N22" s="522">
        <v>47380</v>
      </c>
      <c r="O22" s="50">
        <v>66347</v>
      </c>
    </row>
    <row r="23" spans="1:15" x14ac:dyDescent="0.15">
      <c r="A23" s="69">
        <v>3</v>
      </c>
      <c r="B23" s="130" t="s">
        <v>356</v>
      </c>
      <c r="C23" s="522">
        <v>82989</v>
      </c>
      <c r="D23" s="522">
        <v>77793</v>
      </c>
      <c r="E23" s="522">
        <v>75449</v>
      </c>
      <c r="F23" s="522">
        <v>78401</v>
      </c>
      <c r="G23" s="522">
        <v>73344</v>
      </c>
      <c r="H23" s="522">
        <v>83201</v>
      </c>
      <c r="I23" s="522">
        <v>83674</v>
      </c>
      <c r="J23" s="522">
        <v>87056</v>
      </c>
      <c r="K23" s="522">
        <v>97825</v>
      </c>
      <c r="L23" s="522">
        <v>91684</v>
      </c>
      <c r="M23" s="522">
        <v>48338</v>
      </c>
      <c r="N23" s="522">
        <v>71900</v>
      </c>
      <c r="O23" s="50">
        <v>84458</v>
      </c>
    </row>
    <row r="24" spans="1:15" x14ac:dyDescent="0.15">
      <c r="A24" s="69">
        <v>4</v>
      </c>
      <c r="B24" s="130" t="s">
        <v>357</v>
      </c>
      <c r="C24" s="522">
        <v>45252</v>
      </c>
      <c r="D24" s="522">
        <v>42707</v>
      </c>
      <c r="E24" s="522">
        <v>40794</v>
      </c>
      <c r="F24" s="522">
        <v>42858</v>
      </c>
      <c r="G24" s="522">
        <v>39668</v>
      </c>
      <c r="H24" s="522">
        <v>44586</v>
      </c>
      <c r="I24" s="522">
        <v>46496</v>
      </c>
      <c r="J24" s="522">
        <v>49822</v>
      </c>
      <c r="K24" s="522">
        <v>48479</v>
      </c>
      <c r="L24" s="522">
        <v>49587</v>
      </c>
      <c r="M24" s="522">
        <v>25390</v>
      </c>
      <c r="N24" s="522">
        <v>31613</v>
      </c>
      <c r="O24" s="50">
        <v>37817</v>
      </c>
    </row>
    <row r="25" spans="1:15" x14ac:dyDescent="0.15">
      <c r="A25" s="69">
        <v>5</v>
      </c>
      <c r="B25" s="130" t="s">
        <v>358</v>
      </c>
      <c r="C25" s="522">
        <v>70007</v>
      </c>
      <c r="D25" s="522">
        <v>66653</v>
      </c>
      <c r="E25" s="522">
        <v>64933</v>
      </c>
      <c r="F25" s="522">
        <v>67926</v>
      </c>
      <c r="G25" s="522">
        <v>61998</v>
      </c>
      <c r="H25" s="522">
        <v>69720</v>
      </c>
      <c r="I25" s="522">
        <v>72758</v>
      </c>
      <c r="J25" s="522">
        <v>73748</v>
      </c>
      <c r="K25" s="522">
        <v>70873</v>
      </c>
      <c r="L25" s="522">
        <v>69420</v>
      </c>
      <c r="M25" s="522">
        <v>42902</v>
      </c>
      <c r="N25" s="522">
        <v>55737</v>
      </c>
      <c r="O25" s="50">
        <v>67022</v>
      </c>
    </row>
    <row r="26" spans="1:15" x14ac:dyDescent="0.15">
      <c r="A26" s="69">
        <v>6</v>
      </c>
      <c r="B26" s="130" t="s">
        <v>359</v>
      </c>
      <c r="C26" s="522">
        <v>45272</v>
      </c>
      <c r="D26" s="522">
        <v>50229</v>
      </c>
      <c r="E26" s="522">
        <v>44062</v>
      </c>
      <c r="F26" s="522">
        <v>49872</v>
      </c>
      <c r="G26" s="522">
        <v>47417</v>
      </c>
      <c r="H26" s="522">
        <v>71659</v>
      </c>
      <c r="I26" s="522">
        <v>64332</v>
      </c>
      <c r="J26" s="522">
        <v>62188</v>
      </c>
      <c r="K26" s="522">
        <v>60039</v>
      </c>
      <c r="L26" s="522">
        <v>55412</v>
      </c>
      <c r="M26" s="522">
        <v>19393</v>
      </c>
      <c r="N26" s="522">
        <v>29477</v>
      </c>
      <c r="O26" s="50">
        <v>48120</v>
      </c>
    </row>
    <row r="27" spans="1:15" x14ac:dyDescent="0.15">
      <c r="A27" s="69">
        <v>7</v>
      </c>
      <c r="B27" s="130" t="s">
        <v>360</v>
      </c>
      <c r="C27" s="522">
        <v>34044</v>
      </c>
      <c r="D27" s="522">
        <v>32880</v>
      </c>
      <c r="E27" s="522">
        <v>32683</v>
      </c>
      <c r="F27" s="522">
        <v>34002</v>
      </c>
      <c r="G27" s="522">
        <v>31855</v>
      </c>
      <c r="H27" s="522">
        <v>35846</v>
      </c>
      <c r="I27" s="522">
        <v>36239</v>
      </c>
      <c r="J27" s="522">
        <v>37297</v>
      </c>
      <c r="K27" s="522">
        <v>34358</v>
      </c>
      <c r="L27" s="522">
        <v>33310</v>
      </c>
      <c r="M27" s="522">
        <v>16713</v>
      </c>
      <c r="N27" s="522">
        <v>22936</v>
      </c>
      <c r="O27" s="50">
        <v>27553</v>
      </c>
    </row>
    <row r="28" spans="1:15" x14ac:dyDescent="0.15">
      <c r="A28" s="69">
        <v>8</v>
      </c>
      <c r="B28" s="130" t="s">
        <v>361</v>
      </c>
      <c r="C28" s="522">
        <v>48121</v>
      </c>
      <c r="D28" s="522">
        <v>48052</v>
      </c>
      <c r="E28" s="522">
        <v>54880</v>
      </c>
      <c r="F28" s="522">
        <v>59625</v>
      </c>
      <c r="G28" s="522">
        <v>57690</v>
      </c>
      <c r="H28" s="522">
        <v>61577</v>
      </c>
      <c r="I28" s="522">
        <v>63251</v>
      </c>
      <c r="J28" s="522">
        <v>64283</v>
      </c>
      <c r="K28" s="522">
        <v>62022</v>
      </c>
      <c r="L28" s="522">
        <v>57188</v>
      </c>
      <c r="M28" s="522">
        <v>28592</v>
      </c>
      <c r="N28" s="522">
        <v>35035</v>
      </c>
      <c r="O28" s="50">
        <v>48267</v>
      </c>
    </row>
    <row r="29" spans="1:15" x14ac:dyDescent="0.15">
      <c r="A29" s="69">
        <v>9</v>
      </c>
      <c r="B29" s="130" t="s">
        <v>362</v>
      </c>
      <c r="C29" s="522">
        <v>22232</v>
      </c>
      <c r="D29" s="522">
        <v>21877</v>
      </c>
      <c r="E29" s="522">
        <v>21704</v>
      </c>
      <c r="F29" s="522">
        <v>21590</v>
      </c>
      <c r="G29" s="522">
        <v>19565</v>
      </c>
      <c r="H29" s="522">
        <v>22214</v>
      </c>
      <c r="I29" s="522">
        <v>23421</v>
      </c>
      <c r="J29" s="522">
        <v>24825</v>
      </c>
      <c r="K29" s="522">
        <v>23952</v>
      </c>
      <c r="L29" s="522">
        <v>25332</v>
      </c>
      <c r="M29" s="522">
        <v>14623</v>
      </c>
      <c r="N29" s="522">
        <v>20169</v>
      </c>
      <c r="O29" s="50">
        <v>22985</v>
      </c>
    </row>
    <row r="30" spans="1:15" x14ac:dyDescent="0.15">
      <c r="A30" s="122">
        <v>10</v>
      </c>
      <c r="B30" s="123" t="s">
        <v>363</v>
      </c>
      <c r="C30" s="523">
        <v>61263</v>
      </c>
      <c r="D30" s="523">
        <v>57295</v>
      </c>
      <c r="E30" s="523">
        <v>58882</v>
      </c>
      <c r="F30" s="523">
        <v>59831</v>
      </c>
      <c r="G30" s="523">
        <v>61441</v>
      </c>
      <c r="H30" s="523">
        <v>73004</v>
      </c>
      <c r="I30" s="523">
        <v>71246</v>
      </c>
      <c r="J30" s="523">
        <v>73910</v>
      </c>
      <c r="K30" s="523">
        <v>69189</v>
      </c>
      <c r="L30" s="523">
        <v>67692</v>
      </c>
      <c r="M30" s="523">
        <v>35070</v>
      </c>
      <c r="N30" s="523">
        <v>50706</v>
      </c>
      <c r="O30" s="55">
        <v>68361</v>
      </c>
    </row>
    <row r="32" spans="1:15" x14ac:dyDescent="0.15">
      <c r="C32" s="40"/>
      <c r="I32" s="40"/>
      <c r="J32" s="40"/>
      <c r="K32" s="40"/>
      <c r="L32" s="40"/>
      <c r="M32" s="40"/>
      <c r="N32" s="40" t="s">
        <v>2240</v>
      </c>
    </row>
    <row r="33" spans="1:15" x14ac:dyDescent="0.15">
      <c r="A33" s="119">
        <v>3</v>
      </c>
      <c r="B33" s="120" t="s">
        <v>527</v>
      </c>
      <c r="C33" s="520" t="s">
        <v>169</v>
      </c>
      <c r="D33" s="43" t="s">
        <v>303</v>
      </c>
      <c r="E33" s="43" t="s">
        <v>304</v>
      </c>
      <c r="F33" s="43" t="s">
        <v>305</v>
      </c>
      <c r="G33" s="43" t="s">
        <v>306</v>
      </c>
      <c r="H33" s="43" t="s">
        <v>307</v>
      </c>
      <c r="I33" s="43" t="s">
        <v>316</v>
      </c>
      <c r="J33" s="43" t="s">
        <v>404</v>
      </c>
      <c r="K33" s="43" t="s">
        <v>445</v>
      </c>
      <c r="L33" s="43" t="s">
        <v>452</v>
      </c>
      <c r="M33" s="43" t="s">
        <v>517</v>
      </c>
      <c r="N33" s="193" t="s">
        <v>2171</v>
      </c>
      <c r="O33" s="43" t="s">
        <v>2199</v>
      </c>
    </row>
    <row r="34" spans="1:15" x14ac:dyDescent="0.15">
      <c r="A34" s="122"/>
      <c r="B34" s="123"/>
      <c r="C34" s="521" t="s">
        <v>413</v>
      </c>
      <c r="D34" s="45" t="s">
        <v>309</v>
      </c>
      <c r="E34" s="45" t="s">
        <v>310</v>
      </c>
      <c r="F34" s="45" t="s">
        <v>311</v>
      </c>
      <c r="G34" s="45" t="s">
        <v>312</v>
      </c>
      <c r="H34" s="45" t="s">
        <v>313</v>
      </c>
      <c r="I34" s="45" t="s">
        <v>317</v>
      </c>
      <c r="J34" s="45" t="s">
        <v>405</v>
      </c>
      <c r="K34" s="45" t="s">
        <v>446</v>
      </c>
      <c r="L34" s="45" t="s">
        <v>453</v>
      </c>
      <c r="M34" s="45" t="s">
        <v>518</v>
      </c>
      <c r="N34" s="914" t="s">
        <v>2172</v>
      </c>
      <c r="O34" s="45" t="s">
        <v>2200</v>
      </c>
    </row>
    <row r="35" spans="1:15" x14ac:dyDescent="0.15">
      <c r="A35" s="119">
        <v>0</v>
      </c>
      <c r="B35" s="120" t="s">
        <v>349</v>
      </c>
      <c r="C35" s="524">
        <v>517064</v>
      </c>
      <c r="D35" s="524">
        <v>482794</v>
      </c>
      <c r="E35" s="524">
        <v>476174</v>
      </c>
      <c r="F35" s="524">
        <v>525657</v>
      </c>
      <c r="G35" s="524">
        <v>516768</v>
      </c>
      <c r="H35" s="524">
        <v>585179</v>
      </c>
      <c r="I35" s="524">
        <v>600482</v>
      </c>
      <c r="J35" s="524">
        <v>643358</v>
      </c>
      <c r="K35" s="524">
        <v>673909</v>
      </c>
      <c r="L35" s="524">
        <v>695754</v>
      </c>
      <c r="M35" s="524">
        <v>358325</v>
      </c>
      <c r="N35" s="524">
        <v>433664</v>
      </c>
      <c r="O35" s="152">
        <v>634110</v>
      </c>
    </row>
    <row r="36" spans="1:15" x14ac:dyDescent="0.15">
      <c r="A36" s="69">
        <v>1</v>
      </c>
      <c r="B36" s="130" t="s">
        <v>354</v>
      </c>
      <c r="C36" s="522">
        <v>139521</v>
      </c>
      <c r="D36" s="522">
        <v>130063</v>
      </c>
      <c r="E36" s="522">
        <v>131720</v>
      </c>
      <c r="F36" s="522">
        <v>150525</v>
      </c>
      <c r="G36" s="522">
        <v>147265</v>
      </c>
      <c r="H36" s="522">
        <v>164520</v>
      </c>
      <c r="I36" s="522">
        <v>168619</v>
      </c>
      <c r="J36" s="522">
        <v>194087</v>
      </c>
      <c r="K36" s="522">
        <v>183469</v>
      </c>
      <c r="L36" s="522">
        <v>190553</v>
      </c>
      <c r="M36" s="522">
        <v>79234</v>
      </c>
      <c r="N36" s="522">
        <v>77278</v>
      </c>
      <c r="O36" s="50">
        <v>143950</v>
      </c>
    </row>
    <row r="37" spans="1:15" x14ac:dyDescent="0.15">
      <c r="A37" s="69">
        <v>2</v>
      </c>
      <c r="B37" s="130" t="s">
        <v>355</v>
      </c>
      <c r="C37" s="522">
        <v>52732</v>
      </c>
      <c r="D37" s="522">
        <v>47678</v>
      </c>
      <c r="E37" s="522">
        <v>45522</v>
      </c>
      <c r="F37" s="522">
        <v>52587</v>
      </c>
      <c r="G37" s="522">
        <v>51024</v>
      </c>
      <c r="H37" s="522">
        <v>55395</v>
      </c>
      <c r="I37" s="522">
        <v>59688</v>
      </c>
      <c r="J37" s="522">
        <v>61281</v>
      </c>
      <c r="K37" s="522">
        <v>67092</v>
      </c>
      <c r="L37" s="522">
        <v>71598</v>
      </c>
      <c r="M37" s="522">
        <v>34511</v>
      </c>
      <c r="N37" s="522">
        <v>46308</v>
      </c>
      <c r="O37" s="50">
        <v>69371</v>
      </c>
    </row>
    <row r="38" spans="1:15" x14ac:dyDescent="0.15">
      <c r="A38" s="69">
        <v>3</v>
      </c>
      <c r="B38" s="130" t="s">
        <v>356</v>
      </c>
      <c r="C38" s="522">
        <v>63547</v>
      </c>
      <c r="D38" s="522">
        <v>58355</v>
      </c>
      <c r="E38" s="522">
        <v>55868</v>
      </c>
      <c r="F38" s="522">
        <v>60031</v>
      </c>
      <c r="G38" s="522">
        <v>58703</v>
      </c>
      <c r="H38" s="522">
        <v>63822</v>
      </c>
      <c r="I38" s="522">
        <v>66056</v>
      </c>
      <c r="J38" s="522">
        <v>69975</v>
      </c>
      <c r="K38" s="522">
        <v>88600</v>
      </c>
      <c r="L38" s="522">
        <v>88988</v>
      </c>
      <c r="M38" s="522">
        <v>51502</v>
      </c>
      <c r="N38" s="522">
        <v>70377</v>
      </c>
      <c r="O38" s="50">
        <v>88602</v>
      </c>
    </row>
    <row r="39" spans="1:15" x14ac:dyDescent="0.15">
      <c r="A39" s="69">
        <v>4</v>
      </c>
      <c r="B39" s="130" t="s">
        <v>357</v>
      </c>
      <c r="C39" s="522">
        <v>35229</v>
      </c>
      <c r="D39" s="522">
        <v>32300</v>
      </c>
      <c r="E39" s="522">
        <v>30624</v>
      </c>
      <c r="F39" s="522">
        <v>33084</v>
      </c>
      <c r="G39" s="522">
        <v>31955</v>
      </c>
      <c r="H39" s="522">
        <v>34727</v>
      </c>
      <c r="I39" s="522">
        <v>37130</v>
      </c>
      <c r="J39" s="522">
        <v>40465</v>
      </c>
      <c r="K39" s="522">
        <v>43945</v>
      </c>
      <c r="L39" s="522">
        <v>47959</v>
      </c>
      <c r="M39" s="522">
        <v>26926</v>
      </c>
      <c r="N39" s="522">
        <v>30878</v>
      </c>
      <c r="O39" s="50">
        <v>39424</v>
      </c>
    </row>
    <row r="40" spans="1:15" x14ac:dyDescent="0.15">
      <c r="A40" s="69">
        <v>5</v>
      </c>
      <c r="B40" s="130" t="s">
        <v>358</v>
      </c>
      <c r="C40" s="522">
        <v>54064</v>
      </c>
      <c r="D40" s="522">
        <v>50129</v>
      </c>
      <c r="E40" s="522">
        <v>48314</v>
      </c>
      <c r="F40" s="522">
        <v>52137</v>
      </c>
      <c r="G40" s="522">
        <v>49754</v>
      </c>
      <c r="H40" s="522">
        <v>53775</v>
      </c>
      <c r="I40" s="522">
        <v>57713</v>
      </c>
      <c r="J40" s="522">
        <v>59659</v>
      </c>
      <c r="K40" s="522">
        <v>64221</v>
      </c>
      <c r="L40" s="522">
        <v>67208</v>
      </c>
      <c r="M40" s="522">
        <v>45641</v>
      </c>
      <c r="N40" s="522">
        <v>54518</v>
      </c>
      <c r="O40" s="50">
        <v>70118</v>
      </c>
    </row>
    <row r="41" spans="1:15" x14ac:dyDescent="0.15">
      <c r="A41" s="69">
        <v>6</v>
      </c>
      <c r="B41" s="130" t="s">
        <v>359</v>
      </c>
      <c r="C41" s="522">
        <v>36406</v>
      </c>
      <c r="D41" s="522">
        <v>38857</v>
      </c>
      <c r="E41" s="522">
        <v>33650</v>
      </c>
      <c r="F41" s="522">
        <v>38920</v>
      </c>
      <c r="G41" s="522">
        <v>38478</v>
      </c>
      <c r="H41" s="522">
        <v>58019</v>
      </c>
      <c r="I41" s="522">
        <v>52520</v>
      </c>
      <c r="J41" s="522">
        <v>51334</v>
      </c>
      <c r="K41" s="522">
        <v>54525</v>
      </c>
      <c r="L41" s="522">
        <v>53319</v>
      </c>
      <c r="M41" s="522">
        <v>20427</v>
      </c>
      <c r="N41" s="522">
        <v>28717</v>
      </c>
      <c r="O41" s="50">
        <v>49604</v>
      </c>
    </row>
    <row r="42" spans="1:15" x14ac:dyDescent="0.15">
      <c r="A42" s="69">
        <v>7</v>
      </c>
      <c r="B42" s="130" t="s">
        <v>360</v>
      </c>
      <c r="C42" s="522">
        <v>27298</v>
      </c>
      <c r="D42" s="522">
        <v>25357</v>
      </c>
      <c r="E42" s="522">
        <v>25008</v>
      </c>
      <c r="F42" s="522">
        <v>26603</v>
      </c>
      <c r="G42" s="522">
        <v>25921</v>
      </c>
      <c r="H42" s="522">
        <v>28508</v>
      </c>
      <c r="I42" s="522">
        <v>29366</v>
      </c>
      <c r="J42" s="522">
        <v>30748</v>
      </c>
      <c r="K42" s="522">
        <v>31177</v>
      </c>
      <c r="L42" s="522">
        <v>32032</v>
      </c>
      <c r="M42" s="522">
        <v>17600</v>
      </c>
      <c r="N42" s="522">
        <v>22358</v>
      </c>
      <c r="O42" s="50">
        <v>28478</v>
      </c>
    </row>
    <row r="43" spans="1:15" x14ac:dyDescent="0.15">
      <c r="A43" s="69">
        <v>8</v>
      </c>
      <c r="B43" s="130" t="s">
        <v>361</v>
      </c>
      <c r="C43" s="522">
        <v>41183</v>
      </c>
      <c r="D43" s="522">
        <v>38731</v>
      </c>
      <c r="E43" s="522">
        <v>43573</v>
      </c>
      <c r="F43" s="522">
        <v>47874</v>
      </c>
      <c r="G43" s="522">
        <v>47857</v>
      </c>
      <c r="H43" s="522">
        <v>51050</v>
      </c>
      <c r="I43" s="522">
        <v>52901</v>
      </c>
      <c r="J43" s="522">
        <v>54637</v>
      </c>
      <c r="K43" s="522">
        <v>56387</v>
      </c>
      <c r="L43" s="522">
        <v>54471</v>
      </c>
      <c r="M43" s="522">
        <v>29920</v>
      </c>
      <c r="N43" s="522">
        <v>34061</v>
      </c>
      <c r="O43" s="50">
        <v>49548</v>
      </c>
    </row>
    <row r="44" spans="1:15" x14ac:dyDescent="0.15">
      <c r="A44" s="69">
        <v>9</v>
      </c>
      <c r="B44" s="130" t="s">
        <v>362</v>
      </c>
      <c r="C44" s="522">
        <v>17409</v>
      </c>
      <c r="D44" s="522">
        <v>16586</v>
      </c>
      <c r="E44" s="522">
        <v>16305</v>
      </c>
      <c r="F44" s="522">
        <v>16670</v>
      </c>
      <c r="G44" s="522">
        <v>15754</v>
      </c>
      <c r="H44" s="522">
        <v>17235</v>
      </c>
      <c r="I44" s="522">
        <v>18655</v>
      </c>
      <c r="J44" s="522">
        <v>20139</v>
      </c>
      <c r="K44" s="522">
        <v>21710</v>
      </c>
      <c r="L44" s="522">
        <v>24518</v>
      </c>
      <c r="M44" s="522">
        <v>15538</v>
      </c>
      <c r="N44" s="522">
        <v>19717</v>
      </c>
      <c r="O44" s="50">
        <v>24024</v>
      </c>
    </row>
    <row r="45" spans="1:15" x14ac:dyDescent="0.15">
      <c r="A45" s="122">
        <v>10</v>
      </c>
      <c r="B45" s="123" t="s">
        <v>363</v>
      </c>
      <c r="C45" s="523">
        <v>49675</v>
      </c>
      <c r="D45" s="523">
        <v>44738</v>
      </c>
      <c r="E45" s="523">
        <v>45590</v>
      </c>
      <c r="F45" s="523">
        <v>47226</v>
      </c>
      <c r="G45" s="523">
        <v>50057</v>
      </c>
      <c r="H45" s="523">
        <v>58128</v>
      </c>
      <c r="I45" s="523">
        <v>57834</v>
      </c>
      <c r="J45" s="523">
        <v>61033</v>
      </c>
      <c r="K45" s="523">
        <v>62783</v>
      </c>
      <c r="L45" s="523">
        <v>65108</v>
      </c>
      <c r="M45" s="523">
        <v>37026</v>
      </c>
      <c r="N45" s="523">
        <v>49452</v>
      </c>
      <c r="O45" s="55">
        <v>70991</v>
      </c>
    </row>
    <row r="46" spans="1:15" x14ac:dyDescent="0.15">
      <c r="L46" t="s">
        <v>120</v>
      </c>
    </row>
    <row r="47" spans="1:15" x14ac:dyDescent="0.15">
      <c r="C47" s="40"/>
      <c r="I47" s="40"/>
      <c r="J47" s="40"/>
      <c r="K47" s="40"/>
      <c r="L47" s="40"/>
      <c r="M47" s="40"/>
      <c r="N47" s="40" t="s">
        <v>2240</v>
      </c>
    </row>
    <row r="48" spans="1:15" x14ac:dyDescent="0.15">
      <c r="A48" s="119">
        <v>4</v>
      </c>
      <c r="B48" s="120" t="s">
        <v>528</v>
      </c>
      <c r="C48" s="520" t="s">
        <v>169</v>
      </c>
      <c r="D48" s="43" t="s">
        <v>303</v>
      </c>
      <c r="E48" s="43" t="s">
        <v>304</v>
      </c>
      <c r="F48" s="43" t="s">
        <v>305</v>
      </c>
      <c r="G48" s="43" t="s">
        <v>306</v>
      </c>
      <c r="H48" s="43" t="s">
        <v>307</v>
      </c>
      <c r="I48" s="43" t="s">
        <v>316</v>
      </c>
      <c r="J48" s="43" t="s">
        <v>404</v>
      </c>
      <c r="K48" s="43" t="s">
        <v>445</v>
      </c>
      <c r="L48" s="43" t="s">
        <v>452</v>
      </c>
      <c r="M48" s="43" t="s">
        <v>517</v>
      </c>
      <c r="N48" s="193" t="s">
        <v>2171</v>
      </c>
      <c r="O48" s="43" t="s">
        <v>2199</v>
      </c>
    </row>
    <row r="49" spans="1:15" x14ac:dyDescent="0.15">
      <c r="A49" s="122"/>
      <c r="B49" s="123"/>
      <c r="C49" s="521" t="s">
        <v>413</v>
      </c>
      <c r="D49" s="45" t="s">
        <v>309</v>
      </c>
      <c r="E49" s="45" t="s">
        <v>310</v>
      </c>
      <c r="F49" s="45" t="s">
        <v>311</v>
      </c>
      <c r="G49" s="45" t="s">
        <v>312</v>
      </c>
      <c r="H49" s="45" t="s">
        <v>313</v>
      </c>
      <c r="I49" s="45" t="s">
        <v>317</v>
      </c>
      <c r="J49" s="45" t="s">
        <v>405</v>
      </c>
      <c r="K49" s="45" t="s">
        <v>446</v>
      </c>
      <c r="L49" s="45" t="s">
        <v>453</v>
      </c>
      <c r="M49" s="45" t="s">
        <v>518</v>
      </c>
      <c r="N49" s="914" t="s">
        <v>2172</v>
      </c>
      <c r="O49" s="45" t="s">
        <v>2200</v>
      </c>
    </row>
    <row r="50" spans="1:15" x14ac:dyDescent="0.15">
      <c r="A50" s="119">
        <v>0</v>
      </c>
      <c r="B50" s="120" t="s">
        <v>349</v>
      </c>
      <c r="C50" s="524">
        <v>1355763</v>
      </c>
      <c r="D50" s="524">
        <v>1360243</v>
      </c>
      <c r="E50" s="524">
        <v>1327570</v>
      </c>
      <c r="F50" s="524">
        <v>1450870</v>
      </c>
      <c r="G50" s="524">
        <v>1391341</v>
      </c>
      <c r="H50" s="524">
        <v>1595244</v>
      </c>
      <c r="I50" s="524">
        <v>1602276</v>
      </c>
      <c r="J50" s="524">
        <v>1698103</v>
      </c>
      <c r="K50" s="524">
        <v>1670006</v>
      </c>
      <c r="L50" s="524">
        <v>1691607</v>
      </c>
      <c r="M50" s="524">
        <v>861770</v>
      </c>
      <c r="N50" s="524">
        <v>1048489</v>
      </c>
      <c r="O50" s="152">
        <v>1482640</v>
      </c>
    </row>
    <row r="51" spans="1:15" x14ac:dyDescent="0.15">
      <c r="A51" s="69">
        <v>1</v>
      </c>
      <c r="B51" s="130" t="s">
        <v>354</v>
      </c>
      <c r="C51" s="522">
        <v>376171</v>
      </c>
      <c r="D51" s="522">
        <v>381711</v>
      </c>
      <c r="E51" s="522">
        <v>383702</v>
      </c>
      <c r="F51" s="522">
        <v>433286</v>
      </c>
      <c r="G51" s="522">
        <v>427599</v>
      </c>
      <c r="H51" s="522">
        <v>474302</v>
      </c>
      <c r="I51" s="522">
        <v>479904</v>
      </c>
      <c r="J51" s="522">
        <v>540972</v>
      </c>
      <c r="K51" s="522">
        <v>481620</v>
      </c>
      <c r="L51" s="522">
        <v>498760</v>
      </c>
      <c r="M51" s="522">
        <v>219866</v>
      </c>
      <c r="N51" s="522">
        <v>219220</v>
      </c>
      <c r="O51" s="50">
        <v>369682</v>
      </c>
    </row>
    <row r="52" spans="1:15" x14ac:dyDescent="0.15">
      <c r="A52" s="69">
        <v>2</v>
      </c>
      <c r="B52" s="130" t="s">
        <v>355</v>
      </c>
      <c r="C52" s="522">
        <v>128827</v>
      </c>
      <c r="D52" s="522">
        <v>120637</v>
      </c>
      <c r="E52" s="522">
        <v>115667</v>
      </c>
      <c r="F52" s="522">
        <v>131874</v>
      </c>
      <c r="G52" s="522">
        <v>127156</v>
      </c>
      <c r="H52" s="522">
        <v>141708</v>
      </c>
      <c r="I52" s="522">
        <v>149489</v>
      </c>
      <c r="J52" s="522">
        <v>153012</v>
      </c>
      <c r="K52" s="522">
        <v>157753</v>
      </c>
      <c r="L52" s="522">
        <v>164108</v>
      </c>
      <c r="M52" s="522">
        <v>79229</v>
      </c>
      <c r="N52" s="522">
        <v>106640</v>
      </c>
      <c r="O52" s="50">
        <v>151040</v>
      </c>
    </row>
    <row r="53" spans="1:15" x14ac:dyDescent="0.15">
      <c r="A53" s="69">
        <v>3</v>
      </c>
      <c r="B53" s="130" t="s">
        <v>356</v>
      </c>
      <c r="C53" s="522">
        <v>152583</v>
      </c>
      <c r="D53" s="522">
        <v>145555</v>
      </c>
      <c r="E53" s="522">
        <v>138654</v>
      </c>
      <c r="F53" s="522">
        <v>146959</v>
      </c>
      <c r="G53" s="522">
        <v>141264</v>
      </c>
      <c r="H53" s="522">
        <v>156936</v>
      </c>
      <c r="I53" s="522">
        <v>159252</v>
      </c>
      <c r="J53" s="522">
        <v>166580</v>
      </c>
      <c r="K53" s="522">
        <v>194886</v>
      </c>
      <c r="L53" s="522">
        <v>189766</v>
      </c>
      <c r="M53" s="522">
        <v>106129</v>
      </c>
      <c r="N53" s="522">
        <v>148845</v>
      </c>
      <c r="O53" s="50">
        <v>181110</v>
      </c>
    </row>
    <row r="54" spans="1:15" x14ac:dyDescent="0.15">
      <c r="A54" s="69">
        <v>4</v>
      </c>
      <c r="B54" s="130" t="s">
        <v>357</v>
      </c>
      <c r="C54" s="522">
        <v>88287</v>
      </c>
      <c r="D54" s="522">
        <v>84359</v>
      </c>
      <c r="E54" s="522">
        <v>81026</v>
      </c>
      <c r="F54" s="522">
        <v>85845</v>
      </c>
      <c r="G54" s="522">
        <v>82189</v>
      </c>
      <c r="H54" s="522">
        <v>91015</v>
      </c>
      <c r="I54" s="522">
        <v>95633</v>
      </c>
      <c r="J54" s="522">
        <v>102683</v>
      </c>
      <c r="K54" s="522">
        <v>104362</v>
      </c>
      <c r="L54" s="522">
        <v>110126</v>
      </c>
      <c r="M54" s="522">
        <v>61840</v>
      </c>
      <c r="N54" s="522">
        <v>73320</v>
      </c>
      <c r="O54" s="50">
        <v>90102</v>
      </c>
    </row>
    <row r="55" spans="1:15" x14ac:dyDescent="0.15">
      <c r="A55" s="69">
        <v>5</v>
      </c>
      <c r="B55" s="130" t="s">
        <v>358</v>
      </c>
      <c r="C55" s="522">
        <v>130598</v>
      </c>
      <c r="D55" s="522">
        <v>123796</v>
      </c>
      <c r="E55" s="522">
        <v>120270</v>
      </c>
      <c r="F55" s="522">
        <v>127247</v>
      </c>
      <c r="G55" s="522">
        <v>120301</v>
      </c>
      <c r="H55" s="522">
        <v>133295</v>
      </c>
      <c r="I55" s="522">
        <v>140671</v>
      </c>
      <c r="J55" s="522">
        <v>145472</v>
      </c>
      <c r="K55" s="522">
        <v>145976</v>
      </c>
      <c r="L55" s="522">
        <v>149010</v>
      </c>
      <c r="M55" s="522">
        <v>96271</v>
      </c>
      <c r="N55" s="522">
        <v>118094</v>
      </c>
      <c r="O55" s="50">
        <v>148592</v>
      </c>
    </row>
    <row r="56" spans="1:15" x14ac:dyDescent="0.15">
      <c r="A56" s="69">
        <v>6</v>
      </c>
      <c r="B56" s="130" t="s">
        <v>359</v>
      </c>
      <c r="C56" s="522">
        <v>120255</v>
      </c>
      <c r="D56" s="522">
        <v>145229</v>
      </c>
      <c r="E56" s="522">
        <v>120649</v>
      </c>
      <c r="F56" s="522">
        <v>134310</v>
      </c>
      <c r="G56" s="522">
        <v>103666</v>
      </c>
      <c r="H56" s="522">
        <v>169890</v>
      </c>
      <c r="I56" s="522">
        <v>144860</v>
      </c>
      <c r="J56" s="522">
        <v>137918</v>
      </c>
      <c r="K56" s="522">
        <v>145018</v>
      </c>
      <c r="L56" s="522">
        <v>131619</v>
      </c>
      <c r="M56" s="522">
        <v>52485</v>
      </c>
      <c r="N56" s="522">
        <v>74646</v>
      </c>
      <c r="O56" s="50">
        <v>130855</v>
      </c>
    </row>
    <row r="57" spans="1:15" x14ac:dyDescent="0.15">
      <c r="A57" s="69">
        <v>7</v>
      </c>
      <c r="B57" s="130" t="s">
        <v>360</v>
      </c>
      <c r="C57" s="522">
        <v>70195</v>
      </c>
      <c r="D57" s="522">
        <v>68348</v>
      </c>
      <c r="E57" s="522">
        <v>67488</v>
      </c>
      <c r="F57" s="522">
        <v>71100</v>
      </c>
      <c r="G57" s="522">
        <v>69234</v>
      </c>
      <c r="H57" s="522">
        <v>76621</v>
      </c>
      <c r="I57" s="522">
        <v>77464</v>
      </c>
      <c r="J57" s="522">
        <v>80703</v>
      </c>
      <c r="K57" s="522">
        <v>77512</v>
      </c>
      <c r="L57" s="522">
        <v>78816</v>
      </c>
      <c r="M57" s="522">
        <v>43751</v>
      </c>
      <c r="N57" s="522">
        <v>55114</v>
      </c>
      <c r="O57" s="50">
        <v>68483</v>
      </c>
    </row>
    <row r="58" spans="1:15" x14ac:dyDescent="0.15">
      <c r="A58" s="69">
        <v>8</v>
      </c>
      <c r="B58" s="130" t="s">
        <v>361</v>
      </c>
      <c r="C58" s="522">
        <v>116452</v>
      </c>
      <c r="D58" s="522">
        <v>123553</v>
      </c>
      <c r="E58" s="522">
        <v>131991</v>
      </c>
      <c r="F58" s="522">
        <v>147733</v>
      </c>
      <c r="G58" s="522">
        <v>146154</v>
      </c>
      <c r="H58" s="522">
        <v>151557</v>
      </c>
      <c r="I58" s="522">
        <v>155811</v>
      </c>
      <c r="J58" s="522">
        <v>161157</v>
      </c>
      <c r="K58" s="522">
        <v>157557</v>
      </c>
      <c r="L58" s="522">
        <v>155389</v>
      </c>
      <c r="M58" s="522">
        <v>82095</v>
      </c>
      <c r="N58" s="522">
        <v>90986</v>
      </c>
      <c r="O58" s="50">
        <v>129035</v>
      </c>
    </row>
    <row r="59" spans="1:15" x14ac:dyDescent="0.15">
      <c r="A59" s="69">
        <v>9</v>
      </c>
      <c r="B59" s="130" t="s">
        <v>362</v>
      </c>
      <c r="C59" s="522">
        <v>42740</v>
      </c>
      <c r="D59" s="522">
        <v>41899</v>
      </c>
      <c r="E59" s="522">
        <v>41321</v>
      </c>
      <c r="F59" s="522">
        <v>41466</v>
      </c>
      <c r="G59" s="522">
        <v>38648</v>
      </c>
      <c r="H59" s="522">
        <v>42734</v>
      </c>
      <c r="I59" s="522">
        <v>45582</v>
      </c>
      <c r="J59" s="522">
        <v>48949</v>
      </c>
      <c r="K59" s="522">
        <v>49536</v>
      </c>
      <c r="L59" s="522">
        <v>54668</v>
      </c>
      <c r="M59" s="522">
        <v>32443</v>
      </c>
      <c r="N59" s="522">
        <v>42468</v>
      </c>
      <c r="O59" s="50">
        <v>50005</v>
      </c>
    </row>
    <row r="60" spans="1:15" x14ac:dyDescent="0.15">
      <c r="A60" s="122">
        <v>10</v>
      </c>
      <c r="B60" s="123" t="s">
        <v>363</v>
      </c>
      <c r="C60" s="523">
        <v>129655</v>
      </c>
      <c r="D60" s="523">
        <v>125156</v>
      </c>
      <c r="E60" s="523">
        <v>126802</v>
      </c>
      <c r="F60" s="523">
        <v>131050</v>
      </c>
      <c r="G60" s="523">
        <v>135130</v>
      </c>
      <c r="H60" s="523">
        <v>157186</v>
      </c>
      <c r="I60" s="523">
        <v>153610</v>
      </c>
      <c r="J60" s="523">
        <v>160657</v>
      </c>
      <c r="K60" s="523">
        <v>155786</v>
      </c>
      <c r="L60" s="523">
        <v>159345</v>
      </c>
      <c r="M60" s="523">
        <v>87661</v>
      </c>
      <c r="N60" s="523">
        <v>119156</v>
      </c>
      <c r="O60" s="55">
        <v>163736</v>
      </c>
    </row>
    <row r="62" spans="1:15" x14ac:dyDescent="0.15">
      <c r="C62" s="40" t="s">
        <v>121</v>
      </c>
      <c r="D62" t="s">
        <v>121</v>
      </c>
      <c r="E62" t="s">
        <v>121</v>
      </c>
      <c r="F62" t="s">
        <v>121</v>
      </c>
      <c r="G62" t="s">
        <v>121</v>
      </c>
      <c r="H62" t="s">
        <v>121</v>
      </c>
      <c r="I62" s="40" t="s">
        <v>121</v>
      </c>
      <c r="J62" s="40" t="s">
        <v>121</v>
      </c>
      <c r="K62" s="40" t="s">
        <v>121</v>
      </c>
      <c r="L62" s="40" t="s">
        <v>121</v>
      </c>
      <c r="M62" s="40" t="s">
        <v>121</v>
      </c>
      <c r="N62" s="40" t="s">
        <v>2240</v>
      </c>
    </row>
    <row r="63" spans="1:15" x14ac:dyDescent="0.15">
      <c r="A63" s="119">
        <v>5</v>
      </c>
      <c r="B63" s="120" t="s">
        <v>529</v>
      </c>
      <c r="C63" s="520" t="s">
        <v>302</v>
      </c>
      <c r="D63" s="43" t="s">
        <v>303</v>
      </c>
      <c r="E63" s="43" t="s">
        <v>304</v>
      </c>
      <c r="F63" s="43" t="s">
        <v>305</v>
      </c>
      <c r="G63" s="43" t="s">
        <v>306</v>
      </c>
      <c r="H63" s="43" t="s">
        <v>307</v>
      </c>
      <c r="I63" s="43" t="s">
        <v>316</v>
      </c>
      <c r="J63" s="43" t="s">
        <v>404</v>
      </c>
      <c r="K63" s="43" t="s">
        <v>445</v>
      </c>
      <c r="L63" s="43" t="s">
        <v>452</v>
      </c>
      <c r="M63" s="43" t="s">
        <v>517</v>
      </c>
      <c r="N63" s="193" t="s">
        <v>2171</v>
      </c>
      <c r="O63" s="43" t="s">
        <v>2199</v>
      </c>
    </row>
    <row r="64" spans="1:15" x14ac:dyDescent="0.15">
      <c r="A64" s="122"/>
      <c r="B64" s="123"/>
      <c r="C64" s="521" t="s">
        <v>308</v>
      </c>
      <c r="D64" s="45" t="s">
        <v>309</v>
      </c>
      <c r="E64" s="45" t="s">
        <v>310</v>
      </c>
      <c r="F64" s="45" t="s">
        <v>311</v>
      </c>
      <c r="G64" s="45" t="s">
        <v>312</v>
      </c>
      <c r="H64" s="45" t="s">
        <v>313</v>
      </c>
      <c r="I64" s="45" t="s">
        <v>317</v>
      </c>
      <c r="J64" s="45" t="s">
        <v>405</v>
      </c>
      <c r="K64" s="45" t="s">
        <v>446</v>
      </c>
      <c r="L64" s="45" t="s">
        <v>453</v>
      </c>
      <c r="M64" s="45" t="s">
        <v>518</v>
      </c>
      <c r="N64" s="914" t="s">
        <v>2172</v>
      </c>
      <c r="O64" s="45" t="s">
        <v>2200</v>
      </c>
    </row>
    <row r="65" spans="1:15" x14ac:dyDescent="0.15">
      <c r="A65" s="119">
        <v>0</v>
      </c>
      <c r="B65" s="120" t="s">
        <v>349</v>
      </c>
      <c r="C65" s="524">
        <v>838699</v>
      </c>
      <c r="D65" s="524">
        <v>877449</v>
      </c>
      <c r="E65" s="524">
        <v>851396</v>
      </c>
      <c r="F65" s="524">
        <v>925213</v>
      </c>
      <c r="G65" s="524">
        <v>874573</v>
      </c>
      <c r="H65" s="524">
        <v>1010065</v>
      </c>
      <c r="I65" s="524">
        <v>1001794</v>
      </c>
      <c r="J65" s="524">
        <v>1054745</v>
      </c>
      <c r="K65" s="524">
        <v>996097</v>
      </c>
      <c r="L65" s="524">
        <v>995853</v>
      </c>
      <c r="M65" s="524">
        <v>503445</v>
      </c>
      <c r="N65" s="524">
        <v>614825</v>
      </c>
      <c r="O65" s="152">
        <v>848530</v>
      </c>
    </row>
    <row r="66" spans="1:15" x14ac:dyDescent="0.15">
      <c r="A66" s="69">
        <v>1</v>
      </c>
      <c r="B66" s="130" t="s">
        <v>354</v>
      </c>
      <c r="C66" s="522">
        <v>236650</v>
      </c>
      <c r="D66" s="522">
        <v>251648</v>
      </c>
      <c r="E66" s="522">
        <v>251982</v>
      </c>
      <c r="F66" s="522">
        <v>282761</v>
      </c>
      <c r="G66" s="522">
        <v>280334</v>
      </c>
      <c r="H66" s="522">
        <v>309782</v>
      </c>
      <c r="I66" s="522">
        <v>311285</v>
      </c>
      <c r="J66" s="522">
        <v>346885</v>
      </c>
      <c r="K66" s="522">
        <v>298151</v>
      </c>
      <c r="L66" s="522">
        <v>308207</v>
      </c>
      <c r="M66" s="522">
        <v>140632</v>
      </c>
      <c r="N66" s="522">
        <v>141942</v>
      </c>
      <c r="O66" s="50">
        <v>225732</v>
      </c>
    </row>
    <row r="67" spans="1:15" x14ac:dyDescent="0.15">
      <c r="A67" s="69">
        <v>2</v>
      </c>
      <c r="B67" s="130" t="s">
        <v>355</v>
      </c>
      <c r="C67" s="522">
        <v>76095</v>
      </c>
      <c r="D67" s="522">
        <v>72959</v>
      </c>
      <c r="E67" s="522">
        <v>70145</v>
      </c>
      <c r="F67" s="522">
        <v>79287</v>
      </c>
      <c r="G67" s="522">
        <v>76132</v>
      </c>
      <c r="H67" s="522">
        <v>86313</v>
      </c>
      <c r="I67" s="522">
        <v>89801</v>
      </c>
      <c r="J67" s="522">
        <v>91731</v>
      </c>
      <c r="K67" s="522">
        <v>90661</v>
      </c>
      <c r="L67" s="522">
        <v>92510</v>
      </c>
      <c r="M67" s="522">
        <v>44718</v>
      </c>
      <c r="N67" s="522">
        <v>60332</v>
      </c>
      <c r="O67" s="50">
        <v>81669</v>
      </c>
    </row>
    <row r="68" spans="1:15" x14ac:dyDescent="0.15">
      <c r="A68" s="69">
        <v>3</v>
      </c>
      <c r="B68" s="130" t="s">
        <v>356</v>
      </c>
      <c r="C68" s="522">
        <v>89036</v>
      </c>
      <c r="D68" s="522">
        <v>87200</v>
      </c>
      <c r="E68" s="522">
        <v>82786</v>
      </c>
      <c r="F68" s="522">
        <v>86928</v>
      </c>
      <c r="G68" s="522">
        <v>82561</v>
      </c>
      <c r="H68" s="522">
        <v>93114</v>
      </c>
      <c r="I68" s="522">
        <v>93196</v>
      </c>
      <c r="J68" s="522">
        <v>96605</v>
      </c>
      <c r="K68" s="522">
        <v>106286</v>
      </c>
      <c r="L68" s="522">
        <v>100778</v>
      </c>
      <c r="M68" s="522">
        <v>54627</v>
      </c>
      <c r="N68" s="522">
        <v>78468</v>
      </c>
      <c r="O68" s="50">
        <v>92508</v>
      </c>
    </row>
    <row r="69" spans="1:15" x14ac:dyDescent="0.15">
      <c r="A69" s="69">
        <v>4</v>
      </c>
      <c r="B69" s="130" t="s">
        <v>357</v>
      </c>
      <c r="C69" s="522">
        <v>53058</v>
      </c>
      <c r="D69" s="522">
        <v>52059</v>
      </c>
      <c r="E69" s="522">
        <v>50402</v>
      </c>
      <c r="F69" s="522">
        <v>52761</v>
      </c>
      <c r="G69" s="522">
        <v>50234</v>
      </c>
      <c r="H69" s="522">
        <v>56288</v>
      </c>
      <c r="I69" s="522">
        <v>58503</v>
      </c>
      <c r="J69" s="522">
        <v>62218</v>
      </c>
      <c r="K69" s="522">
        <v>60417</v>
      </c>
      <c r="L69" s="522">
        <v>62167</v>
      </c>
      <c r="M69" s="522">
        <v>34914</v>
      </c>
      <c r="N69" s="522">
        <v>42442</v>
      </c>
      <c r="O69" s="50">
        <v>50678</v>
      </c>
    </row>
    <row r="70" spans="1:15" x14ac:dyDescent="0.15">
      <c r="A70" s="69">
        <v>5</v>
      </c>
      <c r="B70" s="130" t="s">
        <v>358</v>
      </c>
      <c r="C70" s="522">
        <v>76534</v>
      </c>
      <c r="D70" s="522">
        <v>73667</v>
      </c>
      <c r="E70" s="522">
        <v>71956</v>
      </c>
      <c r="F70" s="522">
        <v>75110</v>
      </c>
      <c r="G70" s="522">
        <v>70547</v>
      </c>
      <c r="H70" s="522">
        <v>79520</v>
      </c>
      <c r="I70" s="522">
        <v>82958</v>
      </c>
      <c r="J70" s="522">
        <v>85813</v>
      </c>
      <c r="K70" s="522">
        <v>81755</v>
      </c>
      <c r="L70" s="522">
        <v>81802</v>
      </c>
      <c r="M70" s="522">
        <v>50630</v>
      </c>
      <c r="N70" s="522">
        <v>63576</v>
      </c>
      <c r="O70" s="50">
        <v>78474</v>
      </c>
    </row>
    <row r="71" spans="1:15" x14ac:dyDescent="0.15">
      <c r="A71" s="69">
        <v>6</v>
      </c>
      <c r="B71" s="130" t="s">
        <v>359</v>
      </c>
      <c r="C71" s="522">
        <v>83849</v>
      </c>
      <c r="D71" s="522">
        <v>106372</v>
      </c>
      <c r="E71" s="522">
        <v>86999</v>
      </c>
      <c r="F71" s="522">
        <v>95390</v>
      </c>
      <c r="G71" s="522">
        <v>65188</v>
      </c>
      <c r="H71" s="522">
        <v>111871</v>
      </c>
      <c r="I71" s="522">
        <v>92340</v>
      </c>
      <c r="J71" s="522">
        <v>86584</v>
      </c>
      <c r="K71" s="522">
        <v>90493</v>
      </c>
      <c r="L71" s="522">
        <v>78300</v>
      </c>
      <c r="M71" s="522">
        <v>32058</v>
      </c>
      <c r="N71" s="522">
        <v>45929</v>
      </c>
      <c r="O71" s="50">
        <v>81251</v>
      </c>
    </row>
    <row r="72" spans="1:15" x14ac:dyDescent="0.15">
      <c r="A72" s="69">
        <v>7</v>
      </c>
      <c r="B72" s="130" t="s">
        <v>360</v>
      </c>
      <c r="C72" s="522">
        <v>42897</v>
      </c>
      <c r="D72" s="522">
        <v>42991</v>
      </c>
      <c r="E72" s="522">
        <v>42480</v>
      </c>
      <c r="F72" s="522">
        <v>44497</v>
      </c>
      <c r="G72" s="522">
        <v>43313</v>
      </c>
      <c r="H72" s="522">
        <v>48113</v>
      </c>
      <c r="I72" s="522">
        <v>48098</v>
      </c>
      <c r="J72" s="522">
        <v>49955</v>
      </c>
      <c r="K72" s="522">
        <v>46335</v>
      </c>
      <c r="L72" s="522">
        <v>46784</v>
      </c>
      <c r="M72" s="522">
        <v>26151</v>
      </c>
      <c r="N72" s="522">
        <v>32756</v>
      </c>
      <c r="O72" s="50">
        <v>40005</v>
      </c>
    </row>
    <row r="73" spans="1:15" x14ac:dyDescent="0.15">
      <c r="A73" s="69">
        <v>8</v>
      </c>
      <c r="B73" s="130" t="s">
        <v>361</v>
      </c>
      <c r="C73" s="522">
        <v>75269</v>
      </c>
      <c r="D73" s="522">
        <v>84822</v>
      </c>
      <c r="E73" s="522">
        <v>88418</v>
      </c>
      <c r="F73" s="522">
        <v>99859</v>
      </c>
      <c r="G73" s="522">
        <v>98297</v>
      </c>
      <c r="H73" s="522">
        <v>100507</v>
      </c>
      <c r="I73" s="522">
        <v>102910</v>
      </c>
      <c r="J73" s="522">
        <v>106520</v>
      </c>
      <c r="K73" s="522">
        <v>101170</v>
      </c>
      <c r="L73" s="522">
        <v>100918</v>
      </c>
      <c r="M73" s="522">
        <v>52175</v>
      </c>
      <c r="N73" s="522">
        <v>56925</v>
      </c>
      <c r="O73" s="50">
        <v>79487</v>
      </c>
    </row>
    <row r="74" spans="1:15" x14ac:dyDescent="0.15">
      <c r="A74" s="69">
        <v>9</v>
      </c>
      <c r="B74" s="130" t="s">
        <v>362</v>
      </c>
      <c r="C74" s="522">
        <v>25331</v>
      </c>
      <c r="D74" s="522">
        <v>25313</v>
      </c>
      <c r="E74" s="522">
        <v>25016</v>
      </c>
      <c r="F74" s="522">
        <v>24796</v>
      </c>
      <c r="G74" s="522">
        <v>22894</v>
      </c>
      <c r="H74" s="522">
        <v>25499</v>
      </c>
      <c r="I74" s="522">
        <v>26927</v>
      </c>
      <c r="J74" s="522">
        <v>28810</v>
      </c>
      <c r="K74" s="522">
        <v>27826</v>
      </c>
      <c r="L74" s="522">
        <v>30150</v>
      </c>
      <c r="M74" s="522">
        <v>16905</v>
      </c>
      <c r="N74" s="522">
        <v>22751</v>
      </c>
      <c r="O74" s="50">
        <v>25981</v>
      </c>
    </row>
    <row r="75" spans="1:15" x14ac:dyDescent="0.15">
      <c r="A75" s="122">
        <v>10</v>
      </c>
      <c r="B75" s="123" t="s">
        <v>363</v>
      </c>
      <c r="C75" s="523">
        <v>79980</v>
      </c>
      <c r="D75" s="523">
        <v>80418</v>
      </c>
      <c r="E75" s="523">
        <v>81212</v>
      </c>
      <c r="F75" s="523">
        <v>83824</v>
      </c>
      <c r="G75" s="523">
        <v>85073</v>
      </c>
      <c r="H75" s="523">
        <v>99058</v>
      </c>
      <c r="I75" s="523">
        <v>95776</v>
      </c>
      <c r="J75" s="523">
        <v>99624</v>
      </c>
      <c r="K75" s="523">
        <v>93003</v>
      </c>
      <c r="L75" s="523">
        <v>94237</v>
      </c>
      <c r="M75" s="523">
        <v>50635</v>
      </c>
      <c r="N75" s="523">
        <v>69704</v>
      </c>
      <c r="O75" s="55">
        <v>92745</v>
      </c>
    </row>
    <row r="77" spans="1:15" x14ac:dyDescent="0.15">
      <c r="C77" s="40"/>
      <c r="I77" s="40"/>
      <c r="J77" s="40"/>
      <c r="K77" s="40"/>
      <c r="L77" s="40"/>
      <c r="M77" s="40"/>
      <c r="N77" s="40" t="s">
        <v>2240</v>
      </c>
    </row>
    <row r="78" spans="1:15" x14ac:dyDescent="0.15">
      <c r="A78" s="119">
        <v>6</v>
      </c>
      <c r="B78" s="120" t="s">
        <v>252</v>
      </c>
      <c r="C78" s="520" t="s">
        <v>169</v>
      </c>
      <c r="D78" s="43" t="s">
        <v>303</v>
      </c>
      <c r="E78" s="43" t="s">
        <v>304</v>
      </c>
      <c r="F78" s="43" t="s">
        <v>305</v>
      </c>
      <c r="G78" s="43" t="s">
        <v>306</v>
      </c>
      <c r="H78" s="43" t="s">
        <v>307</v>
      </c>
      <c r="I78" s="43" t="s">
        <v>316</v>
      </c>
      <c r="J78" s="43" t="s">
        <v>404</v>
      </c>
      <c r="K78" s="43" t="s">
        <v>445</v>
      </c>
      <c r="L78" s="43" t="s">
        <v>452</v>
      </c>
      <c r="M78" s="43" t="s">
        <v>517</v>
      </c>
      <c r="N78" s="193" t="s">
        <v>2171</v>
      </c>
      <c r="O78" s="43" t="s">
        <v>2199</v>
      </c>
    </row>
    <row r="79" spans="1:15" x14ac:dyDescent="0.15">
      <c r="A79" s="122"/>
      <c r="B79" s="123" t="s">
        <v>530</v>
      </c>
      <c r="C79" s="521" t="s">
        <v>413</v>
      </c>
      <c r="D79" s="45" t="s">
        <v>309</v>
      </c>
      <c r="E79" s="45" t="s">
        <v>310</v>
      </c>
      <c r="F79" s="45" t="s">
        <v>311</v>
      </c>
      <c r="G79" s="45" t="s">
        <v>312</v>
      </c>
      <c r="H79" s="45" t="s">
        <v>313</v>
      </c>
      <c r="I79" s="45" t="s">
        <v>317</v>
      </c>
      <c r="J79" s="45" t="s">
        <v>405</v>
      </c>
      <c r="K79" s="45" t="s">
        <v>446</v>
      </c>
      <c r="L79" s="45" t="s">
        <v>453</v>
      </c>
      <c r="M79" s="45" t="s">
        <v>518</v>
      </c>
      <c r="N79" s="914" t="s">
        <v>2172</v>
      </c>
      <c r="O79" s="45" t="s">
        <v>2200</v>
      </c>
    </row>
    <row r="80" spans="1:15" x14ac:dyDescent="0.15">
      <c r="A80" s="119">
        <v>0</v>
      </c>
      <c r="B80" s="120" t="s">
        <v>349</v>
      </c>
      <c r="C80" s="524">
        <v>264</v>
      </c>
      <c r="D80" s="524">
        <v>254</v>
      </c>
      <c r="E80" s="524">
        <v>194</v>
      </c>
      <c r="F80" s="524">
        <v>231.61299999999997</v>
      </c>
      <c r="G80" s="524">
        <v>182</v>
      </c>
      <c r="H80" s="524">
        <v>112.547</v>
      </c>
      <c r="I80" s="524">
        <v>186</v>
      </c>
      <c r="J80" s="524">
        <v>221</v>
      </c>
      <c r="K80" s="524">
        <v>145</v>
      </c>
      <c r="L80" s="524">
        <v>65.384999999999991</v>
      </c>
      <c r="M80" s="524">
        <v>51.501000000000005</v>
      </c>
      <c r="N80" s="524">
        <v>80.557000000000002</v>
      </c>
      <c r="O80" s="152">
        <v>88.839868603334082</v>
      </c>
    </row>
    <row r="81" spans="1:15" x14ac:dyDescent="0.15">
      <c r="A81" s="69">
        <v>1</v>
      </c>
      <c r="B81" s="130" t="s">
        <v>354</v>
      </c>
      <c r="C81" s="522">
        <v>133</v>
      </c>
      <c r="D81" s="522">
        <v>123</v>
      </c>
      <c r="E81" s="522">
        <v>80</v>
      </c>
      <c r="F81" s="522">
        <v>122</v>
      </c>
      <c r="G81" s="522">
        <v>71</v>
      </c>
      <c r="H81" s="522">
        <v>0</v>
      </c>
      <c r="I81" s="522">
        <v>81</v>
      </c>
      <c r="J81" s="522">
        <v>114</v>
      </c>
      <c r="K81" s="522">
        <v>50</v>
      </c>
      <c r="L81" s="522">
        <v>10</v>
      </c>
      <c r="M81" s="522">
        <v>8</v>
      </c>
      <c r="N81" s="522">
        <v>28.454000000000001</v>
      </c>
      <c r="O81" s="50">
        <v>23.310868603334089</v>
      </c>
    </row>
    <row r="82" spans="1:15" x14ac:dyDescent="0.15">
      <c r="A82" s="69">
        <v>2</v>
      </c>
      <c r="B82" s="130" t="s">
        <v>355</v>
      </c>
      <c r="C82" s="522">
        <v>0</v>
      </c>
      <c r="D82" s="522">
        <v>0</v>
      </c>
      <c r="E82" s="522">
        <v>0</v>
      </c>
      <c r="F82" s="522">
        <v>0</v>
      </c>
      <c r="G82" s="522">
        <v>0</v>
      </c>
      <c r="H82" s="522">
        <v>0</v>
      </c>
      <c r="I82" s="522">
        <v>0</v>
      </c>
      <c r="J82" s="522">
        <v>0</v>
      </c>
      <c r="K82" s="522">
        <v>0</v>
      </c>
      <c r="L82" s="522">
        <v>0</v>
      </c>
      <c r="M82" s="522">
        <v>0</v>
      </c>
      <c r="N82" s="522">
        <v>0</v>
      </c>
      <c r="O82" s="50">
        <v>0</v>
      </c>
    </row>
    <row r="83" spans="1:15" x14ac:dyDescent="0.15">
      <c r="A83" s="69">
        <v>3</v>
      </c>
      <c r="B83" s="130" t="s">
        <v>356</v>
      </c>
      <c r="C83" s="522">
        <v>10</v>
      </c>
      <c r="D83" s="522">
        <v>27</v>
      </c>
      <c r="E83" s="522">
        <v>9</v>
      </c>
      <c r="F83" s="522">
        <v>9.2439999999999998</v>
      </c>
      <c r="G83" s="522">
        <v>9</v>
      </c>
      <c r="H83" s="522">
        <v>7.4880000000000004</v>
      </c>
      <c r="I83" s="522">
        <v>8</v>
      </c>
      <c r="J83" s="522">
        <v>8</v>
      </c>
      <c r="K83" s="522">
        <v>7</v>
      </c>
      <c r="L83" s="522">
        <v>8.2929999999999993</v>
      </c>
      <c r="M83" s="522">
        <v>3.5990000000000002</v>
      </c>
      <c r="N83" s="522">
        <v>4.298</v>
      </c>
      <c r="O83" s="50">
        <v>6.5810000000000004</v>
      </c>
    </row>
    <row r="84" spans="1:15" x14ac:dyDescent="0.15">
      <c r="A84" s="69">
        <v>4</v>
      </c>
      <c r="B84" s="130" t="s">
        <v>357</v>
      </c>
      <c r="C84" s="522">
        <v>0</v>
      </c>
      <c r="D84" s="522">
        <v>0</v>
      </c>
      <c r="E84" s="522">
        <v>0</v>
      </c>
      <c r="F84" s="522">
        <v>0</v>
      </c>
      <c r="G84" s="522">
        <v>0</v>
      </c>
      <c r="H84" s="522">
        <v>0</v>
      </c>
      <c r="I84" s="522">
        <v>0</v>
      </c>
      <c r="J84" s="522">
        <v>0</v>
      </c>
      <c r="K84" s="522">
        <v>0</v>
      </c>
      <c r="L84" s="522">
        <v>0</v>
      </c>
      <c r="M84" s="522">
        <v>0</v>
      </c>
      <c r="N84" s="522">
        <v>0</v>
      </c>
      <c r="O84" s="50">
        <v>0</v>
      </c>
    </row>
    <row r="85" spans="1:15" x14ac:dyDescent="0.15">
      <c r="A85" s="69">
        <v>5</v>
      </c>
      <c r="B85" s="130" t="s">
        <v>358</v>
      </c>
      <c r="C85" s="522">
        <v>0</v>
      </c>
      <c r="D85" s="522">
        <v>0</v>
      </c>
      <c r="E85" s="522">
        <v>0</v>
      </c>
      <c r="F85" s="522">
        <v>0</v>
      </c>
      <c r="G85" s="522">
        <v>0</v>
      </c>
      <c r="H85" s="522">
        <v>0</v>
      </c>
      <c r="I85" s="522">
        <v>0</v>
      </c>
      <c r="J85" s="522">
        <v>0</v>
      </c>
      <c r="K85" s="522">
        <v>0</v>
      </c>
      <c r="L85" s="522">
        <v>0</v>
      </c>
      <c r="M85" s="522">
        <v>0</v>
      </c>
      <c r="N85" s="522">
        <v>0</v>
      </c>
      <c r="O85" s="50">
        <v>0</v>
      </c>
    </row>
    <row r="86" spans="1:15" x14ac:dyDescent="0.15">
      <c r="A86" s="69">
        <v>6</v>
      </c>
      <c r="B86" s="130" t="s">
        <v>359</v>
      </c>
      <c r="C86" s="522">
        <v>0</v>
      </c>
      <c r="D86" s="522">
        <v>0</v>
      </c>
      <c r="E86" s="522">
        <v>0</v>
      </c>
      <c r="F86" s="522">
        <v>0</v>
      </c>
      <c r="G86" s="522">
        <v>0</v>
      </c>
      <c r="H86" s="522">
        <v>0</v>
      </c>
      <c r="I86" s="522">
        <v>0</v>
      </c>
      <c r="J86" s="522">
        <v>0</v>
      </c>
      <c r="K86" s="522">
        <v>0</v>
      </c>
      <c r="L86" s="522">
        <v>0</v>
      </c>
      <c r="M86" s="522">
        <v>0</v>
      </c>
      <c r="N86" s="522">
        <v>0</v>
      </c>
      <c r="O86" s="50">
        <v>0</v>
      </c>
    </row>
    <row r="87" spans="1:15" x14ac:dyDescent="0.15">
      <c r="A87" s="69">
        <v>7</v>
      </c>
      <c r="B87" s="130" t="s">
        <v>360</v>
      </c>
      <c r="C87" s="522">
        <v>3</v>
      </c>
      <c r="D87" s="522">
        <v>1</v>
      </c>
      <c r="E87" s="522">
        <v>1</v>
      </c>
      <c r="F87" s="522">
        <v>1.331</v>
      </c>
      <c r="G87" s="522">
        <v>1</v>
      </c>
      <c r="H87" s="522">
        <v>1.3340000000000001</v>
      </c>
      <c r="I87" s="522">
        <v>1</v>
      </c>
      <c r="J87" s="522">
        <v>1</v>
      </c>
      <c r="K87" s="522">
        <v>1</v>
      </c>
      <c r="L87" s="522">
        <v>0.64900000000000002</v>
      </c>
      <c r="M87" s="522">
        <v>0.51900000000000002</v>
      </c>
      <c r="N87" s="522">
        <v>0.55900000000000005</v>
      </c>
      <c r="O87" s="50">
        <v>0.57499999999999996</v>
      </c>
    </row>
    <row r="88" spans="1:15" x14ac:dyDescent="0.15">
      <c r="A88" s="69">
        <v>8</v>
      </c>
      <c r="B88" s="130" t="s">
        <v>361</v>
      </c>
      <c r="C88" s="522">
        <v>13</v>
      </c>
      <c r="D88" s="522">
        <v>0</v>
      </c>
      <c r="E88" s="522">
        <v>0</v>
      </c>
      <c r="F88" s="522">
        <v>0</v>
      </c>
      <c r="G88" s="522">
        <v>0</v>
      </c>
      <c r="H88" s="522">
        <v>0</v>
      </c>
      <c r="I88" s="522">
        <v>0</v>
      </c>
      <c r="J88" s="522">
        <v>0</v>
      </c>
      <c r="K88" s="522">
        <v>0</v>
      </c>
      <c r="L88" s="522">
        <v>0</v>
      </c>
      <c r="M88" s="522">
        <v>0</v>
      </c>
      <c r="N88" s="522">
        <v>0</v>
      </c>
      <c r="O88" s="50">
        <v>0</v>
      </c>
    </row>
    <row r="89" spans="1:15" x14ac:dyDescent="0.15">
      <c r="A89" s="69">
        <v>9</v>
      </c>
      <c r="B89" s="130" t="s">
        <v>362</v>
      </c>
      <c r="C89" s="522">
        <v>48</v>
      </c>
      <c r="D89" s="522">
        <v>44</v>
      </c>
      <c r="E89" s="522">
        <v>45</v>
      </c>
      <c r="F89" s="522">
        <v>44.2</v>
      </c>
      <c r="G89" s="522">
        <v>43</v>
      </c>
      <c r="H89" s="522">
        <v>45.1</v>
      </c>
      <c r="I89" s="522">
        <v>46</v>
      </c>
      <c r="J89" s="522">
        <v>47</v>
      </c>
      <c r="K89" s="522">
        <v>38</v>
      </c>
      <c r="L89" s="522">
        <v>0</v>
      </c>
      <c r="M89" s="522">
        <v>0</v>
      </c>
      <c r="N89" s="522">
        <v>0</v>
      </c>
      <c r="O89" s="50">
        <v>0</v>
      </c>
    </row>
    <row r="90" spans="1:15" x14ac:dyDescent="0.15">
      <c r="A90" s="69">
        <v>10</v>
      </c>
      <c r="B90" s="130" t="s">
        <v>363</v>
      </c>
      <c r="C90" s="522">
        <v>57</v>
      </c>
      <c r="D90" s="522">
        <v>59</v>
      </c>
      <c r="E90" s="522">
        <v>59</v>
      </c>
      <c r="F90" s="522">
        <v>54.838000000000001</v>
      </c>
      <c r="G90" s="522">
        <v>58</v>
      </c>
      <c r="H90" s="522">
        <v>58.625</v>
      </c>
      <c r="I90" s="522">
        <v>50</v>
      </c>
      <c r="J90" s="522">
        <v>51</v>
      </c>
      <c r="K90" s="522">
        <v>49</v>
      </c>
      <c r="L90" s="522">
        <v>46.442999999999998</v>
      </c>
      <c r="M90" s="522">
        <v>39.383000000000003</v>
      </c>
      <c r="N90" s="522">
        <v>47.246000000000002</v>
      </c>
      <c r="O90" s="50">
        <v>58.372999999999998</v>
      </c>
    </row>
    <row r="91" spans="1:15" x14ac:dyDescent="0.15">
      <c r="A91" s="128"/>
      <c r="B91" s="129" t="s">
        <v>531</v>
      </c>
      <c r="C91" s="525">
        <v>264</v>
      </c>
      <c r="D91" s="525">
        <v>254</v>
      </c>
      <c r="E91" s="525">
        <v>194</v>
      </c>
      <c r="F91" s="525">
        <v>231.61299999999997</v>
      </c>
      <c r="G91" s="525">
        <v>182</v>
      </c>
      <c r="H91" s="525">
        <v>112.547</v>
      </c>
      <c r="I91" s="525">
        <v>186</v>
      </c>
      <c r="J91" s="525">
        <v>221</v>
      </c>
      <c r="K91" s="525">
        <v>145</v>
      </c>
      <c r="L91" s="525">
        <v>65.384999999999991</v>
      </c>
      <c r="M91" s="525">
        <v>51.501000000000005</v>
      </c>
      <c r="N91" s="525">
        <v>80.557000000000002</v>
      </c>
      <c r="O91" s="239">
        <v>88.839868603334082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24"/>
  <sheetViews>
    <sheetView workbookViewId="0">
      <pane xSplit="2" ySplit="4" topLeftCell="H106" activePane="bottomRight" state="frozen"/>
      <selection pane="topRight" activeCell="C1" sqref="C1"/>
      <selection pane="bottomLeft" activeCell="A5" sqref="A5"/>
      <selection pane="bottomRight" activeCell="O125" sqref="O125"/>
    </sheetView>
  </sheetViews>
  <sheetFormatPr defaultRowHeight="13.5" x14ac:dyDescent="0.15"/>
  <cols>
    <col min="1" max="1" width="6" customWidth="1"/>
    <col min="2" max="2" width="13.625" customWidth="1"/>
    <col min="3" max="3" width="11.125" customWidth="1"/>
    <col min="4" max="4" width="10.75" customWidth="1"/>
    <col min="5" max="5" width="11.625" customWidth="1"/>
    <col min="6" max="7" width="11" customWidth="1"/>
    <col min="8" max="8" width="11.125" customWidth="1"/>
    <col min="9" max="9" width="11.25" customWidth="1"/>
    <col min="10" max="15" width="11" customWidth="1"/>
    <col min="238" max="238" width="6" customWidth="1"/>
    <col min="239" max="239" width="13.625" customWidth="1"/>
    <col min="240" max="250" width="0" hidden="1" customWidth="1"/>
    <col min="251" max="260" width="10.5" customWidth="1"/>
    <col min="261" max="261" width="11.125" customWidth="1"/>
    <col min="262" max="262" width="10.75" customWidth="1"/>
    <col min="263" max="263" width="11.625" customWidth="1"/>
    <col min="264" max="265" width="11" customWidth="1"/>
    <col min="266" max="266" width="11.125" customWidth="1"/>
    <col min="267" max="267" width="11" customWidth="1"/>
    <col min="494" max="494" width="6" customWidth="1"/>
    <col min="495" max="495" width="13.625" customWidth="1"/>
    <col min="496" max="506" width="0" hidden="1" customWidth="1"/>
    <col min="507" max="516" width="10.5" customWidth="1"/>
    <col min="517" max="517" width="11.125" customWidth="1"/>
    <col min="518" max="518" width="10.75" customWidth="1"/>
    <col min="519" max="519" width="11.625" customWidth="1"/>
    <col min="520" max="521" width="11" customWidth="1"/>
    <col min="522" max="522" width="11.125" customWidth="1"/>
    <col min="523" max="523" width="11" customWidth="1"/>
    <col min="750" max="750" width="6" customWidth="1"/>
    <col min="751" max="751" width="13.625" customWidth="1"/>
    <col min="752" max="762" width="0" hidden="1" customWidth="1"/>
    <col min="763" max="772" width="10.5" customWidth="1"/>
    <col min="773" max="773" width="11.125" customWidth="1"/>
    <col min="774" max="774" width="10.75" customWidth="1"/>
    <col min="775" max="775" width="11.625" customWidth="1"/>
    <col min="776" max="777" width="11" customWidth="1"/>
    <col min="778" max="778" width="11.125" customWidth="1"/>
    <col min="779" max="779" width="11" customWidth="1"/>
    <col min="1006" max="1006" width="6" customWidth="1"/>
    <col min="1007" max="1007" width="13.625" customWidth="1"/>
    <col min="1008" max="1018" width="0" hidden="1" customWidth="1"/>
    <col min="1019" max="1028" width="10.5" customWidth="1"/>
    <col min="1029" max="1029" width="11.125" customWidth="1"/>
    <col min="1030" max="1030" width="10.75" customWidth="1"/>
    <col min="1031" max="1031" width="11.625" customWidth="1"/>
    <col min="1032" max="1033" width="11" customWidth="1"/>
    <col min="1034" max="1034" width="11.125" customWidth="1"/>
    <col min="1035" max="1035" width="11" customWidth="1"/>
    <col min="1262" max="1262" width="6" customWidth="1"/>
    <col min="1263" max="1263" width="13.625" customWidth="1"/>
    <col min="1264" max="1274" width="0" hidden="1" customWidth="1"/>
    <col min="1275" max="1284" width="10.5" customWidth="1"/>
    <col min="1285" max="1285" width="11.125" customWidth="1"/>
    <col min="1286" max="1286" width="10.75" customWidth="1"/>
    <col min="1287" max="1287" width="11.625" customWidth="1"/>
    <col min="1288" max="1289" width="11" customWidth="1"/>
    <col min="1290" max="1290" width="11.125" customWidth="1"/>
    <col min="1291" max="1291" width="11" customWidth="1"/>
    <col min="1518" max="1518" width="6" customWidth="1"/>
    <col min="1519" max="1519" width="13.625" customWidth="1"/>
    <col min="1520" max="1530" width="0" hidden="1" customWidth="1"/>
    <col min="1531" max="1540" width="10.5" customWidth="1"/>
    <col min="1541" max="1541" width="11.125" customWidth="1"/>
    <col min="1542" max="1542" width="10.75" customWidth="1"/>
    <col min="1543" max="1543" width="11.625" customWidth="1"/>
    <col min="1544" max="1545" width="11" customWidth="1"/>
    <col min="1546" max="1546" width="11.125" customWidth="1"/>
    <col min="1547" max="1547" width="11" customWidth="1"/>
    <col min="1774" max="1774" width="6" customWidth="1"/>
    <col min="1775" max="1775" width="13.625" customWidth="1"/>
    <col min="1776" max="1786" width="0" hidden="1" customWidth="1"/>
    <col min="1787" max="1796" width="10.5" customWidth="1"/>
    <col min="1797" max="1797" width="11.125" customWidth="1"/>
    <col min="1798" max="1798" width="10.75" customWidth="1"/>
    <col min="1799" max="1799" width="11.625" customWidth="1"/>
    <col min="1800" max="1801" width="11" customWidth="1"/>
    <col min="1802" max="1802" width="11.125" customWidth="1"/>
    <col min="1803" max="1803" width="11" customWidth="1"/>
    <col min="2030" max="2030" width="6" customWidth="1"/>
    <col min="2031" max="2031" width="13.625" customWidth="1"/>
    <col min="2032" max="2042" width="0" hidden="1" customWidth="1"/>
    <col min="2043" max="2052" width="10.5" customWidth="1"/>
    <col min="2053" max="2053" width="11.125" customWidth="1"/>
    <col min="2054" max="2054" width="10.75" customWidth="1"/>
    <col min="2055" max="2055" width="11.625" customWidth="1"/>
    <col min="2056" max="2057" width="11" customWidth="1"/>
    <col min="2058" max="2058" width="11.125" customWidth="1"/>
    <col min="2059" max="2059" width="11" customWidth="1"/>
    <col min="2286" max="2286" width="6" customWidth="1"/>
    <col min="2287" max="2287" width="13.625" customWidth="1"/>
    <col min="2288" max="2298" width="0" hidden="1" customWidth="1"/>
    <col min="2299" max="2308" width="10.5" customWidth="1"/>
    <col min="2309" max="2309" width="11.125" customWidth="1"/>
    <col min="2310" max="2310" width="10.75" customWidth="1"/>
    <col min="2311" max="2311" width="11.625" customWidth="1"/>
    <col min="2312" max="2313" width="11" customWidth="1"/>
    <col min="2314" max="2314" width="11.125" customWidth="1"/>
    <col min="2315" max="2315" width="11" customWidth="1"/>
    <col min="2542" max="2542" width="6" customWidth="1"/>
    <col min="2543" max="2543" width="13.625" customWidth="1"/>
    <col min="2544" max="2554" width="0" hidden="1" customWidth="1"/>
    <col min="2555" max="2564" width="10.5" customWidth="1"/>
    <col min="2565" max="2565" width="11.125" customWidth="1"/>
    <col min="2566" max="2566" width="10.75" customWidth="1"/>
    <col min="2567" max="2567" width="11.625" customWidth="1"/>
    <col min="2568" max="2569" width="11" customWidth="1"/>
    <col min="2570" max="2570" width="11.125" customWidth="1"/>
    <col min="2571" max="2571" width="11" customWidth="1"/>
    <col min="2798" max="2798" width="6" customWidth="1"/>
    <col min="2799" max="2799" width="13.625" customWidth="1"/>
    <col min="2800" max="2810" width="0" hidden="1" customWidth="1"/>
    <col min="2811" max="2820" width="10.5" customWidth="1"/>
    <col min="2821" max="2821" width="11.125" customWidth="1"/>
    <col min="2822" max="2822" width="10.75" customWidth="1"/>
    <col min="2823" max="2823" width="11.625" customWidth="1"/>
    <col min="2824" max="2825" width="11" customWidth="1"/>
    <col min="2826" max="2826" width="11.125" customWidth="1"/>
    <col min="2827" max="2827" width="11" customWidth="1"/>
    <col min="3054" max="3054" width="6" customWidth="1"/>
    <col min="3055" max="3055" width="13.625" customWidth="1"/>
    <col min="3056" max="3066" width="0" hidden="1" customWidth="1"/>
    <col min="3067" max="3076" width="10.5" customWidth="1"/>
    <col min="3077" max="3077" width="11.125" customWidth="1"/>
    <col min="3078" max="3078" width="10.75" customWidth="1"/>
    <col min="3079" max="3079" width="11.625" customWidth="1"/>
    <col min="3080" max="3081" width="11" customWidth="1"/>
    <col min="3082" max="3082" width="11.125" customWidth="1"/>
    <col min="3083" max="3083" width="11" customWidth="1"/>
    <col min="3310" max="3310" width="6" customWidth="1"/>
    <col min="3311" max="3311" width="13.625" customWidth="1"/>
    <col min="3312" max="3322" width="0" hidden="1" customWidth="1"/>
    <col min="3323" max="3332" width="10.5" customWidth="1"/>
    <col min="3333" max="3333" width="11.125" customWidth="1"/>
    <col min="3334" max="3334" width="10.75" customWidth="1"/>
    <col min="3335" max="3335" width="11.625" customWidth="1"/>
    <col min="3336" max="3337" width="11" customWidth="1"/>
    <col min="3338" max="3338" width="11.125" customWidth="1"/>
    <col min="3339" max="3339" width="11" customWidth="1"/>
    <col min="3566" max="3566" width="6" customWidth="1"/>
    <col min="3567" max="3567" width="13.625" customWidth="1"/>
    <col min="3568" max="3578" width="0" hidden="1" customWidth="1"/>
    <col min="3579" max="3588" width="10.5" customWidth="1"/>
    <col min="3589" max="3589" width="11.125" customWidth="1"/>
    <col min="3590" max="3590" width="10.75" customWidth="1"/>
    <col min="3591" max="3591" width="11.625" customWidth="1"/>
    <col min="3592" max="3593" width="11" customWidth="1"/>
    <col min="3594" max="3594" width="11.125" customWidth="1"/>
    <col min="3595" max="3595" width="11" customWidth="1"/>
    <col min="3822" max="3822" width="6" customWidth="1"/>
    <col min="3823" max="3823" width="13.625" customWidth="1"/>
    <col min="3824" max="3834" width="0" hidden="1" customWidth="1"/>
    <col min="3835" max="3844" width="10.5" customWidth="1"/>
    <col min="3845" max="3845" width="11.125" customWidth="1"/>
    <col min="3846" max="3846" width="10.75" customWidth="1"/>
    <col min="3847" max="3847" width="11.625" customWidth="1"/>
    <col min="3848" max="3849" width="11" customWidth="1"/>
    <col min="3850" max="3850" width="11.125" customWidth="1"/>
    <col min="3851" max="3851" width="11" customWidth="1"/>
    <col min="4078" max="4078" width="6" customWidth="1"/>
    <col min="4079" max="4079" width="13.625" customWidth="1"/>
    <col min="4080" max="4090" width="0" hidden="1" customWidth="1"/>
    <col min="4091" max="4100" width="10.5" customWidth="1"/>
    <col min="4101" max="4101" width="11.125" customWidth="1"/>
    <col min="4102" max="4102" width="10.75" customWidth="1"/>
    <col min="4103" max="4103" width="11.625" customWidth="1"/>
    <col min="4104" max="4105" width="11" customWidth="1"/>
    <col min="4106" max="4106" width="11.125" customWidth="1"/>
    <col min="4107" max="4107" width="11" customWidth="1"/>
    <col min="4334" max="4334" width="6" customWidth="1"/>
    <col min="4335" max="4335" width="13.625" customWidth="1"/>
    <col min="4336" max="4346" width="0" hidden="1" customWidth="1"/>
    <col min="4347" max="4356" width="10.5" customWidth="1"/>
    <col min="4357" max="4357" width="11.125" customWidth="1"/>
    <col min="4358" max="4358" width="10.75" customWidth="1"/>
    <col min="4359" max="4359" width="11.625" customWidth="1"/>
    <col min="4360" max="4361" width="11" customWidth="1"/>
    <col min="4362" max="4362" width="11.125" customWidth="1"/>
    <col min="4363" max="4363" width="11" customWidth="1"/>
    <col min="4590" max="4590" width="6" customWidth="1"/>
    <col min="4591" max="4591" width="13.625" customWidth="1"/>
    <col min="4592" max="4602" width="0" hidden="1" customWidth="1"/>
    <col min="4603" max="4612" width="10.5" customWidth="1"/>
    <col min="4613" max="4613" width="11.125" customWidth="1"/>
    <col min="4614" max="4614" width="10.75" customWidth="1"/>
    <col min="4615" max="4615" width="11.625" customWidth="1"/>
    <col min="4616" max="4617" width="11" customWidth="1"/>
    <col min="4618" max="4618" width="11.125" customWidth="1"/>
    <col min="4619" max="4619" width="11" customWidth="1"/>
    <col min="4846" max="4846" width="6" customWidth="1"/>
    <col min="4847" max="4847" width="13.625" customWidth="1"/>
    <col min="4848" max="4858" width="0" hidden="1" customWidth="1"/>
    <col min="4859" max="4868" width="10.5" customWidth="1"/>
    <col min="4869" max="4869" width="11.125" customWidth="1"/>
    <col min="4870" max="4870" width="10.75" customWidth="1"/>
    <col min="4871" max="4871" width="11.625" customWidth="1"/>
    <col min="4872" max="4873" width="11" customWidth="1"/>
    <col min="4874" max="4874" width="11.125" customWidth="1"/>
    <col min="4875" max="4875" width="11" customWidth="1"/>
    <col min="5102" max="5102" width="6" customWidth="1"/>
    <col min="5103" max="5103" width="13.625" customWidth="1"/>
    <col min="5104" max="5114" width="0" hidden="1" customWidth="1"/>
    <col min="5115" max="5124" width="10.5" customWidth="1"/>
    <col min="5125" max="5125" width="11.125" customWidth="1"/>
    <col min="5126" max="5126" width="10.75" customWidth="1"/>
    <col min="5127" max="5127" width="11.625" customWidth="1"/>
    <col min="5128" max="5129" width="11" customWidth="1"/>
    <col min="5130" max="5130" width="11.125" customWidth="1"/>
    <col min="5131" max="5131" width="11" customWidth="1"/>
    <col min="5358" max="5358" width="6" customWidth="1"/>
    <col min="5359" max="5359" width="13.625" customWidth="1"/>
    <col min="5360" max="5370" width="0" hidden="1" customWidth="1"/>
    <col min="5371" max="5380" width="10.5" customWidth="1"/>
    <col min="5381" max="5381" width="11.125" customWidth="1"/>
    <col min="5382" max="5382" width="10.75" customWidth="1"/>
    <col min="5383" max="5383" width="11.625" customWidth="1"/>
    <col min="5384" max="5385" width="11" customWidth="1"/>
    <col min="5386" max="5386" width="11.125" customWidth="1"/>
    <col min="5387" max="5387" width="11" customWidth="1"/>
    <col min="5614" max="5614" width="6" customWidth="1"/>
    <col min="5615" max="5615" width="13.625" customWidth="1"/>
    <col min="5616" max="5626" width="0" hidden="1" customWidth="1"/>
    <col min="5627" max="5636" width="10.5" customWidth="1"/>
    <col min="5637" max="5637" width="11.125" customWidth="1"/>
    <col min="5638" max="5638" width="10.75" customWidth="1"/>
    <col min="5639" max="5639" width="11.625" customWidth="1"/>
    <col min="5640" max="5641" width="11" customWidth="1"/>
    <col min="5642" max="5642" width="11.125" customWidth="1"/>
    <col min="5643" max="5643" width="11" customWidth="1"/>
    <col min="5870" max="5870" width="6" customWidth="1"/>
    <col min="5871" max="5871" width="13.625" customWidth="1"/>
    <col min="5872" max="5882" width="0" hidden="1" customWidth="1"/>
    <col min="5883" max="5892" width="10.5" customWidth="1"/>
    <col min="5893" max="5893" width="11.125" customWidth="1"/>
    <col min="5894" max="5894" width="10.75" customWidth="1"/>
    <col min="5895" max="5895" width="11.625" customWidth="1"/>
    <col min="5896" max="5897" width="11" customWidth="1"/>
    <col min="5898" max="5898" width="11.125" customWidth="1"/>
    <col min="5899" max="5899" width="11" customWidth="1"/>
    <col min="6126" max="6126" width="6" customWidth="1"/>
    <col min="6127" max="6127" width="13.625" customWidth="1"/>
    <col min="6128" max="6138" width="0" hidden="1" customWidth="1"/>
    <col min="6139" max="6148" width="10.5" customWidth="1"/>
    <col min="6149" max="6149" width="11.125" customWidth="1"/>
    <col min="6150" max="6150" width="10.75" customWidth="1"/>
    <col min="6151" max="6151" width="11.625" customWidth="1"/>
    <col min="6152" max="6153" width="11" customWidth="1"/>
    <col min="6154" max="6154" width="11.125" customWidth="1"/>
    <col min="6155" max="6155" width="11" customWidth="1"/>
    <col min="6382" max="6382" width="6" customWidth="1"/>
    <col min="6383" max="6383" width="13.625" customWidth="1"/>
    <col min="6384" max="6394" width="0" hidden="1" customWidth="1"/>
    <col min="6395" max="6404" width="10.5" customWidth="1"/>
    <col min="6405" max="6405" width="11.125" customWidth="1"/>
    <col min="6406" max="6406" width="10.75" customWidth="1"/>
    <col min="6407" max="6407" width="11.625" customWidth="1"/>
    <col min="6408" max="6409" width="11" customWidth="1"/>
    <col min="6410" max="6410" width="11.125" customWidth="1"/>
    <col min="6411" max="6411" width="11" customWidth="1"/>
    <col min="6638" max="6638" width="6" customWidth="1"/>
    <col min="6639" max="6639" width="13.625" customWidth="1"/>
    <col min="6640" max="6650" width="0" hidden="1" customWidth="1"/>
    <col min="6651" max="6660" width="10.5" customWidth="1"/>
    <col min="6661" max="6661" width="11.125" customWidth="1"/>
    <col min="6662" max="6662" width="10.75" customWidth="1"/>
    <col min="6663" max="6663" width="11.625" customWidth="1"/>
    <col min="6664" max="6665" width="11" customWidth="1"/>
    <col min="6666" max="6666" width="11.125" customWidth="1"/>
    <col min="6667" max="6667" width="11" customWidth="1"/>
    <col min="6894" max="6894" width="6" customWidth="1"/>
    <col min="6895" max="6895" width="13.625" customWidth="1"/>
    <col min="6896" max="6906" width="0" hidden="1" customWidth="1"/>
    <col min="6907" max="6916" width="10.5" customWidth="1"/>
    <col min="6917" max="6917" width="11.125" customWidth="1"/>
    <col min="6918" max="6918" width="10.75" customWidth="1"/>
    <col min="6919" max="6919" width="11.625" customWidth="1"/>
    <col min="6920" max="6921" width="11" customWidth="1"/>
    <col min="6922" max="6922" width="11.125" customWidth="1"/>
    <col min="6923" max="6923" width="11" customWidth="1"/>
    <col min="7150" max="7150" width="6" customWidth="1"/>
    <col min="7151" max="7151" width="13.625" customWidth="1"/>
    <col min="7152" max="7162" width="0" hidden="1" customWidth="1"/>
    <col min="7163" max="7172" width="10.5" customWidth="1"/>
    <col min="7173" max="7173" width="11.125" customWidth="1"/>
    <col min="7174" max="7174" width="10.75" customWidth="1"/>
    <col min="7175" max="7175" width="11.625" customWidth="1"/>
    <col min="7176" max="7177" width="11" customWidth="1"/>
    <col min="7178" max="7178" width="11.125" customWidth="1"/>
    <col min="7179" max="7179" width="11" customWidth="1"/>
    <col min="7406" max="7406" width="6" customWidth="1"/>
    <col min="7407" max="7407" width="13.625" customWidth="1"/>
    <col min="7408" max="7418" width="0" hidden="1" customWidth="1"/>
    <col min="7419" max="7428" width="10.5" customWidth="1"/>
    <col min="7429" max="7429" width="11.125" customWidth="1"/>
    <col min="7430" max="7430" width="10.75" customWidth="1"/>
    <col min="7431" max="7431" width="11.625" customWidth="1"/>
    <col min="7432" max="7433" width="11" customWidth="1"/>
    <col min="7434" max="7434" width="11.125" customWidth="1"/>
    <col min="7435" max="7435" width="11" customWidth="1"/>
    <col min="7662" max="7662" width="6" customWidth="1"/>
    <col min="7663" max="7663" width="13.625" customWidth="1"/>
    <col min="7664" max="7674" width="0" hidden="1" customWidth="1"/>
    <col min="7675" max="7684" width="10.5" customWidth="1"/>
    <col min="7685" max="7685" width="11.125" customWidth="1"/>
    <col min="7686" max="7686" width="10.75" customWidth="1"/>
    <col min="7687" max="7687" width="11.625" customWidth="1"/>
    <col min="7688" max="7689" width="11" customWidth="1"/>
    <col min="7690" max="7690" width="11.125" customWidth="1"/>
    <col min="7691" max="7691" width="11" customWidth="1"/>
    <col min="7918" max="7918" width="6" customWidth="1"/>
    <col min="7919" max="7919" width="13.625" customWidth="1"/>
    <col min="7920" max="7930" width="0" hidden="1" customWidth="1"/>
    <col min="7931" max="7940" width="10.5" customWidth="1"/>
    <col min="7941" max="7941" width="11.125" customWidth="1"/>
    <col min="7942" max="7942" width="10.75" customWidth="1"/>
    <col min="7943" max="7943" width="11.625" customWidth="1"/>
    <col min="7944" max="7945" width="11" customWidth="1"/>
    <col min="7946" max="7946" width="11.125" customWidth="1"/>
    <col min="7947" max="7947" width="11" customWidth="1"/>
    <col min="8174" max="8174" width="6" customWidth="1"/>
    <col min="8175" max="8175" width="13.625" customWidth="1"/>
    <col min="8176" max="8186" width="0" hidden="1" customWidth="1"/>
    <col min="8187" max="8196" width="10.5" customWidth="1"/>
    <col min="8197" max="8197" width="11.125" customWidth="1"/>
    <col min="8198" max="8198" width="10.75" customWidth="1"/>
    <col min="8199" max="8199" width="11.625" customWidth="1"/>
    <col min="8200" max="8201" width="11" customWidth="1"/>
    <col min="8202" max="8202" width="11.125" customWidth="1"/>
    <col min="8203" max="8203" width="11" customWidth="1"/>
    <col min="8430" max="8430" width="6" customWidth="1"/>
    <col min="8431" max="8431" width="13.625" customWidth="1"/>
    <col min="8432" max="8442" width="0" hidden="1" customWidth="1"/>
    <col min="8443" max="8452" width="10.5" customWidth="1"/>
    <col min="8453" max="8453" width="11.125" customWidth="1"/>
    <col min="8454" max="8454" width="10.75" customWidth="1"/>
    <col min="8455" max="8455" width="11.625" customWidth="1"/>
    <col min="8456" max="8457" width="11" customWidth="1"/>
    <col min="8458" max="8458" width="11.125" customWidth="1"/>
    <col min="8459" max="8459" width="11" customWidth="1"/>
    <col min="8686" max="8686" width="6" customWidth="1"/>
    <col min="8687" max="8687" width="13.625" customWidth="1"/>
    <col min="8688" max="8698" width="0" hidden="1" customWidth="1"/>
    <col min="8699" max="8708" width="10.5" customWidth="1"/>
    <col min="8709" max="8709" width="11.125" customWidth="1"/>
    <col min="8710" max="8710" width="10.75" customWidth="1"/>
    <col min="8711" max="8711" width="11.625" customWidth="1"/>
    <col min="8712" max="8713" width="11" customWidth="1"/>
    <col min="8714" max="8714" width="11.125" customWidth="1"/>
    <col min="8715" max="8715" width="11" customWidth="1"/>
    <col min="8942" max="8942" width="6" customWidth="1"/>
    <col min="8943" max="8943" width="13.625" customWidth="1"/>
    <col min="8944" max="8954" width="0" hidden="1" customWidth="1"/>
    <col min="8955" max="8964" width="10.5" customWidth="1"/>
    <col min="8965" max="8965" width="11.125" customWidth="1"/>
    <col min="8966" max="8966" width="10.75" customWidth="1"/>
    <col min="8967" max="8967" width="11.625" customWidth="1"/>
    <col min="8968" max="8969" width="11" customWidth="1"/>
    <col min="8970" max="8970" width="11.125" customWidth="1"/>
    <col min="8971" max="8971" width="11" customWidth="1"/>
    <col min="9198" max="9198" width="6" customWidth="1"/>
    <col min="9199" max="9199" width="13.625" customWidth="1"/>
    <col min="9200" max="9210" width="0" hidden="1" customWidth="1"/>
    <col min="9211" max="9220" width="10.5" customWidth="1"/>
    <col min="9221" max="9221" width="11.125" customWidth="1"/>
    <col min="9222" max="9222" width="10.75" customWidth="1"/>
    <col min="9223" max="9223" width="11.625" customWidth="1"/>
    <col min="9224" max="9225" width="11" customWidth="1"/>
    <col min="9226" max="9226" width="11.125" customWidth="1"/>
    <col min="9227" max="9227" width="11" customWidth="1"/>
    <col min="9454" max="9454" width="6" customWidth="1"/>
    <col min="9455" max="9455" width="13.625" customWidth="1"/>
    <col min="9456" max="9466" width="0" hidden="1" customWidth="1"/>
    <col min="9467" max="9476" width="10.5" customWidth="1"/>
    <col min="9477" max="9477" width="11.125" customWidth="1"/>
    <col min="9478" max="9478" width="10.75" customWidth="1"/>
    <col min="9479" max="9479" width="11.625" customWidth="1"/>
    <col min="9480" max="9481" width="11" customWidth="1"/>
    <col min="9482" max="9482" width="11.125" customWidth="1"/>
    <col min="9483" max="9483" width="11" customWidth="1"/>
    <col min="9710" max="9710" width="6" customWidth="1"/>
    <col min="9711" max="9711" width="13.625" customWidth="1"/>
    <col min="9712" max="9722" width="0" hidden="1" customWidth="1"/>
    <col min="9723" max="9732" width="10.5" customWidth="1"/>
    <col min="9733" max="9733" width="11.125" customWidth="1"/>
    <col min="9734" max="9734" width="10.75" customWidth="1"/>
    <col min="9735" max="9735" width="11.625" customWidth="1"/>
    <col min="9736" max="9737" width="11" customWidth="1"/>
    <col min="9738" max="9738" width="11.125" customWidth="1"/>
    <col min="9739" max="9739" width="11" customWidth="1"/>
    <col min="9966" max="9966" width="6" customWidth="1"/>
    <col min="9967" max="9967" width="13.625" customWidth="1"/>
    <col min="9968" max="9978" width="0" hidden="1" customWidth="1"/>
    <col min="9979" max="9988" width="10.5" customWidth="1"/>
    <col min="9989" max="9989" width="11.125" customWidth="1"/>
    <col min="9990" max="9990" width="10.75" customWidth="1"/>
    <col min="9991" max="9991" width="11.625" customWidth="1"/>
    <col min="9992" max="9993" width="11" customWidth="1"/>
    <col min="9994" max="9994" width="11.125" customWidth="1"/>
    <col min="9995" max="9995" width="11" customWidth="1"/>
    <col min="10222" max="10222" width="6" customWidth="1"/>
    <col min="10223" max="10223" width="13.625" customWidth="1"/>
    <col min="10224" max="10234" width="0" hidden="1" customWidth="1"/>
    <col min="10235" max="10244" width="10.5" customWidth="1"/>
    <col min="10245" max="10245" width="11.125" customWidth="1"/>
    <col min="10246" max="10246" width="10.75" customWidth="1"/>
    <col min="10247" max="10247" width="11.625" customWidth="1"/>
    <col min="10248" max="10249" width="11" customWidth="1"/>
    <col min="10250" max="10250" width="11.125" customWidth="1"/>
    <col min="10251" max="10251" width="11" customWidth="1"/>
    <col min="10478" max="10478" width="6" customWidth="1"/>
    <col min="10479" max="10479" width="13.625" customWidth="1"/>
    <col min="10480" max="10490" width="0" hidden="1" customWidth="1"/>
    <col min="10491" max="10500" width="10.5" customWidth="1"/>
    <col min="10501" max="10501" width="11.125" customWidth="1"/>
    <col min="10502" max="10502" width="10.75" customWidth="1"/>
    <col min="10503" max="10503" width="11.625" customWidth="1"/>
    <col min="10504" max="10505" width="11" customWidth="1"/>
    <col min="10506" max="10506" width="11.125" customWidth="1"/>
    <col min="10507" max="10507" width="11" customWidth="1"/>
    <col min="10734" max="10734" width="6" customWidth="1"/>
    <col min="10735" max="10735" width="13.625" customWidth="1"/>
    <col min="10736" max="10746" width="0" hidden="1" customWidth="1"/>
    <col min="10747" max="10756" width="10.5" customWidth="1"/>
    <col min="10757" max="10757" width="11.125" customWidth="1"/>
    <col min="10758" max="10758" width="10.75" customWidth="1"/>
    <col min="10759" max="10759" width="11.625" customWidth="1"/>
    <col min="10760" max="10761" width="11" customWidth="1"/>
    <col min="10762" max="10762" width="11.125" customWidth="1"/>
    <col min="10763" max="10763" width="11" customWidth="1"/>
    <col min="10990" max="10990" width="6" customWidth="1"/>
    <col min="10991" max="10991" width="13.625" customWidth="1"/>
    <col min="10992" max="11002" width="0" hidden="1" customWidth="1"/>
    <col min="11003" max="11012" width="10.5" customWidth="1"/>
    <col min="11013" max="11013" width="11.125" customWidth="1"/>
    <col min="11014" max="11014" width="10.75" customWidth="1"/>
    <col min="11015" max="11015" width="11.625" customWidth="1"/>
    <col min="11016" max="11017" width="11" customWidth="1"/>
    <col min="11018" max="11018" width="11.125" customWidth="1"/>
    <col min="11019" max="11019" width="11" customWidth="1"/>
    <col min="11246" max="11246" width="6" customWidth="1"/>
    <col min="11247" max="11247" width="13.625" customWidth="1"/>
    <col min="11248" max="11258" width="0" hidden="1" customWidth="1"/>
    <col min="11259" max="11268" width="10.5" customWidth="1"/>
    <col min="11269" max="11269" width="11.125" customWidth="1"/>
    <col min="11270" max="11270" width="10.75" customWidth="1"/>
    <col min="11271" max="11271" width="11.625" customWidth="1"/>
    <col min="11272" max="11273" width="11" customWidth="1"/>
    <col min="11274" max="11274" width="11.125" customWidth="1"/>
    <col min="11275" max="11275" width="11" customWidth="1"/>
    <col min="11502" max="11502" width="6" customWidth="1"/>
    <col min="11503" max="11503" width="13.625" customWidth="1"/>
    <col min="11504" max="11514" width="0" hidden="1" customWidth="1"/>
    <col min="11515" max="11524" width="10.5" customWidth="1"/>
    <col min="11525" max="11525" width="11.125" customWidth="1"/>
    <col min="11526" max="11526" width="10.75" customWidth="1"/>
    <col min="11527" max="11527" width="11.625" customWidth="1"/>
    <col min="11528" max="11529" width="11" customWidth="1"/>
    <col min="11530" max="11530" width="11.125" customWidth="1"/>
    <col min="11531" max="11531" width="11" customWidth="1"/>
    <col min="11758" max="11758" width="6" customWidth="1"/>
    <col min="11759" max="11759" width="13.625" customWidth="1"/>
    <col min="11760" max="11770" width="0" hidden="1" customWidth="1"/>
    <col min="11771" max="11780" width="10.5" customWidth="1"/>
    <col min="11781" max="11781" width="11.125" customWidth="1"/>
    <col min="11782" max="11782" width="10.75" customWidth="1"/>
    <col min="11783" max="11783" width="11.625" customWidth="1"/>
    <col min="11784" max="11785" width="11" customWidth="1"/>
    <col min="11786" max="11786" width="11.125" customWidth="1"/>
    <col min="11787" max="11787" width="11" customWidth="1"/>
    <col min="12014" max="12014" width="6" customWidth="1"/>
    <col min="12015" max="12015" width="13.625" customWidth="1"/>
    <col min="12016" max="12026" width="0" hidden="1" customWidth="1"/>
    <col min="12027" max="12036" width="10.5" customWidth="1"/>
    <col min="12037" max="12037" width="11.125" customWidth="1"/>
    <col min="12038" max="12038" width="10.75" customWidth="1"/>
    <col min="12039" max="12039" width="11.625" customWidth="1"/>
    <col min="12040" max="12041" width="11" customWidth="1"/>
    <col min="12042" max="12042" width="11.125" customWidth="1"/>
    <col min="12043" max="12043" width="11" customWidth="1"/>
    <col min="12270" max="12270" width="6" customWidth="1"/>
    <col min="12271" max="12271" width="13.625" customWidth="1"/>
    <col min="12272" max="12282" width="0" hidden="1" customWidth="1"/>
    <col min="12283" max="12292" width="10.5" customWidth="1"/>
    <col min="12293" max="12293" width="11.125" customWidth="1"/>
    <col min="12294" max="12294" width="10.75" customWidth="1"/>
    <col min="12295" max="12295" width="11.625" customWidth="1"/>
    <col min="12296" max="12297" width="11" customWidth="1"/>
    <col min="12298" max="12298" width="11.125" customWidth="1"/>
    <col min="12299" max="12299" width="11" customWidth="1"/>
    <col min="12526" max="12526" width="6" customWidth="1"/>
    <col min="12527" max="12527" width="13.625" customWidth="1"/>
    <col min="12528" max="12538" width="0" hidden="1" customWidth="1"/>
    <col min="12539" max="12548" width="10.5" customWidth="1"/>
    <col min="12549" max="12549" width="11.125" customWidth="1"/>
    <col min="12550" max="12550" width="10.75" customWidth="1"/>
    <col min="12551" max="12551" width="11.625" customWidth="1"/>
    <col min="12552" max="12553" width="11" customWidth="1"/>
    <col min="12554" max="12554" width="11.125" customWidth="1"/>
    <col min="12555" max="12555" width="11" customWidth="1"/>
    <col min="12782" max="12782" width="6" customWidth="1"/>
    <col min="12783" max="12783" width="13.625" customWidth="1"/>
    <col min="12784" max="12794" width="0" hidden="1" customWidth="1"/>
    <col min="12795" max="12804" width="10.5" customWidth="1"/>
    <col min="12805" max="12805" width="11.125" customWidth="1"/>
    <col min="12806" max="12806" width="10.75" customWidth="1"/>
    <col min="12807" max="12807" width="11.625" customWidth="1"/>
    <col min="12808" max="12809" width="11" customWidth="1"/>
    <col min="12810" max="12810" width="11.125" customWidth="1"/>
    <col min="12811" max="12811" width="11" customWidth="1"/>
    <col min="13038" max="13038" width="6" customWidth="1"/>
    <col min="13039" max="13039" width="13.625" customWidth="1"/>
    <col min="13040" max="13050" width="0" hidden="1" customWidth="1"/>
    <col min="13051" max="13060" width="10.5" customWidth="1"/>
    <col min="13061" max="13061" width="11.125" customWidth="1"/>
    <col min="13062" max="13062" width="10.75" customWidth="1"/>
    <col min="13063" max="13063" width="11.625" customWidth="1"/>
    <col min="13064" max="13065" width="11" customWidth="1"/>
    <col min="13066" max="13066" width="11.125" customWidth="1"/>
    <col min="13067" max="13067" width="11" customWidth="1"/>
    <col min="13294" max="13294" width="6" customWidth="1"/>
    <col min="13295" max="13295" width="13.625" customWidth="1"/>
    <col min="13296" max="13306" width="0" hidden="1" customWidth="1"/>
    <col min="13307" max="13316" width="10.5" customWidth="1"/>
    <col min="13317" max="13317" width="11.125" customWidth="1"/>
    <col min="13318" max="13318" width="10.75" customWidth="1"/>
    <col min="13319" max="13319" width="11.625" customWidth="1"/>
    <col min="13320" max="13321" width="11" customWidth="1"/>
    <col min="13322" max="13322" width="11.125" customWidth="1"/>
    <col min="13323" max="13323" width="11" customWidth="1"/>
    <col min="13550" max="13550" width="6" customWidth="1"/>
    <col min="13551" max="13551" width="13.625" customWidth="1"/>
    <col min="13552" max="13562" width="0" hidden="1" customWidth="1"/>
    <col min="13563" max="13572" width="10.5" customWidth="1"/>
    <col min="13573" max="13573" width="11.125" customWidth="1"/>
    <col min="13574" max="13574" width="10.75" customWidth="1"/>
    <col min="13575" max="13575" width="11.625" customWidth="1"/>
    <col min="13576" max="13577" width="11" customWidth="1"/>
    <col min="13578" max="13578" width="11.125" customWidth="1"/>
    <col min="13579" max="13579" width="11" customWidth="1"/>
    <col min="13806" max="13806" width="6" customWidth="1"/>
    <col min="13807" max="13807" width="13.625" customWidth="1"/>
    <col min="13808" max="13818" width="0" hidden="1" customWidth="1"/>
    <col min="13819" max="13828" width="10.5" customWidth="1"/>
    <col min="13829" max="13829" width="11.125" customWidth="1"/>
    <col min="13830" max="13830" width="10.75" customWidth="1"/>
    <col min="13831" max="13831" width="11.625" customWidth="1"/>
    <col min="13832" max="13833" width="11" customWidth="1"/>
    <col min="13834" max="13834" width="11.125" customWidth="1"/>
    <col min="13835" max="13835" width="11" customWidth="1"/>
    <col min="14062" max="14062" width="6" customWidth="1"/>
    <col min="14063" max="14063" width="13.625" customWidth="1"/>
    <col min="14064" max="14074" width="0" hidden="1" customWidth="1"/>
    <col min="14075" max="14084" width="10.5" customWidth="1"/>
    <col min="14085" max="14085" width="11.125" customWidth="1"/>
    <col min="14086" max="14086" width="10.75" customWidth="1"/>
    <col min="14087" max="14087" width="11.625" customWidth="1"/>
    <col min="14088" max="14089" width="11" customWidth="1"/>
    <col min="14090" max="14090" width="11.125" customWidth="1"/>
    <col min="14091" max="14091" width="11" customWidth="1"/>
    <col min="14318" max="14318" width="6" customWidth="1"/>
    <col min="14319" max="14319" width="13.625" customWidth="1"/>
    <col min="14320" max="14330" width="0" hidden="1" customWidth="1"/>
    <col min="14331" max="14340" width="10.5" customWidth="1"/>
    <col min="14341" max="14341" width="11.125" customWidth="1"/>
    <col min="14342" max="14342" width="10.75" customWidth="1"/>
    <col min="14343" max="14343" width="11.625" customWidth="1"/>
    <col min="14344" max="14345" width="11" customWidth="1"/>
    <col min="14346" max="14346" width="11.125" customWidth="1"/>
    <col min="14347" max="14347" width="11" customWidth="1"/>
    <col min="14574" max="14574" width="6" customWidth="1"/>
    <col min="14575" max="14575" width="13.625" customWidth="1"/>
    <col min="14576" max="14586" width="0" hidden="1" customWidth="1"/>
    <col min="14587" max="14596" width="10.5" customWidth="1"/>
    <col min="14597" max="14597" width="11.125" customWidth="1"/>
    <col min="14598" max="14598" width="10.75" customWidth="1"/>
    <col min="14599" max="14599" width="11.625" customWidth="1"/>
    <col min="14600" max="14601" width="11" customWidth="1"/>
    <col min="14602" max="14602" width="11.125" customWidth="1"/>
    <col min="14603" max="14603" width="11" customWidth="1"/>
    <col min="14830" max="14830" width="6" customWidth="1"/>
    <col min="14831" max="14831" width="13.625" customWidth="1"/>
    <col min="14832" max="14842" width="0" hidden="1" customWidth="1"/>
    <col min="14843" max="14852" width="10.5" customWidth="1"/>
    <col min="14853" max="14853" width="11.125" customWidth="1"/>
    <col min="14854" max="14854" width="10.75" customWidth="1"/>
    <col min="14855" max="14855" width="11.625" customWidth="1"/>
    <col min="14856" max="14857" width="11" customWidth="1"/>
    <col min="14858" max="14858" width="11.125" customWidth="1"/>
    <col min="14859" max="14859" width="11" customWidth="1"/>
    <col min="15086" max="15086" width="6" customWidth="1"/>
    <col min="15087" max="15087" width="13.625" customWidth="1"/>
    <col min="15088" max="15098" width="0" hidden="1" customWidth="1"/>
    <col min="15099" max="15108" width="10.5" customWidth="1"/>
    <col min="15109" max="15109" width="11.125" customWidth="1"/>
    <col min="15110" max="15110" width="10.75" customWidth="1"/>
    <col min="15111" max="15111" width="11.625" customWidth="1"/>
    <col min="15112" max="15113" width="11" customWidth="1"/>
    <col min="15114" max="15114" width="11.125" customWidth="1"/>
    <col min="15115" max="15115" width="11" customWidth="1"/>
    <col min="15342" max="15342" width="6" customWidth="1"/>
    <col min="15343" max="15343" width="13.625" customWidth="1"/>
    <col min="15344" max="15354" width="0" hidden="1" customWidth="1"/>
    <col min="15355" max="15364" width="10.5" customWidth="1"/>
    <col min="15365" max="15365" width="11.125" customWidth="1"/>
    <col min="15366" max="15366" width="10.75" customWidth="1"/>
    <col min="15367" max="15367" width="11.625" customWidth="1"/>
    <col min="15368" max="15369" width="11" customWidth="1"/>
    <col min="15370" max="15370" width="11.125" customWidth="1"/>
    <col min="15371" max="15371" width="11" customWidth="1"/>
    <col min="15598" max="15598" width="6" customWidth="1"/>
    <col min="15599" max="15599" width="13.625" customWidth="1"/>
    <col min="15600" max="15610" width="0" hidden="1" customWidth="1"/>
    <col min="15611" max="15620" width="10.5" customWidth="1"/>
    <col min="15621" max="15621" width="11.125" customWidth="1"/>
    <col min="15622" max="15622" width="10.75" customWidth="1"/>
    <col min="15623" max="15623" width="11.625" customWidth="1"/>
    <col min="15624" max="15625" width="11" customWidth="1"/>
    <col min="15626" max="15626" width="11.125" customWidth="1"/>
    <col min="15627" max="15627" width="11" customWidth="1"/>
    <col min="15854" max="15854" width="6" customWidth="1"/>
    <col min="15855" max="15855" width="13.625" customWidth="1"/>
    <col min="15856" max="15866" width="0" hidden="1" customWidth="1"/>
    <col min="15867" max="15876" width="10.5" customWidth="1"/>
    <col min="15877" max="15877" width="11.125" customWidth="1"/>
    <col min="15878" max="15878" width="10.75" customWidth="1"/>
    <col min="15879" max="15879" width="11.625" customWidth="1"/>
    <col min="15880" max="15881" width="11" customWidth="1"/>
    <col min="15882" max="15882" width="11.125" customWidth="1"/>
    <col min="15883" max="15883" width="11" customWidth="1"/>
    <col min="16110" max="16110" width="6" customWidth="1"/>
    <col min="16111" max="16111" width="13.625" customWidth="1"/>
    <col min="16112" max="16122" width="0" hidden="1" customWidth="1"/>
    <col min="16123" max="16132" width="10.5" customWidth="1"/>
    <col min="16133" max="16133" width="11.125" customWidth="1"/>
    <col min="16134" max="16134" width="10.75" customWidth="1"/>
    <col min="16135" max="16135" width="11.625" customWidth="1"/>
    <col min="16136" max="16137" width="11" customWidth="1"/>
    <col min="16138" max="16138" width="11.125" customWidth="1"/>
    <col min="16139" max="16139" width="11" customWidth="1"/>
  </cols>
  <sheetData>
    <row r="1" spans="1:15" x14ac:dyDescent="0.15">
      <c r="A1" s="39" t="s">
        <v>2207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911" t="s">
        <v>316</v>
      </c>
      <c r="J3" s="911" t="s">
        <v>404</v>
      </c>
      <c r="K3" s="911" t="s">
        <v>445</v>
      </c>
      <c r="L3" s="911" t="s">
        <v>452</v>
      </c>
      <c r="M3" s="911" t="s">
        <v>517</v>
      </c>
      <c r="N3" s="911" t="s">
        <v>2171</v>
      </c>
      <c r="O3" s="911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12" t="s">
        <v>317</v>
      </c>
      <c r="J4" s="912" t="s">
        <v>405</v>
      </c>
      <c r="K4" s="912" t="s">
        <v>446</v>
      </c>
      <c r="L4" s="912" t="s">
        <v>453</v>
      </c>
      <c r="M4" s="912" t="s">
        <v>518</v>
      </c>
      <c r="N4" s="912" t="s">
        <v>2172</v>
      </c>
      <c r="O4" s="912" t="s">
        <v>2200</v>
      </c>
    </row>
    <row r="5" spans="1:15" x14ac:dyDescent="0.15">
      <c r="A5" s="46" t="s">
        <v>2208</v>
      </c>
      <c r="B5" s="46"/>
      <c r="C5" s="790">
        <v>31790</v>
      </c>
      <c r="D5" s="183">
        <v>30956</v>
      </c>
      <c r="E5" s="183">
        <v>32820</v>
      </c>
      <c r="F5" s="183">
        <v>35730</v>
      </c>
      <c r="G5" s="183">
        <v>35430</v>
      </c>
      <c r="H5" s="183">
        <v>35980</v>
      </c>
      <c r="I5" s="183">
        <v>35000</v>
      </c>
      <c r="J5" s="183">
        <v>39330</v>
      </c>
      <c r="K5" s="183">
        <v>35380</v>
      </c>
      <c r="L5" s="183">
        <v>35420</v>
      </c>
      <c r="M5" s="183">
        <v>15630</v>
      </c>
      <c r="N5" s="183">
        <v>13614.994999999999</v>
      </c>
      <c r="O5" s="183">
        <v>24257.222841378505</v>
      </c>
    </row>
    <row r="6" spans="1:15" x14ac:dyDescent="0.15">
      <c r="A6" s="48" t="s">
        <v>83</v>
      </c>
      <c r="B6" s="46"/>
      <c r="C6" s="790"/>
      <c r="D6" s="184"/>
      <c r="E6" s="184"/>
    </row>
    <row r="7" spans="1:15" x14ac:dyDescent="0.15">
      <c r="A7" s="46" t="s">
        <v>2179</v>
      </c>
      <c r="B7" s="48" t="s">
        <v>2209</v>
      </c>
      <c r="C7" s="790">
        <v>27500</v>
      </c>
      <c r="D7" s="184">
        <v>26546</v>
      </c>
      <c r="E7" s="184">
        <v>28370</v>
      </c>
      <c r="F7" s="50">
        <v>30920</v>
      </c>
      <c r="G7" s="50">
        <v>30350</v>
      </c>
      <c r="H7" s="50">
        <v>30690</v>
      </c>
      <c r="I7" s="790">
        <v>29940</v>
      </c>
      <c r="J7" s="68">
        <v>33970</v>
      </c>
      <c r="K7" s="68">
        <v>30870</v>
      </c>
      <c r="L7" s="68">
        <v>30650</v>
      </c>
      <c r="M7" s="68">
        <v>13030</v>
      </c>
      <c r="N7" s="68">
        <v>10890</v>
      </c>
      <c r="O7" s="68">
        <v>20326.162726907165</v>
      </c>
    </row>
    <row r="8" spans="1:15" x14ac:dyDescent="0.15">
      <c r="A8" s="51"/>
      <c r="B8" s="52" t="s">
        <v>2210</v>
      </c>
      <c r="C8" s="791">
        <v>4290</v>
      </c>
      <c r="D8" s="185">
        <v>4410</v>
      </c>
      <c r="E8" s="185">
        <v>4450</v>
      </c>
      <c r="F8" s="50">
        <v>4810</v>
      </c>
      <c r="G8" s="50">
        <v>5080</v>
      </c>
      <c r="H8" s="50">
        <v>5290</v>
      </c>
      <c r="I8" s="790">
        <v>5060</v>
      </c>
      <c r="J8" s="68">
        <v>5360</v>
      </c>
      <c r="K8" s="68">
        <v>4510</v>
      </c>
      <c r="L8" s="68">
        <v>4770</v>
      </c>
      <c r="M8" s="68">
        <v>2600</v>
      </c>
      <c r="N8" s="68">
        <v>2724.9949999999999</v>
      </c>
      <c r="O8" s="68">
        <v>3931.0601144713405</v>
      </c>
    </row>
    <row r="9" spans="1:15" x14ac:dyDescent="0.15">
      <c r="A9" s="48" t="s">
        <v>2211</v>
      </c>
      <c r="B9" s="46"/>
      <c r="C9" s="186">
        <v>4290</v>
      </c>
      <c r="D9" s="186">
        <v>4410</v>
      </c>
      <c r="E9" s="186">
        <v>4450</v>
      </c>
      <c r="F9" s="183">
        <v>4810</v>
      </c>
      <c r="G9" s="183">
        <v>5080</v>
      </c>
      <c r="H9" s="183">
        <v>5290</v>
      </c>
      <c r="I9" s="183">
        <v>5060</v>
      </c>
      <c r="J9" s="183">
        <v>5360</v>
      </c>
      <c r="K9" s="59">
        <v>4510</v>
      </c>
      <c r="L9" s="59">
        <v>4770</v>
      </c>
      <c r="M9" s="59">
        <v>2600</v>
      </c>
      <c r="N9" s="59">
        <v>2724.9949999999999</v>
      </c>
      <c r="O9" s="59">
        <v>3931.0601144713401</v>
      </c>
    </row>
    <row r="10" spans="1:15" x14ac:dyDescent="0.15">
      <c r="A10" s="57" t="s">
        <v>2179</v>
      </c>
      <c r="B10" s="58" t="s">
        <v>158</v>
      </c>
      <c r="C10" s="785">
        <v>2300</v>
      </c>
      <c r="D10" s="183">
        <v>2580</v>
      </c>
      <c r="E10" s="183">
        <v>2893</v>
      </c>
      <c r="F10" s="152">
        <v>2902</v>
      </c>
      <c r="G10" s="152">
        <v>3134</v>
      </c>
      <c r="H10" s="152">
        <v>3343</v>
      </c>
      <c r="I10" s="785">
        <v>3167</v>
      </c>
      <c r="J10" s="785">
        <v>3354</v>
      </c>
      <c r="K10" s="59">
        <v>2800</v>
      </c>
      <c r="L10" s="59">
        <v>2780</v>
      </c>
      <c r="M10" s="59">
        <v>1505</v>
      </c>
      <c r="N10" s="59">
        <v>1652.5070000000001</v>
      </c>
      <c r="O10" s="59">
        <v>2317.312256158712</v>
      </c>
    </row>
    <row r="11" spans="1:15" x14ac:dyDescent="0.15">
      <c r="A11" s="46"/>
      <c r="B11" s="48" t="s">
        <v>159</v>
      </c>
      <c r="C11" s="790">
        <v>1446</v>
      </c>
      <c r="D11" s="184">
        <v>1274</v>
      </c>
      <c r="E11" s="184">
        <v>934</v>
      </c>
      <c r="F11" s="50">
        <v>1242</v>
      </c>
      <c r="G11" s="50">
        <v>1295</v>
      </c>
      <c r="H11" s="50">
        <v>1301</v>
      </c>
      <c r="I11" s="790">
        <v>1412</v>
      </c>
      <c r="J11" s="790">
        <v>1333</v>
      </c>
      <c r="K11" s="68">
        <v>1360</v>
      </c>
      <c r="L11" s="68">
        <v>1470</v>
      </c>
      <c r="M11" s="68">
        <v>967</v>
      </c>
      <c r="N11" s="68">
        <v>848.14099999999996</v>
      </c>
      <c r="O11" s="68">
        <v>1128.4579573886729</v>
      </c>
    </row>
    <row r="12" spans="1:15" x14ac:dyDescent="0.15">
      <c r="A12" s="46"/>
      <c r="B12" s="48" t="s">
        <v>160</v>
      </c>
      <c r="C12" s="790">
        <v>0</v>
      </c>
      <c r="D12" s="184">
        <v>0</v>
      </c>
      <c r="E12" s="184">
        <v>0</v>
      </c>
      <c r="F12" s="50">
        <v>0</v>
      </c>
      <c r="G12" s="50">
        <v>0</v>
      </c>
      <c r="H12" s="50">
        <v>0</v>
      </c>
      <c r="I12" s="790">
        <v>0</v>
      </c>
      <c r="J12" s="790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</row>
    <row r="13" spans="1:15" x14ac:dyDescent="0.15">
      <c r="A13" s="46"/>
      <c r="B13" s="48" t="s">
        <v>161</v>
      </c>
      <c r="C13" s="790">
        <v>107</v>
      </c>
      <c r="D13" s="184">
        <v>146</v>
      </c>
      <c r="E13" s="184">
        <v>196</v>
      </c>
      <c r="F13" s="50">
        <v>118</v>
      </c>
      <c r="G13" s="50">
        <v>71</v>
      </c>
      <c r="H13" s="50">
        <v>0</v>
      </c>
      <c r="I13" s="790">
        <v>56</v>
      </c>
      <c r="J13" s="790">
        <v>83</v>
      </c>
      <c r="K13" s="68">
        <v>70</v>
      </c>
      <c r="L13" s="68">
        <v>120</v>
      </c>
      <c r="M13" s="68">
        <v>36</v>
      </c>
      <c r="N13" s="68">
        <v>18.603999999999999</v>
      </c>
      <c r="O13" s="68">
        <v>23.310868603334089</v>
      </c>
    </row>
    <row r="14" spans="1:15" x14ac:dyDescent="0.15">
      <c r="A14" s="46"/>
      <c r="B14" s="48" t="s">
        <v>162</v>
      </c>
      <c r="C14" s="790">
        <v>0</v>
      </c>
      <c r="D14" s="184">
        <v>0</v>
      </c>
      <c r="E14" s="184">
        <v>0</v>
      </c>
      <c r="F14" s="50">
        <v>0</v>
      </c>
      <c r="G14" s="50">
        <v>0</v>
      </c>
      <c r="H14" s="50">
        <v>0</v>
      </c>
      <c r="I14" s="790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</row>
    <row r="15" spans="1:15" x14ac:dyDescent="0.15">
      <c r="A15" s="46"/>
      <c r="B15" s="48" t="s">
        <v>163</v>
      </c>
      <c r="C15" s="790">
        <v>133</v>
      </c>
      <c r="D15" s="184">
        <v>123</v>
      </c>
      <c r="E15" s="184">
        <v>80</v>
      </c>
      <c r="F15" s="50">
        <v>122</v>
      </c>
      <c r="G15" s="50">
        <v>71</v>
      </c>
      <c r="H15" s="50">
        <v>0</v>
      </c>
      <c r="I15" s="790">
        <v>81</v>
      </c>
      <c r="J15" s="790">
        <v>114</v>
      </c>
      <c r="K15" s="68">
        <v>50</v>
      </c>
      <c r="L15" s="68">
        <v>10</v>
      </c>
      <c r="M15" s="68">
        <v>8</v>
      </c>
      <c r="N15" s="68">
        <v>28.454000000000001</v>
      </c>
      <c r="O15" s="68">
        <v>23.310868603334089</v>
      </c>
    </row>
    <row r="16" spans="1:15" x14ac:dyDescent="0.15">
      <c r="A16" s="51"/>
      <c r="B16" s="52" t="s">
        <v>164</v>
      </c>
      <c r="C16" s="791">
        <v>304</v>
      </c>
      <c r="D16" s="185">
        <v>287</v>
      </c>
      <c r="E16" s="185">
        <v>347</v>
      </c>
      <c r="F16" s="55">
        <v>426</v>
      </c>
      <c r="G16" s="55">
        <v>509</v>
      </c>
      <c r="H16" s="55">
        <v>646</v>
      </c>
      <c r="I16" s="791">
        <v>344</v>
      </c>
      <c r="J16" s="791">
        <v>476</v>
      </c>
      <c r="K16" s="60">
        <v>230</v>
      </c>
      <c r="L16" s="60">
        <v>390</v>
      </c>
      <c r="M16" s="60">
        <v>84</v>
      </c>
      <c r="N16" s="60">
        <v>177.28899999999999</v>
      </c>
      <c r="O16" s="60">
        <v>438.66816371728697</v>
      </c>
    </row>
    <row r="17" spans="1:15" x14ac:dyDescent="0.15">
      <c r="A17" s="48" t="s">
        <v>2212</v>
      </c>
      <c r="B17" s="46"/>
      <c r="C17" s="785"/>
      <c r="D17" s="183"/>
      <c r="E17" s="186"/>
      <c r="F17" s="43"/>
    </row>
    <row r="18" spans="1:15" x14ac:dyDescent="0.15">
      <c r="A18" s="57" t="s">
        <v>2179</v>
      </c>
      <c r="B18" s="58" t="s">
        <v>2180</v>
      </c>
      <c r="C18" s="785">
        <v>9134</v>
      </c>
      <c r="D18" s="183">
        <v>7202</v>
      </c>
      <c r="E18" s="302">
        <v>7350</v>
      </c>
      <c r="F18" s="302">
        <v>9147</v>
      </c>
      <c r="G18" s="302">
        <v>8412</v>
      </c>
      <c r="H18" s="302">
        <v>8300</v>
      </c>
      <c r="I18" s="59">
        <v>8300</v>
      </c>
      <c r="J18" s="152">
        <v>8944.0609999999997</v>
      </c>
      <c r="K18" s="152">
        <v>8815.6810000000005</v>
      </c>
      <c r="L18" s="152">
        <v>8568.6630170763328</v>
      </c>
      <c r="M18" s="152">
        <v>1641.9974472693839</v>
      </c>
      <c r="N18" s="792">
        <v>1641.9974472693839</v>
      </c>
      <c r="O18" s="792"/>
    </row>
    <row r="19" spans="1:15" x14ac:dyDescent="0.15">
      <c r="A19" s="46"/>
      <c r="B19" s="48" t="s">
        <v>2182</v>
      </c>
      <c r="C19" s="790">
        <v>9889</v>
      </c>
      <c r="D19" s="184">
        <v>6415</v>
      </c>
      <c r="E19" s="187">
        <v>6720</v>
      </c>
      <c r="F19" s="187">
        <v>9969</v>
      </c>
      <c r="G19" s="187">
        <v>7448</v>
      </c>
      <c r="H19" s="187">
        <v>7672</v>
      </c>
      <c r="I19" s="68">
        <v>7672</v>
      </c>
      <c r="J19" s="50">
        <v>8977.2139999999999</v>
      </c>
      <c r="K19" s="50">
        <v>7103.3119999999999</v>
      </c>
      <c r="L19" s="50">
        <v>6827.7935881215553</v>
      </c>
      <c r="M19" s="50">
        <v>3481.4237559520734</v>
      </c>
      <c r="N19" s="511">
        <v>3481.4237559520734</v>
      </c>
      <c r="O19" s="511"/>
    </row>
    <row r="20" spans="1:15" x14ac:dyDescent="0.15">
      <c r="A20" s="46"/>
      <c r="B20" s="48" t="s">
        <v>2184</v>
      </c>
      <c r="C20" s="790">
        <v>8579</v>
      </c>
      <c r="D20" s="184">
        <v>9959</v>
      </c>
      <c r="E20" s="187">
        <v>10900</v>
      </c>
      <c r="F20" s="187">
        <v>8718</v>
      </c>
      <c r="G20" s="187">
        <v>10936</v>
      </c>
      <c r="H20" s="187">
        <v>11039</v>
      </c>
      <c r="I20" s="68">
        <v>11039</v>
      </c>
      <c r="J20" s="50">
        <v>12717.731</v>
      </c>
      <c r="K20" s="50">
        <v>10868.813</v>
      </c>
      <c r="L20" s="50">
        <v>10966.225615626299</v>
      </c>
      <c r="M20" s="50">
        <v>3747.7094132146985</v>
      </c>
      <c r="N20" s="511">
        <v>3747.7094132146985</v>
      </c>
      <c r="O20" s="511"/>
    </row>
    <row r="21" spans="1:15" x14ac:dyDescent="0.15">
      <c r="A21" s="51"/>
      <c r="B21" s="52" t="s">
        <v>2186</v>
      </c>
      <c r="C21" s="791">
        <v>7905</v>
      </c>
      <c r="D21" s="185">
        <v>7380</v>
      </c>
      <c r="E21" s="188">
        <v>7850</v>
      </c>
      <c r="F21" s="188">
        <v>7896</v>
      </c>
      <c r="G21" s="188">
        <v>8634</v>
      </c>
      <c r="H21" s="188">
        <v>8969</v>
      </c>
      <c r="I21" s="60">
        <v>8969</v>
      </c>
      <c r="J21" s="55">
        <v>8690.9940000000006</v>
      </c>
      <c r="K21" s="55">
        <v>8592.1939999999995</v>
      </c>
      <c r="L21" s="55">
        <v>9057.3177791758098</v>
      </c>
      <c r="M21" s="55">
        <v>6758.8694608462747</v>
      </c>
      <c r="N21" s="793">
        <v>6758.8694608462747</v>
      </c>
      <c r="O21" s="793"/>
    </row>
    <row r="22" spans="1:15" x14ac:dyDescent="0.15">
      <c r="C22" s="186">
        <v>35507</v>
      </c>
      <c r="D22" s="186">
        <v>30956</v>
      </c>
      <c r="E22" s="186">
        <v>32820</v>
      </c>
      <c r="F22" s="186">
        <v>35730</v>
      </c>
      <c r="G22" s="186">
        <v>35430</v>
      </c>
      <c r="H22" s="186">
        <v>35980</v>
      </c>
      <c r="I22" s="186">
        <v>35980</v>
      </c>
      <c r="J22" s="186">
        <v>39330</v>
      </c>
      <c r="K22" s="186">
        <v>35380</v>
      </c>
      <c r="L22" s="186">
        <v>35420</v>
      </c>
      <c r="M22" s="186">
        <v>15630.000077282431</v>
      </c>
      <c r="N22" s="186">
        <v>15630.000077282431</v>
      </c>
      <c r="O22" s="186"/>
    </row>
    <row r="23" spans="1:15" x14ac:dyDescent="0.15">
      <c r="D23" s="186"/>
      <c r="E23" s="184"/>
    </row>
    <row r="24" spans="1:15" x14ac:dyDescent="0.15">
      <c r="A24" s="48" t="s">
        <v>2213</v>
      </c>
      <c r="B24" s="46"/>
      <c r="C24" s="40"/>
      <c r="D24" s="794"/>
      <c r="E24" s="185"/>
    </row>
    <row r="25" spans="1:15" x14ac:dyDescent="0.15">
      <c r="A25" s="57" t="s">
        <v>2214</v>
      </c>
      <c r="B25" s="58" t="s">
        <v>158</v>
      </c>
      <c r="C25" s="304">
        <v>18800</v>
      </c>
      <c r="D25" s="302">
        <v>23200</v>
      </c>
      <c r="E25" s="302">
        <v>22400</v>
      </c>
      <c r="F25" s="302">
        <v>23200</v>
      </c>
      <c r="G25" s="302">
        <v>23700</v>
      </c>
      <c r="H25" s="302">
        <v>24900</v>
      </c>
      <c r="I25" s="302">
        <v>25300</v>
      </c>
      <c r="J25" s="152">
        <v>26100</v>
      </c>
      <c r="K25" s="152">
        <v>24500</v>
      </c>
      <c r="L25" s="152">
        <v>27000</v>
      </c>
      <c r="M25" s="152">
        <v>28800</v>
      </c>
      <c r="N25" s="152">
        <v>27600</v>
      </c>
      <c r="O25" s="152">
        <v>27600</v>
      </c>
    </row>
    <row r="26" spans="1:15" x14ac:dyDescent="0.15">
      <c r="A26" s="46"/>
      <c r="B26" s="48" t="s">
        <v>159</v>
      </c>
      <c r="C26" s="325">
        <v>14350</v>
      </c>
      <c r="D26" s="187">
        <v>18500</v>
      </c>
      <c r="E26" s="187">
        <v>16000</v>
      </c>
      <c r="F26" s="187">
        <v>18500</v>
      </c>
      <c r="G26" s="187">
        <v>19500</v>
      </c>
      <c r="H26" s="187">
        <v>18550</v>
      </c>
      <c r="I26" s="187">
        <v>17450</v>
      </c>
      <c r="J26" s="50">
        <v>18300</v>
      </c>
      <c r="K26" s="50">
        <v>19050</v>
      </c>
      <c r="L26" s="50">
        <v>21750</v>
      </c>
      <c r="M26" s="50">
        <v>21800</v>
      </c>
      <c r="N26" s="50">
        <v>19000</v>
      </c>
      <c r="O26" s="50">
        <v>19000</v>
      </c>
    </row>
    <row r="27" spans="1:15" x14ac:dyDescent="0.15">
      <c r="A27" s="46"/>
      <c r="B27" s="48" t="s">
        <v>160</v>
      </c>
      <c r="C27" s="325">
        <v>13500</v>
      </c>
      <c r="D27" s="187">
        <v>23800</v>
      </c>
      <c r="E27" s="187">
        <v>20100</v>
      </c>
      <c r="F27" s="187">
        <v>23800</v>
      </c>
      <c r="G27" s="187">
        <v>19300</v>
      </c>
      <c r="H27" s="187">
        <v>19900</v>
      </c>
      <c r="I27" s="187">
        <v>22400</v>
      </c>
      <c r="J27" s="50">
        <v>24300</v>
      </c>
      <c r="K27" s="50">
        <v>21100</v>
      </c>
      <c r="L27" s="50">
        <v>25700</v>
      </c>
      <c r="M27" s="50">
        <v>24500</v>
      </c>
      <c r="N27" s="50">
        <v>19100</v>
      </c>
      <c r="O27" s="50">
        <v>19100</v>
      </c>
    </row>
    <row r="28" spans="1:15" x14ac:dyDescent="0.15">
      <c r="A28" s="46"/>
      <c r="B28" s="48" t="s">
        <v>161</v>
      </c>
      <c r="C28" s="325">
        <v>12600</v>
      </c>
      <c r="D28" s="187">
        <v>12000</v>
      </c>
      <c r="E28" s="187">
        <v>11800</v>
      </c>
      <c r="F28" s="187">
        <v>12000</v>
      </c>
      <c r="G28" s="187">
        <v>13200</v>
      </c>
      <c r="H28" s="187">
        <v>14800</v>
      </c>
      <c r="I28" s="187">
        <v>15100</v>
      </c>
      <c r="J28" s="50">
        <v>16700</v>
      </c>
      <c r="K28" s="50">
        <v>15500</v>
      </c>
      <c r="L28" s="50">
        <v>18400</v>
      </c>
      <c r="M28" s="50">
        <v>13300</v>
      </c>
      <c r="N28" s="50">
        <v>14400</v>
      </c>
      <c r="O28" s="50">
        <v>14400</v>
      </c>
    </row>
    <row r="29" spans="1:15" x14ac:dyDescent="0.15">
      <c r="A29" s="46"/>
      <c r="B29" s="48" t="s">
        <v>162</v>
      </c>
      <c r="C29" s="325">
        <v>8900</v>
      </c>
      <c r="D29" s="187">
        <v>13500</v>
      </c>
      <c r="E29" s="187">
        <v>14600</v>
      </c>
      <c r="F29" s="187">
        <v>13500</v>
      </c>
      <c r="G29" s="187">
        <v>13000</v>
      </c>
      <c r="H29" s="187">
        <v>17200</v>
      </c>
      <c r="I29" s="187">
        <v>14900</v>
      </c>
      <c r="J29" s="50">
        <v>15200</v>
      </c>
      <c r="K29" s="50">
        <v>12700</v>
      </c>
      <c r="L29" s="50">
        <v>15600</v>
      </c>
      <c r="M29" s="50">
        <v>12400</v>
      </c>
      <c r="N29" s="50">
        <v>14500</v>
      </c>
      <c r="O29" s="50">
        <v>14500</v>
      </c>
    </row>
    <row r="30" spans="1:15" x14ac:dyDescent="0.15">
      <c r="A30" s="46"/>
      <c r="B30" s="48" t="s">
        <v>163</v>
      </c>
      <c r="C30" s="325">
        <v>5940</v>
      </c>
      <c r="D30" s="187">
        <v>7240</v>
      </c>
      <c r="E30" s="187">
        <v>7800</v>
      </c>
      <c r="F30" s="187">
        <v>7240</v>
      </c>
      <c r="G30" s="187">
        <v>8460</v>
      </c>
      <c r="H30" s="187">
        <v>8560</v>
      </c>
      <c r="I30" s="187">
        <v>8720</v>
      </c>
      <c r="J30" s="50">
        <v>8883.3333333333339</v>
      </c>
      <c r="K30" s="50">
        <v>9716.6666666666661</v>
      </c>
      <c r="L30" s="50">
        <v>13566.666666666666</v>
      </c>
      <c r="M30" s="50">
        <v>16083.333333333334</v>
      </c>
      <c r="N30" s="50">
        <v>15383.333333333334</v>
      </c>
      <c r="O30" s="50">
        <v>15383.333333333334</v>
      </c>
    </row>
    <row r="31" spans="1:15" x14ac:dyDescent="0.15">
      <c r="A31" s="51"/>
      <c r="B31" s="52" t="s">
        <v>164</v>
      </c>
      <c r="C31" s="321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</row>
    <row r="32" spans="1:15" x14ac:dyDescent="0.15">
      <c r="A32" s="40"/>
      <c r="B32" s="40"/>
      <c r="C32" s="40"/>
      <c r="D32" s="794"/>
      <c r="E32" s="183"/>
    </row>
    <row r="33" spans="1:15" x14ac:dyDescent="0.15">
      <c r="A33" s="48" t="s">
        <v>2215</v>
      </c>
      <c r="B33" s="46"/>
      <c r="C33" s="40"/>
      <c r="D33" s="794"/>
      <c r="E33" s="184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2217</v>
      </c>
      <c r="C35" s="188">
        <v>9018</v>
      </c>
      <c r="D35" s="188">
        <v>9658</v>
      </c>
      <c r="E35" s="188">
        <v>10108</v>
      </c>
      <c r="F35" s="188">
        <v>9784</v>
      </c>
      <c r="G35" s="188">
        <v>9784</v>
      </c>
      <c r="H35" s="188">
        <v>11059</v>
      </c>
      <c r="I35" s="188">
        <v>11467</v>
      </c>
      <c r="J35" s="188">
        <v>11654</v>
      </c>
      <c r="K35" s="188">
        <v>12238</v>
      </c>
      <c r="L35" s="188">
        <v>11406</v>
      </c>
      <c r="M35" s="188">
        <v>10143</v>
      </c>
      <c r="N35" s="188">
        <v>10356</v>
      </c>
      <c r="O35" s="188">
        <v>11106</v>
      </c>
    </row>
    <row r="36" spans="1:15" x14ac:dyDescent="0.15">
      <c r="E36" s="184"/>
    </row>
    <row r="37" spans="1:15" x14ac:dyDescent="0.15">
      <c r="A37" s="39" t="s">
        <v>2218</v>
      </c>
      <c r="B37" s="40"/>
      <c r="E37" s="185"/>
    </row>
    <row r="38" spans="1:15" x14ac:dyDescent="0.15">
      <c r="A38" s="42"/>
      <c r="B38" s="43" t="s">
        <v>2216</v>
      </c>
      <c r="C38" s="302">
        <v>3618</v>
      </c>
      <c r="D38" s="302">
        <v>3427</v>
      </c>
      <c r="E38" s="302">
        <v>3206</v>
      </c>
      <c r="F38" s="302">
        <v>3512</v>
      </c>
      <c r="G38" s="302">
        <v>3393</v>
      </c>
      <c r="H38" s="302">
        <v>3541</v>
      </c>
      <c r="I38" s="302">
        <v>3832</v>
      </c>
      <c r="J38" s="302">
        <v>3984</v>
      </c>
      <c r="K38" s="302">
        <v>4307</v>
      </c>
      <c r="L38" s="302">
        <v>4585</v>
      </c>
      <c r="M38" s="302">
        <v>4036</v>
      </c>
      <c r="N38" s="302">
        <v>4614</v>
      </c>
      <c r="O38" s="302">
        <v>4967</v>
      </c>
    </row>
    <row r="39" spans="1:15" x14ac:dyDescent="0.15">
      <c r="A39" s="44"/>
      <c r="B39" s="61" t="s">
        <v>2217</v>
      </c>
      <c r="C39" s="55">
        <v>9330</v>
      </c>
      <c r="D39" s="55">
        <v>8864</v>
      </c>
      <c r="E39" s="55">
        <v>9161</v>
      </c>
      <c r="F39" s="55">
        <v>8718</v>
      </c>
      <c r="G39" s="55">
        <v>8718</v>
      </c>
      <c r="H39" s="55">
        <v>10557</v>
      </c>
      <c r="I39" s="55">
        <v>10650</v>
      </c>
      <c r="J39" s="55">
        <v>10961</v>
      </c>
      <c r="K39" s="55">
        <v>11200</v>
      </c>
      <c r="L39" s="55">
        <v>10487</v>
      </c>
      <c r="M39" s="55">
        <v>10248</v>
      </c>
      <c r="N39" s="55">
        <v>9920</v>
      </c>
      <c r="O39" s="55">
        <v>10936</v>
      </c>
    </row>
    <row r="40" spans="1:15" x14ac:dyDescent="0.15">
      <c r="D40" s="186"/>
      <c r="E40" s="183"/>
    </row>
    <row r="41" spans="1:15" x14ac:dyDescent="0.15">
      <c r="D41" s="186"/>
      <c r="E41" s="184"/>
    </row>
    <row r="42" spans="1:15" x14ac:dyDescent="0.15">
      <c r="A42" s="62" t="s">
        <v>2219</v>
      </c>
      <c r="B42" s="46"/>
      <c r="D42" s="186"/>
      <c r="E42" s="185"/>
    </row>
    <row r="43" spans="1:15" x14ac:dyDescent="0.15">
      <c r="A43" s="57" t="s">
        <v>2220</v>
      </c>
      <c r="B43" s="58" t="s">
        <v>158</v>
      </c>
      <c r="C43" s="183">
        <v>43240</v>
      </c>
      <c r="D43" s="183">
        <v>59856</v>
      </c>
      <c r="E43" s="183">
        <v>64803</v>
      </c>
      <c r="F43" s="183">
        <v>67326</v>
      </c>
      <c r="G43" s="183">
        <v>74276</v>
      </c>
      <c r="H43" s="183">
        <v>83241</v>
      </c>
      <c r="I43" s="183">
        <v>80125</v>
      </c>
      <c r="J43" s="183">
        <v>87539</v>
      </c>
      <c r="K43" s="183">
        <v>68600</v>
      </c>
      <c r="L43" s="183">
        <v>75060</v>
      </c>
      <c r="M43" s="183">
        <v>43344</v>
      </c>
      <c r="N43" s="183">
        <v>45609</v>
      </c>
      <c r="O43" s="183">
        <v>63958</v>
      </c>
    </row>
    <row r="44" spans="1:15" x14ac:dyDescent="0.15">
      <c r="A44" s="46"/>
      <c r="B44" s="48" t="s">
        <v>159</v>
      </c>
      <c r="C44" s="184">
        <v>20750</v>
      </c>
      <c r="D44" s="184">
        <v>23569</v>
      </c>
      <c r="E44" s="184">
        <v>14944</v>
      </c>
      <c r="F44" s="184">
        <v>22977</v>
      </c>
      <c r="G44" s="184">
        <v>25253</v>
      </c>
      <c r="H44" s="184">
        <v>24134</v>
      </c>
      <c r="I44" s="184">
        <v>24639</v>
      </c>
      <c r="J44" s="184">
        <v>24394</v>
      </c>
      <c r="K44" s="184">
        <v>25908</v>
      </c>
      <c r="L44" s="184">
        <v>31973</v>
      </c>
      <c r="M44" s="184">
        <v>21081</v>
      </c>
      <c r="N44" s="184">
        <v>16115</v>
      </c>
      <c r="O44" s="184">
        <v>21441</v>
      </c>
    </row>
    <row r="45" spans="1:15" x14ac:dyDescent="0.15">
      <c r="A45" s="46"/>
      <c r="B45" s="48" t="s">
        <v>160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</row>
    <row r="46" spans="1:15" x14ac:dyDescent="0.15">
      <c r="A46" s="46"/>
      <c r="B46" s="48" t="s">
        <v>161</v>
      </c>
      <c r="C46" s="184">
        <v>1348</v>
      </c>
      <c r="D46" s="184">
        <v>1752</v>
      </c>
      <c r="E46" s="184">
        <v>2313</v>
      </c>
      <c r="F46" s="184">
        <v>1416</v>
      </c>
      <c r="G46" s="184">
        <v>937</v>
      </c>
      <c r="H46" s="184">
        <v>0</v>
      </c>
      <c r="I46" s="184">
        <v>846</v>
      </c>
      <c r="J46" s="184">
        <v>1386</v>
      </c>
      <c r="K46" s="184">
        <v>1085</v>
      </c>
      <c r="L46" s="184">
        <v>2208</v>
      </c>
      <c r="M46" s="184">
        <v>479</v>
      </c>
      <c r="N46" s="184">
        <v>268</v>
      </c>
      <c r="O46" s="184">
        <v>336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790</v>
      </c>
      <c r="D48" s="184">
        <v>891</v>
      </c>
      <c r="E48" s="184">
        <v>624</v>
      </c>
      <c r="F48" s="184">
        <v>883</v>
      </c>
      <c r="G48" s="184">
        <v>601</v>
      </c>
      <c r="H48" s="184">
        <v>0</v>
      </c>
      <c r="I48" s="184">
        <v>706</v>
      </c>
      <c r="J48" s="184">
        <v>1013</v>
      </c>
      <c r="K48" s="184">
        <v>486</v>
      </c>
      <c r="L48" s="184">
        <v>136</v>
      </c>
      <c r="M48" s="184">
        <v>129</v>
      </c>
      <c r="N48" s="184">
        <v>438</v>
      </c>
      <c r="O48" s="184">
        <v>359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2221</v>
      </c>
      <c r="C50" s="65">
        <v>66128</v>
      </c>
      <c r="D50" s="65">
        <v>86068</v>
      </c>
      <c r="E50" s="189">
        <v>82684</v>
      </c>
      <c r="F50" s="189">
        <v>92602</v>
      </c>
      <c r="G50" s="189">
        <v>101067</v>
      </c>
      <c r="H50" s="189">
        <v>107375</v>
      </c>
      <c r="I50" s="189">
        <v>106316</v>
      </c>
      <c r="J50" s="189">
        <v>114332</v>
      </c>
      <c r="K50" s="189">
        <v>96079</v>
      </c>
      <c r="L50" s="189">
        <v>109377</v>
      </c>
      <c r="M50" s="189">
        <v>65033</v>
      </c>
      <c r="N50" s="189">
        <v>62430</v>
      </c>
      <c r="O50" s="189">
        <v>86094</v>
      </c>
    </row>
    <row r="51" spans="1:15" x14ac:dyDescent="0.15">
      <c r="A51" s="40"/>
      <c r="B51" s="40"/>
      <c r="C51" t="s">
        <v>120</v>
      </c>
      <c r="D51" s="184"/>
      <c r="E51" s="186"/>
    </row>
    <row r="52" spans="1:15" x14ac:dyDescent="0.15">
      <c r="A52" s="62" t="s">
        <v>2222</v>
      </c>
      <c r="B52" s="46"/>
      <c r="D52" s="184"/>
      <c r="E52" s="186"/>
    </row>
    <row r="53" spans="1:15" x14ac:dyDescent="0.15">
      <c r="A53" s="57" t="s">
        <v>2220</v>
      </c>
      <c r="B53" s="43" t="s">
        <v>2216</v>
      </c>
      <c r="C53" s="183">
        <v>131835</v>
      </c>
      <c r="D53" s="183">
        <v>122988</v>
      </c>
      <c r="E53" s="183">
        <v>124317</v>
      </c>
      <c r="F53" s="183">
        <v>143098</v>
      </c>
      <c r="G53" s="183">
        <v>129564</v>
      </c>
      <c r="H53" s="183">
        <v>143905</v>
      </c>
      <c r="I53" s="183">
        <v>146946</v>
      </c>
      <c r="J53" s="183">
        <v>170088</v>
      </c>
      <c r="K53" s="183">
        <v>146879</v>
      </c>
      <c r="L53" s="183">
        <v>144423</v>
      </c>
      <c r="M53" s="183">
        <v>49227</v>
      </c>
      <c r="N53" s="183">
        <v>51292</v>
      </c>
      <c r="O53" s="183">
        <v>95980</v>
      </c>
    </row>
    <row r="54" spans="1:15" x14ac:dyDescent="0.15">
      <c r="A54" s="46"/>
      <c r="B54" s="61" t="s">
        <v>2217</v>
      </c>
      <c r="C54" s="185">
        <v>38687</v>
      </c>
      <c r="D54" s="185">
        <v>42592</v>
      </c>
      <c r="E54" s="185">
        <v>44981</v>
      </c>
      <c r="F54" s="185">
        <v>47061</v>
      </c>
      <c r="G54" s="185">
        <v>49703</v>
      </c>
      <c r="H54" s="185">
        <v>58502</v>
      </c>
      <c r="I54" s="185">
        <v>58023</v>
      </c>
      <c r="J54" s="185">
        <v>62465</v>
      </c>
      <c r="K54" s="185">
        <v>55193</v>
      </c>
      <c r="L54" s="185">
        <v>54407</v>
      </c>
      <c r="M54" s="185">
        <v>26372</v>
      </c>
      <c r="N54" s="185">
        <v>28220</v>
      </c>
      <c r="O54" s="185">
        <v>43658</v>
      </c>
    </row>
    <row r="55" spans="1:15" x14ac:dyDescent="0.15">
      <c r="A55" s="67"/>
      <c r="B55" s="52" t="s">
        <v>2221</v>
      </c>
      <c r="C55" s="65">
        <v>170522</v>
      </c>
      <c r="D55" s="65">
        <v>165580</v>
      </c>
      <c r="E55" s="65">
        <v>169298</v>
      </c>
      <c r="F55" s="65">
        <v>190159</v>
      </c>
      <c r="G55" s="65">
        <v>179267</v>
      </c>
      <c r="H55" s="65">
        <v>202407</v>
      </c>
      <c r="I55" s="65">
        <v>204969</v>
      </c>
      <c r="J55" s="65">
        <v>232553</v>
      </c>
      <c r="K55" s="65">
        <v>202072</v>
      </c>
      <c r="L55" s="65">
        <v>198830</v>
      </c>
      <c r="M55" s="65">
        <v>75599</v>
      </c>
      <c r="N55" s="65">
        <v>79512</v>
      </c>
      <c r="O55" s="65">
        <v>139638</v>
      </c>
    </row>
    <row r="56" spans="1:15" x14ac:dyDescent="0.15">
      <c r="E56" s="184"/>
    </row>
    <row r="57" spans="1:15" x14ac:dyDescent="0.15">
      <c r="A57" s="39" t="s">
        <v>2223</v>
      </c>
      <c r="B57" s="40"/>
      <c r="C57" s="61"/>
      <c r="D57" s="61"/>
      <c r="E57" s="185"/>
      <c r="F57" s="61"/>
      <c r="G57" s="61"/>
      <c r="H57" s="61"/>
      <c r="I57" s="61"/>
      <c r="J57" s="61"/>
      <c r="K57" s="61"/>
      <c r="L57" s="61"/>
      <c r="M57" s="61"/>
    </row>
    <row r="58" spans="1:15" x14ac:dyDescent="0.15">
      <c r="A58" s="42" t="s">
        <v>2220</v>
      </c>
      <c r="B58" s="43" t="s">
        <v>2216</v>
      </c>
      <c r="C58" s="184">
        <v>99495</v>
      </c>
      <c r="D58" s="184">
        <v>90973</v>
      </c>
      <c r="E58" s="184">
        <v>90954</v>
      </c>
      <c r="F58" s="184">
        <v>108591</v>
      </c>
      <c r="G58" s="184">
        <v>102978</v>
      </c>
      <c r="H58" s="184">
        <v>108673</v>
      </c>
      <c r="I58" s="184">
        <v>114730</v>
      </c>
      <c r="J58" s="184">
        <v>135336</v>
      </c>
      <c r="K58" s="184">
        <v>132957</v>
      </c>
      <c r="L58" s="184">
        <v>140530</v>
      </c>
      <c r="M58" s="184">
        <v>52589</v>
      </c>
      <c r="N58" s="183">
        <v>50246</v>
      </c>
      <c r="O58" s="183">
        <v>100960</v>
      </c>
    </row>
    <row r="59" spans="1:15" x14ac:dyDescent="0.15">
      <c r="A59" s="44"/>
      <c r="B59" s="61" t="s">
        <v>2217</v>
      </c>
      <c r="C59" s="184">
        <v>40026</v>
      </c>
      <c r="D59" s="184">
        <v>39090</v>
      </c>
      <c r="E59" s="184">
        <v>40766</v>
      </c>
      <c r="F59" s="184">
        <v>41934</v>
      </c>
      <c r="G59" s="184">
        <v>44287</v>
      </c>
      <c r="H59" s="184">
        <v>55847</v>
      </c>
      <c r="I59" s="184">
        <v>53889</v>
      </c>
      <c r="J59" s="184">
        <v>58751</v>
      </c>
      <c r="K59" s="184">
        <v>50512</v>
      </c>
      <c r="L59" s="184">
        <v>50023</v>
      </c>
      <c r="M59" s="184">
        <v>26645</v>
      </c>
      <c r="N59" s="184">
        <v>27032</v>
      </c>
      <c r="O59" s="184">
        <v>42990</v>
      </c>
    </row>
    <row r="60" spans="1:15" x14ac:dyDescent="0.15">
      <c r="A60" s="67"/>
      <c r="B60" s="67" t="s">
        <v>2221</v>
      </c>
      <c r="C60" s="65">
        <v>139521</v>
      </c>
      <c r="D60" s="65">
        <v>130063</v>
      </c>
      <c r="E60" s="189">
        <v>131720</v>
      </c>
      <c r="F60" s="189">
        <v>150525</v>
      </c>
      <c r="G60" s="189">
        <v>147265</v>
      </c>
      <c r="H60" s="189">
        <v>164520</v>
      </c>
      <c r="I60" s="189">
        <v>168619</v>
      </c>
      <c r="J60" s="189">
        <v>194087</v>
      </c>
      <c r="K60" s="189">
        <v>183469</v>
      </c>
      <c r="L60" s="189">
        <v>190553</v>
      </c>
      <c r="M60" s="189">
        <v>79234</v>
      </c>
      <c r="N60" s="189">
        <v>77278</v>
      </c>
      <c r="O60" s="189">
        <v>143950</v>
      </c>
    </row>
    <row r="61" spans="1:15" x14ac:dyDescent="0.15">
      <c r="C61" s="68"/>
      <c r="D61" s="68"/>
      <c r="E61" s="186"/>
    </row>
    <row r="62" spans="1:15" x14ac:dyDescent="0.15">
      <c r="C62" s="68"/>
      <c r="D62" s="68"/>
      <c r="E62" s="186"/>
    </row>
    <row r="63" spans="1:15" x14ac:dyDescent="0.15">
      <c r="A63" s="39" t="s">
        <v>2224</v>
      </c>
      <c r="E63" s="186"/>
    </row>
    <row r="64" spans="1:15" x14ac:dyDescent="0.15">
      <c r="A64" s="43" t="s">
        <v>2220</v>
      </c>
      <c r="B64" s="43" t="s">
        <v>472</v>
      </c>
      <c r="C64" s="59">
        <v>66128</v>
      </c>
      <c r="D64" s="59">
        <v>86068</v>
      </c>
      <c r="E64" s="183">
        <v>82684</v>
      </c>
      <c r="F64" s="183">
        <v>92602</v>
      </c>
      <c r="G64" s="183">
        <v>101067</v>
      </c>
      <c r="H64" s="183">
        <v>107375</v>
      </c>
      <c r="I64" s="183">
        <v>106316</v>
      </c>
      <c r="J64" s="183">
        <v>114332</v>
      </c>
      <c r="K64" s="183">
        <v>96079</v>
      </c>
      <c r="L64" s="183">
        <v>109377</v>
      </c>
      <c r="M64" s="183">
        <v>65033</v>
      </c>
      <c r="N64" s="183">
        <v>62430</v>
      </c>
      <c r="O64" s="924">
        <v>86094</v>
      </c>
    </row>
    <row r="65" spans="1:15" x14ac:dyDescent="0.15">
      <c r="B65" t="s">
        <v>471</v>
      </c>
      <c r="C65" s="68">
        <v>170522</v>
      </c>
      <c r="D65" s="68">
        <v>165580</v>
      </c>
      <c r="E65" s="184">
        <v>169298</v>
      </c>
      <c r="F65" s="184">
        <v>190159</v>
      </c>
      <c r="G65" s="184">
        <v>179267</v>
      </c>
      <c r="H65" s="184">
        <v>202407</v>
      </c>
      <c r="I65" s="184">
        <v>204969</v>
      </c>
      <c r="J65" s="184">
        <v>232553</v>
      </c>
      <c r="K65" s="184">
        <v>202072</v>
      </c>
      <c r="L65" s="184">
        <v>198830</v>
      </c>
      <c r="M65" s="184">
        <v>75599</v>
      </c>
      <c r="N65" s="184">
        <v>79512</v>
      </c>
      <c r="O65" s="915">
        <v>139638</v>
      </c>
    </row>
    <row r="66" spans="1:15" x14ac:dyDescent="0.15">
      <c r="A66" s="61"/>
      <c r="B66" s="61" t="s">
        <v>474</v>
      </c>
      <c r="C66" s="60">
        <v>139521</v>
      </c>
      <c r="D66" s="60">
        <v>130063</v>
      </c>
      <c r="E66" s="185">
        <v>131720</v>
      </c>
      <c r="F66" s="185">
        <v>150525</v>
      </c>
      <c r="G66" s="185">
        <v>147265</v>
      </c>
      <c r="H66" s="185">
        <v>164520</v>
      </c>
      <c r="I66" s="185">
        <v>168619</v>
      </c>
      <c r="J66" s="185">
        <v>194087</v>
      </c>
      <c r="K66" s="185">
        <v>183469</v>
      </c>
      <c r="L66" s="185">
        <v>190553</v>
      </c>
      <c r="M66" s="185">
        <v>79234</v>
      </c>
      <c r="N66" s="185">
        <v>77278</v>
      </c>
      <c r="O66" s="925">
        <v>143950</v>
      </c>
    </row>
    <row r="67" spans="1:15" x14ac:dyDescent="0.15">
      <c r="A67" s="67"/>
      <c r="B67" s="67" t="s">
        <v>2221</v>
      </c>
      <c r="C67" s="65">
        <v>376171</v>
      </c>
      <c r="D67" s="65">
        <v>381711</v>
      </c>
      <c r="E67" s="189">
        <v>383702</v>
      </c>
      <c r="F67" s="189">
        <v>433286</v>
      </c>
      <c r="G67" s="189">
        <v>427599</v>
      </c>
      <c r="H67" s="189">
        <v>474302</v>
      </c>
      <c r="I67" s="189">
        <v>479904</v>
      </c>
      <c r="J67" s="189">
        <v>540972</v>
      </c>
      <c r="K67" s="189">
        <v>481620</v>
      </c>
      <c r="L67" s="189">
        <v>498760</v>
      </c>
      <c r="M67" s="189">
        <v>219866</v>
      </c>
      <c r="N67" s="189">
        <v>219220</v>
      </c>
      <c r="O67" s="238">
        <v>369682</v>
      </c>
    </row>
    <row r="68" spans="1:15" x14ac:dyDescent="0.15">
      <c r="A68" s="922"/>
      <c r="B68" s="922"/>
      <c r="C68" s="918"/>
      <c r="D68" s="91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926"/>
    </row>
    <row r="69" spans="1:15" x14ac:dyDescent="0.15">
      <c r="A69" s="922"/>
      <c r="B69" s="922"/>
      <c r="C69" s="918"/>
      <c r="D69" s="91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926"/>
    </row>
    <row r="70" spans="1:15" x14ac:dyDescent="0.15">
      <c r="A70" s="927" t="s">
        <v>2241</v>
      </c>
      <c r="B70" s="927"/>
      <c r="C70" s="918"/>
      <c r="D70" s="918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926"/>
    </row>
    <row r="71" spans="1:15" x14ac:dyDescent="0.15">
      <c r="A71" s="43" t="s">
        <v>2220</v>
      </c>
      <c r="B71" s="43" t="s">
        <v>472</v>
      </c>
      <c r="C71" s="59">
        <v>28163</v>
      </c>
      <c r="D71" s="59">
        <v>31518</v>
      </c>
      <c r="E71" s="183">
        <v>37158</v>
      </c>
      <c r="F71" s="183">
        <v>36190</v>
      </c>
      <c r="G71" s="183">
        <v>43336</v>
      </c>
      <c r="H71" s="183">
        <v>49406</v>
      </c>
      <c r="I71" s="183">
        <v>54712</v>
      </c>
      <c r="J71" s="183">
        <v>60584</v>
      </c>
      <c r="K71" s="183">
        <v>57924</v>
      </c>
      <c r="L71" s="183">
        <v>56957</v>
      </c>
      <c r="M71" s="183">
        <v>40436</v>
      </c>
      <c r="N71" s="183">
        <v>51838.926685999992</v>
      </c>
      <c r="O71" s="924">
        <v>62298.063816999987</v>
      </c>
    </row>
    <row r="72" spans="1:15" x14ac:dyDescent="0.15">
      <c r="A72" s="922"/>
      <c r="B72" s="922" t="s">
        <v>471</v>
      </c>
      <c r="C72" s="918">
        <v>114765</v>
      </c>
      <c r="D72" s="918">
        <v>114672</v>
      </c>
      <c r="E72" s="184">
        <v>118191</v>
      </c>
      <c r="F72" s="184">
        <v>126486</v>
      </c>
      <c r="G72" s="184">
        <v>119463</v>
      </c>
      <c r="H72" s="184">
        <v>138029</v>
      </c>
      <c r="I72" s="184">
        <v>144890</v>
      </c>
      <c r="J72" s="184">
        <v>163081</v>
      </c>
      <c r="K72" s="184">
        <v>135674</v>
      </c>
      <c r="L72" s="184">
        <v>134432</v>
      </c>
      <c r="M72" s="184">
        <v>50462</v>
      </c>
      <c r="N72" s="184">
        <v>54925</v>
      </c>
      <c r="O72" s="915">
        <v>96184</v>
      </c>
    </row>
    <row r="73" spans="1:15" x14ac:dyDescent="0.15">
      <c r="A73" s="61"/>
      <c r="B73" s="61" t="s">
        <v>474</v>
      </c>
      <c r="C73" s="60">
        <v>127463</v>
      </c>
      <c r="D73" s="60">
        <v>125992</v>
      </c>
      <c r="E73" s="185">
        <v>127607</v>
      </c>
      <c r="F73" s="185">
        <v>140468</v>
      </c>
      <c r="G73" s="185">
        <v>134568</v>
      </c>
      <c r="H73" s="185">
        <v>154423</v>
      </c>
      <c r="I73" s="185">
        <v>161121</v>
      </c>
      <c r="J73" s="185">
        <v>179504</v>
      </c>
      <c r="K73" s="185">
        <v>158406</v>
      </c>
      <c r="L73" s="185">
        <v>165183</v>
      </c>
      <c r="M73" s="185">
        <v>65891</v>
      </c>
      <c r="N73" s="185">
        <v>66025</v>
      </c>
      <c r="O73" s="925">
        <v>125078</v>
      </c>
    </row>
    <row r="74" spans="1:15" x14ac:dyDescent="0.15">
      <c r="A74" s="67" t="s">
        <v>2225</v>
      </c>
      <c r="B74" s="67" t="s">
        <v>2221</v>
      </c>
      <c r="C74" s="65">
        <v>270391</v>
      </c>
      <c r="D74" s="65">
        <v>272182</v>
      </c>
      <c r="E74" s="189">
        <v>282956</v>
      </c>
      <c r="F74" s="189">
        <v>303144</v>
      </c>
      <c r="G74" s="189">
        <v>297367</v>
      </c>
      <c r="H74" s="189">
        <v>341858</v>
      </c>
      <c r="I74" s="189">
        <v>360723</v>
      </c>
      <c r="J74" s="189">
        <v>403169</v>
      </c>
      <c r="K74" s="189">
        <v>352004</v>
      </c>
      <c r="L74" s="189">
        <v>356572</v>
      </c>
      <c r="M74" s="189">
        <v>156789</v>
      </c>
      <c r="N74" s="189">
        <v>172788.92668599999</v>
      </c>
      <c r="O74" s="238">
        <v>283560.06381700002</v>
      </c>
    </row>
    <row r="75" spans="1:15" x14ac:dyDescent="0.15">
      <c r="C75" s="68"/>
      <c r="D75" s="68"/>
      <c r="E75" s="184"/>
      <c r="F75" s="184"/>
      <c r="G75" s="184"/>
      <c r="H75" s="184"/>
      <c r="I75" s="184"/>
    </row>
    <row r="76" spans="1:15" x14ac:dyDescent="0.15">
      <c r="C76" s="68"/>
      <c r="D76" s="68"/>
      <c r="E76" s="184"/>
      <c r="F76" s="184"/>
      <c r="G76" s="184"/>
      <c r="H76" s="184"/>
      <c r="I76" s="184"/>
    </row>
    <row r="77" spans="1:15" x14ac:dyDescent="0.15">
      <c r="A77" s="62" t="s">
        <v>2219</v>
      </c>
      <c r="B77" s="46"/>
      <c r="C77" s="68"/>
      <c r="D77" s="68"/>
      <c r="E77" s="184"/>
      <c r="F77" s="184"/>
      <c r="G77" s="184"/>
      <c r="H77" s="184"/>
      <c r="I77" s="184"/>
    </row>
    <row r="78" spans="1:15" x14ac:dyDescent="0.15">
      <c r="A78" s="57" t="s">
        <v>2220</v>
      </c>
      <c r="B78" s="58" t="s">
        <v>158</v>
      </c>
      <c r="C78" s="152">
        <v>8040</v>
      </c>
      <c r="D78" s="152">
        <v>9902</v>
      </c>
      <c r="E78" s="152">
        <v>11746</v>
      </c>
      <c r="F78" s="152">
        <v>11500</v>
      </c>
      <c r="G78" s="152">
        <v>12943</v>
      </c>
      <c r="H78" s="152">
        <v>17009</v>
      </c>
      <c r="I78" s="152">
        <v>20183</v>
      </c>
      <c r="J78" s="152">
        <v>22886</v>
      </c>
      <c r="K78" s="152">
        <v>19586</v>
      </c>
      <c r="L78" s="152">
        <v>17026</v>
      </c>
      <c r="M78" s="152">
        <v>8435</v>
      </c>
      <c r="N78" s="152">
        <v>8359.9266859999916</v>
      </c>
      <c r="O78" s="152">
        <v>10110.063816999987</v>
      </c>
    </row>
    <row r="79" spans="1:15" x14ac:dyDescent="0.15">
      <c r="A79" s="46"/>
      <c r="B79" s="48" t="s">
        <v>159</v>
      </c>
      <c r="C79" s="50">
        <v>3858</v>
      </c>
      <c r="D79" s="50">
        <v>3899</v>
      </c>
      <c r="E79" s="50">
        <v>2709</v>
      </c>
      <c r="F79" s="50">
        <v>3925</v>
      </c>
      <c r="G79" s="50">
        <v>4401</v>
      </c>
      <c r="H79" s="50">
        <v>4931</v>
      </c>
      <c r="I79" s="50">
        <v>6207</v>
      </c>
      <c r="J79" s="50">
        <v>6378</v>
      </c>
      <c r="K79" s="50">
        <v>7397</v>
      </c>
      <c r="L79" s="50">
        <v>7253</v>
      </c>
      <c r="M79" s="50">
        <v>4103</v>
      </c>
      <c r="N79" s="50">
        <v>2954</v>
      </c>
      <c r="O79" s="50">
        <v>3389</v>
      </c>
    </row>
    <row r="80" spans="1:15" x14ac:dyDescent="0.15">
      <c r="A80" s="46"/>
      <c r="B80" s="48" t="s">
        <v>160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</row>
    <row r="81" spans="1:15" x14ac:dyDescent="0.15">
      <c r="A81" s="46"/>
      <c r="B81" s="48" t="s">
        <v>161</v>
      </c>
      <c r="C81" s="50">
        <v>251</v>
      </c>
      <c r="D81" s="50">
        <v>290</v>
      </c>
      <c r="E81" s="50">
        <v>419</v>
      </c>
      <c r="F81" s="50">
        <v>242</v>
      </c>
      <c r="G81" s="50">
        <v>163</v>
      </c>
      <c r="H81" s="50">
        <v>0</v>
      </c>
      <c r="I81" s="50">
        <v>213</v>
      </c>
      <c r="J81" s="50">
        <v>362</v>
      </c>
      <c r="K81" s="50">
        <v>310</v>
      </c>
      <c r="L81" s="50">
        <v>501</v>
      </c>
      <c r="M81" s="50">
        <v>93</v>
      </c>
      <c r="N81" s="50">
        <v>49</v>
      </c>
      <c r="O81" s="50">
        <v>53</v>
      </c>
    </row>
    <row r="82" spans="1:15" x14ac:dyDescent="0.15">
      <c r="A82" s="46"/>
      <c r="B82" s="48" t="s">
        <v>162</v>
      </c>
      <c r="C82" s="50">
        <v>0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</row>
    <row r="83" spans="1:15" x14ac:dyDescent="0.15">
      <c r="A83" s="46"/>
      <c r="B83" s="48" t="s">
        <v>163</v>
      </c>
      <c r="C83" s="50">
        <v>147</v>
      </c>
      <c r="D83" s="50">
        <v>147</v>
      </c>
      <c r="E83" s="50">
        <v>113</v>
      </c>
      <c r="F83" s="50">
        <v>151</v>
      </c>
      <c r="G83" s="50">
        <v>105</v>
      </c>
      <c r="H83" s="50">
        <v>0</v>
      </c>
      <c r="I83" s="50">
        <v>178</v>
      </c>
      <c r="J83" s="50">
        <v>265</v>
      </c>
      <c r="K83" s="50">
        <v>139</v>
      </c>
      <c r="L83" s="50">
        <v>31</v>
      </c>
      <c r="M83" s="50">
        <v>25</v>
      </c>
      <c r="N83" s="50">
        <v>80</v>
      </c>
      <c r="O83" s="50">
        <v>57</v>
      </c>
    </row>
    <row r="84" spans="1:15" x14ac:dyDescent="0.15">
      <c r="A84" s="51"/>
      <c r="B84" s="52" t="s">
        <v>164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</row>
    <row r="85" spans="1:15" x14ac:dyDescent="0.15">
      <c r="A85" s="63" t="s">
        <v>2225</v>
      </c>
      <c r="B85" s="64" t="s">
        <v>2221</v>
      </c>
      <c r="C85" s="55">
        <v>12296</v>
      </c>
      <c r="D85" s="239">
        <v>14238</v>
      </c>
      <c r="E85" s="239">
        <v>14987</v>
      </c>
      <c r="F85" s="239">
        <v>15818</v>
      </c>
      <c r="G85" s="239">
        <v>17612</v>
      </c>
      <c r="H85" s="239">
        <v>21940</v>
      </c>
      <c r="I85" s="239">
        <v>26781</v>
      </c>
      <c r="J85" s="239">
        <v>29891</v>
      </c>
      <c r="K85" s="239">
        <v>27432</v>
      </c>
      <c r="L85" s="239">
        <v>24811</v>
      </c>
      <c r="M85" s="239">
        <v>12656</v>
      </c>
      <c r="N85" s="239">
        <v>11442.926685999992</v>
      </c>
      <c r="O85" s="239">
        <v>13609.063816999987</v>
      </c>
    </row>
    <row r="86" spans="1:15" x14ac:dyDescent="0.15">
      <c r="A86" s="40"/>
      <c r="B86" s="40"/>
      <c r="C86" s="68" t="s">
        <v>120</v>
      </c>
      <c r="D86" s="68"/>
      <c r="E86" s="184"/>
      <c r="F86" s="184"/>
      <c r="G86" s="184"/>
      <c r="H86" s="184"/>
      <c r="I86" s="184"/>
    </row>
    <row r="87" spans="1:15" x14ac:dyDescent="0.15">
      <c r="A87" s="62" t="s">
        <v>2222</v>
      </c>
      <c r="B87" s="46"/>
      <c r="C87" s="68"/>
      <c r="D87" s="68"/>
      <c r="E87" s="184"/>
      <c r="F87" s="184"/>
      <c r="G87" s="184"/>
      <c r="H87" s="184"/>
      <c r="I87" s="184"/>
    </row>
    <row r="88" spans="1:15" x14ac:dyDescent="0.15">
      <c r="A88" s="57" t="s">
        <v>2220</v>
      </c>
      <c r="B88" s="43" t="s">
        <v>2216</v>
      </c>
      <c r="C88" s="152">
        <v>51582</v>
      </c>
      <c r="D88" s="152">
        <v>48584</v>
      </c>
      <c r="E88" s="152">
        <v>50393</v>
      </c>
      <c r="F88" s="152">
        <v>53731</v>
      </c>
      <c r="G88" s="152">
        <v>49246</v>
      </c>
      <c r="H88" s="152">
        <v>56578</v>
      </c>
      <c r="I88" s="152">
        <v>61448</v>
      </c>
      <c r="J88" s="152">
        <v>69437</v>
      </c>
      <c r="K88" s="152">
        <v>57356</v>
      </c>
      <c r="L88" s="152">
        <v>57930</v>
      </c>
      <c r="M88" s="152">
        <v>20624</v>
      </c>
      <c r="N88" s="152">
        <v>19580</v>
      </c>
      <c r="O88" s="792">
        <v>36498</v>
      </c>
    </row>
    <row r="89" spans="1:15" x14ac:dyDescent="0.15">
      <c r="A89" s="46"/>
      <c r="B89" s="61" t="s">
        <v>2217</v>
      </c>
      <c r="C89" s="50">
        <v>15137</v>
      </c>
      <c r="D89" s="50">
        <v>16825</v>
      </c>
      <c r="E89" s="50">
        <v>18233</v>
      </c>
      <c r="F89" s="50">
        <v>17670</v>
      </c>
      <c r="G89" s="50">
        <v>18891</v>
      </c>
      <c r="H89" s="50">
        <v>23001</v>
      </c>
      <c r="I89" s="50">
        <v>24263</v>
      </c>
      <c r="J89" s="50">
        <v>25501</v>
      </c>
      <c r="K89" s="50">
        <v>21553</v>
      </c>
      <c r="L89" s="50">
        <v>21823</v>
      </c>
      <c r="M89" s="50">
        <v>11048</v>
      </c>
      <c r="N89" s="50">
        <v>10772</v>
      </c>
      <c r="O89" s="511">
        <v>16602</v>
      </c>
    </row>
    <row r="90" spans="1:15" x14ac:dyDescent="0.15">
      <c r="A90" s="67" t="s">
        <v>2225</v>
      </c>
      <c r="B90" s="64" t="s">
        <v>2221</v>
      </c>
      <c r="C90" s="239">
        <v>66719</v>
      </c>
      <c r="D90" s="239">
        <v>65409</v>
      </c>
      <c r="E90" s="239">
        <v>68626</v>
      </c>
      <c r="F90" s="239">
        <v>71401</v>
      </c>
      <c r="G90" s="239">
        <v>68137</v>
      </c>
      <c r="H90" s="239">
        <v>79579</v>
      </c>
      <c r="I90" s="239">
        <v>85711</v>
      </c>
      <c r="J90" s="239">
        <v>94938</v>
      </c>
      <c r="K90" s="239">
        <v>78909</v>
      </c>
      <c r="L90" s="239">
        <v>79753</v>
      </c>
      <c r="M90" s="239">
        <v>31672</v>
      </c>
      <c r="N90" s="239">
        <v>30352</v>
      </c>
      <c r="O90" s="830">
        <v>53100</v>
      </c>
    </row>
    <row r="91" spans="1:15" x14ac:dyDescent="0.15">
      <c r="B91" s="48"/>
      <c r="C91" s="233"/>
      <c r="D91" s="233"/>
      <c r="E91" s="233"/>
      <c r="F91" s="233"/>
      <c r="G91" s="233"/>
      <c r="H91" s="233"/>
      <c r="I91" s="233"/>
    </row>
    <row r="92" spans="1:15" x14ac:dyDescent="0.15">
      <c r="A92" t="s">
        <v>2223</v>
      </c>
      <c r="B92" s="145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</row>
    <row r="93" spans="1:15" x14ac:dyDescent="0.15">
      <c r="A93" s="43" t="s">
        <v>2220</v>
      </c>
      <c r="B93" s="920" t="s">
        <v>2216</v>
      </c>
      <c r="C93" s="59">
        <v>42736</v>
      </c>
      <c r="D93" s="59">
        <v>39953</v>
      </c>
      <c r="E93" s="59">
        <v>38901</v>
      </c>
      <c r="F93" s="59">
        <v>45772</v>
      </c>
      <c r="G93" s="59">
        <v>42890</v>
      </c>
      <c r="H93" s="59">
        <v>44376</v>
      </c>
      <c r="I93" s="59">
        <v>50043</v>
      </c>
      <c r="J93" s="59">
        <v>57567</v>
      </c>
      <c r="K93" s="59">
        <v>53338</v>
      </c>
      <c r="L93" s="59">
        <v>70343</v>
      </c>
      <c r="M93" s="59">
        <v>25404</v>
      </c>
      <c r="N93" s="59">
        <v>25183</v>
      </c>
      <c r="O93" s="792">
        <v>51268</v>
      </c>
    </row>
    <row r="94" spans="1:15" x14ac:dyDescent="0.15">
      <c r="A94" s="921"/>
      <c r="B94" s="148" t="s">
        <v>2217</v>
      </c>
      <c r="C94" s="53">
        <v>17193</v>
      </c>
      <c r="D94" s="53">
        <v>17168</v>
      </c>
      <c r="E94" s="53">
        <v>17436</v>
      </c>
      <c r="F94" s="53">
        <v>17675</v>
      </c>
      <c r="G94" s="53">
        <v>18446</v>
      </c>
      <c r="H94" s="53">
        <v>22805</v>
      </c>
      <c r="I94" s="53">
        <v>23505</v>
      </c>
      <c r="J94" s="53">
        <v>24990</v>
      </c>
      <c r="K94" s="53">
        <v>20264</v>
      </c>
      <c r="L94" s="53">
        <v>25039</v>
      </c>
      <c r="M94" s="53">
        <v>12872</v>
      </c>
      <c r="N94" s="53">
        <v>13548</v>
      </c>
      <c r="O94" s="886">
        <v>21831</v>
      </c>
    </row>
    <row r="95" spans="1:15" x14ac:dyDescent="0.15">
      <c r="A95" s="67" t="s">
        <v>2225</v>
      </c>
      <c r="B95" s="247" t="s">
        <v>2221</v>
      </c>
      <c r="C95" s="66">
        <v>59929</v>
      </c>
      <c r="D95" s="66">
        <v>57121</v>
      </c>
      <c r="E95" s="66">
        <v>56337</v>
      </c>
      <c r="F95" s="66">
        <v>63447</v>
      </c>
      <c r="G95" s="66">
        <v>61336</v>
      </c>
      <c r="H95" s="66">
        <v>67181</v>
      </c>
      <c r="I95" s="66">
        <v>73548</v>
      </c>
      <c r="J95" s="66">
        <v>82557</v>
      </c>
      <c r="K95" s="66">
        <v>73602</v>
      </c>
      <c r="L95" s="66">
        <v>95382</v>
      </c>
      <c r="M95" s="66">
        <v>38276</v>
      </c>
      <c r="N95" s="66">
        <v>38731</v>
      </c>
      <c r="O95" s="928">
        <v>73099</v>
      </c>
    </row>
    <row r="96" spans="1:15" x14ac:dyDescent="0.15">
      <c r="B96" s="919"/>
      <c r="C96" s="918"/>
      <c r="D96" s="918"/>
      <c r="E96" s="918"/>
      <c r="F96" s="918"/>
      <c r="G96" s="918"/>
      <c r="H96" s="918"/>
      <c r="I96" s="918"/>
      <c r="J96" s="918"/>
      <c r="K96" s="918"/>
      <c r="L96" s="918"/>
      <c r="M96" s="918"/>
      <c r="N96" s="918"/>
      <c r="O96" s="918"/>
    </row>
    <row r="97" spans="1:15" x14ac:dyDescent="0.15">
      <c r="A97" s="149"/>
      <c r="B97" s="917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</row>
    <row r="98" spans="1:15" x14ac:dyDescent="0.15">
      <c r="A98" t="s">
        <v>2224</v>
      </c>
      <c r="B98" s="917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</row>
    <row r="99" spans="1:15" x14ac:dyDescent="0.15">
      <c r="A99" s="43" t="s">
        <v>2220</v>
      </c>
      <c r="B99" s="247" t="s">
        <v>472</v>
      </c>
      <c r="C99" s="66">
        <v>12296</v>
      </c>
      <c r="D99" s="66">
        <v>14238</v>
      </c>
      <c r="E99" s="66">
        <v>14987</v>
      </c>
      <c r="F99" s="66">
        <v>15818</v>
      </c>
      <c r="G99" s="66">
        <v>17612</v>
      </c>
      <c r="H99" s="66">
        <v>21940</v>
      </c>
      <c r="I99" s="66">
        <v>26781</v>
      </c>
      <c r="J99" s="66">
        <v>29891</v>
      </c>
      <c r="K99" s="66">
        <v>27432</v>
      </c>
      <c r="L99" s="66">
        <v>24811</v>
      </c>
      <c r="M99" s="66">
        <v>12656</v>
      </c>
      <c r="N99" s="66">
        <v>11442.926685999992</v>
      </c>
      <c r="O99" s="66">
        <f>O85</f>
        <v>13609.063816999987</v>
      </c>
    </row>
    <row r="100" spans="1:15" x14ac:dyDescent="0.15">
      <c r="A100" s="922"/>
      <c r="B100" s="922" t="s">
        <v>471</v>
      </c>
      <c r="C100" s="49">
        <v>66719</v>
      </c>
      <c r="D100" s="49">
        <v>65409</v>
      </c>
      <c r="E100" s="49">
        <v>68626</v>
      </c>
      <c r="F100" s="49">
        <v>71401</v>
      </c>
      <c r="G100" s="49">
        <v>68137</v>
      </c>
      <c r="H100" s="49">
        <v>79579</v>
      </c>
      <c r="I100" s="49">
        <v>85711</v>
      </c>
      <c r="J100" s="54">
        <v>94938</v>
      </c>
      <c r="K100" s="54">
        <v>78909</v>
      </c>
      <c r="L100" s="54">
        <v>79753</v>
      </c>
      <c r="M100" s="54">
        <v>31672</v>
      </c>
      <c r="N100" s="54">
        <v>30352</v>
      </c>
      <c r="O100" s="54">
        <f>ROUND(O109*O88/O90,0)</f>
        <v>66147</v>
      </c>
    </row>
    <row r="101" spans="1:15" x14ac:dyDescent="0.15">
      <c r="A101" s="923"/>
      <c r="B101" s="44" t="s">
        <v>474</v>
      </c>
      <c r="C101" s="53">
        <v>59929</v>
      </c>
      <c r="D101" s="53">
        <v>57121</v>
      </c>
      <c r="E101" s="53">
        <v>56337</v>
      </c>
      <c r="F101" s="53">
        <v>63447</v>
      </c>
      <c r="G101" s="53">
        <v>61336</v>
      </c>
      <c r="H101" s="53">
        <v>67181</v>
      </c>
      <c r="I101" s="49">
        <v>73548</v>
      </c>
      <c r="J101" s="54">
        <v>82557</v>
      </c>
      <c r="K101" s="54">
        <v>73602</v>
      </c>
      <c r="L101" s="54">
        <v>95382</v>
      </c>
      <c r="M101" s="54">
        <v>38276</v>
      </c>
      <c r="N101" s="54">
        <v>38731</v>
      </c>
      <c r="O101" s="54">
        <f>O95</f>
        <v>73099</v>
      </c>
    </row>
    <row r="102" spans="1:15" x14ac:dyDescent="0.15">
      <c r="A102" s="42"/>
      <c r="B102" s="43" t="s">
        <v>2221</v>
      </c>
      <c r="C102" s="98">
        <v>138944</v>
      </c>
      <c r="D102" s="98">
        <v>136768</v>
      </c>
      <c r="E102" s="98">
        <v>139950</v>
      </c>
      <c r="F102" s="98">
        <v>150666</v>
      </c>
      <c r="G102" s="98">
        <v>147085</v>
      </c>
      <c r="H102" s="98">
        <v>168700</v>
      </c>
      <c r="I102" s="98">
        <v>186040</v>
      </c>
      <c r="J102" s="98">
        <v>207386</v>
      </c>
      <c r="K102" s="98">
        <v>179943</v>
      </c>
      <c r="L102" s="98">
        <v>199946</v>
      </c>
      <c r="M102" s="98">
        <v>82604</v>
      </c>
      <c r="N102" s="98">
        <v>80525.926685999992</v>
      </c>
      <c r="O102" s="98">
        <f>SUM(O99:O101)</f>
        <v>152855.06381699999</v>
      </c>
    </row>
    <row r="103" spans="1:15" x14ac:dyDescent="0.15">
      <c r="A103" s="44"/>
      <c r="B103" s="61" t="s">
        <v>2217</v>
      </c>
      <c r="C103" s="100">
        <v>77836</v>
      </c>
      <c r="D103" s="100">
        <v>81237</v>
      </c>
      <c r="E103" s="100">
        <v>83225</v>
      </c>
      <c r="F103" s="100">
        <v>80534</v>
      </c>
      <c r="G103" s="100">
        <v>82771</v>
      </c>
      <c r="H103" s="100">
        <v>107900</v>
      </c>
      <c r="I103" s="100">
        <v>105452</v>
      </c>
      <c r="J103" s="100">
        <v>105999</v>
      </c>
      <c r="K103" s="100">
        <v>93442</v>
      </c>
      <c r="L103" s="100">
        <v>91602</v>
      </c>
      <c r="M103" s="100">
        <v>54747</v>
      </c>
      <c r="N103" s="100">
        <v>68324</v>
      </c>
      <c r="O103" s="100">
        <v>90447</v>
      </c>
    </row>
    <row r="104" spans="1:15" x14ac:dyDescent="0.15">
      <c r="A104" s="67" t="s">
        <v>2225</v>
      </c>
      <c r="B104" s="67" t="s">
        <v>2221</v>
      </c>
      <c r="C104" s="112">
        <v>271318</v>
      </c>
      <c r="D104" s="112">
        <v>270299</v>
      </c>
      <c r="E104" s="112">
        <v>268911</v>
      </c>
      <c r="F104" s="112">
        <v>289082</v>
      </c>
      <c r="G104" s="112">
        <v>275235</v>
      </c>
      <c r="H104" s="112">
        <v>317862</v>
      </c>
      <c r="I104" s="112">
        <v>329959</v>
      </c>
      <c r="J104" s="112">
        <v>350172</v>
      </c>
      <c r="K104" s="112">
        <v>339399</v>
      </c>
      <c r="L104" s="112">
        <v>348941</v>
      </c>
      <c r="M104" s="112">
        <v>162801</v>
      </c>
      <c r="N104" s="112">
        <v>195323</v>
      </c>
      <c r="O104" s="112">
        <f>O102+O103</f>
        <v>243302.06381699999</v>
      </c>
    </row>
    <row r="105" spans="1:15" x14ac:dyDescent="0.15">
      <c r="C105" s="68"/>
      <c r="D105" s="68"/>
      <c r="E105" s="184"/>
      <c r="F105" s="184"/>
      <c r="G105" s="184"/>
      <c r="H105" s="184"/>
      <c r="I105" s="184"/>
    </row>
    <row r="106" spans="1:15" x14ac:dyDescent="0.15">
      <c r="C106" s="68"/>
      <c r="D106" s="68"/>
      <c r="E106" s="186"/>
    </row>
    <row r="107" spans="1:15" x14ac:dyDescent="0.15">
      <c r="A107" s="39" t="s">
        <v>365</v>
      </c>
      <c r="E107" s="186"/>
    </row>
    <row r="108" spans="1:15" x14ac:dyDescent="0.15">
      <c r="A108" s="109" t="s">
        <v>107</v>
      </c>
      <c r="B108" s="109" t="s">
        <v>113</v>
      </c>
      <c r="C108" s="152">
        <v>28163</v>
      </c>
      <c r="D108" s="152">
        <v>31518</v>
      </c>
      <c r="E108" s="152">
        <v>37158</v>
      </c>
      <c r="F108" s="152">
        <v>36190</v>
      </c>
      <c r="G108" s="152">
        <v>43336</v>
      </c>
      <c r="H108" s="152">
        <v>49406</v>
      </c>
      <c r="I108" s="152">
        <v>54712</v>
      </c>
      <c r="J108" s="152">
        <v>60584</v>
      </c>
      <c r="K108" s="152">
        <v>57924</v>
      </c>
      <c r="L108" s="152">
        <v>56957</v>
      </c>
      <c r="M108" s="152">
        <v>40436</v>
      </c>
      <c r="N108" s="152">
        <v>51838.926685999992</v>
      </c>
      <c r="O108" s="792">
        <f>'7地域観光消費'!P15+'7地域観光消費'!P16</f>
        <v>62298.063816999987</v>
      </c>
    </row>
    <row r="109" spans="1:15" x14ac:dyDescent="0.15">
      <c r="A109" s="56"/>
      <c r="B109" s="56" t="s">
        <v>114</v>
      </c>
      <c r="C109" s="50">
        <v>114765</v>
      </c>
      <c r="D109" s="50">
        <v>114672</v>
      </c>
      <c r="E109" s="50">
        <v>118191</v>
      </c>
      <c r="F109" s="50">
        <v>126486</v>
      </c>
      <c r="G109" s="50">
        <v>119463</v>
      </c>
      <c r="H109" s="50">
        <v>138029</v>
      </c>
      <c r="I109" s="50">
        <v>144890</v>
      </c>
      <c r="J109" s="50">
        <v>163081</v>
      </c>
      <c r="K109" s="50">
        <v>135674</v>
      </c>
      <c r="L109" s="50">
        <v>134432</v>
      </c>
      <c r="M109" s="50">
        <v>50462</v>
      </c>
      <c r="N109" s="50">
        <v>54925</v>
      </c>
      <c r="O109" s="511">
        <f>'7地域観光消費'!P13+'7地域観光消費'!P14</f>
        <v>96235</v>
      </c>
    </row>
    <row r="110" spans="1:15" x14ac:dyDescent="0.15">
      <c r="A110" s="110"/>
      <c r="B110" s="110" t="s">
        <v>115</v>
      </c>
      <c r="C110" s="55">
        <v>127463</v>
      </c>
      <c r="D110" s="55">
        <v>125992</v>
      </c>
      <c r="E110" s="55">
        <v>127607</v>
      </c>
      <c r="F110" s="55">
        <v>140468</v>
      </c>
      <c r="G110" s="55">
        <v>134568</v>
      </c>
      <c r="H110" s="55">
        <v>154423</v>
      </c>
      <c r="I110" s="55">
        <v>161121</v>
      </c>
      <c r="J110" s="55">
        <v>179504</v>
      </c>
      <c r="K110" s="55">
        <v>158406</v>
      </c>
      <c r="L110" s="55">
        <v>165183</v>
      </c>
      <c r="M110" s="55">
        <v>65891</v>
      </c>
      <c r="N110" s="55">
        <v>66025</v>
      </c>
      <c r="O110" s="793">
        <f>'7地域観光消費'!P17+'7地域観光消費'!P18</f>
        <v>125027</v>
      </c>
    </row>
    <row r="111" spans="1:15" x14ac:dyDescent="0.15">
      <c r="A111" s="111"/>
      <c r="B111" s="111" t="s">
        <v>110</v>
      </c>
      <c r="C111" s="55">
        <v>270391</v>
      </c>
      <c r="D111" s="55">
        <v>272182</v>
      </c>
      <c r="E111" s="55">
        <v>282956</v>
      </c>
      <c r="F111" s="55">
        <v>303144</v>
      </c>
      <c r="G111" s="55">
        <v>297367</v>
      </c>
      <c r="H111" s="55">
        <v>341858</v>
      </c>
      <c r="I111" s="55">
        <v>360723</v>
      </c>
      <c r="J111" s="55">
        <v>403169</v>
      </c>
      <c r="K111" s="55">
        <v>352004</v>
      </c>
      <c r="L111" s="55">
        <v>356572</v>
      </c>
      <c r="M111" s="55">
        <v>156789</v>
      </c>
      <c r="N111" s="55">
        <v>172788.92668599999</v>
      </c>
      <c r="O111" s="793">
        <f>SUM(O108:O110)</f>
        <v>283560.06381700002</v>
      </c>
    </row>
    <row r="112" spans="1:15" x14ac:dyDescent="0.15">
      <c r="A112" s="31"/>
      <c r="B112" s="31"/>
      <c r="C112" s="233"/>
      <c r="D112" s="233"/>
      <c r="E112" s="233"/>
      <c r="F112" s="233"/>
      <c r="G112" s="233"/>
      <c r="H112" s="233"/>
      <c r="I112" s="233"/>
    </row>
    <row r="113" spans="1:19" x14ac:dyDescent="0.15">
      <c r="A113" s="93" t="s">
        <v>390</v>
      </c>
      <c r="F113" s="212" t="s">
        <v>171</v>
      </c>
      <c r="K113" s="159" t="s">
        <v>168</v>
      </c>
      <c r="Q113" s="929"/>
      <c r="R113" s="54"/>
      <c r="S113" s="68"/>
    </row>
    <row r="114" spans="1:19" x14ac:dyDescent="0.15">
      <c r="A114" s="962" t="s">
        <v>301</v>
      </c>
      <c r="B114" s="962"/>
      <c r="C114" s="67" t="s">
        <v>169</v>
      </c>
      <c r="D114" s="67" t="s">
        <v>303</v>
      </c>
      <c r="E114" s="67" t="s">
        <v>304</v>
      </c>
      <c r="F114" s="67" t="s">
        <v>305</v>
      </c>
      <c r="G114" s="67" t="s">
        <v>306</v>
      </c>
      <c r="H114" s="67" t="s">
        <v>307</v>
      </c>
      <c r="I114" s="67" t="s">
        <v>316</v>
      </c>
      <c r="J114" s="67" t="s">
        <v>404</v>
      </c>
      <c r="K114" s="396" t="s">
        <v>445</v>
      </c>
      <c r="L114" s="67" t="s">
        <v>450</v>
      </c>
      <c r="M114" s="913" t="s">
        <v>514</v>
      </c>
      <c r="N114" s="913" t="s">
        <v>2170</v>
      </c>
      <c r="O114" s="913" t="s">
        <v>2201</v>
      </c>
      <c r="Q114" s="929"/>
      <c r="R114" s="54"/>
    </row>
    <row r="115" spans="1:19" x14ac:dyDescent="0.15">
      <c r="A115" t="s">
        <v>372</v>
      </c>
      <c r="B115" t="s">
        <v>173</v>
      </c>
      <c r="C115" s="59">
        <v>62282</v>
      </c>
      <c r="D115" s="59">
        <v>60438</v>
      </c>
      <c r="E115" s="59">
        <v>63981</v>
      </c>
      <c r="F115" s="59">
        <v>67792</v>
      </c>
      <c r="G115" s="59">
        <v>61826</v>
      </c>
      <c r="H115" s="59">
        <v>70447</v>
      </c>
      <c r="I115" s="59">
        <v>74664</v>
      </c>
      <c r="J115" s="59">
        <v>84066</v>
      </c>
      <c r="K115" s="59">
        <v>68746</v>
      </c>
      <c r="L115" s="59">
        <v>63785</v>
      </c>
      <c r="M115" s="59">
        <v>21292</v>
      </c>
      <c r="N115" s="59">
        <v>19112</v>
      </c>
      <c r="O115" s="59">
        <f>ROUND(O109*O88/O90,0)</f>
        <v>66147</v>
      </c>
      <c r="Q115" s="929"/>
      <c r="R115" s="54"/>
      <c r="S115" s="68"/>
    </row>
    <row r="116" spans="1:19" x14ac:dyDescent="0.15">
      <c r="B116" t="s">
        <v>371</v>
      </c>
      <c r="C116" s="68">
        <v>109466</v>
      </c>
      <c r="D116" s="68">
        <v>102810</v>
      </c>
      <c r="E116" s="68">
        <v>105138</v>
      </c>
      <c r="F116" s="68">
        <v>116287</v>
      </c>
      <c r="G116" s="68">
        <v>110520</v>
      </c>
      <c r="H116" s="68">
        <v>121390</v>
      </c>
      <c r="I116" s="68">
        <v>127463</v>
      </c>
      <c r="J116" s="68">
        <v>144430</v>
      </c>
      <c r="K116" s="68">
        <v>135649</v>
      </c>
      <c r="L116" s="68">
        <v>146799</v>
      </c>
      <c r="M116" s="68">
        <v>51974</v>
      </c>
      <c r="N116" s="68">
        <v>44398</v>
      </c>
      <c r="O116" s="68">
        <f>ROUND(O110*O93/O95,9)</f>
        <v>87687.714414697999</v>
      </c>
      <c r="Q116" s="929"/>
      <c r="R116" s="54"/>
    </row>
    <row r="117" spans="1:19" x14ac:dyDescent="0.15">
      <c r="A117" s="61"/>
      <c r="B117" s="67" t="s">
        <v>223</v>
      </c>
      <c r="C117" s="239">
        <f>SUM(C115:C116)</f>
        <v>171748</v>
      </c>
      <c r="D117" s="239">
        <f t="shared" ref="D117:O117" si="0">SUM(D115:D116)</f>
        <v>163248</v>
      </c>
      <c r="E117" s="239">
        <f t="shared" si="0"/>
        <v>169119</v>
      </c>
      <c r="F117" s="239">
        <f t="shared" si="0"/>
        <v>184079</v>
      </c>
      <c r="G117" s="239">
        <f t="shared" si="0"/>
        <v>172346</v>
      </c>
      <c r="H117" s="239">
        <f t="shared" si="0"/>
        <v>191837</v>
      </c>
      <c r="I117" s="239">
        <f t="shared" si="0"/>
        <v>202127</v>
      </c>
      <c r="J117" s="239">
        <f t="shared" si="0"/>
        <v>228496</v>
      </c>
      <c r="K117" s="239">
        <f t="shared" si="0"/>
        <v>204395</v>
      </c>
      <c r="L117" s="239">
        <f t="shared" si="0"/>
        <v>210584</v>
      </c>
      <c r="M117" s="239">
        <f t="shared" si="0"/>
        <v>73266</v>
      </c>
      <c r="N117" s="239">
        <f t="shared" si="0"/>
        <v>63510</v>
      </c>
      <c r="O117" s="239">
        <f t="shared" si="0"/>
        <v>153834.71441469801</v>
      </c>
      <c r="Q117" s="929"/>
      <c r="R117" s="54"/>
      <c r="S117" s="68"/>
    </row>
    <row r="118" spans="1:19" x14ac:dyDescent="0.15">
      <c r="A118" s="43" t="s">
        <v>373</v>
      </c>
      <c r="B118" s="43" t="s">
        <v>172</v>
      </c>
      <c r="C118" s="59">
        <v>28205</v>
      </c>
      <c r="D118" s="59">
        <v>30313</v>
      </c>
      <c r="E118" s="59">
        <v>35611</v>
      </c>
      <c r="F118" s="59">
        <v>34589</v>
      </c>
      <c r="G118" s="59">
        <v>41959</v>
      </c>
      <c r="H118" s="59">
        <v>48634</v>
      </c>
      <c r="I118" s="59">
        <v>53643</v>
      </c>
      <c r="J118" s="59">
        <v>59231</v>
      </c>
      <c r="K118" s="59">
        <v>56862</v>
      </c>
      <c r="L118" s="59">
        <v>63351</v>
      </c>
      <c r="M118" s="59">
        <v>40335</v>
      </c>
      <c r="N118" s="59">
        <v>50834.926685999992</v>
      </c>
      <c r="O118" s="792">
        <f>O108</f>
        <v>62298.063816999987</v>
      </c>
      <c r="Q118" s="929"/>
      <c r="R118" s="54"/>
    </row>
    <row r="119" spans="1:19" x14ac:dyDescent="0.15">
      <c r="B119" t="s">
        <v>173</v>
      </c>
      <c r="C119" s="68">
        <v>52483</v>
      </c>
      <c r="D119" s="68">
        <v>54234</v>
      </c>
      <c r="E119" s="68">
        <v>54210</v>
      </c>
      <c r="F119" s="68">
        <v>58694</v>
      </c>
      <c r="G119" s="68">
        <v>57637</v>
      </c>
      <c r="H119" s="68">
        <v>67582</v>
      </c>
      <c r="I119" s="68">
        <v>70226</v>
      </c>
      <c r="J119" s="68">
        <v>79015</v>
      </c>
      <c r="K119" s="68">
        <v>66928</v>
      </c>
      <c r="L119" s="68">
        <v>75459</v>
      </c>
      <c r="M119" s="68">
        <v>36772</v>
      </c>
      <c r="N119" s="68">
        <v>35820</v>
      </c>
      <c r="O119" s="68">
        <f>ROUND(O109*O89/O90,0)</f>
        <v>30088</v>
      </c>
      <c r="Q119" s="929"/>
      <c r="R119" s="54"/>
      <c r="S119" s="68"/>
    </row>
    <row r="120" spans="1:19" x14ac:dyDescent="0.15">
      <c r="B120" t="s">
        <v>371</v>
      </c>
      <c r="C120" s="68">
        <v>44037</v>
      </c>
      <c r="D120" s="68">
        <v>44176</v>
      </c>
      <c r="E120" s="68">
        <v>47124</v>
      </c>
      <c r="F120" s="68">
        <v>44906</v>
      </c>
      <c r="G120" s="68">
        <v>47531</v>
      </c>
      <c r="H120" s="68">
        <v>62382</v>
      </c>
      <c r="I120" s="68">
        <v>59869</v>
      </c>
      <c r="J120" s="68">
        <v>62699</v>
      </c>
      <c r="K120" s="68">
        <v>51535</v>
      </c>
      <c r="L120" s="68">
        <v>52254</v>
      </c>
      <c r="M120" s="68">
        <v>26334</v>
      </c>
      <c r="N120" s="68">
        <v>23886</v>
      </c>
      <c r="O120" s="68">
        <f>ROUND(O110*O94/O95,0)</f>
        <v>37339</v>
      </c>
    </row>
    <row r="121" spans="1:19" x14ac:dyDescent="0.15">
      <c r="A121" s="61"/>
      <c r="B121" s="67" t="s">
        <v>223</v>
      </c>
      <c r="C121" s="239">
        <f>SUM(C118:C120)</f>
        <v>124725</v>
      </c>
      <c r="D121" s="239">
        <f t="shared" ref="D121:O121" si="1">SUM(D118:D120)</f>
        <v>128723</v>
      </c>
      <c r="E121" s="239">
        <f t="shared" si="1"/>
        <v>136945</v>
      </c>
      <c r="F121" s="239">
        <f t="shared" si="1"/>
        <v>138189</v>
      </c>
      <c r="G121" s="239">
        <f t="shared" si="1"/>
        <v>147127</v>
      </c>
      <c r="H121" s="239">
        <f t="shared" si="1"/>
        <v>178598</v>
      </c>
      <c r="I121" s="239">
        <f t="shared" si="1"/>
        <v>183738</v>
      </c>
      <c r="J121" s="239">
        <f t="shared" si="1"/>
        <v>200945</v>
      </c>
      <c r="K121" s="239">
        <f t="shared" si="1"/>
        <v>175325</v>
      </c>
      <c r="L121" s="239">
        <f t="shared" si="1"/>
        <v>191064</v>
      </c>
      <c r="M121" s="239">
        <f t="shared" si="1"/>
        <v>103441</v>
      </c>
      <c r="N121" s="239">
        <f t="shared" si="1"/>
        <v>110540.92668599999</v>
      </c>
      <c r="O121" s="239">
        <f t="shared" si="1"/>
        <v>129725.06381699999</v>
      </c>
    </row>
    <row r="122" spans="1:19" x14ac:dyDescent="0.15">
      <c r="A122" s="67"/>
      <c r="B122" s="67" t="s">
        <v>375</v>
      </c>
      <c r="C122" s="65">
        <f>C117+C121</f>
        <v>296473</v>
      </c>
      <c r="D122" s="65">
        <f t="shared" ref="D122:O122" si="2">D117+D121</f>
        <v>291971</v>
      </c>
      <c r="E122" s="65">
        <f t="shared" si="2"/>
        <v>306064</v>
      </c>
      <c r="F122" s="65">
        <f t="shared" si="2"/>
        <v>322268</v>
      </c>
      <c r="G122" s="65">
        <f t="shared" si="2"/>
        <v>319473</v>
      </c>
      <c r="H122" s="65">
        <f t="shared" si="2"/>
        <v>370435</v>
      </c>
      <c r="I122" s="65">
        <f t="shared" si="2"/>
        <v>385865</v>
      </c>
      <c r="J122" s="65">
        <f t="shared" si="2"/>
        <v>429441</v>
      </c>
      <c r="K122" s="65">
        <f t="shared" si="2"/>
        <v>379720</v>
      </c>
      <c r="L122" s="65">
        <f t="shared" si="2"/>
        <v>401648</v>
      </c>
      <c r="M122" s="65">
        <f t="shared" si="2"/>
        <v>176707</v>
      </c>
      <c r="N122" s="65">
        <f t="shared" si="2"/>
        <v>174050.92668599999</v>
      </c>
      <c r="O122" s="830">
        <f t="shared" si="2"/>
        <v>283559.77823169797</v>
      </c>
    </row>
    <row r="123" spans="1:19" x14ac:dyDescent="0.15">
      <c r="O123" s="68" t="s">
        <v>2242</v>
      </c>
    </row>
    <row r="124" spans="1:19" x14ac:dyDescent="0.15">
      <c r="O124" s="68" t="s">
        <v>2242</v>
      </c>
    </row>
  </sheetData>
  <mergeCells count="1">
    <mergeCell ref="A114:B114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02"/>
  <sheetViews>
    <sheetView workbookViewId="0">
      <pane xSplit="2" ySplit="4" topLeftCell="G183" activePane="bottomRight" state="frozen"/>
      <selection pane="topRight" activeCell="C1" sqref="C1"/>
      <selection pane="bottomLeft" activeCell="A5" sqref="A5"/>
      <selection pane="bottomRight" activeCell="O200" sqref="O200"/>
    </sheetView>
  </sheetViews>
  <sheetFormatPr defaultRowHeight="13.5" x14ac:dyDescent="0.15"/>
  <cols>
    <col min="1" max="1" width="10.875" customWidth="1"/>
    <col min="2" max="2" width="15.625" customWidth="1"/>
    <col min="3" max="9" width="11.25" customWidth="1"/>
    <col min="10" max="11" width="11" customWidth="1"/>
    <col min="12" max="13" width="10.25" customWidth="1"/>
    <col min="14" max="14" width="9.75" customWidth="1"/>
    <col min="15" max="15" width="11.375" customWidth="1"/>
    <col min="237" max="237" width="6.625" customWidth="1"/>
    <col min="238" max="238" width="13.25" customWidth="1"/>
    <col min="239" max="249" width="0" hidden="1" customWidth="1"/>
    <col min="250" max="259" width="10.125" customWidth="1"/>
    <col min="260" max="266" width="11.25" customWidth="1"/>
    <col min="493" max="493" width="6.625" customWidth="1"/>
    <col min="494" max="494" width="13.25" customWidth="1"/>
    <col min="495" max="505" width="0" hidden="1" customWidth="1"/>
    <col min="506" max="515" width="10.125" customWidth="1"/>
    <col min="516" max="522" width="11.25" customWidth="1"/>
    <col min="749" max="749" width="6.625" customWidth="1"/>
    <col min="750" max="750" width="13.25" customWidth="1"/>
    <col min="751" max="761" width="0" hidden="1" customWidth="1"/>
    <col min="762" max="771" width="10.125" customWidth="1"/>
    <col min="772" max="778" width="11.25" customWidth="1"/>
    <col min="1005" max="1005" width="6.625" customWidth="1"/>
    <col min="1006" max="1006" width="13.25" customWidth="1"/>
    <col min="1007" max="1017" width="0" hidden="1" customWidth="1"/>
    <col min="1018" max="1027" width="10.125" customWidth="1"/>
    <col min="1028" max="1034" width="11.25" customWidth="1"/>
    <col min="1261" max="1261" width="6.625" customWidth="1"/>
    <col min="1262" max="1262" width="13.25" customWidth="1"/>
    <col min="1263" max="1273" width="0" hidden="1" customWidth="1"/>
    <col min="1274" max="1283" width="10.125" customWidth="1"/>
    <col min="1284" max="1290" width="11.25" customWidth="1"/>
    <col min="1517" max="1517" width="6.625" customWidth="1"/>
    <col min="1518" max="1518" width="13.25" customWidth="1"/>
    <col min="1519" max="1529" width="0" hidden="1" customWidth="1"/>
    <col min="1530" max="1539" width="10.125" customWidth="1"/>
    <col min="1540" max="1546" width="11.25" customWidth="1"/>
    <col min="1773" max="1773" width="6.625" customWidth="1"/>
    <col min="1774" max="1774" width="13.25" customWidth="1"/>
    <col min="1775" max="1785" width="0" hidden="1" customWidth="1"/>
    <col min="1786" max="1795" width="10.125" customWidth="1"/>
    <col min="1796" max="1802" width="11.25" customWidth="1"/>
    <col min="2029" max="2029" width="6.625" customWidth="1"/>
    <col min="2030" max="2030" width="13.25" customWidth="1"/>
    <col min="2031" max="2041" width="0" hidden="1" customWidth="1"/>
    <col min="2042" max="2051" width="10.125" customWidth="1"/>
    <col min="2052" max="2058" width="11.25" customWidth="1"/>
    <col min="2285" max="2285" width="6.625" customWidth="1"/>
    <col min="2286" max="2286" width="13.25" customWidth="1"/>
    <col min="2287" max="2297" width="0" hidden="1" customWidth="1"/>
    <col min="2298" max="2307" width="10.125" customWidth="1"/>
    <col min="2308" max="2314" width="11.25" customWidth="1"/>
    <col min="2541" max="2541" width="6.625" customWidth="1"/>
    <col min="2542" max="2542" width="13.25" customWidth="1"/>
    <col min="2543" max="2553" width="0" hidden="1" customWidth="1"/>
    <col min="2554" max="2563" width="10.125" customWidth="1"/>
    <col min="2564" max="2570" width="11.25" customWidth="1"/>
    <col min="2797" max="2797" width="6.625" customWidth="1"/>
    <col min="2798" max="2798" width="13.25" customWidth="1"/>
    <col min="2799" max="2809" width="0" hidden="1" customWidth="1"/>
    <col min="2810" max="2819" width="10.125" customWidth="1"/>
    <col min="2820" max="2826" width="11.25" customWidth="1"/>
    <col min="3053" max="3053" width="6.625" customWidth="1"/>
    <col min="3054" max="3054" width="13.25" customWidth="1"/>
    <col min="3055" max="3065" width="0" hidden="1" customWidth="1"/>
    <col min="3066" max="3075" width="10.125" customWidth="1"/>
    <col min="3076" max="3082" width="11.25" customWidth="1"/>
    <col min="3309" max="3309" width="6.625" customWidth="1"/>
    <col min="3310" max="3310" width="13.25" customWidth="1"/>
    <col min="3311" max="3321" width="0" hidden="1" customWidth="1"/>
    <col min="3322" max="3331" width="10.125" customWidth="1"/>
    <col min="3332" max="3338" width="11.25" customWidth="1"/>
    <col min="3565" max="3565" width="6.625" customWidth="1"/>
    <col min="3566" max="3566" width="13.25" customWidth="1"/>
    <col min="3567" max="3577" width="0" hidden="1" customWidth="1"/>
    <col min="3578" max="3587" width="10.125" customWidth="1"/>
    <col min="3588" max="3594" width="11.25" customWidth="1"/>
    <col min="3821" max="3821" width="6.625" customWidth="1"/>
    <col min="3822" max="3822" width="13.25" customWidth="1"/>
    <col min="3823" max="3833" width="0" hidden="1" customWidth="1"/>
    <col min="3834" max="3843" width="10.125" customWidth="1"/>
    <col min="3844" max="3850" width="11.25" customWidth="1"/>
    <col min="4077" max="4077" width="6.625" customWidth="1"/>
    <col min="4078" max="4078" width="13.25" customWidth="1"/>
    <col min="4079" max="4089" width="0" hidden="1" customWidth="1"/>
    <col min="4090" max="4099" width="10.125" customWidth="1"/>
    <col min="4100" max="4106" width="11.25" customWidth="1"/>
    <col min="4333" max="4333" width="6.625" customWidth="1"/>
    <col min="4334" max="4334" width="13.25" customWidth="1"/>
    <col min="4335" max="4345" width="0" hidden="1" customWidth="1"/>
    <col min="4346" max="4355" width="10.125" customWidth="1"/>
    <col min="4356" max="4362" width="11.25" customWidth="1"/>
    <col min="4589" max="4589" width="6.625" customWidth="1"/>
    <col min="4590" max="4590" width="13.25" customWidth="1"/>
    <col min="4591" max="4601" width="0" hidden="1" customWidth="1"/>
    <col min="4602" max="4611" width="10.125" customWidth="1"/>
    <col min="4612" max="4618" width="11.25" customWidth="1"/>
    <col min="4845" max="4845" width="6.625" customWidth="1"/>
    <col min="4846" max="4846" width="13.25" customWidth="1"/>
    <col min="4847" max="4857" width="0" hidden="1" customWidth="1"/>
    <col min="4858" max="4867" width="10.125" customWidth="1"/>
    <col min="4868" max="4874" width="11.25" customWidth="1"/>
    <col min="5101" max="5101" width="6.625" customWidth="1"/>
    <col min="5102" max="5102" width="13.25" customWidth="1"/>
    <col min="5103" max="5113" width="0" hidden="1" customWidth="1"/>
    <col min="5114" max="5123" width="10.125" customWidth="1"/>
    <col min="5124" max="5130" width="11.25" customWidth="1"/>
    <col min="5357" max="5357" width="6.625" customWidth="1"/>
    <col min="5358" max="5358" width="13.25" customWidth="1"/>
    <col min="5359" max="5369" width="0" hidden="1" customWidth="1"/>
    <col min="5370" max="5379" width="10.125" customWidth="1"/>
    <col min="5380" max="5386" width="11.25" customWidth="1"/>
    <col min="5613" max="5613" width="6.625" customWidth="1"/>
    <col min="5614" max="5614" width="13.25" customWidth="1"/>
    <col min="5615" max="5625" width="0" hidden="1" customWidth="1"/>
    <col min="5626" max="5635" width="10.125" customWidth="1"/>
    <col min="5636" max="5642" width="11.25" customWidth="1"/>
    <col min="5869" max="5869" width="6.625" customWidth="1"/>
    <col min="5870" max="5870" width="13.25" customWidth="1"/>
    <col min="5871" max="5881" width="0" hidden="1" customWidth="1"/>
    <col min="5882" max="5891" width="10.125" customWidth="1"/>
    <col min="5892" max="5898" width="11.25" customWidth="1"/>
    <col min="6125" max="6125" width="6.625" customWidth="1"/>
    <col min="6126" max="6126" width="13.25" customWidth="1"/>
    <col min="6127" max="6137" width="0" hidden="1" customWidth="1"/>
    <col min="6138" max="6147" width="10.125" customWidth="1"/>
    <col min="6148" max="6154" width="11.25" customWidth="1"/>
    <col min="6381" max="6381" width="6.625" customWidth="1"/>
    <col min="6382" max="6382" width="13.25" customWidth="1"/>
    <col min="6383" max="6393" width="0" hidden="1" customWidth="1"/>
    <col min="6394" max="6403" width="10.125" customWidth="1"/>
    <col min="6404" max="6410" width="11.25" customWidth="1"/>
    <col min="6637" max="6637" width="6.625" customWidth="1"/>
    <col min="6638" max="6638" width="13.25" customWidth="1"/>
    <col min="6639" max="6649" width="0" hidden="1" customWidth="1"/>
    <col min="6650" max="6659" width="10.125" customWidth="1"/>
    <col min="6660" max="6666" width="11.25" customWidth="1"/>
    <col min="6893" max="6893" width="6.625" customWidth="1"/>
    <col min="6894" max="6894" width="13.25" customWidth="1"/>
    <col min="6895" max="6905" width="0" hidden="1" customWidth="1"/>
    <col min="6906" max="6915" width="10.125" customWidth="1"/>
    <col min="6916" max="6922" width="11.25" customWidth="1"/>
    <col min="7149" max="7149" width="6.625" customWidth="1"/>
    <col min="7150" max="7150" width="13.25" customWidth="1"/>
    <col min="7151" max="7161" width="0" hidden="1" customWidth="1"/>
    <col min="7162" max="7171" width="10.125" customWidth="1"/>
    <col min="7172" max="7178" width="11.25" customWidth="1"/>
    <col min="7405" max="7405" width="6.625" customWidth="1"/>
    <col min="7406" max="7406" width="13.25" customWidth="1"/>
    <col min="7407" max="7417" width="0" hidden="1" customWidth="1"/>
    <col min="7418" max="7427" width="10.125" customWidth="1"/>
    <col min="7428" max="7434" width="11.25" customWidth="1"/>
    <col min="7661" max="7661" width="6.625" customWidth="1"/>
    <col min="7662" max="7662" width="13.25" customWidth="1"/>
    <col min="7663" max="7673" width="0" hidden="1" customWidth="1"/>
    <col min="7674" max="7683" width="10.125" customWidth="1"/>
    <col min="7684" max="7690" width="11.25" customWidth="1"/>
    <col min="7917" max="7917" width="6.625" customWidth="1"/>
    <col min="7918" max="7918" width="13.25" customWidth="1"/>
    <col min="7919" max="7929" width="0" hidden="1" customWidth="1"/>
    <col min="7930" max="7939" width="10.125" customWidth="1"/>
    <col min="7940" max="7946" width="11.25" customWidth="1"/>
    <col min="8173" max="8173" width="6.625" customWidth="1"/>
    <col min="8174" max="8174" width="13.25" customWidth="1"/>
    <col min="8175" max="8185" width="0" hidden="1" customWidth="1"/>
    <col min="8186" max="8195" width="10.125" customWidth="1"/>
    <col min="8196" max="8202" width="11.25" customWidth="1"/>
    <col min="8429" max="8429" width="6.625" customWidth="1"/>
    <col min="8430" max="8430" width="13.25" customWidth="1"/>
    <col min="8431" max="8441" width="0" hidden="1" customWidth="1"/>
    <col min="8442" max="8451" width="10.125" customWidth="1"/>
    <col min="8452" max="8458" width="11.25" customWidth="1"/>
    <col min="8685" max="8685" width="6.625" customWidth="1"/>
    <col min="8686" max="8686" width="13.25" customWidth="1"/>
    <col min="8687" max="8697" width="0" hidden="1" customWidth="1"/>
    <col min="8698" max="8707" width="10.125" customWidth="1"/>
    <col min="8708" max="8714" width="11.25" customWidth="1"/>
    <col min="8941" max="8941" width="6.625" customWidth="1"/>
    <col min="8942" max="8942" width="13.25" customWidth="1"/>
    <col min="8943" max="8953" width="0" hidden="1" customWidth="1"/>
    <col min="8954" max="8963" width="10.125" customWidth="1"/>
    <col min="8964" max="8970" width="11.25" customWidth="1"/>
    <col min="9197" max="9197" width="6.625" customWidth="1"/>
    <col min="9198" max="9198" width="13.25" customWidth="1"/>
    <col min="9199" max="9209" width="0" hidden="1" customWidth="1"/>
    <col min="9210" max="9219" width="10.125" customWidth="1"/>
    <col min="9220" max="9226" width="11.25" customWidth="1"/>
    <col min="9453" max="9453" width="6.625" customWidth="1"/>
    <col min="9454" max="9454" width="13.25" customWidth="1"/>
    <col min="9455" max="9465" width="0" hidden="1" customWidth="1"/>
    <col min="9466" max="9475" width="10.125" customWidth="1"/>
    <col min="9476" max="9482" width="11.25" customWidth="1"/>
    <col min="9709" max="9709" width="6.625" customWidth="1"/>
    <col min="9710" max="9710" width="13.25" customWidth="1"/>
    <col min="9711" max="9721" width="0" hidden="1" customWidth="1"/>
    <col min="9722" max="9731" width="10.125" customWidth="1"/>
    <col min="9732" max="9738" width="11.25" customWidth="1"/>
    <col min="9965" max="9965" width="6.625" customWidth="1"/>
    <col min="9966" max="9966" width="13.25" customWidth="1"/>
    <col min="9967" max="9977" width="0" hidden="1" customWidth="1"/>
    <col min="9978" max="9987" width="10.125" customWidth="1"/>
    <col min="9988" max="9994" width="11.25" customWidth="1"/>
    <col min="10221" max="10221" width="6.625" customWidth="1"/>
    <col min="10222" max="10222" width="13.25" customWidth="1"/>
    <col min="10223" max="10233" width="0" hidden="1" customWidth="1"/>
    <col min="10234" max="10243" width="10.125" customWidth="1"/>
    <col min="10244" max="10250" width="11.25" customWidth="1"/>
    <col min="10477" max="10477" width="6.625" customWidth="1"/>
    <col min="10478" max="10478" width="13.25" customWidth="1"/>
    <col min="10479" max="10489" width="0" hidden="1" customWidth="1"/>
    <col min="10490" max="10499" width="10.125" customWidth="1"/>
    <col min="10500" max="10506" width="11.25" customWidth="1"/>
    <col min="10733" max="10733" width="6.625" customWidth="1"/>
    <col min="10734" max="10734" width="13.25" customWidth="1"/>
    <col min="10735" max="10745" width="0" hidden="1" customWidth="1"/>
    <col min="10746" max="10755" width="10.125" customWidth="1"/>
    <col min="10756" max="10762" width="11.25" customWidth="1"/>
    <col min="10989" max="10989" width="6.625" customWidth="1"/>
    <col min="10990" max="10990" width="13.25" customWidth="1"/>
    <col min="10991" max="11001" width="0" hidden="1" customWidth="1"/>
    <col min="11002" max="11011" width="10.125" customWidth="1"/>
    <col min="11012" max="11018" width="11.25" customWidth="1"/>
    <col min="11245" max="11245" width="6.625" customWidth="1"/>
    <col min="11246" max="11246" width="13.25" customWidth="1"/>
    <col min="11247" max="11257" width="0" hidden="1" customWidth="1"/>
    <col min="11258" max="11267" width="10.125" customWidth="1"/>
    <col min="11268" max="11274" width="11.25" customWidth="1"/>
    <col min="11501" max="11501" width="6.625" customWidth="1"/>
    <col min="11502" max="11502" width="13.25" customWidth="1"/>
    <col min="11503" max="11513" width="0" hidden="1" customWidth="1"/>
    <col min="11514" max="11523" width="10.125" customWidth="1"/>
    <col min="11524" max="11530" width="11.25" customWidth="1"/>
    <col min="11757" max="11757" width="6.625" customWidth="1"/>
    <col min="11758" max="11758" width="13.25" customWidth="1"/>
    <col min="11759" max="11769" width="0" hidden="1" customWidth="1"/>
    <col min="11770" max="11779" width="10.125" customWidth="1"/>
    <col min="11780" max="11786" width="11.25" customWidth="1"/>
    <col min="12013" max="12013" width="6.625" customWidth="1"/>
    <col min="12014" max="12014" width="13.25" customWidth="1"/>
    <col min="12015" max="12025" width="0" hidden="1" customWidth="1"/>
    <col min="12026" max="12035" width="10.125" customWidth="1"/>
    <col min="12036" max="12042" width="11.25" customWidth="1"/>
    <col min="12269" max="12269" width="6.625" customWidth="1"/>
    <col min="12270" max="12270" width="13.25" customWidth="1"/>
    <col min="12271" max="12281" width="0" hidden="1" customWidth="1"/>
    <col min="12282" max="12291" width="10.125" customWidth="1"/>
    <col min="12292" max="12298" width="11.25" customWidth="1"/>
    <col min="12525" max="12525" width="6.625" customWidth="1"/>
    <col min="12526" max="12526" width="13.25" customWidth="1"/>
    <col min="12527" max="12537" width="0" hidden="1" customWidth="1"/>
    <col min="12538" max="12547" width="10.125" customWidth="1"/>
    <col min="12548" max="12554" width="11.25" customWidth="1"/>
    <col min="12781" max="12781" width="6.625" customWidth="1"/>
    <col min="12782" max="12782" width="13.25" customWidth="1"/>
    <col min="12783" max="12793" width="0" hidden="1" customWidth="1"/>
    <col min="12794" max="12803" width="10.125" customWidth="1"/>
    <col min="12804" max="12810" width="11.25" customWidth="1"/>
    <col min="13037" max="13037" width="6.625" customWidth="1"/>
    <col min="13038" max="13038" width="13.25" customWidth="1"/>
    <col min="13039" max="13049" width="0" hidden="1" customWidth="1"/>
    <col min="13050" max="13059" width="10.125" customWidth="1"/>
    <col min="13060" max="13066" width="11.25" customWidth="1"/>
    <col min="13293" max="13293" width="6.625" customWidth="1"/>
    <col min="13294" max="13294" width="13.25" customWidth="1"/>
    <col min="13295" max="13305" width="0" hidden="1" customWidth="1"/>
    <col min="13306" max="13315" width="10.125" customWidth="1"/>
    <col min="13316" max="13322" width="11.25" customWidth="1"/>
    <col min="13549" max="13549" width="6.625" customWidth="1"/>
    <col min="13550" max="13550" width="13.25" customWidth="1"/>
    <col min="13551" max="13561" width="0" hidden="1" customWidth="1"/>
    <col min="13562" max="13571" width="10.125" customWidth="1"/>
    <col min="13572" max="13578" width="11.25" customWidth="1"/>
    <col min="13805" max="13805" width="6.625" customWidth="1"/>
    <col min="13806" max="13806" width="13.25" customWidth="1"/>
    <col min="13807" max="13817" width="0" hidden="1" customWidth="1"/>
    <col min="13818" max="13827" width="10.125" customWidth="1"/>
    <col min="13828" max="13834" width="11.25" customWidth="1"/>
    <col min="14061" max="14061" width="6.625" customWidth="1"/>
    <col min="14062" max="14062" width="13.25" customWidth="1"/>
    <col min="14063" max="14073" width="0" hidden="1" customWidth="1"/>
    <col min="14074" max="14083" width="10.125" customWidth="1"/>
    <col min="14084" max="14090" width="11.25" customWidth="1"/>
    <col min="14317" max="14317" width="6.625" customWidth="1"/>
    <col min="14318" max="14318" width="13.25" customWidth="1"/>
    <col min="14319" max="14329" width="0" hidden="1" customWidth="1"/>
    <col min="14330" max="14339" width="10.125" customWidth="1"/>
    <col min="14340" max="14346" width="11.25" customWidth="1"/>
    <col min="14573" max="14573" width="6.625" customWidth="1"/>
    <col min="14574" max="14574" width="13.25" customWidth="1"/>
    <col min="14575" max="14585" width="0" hidden="1" customWidth="1"/>
    <col min="14586" max="14595" width="10.125" customWidth="1"/>
    <col min="14596" max="14602" width="11.25" customWidth="1"/>
    <col min="14829" max="14829" width="6.625" customWidth="1"/>
    <col min="14830" max="14830" width="13.25" customWidth="1"/>
    <col min="14831" max="14841" width="0" hidden="1" customWidth="1"/>
    <col min="14842" max="14851" width="10.125" customWidth="1"/>
    <col min="14852" max="14858" width="11.25" customWidth="1"/>
    <col min="15085" max="15085" width="6.625" customWidth="1"/>
    <col min="15086" max="15086" width="13.25" customWidth="1"/>
    <col min="15087" max="15097" width="0" hidden="1" customWidth="1"/>
    <col min="15098" max="15107" width="10.125" customWidth="1"/>
    <col min="15108" max="15114" width="11.25" customWidth="1"/>
    <col min="15341" max="15341" width="6.625" customWidth="1"/>
    <col min="15342" max="15342" width="13.25" customWidth="1"/>
    <col min="15343" max="15353" width="0" hidden="1" customWidth="1"/>
    <col min="15354" max="15363" width="10.125" customWidth="1"/>
    <col min="15364" max="15370" width="11.25" customWidth="1"/>
    <col min="15597" max="15597" width="6.625" customWidth="1"/>
    <col min="15598" max="15598" width="13.25" customWidth="1"/>
    <col min="15599" max="15609" width="0" hidden="1" customWidth="1"/>
    <col min="15610" max="15619" width="10.125" customWidth="1"/>
    <col min="15620" max="15626" width="11.25" customWidth="1"/>
    <col min="15853" max="15853" width="6.625" customWidth="1"/>
    <col min="15854" max="15854" width="13.25" customWidth="1"/>
    <col min="15855" max="15865" width="0" hidden="1" customWidth="1"/>
    <col min="15866" max="15875" width="10.125" customWidth="1"/>
    <col min="15876" max="15882" width="11.25" customWidth="1"/>
    <col min="16109" max="16109" width="6.625" customWidth="1"/>
    <col min="16110" max="16110" width="13.25" customWidth="1"/>
    <col min="16111" max="16121" width="0" hidden="1" customWidth="1"/>
    <col min="16122" max="16131" width="10.125" customWidth="1"/>
    <col min="16132" max="16138" width="11.25" customWidth="1"/>
  </cols>
  <sheetData>
    <row r="1" spans="1:15" x14ac:dyDescent="0.15">
      <c r="A1" s="39" t="s">
        <v>496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82</v>
      </c>
      <c r="B5" s="46"/>
      <c r="C5" s="785">
        <v>13926</v>
      </c>
      <c r="D5" s="785">
        <v>13251</v>
      </c>
      <c r="E5" s="785">
        <v>13445</v>
      </c>
      <c r="F5" s="785">
        <v>14272.062</v>
      </c>
      <c r="G5" s="785">
        <v>14195</v>
      </c>
      <c r="H5" s="785">
        <v>14461</v>
      </c>
      <c r="I5" s="785">
        <v>14536.928</v>
      </c>
      <c r="J5" s="785">
        <v>14296</v>
      </c>
      <c r="K5" s="785">
        <v>14478</v>
      </c>
      <c r="L5" s="183">
        <v>14726.505999999999</v>
      </c>
      <c r="M5" s="183">
        <v>7895.41</v>
      </c>
      <c r="N5" s="183">
        <v>9493.0190000000002</v>
      </c>
      <c r="O5" s="183">
        <v>13290.878000000001</v>
      </c>
    </row>
    <row r="6" spans="1:15" x14ac:dyDescent="0.15">
      <c r="A6" s="48" t="s">
        <v>83</v>
      </c>
      <c r="B6" s="46"/>
      <c r="C6" s="790"/>
      <c r="D6" s="790"/>
      <c r="E6" s="790"/>
      <c r="F6" s="790"/>
      <c r="G6" s="790"/>
      <c r="H6" s="790"/>
      <c r="I6" s="790"/>
    </row>
    <row r="7" spans="1:15" x14ac:dyDescent="0.15">
      <c r="A7" s="46" t="s">
        <v>84</v>
      </c>
      <c r="B7" s="48" t="s">
        <v>117</v>
      </c>
      <c r="C7" s="790">
        <v>13515</v>
      </c>
      <c r="D7" s="790">
        <v>12834</v>
      </c>
      <c r="E7" s="790">
        <v>13039</v>
      </c>
      <c r="F7" s="798">
        <v>13798.865</v>
      </c>
      <c r="G7" s="798">
        <v>13658</v>
      </c>
      <c r="H7" s="798">
        <v>13864</v>
      </c>
      <c r="I7" s="798">
        <v>13952.928</v>
      </c>
      <c r="J7" s="68">
        <v>13676</v>
      </c>
      <c r="K7" s="68">
        <v>13791</v>
      </c>
      <c r="L7" s="68">
        <v>14035.638999999999</v>
      </c>
      <c r="M7" s="68">
        <v>7469.5460000000003</v>
      </c>
      <c r="N7" s="68">
        <v>9020.4040000000005</v>
      </c>
      <c r="O7" s="68">
        <v>12728.796</v>
      </c>
    </row>
    <row r="8" spans="1:15" x14ac:dyDescent="0.15">
      <c r="A8" s="51"/>
      <c r="B8" s="52" t="s">
        <v>85</v>
      </c>
      <c r="C8" s="791">
        <v>411</v>
      </c>
      <c r="D8" s="791">
        <v>417</v>
      </c>
      <c r="E8" s="791">
        <v>406</v>
      </c>
      <c r="F8" s="799">
        <v>473.197</v>
      </c>
      <c r="G8" s="798">
        <v>537</v>
      </c>
      <c r="H8" s="798">
        <v>597</v>
      </c>
      <c r="I8" s="798">
        <v>584</v>
      </c>
      <c r="J8" s="68">
        <v>620</v>
      </c>
      <c r="K8" s="68">
        <v>687</v>
      </c>
      <c r="L8" s="68">
        <v>690.86699999999996</v>
      </c>
      <c r="M8" s="68">
        <v>425.86399999999998</v>
      </c>
      <c r="N8" s="68">
        <v>472.61500000000001</v>
      </c>
      <c r="O8" s="68">
        <v>562.08199999999999</v>
      </c>
    </row>
    <row r="9" spans="1:15" x14ac:dyDescent="0.15">
      <c r="A9" s="48" t="s">
        <v>86</v>
      </c>
      <c r="B9" s="46"/>
      <c r="C9" s="790">
        <v>411</v>
      </c>
      <c r="D9" s="790">
        <v>417</v>
      </c>
      <c r="E9" s="790">
        <v>406</v>
      </c>
      <c r="F9" s="790">
        <v>473.19699999999995</v>
      </c>
      <c r="G9" s="785">
        <v>537</v>
      </c>
      <c r="H9" s="785">
        <v>596.70000000000005</v>
      </c>
      <c r="I9" s="785">
        <v>584</v>
      </c>
      <c r="J9" s="785">
        <v>620</v>
      </c>
      <c r="K9" s="59">
        <v>687</v>
      </c>
      <c r="L9" s="59">
        <v>690.86699999999996</v>
      </c>
      <c r="M9" s="59">
        <v>425.86399999999998</v>
      </c>
      <c r="N9" s="59">
        <v>472.61500000000007</v>
      </c>
      <c r="O9" s="59">
        <v>562.08200000000011</v>
      </c>
    </row>
    <row r="10" spans="1:15" x14ac:dyDescent="0.15">
      <c r="A10" s="46" t="s">
        <v>84</v>
      </c>
      <c r="B10" s="48" t="s">
        <v>87</v>
      </c>
      <c r="C10" s="790">
        <v>387</v>
      </c>
      <c r="D10" s="790">
        <v>392</v>
      </c>
      <c r="E10" s="790">
        <v>384</v>
      </c>
      <c r="F10" s="798">
        <v>450.90199999999999</v>
      </c>
      <c r="G10" s="798">
        <v>518</v>
      </c>
      <c r="H10" s="798">
        <v>579.37</v>
      </c>
      <c r="I10" s="798">
        <v>568</v>
      </c>
      <c r="J10" s="790">
        <v>603</v>
      </c>
      <c r="K10" s="68">
        <v>665</v>
      </c>
      <c r="L10" s="68">
        <v>672.80399999999997</v>
      </c>
      <c r="M10" s="68">
        <v>420.327</v>
      </c>
      <c r="N10" s="68">
        <v>465.26400000000001</v>
      </c>
      <c r="O10" s="68">
        <v>545.95000000000005</v>
      </c>
    </row>
    <row r="11" spans="1:15" x14ac:dyDescent="0.15">
      <c r="A11" s="46"/>
      <c r="B11" s="48" t="s">
        <v>99</v>
      </c>
      <c r="C11" s="790">
        <v>11</v>
      </c>
      <c r="D11" s="790">
        <v>12</v>
      </c>
      <c r="E11" s="790">
        <v>10</v>
      </c>
      <c r="F11" s="798">
        <v>10.311</v>
      </c>
      <c r="G11" s="798">
        <v>7</v>
      </c>
      <c r="H11" s="798">
        <v>5.4470000000000001</v>
      </c>
      <c r="I11" s="798">
        <v>5</v>
      </c>
      <c r="J11" s="790">
        <v>5</v>
      </c>
      <c r="K11" s="68">
        <v>5</v>
      </c>
      <c r="L11" s="68">
        <v>2.7850000000000001</v>
      </c>
      <c r="M11" s="68">
        <v>0</v>
      </c>
      <c r="N11" s="68">
        <v>1.05</v>
      </c>
      <c r="O11" s="68">
        <v>4.5110000000000001</v>
      </c>
    </row>
    <row r="12" spans="1:15" x14ac:dyDescent="0.15">
      <c r="A12" s="46"/>
      <c r="B12" s="48" t="s">
        <v>118</v>
      </c>
      <c r="C12" s="790">
        <v>0</v>
      </c>
      <c r="D12" s="790">
        <v>0</v>
      </c>
      <c r="E12" s="790">
        <v>0</v>
      </c>
      <c r="F12" s="798">
        <v>0</v>
      </c>
      <c r="G12" s="798">
        <v>0</v>
      </c>
      <c r="H12" s="798">
        <v>0</v>
      </c>
      <c r="I12" s="798">
        <v>0</v>
      </c>
      <c r="J12" s="790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</row>
    <row r="13" spans="1:15" x14ac:dyDescent="0.15">
      <c r="A13" s="46"/>
      <c r="B13" s="48" t="s">
        <v>90</v>
      </c>
      <c r="C13" s="790">
        <v>13</v>
      </c>
      <c r="D13" s="790">
        <v>13</v>
      </c>
      <c r="E13" s="790">
        <v>12</v>
      </c>
      <c r="F13" s="798">
        <v>11.984</v>
      </c>
      <c r="G13" s="798">
        <v>12</v>
      </c>
      <c r="H13" s="798">
        <v>11.882999999999999</v>
      </c>
      <c r="I13" s="798">
        <v>11</v>
      </c>
      <c r="J13" s="790">
        <v>12</v>
      </c>
      <c r="K13" s="68">
        <v>11</v>
      </c>
      <c r="L13" s="68">
        <v>10.284000000000001</v>
      </c>
      <c r="M13" s="68">
        <v>4.5750000000000002</v>
      </c>
      <c r="N13" s="68">
        <v>5.8380000000000001</v>
      </c>
      <c r="O13" s="68">
        <v>10.045999999999999</v>
      </c>
    </row>
    <row r="14" spans="1:15" x14ac:dyDescent="0.15">
      <c r="A14" s="46"/>
      <c r="B14" s="48" t="s">
        <v>91</v>
      </c>
      <c r="C14" s="790">
        <v>0</v>
      </c>
      <c r="D14" s="790">
        <v>0</v>
      </c>
      <c r="E14" s="790">
        <v>0</v>
      </c>
      <c r="F14" s="798">
        <v>0</v>
      </c>
      <c r="G14" s="798">
        <v>0</v>
      </c>
      <c r="H14" s="798">
        <v>0</v>
      </c>
      <c r="I14" s="798">
        <v>0</v>
      </c>
      <c r="J14" s="790">
        <v>0</v>
      </c>
      <c r="K14" s="68">
        <v>6</v>
      </c>
      <c r="L14" s="68">
        <v>4.9939999999999998</v>
      </c>
      <c r="M14" s="68">
        <v>0.96199999999999997</v>
      </c>
      <c r="N14" s="68">
        <v>0.46300000000000002</v>
      </c>
      <c r="O14" s="68">
        <v>1.575</v>
      </c>
    </row>
    <row r="15" spans="1:15" x14ac:dyDescent="0.15">
      <c r="A15" s="46"/>
      <c r="B15" s="48" t="s">
        <v>108</v>
      </c>
      <c r="C15" s="790">
        <v>0</v>
      </c>
      <c r="D15" s="790">
        <v>0</v>
      </c>
      <c r="E15" s="790">
        <v>0</v>
      </c>
      <c r="F15" s="798">
        <v>0</v>
      </c>
      <c r="G15" s="798">
        <v>0</v>
      </c>
      <c r="H15" s="798">
        <v>0</v>
      </c>
      <c r="I15" s="798">
        <v>0</v>
      </c>
      <c r="J15" s="790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</row>
    <row r="16" spans="1:15" x14ac:dyDescent="0.15">
      <c r="A16" s="51"/>
      <c r="B16" s="52" t="s">
        <v>109</v>
      </c>
      <c r="C16" s="791">
        <v>0</v>
      </c>
      <c r="D16" s="791">
        <v>0</v>
      </c>
      <c r="E16" s="791">
        <v>0</v>
      </c>
      <c r="F16" s="799">
        <v>0</v>
      </c>
      <c r="G16" s="799">
        <v>0</v>
      </c>
      <c r="H16" s="799">
        <v>0</v>
      </c>
      <c r="I16" s="799">
        <v>0</v>
      </c>
      <c r="J16" s="791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</row>
    <row r="17" spans="1:15" x14ac:dyDescent="0.15">
      <c r="A17" s="48" t="s">
        <v>95</v>
      </c>
      <c r="B17" s="46"/>
      <c r="C17" s="785"/>
      <c r="D17" s="790"/>
      <c r="E17" s="790"/>
      <c r="F17" s="790"/>
      <c r="G17" s="790"/>
      <c r="H17" s="790"/>
      <c r="I17" s="790"/>
    </row>
    <row r="18" spans="1:15" x14ac:dyDescent="0.15">
      <c r="A18" s="57" t="s">
        <v>84</v>
      </c>
      <c r="B18" s="58" t="s">
        <v>2181</v>
      </c>
      <c r="C18" s="785">
        <v>3363</v>
      </c>
      <c r="D18" s="785">
        <v>3027</v>
      </c>
      <c r="E18" s="800">
        <v>2972</v>
      </c>
      <c r="F18" s="800">
        <v>2972</v>
      </c>
      <c r="G18" s="800">
        <v>2972</v>
      </c>
      <c r="H18" s="800">
        <v>2972</v>
      </c>
      <c r="I18" s="800">
        <v>2972</v>
      </c>
      <c r="J18" s="152">
        <v>2972</v>
      </c>
      <c r="K18" s="152">
        <v>2972</v>
      </c>
      <c r="L18" s="152">
        <v>2972</v>
      </c>
      <c r="M18" s="152">
        <v>2972</v>
      </c>
      <c r="N18" s="152">
        <v>2972</v>
      </c>
      <c r="O18" s="152"/>
    </row>
    <row r="19" spans="1:15" x14ac:dyDescent="0.15">
      <c r="A19" s="46"/>
      <c r="B19" s="48" t="s">
        <v>2183</v>
      </c>
      <c r="C19" s="790">
        <v>4067</v>
      </c>
      <c r="D19" s="790">
        <v>3777</v>
      </c>
      <c r="E19" s="798">
        <v>3756</v>
      </c>
      <c r="F19" s="798">
        <v>3756</v>
      </c>
      <c r="G19" s="798">
        <v>3756</v>
      </c>
      <c r="H19" s="798">
        <v>3756</v>
      </c>
      <c r="I19" s="798">
        <v>3756</v>
      </c>
      <c r="J19" s="50">
        <v>3756</v>
      </c>
      <c r="K19" s="50">
        <v>3756</v>
      </c>
      <c r="L19" s="50">
        <v>3756</v>
      </c>
      <c r="M19" s="50">
        <v>3756</v>
      </c>
      <c r="N19" s="50">
        <v>3756</v>
      </c>
      <c r="O19" s="50"/>
    </row>
    <row r="20" spans="1:15" x14ac:dyDescent="0.15">
      <c r="A20" s="46"/>
      <c r="B20" s="48" t="s">
        <v>2185</v>
      </c>
      <c r="C20" s="790">
        <v>2223</v>
      </c>
      <c r="D20" s="790">
        <v>2312</v>
      </c>
      <c r="E20" s="798">
        <v>2253</v>
      </c>
      <c r="F20" s="798">
        <v>2253</v>
      </c>
      <c r="G20" s="798">
        <v>2253</v>
      </c>
      <c r="H20" s="798">
        <v>2253</v>
      </c>
      <c r="I20" s="798">
        <v>2253</v>
      </c>
      <c r="J20" s="50">
        <v>2253</v>
      </c>
      <c r="K20" s="50">
        <v>2253</v>
      </c>
      <c r="L20" s="50">
        <v>2253</v>
      </c>
      <c r="M20" s="50">
        <v>2253</v>
      </c>
      <c r="N20" s="50">
        <v>2253</v>
      </c>
      <c r="O20" s="50"/>
    </row>
    <row r="21" spans="1:15" x14ac:dyDescent="0.15">
      <c r="A21" s="51"/>
      <c r="B21" s="52" t="s">
        <v>2187</v>
      </c>
      <c r="C21" s="791">
        <v>4273</v>
      </c>
      <c r="D21" s="791">
        <v>4135</v>
      </c>
      <c r="E21" s="799">
        <v>4464</v>
      </c>
      <c r="F21" s="799">
        <v>4464</v>
      </c>
      <c r="G21" s="799">
        <v>4464</v>
      </c>
      <c r="H21" s="799">
        <v>4464</v>
      </c>
      <c r="I21" s="799">
        <v>4464</v>
      </c>
      <c r="J21" s="55">
        <v>4464</v>
      </c>
      <c r="K21" s="55">
        <v>4464</v>
      </c>
      <c r="L21" s="55">
        <v>4464</v>
      </c>
      <c r="M21" s="55">
        <v>4464</v>
      </c>
      <c r="N21" s="55">
        <v>4464</v>
      </c>
      <c r="O21" s="55"/>
    </row>
    <row r="22" spans="1:15" x14ac:dyDescent="0.15">
      <c r="C22" s="785">
        <v>13926</v>
      </c>
      <c r="D22" s="785">
        <v>13251</v>
      </c>
      <c r="E22" s="785">
        <v>13445</v>
      </c>
      <c r="F22" s="785">
        <v>13445</v>
      </c>
      <c r="G22" s="785">
        <v>13445</v>
      </c>
      <c r="H22" s="785">
        <v>13445</v>
      </c>
      <c r="I22" s="785">
        <v>13445</v>
      </c>
      <c r="J22" s="785">
        <v>13445</v>
      </c>
      <c r="K22" s="785">
        <v>13445</v>
      </c>
      <c r="L22" s="785">
        <v>13445</v>
      </c>
      <c r="M22" s="785">
        <v>13445</v>
      </c>
      <c r="N22" s="785">
        <v>13445</v>
      </c>
      <c r="O22" s="785"/>
    </row>
    <row r="24" spans="1:15" x14ac:dyDescent="0.15">
      <c r="A24" s="48" t="s">
        <v>96</v>
      </c>
      <c r="B24" s="46"/>
      <c r="C24" s="40"/>
      <c r="D24" s="40"/>
      <c r="E24" s="40"/>
      <c r="F24" s="40"/>
      <c r="G24" s="40"/>
      <c r="H24" s="40"/>
      <c r="I24" s="40"/>
      <c r="K24" s="61"/>
    </row>
    <row r="25" spans="1:15" x14ac:dyDescent="0.15">
      <c r="A25" s="57" t="s">
        <v>97</v>
      </c>
      <c r="B25" s="58" t="s">
        <v>98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</row>
    <row r="26" spans="1:15" x14ac:dyDescent="0.15">
      <c r="A26" s="46"/>
      <c r="B26" s="48" t="s">
        <v>99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</row>
    <row r="27" spans="1:15" x14ac:dyDescent="0.15">
      <c r="A27" s="46"/>
      <c r="B27" s="48" t="s">
        <v>100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</row>
    <row r="28" spans="1:15" x14ac:dyDescent="0.15">
      <c r="A28" s="46"/>
      <c r="B28" s="48" t="s">
        <v>101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</row>
    <row r="29" spans="1:15" x14ac:dyDescent="0.15">
      <c r="A29" s="46"/>
      <c r="B29" s="48" t="s">
        <v>91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</row>
    <row r="30" spans="1:15" x14ac:dyDescent="0.15">
      <c r="A30" s="46"/>
      <c r="B30" s="48" t="s">
        <v>92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</row>
    <row r="31" spans="1:15" x14ac:dyDescent="0.15">
      <c r="A31" s="51"/>
      <c r="B31" s="52" t="s">
        <v>94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</row>
    <row r="32" spans="1:15" x14ac:dyDescent="0.15">
      <c r="A32" s="40"/>
      <c r="B32" s="40"/>
      <c r="C32" s="40"/>
      <c r="D32" s="40"/>
      <c r="E32" s="40"/>
      <c r="F32" s="40"/>
      <c r="G32" s="40"/>
      <c r="H32" s="40"/>
      <c r="I32" s="40"/>
    </row>
    <row r="33" spans="1:15" x14ac:dyDescent="0.15">
      <c r="A33" s="48" t="s">
        <v>102</v>
      </c>
      <c r="B33" s="46"/>
      <c r="C33" s="40"/>
      <c r="D33" s="40"/>
      <c r="E33" s="44"/>
      <c r="F33" s="40"/>
      <c r="G33" s="40"/>
      <c r="H33" s="40"/>
      <c r="I33" s="40"/>
    </row>
    <row r="34" spans="1:15" x14ac:dyDescent="0.15">
      <c r="A34" s="57" t="s">
        <v>97</v>
      </c>
      <c r="B34" s="43" t="s">
        <v>104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105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</row>
    <row r="37" spans="1:15" x14ac:dyDescent="0.15">
      <c r="A37" s="39" t="s">
        <v>103</v>
      </c>
      <c r="B37" s="40"/>
      <c r="E37" s="61"/>
    </row>
    <row r="38" spans="1:15" x14ac:dyDescent="0.15">
      <c r="A38" s="42"/>
      <c r="B38" s="43" t="s">
        <v>104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</row>
    <row r="39" spans="1:15" x14ac:dyDescent="0.15">
      <c r="A39" s="44"/>
      <c r="B39" s="61" t="s">
        <v>105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</row>
    <row r="40" spans="1:15" x14ac:dyDescent="0.15">
      <c r="E40" s="43"/>
    </row>
    <row r="42" spans="1:15" x14ac:dyDescent="0.15">
      <c r="A42" s="62" t="s">
        <v>106</v>
      </c>
      <c r="B42" s="46"/>
      <c r="E42" s="61"/>
    </row>
    <row r="43" spans="1:15" x14ac:dyDescent="0.15">
      <c r="A43" s="57" t="s">
        <v>107</v>
      </c>
      <c r="B43" s="58" t="s">
        <v>87</v>
      </c>
      <c r="C43" s="183">
        <v>7276</v>
      </c>
      <c r="D43" s="183">
        <v>9094</v>
      </c>
      <c r="E43" s="183">
        <v>8602</v>
      </c>
      <c r="F43" s="183">
        <v>10461</v>
      </c>
      <c r="G43" s="183">
        <v>12277</v>
      </c>
      <c r="H43" s="183">
        <v>14426</v>
      </c>
      <c r="I43" s="183">
        <v>14370</v>
      </c>
      <c r="J43" s="183">
        <v>15738</v>
      </c>
      <c r="K43" s="183">
        <v>16293</v>
      </c>
      <c r="L43" s="183">
        <v>18166</v>
      </c>
      <c r="M43" s="183">
        <v>12105</v>
      </c>
      <c r="N43" s="183">
        <v>12841</v>
      </c>
      <c r="O43" s="183">
        <v>15068</v>
      </c>
    </row>
    <row r="44" spans="1:15" x14ac:dyDescent="0.15">
      <c r="A44" s="46"/>
      <c r="B44" s="48" t="s">
        <v>99</v>
      </c>
      <c r="C44" s="184">
        <v>158</v>
      </c>
      <c r="D44" s="184">
        <v>222</v>
      </c>
      <c r="E44" s="184">
        <v>160</v>
      </c>
      <c r="F44" s="184">
        <v>191</v>
      </c>
      <c r="G44" s="184">
        <v>137</v>
      </c>
      <c r="H44" s="184">
        <v>101</v>
      </c>
      <c r="I44" s="184">
        <v>87</v>
      </c>
      <c r="J44" s="184">
        <v>92</v>
      </c>
      <c r="K44" s="184">
        <v>95</v>
      </c>
      <c r="L44" s="184">
        <v>61</v>
      </c>
      <c r="M44" s="184">
        <v>0</v>
      </c>
      <c r="N44" s="184">
        <v>20</v>
      </c>
      <c r="O44" s="184">
        <v>86</v>
      </c>
    </row>
    <row r="45" spans="1:15" x14ac:dyDescent="0.15">
      <c r="A45" s="46"/>
      <c r="B45" s="48" t="s">
        <v>100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</row>
    <row r="46" spans="1:15" x14ac:dyDescent="0.15">
      <c r="A46" s="46"/>
      <c r="B46" s="48" t="s">
        <v>101</v>
      </c>
      <c r="C46" s="184">
        <v>164</v>
      </c>
      <c r="D46" s="184">
        <v>156</v>
      </c>
      <c r="E46" s="184">
        <v>142</v>
      </c>
      <c r="F46" s="184">
        <v>144</v>
      </c>
      <c r="G46" s="184">
        <v>158</v>
      </c>
      <c r="H46" s="184">
        <v>176</v>
      </c>
      <c r="I46" s="184">
        <v>166</v>
      </c>
      <c r="J46" s="184">
        <v>200</v>
      </c>
      <c r="K46" s="184">
        <v>171</v>
      </c>
      <c r="L46" s="184">
        <v>189</v>
      </c>
      <c r="M46" s="184">
        <v>61</v>
      </c>
      <c r="N46" s="184">
        <v>84</v>
      </c>
      <c r="O46" s="184">
        <v>145</v>
      </c>
    </row>
    <row r="47" spans="1:15" x14ac:dyDescent="0.15">
      <c r="A47" s="46"/>
      <c r="B47" s="48" t="s">
        <v>91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76</v>
      </c>
      <c r="L47" s="184">
        <v>78</v>
      </c>
      <c r="M47" s="184">
        <v>12</v>
      </c>
      <c r="N47" s="184">
        <v>7</v>
      </c>
      <c r="O47" s="184">
        <v>23</v>
      </c>
    </row>
    <row r="48" spans="1:15" x14ac:dyDescent="0.15">
      <c r="A48" s="46"/>
      <c r="B48" s="48" t="s">
        <v>92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94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110</v>
      </c>
      <c r="C50" s="65">
        <v>7598</v>
      </c>
      <c r="D50" s="65">
        <v>9472</v>
      </c>
      <c r="E50" s="65">
        <v>8904</v>
      </c>
      <c r="F50" s="65">
        <v>10796</v>
      </c>
      <c r="G50" s="65">
        <v>12572</v>
      </c>
      <c r="H50" s="65">
        <v>14703</v>
      </c>
      <c r="I50" s="65">
        <v>14623</v>
      </c>
      <c r="J50" s="65">
        <v>16030</v>
      </c>
      <c r="K50" s="65">
        <v>16635</v>
      </c>
      <c r="L50" s="65">
        <v>18494</v>
      </c>
      <c r="M50" s="65">
        <v>12178</v>
      </c>
      <c r="N50" s="65">
        <v>12952</v>
      </c>
      <c r="O50" s="65">
        <v>15322</v>
      </c>
    </row>
    <row r="51" spans="1:15" x14ac:dyDescent="0.15">
      <c r="A51" s="40"/>
      <c r="B51" s="40"/>
    </row>
    <row r="52" spans="1:15" x14ac:dyDescent="0.15">
      <c r="A52" s="62" t="s">
        <v>111</v>
      </c>
      <c r="B52" s="46"/>
    </row>
    <row r="53" spans="1:15" x14ac:dyDescent="0.15">
      <c r="A53" s="57" t="s">
        <v>107</v>
      </c>
      <c r="B53" s="43" t="s">
        <v>104</v>
      </c>
      <c r="C53" s="183">
        <v>64791</v>
      </c>
      <c r="D53" s="183">
        <v>59460</v>
      </c>
      <c r="E53" s="183">
        <v>57137</v>
      </c>
      <c r="F53" s="183">
        <v>63861</v>
      </c>
      <c r="G53" s="183">
        <v>58306</v>
      </c>
      <c r="H53" s="183">
        <v>65008</v>
      </c>
      <c r="I53" s="183">
        <v>68481</v>
      </c>
      <c r="J53" s="183">
        <v>68476</v>
      </c>
      <c r="K53" s="183">
        <v>65618</v>
      </c>
      <c r="L53" s="183">
        <v>66136</v>
      </c>
      <c r="M53" s="183">
        <v>28220</v>
      </c>
      <c r="N53" s="183">
        <v>42486</v>
      </c>
      <c r="O53" s="183">
        <v>60105</v>
      </c>
    </row>
    <row r="54" spans="1:15" x14ac:dyDescent="0.15">
      <c r="A54" s="46"/>
      <c r="B54" s="61" t="s">
        <v>105</v>
      </c>
      <c r="C54" s="185">
        <v>3706</v>
      </c>
      <c r="D54" s="185">
        <v>4027</v>
      </c>
      <c r="E54" s="185">
        <v>4104</v>
      </c>
      <c r="F54" s="185">
        <v>4630</v>
      </c>
      <c r="G54" s="185">
        <v>5254</v>
      </c>
      <c r="H54" s="185">
        <v>6602</v>
      </c>
      <c r="I54" s="185">
        <v>6697</v>
      </c>
      <c r="J54" s="185">
        <v>7225</v>
      </c>
      <c r="K54" s="185">
        <v>8408</v>
      </c>
      <c r="L54" s="185">
        <v>7880</v>
      </c>
      <c r="M54" s="185">
        <v>4320</v>
      </c>
      <c r="N54" s="185">
        <v>4894</v>
      </c>
      <c r="O54" s="185">
        <v>6242</v>
      </c>
    </row>
    <row r="55" spans="1:15" x14ac:dyDescent="0.15">
      <c r="A55" s="67"/>
      <c r="B55" s="64" t="s">
        <v>110</v>
      </c>
      <c r="C55" s="65">
        <v>68497</v>
      </c>
      <c r="D55" s="65">
        <v>63487</v>
      </c>
      <c r="E55" s="65">
        <v>61241</v>
      </c>
      <c r="F55" s="65">
        <v>68491</v>
      </c>
      <c r="G55" s="65">
        <v>63560</v>
      </c>
      <c r="H55" s="65">
        <v>71610</v>
      </c>
      <c r="I55" s="65">
        <v>75178</v>
      </c>
      <c r="J55" s="65">
        <v>75701</v>
      </c>
      <c r="K55" s="65">
        <v>74026</v>
      </c>
      <c r="L55" s="65">
        <v>74016</v>
      </c>
      <c r="M55" s="65">
        <v>32540</v>
      </c>
      <c r="N55" s="65">
        <v>47380</v>
      </c>
      <c r="O55" s="65">
        <v>66347</v>
      </c>
    </row>
    <row r="57" spans="1:15" x14ac:dyDescent="0.15">
      <c r="A57" s="39" t="s">
        <v>112</v>
      </c>
      <c r="B57" s="40"/>
      <c r="E57" s="61"/>
    </row>
    <row r="58" spans="1:15" x14ac:dyDescent="0.15">
      <c r="A58" s="42" t="s">
        <v>107</v>
      </c>
      <c r="B58" s="43" t="s">
        <v>104</v>
      </c>
      <c r="C58" s="183">
        <v>48897</v>
      </c>
      <c r="D58" s="183">
        <v>43982</v>
      </c>
      <c r="E58" s="183">
        <v>41803</v>
      </c>
      <c r="F58" s="183">
        <v>48462</v>
      </c>
      <c r="G58" s="183">
        <v>46342</v>
      </c>
      <c r="H58" s="183">
        <v>49092</v>
      </c>
      <c r="I58" s="183">
        <v>53468</v>
      </c>
      <c r="J58" s="183">
        <v>54485</v>
      </c>
      <c r="K58" s="183">
        <v>59398</v>
      </c>
      <c r="L58" s="183">
        <v>64353</v>
      </c>
      <c r="M58" s="183">
        <v>30147</v>
      </c>
      <c r="N58" s="183">
        <v>41620</v>
      </c>
      <c r="O58" s="183">
        <v>63224</v>
      </c>
    </row>
    <row r="59" spans="1:15" x14ac:dyDescent="0.15">
      <c r="A59" s="44"/>
      <c r="B59" s="61" t="s">
        <v>105</v>
      </c>
      <c r="C59" s="184">
        <v>3835</v>
      </c>
      <c r="D59" s="184">
        <v>3696</v>
      </c>
      <c r="E59" s="184">
        <v>3719</v>
      </c>
      <c r="F59" s="184">
        <v>4125</v>
      </c>
      <c r="G59" s="184">
        <v>4682</v>
      </c>
      <c r="H59" s="184">
        <v>6303</v>
      </c>
      <c r="I59" s="184">
        <v>6220</v>
      </c>
      <c r="J59" s="184">
        <v>6796</v>
      </c>
      <c r="K59" s="184">
        <v>7694</v>
      </c>
      <c r="L59" s="184">
        <v>7245</v>
      </c>
      <c r="M59" s="184">
        <v>4364</v>
      </c>
      <c r="N59" s="184">
        <v>4688</v>
      </c>
      <c r="O59" s="184">
        <v>6147</v>
      </c>
    </row>
    <row r="60" spans="1:15" x14ac:dyDescent="0.15">
      <c r="A60" s="67"/>
      <c r="B60" s="67" t="s">
        <v>110</v>
      </c>
      <c r="C60" s="65">
        <v>52732</v>
      </c>
      <c r="D60" s="65">
        <v>47678</v>
      </c>
      <c r="E60" s="65">
        <v>45522</v>
      </c>
      <c r="F60" s="65">
        <v>52587</v>
      </c>
      <c r="G60" s="65">
        <v>51024</v>
      </c>
      <c r="H60" s="65">
        <v>55395</v>
      </c>
      <c r="I60" s="65">
        <v>59688</v>
      </c>
      <c r="J60" s="65">
        <v>61281</v>
      </c>
      <c r="K60" s="65">
        <v>67092</v>
      </c>
      <c r="L60" s="65">
        <v>71598</v>
      </c>
      <c r="M60" s="65">
        <v>34511</v>
      </c>
      <c r="N60" s="65">
        <v>46308</v>
      </c>
      <c r="O60" s="65">
        <v>69371</v>
      </c>
    </row>
    <row r="63" spans="1:15" x14ac:dyDescent="0.15">
      <c r="A63" s="39" t="s">
        <v>366</v>
      </c>
    </row>
    <row r="64" spans="1:15" x14ac:dyDescent="0.15">
      <c r="A64" s="43" t="s">
        <v>107</v>
      </c>
      <c r="B64" s="43" t="s">
        <v>113</v>
      </c>
      <c r="C64" s="59">
        <v>7598</v>
      </c>
      <c r="D64" s="59">
        <v>9472</v>
      </c>
      <c r="E64" s="59">
        <v>8904</v>
      </c>
      <c r="F64" s="59">
        <v>10796</v>
      </c>
      <c r="G64" s="59">
        <v>12572</v>
      </c>
      <c r="H64" s="59">
        <v>14703</v>
      </c>
      <c r="I64" s="59">
        <v>14623</v>
      </c>
      <c r="J64" s="59">
        <v>16030</v>
      </c>
      <c r="K64" s="59">
        <v>16635</v>
      </c>
      <c r="L64" s="59">
        <v>18494</v>
      </c>
      <c r="M64" s="59">
        <v>12178</v>
      </c>
      <c r="N64" s="59">
        <v>12952</v>
      </c>
      <c r="O64" s="59">
        <v>15322</v>
      </c>
    </row>
    <row r="65" spans="1:15" x14ac:dyDescent="0.15">
      <c r="B65" t="s">
        <v>114</v>
      </c>
      <c r="C65" s="68">
        <v>68497</v>
      </c>
      <c r="D65" s="68">
        <v>63487</v>
      </c>
      <c r="E65" s="68">
        <v>61241</v>
      </c>
      <c r="F65" s="68">
        <v>68491</v>
      </c>
      <c r="G65" s="68">
        <v>63560</v>
      </c>
      <c r="H65" s="68">
        <v>71610</v>
      </c>
      <c r="I65" s="68">
        <v>75178</v>
      </c>
      <c r="J65" s="68">
        <v>75701</v>
      </c>
      <c r="K65" s="68">
        <v>74026</v>
      </c>
      <c r="L65" s="68">
        <v>74016</v>
      </c>
      <c r="M65" s="68">
        <v>32540</v>
      </c>
      <c r="N65" s="68">
        <v>47380</v>
      </c>
      <c r="O65" s="68">
        <v>66347</v>
      </c>
    </row>
    <row r="66" spans="1:15" x14ac:dyDescent="0.15">
      <c r="A66" s="61"/>
      <c r="B66" s="61" t="s">
        <v>115</v>
      </c>
      <c r="C66" s="68">
        <v>52732</v>
      </c>
      <c r="D66" s="68">
        <v>47678</v>
      </c>
      <c r="E66" s="68">
        <v>45522</v>
      </c>
      <c r="F66" s="68">
        <v>52587</v>
      </c>
      <c r="G66" s="68">
        <v>51024</v>
      </c>
      <c r="H66" s="68">
        <v>55395</v>
      </c>
      <c r="I66" s="68">
        <v>59688</v>
      </c>
      <c r="J66" s="68">
        <v>61281</v>
      </c>
      <c r="K66" s="68">
        <v>67092</v>
      </c>
      <c r="L66" s="68">
        <v>71598</v>
      </c>
      <c r="M66" s="68">
        <v>34511</v>
      </c>
      <c r="N66" s="68">
        <v>46308</v>
      </c>
      <c r="O66" s="68">
        <v>69371</v>
      </c>
    </row>
    <row r="67" spans="1:15" x14ac:dyDescent="0.15">
      <c r="A67" s="67"/>
      <c r="B67" s="67" t="s">
        <v>110</v>
      </c>
      <c r="C67" s="65">
        <v>128827</v>
      </c>
      <c r="D67" s="65">
        <v>120637</v>
      </c>
      <c r="E67" s="65">
        <v>115667</v>
      </c>
      <c r="F67" s="65">
        <v>131874</v>
      </c>
      <c r="G67" s="65">
        <v>127156</v>
      </c>
      <c r="H67" s="65">
        <v>141708</v>
      </c>
      <c r="I67" s="65">
        <v>149489</v>
      </c>
      <c r="J67" s="65">
        <v>153012</v>
      </c>
      <c r="K67" s="65">
        <v>157753</v>
      </c>
      <c r="L67" s="65">
        <v>164108</v>
      </c>
      <c r="M67" s="65">
        <v>79229</v>
      </c>
      <c r="N67" s="65">
        <v>106640</v>
      </c>
      <c r="O67" s="65">
        <v>151040</v>
      </c>
    </row>
    <row r="68" spans="1:15" x14ac:dyDescent="0.15">
      <c r="C68" s="68"/>
      <c r="D68" s="68"/>
      <c r="E68" s="184"/>
      <c r="F68" s="184"/>
      <c r="G68" s="184"/>
      <c r="H68" s="184"/>
      <c r="I68" s="184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</row>
    <row r="71" spans="1:15" x14ac:dyDescent="0.15">
      <c r="A71" s="57" t="s">
        <v>107</v>
      </c>
      <c r="B71" s="58" t="s">
        <v>87</v>
      </c>
      <c r="C71" s="152">
        <f>C78-SUM(C72:C77)</f>
        <v>3099</v>
      </c>
      <c r="D71" s="152">
        <f t="shared" ref="D71:I71" si="0">D78-SUM(D72:D77)</f>
        <v>3331</v>
      </c>
      <c r="E71" s="152">
        <f t="shared" si="0"/>
        <v>3866</v>
      </c>
      <c r="F71" s="152">
        <f t="shared" si="0"/>
        <v>4088</v>
      </c>
      <c r="G71" s="152">
        <f t="shared" si="0"/>
        <v>5264</v>
      </c>
      <c r="H71" s="152">
        <f t="shared" si="0"/>
        <v>6638</v>
      </c>
      <c r="I71" s="152">
        <f t="shared" si="0"/>
        <v>7395</v>
      </c>
      <c r="J71" s="152">
        <f t="shared" ref="J71" si="1">J78-SUM(J72:J77)</f>
        <v>8340</v>
      </c>
      <c r="K71" s="152">
        <f t="shared" ref="K71:L71" si="2">K78-SUM(K72:K77)</f>
        <v>9822</v>
      </c>
      <c r="L71" s="152">
        <f t="shared" si="2"/>
        <v>9460</v>
      </c>
      <c r="M71" s="152">
        <f t="shared" ref="M71:N71" si="3">M78-SUM(M72:M77)</f>
        <v>7526</v>
      </c>
      <c r="N71" s="152">
        <f t="shared" si="3"/>
        <v>10662</v>
      </c>
      <c r="O71" s="152">
        <f t="shared" ref="O71" si="4">O78-SUM(O72:O77)</f>
        <v>10904</v>
      </c>
    </row>
    <row r="72" spans="1:15" x14ac:dyDescent="0.15">
      <c r="A72" s="46"/>
      <c r="B72" s="48" t="s">
        <v>88</v>
      </c>
      <c r="C72" s="50">
        <f t="shared" ref="C72:N72" si="5">ROUND(C$78*C44/C$50,0)</f>
        <v>67</v>
      </c>
      <c r="D72" s="50">
        <f t="shared" si="5"/>
        <v>81</v>
      </c>
      <c r="E72" s="50">
        <f t="shared" si="5"/>
        <v>72</v>
      </c>
      <c r="F72" s="50">
        <f t="shared" si="5"/>
        <v>75</v>
      </c>
      <c r="G72" s="50">
        <f t="shared" si="5"/>
        <v>59</v>
      </c>
      <c r="H72" s="50">
        <f t="shared" si="5"/>
        <v>46</v>
      </c>
      <c r="I72" s="50">
        <f t="shared" si="5"/>
        <v>45</v>
      </c>
      <c r="J72" s="50">
        <f t="shared" si="5"/>
        <v>49</v>
      </c>
      <c r="K72" s="50">
        <f t="shared" si="5"/>
        <v>57</v>
      </c>
      <c r="L72" s="50">
        <f t="shared" si="5"/>
        <v>32</v>
      </c>
      <c r="M72" s="50">
        <f t="shared" si="5"/>
        <v>0</v>
      </c>
      <c r="N72" s="50">
        <f t="shared" si="5"/>
        <v>17</v>
      </c>
      <c r="O72" s="50">
        <f t="shared" ref="O72" si="6">ROUND(O$78*O44/O$50,0)</f>
        <v>62</v>
      </c>
    </row>
    <row r="73" spans="1:15" x14ac:dyDescent="0.15">
      <c r="A73" s="46"/>
      <c r="B73" s="48" t="s">
        <v>89</v>
      </c>
      <c r="C73" s="50">
        <f t="shared" ref="C73:N73" si="7">ROUND(C$78*C45/C$50,0)</f>
        <v>0</v>
      </c>
      <c r="D73" s="50">
        <f t="shared" si="7"/>
        <v>0</v>
      </c>
      <c r="E73" s="50">
        <f t="shared" si="7"/>
        <v>0</v>
      </c>
      <c r="F73" s="50">
        <f t="shared" si="7"/>
        <v>0</v>
      </c>
      <c r="G73" s="50">
        <f t="shared" si="7"/>
        <v>0</v>
      </c>
      <c r="H73" s="50">
        <f t="shared" si="7"/>
        <v>0</v>
      </c>
      <c r="I73" s="50">
        <f t="shared" si="7"/>
        <v>0</v>
      </c>
      <c r="J73" s="50">
        <f t="shared" si="7"/>
        <v>0</v>
      </c>
      <c r="K73" s="50">
        <f t="shared" si="7"/>
        <v>0</v>
      </c>
      <c r="L73" s="50">
        <f t="shared" si="7"/>
        <v>0</v>
      </c>
      <c r="M73" s="50">
        <f t="shared" si="7"/>
        <v>0</v>
      </c>
      <c r="N73" s="50">
        <f t="shared" si="7"/>
        <v>0</v>
      </c>
      <c r="O73" s="50">
        <f t="shared" ref="O73" si="8">ROUND(O$78*O45/O$50,0)</f>
        <v>0</v>
      </c>
    </row>
    <row r="74" spans="1:15" x14ac:dyDescent="0.15">
      <c r="A74" s="46"/>
      <c r="B74" s="48" t="s">
        <v>90</v>
      </c>
      <c r="C74" s="50">
        <f t="shared" ref="C74:N74" si="9">ROUND(C$78*C46/C$50,0)</f>
        <v>70</v>
      </c>
      <c r="D74" s="50">
        <f t="shared" si="9"/>
        <v>57</v>
      </c>
      <c r="E74" s="50">
        <f t="shared" si="9"/>
        <v>64</v>
      </c>
      <c r="F74" s="50">
        <f t="shared" si="9"/>
        <v>56</v>
      </c>
      <c r="G74" s="50">
        <f t="shared" si="9"/>
        <v>68</v>
      </c>
      <c r="H74" s="50">
        <f t="shared" si="9"/>
        <v>81</v>
      </c>
      <c r="I74" s="50">
        <f t="shared" si="9"/>
        <v>85</v>
      </c>
      <c r="J74" s="50">
        <f t="shared" si="9"/>
        <v>106</v>
      </c>
      <c r="K74" s="50">
        <f t="shared" si="9"/>
        <v>103</v>
      </c>
      <c r="L74" s="50">
        <f t="shared" si="9"/>
        <v>98</v>
      </c>
      <c r="M74" s="50">
        <f t="shared" si="9"/>
        <v>38</v>
      </c>
      <c r="N74" s="50">
        <f t="shared" si="9"/>
        <v>70</v>
      </c>
      <c r="O74" s="50">
        <f t="shared" ref="O74" si="10">ROUND(O$78*O46/O$50,0)</f>
        <v>105</v>
      </c>
    </row>
    <row r="75" spans="1:15" x14ac:dyDescent="0.15">
      <c r="A75" s="46"/>
      <c r="B75" s="48" t="s">
        <v>91</v>
      </c>
      <c r="C75" s="50">
        <f t="shared" ref="C75:N75" si="11">ROUND(C$78*C47/C$50,0)</f>
        <v>0</v>
      </c>
      <c r="D75" s="50">
        <f t="shared" si="11"/>
        <v>0</v>
      </c>
      <c r="E75" s="50">
        <f t="shared" si="11"/>
        <v>0</v>
      </c>
      <c r="F75" s="50">
        <f t="shared" si="11"/>
        <v>0</v>
      </c>
      <c r="G75" s="50">
        <f t="shared" si="11"/>
        <v>0</v>
      </c>
      <c r="H75" s="50">
        <f t="shared" si="11"/>
        <v>0</v>
      </c>
      <c r="I75" s="50">
        <f t="shared" si="11"/>
        <v>0</v>
      </c>
      <c r="J75" s="50">
        <f t="shared" si="11"/>
        <v>0</v>
      </c>
      <c r="K75" s="50">
        <f t="shared" si="11"/>
        <v>46</v>
      </c>
      <c r="L75" s="50">
        <f t="shared" si="11"/>
        <v>41</v>
      </c>
      <c r="M75" s="50">
        <f t="shared" si="11"/>
        <v>7</v>
      </c>
      <c r="N75" s="50">
        <f t="shared" si="11"/>
        <v>6</v>
      </c>
      <c r="O75" s="50">
        <f t="shared" ref="O75" si="12">ROUND(O$78*O47/O$50,0)</f>
        <v>17</v>
      </c>
    </row>
    <row r="76" spans="1:15" x14ac:dyDescent="0.15">
      <c r="A76" s="46"/>
      <c r="B76" s="48" t="s">
        <v>92</v>
      </c>
      <c r="C76" s="50">
        <f t="shared" ref="C76:N76" si="13">ROUND(C$78*C48/C$50,0)</f>
        <v>0</v>
      </c>
      <c r="D76" s="50">
        <f t="shared" si="13"/>
        <v>0</v>
      </c>
      <c r="E76" s="50">
        <f t="shared" si="13"/>
        <v>0</v>
      </c>
      <c r="F76" s="50">
        <f t="shared" si="13"/>
        <v>0</v>
      </c>
      <c r="G76" s="50">
        <f t="shared" si="13"/>
        <v>0</v>
      </c>
      <c r="H76" s="50">
        <f t="shared" si="13"/>
        <v>0</v>
      </c>
      <c r="I76" s="50">
        <f t="shared" si="13"/>
        <v>0</v>
      </c>
      <c r="J76" s="50">
        <f t="shared" si="13"/>
        <v>0</v>
      </c>
      <c r="K76" s="50">
        <f t="shared" si="13"/>
        <v>0</v>
      </c>
      <c r="L76" s="50">
        <f t="shared" si="13"/>
        <v>0</v>
      </c>
      <c r="M76" s="50">
        <f t="shared" si="13"/>
        <v>0</v>
      </c>
      <c r="N76" s="50">
        <f t="shared" si="13"/>
        <v>0</v>
      </c>
      <c r="O76" s="50">
        <f t="shared" ref="O76" si="14">ROUND(O$78*O48/O$50,0)</f>
        <v>0</v>
      </c>
    </row>
    <row r="77" spans="1:15" x14ac:dyDescent="0.15">
      <c r="A77" s="51"/>
      <c r="B77" s="52" t="s">
        <v>93</v>
      </c>
      <c r="C77" s="50">
        <f t="shared" ref="C77:N77" si="15">ROUND(C$78*C49/C$50,0)</f>
        <v>0</v>
      </c>
      <c r="D77" s="50">
        <f t="shared" si="15"/>
        <v>0</v>
      </c>
      <c r="E77" s="50">
        <f t="shared" si="15"/>
        <v>0</v>
      </c>
      <c r="F77" s="50">
        <f t="shared" si="15"/>
        <v>0</v>
      </c>
      <c r="G77" s="50">
        <f t="shared" si="15"/>
        <v>0</v>
      </c>
      <c r="H77" s="50">
        <f t="shared" si="15"/>
        <v>0</v>
      </c>
      <c r="I77" s="50">
        <f t="shared" si="15"/>
        <v>0</v>
      </c>
      <c r="J77" s="50">
        <f t="shared" si="15"/>
        <v>0</v>
      </c>
      <c r="K77" s="50">
        <f t="shared" si="15"/>
        <v>0</v>
      </c>
      <c r="L77" s="50">
        <f t="shared" si="15"/>
        <v>0</v>
      </c>
      <c r="M77" s="50">
        <f t="shared" si="15"/>
        <v>0</v>
      </c>
      <c r="N77" s="50">
        <f t="shared" si="15"/>
        <v>0</v>
      </c>
      <c r="O77" s="50">
        <f t="shared" ref="O77" si="16">ROUND(O$78*O49/O$50,0)</f>
        <v>0</v>
      </c>
    </row>
    <row r="78" spans="1:15" x14ac:dyDescent="0.15">
      <c r="A78" s="63"/>
      <c r="B78" s="64" t="s">
        <v>110</v>
      </c>
      <c r="C78" s="239">
        <f>C91</f>
        <v>3236</v>
      </c>
      <c r="D78" s="239">
        <f t="shared" ref="D78:I78" si="17">D91</f>
        <v>3469</v>
      </c>
      <c r="E78" s="239">
        <f t="shared" si="17"/>
        <v>4002</v>
      </c>
      <c r="F78" s="239">
        <f t="shared" si="17"/>
        <v>4219</v>
      </c>
      <c r="G78" s="239">
        <f t="shared" si="17"/>
        <v>5391</v>
      </c>
      <c r="H78" s="239">
        <f t="shared" si="17"/>
        <v>6765</v>
      </c>
      <c r="I78" s="239">
        <f t="shared" si="17"/>
        <v>7525</v>
      </c>
      <c r="J78" s="239">
        <f t="shared" ref="J78" si="18">J91</f>
        <v>8495</v>
      </c>
      <c r="K78" s="239">
        <f t="shared" ref="K78:L78" si="19">K91</f>
        <v>10028</v>
      </c>
      <c r="L78" s="239">
        <f t="shared" si="19"/>
        <v>9631</v>
      </c>
      <c r="M78" s="239">
        <f t="shared" ref="M78:N78" si="20">M91</f>
        <v>7571</v>
      </c>
      <c r="N78" s="239">
        <f t="shared" si="20"/>
        <v>10755</v>
      </c>
      <c r="O78" s="239">
        <f t="shared" ref="O78" si="21">O91</f>
        <v>11088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  <c r="L79" s="68" t="s">
        <v>493</v>
      </c>
      <c r="M79" s="68" t="s">
        <v>171</v>
      </c>
      <c r="N79" s="68" t="s">
        <v>171</v>
      </c>
      <c r="O79" s="68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2">C83-SUM(C82:C82)</f>
        <v>43606</v>
      </c>
      <c r="D81" s="152">
        <f t="shared" si="22"/>
        <v>41179</v>
      </c>
      <c r="E81" s="152">
        <f t="shared" si="22"/>
        <v>39889</v>
      </c>
      <c r="F81" s="152">
        <f t="shared" si="22"/>
        <v>42478</v>
      </c>
      <c r="G81" s="152">
        <f t="shared" si="22"/>
        <v>38855</v>
      </c>
      <c r="H81" s="152">
        <f t="shared" si="22"/>
        <v>44332</v>
      </c>
      <c r="I81" s="152">
        <f t="shared" si="22"/>
        <v>48409</v>
      </c>
      <c r="J81" s="152">
        <f t="shared" si="22"/>
        <v>48020</v>
      </c>
      <c r="K81" s="152">
        <f t="shared" si="22"/>
        <v>44058</v>
      </c>
      <c r="L81" s="152">
        <f t="shared" si="22"/>
        <v>44715</v>
      </c>
      <c r="M81" s="152">
        <f t="shared" si="22"/>
        <v>18836</v>
      </c>
      <c r="N81" s="152">
        <f t="shared" si="22"/>
        <v>29347</v>
      </c>
      <c r="O81" s="152">
        <f t="shared" ref="O81" si="23">O83-SUM(O82:O82)</f>
        <v>41400</v>
      </c>
    </row>
    <row r="82" spans="1:15" x14ac:dyDescent="0.15">
      <c r="A82" s="46"/>
      <c r="B82" s="61" t="s">
        <v>105</v>
      </c>
      <c r="C82" s="50">
        <f t="shared" ref="C82:N82" si="24">ROUND(C$83*C54/C$55,0)</f>
        <v>2494</v>
      </c>
      <c r="D82" s="50">
        <f t="shared" si="24"/>
        <v>2789</v>
      </c>
      <c r="E82" s="50">
        <f t="shared" si="24"/>
        <v>2865</v>
      </c>
      <c r="F82" s="50">
        <f t="shared" si="24"/>
        <v>3080</v>
      </c>
      <c r="G82" s="50">
        <f t="shared" si="24"/>
        <v>3501</v>
      </c>
      <c r="H82" s="50">
        <f t="shared" si="24"/>
        <v>4502</v>
      </c>
      <c r="I82" s="50">
        <f t="shared" si="24"/>
        <v>4734</v>
      </c>
      <c r="J82" s="50">
        <f t="shared" si="24"/>
        <v>5067</v>
      </c>
      <c r="K82" s="50">
        <f t="shared" si="24"/>
        <v>5645</v>
      </c>
      <c r="L82" s="50">
        <f t="shared" si="24"/>
        <v>5328</v>
      </c>
      <c r="M82" s="50">
        <f t="shared" si="24"/>
        <v>2884</v>
      </c>
      <c r="N82" s="50">
        <f t="shared" si="24"/>
        <v>3381</v>
      </c>
      <c r="O82" s="50">
        <f t="shared" ref="O82" si="25">ROUND(O$83*O54/O$55,0)</f>
        <v>4300</v>
      </c>
    </row>
    <row r="83" spans="1:15" x14ac:dyDescent="0.15">
      <c r="A83" s="67"/>
      <c r="B83" s="64" t="s">
        <v>110</v>
      </c>
      <c r="C83" s="239">
        <f>C92</f>
        <v>46100</v>
      </c>
      <c r="D83" s="239">
        <f t="shared" ref="D83:I83" si="26">D92</f>
        <v>43968</v>
      </c>
      <c r="E83" s="239">
        <f t="shared" si="26"/>
        <v>42754</v>
      </c>
      <c r="F83" s="239">
        <f t="shared" si="26"/>
        <v>45558</v>
      </c>
      <c r="G83" s="239">
        <f t="shared" si="26"/>
        <v>42356</v>
      </c>
      <c r="H83" s="239">
        <f t="shared" si="26"/>
        <v>48834</v>
      </c>
      <c r="I83" s="239">
        <f t="shared" si="26"/>
        <v>53143</v>
      </c>
      <c r="J83" s="239">
        <f t="shared" ref="J83:K83" si="27">J92</f>
        <v>53087</v>
      </c>
      <c r="K83" s="239">
        <f t="shared" si="27"/>
        <v>49703</v>
      </c>
      <c r="L83" s="239">
        <f t="shared" ref="L83:M83" si="28">L92</f>
        <v>50043</v>
      </c>
      <c r="M83" s="239">
        <f t="shared" si="28"/>
        <v>21720</v>
      </c>
      <c r="N83" s="239">
        <f t="shared" ref="N83:O83" si="29">N92</f>
        <v>32728</v>
      </c>
      <c r="O83" s="239">
        <f t="shared" si="29"/>
        <v>45700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46341</v>
      </c>
      <c r="D86" s="152">
        <f t="shared" ref="D86:I86" si="30">D88-D87</f>
        <v>43927</v>
      </c>
      <c r="E86" s="152">
        <f t="shared" si="30"/>
        <v>41707</v>
      </c>
      <c r="F86" s="152">
        <f t="shared" si="30"/>
        <v>45280</v>
      </c>
      <c r="G86" s="152">
        <f t="shared" si="30"/>
        <v>42169</v>
      </c>
      <c r="H86" s="152">
        <f t="shared" si="30"/>
        <v>46242</v>
      </c>
      <c r="I86" s="152">
        <f t="shared" si="30"/>
        <v>50514</v>
      </c>
      <c r="J86" s="152">
        <f t="shared" ref="J86:K86" si="31">J88-J87</f>
        <v>50376</v>
      </c>
      <c r="K86" s="152">
        <f t="shared" si="31"/>
        <v>53506</v>
      </c>
      <c r="L86" s="152">
        <f t="shared" ref="L86:M86" si="32">L88-L87</f>
        <v>56595</v>
      </c>
      <c r="M86" s="152">
        <f t="shared" si="32"/>
        <v>26389</v>
      </c>
      <c r="N86" s="152">
        <f t="shared" ref="N86:O86" si="33">N88-N87</f>
        <v>38315</v>
      </c>
      <c r="O86" s="152">
        <f t="shared" si="33"/>
        <v>56098</v>
      </c>
    </row>
    <row r="87" spans="1:15" x14ac:dyDescent="0.15">
      <c r="A87" s="44"/>
      <c r="B87" s="61" t="s">
        <v>105</v>
      </c>
      <c r="C87" s="55">
        <f t="shared" ref="C87:N87" si="34">ROUND(C$88*C59/C$60,0)</f>
        <v>3635</v>
      </c>
      <c r="D87" s="55">
        <f t="shared" si="34"/>
        <v>3691</v>
      </c>
      <c r="E87" s="55">
        <f t="shared" si="34"/>
        <v>3711</v>
      </c>
      <c r="F87" s="55">
        <f t="shared" si="34"/>
        <v>3854</v>
      </c>
      <c r="G87" s="55">
        <f t="shared" si="34"/>
        <v>4260</v>
      </c>
      <c r="H87" s="55">
        <f t="shared" si="34"/>
        <v>5937</v>
      </c>
      <c r="I87" s="55">
        <f t="shared" si="34"/>
        <v>5876</v>
      </c>
      <c r="J87" s="55">
        <f t="shared" si="34"/>
        <v>6283</v>
      </c>
      <c r="K87" s="55">
        <f t="shared" si="34"/>
        <v>6931</v>
      </c>
      <c r="L87" s="55">
        <f t="shared" si="34"/>
        <v>6372</v>
      </c>
      <c r="M87" s="55">
        <f t="shared" si="34"/>
        <v>3820</v>
      </c>
      <c r="N87" s="55">
        <f t="shared" si="34"/>
        <v>4316</v>
      </c>
      <c r="O87" s="55">
        <f t="shared" ref="O87" si="35">ROUND(O$88*O59/O$60,0)</f>
        <v>5454</v>
      </c>
    </row>
    <row r="88" spans="1:15" x14ac:dyDescent="0.15">
      <c r="A88" s="67"/>
      <c r="B88" s="67" t="s">
        <v>110</v>
      </c>
      <c r="C88" s="239">
        <f>C93</f>
        <v>49976</v>
      </c>
      <c r="D88" s="239">
        <f t="shared" ref="D88:I88" si="36">D93</f>
        <v>47618</v>
      </c>
      <c r="E88" s="239">
        <f t="shared" si="36"/>
        <v>45418</v>
      </c>
      <c r="F88" s="239">
        <f t="shared" si="36"/>
        <v>49134</v>
      </c>
      <c r="G88" s="239">
        <f t="shared" si="36"/>
        <v>46429</v>
      </c>
      <c r="H88" s="239">
        <f t="shared" si="36"/>
        <v>52179</v>
      </c>
      <c r="I88" s="239">
        <f t="shared" si="36"/>
        <v>56390</v>
      </c>
      <c r="J88" s="239">
        <f t="shared" ref="J88:K88" si="37">J93</f>
        <v>56659</v>
      </c>
      <c r="K88" s="239">
        <f t="shared" si="37"/>
        <v>60437</v>
      </c>
      <c r="L88" s="239">
        <f t="shared" ref="L88:M88" si="38">L93</f>
        <v>62967</v>
      </c>
      <c r="M88" s="239">
        <f t="shared" si="38"/>
        <v>30209</v>
      </c>
      <c r="N88" s="239">
        <f t="shared" ref="N88:O88" si="39">N93</f>
        <v>42631</v>
      </c>
      <c r="O88" s="239">
        <f t="shared" si="39"/>
        <v>61552</v>
      </c>
    </row>
    <row r="89" spans="1:15" x14ac:dyDescent="0.15">
      <c r="C89" s="68"/>
      <c r="D89" s="68"/>
      <c r="E89" s="184"/>
      <c r="F89" s="184"/>
      <c r="G89" s="184"/>
      <c r="H89" s="184"/>
      <c r="I89" s="184"/>
    </row>
    <row r="90" spans="1:15" x14ac:dyDescent="0.15">
      <c r="A90" s="39" t="s">
        <v>365</v>
      </c>
    </row>
    <row r="91" spans="1:15" x14ac:dyDescent="0.15">
      <c r="A91" s="109" t="s">
        <v>107</v>
      </c>
      <c r="B91" s="109" t="s">
        <v>113</v>
      </c>
      <c r="C91" s="152">
        <f>地域観光消費2!D13</f>
        <v>3236</v>
      </c>
      <c r="D91" s="152">
        <f>地域観光消費2!E13</f>
        <v>3469</v>
      </c>
      <c r="E91" s="152">
        <f>地域観光消費2!F13</f>
        <v>4002</v>
      </c>
      <c r="F91" s="152">
        <f>地域観光消費2!G13</f>
        <v>4219</v>
      </c>
      <c r="G91" s="152">
        <f>地域観光消費2!H13</f>
        <v>5391</v>
      </c>
      <c r="H91" s="152">
        <f>地域観光消費2!I13</f>
        <v>6765</v>
      </c>
      <c r="I91" s="152">
        <f>地域観光消費2!J13</f>
        <v>7525</v>
      </c>
      <c r="J91" s="152">
        <f>地域観光消費2!K13</f>
        <v>8495</v>
      </c>
      <c r="K91" s="152">
        <f>地域観光消費2!L13</f>
        <v>10028</v>
      </c>
      <c r="L91" s="152">
        <f>地域観光消費2!M13</f>
        <v>9631</v>
      </c>
      <c r="M91" s="152">
        <f>地域観光消費2!N13</f>
        <v>7571</v>
      </c>
      <c r="N91" s="152">
        <f>地域観光消費2!O13</f>
        <v>10755</v>
      </c>
      <c r="O91" s="152">
        <f>地域観光消費2!P13</f>
        <v>11088</v>
      </c>
    </row>
    <row r="92" spans="1:15" x14ac:dyDescent="0.15">
      <c r="A92" s="56"/>
      <c r="B92" s="56" t="s">
        <v>114</v>
      </c>
      <c r="C92" s="50">
        <f>地域観光消費2!D14</f>
        <v>46100</v>
      </c>
      <c r="D92" s="50">
        <f>地域観光消費2!E14</f>
        <v>43968</v>
      </c>
      <c r="E92" s="50">
        <f>地域観光消費2!F14</f>
        <v>42754</v>
      </c>
      <c r="F92" s="50">
        <f>地域観光消費2!G14</f>
        <v>45558</v>
      </c>
      <c r="G92" s="50">
        <f>地域観光消費2!H14</f>
        <v>42356</v>
      </c>
      <c r="H92" s="50">
        <f>地域観光消費2!I14</f>
        <v>48834</v>
      </c>
      <c r="I92" s="50">
        <f>地域観光消費2!J14</f>
        <v>53143</v>
      </c>
      <c r="J92" s="50">
        <f>地域観光消費2!K14</f>
        <v>53087</v>
      </c>
      <c r="K92" s="50">
        <f>地域観光消費2!L14</f>
        <v>49703</v>
      </c>
      <c r="L92" s="50">
        <f>地域観光消費2!M14</f>
        <v>50043</v>
      </c>
      <c r="M92" s="50">
        <f>地域観光消費2!N14</f>
        <v>21720</v>
      </c>
      <c r="N92" s="50">
        <f>地域観光消費2!O14</f>
        <v>32728</v>
      </c>
      <c r="O92" s="50">
        <f>地域観光消費2!P14</f>
        <v>45700</v>
      </c>
    </row>
    <row r="93" spans="1:15" x14ac:dyDescent="0.15">
      <c r="A93" s="110"/>
      <c r="B93" s="110" t="s">
        <v>115</v>
      </c>
      <c r="C93" s="50">
        <f>地域観光消費2!D15</f>
        <v>49976</v>
      </c>
      <c r="D93" s="50">
        <f>地域観光消費2!E15</f>
        <v>47618</v>
      </c>
      <c r="E93" s="50">
        <f>地域観光消費2!F15</f>
        <v>45418</v>
      </c>
      <c r="F93" s="50">
        <f>地域観光消費2!G15</f>
        <v>49134</v>
      </c>
      <c r="G93" s="50">
        <f>地域観光消費2!H15</f>
        <v>46429</v>
      </c>
      <c r="H93" s="50">
        <f>地域観光消費2!I15</f>
        <v>52179</v>
      </c>
      <c r="I93" s="50">
        <f>地域観光消費2!J15</f>
        <v>56390</v>
      </c>
      <c r="J93" s="50">
        <f>地域観光消費2!K15</f>
        <v>56659</v>
      </c>
      <c r="K93" s="50">
        <f>地域観光消費2!L15</f>
        <v>60437</v>
      </c>
      <c r="L93" s="50">
        <f>地域観光消費2!M15</f>
        <v>62967</v>
      </c>
      <c r="M93" s="50">
        <f>地域観光消費2!N15</f>
        <v>30209</v>
      </c>
      <c r="N93" s="50">
        <f>地域観光消費2!O15</f>
        <v>42631</v>
      </c>
      <c r="O93" s="50">
        <f>地域観光消費2!P15</f>
        <v>61552</v>
      </c>
    </row>
    <row r="94" spans="1:15" x14ac:dyDescent="0.15">
      <c r="A94" s="111"/>
      <c r="B94" s="111" t="s">
        <v>110</v>
      </c>
      <c r="C94" s="239">
        <f>SUM(C91:C93)</f>
        <v>99312</v>
      </c>
      <c r="D94" s="239">
        <f t="shared" ref="D94:I94" si="40">SUM(D91:D93)</f>
        <v>95055</v>
      </c>
      <c r="E94" s="239">
        <f t="shared" si="40"/>
        <v>92174</v>
      </c>
      <c r="F94" s="239">
        <f t="shared" si="40"/>
        <v>98911</v>
      </c>
      <c r="G94" s="239">
        <f t="shared" si="40"/>
        <v>94176</v>
      </c>
      <c r="H94" s="239">
        <f t="shared" si="40"/>
        <v>107778</v>
      </c>
      <c r="I94" s="239">
        <f t="shared" si="40"/>
        <v>117058</v>
      </c>
      <c r="J94" s="239">
        <f t="shared" ref="J94:K94" si="41">SUM(J91:J93)</f>
        <v>118241</v>
      </c>
      <c r="K94" s="239">
        <f t="shared" si="41"/>
        <v>120168</v>
      </c>
      <c r="L94" s="239">
        <f t="shared" ref="L94:M94" si="42">SUM(L91:L93)</f>
        <v>122641</v>
      </c>
      <c r="M94" s="239">
        <f t="shared" si="42"/>
        <v>59500</v>
      </c>
      <c r="N94" s="239">
        <f t="shared" ref="N94:O94" si="43">SUM(N91:N93)</f>
        <v>86114</v>
      </c>
      <c r="O94" s="239">
        <f t="shared" si="43"/>
        <v>118340</v>
      </c>
    </row>
    <row r="96" spans="1:15" x14ac:dyDescent="0.15">
      <c r="C96" s="54"/>
      <c r="D96" s="54"/>
      <c r="E96" s="54"/>
      <c r="F96" s="54"/>
      <c r="G96" s="54"/>
      <c r="H96" s="54"/>
      <c r="I96" s="54"/>
    </row>
    <row r="97" spans="1:15" x14ac:dyDescent="0.15">
      <c r="A97" s="107" t="s">
        <v>49</v>
      </c>
      <c r="B97" s="43" t="s">
        <v>165</v>
      </c>
      <c r="C97" s="47">
        <f>市町入込数2!D5</f>
        <v>1291000</v>
      </c>
      <c r="D97" s="47">
        <f>市町入込数2!E5</f>
        <v>1305377</v>
      </c>
      <c r="E97" s="47">
        <f>市町入込数2!F5</f>
        <v>1516044</v>
      </c>
      <c r="F97" s="47">
        <f>市町入込数2!G5</f>
        <v>1437293</v>
      </c>
      <c r="G97" s="47">
        <f>市町入込数2!H5</f>
        <v>1380243</v>
      </c>
      <c r="H97" s="47">
        <f>市町入込数2!I5</f>
        <v>1489119</v>
      </c>
      <c r="I97" s="47">
        <f>市町入込数2!J5</f>
        <v>1683240</v>
      </c>
      <c r="J97" s="47">
        <f>市町入込数2!K5</f>
        <v>1401811</v>
      </c>
      <c r="K97" s="47">
        <f>市町入込数2!L5</f>
        <v>1530582</v>
      </c>
      <c r="L97" s="47">
        <f>市町入込数2!M5</f>
        <v>1723168</v>
      </c>
      <c r="M97" s="47">
        <f>市町入込数2!N5</f>
        <v>823113</v>
      </c>
      <c r="N97" s="47">
        <f>市町入込数2!O5</f>
        <v>1059592</v>
      </c>
      <c r="O97" s="97">
        <f>市町入込数2!P5</f>
        <v>1625700</v>
      </c>
    </row>
    <row r="98" spans="1:15" x14ac:dyDescent="0.15">
      <c r="A98" s="72"/>
      <c r="B98" s="61" t="s">
        <v>166</v>
      </c>
      <c r="C98" s="53">
        <f>市町入込数2!Q5</f>
        <v>282000</v>
      </c>
      <c r="D98" s="53">
        <f>市町入込数2!R5</f>
        <v>281893</v>
      </c>
      <c r="E98" s="53">
        <f>市町入込数2!S5</f>
        <v>269679</v>
      </c>
      <c r="F98" s="53">
        <f>市町入込数2!T5</f>
        <v>326922</v>
      </c>
      <c r="G98" s="53">
        <f>市町入込数2!U5</f>
        <v>365058</v>
      </c>
      <c r="H98" s="53">
        <f>市町入込数2!V5</f>
        <v>411232</v>
      </c>
      <c r="I98" s="49">
        <f>市町入込数2!W5</f>
        <v>412391</v>
      </c>
      <c r="J98" s="49">
        <f>市町入込数2!X5</f>
        <v>439948</v>
      </c>
      <c r="K98" s="49">
        <f>市町入込数2!Y5</f>
        <v>447668</v>
      </c>
      <c r="L98" s="49">
        <f>市町入込数2!Z5</f>
        <v>437134</v>
      </c>
      <c r="M98" s="49">
        <f>市町入込数2!AA5</f>
        <v>269848</v>
      </c>
      <c r="N98" s="49">
        <f>市町入込数2!AB5</f>
        <v>291467</v>
      </c>
      <c r="O98" s="96">
        <f>市町入込数2!AC5</f>
        <v>395325</v>
      </c>
    </row>
    <row r="99" spans="1:15" x14ac:dyDescent="0.15">
      <c r="A99" s="71"/>
      <c r="B99" s="43" t="s">
        <v>158</v>
      </c>
      <c r="C99" s="47">
        <v>282</v>
      </c>
      <c r="D99" s="47">
        <v>282</v>
      </c>
      <c r="E99" s="47">
        <v>270</v>
      </c>
      <c r="F99" s="47">
        <v>327</v>
      </c>
      <c r="G99" s="47">
        <v>365</v>
      </c>
      <c r="H99" s="47">
        <v>421</v>
      </c>
      <c r="I99" s="79">
        <v>412</v>
      </c>
      <c r="J99" s="152">
        <f>宿泊者数!C19</f>
        <v>440</v>
      </c>
      <c r="K99" s="152">
        <f>宿泊者数!C42</f>
        <v>447.66800000000001</v>
      </c>
      <c r="L99" s="152">
        <f>宿泊者数!C65</f>
        <v>437.13400000000001</v>
      </c>
      <c r="M99" s="152">
        <f>宿泊者数!C88</f>
        <v>269.84800000000001</v>
      </c>
      <c r="N99" s="152">
        <f>宿泊者数!C120</f>
        <v>291.46699999999998</v>
      </c>
      <c r="O99" s="792">
        <f>宿泊者数!C142</f>
        <v>395.32499999999999</v>
      </c>
    </row>
    <row r="100" spans="1:15" x14ac:dyDescent="0.15">
      <c r="A100" s="70"/>
      <c r="B100" t="s">
        <v>159</v>
      </c>
      <c r="C100" s="49">
        <v>0</v>
      </c>
      <c r="D100" s="49">
        <v>0</v>
      </c>
      <c r="E100" s="49">
        <v>0</v>
      </c>
      <c r="F100" s="95">
        <v>0</v>
      </c>
      <c r="G100" s="95">
        <v>0</v>
      </c>
      <c r="H100" s="49">
        <v>0</v>
      </c>
      <c r="I100" s="78">
        <v>0</v>
      </c>
      <c r="J100" s="50">
        <f>宿泊者数!C20</f>
        <v>0</v>
      </c>
      <c r="K100" s="50">
        <f>宿泊者数!C43</f>
        <v>0</v>
      </c>
      <c r="L100" s="50">
        <f>宿泊者数!C66</f>
        <v>0</v>
      </c>
      <c r="M100" s="50">
        <f>宿泊者数!C89</f>
        <v>0</v>
      </c>
      <c r="N100" s="50">
        <f>宿泊者数!C121</f>
        <v>1.05</v>
      </c>
      <c r="O100" s="511">
        <f>宿泊者数!C143</f>
        <v>0</v>
      </c>
    </row>
    <row r="101" spans="1:15" x14ac:dyDescent="0.15">
      <c r="A101" s="70"/>
      <c r="B101" t="s">
        <v>160</v>
      </c>
      <c r="C101" s="49">
        <v>0</v>
      </c>
      <c r="D101" s="49">
        <v>0</v>
      </c>
      <c r="E101" s="49">
        <v>0</v>
      </c>
      <c r="F101" s="95">
        <v>0</v>
      </c>
      <c r="G101" s="95">
        <v>0</v>
      </c>
      <c r="H101" s="49">
        <v>0</v>
      </c>
      <c r="I101" s="78">
        <v>0</v>
      </c>
      <c r="J101" s="50">
        <f>宿泊者数!C21</f>
        <v>0</v>
      </c>
      <c r="K101" s="50">
        <f>宿泊者数!C44</f>
        <v>0</v>
      </c>
      <c r="L101" s="50">
        <f>宿泊者数!C67</f>
        <v>0</v>
      </c>
      <c r="M101" s="50">
        <f>宿泊者数!C90</f>
        <v>0</v>
      </c>
      <c r="N101" s="50">
        <f>宿泊者数!C122</f>
        <v>0</v>
      </c>
      <c r="O101" s="511">
        <f>宿泊者数!C144</f>
        <v>0</v>
      </c>
    </row>
    <row r="102" spans="1:15" x14ac:dyDescent="0.15">
      <c r="A102" s="70"/>
      <c r="B102" t="s">
        <v>161</v>
      </c>
      <c r="C102" s="95">
        <v>0</v>
      </c>
      <c r="D102" s="95">
        <v>0</v>
      </c>
      <c r="E102" s="95">
        <v>0</v>
      </c>
      <c r="F102" s="95">
        <v>0</v>
      </c>
      <c r="G102" s="95">
        <v>0</v>
      </c>
      <c r="H102" s="49">
        <v>0</v>
      </c>
      <c r="I102" s="78">
        <v>0</v>
      </c>
      <c r="J102" s="50">
        <f>宿泊者数!C22</f>
        <v>0</v>
      </c>
      <c r="K102" s="50">
        <f>宿泊者数!C45</f>
        <v>0</v>
      </c>
      <c r="L102" s="50">
        <f>宿泊者数!C68</f>
        <v>0</v>
      </c>
      <c r="M102" s="50">
        <f>宿泊者数!C91</f>
        <v>0</v>
      </c>
      <c r="N102" s="50">
        <f>宿泊者数!C123</f>
        <v>5.8380000000000001</v>
      </c>
      <c r="O102" s="511">
        <f>宿泊者数!C145</f>
        <v>0</v>
      </c>
    </row>
    <row r="103" spans="1:15" x14ac:dyDescent="0.15">
      <c r="A103" s="70"/>
      <c r="B103" t="s">
        <v>162</v>
      </c>
      <c r="C103" s="95">
        <v>0</v>
      </c>
      <c r="D103" s="95">
        <v>0</v>
      </c>
      <c r="E103" s="95">
        <v>0</v>
      </c>
      <c r="F103" s="95">
        <v>0</v>
      </c>
      <c r="G103" s="95">
        <v>0</v>
      </c>
      <c r="H103" s="49">
        <v>0</v>
      </c>
      <c r="I103" s="78">
        <v>0</v>
      </c>
      <c r="J103" s="50">
        <f>宿泊者数!C23</f>
        <v>0</v>
      </c>
      <c r="K103" s="50">
        <f>宿泊者数!C46</f>
        <v>0</v>
      </c>
      <c r="L103" s="50">
        <f>宿泊者数!C69</f>
        <v>0</v>
      </c>
      <c r="M103" s="50">
        <f>宿泊者数!C92</f>
        <v>0</v>
      </c>
      <c r="N103" s="50">
        <f>宿泊者数!C124</f>
        <v>0.46300000000000002</v>
      </c>
      <c r="O103" s="511">
        <f>宿泊者数!C146</f>
        <v>0</v>
      </c>
    </row>
    <row r="104" spans="1:15" x14ac:dyDescent="0.15">
      <c r="A104" s="70"/>
      <c r="B104" t="s">
        <v>163</v>
      </c>
      <c r="C104" s="95">
        <v>0</v>
      </c>
      <c r="D104" s="95">
        <v>0</v>
      </c>
      <c r="E104" s="95">
        <v>0</v>
      </c>
      <c r="F104" s="95">
        <v>0</v>
      </c>
      <c r="G104" s="95">
        <v>0</v>
      </c>
      <c r="H104" s="49">
        <v>0</v>
      </c>
      <c r="I104" s="78">
        <v>0</v>
      </c>
      <c r="J104" s="50">
        <f>宿泊者数!C24</f>
        <v>0</v>
      </c>
      <c r="K104" s="50">
        <f>宿泊者数!C47</f>
        <v>0</v>
      </c>
      <c r="L104" s="50">
        <f>宿泊者数!C70</f>
        <v>0</v>
      </c>
      <c r="M104" s="50">
        <f>宿泊者数!C93</f>
        <v>0</v>
      </c>
      <c r="N104" s="50">
        <f>宿泊者数!C125</f>
        <v>0</v>
      </c>
      <c r="O104" s="511">
        <f>宿泊者数!C147</f>
        <v>0</v>
      </c>
    </row>
    <row r="105" spans="1:15" x14ac:dyDescent="0.15">
      <c r="A105" s="72"/>
      <c r="B105" s="61" t="s">
        <v>164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5">
        <f>宿泊者数!C25</f>
        <v>0</v>
      </c>
      <c r="K105" s="55">
        <f>宿泊者数!C48</f>
        <v>0</v>
      </c>
      <c r="L105" s="55">
        <f>宿泊者数!C71</f>
        <v>0</v>
      </c>
      <c r="M105" s="55">
        <f>宿泊者数!C94</f>
        <v>0</v>
      </c>
      <c r="N105" s="55">
        <f>宿泊者数!C126</f>
        <v>0</v>
      </c>
      <c r="O105" s="793">
        <f>宿泊者数!C148</f>
        <v>0</v>
      </c>
    </row>
    <row r="106" spans="1:15" x14ac:dyDescent="0.15">
      <c r="A106" s="94" t="s">
        <v>48</v>
      </c>
      <c r="B106" s="43" t="s">
        <v>165</v>
      </c>
      <c r="C106" s="47">
        <f>市町入込数2!D6</f>
        <v>12028000</v>
      </c>
      <c r="D106" s="47">
        <f>市町入込数2!E6</f>
        <v>11318277</v>
      </c>
      <c r="E106" s="47">
        <f>市町入込数2!F6</f>
        <v>11287896</v>
      </c>
      <c r="F106" s="47">
        <f>市町入込数2!G6</f>
        <v>11603981</v>
      </c>
      <c r="G106" s="47">
        <f>市町入込数2!H6</f>
        <v>12000102</v>
      </c>
      <c r="H106" s="47">
        <f>市町入込数2!I6</f>
        <v>12084659</v>
      </c>
      <c r="I106" s="49">
        <f>市町入込数2!J6</f>
        <v>11936634</v>
      </c>
      <c r="J106" s="49">
        <f>市町入込数2!K6</f>
        <v>11949067</v>
      </c>
      <c r="K106" s="49">
        <f>市町入込数2!L6</f>
        <v>11939562</v>
      </c>
      <c r="L106" s="49">
        <f>市町入込数2!M6</f>
        <v>11969924</v>
      </c>
      <c r="M106" s="49">
        <f>市町入込数2!N6</f>
        <v>6494538</v>
      </c>
      <c r="N106" s="49">
        <f>市町入込数2!O6</f>
        <v>7774642</v>
      </c>
      <c r="O106" s="96">
        <f>市町入込数2!P6</f>
        <v>10846373</v>
      </c>
    </row>
    <row r="107" spans="1:15" x14ac:dyDescent="0.15">
      <c r="A107" s="72"/>
      <c r="B107" s="61" t="s">
        <v>166</v>
      </c>
      <c r="C107" s="53">
        <f>市町入込数2!Q6</f>
        <v>113000</v>
      </c>
      <c r="D107" s="53">
        <f>市町入込数2!R6</f>
        <v>116152</v>
      </c>
      <c r="E107" s="53">
        <f>市町入込数2!S6</f>
        <v>117372</v>
      </c>
      <c r="F107" s="53">
        <f>市町入込数2!T6</f>
        <v>126258</v>
      </c>
      <c r="G107" s="53">
        <f>市町入込数2!U6</f>
        <v>151932</v>
      </c>
      <c r="H107" s="53">
        <f>市町入込数2!V6</f>
        <v>164010</v>
      </c>
      <c r="I107" s="53">
        <f>市町入込数2!W6</f>
        <v>153235</v>
      </c>
      <c r="J107" s="49">
        <f>市町入込数2!X6</f>
        <v>162420</v>
      </c>
      <c r="K107" s="49">
        <f>市町入込数2!Y6</f>
        <v>222121</v>
      </c>
      <c r="L107" s="49">
        <f>市町入込数2!Z6</f>
        <v>235783</v>
      </c>
      <c r="M107" s="49">
        <f>市町入込数2!AA6</f>
        <v>139521</v>
      </c>
      <c r="N107" s="49">
        <f>市町入込数2!AB6</f>
        <v>160750</v>
      </c>
      <c r="O107" s="96">
        <f>市町入込数2!AC6</f>
        <v>140303</v>
      </c>
    </row>
    <row r="108" spans="1:15" x14ac:dyDescent="0.15">
      <c r="A108" s="71"/>
      <c r="B108" s="43" t="s">
        <v>158</v>
      </c>
      <c r="C108" s="47">
        <v>89</v>
      </c>
      <c r="D108" s="47">
        <v>91</v>
      </c>
      <c r="E108" s="47">
        <v>95</v>
      </c>
      <c r="F108" s="47">
        <v>104</v>
      </c>
      <c r="G108" s="47">
        <v>133</v>
      </c>
      <c r="H108" s="47">
        <v>147</v>
      </c>
      <c r="I108" s="79">
        <v>137</v>
      </c>
      <c r="J108" s="152">
        <f>宿泊者数!D19</f>
        <v>146</v>
      </c>
      <c r="K108" s="152">
        <f>宿泊者数!D42</f>
        <v>201.114</v>
      </c>
      <c r="L108" s="152">
        <f>宿泊者数!D65</f>
        <v>217.72</v>
      </c>
      <c r="M108" s="152">
        <f>宿泊者数!D88</f>
        <v>133.98400000000001</v>
      </c>
      <c r="N108" s="152">
        <f>宿泊者数!D120</f>
        <v>153.399</v>
      </c>
      <c r="O108" s="792">
        <f>宿泊者数!D142</f>
        <v>124.17100000000001</v>
      </c>
    </row>
    <row r="109" spans="1:15" x14ac:dyDescent="0.15">
      <c r="A109" s="70"/>
      <c r="B109" t="s">
        <v>159</v>
      </c>
      <c r="C109" s="95">
        <v>11</v>
      </c>
      <c r="D109" s="95">
        <v>12</v>
      </c>
      <c r="E109" s="95">
        <v>10</v>
      </c>
      <c r="F109" s="95">
        <v>10</v>
      </c>
      <c r="G109" s="95">
        <v>7</v>
      </c>
      <c r="H109" s="49">
        <v>5</v>
      </c>
      <c r="I109" s="78">
        <v>5</v>
      </c>
      <c r="J109" s="50">
        <f>宿泊者数!D20</f>
        <v>5</v>
      </c>
      <c r="K109" s="50">
        <f>宿泊者数!D43</f>
        <v>4.867</v>
      </c>
      <c r="L109" s="50">
        <f>宿泊者数!D66</f>
        <v>2.7850000000000001</v>
      </c>
      <c r="M109" s="50">
        <f>宿泊者数!D89</f>
        <v>0</v>
      </c>
      <c r="N109" s="50">
        <f>宿泊者数!D121</f>
        <v>0</v>
      </c>
      <c r="O109" s="511">
        <f>宿泊者数!D143</f>
        <v>4.5110000000000001</v>
      </c>
    </row>
    <row r="110" spans="1:15" x14ac:dyDescent="0.15">
      <c r="A110" s="70"/>
      <c r="B110" t="s">
        <v>160</v>
      </c>
      <c r="C110" s="95">
        <v>0</v>
      </c>
      <c r="D110" s="95">
        <v>0</v>
      </c>
      <c r="E110" s="95">
        <v>0</v>
      </c>
      <c r="F110" s="95">
        <v>0</v>
      </c>
      <c r="G110" s="95">
        <v>0</v>
      </c>
      <c r="H110" s="49">
        <v>0</v>
      </c>
      <c r="I110" s="78">
        <v>0</v>
      </c>
      <c r="J110" s="50">
        <f>宿泊者数!D21</f>
        <v>0</v>
      </c>
      <c r="K110" s="50">
        <f>宿泊者数!D44</f>
        <v>0</v>
      </c>
      <c r="L110" s="50">
        <f>宿泊者数!D67</f>
        <v>0</v>
      </c>
      <c r="M110" s="50">
        <f>宿泊者数!D90</f>
        <v>0</v>
      </c>
      <c r="N110" s="50">
        <f>宿泊者数!D122</f>
        <v>0</v>
      </c>
      <c r="O110" s="511">
        <f>宿泊者数!D144</f>
        <v>0</v>
      </c>
    </row>
    <row r="111" spans="1:15" x14ac:dyDescent="0.15">
      <c r="A111" s="70"/>
      <c r="B111" t="s">
        <v>161</v>
      </c>
      <c r="C111" s="95">
        <v>13</v>
      </c>
      <c r="D111" s="95">
        <v>13</v>
      </c>
      <c r="E111" s="95">
        <v>12</v>
      </c>
      <c r="F111" s="95">
        <v>12</v>
      </c>
      <c r="G111" s="95">
        <v>12</v>
      </c>
      <c r="H111" s="49">
        <v>12</v>
      </c>
      <c r="I111" s="78">
        <v>11</v>
      </c>
      <c r="J111" s="50">
        <f>宿泊者数!D22</f>
        <v>12</v>
      </c>
      <c r="K111" s="50">
        <f>宿泊者数!D45</f>
        <v>10.67</v>
      </c>
      <c r="L111" s="50">
        <f>宿泊者数!D68</f>
        <v>10.284000000000001</v>
      </c>
      <c r="M111" s="50">
        <f>宿泊者数!D91</f>
        <v>4.5750000000000002</v>
      </c>
      <c r="N111" s="50">
        <f>宿泊者数!D123</f>
        <v>0</v>
      </c>
      <c r="O111" s="511">
        <f>宿泊者数!D145</f>
        <v>10.045999999999999</v>
      </c>
    </row>
    <row r="112" spans="1:15" x14ac:dyDescent="0.15">
      <c r="A112" s="70"/>
      <c r="B112" t="s">
        <v>162</v>
      </c>
      <c r="C112" s="95">
        <v>0</v>
      </c>
      <c r="D112" s="95">
        <v>0</v>
      </c>
      <c r="E112" s="95">
        <v>0</v>
      </c>
      <c r="F112" s="95">
        <v>0</v>
      </c>
      <c r="G112" s="95">
        <v>0</v>
      </c>
      <c r="H112" s="49">
        <v>0</v>
      </c>
      <c r="I112" s="78">
        <v>0</v>
      </c>
      <c r="J112" s="50">
        <f>宿泊者数!D23</f>
        <v>0</v>
      </c>
      <c r="K112" s="50">
        <f>宿泊者数!D46</f>
        <v>5.47</v>
      </c>
      <c r="L112" s="50">
        <f>宿泊者数!D69</f>
        <v>4.9939999999999998</v>
      </c>
      <c r="M112" s="50">
        <f>宿泊者数!D92</f>
        <v>0.96199999999999997</v>
      </c>
      <c r="N112" s="50">
        <f>宿泊者数!D124</f>
        <v>0</v>
      </c>
      <c r="O112" s="511">
        <f>宿泊者数!D146</f>
        <v>1.575</v>
      </c>
    </row>
    <row r="113" spans="1:15" x14ac:dyDescent="0.15">
      <c r="A113" s="70"/>
      <c r="B113" t="s">
        <v>163</v>
      </c>
      <c r="C113" s="95">
        <v>0</v>
      </c>
      <c r="D113" s="95">
        <v>0</v>
      </c>
      <c r="E113" s="95">
        <v>0</v>
      </c>
      <c r="F113" s="95">
        <v>0</v>
      </c>
      <c r="G113" s="95">
        <v>0</v>
      </c>
      <c r="H113" s="49">
        <v>0</v>
      </c>
      <c r="I113" s="78">
        <v>0</v>
      </c>
      <c r="J113" s="50">
        <f>宿泊者数!D24</f>
        <v>0</v>
      </c>
      <c r="K113" s="50">
        <f>宿泊者数!D47</f>
        <v>0</v>
      </c>
      <c r="L113" s="50">
        <f>宿泊者数!D70</f>
        <v>0</v>
      </c>
      <c r="M113" s="50">
        <f>宿泊者数!D93</f>
        <v>0</v>
      </c>
      <c r="N113" s="50">
        <f>宿泊者数!D125</f>
        <v>0</v>
      </c>
      <c r="O113" s="511">
        <f>宿泊者数!D147</f>
        <v>0</v>
      </c>
    </row>
    <row r="114" spans="1:15" x14ac:dyDescent="0.15">
      <c r="A114" s="72"/>
      <c r="B114" s="61" t="s">
        <v>164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5">
        <f>宿泊者数!D25</f>
        <v>0</v>
      </c>
      <c r="K114" s="55">
        <f>宿泊者数!D48</f>
        <v>0</v>
      </c>
      <c r="L114" s="55">
        <f>宿泊者数!D71</f>
        <v>0</v>
      </c>
      <c r="M114" s="55">
        <f>宿泊者数!D94</f>
        <v>0</v>
      </c>
      <c r="N114" s="55">
        <f>宿泊者数!D126</f>
        <v>0</v>
      </c>
      <c r="O114" s="793">
        <f>宿泊者数!D148</f>
        <v>0</v>
      </c>
    </row>
    <row r="115" spans="1:15" x14ac:dyDescent="0.15">
      <c r="A115" s="94" t="s">
        <v>46</v>
      </c>
      <c r="B115" s="43" t="s">
        <v>165</v>
      </c>
      <c r="C115" s="47">
        <f>市町入込数2!D7</f>
        <v>196000</v>
      </c>
      <c r="D115" s="47">
        <f>市町入込数2!E7</f>
        <v>209607</v>
      </c>
      <c r="E115" s="47">
        <f>市町入込数2!F7</f>
        <v>234800</v>
      </c>
      <c r="F115" s="47">
        <f>市町入込数2!G7</f>
        <v>284394</v>
      </c>
      <c r="G115" s="47">
        <f>市町入込数2!H7</f>
        <v>277233</v>
      </c>
      <c r="H115" s="47">
        <f>市町入込数2!I7</f>
        <v>290351</v>
      </c>
      <c r="I115" s="47">
        <f>市町入込数2!J7</f>
        <v>333054</v>
      </c>
      <c r="J115" s="49">
        <f>市町入込数2!K7</f>
        <v>324486</v>
      </c>
      <c r="K115" s="49">
        <f>市町入込数2!L7</f>
        <v>320726</v>
      </c>
      <c r="L115" s="49">
        <f>市町入込数2!M7</f>
        <v>342547</v>
      </c>
      <c r="M115" s="49">
        <f>市町入込数2!N7</f>
        <v>151895</v>
      </c>
      <c r="N115" s="49">
        <f>市町入込数2!O7</f>
        <v>186170</v>
      </c>
      <c r="O115" s="96">
        <f>市町入込数2!P7</f>
        <v>256723</v>
      </c>
    </row>
    <row r="116" spans="1:15" x14ac:dyDescent="0.15">
      <c r="A116" s="72"/>
      <c r="B116" s="61" t="s">
        <v>166</v>
      </c>
      <c r="C116" s="53">
        <f>市町入込数2!Q7</f>
        <v>16000</v>
      </c>
      <c r="D116" s="53">
        <f>市町入込数2!R7</f>
        <v>18906</v>
      </c>
      <c r="E116" s="53">
        <f>市町入込数2!S7</f>
        <v>18928</v>
      </c>
      <c r="F116" s="53">
        <f>市町入込数2!T7</f>
        <v>20017</v>
      </c>
      <c r="G116" s="53">
        <f>市町入込数2!U7</f>
        <v>20452</v>
      </c>
      <c r="H116" s="53">
        <f>市町入込数2!V7</f>
        <v>21458</v>
      </c>
      <c r="I116" s="53">
        <f>市町入込数2!W7</f>
        <v>19414</v>
      </c>
      <c r="J116" s="53">
        <f>市町入込数2!X7</f>
        <v>16909</v>
      </c>
      <c r="K116" s="53">
        <f>市町入込数2!Y7</f>
        <v>16874</v>
      </c>
      <c r="L116" s="53">
        <f>市町入込数2!Z7</f>
        <v>17950</v>
      </c>
      <c r="M116" s="53">
        <f>市町入込数2!AA7</f>
        <v>16495</v>
      </c>
      <c r="N116" s="53">
        <f>市町入込数2!AB7</f>
        <v>20398</v>
      </c>
      <c r="O116" s="886">
        <f>市町入込数2!AC7</f>
        <v>26454</v>
      </c>
    </row>
    <row r="117" spans="1:15" x14ac:dyDescent="0.15">
      <c r="A117" s="43"/>
      <c r="B117" s="43" t="s">
        <v>158</v>
      </c>
      <c r="C117" s="47">
        <v>16</v>
      </c>
      <c r="D117" s="47">
        <v>19</v>
      </c>
      <c r="E117" s="47">
        <v>19</v>
      </c>
      <c r="F117" s="47">
        <v>20</v>
      </c>
      <c r="G117" s="47">
        <v>20</v>
      </c>
      <c r="H117" s="47">
        <v>21</v>
      </c>
      <c r="I117" s="79">
        <v>19</v>
      </c>
      <c r="J117" s="50">
        <f>宿泊者数!E19</f>
        <v>17</v>
      </c>
      <c r="K117" s="50">
        <f>宿泊者数!E42</f>
        <v>16.873999999999999</v>
      </c>
      <c r="L117" s="50">
        <f>宿泊者数!E65</f>
        <v>17.95</v>
      </c>
      <c r="M117" s="50">
        <f>宿泊者数!E88</f>
        <v>16.495000000000001</v>
      </c>
      <c r="N117" s="50">
        <f>宿泊者数!E120</f>
        <v>20.398</v>
      </c>
      <c r="O117" s="511">
        <f>宿泊者数!E142</f>
        <v>26.454000000000001</v>
      </c>
    </row>
    <row r="118" spans="1:15" x14ac:dyDescent="0.15">
      <c r="B118" t="s">
        <v>159</v>
      </c>
      <c r="C118" s="95">
        <v>0</v>
      </c>
      <c r="D118" s="95">
        <v>0</v>
      </c>
      <c r="E118" s="95">
        <v>0</v>
      </c>
      <c r="F118" s="95">
        <v>0</v>
      </c>
      <c r="G118" s="95">
        <v>0</v>
      </c>
      <c r="H118" s="49">
        <v>0</v>
      </c>
      <c r="I118" s="78">
        <v>0</v>
      </c>
      <c r="J118" s="50">
        <f>宿泊者数!E20</f>
        <v>0</v>
      </c>
      <c r="K118" s="50">
        <f>宿泊者数!E43</f>
        <v>0</v>
      </c>
      <c r="L118" s="50">
        <f>宿泊者数!E66</f>
        <v>0</v>
      </c>
      <c r="M118" s="50">
        <f>宿泊者数!E89</f>
        <v>0</v>
      </c>
      <c r="N118" s="50">
        <f>宿泊者数!E121</f>
        <v>0</v>
      </c>
      <c r="O118" s="511">
        <f>宿泊者数!E143</f>
        <v>0</v>
      </c>
    </row>
    <row r="119" spans="1:15" x14ac:dyDescent="0.15">
      <c r="B119" t="s">
        <v>160</v>
      </c>
      <c r="C119" s="95">
        <v>0</v>
      </c>
      <c r="D119" s="95">
        <v>0</v>
      </c>
      <c r="E119" s="95">
        <v>0</v>
      </c>
      <c r="F119" s="95">
        <v>0</v>
      </c>
      <c r="G119" s="95">
        <v>0</v>
      </c>
      <c r="H119" s="49">
        <v>0</v>
      </c>
      <c r="I119" s="78">
        <v>0</v>
      </c>
      <c r="J119" s="50">
        <f>宿泊者数!E21</f>
        <v>0</v>
      </c>
      <c r="K119" s="50">
        <f>宿泊者数!E44</f>
        <v>0</v>
      </c>
      <c r="L119" s="50">
        <f>宿泊者数!E67</f>
        <v>0</v>
      </c>
      <c r="M119" s="50">
        <f>宿泊者数!E90</f>
        <v>0</v>
      </c>
      <c r="N119" s="50">
        <f>宿泊者数!E122</f>
        <v>0</v>
      </c>
      <c r="O119" s="511">
        <f>宿泊者数!E144</f>
        <v>0</v>
      </c>
    </row>
    <row r="120" spans="1:15" x14ac:dyDescent="0.15">
      <c r="B120" t="s">
        <v>161</v>
      </c>
      <c r="C120" s="95">
        <v>0</v>
      </c>
      <c r="D120" s="95">
        <v>0</v>
      </c>
      <c r="E120" s="95">
        <v>0</v>
      </c>
      <c r="F120" s="95">
        <v>0</v>
      </c>
      <c r="G120" s="95">
        <v>0</v>
      </c>
      <c r="H120" s="49">
        <v>0</v>
      </c>
      <c r="I120" s="78">
        <v>0</v>
      </c>
      <c r="J120" s="50">
        <f>宿泊者数!E22</f>
        <v>0</v>
      </c>
      <c r="K120" s="50">
        <f>宿泊者数!E45</f>
        <v>0</v>
      </c>
      <c r="L120" s="50">
        <f>宿泊者数!E68</f>
        <v>0</v>
      </c>
      <c r="M120" s="50">
        <f>宿泊者数!E91</f>
        <v>0</v>
      </c>
      <c r="N120" s="50">
        <f>宿泊者数!E123</f>
        <v>0</v>
      </c>
      <c r="O120" s="511">
        <f>宿泊者数!E145</f>
        <v>0</v>
      </c>
    </row>
    <row r="121" spans="1:15" x14ac:dyDescent="0.15">
      <c r="B121" t="s">
        <v>162</v>
      </c>
      <c r="C121" s="95">
        <v>0</v>
      </c>
      <c r="D121" s="95">
        <v>0</v>
      </c>
      <c r="E121" s="95">
        <v>0</v>
      </c>
      <c r="F121" s="95">
        <v>0</v>
      </c>
      <c r="G121" s="95">
        <v>0</v>
      </c>
      <c r="H121" s="49">
        <v>0</v>
      </c>
      <c r="I121" s="78">
        <v>0</v>
      </c>
      <c r="J121" s="50">
        <f>宿泊者数!E23</f>
        <v>0</v>
      </c>
      <c r="K121" s="50">
        <f>宿泊者数!E46</f>
        <v>0</v>
      </c>
      <c r="L121" s="50">
        <f>宿泊者数!E69</f>
        <v>0</v>
      </c>
      <c r="M121" s="50">
        <f>宿泊者数!E92</f>
        <v>0</v>
      </c>
      <c r="N121" s="50">
        <f>宿泊者数!E124</f>
        <v>0</v>
      </c>
      <c r="O121" s="511">
        <f>宿泊者数!E146</f>
        <v>0</v>
      </c>
    </row>
    <row r="122" spans="1:15" x14ac:dyDescent="0.15">
      <c r="B122" t="s">
        <v>163</v>
      </c>
      <c r="C122" s="95">
        <v>0</v>
      </c>
      <c r="D122" s="95">
        <v>0</v>
      </c>
      <c r="E122" s="95">
        <v>0</v>
      </c>
      <c r="F122" s="95">
        <v>0</v>
      </c>
      <c r="G122" s="95">
        <v>0</v>
      </c>
      <c r="H122" s="49">
        <v>0</v>
      </c>
      <c r="I122" s="78">
        <v>0</v>
      </c>
      <c r="J122" s="50">
        <f>宿泊者数!E24</f>
        <v>0</v>
      </c>
      <c r="K122" s="50">
        <f>宿泊者数!E47</f>
        <v>0</v>
      </c>
      <c r="L122" s="50">
        <f>宿泊者数!E70</f>
        <v>0</v>
      </c>
      <c r="M122" s="50">
        <f>宿泊者数!E93</f>
        <v>0</v>
      </c>
      <c r="N122" s="50">
        <f>宿泊者数!E125</f>
        <v>0</v>
      </c>
      <c r="O122" s="511">
        <f>宿泊者数!E147</f>
        <v>0</v>
      </c>
    </row>
    <row r="123" spans="1:15" x14ac:dyDescent="0.15">
      <c r="A123" s="61"/>
      <c r="B123" s="61" t="s">
        <v>164</v>
      </c>
      <c r="C123" s="49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宿泊者数!E25</f>
        <v>0</v>
      </c>
      <c r="K123" s="50">
        <f>宿泊者数!E48</f>
        <v>0</v>
      </c>
      <c r="L123" s="50">
        <f>宿泊者数!E71</f>
        <v>0</v>
      </c>
      <c r="M123" s="50">
        <f>宿泊者数!E94</f>
        <v>0</v>
      </c>
      <c r="N123" s="50">
        <f>宿泊者数!E126</f>
        <v>0</v>
      </c>
      <c r="O123" s="511">
        <f>宿泊者数!E148</f>
        <v>0</v>
      </c>
    </row>
    <row r="124" spans="1:15" x14ac:dyDescent="0.15">
      <c r="A124" s="109" t="s">
        <v>222</v>
      </c>
      <c r="B124" s="109" t="s">
        <v>165</v>
      </c>
      <c r="C124" s="98">
        <f>C97+C106+C115</f>
        <v>13515000</v>
      </c>
      <c r="D124" s="98">
        <f t="shared" ref="D124:I124" si="44">D97+D106+D115</f>
        <v>12833261</v>
      </c>
      <c r="E124" s="98">
        <f t="shared" si="44"/>
        <v>13038740</v>
      </c>
      <c r="F124" s="98">
        <f t="shared" si="44"/>
        <v>13325668</v>
      </c>
      <c r="G124" s="98">
        <f t="shared" si="44"/>
        <v>13657578</v>
      </c>
      <c r="H124" s="98">
        <f t="shared" si="44"/>
        <v>13864129</v>
      </c>
      <c r="I124" s="98">
        <f t="shared" si="44"/>
        <v>13952928</v>
      </c>
      <c r="J124" s="98">
        <f t="shared" ref="J124:L124" si="45">J97+J106+J115</f>
        <v>13675364</v>
      </c>
      <c r="K124" s="98">
        <f t="shared" si="45"/>
        <v>13790870</v>
      </c>
      <c r="L124" s="98">
        <f t="shared" si="45"/>
        <v>14035639</v>
      </c>
      <c r="M124" s="98">
        <f t="shared" ref="M124:N124" si="46">M97+M106+M115</f>
        <v>7469546</v>
      </c>
      <c r="N124" s="98">
        <f t="shared" si="46"/>
        <v>9020404</v>
      </c>
      <c r="O124" s="98">
        <f t="shared" ref="O124" si="47">O97+O106+O115</f>
        <v>12728796</v>
      </c>
    </row>
    <row r="125" spans="1:15" x14ac:dyDescent="0.15">
      <c r="A125" s="56"/>
      <c r="B125" s="56" t="s">
        <v>166</v>
      </c>
      <c r="C125" s="99">
        <f t="shared" ref="C125:I125" si="48">C98+C107+C116</f>
        <v>411000</v>
      </c>
      <c r="D125" s="99">
        <f t="shared" si="48"/>
        <v>416951</v>
      </c>
      <c r="E125" s="99">
        <f t="shared" si="48"/>
        <v>405979</v>
      </c>
      <c r="F125" s="99">
        <f t="shared" si="48"/>
        <v>473197</v>
      </c>
      <c r="G125" s="99">
        <f t="shared" si="48"/>
        <v>537442</v>
      </c>
      <c r="H125" s="99">
        <f t="shared" si="48"/>
        <v>596700</v>
      </c>
      <c r="I125" s="99">
        <f t="shared" si="48"/>
        <v>585040</v>
      </c>
      <c r="J125" s="99">
        <f t="shared" ref="J125:L125" si="49">J98+J107+J116</f>
        <v>619277</v>
      </c>
      <c r="K125" s="99">
        <f t="shared" si="49"/>
        <v>686663</v>
      </c>
      <c r="L125" s="99">
        <f t="shared" si="49"/>
        <v>690867</v>
      </c>
      <c r="M125" s="99">
        <f t="shared" ref="M125:N125" si="50">M98+M107+M116</f>
        <v>425864</v>
      </c>
      <c r="N125" s="99">
        <f t="shared" si="50"/>
        <v>472615</v>
      </c>
      <c r="O125" s="99">
        <f t="shared" ref="O125" si="51">O98+O107+O116</f>
        <v>562082</v>
      </c>
    </row>
    <row r="126" spans="1:15" x14ac:dyDescent="0.15">
      <c r="A126" s="56"/>
      <c r="B126" s="111" t="s">
        <v>223</v>
      </c>
      <c r="C126" s="112">
        <f>C124+C125</f>
        <v>13926000</v>
      </c>
      <c r="D126" s="112">
        <f t="shared" ref="D126:I126" si="52">D124+D125</f>
        <v>13250212</v>
      </c>
      <c r="E126" s="112">
        <f t="shared" si="52"/>
        <v>13444719</v>
      </c>
      <c r="F126" s="112">
        <f t="shared" si="52"/>
        <v>13798865</v>
      </c>
      <c r="G126" s="112">
        <f t="shared" si="52"/>
        <v>14195020</v>
      </c>
      <c r="H126" s="112">
        <f t="shared" si="52"/>
        <v>14460829</v>
      </c>
      <c r="I126" s="112">
        <f t="shared" si="52"/>
        <v>14537968</v>
      </c>
      <c r="J126" s="112">
        <f t="shared" ref="J126:L126" si="53">J124+J125</f>
        <v>14294641</v>
      </c>
      <c r="K126" s="112">
        <f t="shared" si="53"/>
        <v>14477533</v>
      </c>
      <c r="L126" s="112">
        <f t="shared" si="53"/>
        <v>14726506</v>
      </c>
      <c r="M126" s="112">
        <f t="shared" ref="M126:N126" si="54">M124+M125</f>
        <v>7895410</v>
      </c>
      <c r="N126" s="112">
        <f t="shared" si="54"/>
        <v>9493019</v>
      </c>
      <c r="O126" s="112">
        <f t="shared" ref="O126" si="55">O124+O125</f>
        <v>13290878</v>
      </c>
    </row>
    <row r="127" spans="1:15" x14ac:dyDescent="0.15">
      <c r="A127" s="56"/>
      <c r="B127" s="56" t="s">
        <v>158</v>
      </c>
      <c r="C127" s="99">
        <f t="shared" ref="C127:I133" si="56">C99+C108+C117</f>
        <v>387</v>
      </c>
      <c r="D127" s="99">
        <f t="shared" si="56"/>
        <v>392</v>
      </c>
      <c r="E127" s="99">
        <f t="shared" si="56"/>
        <v>384</v>
      </c>
      <c r="F127" s="99">
        <f t="shared" si="56"/>
        <v>451</v>
      </c>
      <c r="G127" s="99">
        <f t="shared" si="56"/>
        <v>518</v>
      </c>
      <c r="H127" s="99">
        <f t="shared" si="56"/>
        <v>589</v>
      </c>
      <c r="I127" s="99">
        <f t="shared" si="56"/>
        <v>568</v>
      </c>
      <c r="J127" s="99">
        <f t="shared" ref="J127:L127" si="57">J99+J108+J117</f>
        <v>603</v>
      </c>
      <c r="K127" s="99">
        <f t="shared" si="57"/>
        <v>665.65600000000006</v>
      </c>
      <c r="L127" s="99">
        <f t="shared" si="57"/>
        <v>672.80400000000009</v>
      </c>
      <c r="M127" s="99">
        <f t="shared" ref="M127:N127" si="58">M99+M108+M117</f>
        <v>420.327</v>
      </c>
      <c r="N127" s="99">
        <f t="shared" si="58"/>
        <v>465.26400000000001</v>
      </c>
      <c r="O127" s="99">
        <f t="shared" ref="O127" si="59">O99+O108+O117</f>
        <v>545.94999999999993</v>
      </c>
    </row>
    <row r="128" spans="1:15" x14ac:dyDescent="0.15">
      <c r="A128" s="56"/>
      <c r="B128" s="56" t="s">
        <v>159</v>
      </c>
      <c r="C128" s="99">
        <f t="shared" si="56"/>
        <v>11</v>
      </c>
      <c r="D128" s="99">
        <f t="shared" si="56"/>
        <v>12</v>
      </c>
      <c r="E128" s="99">
        <f t="shared" si="56"/>
        <v>10</v>
      </c>
      <c r="F128" s="99">
        <f t="shared" si="56"/>
        <v>10</v>
      </c>
      <c r="G128" s="99">
        <f t="shared" si="56"/>
        <v>7</v>
      </c>
      <c r="H128" s="99">
        <f t="shared" si="56"/>
        <v>5</v>
      </c>
      <c r="I128" s="99">
        <f t="shared" si="56"/>
        <v>5</v>
      </c>
      <c r="J128" s="99">
        <f t="shared" ref="J128:L128" si="60">J100+J109+J118</f>
        <v>5</v>
      </c>
      <c r="K128" s="99">
        <f t="shared" si="60"/>
        <v>4.867</v>
      </c>
      <c r="L128" s="99">
        <f t="shared" si="60"/>
        <v>2.7850000000000001</v>
      </c>
      <c r="M128" s="99">
        <f t="shared" ref="M128:N128" si="61">M100+M109+M118</f>
        <v>0</v>
      </c>
      <c r="N128" s="99">
        <f t="shared" si="61"/>
        <v>1.05</v>
      </c>
      <c r="O128" s="99">
        <f t="shared" ref="O128" si="62">O100+O109+O118</f>
        <v>4.5110000000000001</v>
      </c>
    </row>
    <row r="129" spans="1:15" x14ac:dyDescent="0.15">
      <c r="A129" s="56"/>
      <c r="B129" s="56" t="s">
        <v>160</v>
      </c>
      <c r="C129" s="99">
        <f t="shared" si="56"/>
        <v>0</v>
      </c>
      <c r="D129" s="99">
        <f t="shared" si="56"/>
        <v>0</v>
      </c>
      <c r="E129" s="99">
        <f t="shared" si="56"/>
        <v>0</v>
      </c>
      <c r="F129" s="99">
        <f t="shared" si="56"/>
        <v>0</v>
      </c>
      <c r="G129" s="99">
        <f t="shared" si="56"/>
        <v>0</v>
      </c>
      <c r="H129" s="99">
        <f t="shared" si="56"/>
        <v>0</v>
      </c>
      <c r="I129" s="99">
        <f t="shared" si="56"/>
        <v>0</v>
      </c>
      <c r="J129" s="99">
        <f t="shared" ref="J129:L129" si="63">J101+J110+J119</f>
        <v>0</v>
      </c>
      <c r="K129" s="99">
        <f t="shared" si="63"/>
        <v>0</v>
      </c>
      <c r="L129" s="99">
        <f t="shared" si="63"/>
        <v>0</v>
      </c>
      <c r="M129" s="99">
        <f t="shared" ref="M129:N129" si="64">M101+M110+M119</f>
        <v>0</v>
      </c>
      <c r="N129" s="99">
        <f t="shared" si="64"/>
        <v>0</v>
      </c>
      <c r="O129" s="99">
        <f t="shared" ref="O129" si="65">O101+O110+O119</f>
        <v>0</v>
      </c>
    </row>
    <row r="130" spans="1:15" x14ac:dyDescent="0.15">
      <c r="A130" s="56"/>
      <c r="B130" s="56" t="s">
        <v>161</v>
      </c>
      <c r="C130" s="99">
        <f t="shared" si="56"/>
        <v>13</v>
      </c>
      <c r="D130" s="99">
        <f t="shared" si="56"/>
        <v>13</v>
      </c>
      <c r="E130" s="99">
        <f t="shared" si="56"/>
        <v>12</v>
      </c>
      <c r="F130" s="99">
        <f t="shared" si="56"/>
        <v>12</v>
      </c>
      <c r="G130" s="99">
        <f t="shared" si="56"/>
        <v>12</v>
      </c>
      <c r="H130" s="99">
        <f t="shared" si="56"/>
        <v>12</v>
      </c>
      <c r="I130" s="99">
        <f t="shared" si="56"/>
        <v>11</v>
      </c>
      <c r="J130" s="99">
        <f t="shared" ref="J130:L130" si="66">J102+J111+J120</f>
        <v>12</v>
      </c>
      <c r="K130" s="99">
        <f t="shared" si="66"/>
        <v>10.67</v>
      </c>
      <c r="L130" s="99">
        <f t="shared" si="66"/>
        <v>10.284000000000001</v>
      </c>
      <c r="M130" s="99">
        <f t="shared" ref="M130:N130" si="67">M102+M111+M120</f>
        <v>4.5750000000000002</v>
      </c>
      <c r="N130" s="99">
        <f t="shared" si="67"/>
        <v>5.8380000000000001</v>
      </c>
      <c r="O130" s="99">
        <f t="shared" ref="O130" si="68">O102+O111+O120</f>
        <v>10.045999999999999</v>
      </c>
    </row>
    <row r="131" spans="1:15" x14ac:dyDescent="0.15">
      <c r="A131" s="56"/>
      <c r="B131" s="56" t="s">
        <v>162</v>
      </c>
      <c r="C131" s="99">
        <f t="shared" si="56"/>
        <v>0</v>
      </c>
      <c r="D131" s="99">
        <f t="shared" si="56"/>
        <v>0</v>
      </c>
      <c r="E131" s="99">
        <f t="shared" si="56"/>
        <v>0</v>
      </c>
      <c r="F131" s="99">
        <f t="shared" si="56"/>
        <v>0</v>
      </c>
      <c r="G131" s="99">
        <f t="shared" si="56"/>
        <v>0</v>
      </c>
      <c r="H131" s="99">
        <f t="shared" si="56"/>
        <v>0</v>
      </c>
      <c r="I131" s="99">
        <f t="shared" si="56"/>
        <v>0</v>
      </c>
      <c r="J131" s="99">
        <f t="shared" ref="J131:L131" si="69">J103+J112+J121</f>
        <v>0</v>
      </c>
      <c r="K131" s="99">
        <f t="shared" si="69"/>
        <v>5.47</v>
      </c>
      <c r="L131" s="99">
        <f t="shared" si="69"/>
        <v>4.9939999999999998</v>
      </c>
      <c r="M131" s="99">
        <f t="shared" ref="M131:N131" si="70">M103+M112+M121</f>
        <v>0.96199999999999997</v>
      </c>
      <c r="N131" s="99">
        <f t="shared" si="70"/>
        <v>0.46300000000000002</v>
      </c>
      <c r="O131" s="99">
        <f t="shared" ref="O131" si="71">O103+O112+O121</f>
        <v>1.575</v>
      </c>
    </row>
    <row r="132" spans="1:15" x14ac:dyDescent="0.15">
      <c r="A132" s="56"/>
      <c r="B132" s="56" t="s">
        <v>163</v>
      </c>
      <c r="C132" s="99">
        <f t="shared" si="56"/>
        <v>0</v>
      </c>
      <c r="D132" s="99">
        <f t="shared" si="56"/>
        <v>0</v>
      </c>
      <c r="E132" s="99">
        <f t="shared" si="56"/>
        <v>0</v>
      </c>
      <c r="F132" s="99">
        <f t="shared" si="56"/>
        <v>0</v>
      </c>
      <c r="G132" s="99">
        <f t="shared" si="56"/>
        <v>0</v>
      </c>
      <c r="H132" s="99">
        <f t="shared" si="56"/>
        <v>0</v>
      </c>
      <c r="I132" s="99">
        <f t="shared" si="56"/>
        <v>0</v>
      </c>
      <c r="J132" s="99">
        <f t="shared" ref="J132:L132" si="72">J104+J113+J122</f>
        <v>0</v>
      </c>
      <c r="K132" s="99">
        <f t="shared" si="72"/>
        <v>0</v>
      </c>
      <c r="L132" s="99">
        <f t="shared" si="72"/>
        <v>0</v>
      </c>
      <c r="M132" s="99">
        <f t="shared" ref="M132:N132" si="73">M104+M113+M122</f>
        <v>0</v>
      </c>
      <c r="N132" s="99">
        <f t="shared" si="73"/>
        <v>0</v>
      </c>
      <c r="O132" s="99">
        <f t="shared" ref="O132" si="74">O104+O113+O122</f>
        <v>0</v>
      </c>
    </row>
    <row r="133" spans="1:15" x14ac:dyDescent="0.15">
      <c r="A133" s="110"/>
      <c r="B133" s="110" t="s">
        <v>164</v>
      </c>
      <c r="C133" s="100">
        <f t="shared" si="56"/>
        <v>0</v>
      </c>
      <c r="D133" s="100">
        <f t="shared" si="56"/>
        <v>0</v>
      </c>
      <c r="E133" s="100">
        <f t="shared" si="56"/>
        <v>0</v>
      </c>
      <c r="F133" s="100">
        <f t="shared" si="56"/>
        <v>0</v>
      </c>
      <c r="G133" s="100">
        <f t="shared" si="56"/>
        <v>0</v>
      </c>
      <c r="H133" s="100">
        <f t="shared" si="56"/>
        <v>0</v>
      </c>
      <c r="I133" s="100">
        <f t="shared" si="56"/>
        <v>0</v>
      </c>
      <c r="J133" s="100">
        <f t="shared" ref="J133:L133" si="75">J105+J114+J123</f>
        <v>0</v>
      </c>
      <c r="K133" s="100">
        <f t="shared" si="75"/>
        <v>0</v>
      </c>
      <c r="L133" s="100">
        <f t="shared" si="75"/>
        <v>0</v>
      </c>
      <c r="M133" s="100">
        <f t="shared" ref="M133:N133" si="76">M105+M114+M123</f>
        <v>0</v>
      </c>
      <c r="N133" s="100">
        <f t="shared" si="76"/>
        <v>0</v>
      </c>
      <c r="O133" s="100">
        <f t="shared" ref="O133" si="77">O105+O114+O123</f>
        <v>0</v>
      </c>
    </row>
    <row r="134" spans="1:15" x14ac:dyDescent="0.15">
      <c r="C134" s="54"/>
      <c r="D134" s="54"/>
      <c r="E134" s="54"/>
      <c r="F134" s="54"/>
      <c r="G134" s="54"/>
      <c r="H134" s="54"/>
      <c r="I134" s="54"/>
      <c r="J134" s="68">
        <f>SUM(J127:J133)</f>
        <v>620</v>
      </c>
      <c r="K134" s="68">
        <f t="shared" ref="K134:L134" si="78">SUM(K127:K133)</f>
        <v>686.66300000000001</v>
      </c>
      <c r="L134" s="68">
        <f t="shared" si="78"/>
        <v>690.86700000000008</v>
      </c>
      <c r="M134" s="68"/>
      <c r="N134" s="68"/>
      <c r="O134" s="68"/>
    </row>
    <row r="135" spans="1:15" x14ac:dyDescent="0.15">
      <c r="A135" t="s">
        <v>172</v>
      </c>
      <c r="B135" s="67"/>
      <c r="C135" s="345" t="s">
        <v>169</v>
      </c>
      <c r="D135" s="345" t="s">
        <v>70</v>
      </c>
      <c r="E135" s="789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395</v>
      </c>
      <c r="K135" s="396" t="s">
        <v>445</v>
      </c>
      <c r="L135" s="345" t="s">
        <v>464</v>
      </c>
      <c r="M135" s="345" t="s">
        <v>514</v>
      </c>
      <c r="N135" s="345" t="s">
        <v>2170</v>
      </c>
      <c r="O135" s="345" t="s">
        <v>2197</v>
      </c>
    </row>
    <row r="136" spans="1:15" x14ac:dyDescent="0.15">
      <c r="B136" s="43" t="s">
        <v>175</v>
      </c>
      <c r="C136" s="47">
        <f>SUM(C137:C143)</f>
        <v>2258</v>
      </c>
      <c r="D136" s="47">
        <f t="shared" ref="D136:H136" si="79">SUM(D137:D143)</f>
        <v>2397</v>
      </c>
      <c r="E136" s="47">
        <f t="shared" si="79"/>
        <v>2719</v>
      </c>
      <c r="F136" s="47">
        <f t="shared" si="79"/>
        <v>2964</v>
      </c>
      <c r="G136" s="47">
        <f t="shared" si="79"/>
        <v>3709</v>
      </c>
      <c r="H136" s="47">
        <f t="shared" si="79"/>
        <v>4744</v>
      </c>
      <c r="I136" s="47">
        <f t="shared" ref="I136" si="80">SUM(I137:I143)</f>
        <v>5364</v>
      </c>
      <c r="J136" s="47">
        <f t="shared" ref="J136:L136" si="81">SUM(J137:J143)</f>
        <v>6086</v>
      </c>
      <c r="K136" s="47">
        <f t="shared" si="81"/>
        <v>6605</v>
      </c>
      <c r="L136" s="47">
        <f t="shared" si="81"/>
        <v>6147</v>
      </c>
      <c r="M136" s="47">
        <f t="shared" ref="M136:N136" si="82">SUM(M137:M143)</f>
        <v>4832</v>
      </c>
      <c r="N136" s="47">
        <f t="shared" si="82"/>
        <v>6773</v>
      </c>
      <c r="O136" s="47">
        <f t="shared" ref="O136" si="83">SUM(O137:O143)</f>
        <v>7896</v>
      </c>
    </row>
    <row r="137" spans="1:15" x14ac:dyDescent="0.15">
      <c r="B137" s="457" t="s">
        <v>158</v>
      </c>
      <c r="C137" s="458">
        <f t="shared" ref="C137:O137" si="84">ROUND(C71*C99/C127,0)</f>
        <v>2258</v>
      </c>
      <c r="D137" s="458">
        <f>ROUND(D71*D99/D127,0)+1</f>
        <v>2397</v>
      </c>
      <c r="E137" s="458">
        <f>ROUND(E71*E99/E127,0)+1</f>
        <v>2719</v>
      </c>
      <c r="F137" s="458">
        <f t="shared" si="84"/>
        <v>2964</v>
      </c>
      <c r="G137" s="458">
        <f t="shared" si="84"/>
        <v>3709</v>
      </c>
      <c r="H137" s="458">
        <f>ROUND(H71*H99/H127,0)-1</f>
        <v>4744</v>
      </c>
      <c r="I137" s="458">
        <f t="shared" si="84"/>
        <v>5364</v>
      </c>
      <c r="J137" s="458">
        <f t="shared" si="84"/>
        <v>6086</v>
      </c>
      <c r="K137" s="458">
        <f>ROUND(K71*K99/K127,0)-1</f>
        <v>6605</v>
      </c>
      <c r="L137" s="458">
        <f>ROUND(L71*L99/L127,0)+1</f>
        <v>6147</v>
      </c>
      <c r="M137" s="458">
        <f>ROUND(M71*M99/M127,0)-2</f>
        <v>4830</v>
      </c>
      <c r="N137" s="458">
        <f t="shared" si="84"/>
        <v>6679</v>
      </c>
      <c r="O137" s="458">
        <f t="shared" si="84"/>
        <v>7896</v>
      </c>
    </row>
    <row r="138" spans="1:15" x14ac:dyDescent="0.15">
      <c r="B138" s="103" t="s">
        <v>159</v>
      </c>
      <c r="C138" s="49">
        <f>ROUND(C72*C100/C128,0)</f>
        <v>0</v>
      </c>
      <c r="D138" s="49">
        <f t="shared" ref="D138:L138" si="85">ROUND(D72*D100/D128,0)</f>
        <v>0</v>
      </c>
      <c r="E138" s="49">
        <f t="shared" si="85"/>
        <v>0</v>
      </c>
      <c r="F138" s="49">
        <f t="shared" si="85"/>
        <v>0</v>
      </c>
      <c r="G138" s="49">
        <f t="shared" si="85"/>
        <v>0</v>
      </c>
      <c r="H138" s="49">
        <f t="shared" si="85"/>
        <v>0</v>
      </c>
      <c r="I138" s="49">
        <f t="shared" si="85"/>
        <v>0</v>
      </c>
      <c r="J138" s="49">
        <f t="shared" si="85"/>
        <v>0</v>
      </c>
      <c r="K138" s="49">
        <f t="shared" si="85"/>
        <v>0</v>
      </c>
      <c r="L138" s="49">
        <f t="shared" si="85"/>
        <v>0</v>
      </c>
      <c r="M138" s="49">
        <v>0</v>
      </c>
      <c r="N138" s="49">
        <f>ROUND(N72*N100/N128,0)+7</f>
        <v>24</v>
      </c>
      <c r="O138" s="49">
        <f>ROUND(O72*O100/O128,0)</f>
        <v>0</v>
      </c>
    </row>
    <row r="139" spans="1:15" x14ac:dyDescent="0.15">
      <c r="B139" s="113" t="s">
        <v>160</v>
      </c>
      <c r="C139" s="114"/>
      <c r="D139" s="114"/>
      <c r="E139" s="114"/>
      <c r="F139" s="114"/>
      <c r="G139" s="114"/>
      <c r="H139" s="114"/>
      <c r="I139" s="114"/>
    </row>
    <row r="140" spans="1:15" x14ac:dyDescent="0.15">
      <c r="B140" s="103" t="s">
        <v>161</v>
      </c>
      <c r="C140" s="49">
        <f t="shared" ref="C140:L140" si="86">ROUND(C74*C102/C130,0)</f>
        <v>0</v>
      </c>
      <c r="D140" s="49">
        <f t="shared" si="86"/>
        <v>0</v>
      </c>
      <c r="E140" s="49">
        <f t="shared" si="86"/>
        <v>0</v>
      </c>
      <c r="F140" s="49">
        <f t="shared" si="86"/>
        <v>0</v>
      </c>
      <c r="G140" s="49">
        <f t="shared" si="86"/>
        <v>0</v>
      </c>
      <c r="H140" s="49">
        <f t="shared" si="86"/>
        <v>0</v>
      </c>
      <c r="I140" s="49">
        <f t="shared" si="86"/>
        <v>0</v>
      </c>
      <c r="J140" s="49">
        <f t="shared" si="86"/>
        <v>0</v>
      </c>
      <c r="K140" s="49">
        <f t="shared" si="86"/>
        <v>0</v>
      </c>
      <c r="L140" s="49">
        <f t="shared" si="86"/>
        <v>0</v>
      </c>
      <c r="M140" s="49">
        <v>2</v>
      </c>
      <c r="N140" s="49">
        <f t="shared" ref="N140:O140" si="87">ROUND(N74*N102/N130,0)</f>
        <v>70</v>
      </c>
      <c r="O140" s="49">
        <f t="shared" si="87"/>
        <v>0</v>
      </c>
    </row>
    <row r="141" spans="1:15" x14ac:dyDescent="0.15">
      <c r="B141" s="113" t="s">
        <v>162</v>
      </c>
      <c r="C141" s="114"/>
      <c r="D141" s="114"/>
      <c r="E141" s="114"/>
      <c r="F141" s="114"/>
      <c r="G141" s="114"/>
      <c r="H141" s="114"/>
      <c r="I141" s="114"/>
    </row>
    <row r="142" spans="1:15" x14ac:dyDescent="0.15">
      <c r="B142" s="113" t="s">
        <v>163</v>
      </c>
      <c r="C142" s="114"/>
      <c r="D142" s="114"/>
      <c r="E142" s="114"/>
      <c r="F142" s="114"/>
      <c r="G142" s="114"/>
      <c r="H142" s="114"/>
      <c r="I142" s="114"/>
    </row>
    <row r="143" spans="1:15" x14ac:dyDescent="0.15">
      <c r="B143" s="115" t="s">
        <v>164</v>
      </c>
      <c r="C143" s="116"/>
      <c r="D143" s="116"/>
      <c r="E143" s="116"/>
      <c r="F143" s="116"/>
      <c r="G143" s="116"/>
      <c r="H143" s="116"/>
      <c r="I143" s="116"/>
    </row>
    <row r="144" spans="1:15" x14ac:dyDescent="0.15">
      <c r="B144" t="s">
        <v>176</v>
      </c>
      <c r="C144" s="47">
        <f>SUM(C145:C151)</f>
        <v>850</v>
      </c>
      <c r="D144" s="47">
        <f t="shared" ref="D144:H144" si="88">SUM(D145:D151)</f>
        <v>911</v>
      </c>
      <c r="E144" s="47">
        <f t="shared" si="88"/>
        <v>1092</v>
      </c>
      <c r="F144" s="47">
        <f t="shared" si="88"/>
        <v>1074</v>
      </c>
      <c r="G144" s="47">
        <f t="shared" si="88"/>
        <v>1479</v>
      </c>
      <c r="H144" s="47">
        <f t="shared" si="88"/>
        <v>1784</v>
      </c>
      <c r="I144" s="47">
        <f t="shared" ref="I144:J144" si="89">SUM(I145:I151)</f>
        <v>1914</v>
      </c>
      <c r="J144" s="47">
        <f t="shared" si="89"/>
        <v>2174</v>
      </c>
      <c r="K144" s="47">
        <f t="shared" ref="K144:L144" si="90">SUM(K145:K151)</f>
        <v>3174</v>
      </c>
      <c r="L144" s="47">
        <f t="shared" si="90"/>
        <v>3232</v>
      </c>
      <c r="M144" s="47">
        <f t="shared" ref="M144:N144" si="91">SUM(M145:M151)</f>
        <v>2444</v>
      </c>
      <c r="N144" s="47">
        <f t="shared" si="91"/>
        <v>3515</v>
      </c>
      <c r="O144" s="47">
        <f t="shared" ref="O144" si="92">SUM(O145:O151)</f>
        <v>2664</v>
      </c>
    </row>
    <row r="145" spans="2:15" x14ac:dyDescent="0.15">
      <c r="B145" s="102" t="s">
        <v>158</v>
      </c>
      <c r="C145" s="54">
        <f t="shared" ref="C145:N145" si="93">ROUND(C71*C108/C127,0)</f>
        <v>713</v>
      </c>
      <c r="D145" s="54">
        <f t="shared" si="93"/>
        <v>773</v>
      </c>
      <c r="E145" s="54">
        <f t="shared" si="93"/>
        <v>956</v>
      </c>
      <c r="F145" s="54">
        <f t="shared" si="93"/>
        <v>943</v>
      </c>
      <c r="G145" s="54">
        <f t="shared" si="93"/>
        <v>1352</v>
      </c>
      <c r="H145" s="54">
        <f t="shared" si="93"/>
        <v>1657</v>
      </c>
      <c r="I145" s="54">
        <f t="shared" si="93"/>
        <v>1784</v>
      </c>
      <c r="J145" s="54">
        <f t="shared" si="93"/>
        <v>2019</v>
      </c>
      <c r="K145" s="54">
        <f t="shared" si="93"/>
        <v>2968</v>
      </c>
      <c r="L145" s="54">
        <f t="shared" si="93"/>
        <v>3061</v>
      </c>
      <c r="M145" s="54">
        <f t="shared" si="93"/>
        <v>2399</v>
      </c>
      <c r="N145" s="54">
        <f t="shared" si="93"/>
        <v>3515</v>
      </c>
      <c r="O145" s="54">
        <f t="shared" ref="O145" si="94">ROUND(O71*O108/O127,0)</f>
        <v>2480</v>
      </c>
    </row>
    <row r="146" spans="2:15" x14ac:dyDescent="0.15">
      <c r="B146" s="103" t="s">
        <v>159</v>
      </c>
      <c r="C146" s="54">
        <f t="shared" ref="C146:N146" si="95">ROUND(C72*C109/C128,0)</f>
        <v>67</v>
      </c>
      <c r="D146" s="54">
        <f t="shared" si="95"/>
        <v>81</v>
      </c>
      <c r="E146" s="54">
        <f t="shared" si="95"/>
        <v>72</v>
      </c>
      <c r="F146" s="54">
        <f t="shared" si="95"/>
        <v>75</v>
      </c>
      <c r="G146" s="54">
        <f t="shared" si="95"/>
        <v>59</v>
      </c>
      <c r="H146" s="54">
        <f t="shared" si="95"/>
        <v>46</v>
      </c>
      <c r="I146" s="54">
        <f t="shared" si="95"/>
        <v>45</v>
      </c>
      <c r="J146" s="54">
        <f t="shared" si="95"/>
        <v>49</v>
      </c>
      <c r="K146" s="54">
        <f t="shared" si="95"/>
        <v>57</v>
      </c>
      <c r="L146" s="54">
        <f t="shared" si="95"/>
        <v>32</v>
      </c>
      <c r="M146" s="166">
        <v>0</v>
      </c>
      <c r="N146" s="54">
        <f t="shared" si="95"/>
        <v>0</v>
      </c>
      <c r="O146" s="54">
        <f t="shared" ref="O146" si="96">ROUND(O72*O109/O128,0)</f>
        <v>62</v>
      </c>
    </row>
    <row r="147" spans="2:15" x14ac:dyDescent="0.15">
      <c r="B147" s="113" t="s">
        <v>160</v>
      </c>
      <c r="C147" s="117"/>
      <c r="D147" s="117"/>
      <c r="E147" s="117"/>
      <c r="F147" s="117"/>
      <c r="G147" s="117"/>
      <c r="H147" s="117"/>
      <c r="I147" s="117"/>
    </row>
    <row r="148" spans="2:15" x14ac:dyDescent="0.15">
      <c r="B148" s="103" t="s">
        <v>161</v>
      </c>
      <c r="C148" s="54">
        <f t="shared" ref="C148:N148" si="97">ROUND(C74*C111/C130,0)</f>
        <v>70</v>
      </c>
      <c r="D148" s="54">
        <f t="shared" si="97"/>
        <v>57</v>
      </c>
      <c r="E148" s="54">
        <f t="shared" si="97"/>
        <v>64</v>
      </c>
      <c r="F148" s="54">
        <f t="shared" si="97"/>
        <v>56</v>
      </c>
      <c r="G148" s="54">
        <f t="shared" si="97"/>
        <v>68</v>
      </c>
      <c r="H148" s="54">
        <f t="shared" si="97"/>
        <v>81</v>
      </c>
      <c r="I148" s="54">
        <f t="shared" si="97"/>
        <v>85</v>
      </c>
      <c r="J148" s="54">
        <f t="shared" si="97"/>
        <v>106</v>
      </c>
      <c r="K148" s="54">
        <f t="shared" si="97"/>
        <v>103</v>
      </c>
      <c r="L148" s="54">
        <f t="shared" si="97"/>
        <v>98</v>
      </c>
      <c r="M148" s="54">
        <f t="shared" si="97"/>
        <v>38</v>
      </c>
      <c r="N148" s="54">
        <f t="shared" si="97"/>
        <v>0</v>
      </c>
      <c r="O148" s="54">
        <f t="shared" ref="O148" si="98">ROUND(O74*O111/O130,0)</f>
        <v>105</v>
      </c>
    </row>
    <row r="149" spans="2:15" x14ac:dyDescent="0.15">
      <c r="B149" s="113" t="s">
        <v>162</v>
      </c>
      <c r="C149" s="117"/>
      <c r="D149" s="117"/>
      <c r="E149" s="117"/>
      <c r="F149" s="117"/>
      <c r="G149" s="117"/>
      <c r="H149" s="117"/>
      <c r="I149" s="117"/>
      <c r="K149" s="54">
        <f>ROUND(K75*K112/K131,0)</f>
        <v>46</v>
      </c>
      <c r="L149" s="54">
        <f>ROUND(L75*L112/L131,0)</f>
        <v>41</v>
      </c>
      <c r="M149" s="54">
        <f>ROUND(M75*M112/M131,0)</f>
        <v>7</v>
      </c>
      <c r="N149" s="54">
        <f>ROUND(N75*N112/N131,0)</f>
        <v>0</v>
      </c>
      <c r="O149" s="54">
        <f>ROUND(O75*O112/O131,0)</f>
        <v>17</v>
      </c>
    </row>
    <row r="150" spans="2:15" x14ac:dyDescent="0.15">
      <c r="B150" s="113" t="s">
        <v>163</v>
      </c>
      <c r="C150" s="117"/>
      <c r="D150" s="117"/>
      <c r="E150" s="117"/>
      <c r="F150" s="117"/>
      <c r="G150" s="117"/>
      <c r="H150" s="117"/>
      <c r="I150" s="117"/>
    </row>
    <row r="151" spans="2:15" x14ac:dyDescent="0.15">
      <c r="B151" s="113" t="s">
        <v>164</v>
      </c>
      <c r="C151" s="117"/>
      <c r="D151" s="117"/>
      <c r="E151" s="117"/>
      <c r="F151" s="117"/>
      <c r="G151" s="117"/>
      <c r="H151" s="117"/>
      <c r="I151" s="117"/>
    </row>
    <row r="152" spans="2:15" x14ac:dyDescent="0.15">
      <c r="B152" s="43" t="s">
        <v>177</v>
      </c>
      <c r="C152" s="47">
        <f>SUM(C153:C159)</f>
        <v>128</v>
      </c>
      <c r="D152" s="47">
        <f t="shared" ref="D152:H152" si="99">SUM(D153:D159)</f>
        <v>161</v>
      </c>
      <c r="E152" s="47">
        <f t="shared" si="99"/>
        <v>191</v>
      </c>
      <c r="F152" s="47">
        <f t="shared" si="99"/>
        <v>181</v>
      </c>
      <c r="G152" s="47">
        <f t="shared" si="99"/>
        <v>203</v>
      </c>
      <c r="H152" s="47">
        <f t="shared" si="99"/>
        <v>237</v>
      </c>
      <c r="I152" s="47">
        <f t="shared" ref="I152:J152" si="100">SUM(I153:I159)</f>
        <v>247</v>
      </c>
      <c r="J152" s="47">
        <f t="shared" si="100"/>
        <v>235</v>
      </c>
      <c r="K152" s="47">
        <f t="shared" ref="K152:L152" si="101">SUM(K153:K159)</f>
        <v>249</v>
      </c>
      <c r="L152" s="47">
        <f t="shared" si="101"/>
        <v>252</v>
      </c>
      <c r="M152" s="47">
        <f t="shared" ref="M152:N152" si="102">SUM(M153:M159)</f>
        <v>295</v>
      </c>
      <c r="N152" s="47">
        <f t="shared" si="102"/>
        <v>467</v>
      </c>
      <c r="O152" s="47">
        <f t="shared" ref="O152" si="103">SUM(O153:O159)</f>
        <v>528</v>
      </c>
    </row>
    <row r="153" spans="2:15" x14ac:dyDescent="0.15">
      <c r="B153" s="102" t="s">
        <v>158</v>
      </c>
      <c r="C153" s="49">
        <f t="shared" ref="C153:N153" si="104">ROUND(C71*C117/C127,0)</f>
        <v>128</v>
      </c>
      <c r="D153" s="49">
        <f t="shared" si="104"/>
        <v>161</v>
      </c>
      <c r="E153" s="49">
        <f t="shared" si="104"/>
        <v>191</v>
      </c>
      <c r="F153" s="49">
        <f t="shared" si="104"/>
        <v>181</v>
      </c>
      <c r="G153" s="49">
        <f t="shared" si="104"/>
        <v>203</v>
      </c>
      <c r="H153" s="49">
        <f t="shared" si="104"/>
        <v>237</v>
      </c>
      <c r="I153" s="49">
        <f t="shared" si="104"/>
        <v>247</v>
      </c>
      <c r="J153" s="49">
        <f t="shared" si="104"/>
        <v>235</v>
      </c>
      <c r="K153" s="49">
        <f t="shared" si="104"/>
        <v>249</v>
      </c>
      <c r="L153" s="49">
        <f t="shared" si="104"/>
        <v>252</v>
      </c>
      <c r="M153" s="49">
        <f t="shared" si="104"/>
        <v>295</v>
      </c>
      <c r="N153" s="49">
        <f t="shared" si="104"/>
        <v>467</v>
      </c>
      <c r="O153" s="49">
        <f t="shared" ref="O153" si="105">ROUND(O71*O117/O127,0)</f>
        <v>528</v>
      </c>
    </row>
    <row r="154" spans="2:15" x14ac:dyDescent="0.15">
      <c r="B154" s="103" t="s">
        <v>159</v>
      </c>
      <c r="C154" s="49">
        <f t="shared" ref="C154:L154" si="106">ROUND(C72*C118/C128,0)</f>
        <v>0</v>
      </c>
      <c r="D154" s="49">
        <f t="shared" si="106"/>
        <v>0</v>
      </c>
      <c r="E154" s="49">
        <f t="shared" si="106"/>
        <v>0</v>
      </c>
      <c r="F154" s="49">
        <f t="shared" si="106"/>
        <v>0</v>
      </c>
      <c r="G154" s="49">
        <f t="shared" si="106"/>
        <v>0</v>
      </c>
      <c r="H154" s="49">
        <f t="shared" si="106"/>
        <v>0</v>
      </c>
      <c r="I154" s="49">
        <f t="shared" si="106"/>
        <v>0</v>
      </c>
      <c r="J154" s="49">
        <f t="shared" si="106"/>
        <v>0</v>
      </c>
      <c r="K154" s="49">
        <f t="shared" si="106"/>
        <v>0</v>
      </c>
      <c r="L154" s="49">
        <f t="shared" si="106"/>
        <v>0</v>
      </c>
      <c r="M154" s="96">
        <v>0</v>
      </c>
      <c r="N154" s="96">
        <v>0</v>
      </c>
      <c r="O154" s="96">
        <v>0</v>
      </c>
    </row>
    <row r="155" spans="2:15" x14ac:dyDescent="0.15">
      <c r="B155" s="113" t="s">
        <v>160</v>
      </c>
      <c r="C155" s="114"/>
      <c r="D155" s="114"/>
      <c r="E155" s="114"/>
      <c r="F155" s="114"/>
      <c r="G155" s="114"/>
      <c r="H155" s="114"/>
      <c r="I155" s="114"/>
    </row>
    <row r="156" spans="2:15" x14ac:dyDescent="0.15">
      <c r="B156" s="103" t="s">
        <v>161</v>
      </c>
      <c r="C156" s="49">
        <f t="shared" ref="C156:O156" si="107">ROUND(C74*C120/C130,0)</f>
        <v>0</v>
      </c>
      <c r="D156" s="49">
        <f t="shared" si="107"/>
        <v>0</v>
      </c>
      <c r="E156" s="49">
        <f t="shared" si="107"/>
        <v>0</v>
      </c>
      <c r="F156" s="49">
        <f t="shared" si="107"/>
        <v>0</v>
      </c>
      <c r="G156" s="49">
        <f t="shared" si="107"/>
        <v>0</v>
      </c>
      <c r="H156" s="49">
        <f t="shared" si="107"/>
        <v>0</v>
      </c>
      <c r="I156" s="49">
        <f t="shared" si="107"/>
        <v>0</v>
      </c>
      <c r="J156" s="49">
        <f t="shared" si="107"/>
        <v>0</v>
      </c>
      <c r="K156" s="49">
        <f t="shared" si="107"/>
        <v>0</v>
      </c>
      <c r="L156" s="49">
        <f t="shared" si="107"/>
        <v>0</v>
      </c>
      <c r="M156" s="49">
        <f t="shared" si="107"/>
        <v>0</v>
      </c>
      <c r="N156" s="49">
        <f t="shared" si="107"/>
        <v>0</v>
      </c>
      <c r="O156" s="49">
        <f t="shared" si="107"/>
        <v>0</v>
      </c>
    </row>
    <row r="157" spans="2:15" x14ac:dyDescent="0.15">
      <c r="B157" s="113" t="s">
        <v>162</v>
      </c>
      <c r="C157" s="114"/>
      <c r="D157" s="114"/>
      <c r="E157" s="114"/>
      <c r="F157" s="114"/>
      <c r="G157" s="114"/>
      <c r="H157" s="114"/>
      <c r="I157" s="114"/>
    </row>
    <row r="158" spans="2:15" x14ac:dyDescent="0.15">
      <c r="B158" s="113" t="s">
        <v>163</v>
      </c>
      <c r="C158" s="114"/>
      <c r="D158" s="114"/>
      <c r="E158" s="114"/>
      <c r="F158" s="114"/>
      <c r="G158" s="114"/>
      <c r="H158" s="114"/>
      <c r="I158" s="114"/>
    </row>
    <row r="159" spans="2:15" x14ac:dyDescent="0.15">
      <c r="B159" s="115" t="s">
        <v>164</v>
      </c>
      <c r="C159" s="116"/>
      <c r="D159" s="116"/>
      <c r="E159" s="116"/>
      <c r="F159" s="116"/>
      <c r="G159" s="116"/>
      <c r="H159" s="116"/>
      <c r="I159" s="116"/>
      <c r="J159" s="61"/>
      <c r="K159" s="61"/>
      <c r="L159" s="61"/>
      <c r="M159" s="61"/>
      <c r="N159" s="61"/>
      <c r="O159" s="61"/>
    </row>
    <row r="160" spans="2:15" x14ac:dyDescent="0.15">
      <c r="B160" s="452" t="s">
        <v>492</v>
      </c>
      <c r="C160" s="451">
        <f>C136+C144+C152-地域観光消費2!D13</f>
        <v>0</v>
      </c>
      <c r="D160" s="451">
        <f>D136+D144+D152-地域観光消費2!E13</f>
        <v>0</v>
      </c>
      <c r="E160" s="451">
        <f>E136+E144+E152-地域観光消費2!F13</f>
        <v>0</v>
      </c>
      <c r="F160" s="451">
        <f>F136+F144+F152-地域観光消費2!G13</f>
        <v>0</v>
      </c>
      <c r="G160" s="451">
        <f>G136+G144+G152-地域観光消費2!H13</f>
        <v>0</v>
      </c>
      <c r="H160" s="451">
        <f>H136+H144+H152-地域観光消費2!I13</f>
        <v>0</v>
      </c>
      <c r="I160" s="451">
        <f>I136+I144+I152-地域観光消費2!J13</f>
        <v>0</v>
      </c>
      <c r="J160" s="451">
        <f>J136+J144+J152-地域観光消費2!K13</f>
        <v>0</v>
      </c>
      <c r="K160" s="451">
        <f>K136+K144+K152-地域観光消費2!L13</f>
        <v>0</v>
      </c>
      <c r="L160" s="451">
        <f>L136+L144+L152-地域観光消費2!M13</f>
        <v>0</v>
      </c>
      <c r="M160" s="451">
        <f>M136+M144+M152-地域観光消費2!N13</f>
        <v>0</v>
      </c>
      <c r="N160" s="451">
        <f>N136+N144+N152-地域観光消費2!O13</f>
        <v>0</v>
      </c>
      <c r="O160" s="451">
        <f>O136+O144+O152-地域観光消費2!P13</f>
        <v>0</v>
      </c>
    </row>
    <row r="161" spans="1:16" x14ac:dyDescent="0.15">
      <c r="A161" t="s">
        <v>254</v>
      </c>
      <c r="B161" s="145" t="s">
        <v>255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68">
        <f>交通費単価!AE22</f>
        <v>2090</v>
      </c>
      <c r="K161" s="68">
        <f>交通費単価!AI22</f>
        <v>1862</v>
      </c>
      <c r="L161" s="68">
        <f>交通費単価!AM22</f>
        <v>1659</v>
      </c>
      <c r="M161" s="68">
        <f>交通費単価!AQ22</f>
        <v>1478</v>
      </c>
      <c r="N161" s="68">
        <f>交通費単価!AU22</f>
        <v>1478</v>
      </c>
      <c r="O161" s="68">
        <f>交通費単価!AY22</f>
        <v>1478</v>
      </c>
    </row>
    <row r="162" spans="1:16" x14ac:dyDescent="0.15">
      <c r="B162" s="145" t="s">
        <v>256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交通費単価!O23</f>
        <v>13580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68">
        <f>交通費単価!AE23</f>
        <v>12450</v>
      </c>
      <c r="K162" s="68">
        <f>交通費単価!AI23</f>
        <v>12408</v>
      </c>
      <c r="L162" s="68">
        <f>交通費単価!AM23</f>
        <v>12611</v>
      </c>
      <c r="M162" s="68">
        <f>交通費単価!AQ23</f>
        <v>12792</v>
      </c>
      <c r="N162" s="68">
        <f>交通費単価!AU23</f>
        <v>11070</v>
      </c>
      <c r="O162" s="68">
        <f>交通費単価!AY23</f>
        <v>11070</v>
      </c>
    </row>
    <row r="163" spans="1:16" x14ac:dyDescent="0.15">
      <c r="A163" s="102" t="s">
        <v>260</v>
      </c>
      <c r="B163" s="146" t="s">
        <v>257</v>
      </c>
      <c r="C163" s="47">
        <f t="shared" ref="C163:N163" si="108">C161*C7/1000</f>
        <v>32976.6</v>
      </c>
      <c r="D163" s="47">
        <f t="shared" si="108"/>
        <v>31314.959999999999</v>
      </c>
      <c r="E163" s="47">
        <f t="shared" si="108"/>
        <v>31815.16</v>
      </c>
      <c r="F163" s="47">
        <f t="shared" si="108"/>
        <v>33669.230600000003</v>
      </c>
      <c r="G163" s="47">
        <f t="shared" si="108"/>
        <v>33325.519999999997</v>
      </c>
      <c r="H163" s="47">
        <f t="shared" si="108"/>
        <v>33828.160000000003</v>
      </c>
      <c r="I163" s="47">
        <f t="shared" si="108"/>
        <v>32133.593184000001</v>
      </c>
      <c r="J163" s="47">
        <f t="shared" si="108"/>
        <v>28582.84</v>
      </c>
      <c r="K163" s="47">
        <f t="shared" si="108"/>
        <v>25678.842000000001</v>
      </c>
      <c r="L163" s="47">
        <f t="shared" si="108"/>
        <v>23285.125101000001</v>
      </c>
      <c r="M163" s="47">
        <f t="shared" si="108"/>
        <v>11039.988987999999</v>
      </c>
      <c r="N163" s="47">
        <f t="shared" si="108"/>
        <v>13332.157112000001</v>
      </c>
      <c r="O163" s="47">
        <f t="shared" ref="O163" si="109">O161*O7/1000</f>
        <v>18813.160488000001</v>
      </c>
    </row>
    <row r="164" spans="1:16" x14ac:dyDescent="0.15">
      <c r="B164" s="147" t="s">
        <v>258</v>
      </c>
      <c r="C164" s="49">
        <f t="shared" ref="C164:N164" si="110">C162*C8/1000</f>
        <v>5416.98</v>
      </c>
      <c r="D164" s="49">
        <f t="shared" si="110"/>
        <v>5496.06</v>
      </c>
      <c r="E164" s="49">
        <f t="shared" si="110"/>
        <v>5351.08</v>
      </c>
      <c r="F164" s="49">
        <f t="shared" si="110"/>
        <v>6426.0152600000001</v>
      </c>
      <c r="G164" s="49">
        <f t="shared" si="110"/>
        <v>7297.83</v>
      </c>
      <c r="H164" s="49">
        <f t="shared" si="110"/>
        <v>8107.26</v>
      </c>
      <c r="I164" s="49">
        <f t="shared" si="110"/>
        <v>7485.1279999999997</v>
      </c>
      <c r="J164" s="49">
        <f t="shared" si="110"/>
        <v>7719</v>
      </c>
      <c r="K164" s="49">
        <f t="shared" si="110"/>
        <v>8524.2960000000003</v>
      </c>
      <c r="L164" s="49">
        <f t="shared" si="110"/>
        <v>8712.5237369999995</v>
      </c>
      <c r="M164" s="49">
        <f t="shared" si="110"/>
        <v>5447.6522879999993</v>
      </c>
      <c r="N164" s="49">
        <f t="shared" si="110"/>
        <v>5231.8480499999996</v>
      </c>
      <c r="O164" s="49">
        <f t="shared" ref="O164" si="111">O162*O8/1000</f>
        <v>6222.2477399999998</v>
      </c>
    </row>
    <row r="165" spans="1:16" x14ac:dyDescent="0.15">
      <c r="B165" s="148" t="s">
        <v>259</v>
      </c>
      <c r="C165" s="60">
        <f>C163+C164</f>
        <v>38393.58</v>
      </c>
      <c r="D165" s="60">
        <f t="shared" ref="D165:H165" si="112">D163+D164</f>
        <v>36811.019999999997</v>
      </c>
      <c r="E165" s="60">
        <f t="shared" si="112"/>
        <v>37166.239999999998</v>
      </c>
      <c r="F165" s="60">
        <f t="shared" si="112"/>
        <v>40095.245860000003</v>
      </c>
      <c r="G165" s="60">
        <f t="shared" si="112"/>
        <v>40623.35</v>
      </c>
      <c r="H165" s="60">
        <f t="shared" si="112"/>
        <v>41935.420000000006</v>
      </c>
      <c r="I165" s="60">
        <f t="shared" ref="I165:J165" si="113">I163+I164</f>
        <v>39618.721184000002</v>
      </c>
      <c r="J165" s="60">
        <f t="shared" si="113"/>
        <v>36301.839999999997</v>
      </c>
      <c r="K165" s="60">
        <f t="shared" ref="K165:L165" si="114">K163+K164</f>
        <v>34203.137999999999</v>
      </c>
      <c r="L165" s="60">
        <f t="shared" si="114"/>
        <v>31997.648838000001</v>
      </c>
      <c r="M165" s="60">
        <f t="shared" ref="M165:N165" si="115">M163+M164</f>
        <v>16487.641275999998</v>
      </c>
      <c r="N165" s="60">
        <f t="shared" si="115"/>
        <v>18564.005162000001</v>
      </c>
      <c r="O165" s="60">
        <f t="shared" ref="O165" si="116">O163+O164</f>
        <v>25035.408228</v>
      </c>
    </row>
    <row r="166" spans="1:16" x14ac:dyDescent="0.15">
      <c r="A166" s="149" t="s">
        <v>261</v>
      </c>
      <c r="B166" s="151" t="s">
        <v>262</v>
      </c>
      <c r="C166" s="152">
        <f>ROUND(C168*C163/C165,0)</f>
        <v>39596</v>
      </c>
      <c r="D166" s="152">
        <f t="shared" ref="D166:H166" si="117">ROUND(D168*D163/D165,0)</f>
        <v>37403</v>
      </c>
      <c r="E166" s="152">
        <f t="shared" si="117"/>
        <v>36598</v>
      </c>
      <c r="F166" s="152">
        <f t="shared" si="117"/>
        <v>38256</v>
      </c>
      <c r="G166" s="152">
        <f t="shared" si="117"/>
        <v>34747</v>
      </c>
      <c r="H166" s="152">
        <f t="shared" si="117"/>
        <v>39393</v>
      </c>
      <c r="I166" s="152">
        <f t="shared" ref="I166:J166" si="118">ROUND(I168*I163/I165,0)</f>
        <v>43103</v>
      </c>
      <c r="J166" s="152">
        <f t="shared" si="118"/>
        <v>41799</v>
      </c>
      <c r="K166" s="152">
        <f t="shared" ref="K166:L166" si="119">ROUND(K168*K163/K165,0)</f>
        <v>37316</v>
      </c>
      <c r="L166" s="152">
        <f t="shared" si="119"/>
        <v>36417</v>
      </c>
      <c r="M166" s="152">
        <f t="shared" ref="M166:N166" si="120">ROUND(M168*M163/M165,0)</f>
        <v>14544</v>
      </c>
      <c r="N166" s="152">
        <f t="shared" si="120"/>
        <v>23504</v>
      </c>
      <c r="O166" s="152">
        <f t="shared" ref="O166" si="121">ROUND(O168*O163/O165,0)</f>
        <v>34342</v>
      </c>
    </row>
    <row r="167" spans="1:16" x14ac:dyDescent="0.15">
      <c r="B167" s="153" t="s">
        <v>263</v>
      </c>
      <c r="C167" s="50">
        <f>C168-C166</f>
        <v>6504</v>
      </c>
      <c r="D167" s="50">
        <f t="shared" ref="D167:H167" si="122">D168-D166</f>
        <v>6565</v>
      </c>
      <c r="E167" s="50">
        <f t="shared" si="122"/>
        <v>6156</v>
      </c>
      <c r="F167" s="50">
        <f t="shared" si="122"/>
        <v>7302</v>
      </c>
      <c r="G167" s="50">
        <f t="shared" si="122"/>
        <v>7609</v>
      </c>
      <c r="H167" s="50">
        <f t="shared" si="122"/>
        <v>9441</v>
      </c>
      <c r="I167" s="50">
        <f t="shared" ref="I167:J167" si="123">I168-I166</f>
        <v>10040</v>
      </c>
      <c r="J167" s="50">
        <f t="shared" si="123"/>
        <v>11288</v>
      </c>
      <c r="K167" s="50">
        <f t="shared" ref="K167:L167" si="124">K168-K166</f>
        <v>12387</v>
      </c>
      <c r="L167" s="50">
        <f t="shared" si="124"/>
        <v>13626</v>
      </c>
      <c r="M167" s="50">
        <f t="shared" ref="M167:N167" si="125">M168-M166</f>
        <v>7176</v>
      </c>
      <c r="N167" s="50">
        <f t="shared" si="125"/>
        <v>9224</v>
      </c>
      <c r="O167" s="50">
        <f t="shared" ref="O167" si="126">O168-O166</f>
        <v>11358</v>
      </c>
    </row>
    <row r="168" spans="1:16" x14ac:dyDescent="0.15">
      <c r="B168" s="148" t="s">
        <v>264</v>
      </c>
      <c r="C168" s="60">
        <f>C83</f>
        <v>46100</v>
      </c>
      <c r="D168" s="60">
        <f t="shared" ref="D168:I168" si="127">D83</f>
        <v>43968</v>
      </c>
      <c r="E168" s="60">
        <f t="shared" si="127"/>
        <v>42754</v>
      </c>
      <c r="F168" s="60">
        <f t="shared" si="127"/>
        <v>45558</v>
      </c>
      <c r="G168" s="60">
        <f t="shared" si="127"/>
        <v>42356</v>
      </c>
      <c r="H168" s="60">
        <f t="shared" si="127"/>
        <v>48834</v>
      </c>
      <c r="I168" s="60">
        <f t="shared" si="127"/>
        <v>53143</v>
      </c>
      <c r="J168" s="60">
        <f t="shared" ref="J168:K168" si="128">J83</f>
        <v>53087</v>
      </c>
      <c r="K168" s="60">
        <f t="shared" si="128"/>
        <v>49703</v>
      </c>
      <c r="L168" s="60">
        <f t="shared" ref="L168:M168" si="129">L83</f>
        <v>50043</v>
      </c>
      <c r="M168" s="60">
        <f t="shared" si="129"/>
        <v>21720</v>
      </c>
      <c r="N168" s="60">
        <f t="shared" ref="N168:O168" si="130">N83</f>
        <v>32728</v>
      </c>
      <c r="O168" s="60">
        <f t="shared" si="130"/>
        <v>45700</v>
      </c>
    </row>
    <row r="170" spans="1:16" x14ac:dyDescent="0.15">
      <c r="A170" t="s">
        <v>173</v>
      </c>
      <c r="C170" s="104" t="s">
        <v>169</v>
      </c>
      <c r="D170" s="104" t="s">
        <v>70</v>
      </c>
      <c r="E170" s="105" t="s">
        <v>67</v>
      </c>
      <c r="F170" s="104" t="s">
        <v>61</v>
      </c>
      <c r="G170" s="104" t="s">
        <v>60</v>
      </c>
      <c r="H170" s="104" t="s">
        <v>75</v>
      </c>
      <c r="I170" s="104" t="s">
        <v>76</v>
      </c>
      <c r="J170" s="104" t="s">
        <v>395</v>
      </c>
      <c r="K170" s="104" t="s">
        <v>447</v>
      </c>
      <c r="L170" s="104" t="s">
        <v>465</v>
      </c>
      <c r="M170" s="45" t="s">
        <v>514</v>
      </c>
      <c r="N170" s="45" t="s">
        <v>2170</v>
      </c>
      <c r="O170" s="45" t="s">
        <v>2197</v>
      </c>
    </row>
    <row r="171" spans="1:16" x14ac:dyDescent="0.15">
      <c r="B171" s="43" t="s">
        <v>175</v>
      </c>
      <c r="C171" s="47">
        <f>C172+C173</f>
        <v>8245</v>
      </c>
      <c r="D171" s="47">
        <f t="shared" ref="D171:H171" si="131">D172+D173</f>
        <v>8243</v>
      </c>
      <c r="E171" s="47">
        <f t="shared" si="131"/>
        <v>8344</v>
      </c>
      <c r="F171" s="47">
        <f t="shared" si="131"/>
        <v>9171</v>
      </c>
      <c r="G171" s="47">
        <f t="shared" si="131"/>
        <v>8680</v>
      </c>
      <c r="H171" s="47">
        <f t="shared" si="131"/>
        <v>10738</v>
      </c>
      <c r="I171" s="47">
        <f t="shared" ref="I171:J171" si="132">I172+I173</f>
        <v>12277</v>
      </c>
      <c r="J171" s="47">
        <f t="shared" si="132"/>
        <v>12304</v>
      </c>
      <c r="K171" s="47">
        <f t="shared" ref="K171:L171" si="133">K172+K173</f>
        <v>12218</v>
      </c>
      <c r="L171" s="47">
        <f t="shared" si="133"/>
        <v>13093</v>
      </c>
      <c r="M171" s="47">
        <f t="shared" ref="M171:N171" si="134">M172+M173</f>
        <v>6150</v>
      </c>
      <c r="N171" s="47">
        <f t="shared" si="134"/>
        <v>8450</v>
      </c>
      <c r="O171" s="47">
        <f t="shared" ref="O171" si="135">O172+O173</f>
        <v>12374</v>
      </c>
    </row>
    <row r="172" spans="1:16" x14ac:dyDescent="0.15">
      <c r="B172" s="102" t="s">
        <v>165</v>
      </c>
      <c r="C172" s="49">
        <f>ROUND(C166*C97/C124,0)</f>
        <v>3782</v>
      </c>
      <c r="D172" s="49">
        <f t="shared" ref="D172:H172" si="136">ROUND(D166*D97/D124,0)</f>
        <v>3805</v>
      </c>
      <c r="E172" s="49">
        <f t="shared" si="136"/>
        <v>4255</v>
      </c>
      <c r="F172" s="49">
        <f t="shared" si="136"/>
        <v>4126</v>
      </c>
      <c r="G172" s="49">
        <f t="shared" si="136"/>
        <v>3512</v>
      </c>
      <c r="H172" s="49">
        <f t="shared" si="136"/>
        <v>4231</v>
      </c>
      <c r="I172" s="49">
        <f t="shared" ref="I172:J172" si="137">ROUND(I166*I97/I124,0)</f>
        <v>5200</v>
      </c>
      <c r="J172" s="49">
        <f t="shared" si="137"/>
        <v>4285</v>
      </c>
      <c r="K172" s="49">
        <f t="shared" ref="K172:L172" si="138">ROUND(K166*K97/K124,0)</f>
        <v>4142</v>
      </c>
      <c r="L172" s="49">
        <f t="shared" si="138"/>
        <v>4471</v>
      </c>
      <c r="M172" s="49">
        <f t="shared" ref="M172:N172" si="139">ROUND(M166*M97/M124,0)</f>
        <v>1603</v>
      </c>
      <c r="N172" s="49">
        <f t="shared" si="139"/>
        <v>2761</v>
      </c>
      <c r="O172" s="49">
        <f t="shared" ref="O172" si="140">ROUND(O166*O97/O124,0)</f>
        <v>4386</v>
      </c>
    </row>
    <row r="173" spans="1:16" x14ac:dyDescent="0.15">
      <c r="B173" s="103" t="s">
        <v>166</v>
      </c>
      <c r="C173" s="49">
        <f>ROUND(C167*C98/C125,0)</f>
        <v>4463</v>
      </c>
      <c r="D173" s="49">
        <f t="shared" ref="D173:H173" si="141">ROUND(D167*D98/D125,0)</f>
        <v>4438</v>
      </c>
      <c r="E173" s="49">
        <f t="shared" si="141"/>
        <v>4089</v>
      </c>
      <c r="F173" s="49">
        <f t="shared" si="141"/>
        <v>5045</v>
      </c>
      <c r="G173" s="49">
        <f t="shared" si="141"/>
        <v>5168</v>
      </c>
      <c r="H173" s="49">
        <f t="shared" si="141"/>
        <v>6507</v>
      </c>
      <c r="I173" s="49">
        <f t="shared" ref="I173:J173" si="142">ROUND(I167*I98/I125,0)</f>
        <v>7077</v>
      </c>
      <c r="J173" s="49">
        <f t="shared" si="142"/>
        <v>8019</v>
      </c>
      <c r="K173" s="49">
        <f t="shared" ref="K173:L173" si="143">ROUND(K167*K98/K125,0)</f>
        <v>8076</v>
      </c>
      <c r="L173" s="49">
        <f t="shared" si="143"/>
        <v>8622</v>
      </c>
      <c r="M173" s="49">
        <f t="shared" ref="M173:N173" si="144">ROUND(M167*M98/M125,0)</f>
        <v>4547</v>
      </c>
      <c r="N173" s="49">
        <f t="shared" si="144"/>
        <v>5689</v>
      </c>
      <c r="O173" s="49">
        <f t="shared" ref="O173" si="145">ROUND(O167*O98/O125,0)</f>
        <v>7988</v>
      </c>
    </row>
    <row r="174" spans="1:16" x14ac:dyDescent="0.15">
      <c r="B174" s="43" t="s">
        <v>176</v>
      </c>
      <c r="C174" s="47">
        <f>C175+C176</f>
        <v>37028</v>
      </c>
      <c r="D174" s="47">
        <f t="shared" ref="D174:H174" si="146">D175+D176</f>
        <v>34816</v>
      </c>
      <c r="E174" s="47">
        <f t="shared" si="146"/>
        <v>33464</v>
      </c>
      <c r="F174" s="47">
        <f t="shared" si="146"/>
        <v>35262</v>
      </c>
      <c r="G174" s="47">
        <f t="shared" si="146"/>
        <v>32681</v>
      </c>
      <c r="H174" s="47">
        <f t="shared" si="146"/>
        <v>36931</v>
      </c>
      <c r="I174" s="47">
        <f t="shared" ref="I174:J174" si="147">I175+I176</f>
        <v>39504</v>
      </c>
      <c r="J174" s="47">
        <f t="shared" si="147"/>
        <v>39483</v>
      </c>
      <c r="K174" s="47">
        <f t="shared" ref="K174:L174" si="148">K175+K176</f>
        <v>36313</v>
      </c>
      <c r="L174" s="47">
        <f t="shared" si="148"/>
        <v>35707</v>
      </c>
      <c r="M174" s="47">
        <f t="shared" ref="M174:N174" si="149">M175+M176</f>
        <v>14996</v>
      </c>
      <c r="N174" s="47">
        <f t="shared" si="149"/>
        <v>23395</v>
      </c>
      <c r="O174" s="47">
        <f t="shared" ref="O174" si="150">O175+O176</f>
        <v>32098</v>
      </c>
    </row>
    <row r="175" spans="1:16" x14ac:dyDescent="0.15">
      <c r="B175" s="457" t="s">
        <v>165</v>
      </c>
      <c r="C175" s="114">
        <f>ROUND(C166*C106/C124,0)+1</f>
        <v>35240</v>
      </c>
      <c r="D175" s="114">
        <f>ROUND(D166*D106/D124,0)-1</f>
        <v>32987</v>
      </c>
      <c r="E175" s="114">
        <f t="shared" ref="E175:O175" si="151">ROUND(E166*E106/E124,0)</f>
        <v>31684</v>
      </c>
      <c r="F175" s="114">
        <f>ROUND(F166*F106/F124,0)+1</f>
        <v>33314</v>
      </c>
      <c r="G175" s="114">
        <f t="shared" si="151"/>
        <v>30530</v>
      </c>
      <c r="H175" s="114">
        <f>ROUND(H166*H106/H124,0)-1</f>
        <v>34336</v>
      </c>
      <c r="I175" s="114">
        <f t="shared" si="151"/>
        <v>36874</v>
      </c>
      <c r="J175" s="114">
        <f>ROUND(J166*J106/J124,0)-1</f>
        <v>36522</v>
      </c>
      <c r="K175" s="114">
        <f>ROUND(K166*K106/K124,0)-1</f>
        <v>32306</v>
      </c>
      <c r="L175" s="114">
        <f t="shared" si="151"/>
        <v>31057</v>
      </c>
      <c r="M175" s="114">
        <f>ROUND(M166*M106/M124,0)-1</f>
        <v>12645</v>
      </c>
      <c r="N175" s="114">
        <f t="shared" si="151"/>
        <v>20258</v>
      </c>
      <c r="O175" s="114">
        <f t="shared" si="151"/>
        <v>29263</v>
      </c>
      <c r="P175" t="s">
        <v>495</v>
      </c>
    </row>
    <row r="176" spans="1:16" x14ac:dyDescent="0.15">
      <c r="B176" s="106" t="s">
        <v>166</v>
      </c>
      <c r="C176" s="53">
        <f>ROUND(C167*C107/C125,0)</f>
        <v>1788</v>
      </c>
      <c r="D176" s="53">
        <f t="shared" ref="D176:H176" si="152">ROUND(D167*D107/D125,0)</f>
        <v>1829</v>
      </c>
      <c r="E176" s="53">
        <f t="shared" si="152"/>
        <v>1780</v>
      </c>
      <c r="F176" s="53">
        <f t="shared" si="152"/>
        <v>1948</v>
      </c>
      <c r="G176" s="53">
        <f t="shared" si="152"/>
        <v>2151</v>
      </c>
      <c r="H176" s="53">
        <f t="shared" si="152"/>
        <v>2595</v>
      </c>
      <c r="I176" s="53">
        <f t="shared" ref="I176:J176" si="153">ROUND(I167*I107/I125,0)</f>
        <v>2630</v>
      </c>
      <c r="J176" s="53">
        <f t="shared" si="153"/>
        <v>2961</v>
      </c>
      <c r="K176" s="53">
        <f t="shared" ref="K176:L176" si="154">ROUND(K167*K107/K125,0)</f>
        <v>4007</v>
      </c>
      <c r="L176" s="53">
        <f t="shared" si="154"/>
        <v>4650</v>
      </c>
      <c r="M176" s="53">
        <f t="shared" ref="M176:N176" si="155">ROUND(M167*M107/M125,0)</f>
        <v>2351</v>
      </c>
      <c r="N176" s="53">
        <f t="shared" si="155"/>
        <v>3137</v>
      </c>
      <c r="O176" s="53">
        <f t="shared" ref="O176" si="156">ROUND(O167*O107/O125,0)</f>
        <v>2835</v>
      </c>
    </row>
    <row r="177" spans="1:16" x14ac:dyDescent="0.15">
      <c r="B177" t="s">
        <v>177</v>
      </c>
      <c r="C177" s="47">
        <f>C178+C179</f>
        <v>827</v>
      </c>
      <c r="D177" s="47">
        <f t="shared" ref="D177:H177" si="157">D178+D179</f>
        <v>909</v>
      </c>
      <c r="E177" s="47">
        <f t="shared" si="157"/>
        <v>946</v>
      </c>
      <c r="F177" s="47">
        <f t="shared" si="157"/>
        <v>1125</v>
      </c>
      <c r="G177" s="47">
        <f t="shared" si="157"/>
        <v>995</v>
      </c>
      <c r="H177" s="47">
        <f t="shared" si="157"/>
        <v>1165</v>
      </c>
      <c r="I177" s="47">
        <f t="shared" ref="I177:J177" si="158">I178+I179</f>
        <v>1362</v>
      </c>
      <c r="J177" s="47">
        <f t="shared" si="158"/>
        <v>1300</v>
      </c>
      <c r="K177" s="47">
        <f t="shared" ref="K177:L177" si="159">K178+K179</f>
        <v>1172</v>
      </c>
      <c r="L177" s="47">
        <f t="shared" si="159"/>
        <v>1243</v>
      </c>
      <c r="M177" s="47">
        <f t="shared" ref="M177:N177" si="160">M178+M179</f>
        <v>574</v>
      </c>
      <c r="N177" s="47">
        <f t="shared" si="160"/>
        <v>883</v>
      </c>
      <c r="O177" s="47">
        <f t="shared" ref="O177" si="161">O178+O179</f>
        <v>1228</v>
      </c>
    </row>
    <row r="178" spans="1:16" x14ac:dyDescent="0.15">
      <c r="B178" s="102" t="s">
        <v>165</v>
      </c>
      <c r="C178" s="49">
        <f>ROUND(C166*C115/C124,0)</f>
        <v>574</v>
      </c>
      <c r="D178" s="49">
        <f t="shared" ref="D178:H178" si="162">ROUND(D166*D115/D124,0)</f>
        <v>611</v>
      </c>
      <c r="E178" s="49">
        <f t="shared" si="162"/>
        <v>659</v>
      </c>
      <c r="F178" s="49">
        <f t="shared" si="162"/>
        <v>816</v>
      </c>
      <c r="G178" s="49">
        <f t="shared" si="162"/>
        <v>705</v>
      </c>
      <c r="H178" s="49">
        <f t="shared" si="162"/>
        <v>825</v>
      </c>
      <c r="I178" s="49">
        <f t="shared" ref="I178:J178" si="163">ROUND(I166*I115/I124,0)</f>
        <v>1029</v>
      </c>
      <c r="J178" s="49">
        <f t="shared" si="163"/>
        <v>992</v>
      </c>
      <c r="K178" s="49">
        <f t="shared" ref="K178:L178" si="164">ROUND(K166*K115/K124,0)</f>
        <v>868</v>
      </c>
      <c r="L178" s="49">
        <f t="shared" si="164"/>
        <v>889</v>
      </c>
      <c r="M178" s="49">
        <f t="shared" ref="M178:N178" si="165">ROUND(M166*M115/M124,0)</f>
        <v>296</v>
      </c>
      <c r="N178" s="49">
        <f t="shared" si="165"/>
        <v>485</v>
      </c>
      <c r="O178" s="49">
        <f t="shared" ref="O178" si="166">ROUND(O166*O115/O124,0)</f>
        <v>693</v>
      </c>
    </row>
    <row r="179" spans="1:16" x14ac:dyDescent="0.15">
      <c r="B179" s="106" t="s">
        <v>166</v>
      </c>
      <c r="C179" s="53">
        <f>ROUND(C167*C116/C125,0)</f>
        <v>253</v>
      </c>
      <c r="D179" s="53">
        <f t="shared" ref="D179:H179" si="167">ROUND(D167*D116/D125,0)</f>
        <v>298</v>
      </c>
      <c r="E179" s="53">
        <f t="shared" si="167"/>
        <v>287</v>
      </c>
      <c r="F179" s="53">
        <f t="shared" si="167"/>
        <v>309</v>
      </c>
      <c r="G179" s="53">
        <f t="shared" si="167"/>
        <v>290</v>
      </c>
      <c r="H179" s="53">
        <f t="shared" si="167"/>
        <v>340</v>
      </c>
      <c r="I179" s="53">
        <f t="shared" ref="I179:J179" si="168">ROUND(I167*I116/I125,0)</f>
        <v>333</v>
      </c>
      <c r="J179" s="53">
        <f t="shared" si="168"/>
        <v>308</v>
      </c>
      <c r="K179" s="53">
        <f t="shared" ref="K179:L179" si="169">ROUND(K167*K116/K125,0)</f>
        <v>304</v>
      </c>
      <c r="L179" s="53">
        <f t="shared" si="169"/>
        <v>354</v>
      </c>
      <c r="M179" s="53">
        <f t="shared" ref="M179:N179" si="170">ROUND(M167*M116/M125,0)</f>
        <v>278</v>
      </c>
      <c r="N179" s="53">
        <f t="shared" si="170"/>
        <v>398</v>
      </c>
      <c r="O179" s="53">
        <f t="shared" ref="O179" si="171">ROUND(O167*O116/O125,0)</f>
        <v>535</v>
      </c>
    </row>
    <row r="180" spans="1:16" x14ac:dyDescent="0.15">
      <c r="B180" s="452" t="s">
        <v>492</v>
      </c>
      <c r="C180" s="451">
        <f>C171+C174+C177-地域観光消費2!D14</f>
        <v>0</v>
      </c>
      <c r="D180" s="451">
        <f>D171+D174+D177-地域観光消費2!E14</f>
        <v>0</v>
      </c>
      <c r="E180" s="451">
        <f>E171+E174+E177-地域観光消費2!F14</f>
        <v>0</v>
      </c>
      <c r="F180" s="451">
        <f>F171+F174+F177-地域観光消費2!G14</f>
        <v>0</v>
      </c>
      <c r="G180" s="451">
        <f>G171+G174+G177-地域観光消費2!H14</f>
        <v>0</v>
      </c>
      <c r="H180" s="451">
        <f>H171+H174+H177-地域観光消費2!I14</f>
        <v>0</v>
      </c>
      <c r="I180" s="451">
        <f>I171+I174+I177-地域観光消費2!J14</f>
        <v>0</v>
      </c>
      <c r="J180" s="451">
        <f>J171+J174+J177-地域観光消費2!K14</f>
        <v>0</v>
      </c>
      <c r="K180" s="451">
        <f>K171+K174+K177-地域観光消費2!L14</f>
        <v>0</v>
      </c>
      <c r="L180" s="451">
        <f>L171+L174+L177-地域観光消費2!M14</f>
        <v>0</v>
      </c>
      <c r="M180" s="451">
        <f>M171+M174+M177-地域観光消費2!N14</f>
        <v>0</v>
      </c>
      <c r="N180" s="451">
        <f>N171+N174+N177-地域観光消費2!O14</f>
        <v>0</v>
      </c>
      <c r="O180" s="451">
        <f>O171+O174+O177-地域観光消費2!P14</f>
        <v>0</v>
      </c>
    </row>
    <row r="182" spans="1:16" x14ac:dyDescent="0.15">
      <c r="A182" t="s">
        <v>174</v>
      </c>
      <c r="C182" s="104" t="s">
        <v>169</v>
      </c>
      <c r="D182" s="104" t="s">
        <v>70</v>
      </c>
      <c r="E182" s="105" t="s">
        <v>67</v>
      </c>
      <c r="F182" s="104" t="s">
        <v>61</v>
      </c>
      <c r="G182" s="104" t="s">
        <v>60</v>
      </c>
      <c r="H182" s="104" t="s">
        <v>75</v>
      </c>
      <c r="I182" s="104" t="s">
        <v>76</v>
      </c>
      <c r="J182" s="104" t="s">
        <v>395</v>
      </c>
      <c r="K182" s="104" t="s">
        <v>447</v>
      </c>
      <c r="L182" s="104" t="s">
        <v>465</v>
      </c>
      <c r="M182" s="45" t="s">
        <v>514</v>
      </c>
      <c r="N182" s="45" t="s">
        <v>2170</v>
      </c>
      <c r="O182" s="45" t="s">
        <v>2197</v>
      </c>
    </row>
    <row r="183" spans="1:16" x14ac:dyDescent="0.15">
      <c r="B183" s="43" t="s">
        <v>175</v>
      </c>
      <c r="C183" s="47">
        <f>C184+C185</f>
        <v>6921</v>
      </c>
      <c r="D183" s="47">
        <f t="shared" ref="D183:H183" si="172">D184+D185</f>
        <v>6963</v>
      </c>
      <c r="E183" s="47">
        <f t="shared" si="172"/>
        <v>7314</v>
      </c>
      <c r="F183" s="47">
        <f t="shared" si="172"/>
        <v>7547</v>
      </c>
      <c r="G183" s="47">
        <f t="shared" si="172"/>
        <v>7156</v>
      </c>
      <c r="H183" s="47">
        <f t="shared" si="172"/>
        <v>9059</v>
      </c>
      <c r="I183" s="47">
        <f t="shared" ref="I183:J183" si="173">I184+I185</f>
        <v>10236</v>
      </c>
      <c r="J183" s="47">
        <f t="shared" si="173"/>
        <v>9628</v>
      </c>
      <c r="K183" s="47">
        <f t="shared" ref="K183:L183" si="174">K184+K185</f>
        <v>10457</v>
      </c>
      <c r="L183" s="47">
        <f t="shared" si="174"/>
        <v>10980</v>
      </c>
      <c r="M183" s="47">
        <f t="shared" ref="M183:N183" si="175">M184+M185</f>
        <v>5329</v>
      </c>
      <c r="N183" s="47">
        <f t="shared" si="175"/>
        <v>7163</v>
      </c>
      <c r="O183" s="47">
        <f t="shared" ref="O183" si="176">O184+O185</f>
        <v>11001</v>
      </c>
    </row>
    <row r="184" spans="1:16" x14ac:dyDescent="0.15">
      <c r="B184" s="102" t="s">
        <v>165</v>
      </c>
      <c r="C184" s="49">
        <f>ROUND(C86*C97/C124,0)</f>
        <v>4427</v>
      </c>
      <c r="D184" s="49">
        <f t="shared" ref="D184:I184" si="177">ROUND(D86*D97/D124,0)</f>
        <v>4468</v>
      </c>
      <c r="E184" s="49">
        <f t="shared" si="177"/>
        <v>4849</v>
      </c>
      <c r="F184" s="49">
        <f t="shared" si="177"/>
        <v>4884</v>
      </c>
      <c r="G184" s="49">
        <f t="shared" si="177"/>
        <v>4262</v>
      </c>
      <c r="H184" s="49">
        <f t="shared" si="177"/>
        <v>4967</v>
      </c>
      <c r="I184" s="49">
        <f t="shared" si="177"/>
        <v>6094</v>
      </c>
      <c r="J184" s="49">
        <f t="shared" ref="J184:K184" si="178">ROUND(J86*J97/J124,0)</f>
        <v>5164</v>
      </c>
      <c r="K184" s="49">
        <f t="shared" si="178"/>
        <v>5938</v>
      </c>
      <c r="L184" s="49">
        <f t="shared" ref="L184:M184" si="179">ROUND(L86*L97/L124,0)</f>
        <v>6948</v>
      </c>
      <c r="M184" s="49">
        <f t="shared" si="179"/>
        <v>2908</v>
      </c>
      <c r="N184" s="49">
        <f t="shared" ref="N184:O184" si="180">ROUND(N86*N97/N124,0)</f>
        <v>4501</v>
      </c>
      <c r="O184" s="49">
        <f t="shared" si="180"/>
        <v>7165</v>
      </c>
    </row>
    <row r="185" spans="1:16" x14ac:dyDescent="0.15">
      <c r="B185" s="103" t="s">
        <v>166</v>
      </c>
      <c r="C185" s="49">
        <f>ROUND(C87*C98/C125,0)</f>
        <v>2494</v>
      </c>
      <c r="D185" s="49">
        <f t="shared" ref="D185:I185" si="181">ROUND(D87*D98/D125,0)</f>
        <v>2495</v>
      </c>
      <c r="E185" s="49">
        <f t="shared" si="181"/>
        <v>2465</v>
      </c>
      <c r="F185" s="49">
        <f t="shared" si="181"/>
        <v>2663</v>
      </c>
      <c r="G185" s="49">
        <f t="shared" si="181"/>
        <v>2894</v>
      </c>
      <c r="H185" s="49">
        <f t="shared" si="181"/>
        <v>4092</v>
      </c>
      <c r="I185" s="49">
        <f t="shared" si="181"/>
        <v>4142</v>
      </c>
      <c r="J185" s="49">
        <f t="shared" ref="J185:K185" si="182">ROUND(J87*J98/J125,0)</f>
        <v>4464</v>
      </c>
      <c r="K185" s="49">
        <f t="shared" si="182"/>
        <v>4519</v>
      </c>
      <c r="L185" s="49">
        <f t="shared" ref="L185:M185" si="183">ROUND(L87*L98/L125,0)</f>
        <v>4032</v>
      </c>
      <c r="M185" s="49">
        <f t="shared" si="183"/>
        <v>2421</v>
      </c>
      <c r="N185" s="49">
        <f t="shared" ref="N185:O185" si="184">ROUND(N87*N98/N125,0)</f>
        <v>2662</v>
      </c>
      <c r="O185" s="49">
        <f t="shared" si="184"/>
        <v>3836</v>
      </c>
    </row>
    <row r="186" spans="1:16" x14ac:dyDescent="0.15">
      <c r="B186" s="43" t="s">
        <v>176</v>
      </c>
      <c r="C186" s="47">
        <f>C187+C188</f>
        <v>42241</v>
      </c>
      <c r="D186" s="47">
        <f t="shared" ref="D186:H186" si="185">D187+D188</f>
        <v>39771</v>
      </c>
      <c r="E186" s="47">
        <f t="shared" si="185"/>
        <v>37180</v>
      </c>
      <c r="F186" s="47">
        <f t="shared" si="185"/>
        <v>40458</v>
      </c>
      <c r="G186" s="47">
        <f t="shared" si="185"/>
        <v>38255</v>
      </c>
      <c r="H186" s="47">
        <f t="shared" si="185"/>
        <v>41938</v>
      </c>
      <c r="I186" s="47">
        <f t="shared" ref="I186:J186" si="186">I187+I188</f>
        <v>44753</v>
      </c>
      <c r="J186" s="47">
        <f t="shared" si="186"/>
        <v>45664</v>
      </c>
      <c r="K186" s="47">
        <f t="shared" ref="K186:L186" si="187">K187+K188</f>
        <v>48566</v>
      </c>
      <c r="L186" s="47">
        <f t="shared" si="187"/>
        <v>50440</v>
      </c>
      <c r="M186" s="47">
        <f t="shared" ref="M186:N186" si="188">M187+M188</f>
        <v>24195</v>
      </c>
      <c r="N186" s="47">
        <f t="shared" si="188"/>
        <v>34491</v>
      </c>
      <c r="O186" s="47">
        <f t="shared" ref="O186" si="189">O187+O188</f>
        <v>49163</v>
      </c>
    </row>
    <row r="187" spans="1:16" x14ac:dyDescent="0.15">
      <c r="B187" s="457" t="s">
        <v>165</v>
      </c>
      <c r="C187" s="458">
        <f>ROUND(C86*C106/C124,0)</f>
        <v>41242</v>
      </c>
      <c r="D187" s="458">
        <f>ROUND(D86*D106/D124,0)+2</f>
        <v>38743</v>
      </c>
      <c r="E187" s="458">
        <f t="shared" ref="E187:O187" si="190">ROUND(E86*E106/E124,0)</f>
        <v>36107</v>
      </c>
      <c r="F187" s="458">
        <f t="shared" si="190"/>
        <v>39430</v>
      </c>
      <c r="G187" s="458">
        <f t="shared" si="190"/>
        <v>37051</v>
      </c>
      <c r="H187" s="458">
        <f>ROUND(H86*H106/H124,0)-1</f>
        <v>40306</v>
      </c>
      <c r="I187" s="458">
        <f t="shared" si="190"/>
        <v>43214</v>
      </c>
      <c r="J187" s="458">
        <f>ROUND(J86*J106/J124,0)-1</f>
        <v>44016</v>
      </c>
      <c r="K187" s="458">
        <f>ROUND(K86*K106/K124,0)+1</f>
        <v>46324</v>
      </c>
      <c r="L187" s="458">
        <f>ROUND(L86*L106/L124,0)-1</f>
        <v>48265</v>
      </c>
      <c r="M187" s="458">
        <f>ROUND(M86*M106/M124,0)-1</f>
        <v>22943</v>
      </c>
      <c r="N187" s="458">
        <f>ROUND(N86*N106/N124,0)-1</f>
        <v>33023</v>
      </c>
      <c r="O187" s="458">
        <f t="shared" si="190"/>
        <v>47802</v>
      </c>
      <c r="P187" s="56" t="s">
        <v>495</v>
      </c>
    </row>
    <row r="188" spans="1:16" x14ac:dyDescent="0.15">
      <c r="B188" s="106" t="s">
        <v>166</v>
      </c>
      <c r="C188" s="53">
        <f>ROUND(C87*C107/C125,0)</f>
        <v>999</v>
      </c>
      <c r="D188" s="53">
        <f t="shared" ref="D188:I188" si="191">ROUND(D87*D107/D125,0)</f>
        <v>1028</v>
      </c>
      <c r="E188" s="53">
        <f t="shared" si="191"/>
        <v>1073</v>
      </c>
      <c r="F188" s="53">
        <f t="shared" si="191"/>
        <v>1028</v>
      </c>
      <c r="G188" s="53">
        <f t="shared" si="191"/>
        <v>1204</v>
      </c>
      <c r="H188" s="53">
        <f t="shared" si="191"/>
        <v>1632</v>
      </c>
      <c r="I188" s="53">
        <f t="shared" si="191"/>
        <v>1539</v>
      </c>
      <c r="J188" s="53">
        <f t="shared" ref="J188:K188" si="192">ROUND(J87*J107/J125,0)</f>
        <v>1648</v>
      </c>
      <c r="K188" s="53">
        <f t="shared" si="192"/>
        <v>2242</v>
      </c>
      <c r="L188" s="53">
        <f t="shared" ref="L188:M188" si="193">ROUND(L87*L107/L125,0)</f>
        <v>2175</v>
      </c>
      <c r="M188" s="53">
        <f t="shared" si="193"/>
        <v>1252</v>
      </c>
      <c r="N188" s="53">
        <f t="shared" ref="N188:O188" si="194">ROUND(N87*N107/N125,0)</f>
        <v>1468</v>
      </c>
      <c r="O188" s="53">
        <f t="shared" si="194"/>
        <v>1361</v>
      </c>
    </row>
    <row r="189" spans="1:16" x14ac:dyDescent="0.15">
      <c r="B189" t="s">
        <v>177</v>
      </c>
      <c r="C189" s="47">
        <f>C190+C191</f>
        <v>814</v>
      </c>
      <c r="D189" s="47">
        <f t="shared" ref="D189:H189" si="195">D190+D191</f>
        <v>884</v>
      </c>
      <c r="E189" s="47">
        <f t="shared" si="195"/>
        <v>924</v>
      </c>
      <c r="F189" s="47">
        <f t="shared" si="195"/>
        <v>1129</v>
      </c>
      <c r="G189" s="47">
        <f t="shared" si="195"/>
        <v>1018</v>
      </c>
      <c r="H189" s="47">
        <f t="shared" si="195"/>
        <v>1182</v>
      </c>
      <c r="I189" s="47">
        <f t="shared" ref="I189:J189" si="196">I190+I191</f>
        <v>1401</v>
      </c>
      <c r="J189" s="47">
        <f t="shared" si="196"/>
        <v>1367</v>
      </c>
      <c r="K189" s="47">
        <f t="shared" ref="K189:L189" si="197">K190+K191</f>
        <v>1414</v>
      </c>
      <c r="L189" s="47">
        <f t="shared" si="197"/>
        <v>1547</v>
      </c>
      <c r="M189" s="47">
        <f t="shared" ref="M189:N189" si="198">M190+M191</f>
        <v>685</v>
      </c>
      <c r="N189" s="47">
        <f t="shared" si="198"/>
        <v>977</v>
      </c>
      <c r="O189" s="47">
        <f t="shared" ref="O189" si="199">O190+O191</f>
        <v>1388</v>
      </c>
    </row>
    <row r="190" spans="1:16" x14ac:dyDescent="0.15">
      <c r="B190" s="102" t="s">
        <v>165</v>
      </c>
      <c r="C190" s="49">
        <f>ROUND(C86*C115/C124,0)</f>
        <v>672</v>
      </c>
      <c r="D190" s="49">
        <f t="shared" ref="D190:I190" si="200">ROUND(D86*D115/D124,0)</f>
        <v>717</v>
      </c>
      <c r="E190" s="49">
        <f t="shared" si="200"/>
        <v>751</v>
      </c>
      <c r="F190" s="49">
        <f t="shared" si="200"/>
        <v>966</v>
      </c>
      <c r="G190" s="49">
        <f t="shared" si="200"/>
        <v>856</v>
      </c>
      <c r="H190" s="49">
        <f t="shared" si="200"/>
        <v>968</v>
      </c>
      <c r="I190" s="49">
        <f t="shared" si="200"/>
        <v>1206</v>
      </c>
      <c r="J190" s="49">
        <f t="shared" ref="J190:K190" si="201">ROUND(J86*J115/J124,0)</f>
        <v>1195</v>
      </c>
      <c r="K190" s="49">
        <f t="shared" si="201"/>
        <v>1244</v>
      </c>
      <c r="L190" s="49">
        <f t="shared" ref="L190:M190" si="202">ROUND(L86*L115/L124,0)</f>
        <v>1381</v>
      </c>
      <c r="M190" s="49">
        <f t="shared" si="202"/>
        <v>537</v>
      </c>
      <c r="N190" s="49">
        <f t="shared" ref="N190:O190" si="203">ROUND(N86*N115/N124,0)</f>
        <v>791</v>
      </c>
      <c r="O190" s="49">
        <f t="shared" si="203"/>
        <v>1131</v>
      </c>
    </row>
    <row r="191" spans="1:16" x14ac:dyDescent="0.15">
      <c r="B191" s="106" t="s">
        <v>166</v>
      </c>
      <c r="C191" s="53">
        <f>ROUND(C87*C116/C125,0)</f>
        <v>142</v>
      </c>
      <c r="D191" s="53">
        <f t="shared" ref="D191:I191" si="204">ROUND(D87*D116/D125,0)</f>
        <v>167</v>
      </c>
      <c r="E191" s="53">
        <f t="shared" si="204"/>
        <v>173</v>
      </c>
      <c r="F191" s="53">
        <f t="shared" si="204"/>
        <v>163</v>
      </c>
      <c r="G191" s="53">
        <f t="shared" si="204"/>
        <v>162</v>
      </c>
      <c r="H191" s="53">
        <f t="shared" si="204"/>
        <v>214</v>
      </c>
      <c r="I191" s="53">
        <f t="shared" si="204"/>
        <v>195</v>
      </c>
      <c r="J191" s="53">
        <f t="shared" ref="J191:K191" si="205">ROUND(J87*J116/J125,0)</f>
        <v>172</v>
      </c>
      <c r="K191" s="53">
        <f t="shared" si="205"/>
        <v>170</v>
      </c>
      <c r="L191" s="53">
        <f t="shared" ref="L191:M191" si="206">ROUND(L87*L116/L125,0)</f>
        <v>166</v>
      </c>
      <c r="M191" s="53">
        <f t="shared" si="206"/>
        <v>148</v>
      </c>
      <c r="N191" s="53">
        <f t="shared" ref="N191:O191" si="207">ROUND(N87*N116/N125,0)</f>
        <v>186</v>
      </c>
      <c r="O191" s="53">
        <f t="shared" si="207"/>
        <v>257</v>
      </c>
    </row>
    <row r="192" spans="1:16" x14ac:dyDescent="0.15">
      <c r="B192" s="452" t="s">
        <v>492</v>
      </c>
      <c r="C192" s="453">
        <f>C183+C186+C189-地域観光消費2!D15</f>
        <v>0</v>
      </c>
      <c r="D192" s="453">
        <f>D183+D186+D189-地域観光消費2!E15</f>
        <v>0</v>
      </c>
      <c r="E192" s="453">
        <f>E183+E186+E189-地域観光消費2!F15</f>
        <v>0</v>
      </c>
      <c r="F192" s="453">
        <f>F183+F186+F189-地域観光消費2!G15</f>
        <v>0</v>
      </c>
      <c r="G192" s="453">
        <f>G183+G186+G189-地域観光消費2!H15</f>
        <v>0</v>
      </c>
      <c r="H192" s="453">
        <f>H183+H186+H189-地域観光消費2!I15</f>
        <v>0</v>
      </c>
      <c r="I192" s="453">
        <f>I183+I186+I189-地域観光消費2!J15</f>
        <v>0</v>
      </c>
      <c r="J192" s="453">
        <f>J183+J186+J189-地域観光消費2!K15</f>
        <v>0</v>
      </c>
      <c r="K192" s="453">
        <f>K183+K186+K189-地域観光消費2!L15</f>
        <v>0</v>
      </c>
      <c r="L192" s="453">
        <f>L183+L186+L189-地域観光消費2!M15</f>
        <v>0</v>
      </c>
      <c r="M192" s="453">
        <f>M183+M186+M189-地域観光消費2!N15</f>
        <v>0</v>
      </c>
      <c r="N192" s="453">
        <f>N183+N186+N189-地域観光消費2!O15</f>
        <v>0</v>
      </c>
      <c r="O192" s="453">
        <f>O183+O186+O189-地域観光消費2!P15</f>
        <v>0</v>
      </c>
    </row>
    <row r="193" spans="1:15" x14ac:dyDescent="0.15">
      <c r="A193" s="93" t="s">
        <v>389</v>
      </c>
      <c r="F193" s="212" t="s">
        <v>491</v>
      </c>
      <c r="J193" s="61"/>
      <c r="K193" s="474" t="s">
        <v>168</v>
      </c>
    </row>
    <row r="194" spans="1:15" x14ac:dyDescent="0.15">
      <c r="A194" s="962" t="s">
        <v>381</v>
      </c>
      <c r="B194" s="962"/>
      <c r="C194" s="67" t="s">
        <v>169</v>
      </c>
      <c r="D194" s="67" t="s">
        <v>303</v>
      </c>
      <c r="E194" s="67" t="s">
        <v>304</v>
      </c>
      <c r="F194" s="67" t="s">
        <v>305</v>
      </c>
      <c r="G194" s="67" t="s">
        <v>306</v>
      </c>
      <c r="H194" s="67" t="s">
        <v>307</v>
      </c>
      <c r="I194" s="67" t="s">
        <v>316</v>
      </c>
      <c r="J194" s="45" t="s">
        <v>395</v>
      </c>
      <c r="K194" s="45" t="s">
        <v>447</v>
      </c>
      <c r="L194" s="345" t="s">
        <v>465</v>
      </c>
      <c r="M194" s="345" t="s">
        <v>514</v>
      </c>
      <c r="N194" s="345" t="s">
        <v>2170</v>
      </c>
      <c r="O194" s="345" t="s">
        <v>2197</v>
      </c>
    </row>
    <row r="195" spans="1:15" x14ac:dyDescent="0.15">
      <c r="A195" s="43" t="s">
        <v>372</v>
      </c>
      <c r="B195" s="43" t="s">
        <v>370</v>
      </c>
      <c r="C195" s="59">
        <f>C172+C175+C178</f>
        <v>39596</v>
      </c>
      <c r="D195" s="59">
        <f t="shared" ref="D195:I195" si="208">D172+D175+D178</f>
        <v>37403</v>
      </c>
      <c r="E195" s="59">
        <f t="shared" si="208"/>
        <v>36598</v>
      </c>
      <c r="F195" s="59">
        <f t="shared" si="208"/>
        <v>38256</v>
      </c>
      <c r="G195" s="59">
        <f t="shared" si="208"/>
        <v>34747</v>
      </c>
      <c r="H195" s="59">
        <f t="shared" si="208"/>
        <v>39392</v>
      </c>
      <c r="I195" s="59">
        <f t="shared" si="208"/>
        <v>43103</v>
      </c>
      <c r="J195" s="59">
        <f t="shared" ref="J195:K195" si="209">J172+J175+J178</f>
        <v>41799</v>
      </c>
      <c r="K195" s="59">
        <f t="shared" si="209"/>
        <v>37316</v>
      </c>
      <c r="L195" s="59">
        <f t="shared" ref="L195:M195" si="210">L172+L175+L178</f>
        <v>36417</v>
      </c>
      <c r="M195" s="59">
        <f t="shared" si="210"/>
        <v>14544</v>
      </c>
      <c r="N195" s="59">
        <f t="shared" ref="N195:O195" si="211">N172+N175+N178</f>
        <v>23504</v>
      </c>
      <c r="O195" s="59">
        <f t="shared" si="211"/>
        <v>34342</v>
      </c>
    </row>
    <row r="196" spans="1:15" x14ac:dyDescent="0.15">
      <c r="B196" t="s">
        <v>371</v>
      </c>
      <c r="C196" s="68">
        <f>C184+C187+C190</f>
        <v>46341</v>
      </c>
      <c r="D196" s="68">
        <f t="shared" ref="D196:I196" si="212">D184+D187+D190</f>
        <v>43928</v>
      </c>
      <c r="E196" s="68">
        <f t="shared" si="212"/>
        <v>41707</v>
      </c>
      <c r="F196" s="68">
        <f t="shared" si="212"/>
        <v>45280</v>
      </c>
      <c r="G196" s="68">
        <f t="shared" si="212"/>
        <v>42169</v>
      </c>
      <c r="H196" s="68">
        <f t="shared" si="212"/>
        <v>46241</v>
      </c>
      <c r="I196" s="68">
        <f t="shared" si="212"/>
        <v>50514</v>
      </c>
      <c r="J196" s="68">
        <f t="shared" ref="J196:K196" si="213">J184+J187+J190</f>
        <v>50375</v>
      </c>
      <c r="K196" s="68">
        <f t="shared" si="213"/>
        <v>53506</v>
      </c>
      <c r="L196" s="68">
        <f t="shared" ref="L196:M196" si="214">L184+L187+L190</f>
        <v>56594</v>
      </c>
      <c r="M196" s="68">
        <f t="shared" si="214"/>
        <v>26388</v>
      </c>
      <c r="N196" s="68">
        <f t="shared" ref="N196:O196" si="215">N184+N187+N190</f>
        <v>38315</v>
      </c>
      <c r="O196" s="68">
        <f t="shared" si="215"/>
        <v>56098</v>
      </c>
    </row>
    <row r="197" spans="1:15" x14ac:dyDescent="0.15">
      <c r="A197" s="61"/>
      <c r="B197" s="67" t="s">
        <v>369</v>
      </c>
      <c r="C197" s="239">
        <f>SUM(C195:C196)</f>
        <v>85937</v>
      </c>
      <c r="D197" s="239">
        <f t="shared" ref="D197:I197" si="216">SUM(D195:D196)</f>
        <v>81331</v>
      </c>
      <c r="E197" s="239">
        <f t="shared" si="216"/>
        <v>78305</v>
      </c>
      <c r="F197" s="239">
        <f t="shared" si="216"/>
        <v>83536</v>
      </c>
      <c r="G197" s="239">
        <f t="shared" si="216"/>
        <v>76916</v>
      </c>
      <c r="H197" s="239">
        <f t="shared" si="216"/>
        <v>85633</v>
      </c>
      <c r="I197" s="239">
        <f t="shared" si="216"/>
        <v>93617</v>
      </c>
      <c r="J197" s="239">
        <f t="shared" ref="J197:K197" si="217">SUM(J195:J196)</f>
        <v>92174</v>
      </c>
      <c r="K197" s="239">
        <f t="shared" si="217"/>
        <v>90822</v>
      </c>
      <c r="L197" s="239">
        <f t="shared" ref="L197:M197" si="218">SUM(L195:L196)</f>
        <v>93011</v>
      </c>
      <c r="M197" s="239">
        <f t="shared" si="218"/>
        <v>40932</v>
      </c>
      <c r="N197" s="239">
        <f t="shared" ref="N197:O197" si="219">SUM(N195:N196)</f>
        <v>61819</v>
      </c>
      <c r="O197" s="239">
        <f t="shared" si="219"/>
        <v>90440</v>
      </c>
    </row>
    <row r="198" spans="1:15" x14ac:dyDescent="0.15">
      <c r="A198" s="43" t="s">
        <v>373</v>
      </c>
      <c r="B198" s="43" t="s">
        <v>374</v>
      </c>
      <c r="C198" s="59">
        <f>C136+C144+C152</f>
        <v>3236</v>
      </c>
      <c r="D198" s="59">
        <f t="shared" ref="D198:I198" si="220">D136+D144+D152</f>
        <v>3469</v>
      </c>
      <c r="E198" s="59">
        <f t="shared" si="220"/>
        <v>4002</v>
      </c>
      <c r="F198" s="59">
        <f t="shared" si="220"/>
        <v>4219</v>
      </c>
      <c r="G198" s="59">
        <f t="shared" si="220"/>
        <v>5391</v>
      </c>
      <c r="H198" s="59">
        <f t="shared" si="220"/>
        <v>6765</v>
      </c>
      <c r="I198" s="59">
        <f t="shared" si="220"/>
        <v>7525</v>
      </c>
      <c r="J198" s="59">
        <f t="shared" ref="J198:K198" si="221">J136+J144+J152</f>
        <v>8495</v>
      </c>
      <c r="K198" s="59">
        <f t="shared" si="221"/>
        <v>10028</v>
      </c>
      <c r="L198" s="59">
        <f t="shared" ref="L198:M198" si="222">L136+L144+L152</f>
        <v>9631</v>
      </c>
      <c r="M198" s="59">
        <f t="shared" si="222"/>
        <v>7571</v>
      </c>
      <c r="N198" s="59">
        <f t="shared" ref="N198:O198" si="223">N136+N144+N152</f>
        <v>10755</v>
      </c>
      <c r="O198" s="59">
        <f t="shared" si="223"/>
        <v>11088</v>
      </c>
    </row>
    <row r="199" spans="1:15" x14ac:dyDescent="0.15">
      <c r="B199" t="s">
        <v>370</v>
      </c>
      <c r="C199" s="68">
        <f>C173+C176+C179</f>
        <v>6504</v>
      </c>
      <c r="D199" s="68">
        <f t="shared" ref="D199:I199" si="224">D173+D176+D179</f>
        <v>6565</v>
      </c>
      <c r="E199" s="68">
        <f t="shared" si="224"/>
        <v>6156</v>
      </c>
      <c r="F199" s="68">
        <f t="shared" si="224"/>
        <v>7302</v>
      </c>
      <c r="G199" s="68">
        <f t="shared" si="224"/>
        <v>7609</v>
      </c>
      <c r="H199" s="68">
        <f t="shared" si="224"/>
        <v>9442</v>
      </c>
      <c r="I199" s="68">
        <f t="shared" si="224"/>
        <v>10040</v>
      </c>
      <c r="J199" s="68">
        <f t="shared" ref="J199:K199" si="225">J173+J176+J179</f>
        <v>11288</v>
      </c>
      <c r="K199" s="68">
        <f t="shared" si="225"/>
        <v>12387</v>
      </c>
      <c r="L199" s="68">
        <f t="shared" ref="L199:M199" si="226">L173+L176+L179</f>
        <v>13626</v>
      </c>
      <c r="M199" s="68">
        <f t="shared" si="226"/>
        <v>7176</v>
      </c>
      <c r="N199" s="68">
        <f t="shared" ref="N199:O199" si="227">N173+N176+N179</f>
        <v>9224</v>
      </c>
      <c r="O199" s="68">
        <f t="shared" si="227"/>
        <v>11358</v>
      </c>
    </row>
    <row r="200" spans="1:15" x14ac:dyDescent="0.15">
      <c r="B200" t="s">
        <v>371</v>
      </c>
      <c r="C200" s="68">
        <f>C185+C188+C191</f>
        <v>3635</v>
      </c>
      <c r="D200" s="68">
        <f t="shared" ref="D200:I200" si="228">D185+D188+D191</f>
        <v>3690</v>
      </c>
      <c r="E200" s="68">
        <f t="shared" si="228"/>
        <v>3711</v>
      </c>
      <c r="F200" s="68">
        <f t="shared" si="228"/>
        <v>3854</v>
      </c>
      <c r="G200" s="68">
        <f t="shared" si="228"/>
        <v>4260</v>
      </c>
      <c r="H200" s="68">
        <f t="shared" si="228"/>
        <v>5938</v>
      </c>
      <c r="I200" s="68">
        <f t="shared" si="228"/>
        <v>5876</v>
      </c>
      <c r="J200" s="68">
        <f t="shared" ref="J200:K200" si="229">J185+J188+J191</f>
        <v>6284</v>
      </c>
      <c r="K200" s="68">
        <f t="shared" si="229"/>
        <v>6931</v>
      </c>
      <c r="L200" s="68">
        <f t="shared" ref="L200:M200" si="230">L185+L188+L191</f>
        <v>6373</v>
      </c>
      <c r="M200" s="68">
        <f t="shared" si="230"/>
        <v>3821</v>
      </c>
      <c r="N200" s="68">
        <f t="shared" ref="N200:O200" si="231">N185+N188+N191</f>
        <v>4316</v>
      </c>
      <c r="O200" s="68">
        <f t="shared" si="231"/>
        <v>5454</v>
      </c>
    </row>
    <row r="201" spans="1:15" x14ac:dyDescent="0.15">
      <c r="A201" s="61"/>
      <c r="B201" s="67" t="s">
        <v>369</v>
      </c>
      <c r="C201" s="239">
        <f>SUM(C198:C200)</f>
        <v>13375</v>
      </c>
      <c r="D201" s="239">
        <f t="shared" ref="D201:I201" si="232">SUM(D198:D200)</f>
        <v>13724</v>
      </c>
      <c r="E201" s="239">
        <f t="shared" si="232"/>
        <v>13869</v>
      </c>
      <c r="F201" s="239">
        <f t="shared" si="232"/>
        <v>15375</v>
      </c>
      <c r="G201" s="239">
        <f t="shared" si="232"/>
        <v>17260</v>
      </c>
      <c r="H201" s="239">
        <f t="shared" si="232"/>
        <v>22145</v>
      </c>
      <c r="I201" s="239">
        <f t="shared" si="232"/>
        <v>23441</v>
      </c>
      <c r="J201" s="239">
        <f t="shared" ref="J201:K201" si="233">SUM(J198:J200)</f>
        <v>26067</v>
      </c>
      <c r="K201" s="239">
        <f t="shared" si="233"/>
        <v>29346</v>
      </c>
      <c r="L201" s="239">
        <f t="shared" ref="L201:M201" si="234">SUM(L198:L200)</f>
        <v>29630</v>
      </c>
      <c r="M201" s="239">
        <f t="shared" si="234"/>
        <v>18568</v>
      </c>
      <c r="N201" s="239">
        <f t="shared" ref="N201:O201" si="235">SUM(N198:N200)</f>
        <v>24295</v>
      </c>
      <c r="O201" s="239">
        <f t="shared" si="235"/>
        <v>27900</v>
      </c>
    </row>
    <row r="202" spans="1:15" x14ac:dyDescent="0.15">
      <c r="A202" s="67"/>
      <c r="B202" s="67" t="s">
        <v>375</v>
      </c>
      <c r="C202" s="65">
        <f>C201+C197</f>
        <v>99312</v>
      </c>
      <c r="D202" s="65">
        <f t="shared" ref="D202:I202" si="236">D201+D197</f>
        <v>95055</v>
      </c>
      <c r="E202" s="65">
        <f t="shared" si="236"/>
        <v>92174</v>
      </c>
      <c r="F202" s="65">
        <f t="shared" si="236"/>
        <v>98911</v>
      </c>
      <c r="G202" s="65">
        <f t="shared" si="236"/>
        <v>94176</v>
      </c>
      <c r="H202" s="65">
        <f t="shared" si="236"/>
        <v>107778</v>
      </c>
      <c r="I202" s="65">
        <f t="shared" si="236"/>
        <v>117058</v>
      </c>
      <c r="J202" s="65">
        <f t="shared" ref="J202:K202" si="237">J201+J197</f>
        <v>118241</v>
      </c>
      <c r="K202" s="65">
        <f t="shared" si="237"/>
        <v>120168</v>
      </c>
      <c r="L202" s="65">
        <f t="shared" ref="L202:M202" si="238">L201+L197</f>
        <v>122641</v>
      </c>
      <c r="M202" s="65">
        <f t="shared" si="238"/>
        <v>59500</v>
      </c>
      <c r="N202" s="65">
        <f t="shared" ref="N202:O202" si="239">N201+N197</f>
        <v>86114</v>
      </c>
      <c r="O202" s="65">
        <f t="shared" si="239"/>
        <v>118340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50"/>
  <sheetViews>
    <sheetView workbookViewId="0">
      <pane xSplit="2" ySplit="4" topLeftCell="G179" activePane="bottomRight" state="frozen"/>
      <selection pane="topRight" activeCell="C1" sqref="C1"/>
      <selection pane="bottomLeft" activeCell="A5" sqref="A5"/>
      <selection pane="bottomRight" activeCell="L186" sqref="L186"/>
    </sheetView>
  </sheetViews>
  <sheetFormatPr defaultRowHeight="13.5" x14ac:dyDescent="0.15"/>
  <cols>
    <col min="1" max="1" width="10.5" customWidth="1"/>
    <col min="2" max="2" width="16.125" customWidth="1"/>
    <col min="3" max="11" width="11" customWidth="1"/>
    <col min="12" max="15" width="10.5" customWidth="1"/>
    <col min="237" max="237" width="5.875" customWidth="1"/>
    <col min="238" max="238" width="13.375" customWidth="1"/>
    <col min="239" max="249" width="0" hidden="1" customWidth="1"/>
    <col min="250" max="259" width="10.125" customWidth="1"/>
    <col min="260" max="266" width="11" customWidth="1"/>
    <col min="493" max="493" width="5.875" customWidth="1"/>
    <col min="494" max="494" width="13.375" customWidth="1"/>
    <col min="495" max="505" width="0" hidden="1" customWidth="1"/>
    <col min="506" max="515" width="10.125" customWidth="1"/>
    <col min="516" max="522" width="11" customWidth="1"/>
    <col min="749" max="749" width="5.875" customWidth="1"/>
    <col min="750" max="750" width="13.375" customWidth="1"/>
    <col min="751" max="761" width="0" hidden="1" customWidth="1"/>
    <col min="762" max="771" width="10.125" customWidth="1"/>
    <col min="772" max="778" width="11" customWidth="1"/>
    <col min="1005" max="1005" width="5.875" customWidth="1"/>
    <col min="1006" max="1006" width="13.375" customWidth="1"/>
    <col min="1007" max="1017" width="0" hidden="1" customWidth="1"/>
    <col min="1018" max="1027" width="10.125" customWidth="1"/>
    <col min="1028" max="1034" width="11" customWidth="1"/>
    <col min="1261" max="1261" width="5.875" customWidth="1"/>
    <col min="1262" max="1262" width="13.375" customWidth="1"/>
    <col min="1263" max="1273" width="0" hidden="1" customWidth="1"/>
    <col min="1274" max="1283" width="10.125" customWidth="1"/>
    <col min="1284" max="1290" width="11" customWidth="1"/>
    <col min="1517" max="1517" width="5.875" customWidth="1"/>
    <col min="1518" max="1518" width="13.375" customWidth="1"/>
    <col min="1519" max="1529" width="0" hidden="1" customWidth="1"/>
    <col min="1530" max="1539" width="10.125" customWidth="1"/>
    <col min="1540" max="1546" width="11" customWidth="1"/>
    <col min="1773" max="1773" width="5.875" customWidth="1"/>
    <col min="1774" max="1774" width="13.375" customWidth="1"/>
    <col min="1775" max="1785" width="0" hidden="1" customWidth="1"/>
    <col min="1786" max="1795" width="10.125" customWidth="1"/>
    <col min="1796" max="1802" width="11" customWidth="1"/>
    <col min="2029" max="2029" width="5.875" customWidth="1"/>
    <col min="2030" max="2030" width="13.375" customWidth="1"/>
    <col min="2031" max="2041" width="0" hidden="1" customWidth="1"/>
    <col min="2042" max="2051" width="10.125" customWidth="1"/>
    <col min="2052" max="2058" width="11" customWidth="1"/>
    <col min="2285" max="2285" width="5.875" customWidth="1"/>
    <col min="2286" max="2286" width="13.375" customWidth="1"/>
    <col min="2287" max="2297" width="0" hidden="1" customWidth="1"/>
    <col min="2298" max="2307" width="10.125" customWidth="1"/>
    <col min="2308" max="2314" width="11" customWidth="1"/>
    <col min="2541" max="2541" width="5.875" customWidth="1"/>
    <col min="2542" max="2542" width="13.375" customWidth="1"/>
    <col min="2543" max="2553" width="0" hidden="1" customWidth="1"/>
    <col min="2554" max="2563" width="10.125" customWidth="1"/>
    <col min="2564" max="2570" width="11" customWidth="1"/>
    <col min="2797" max="2797" width="5.875" customWidth="1"/>
    <col min="2798" max="2798" width="13.375" customWidth="1"/>
    <col min="2799" max="2809" width="0" hidden="1" customWidth="1"/>
    <col min="2810" max="2819" width="10.125" customWidth="1"/>
    <col min="2820" max="2826" width="11" customWidth="1"/>
    <col min="3053" max="3053" width="5.875" customWidth="1"/>
    <col min="3054" max="3054" width="13.375" customWidth="1"/>
    <col min="3055" max="3065" width="0" hidden="1" customWidth="1"/>
    <col min="3066" max="3075" width="10.125" customWidth="1"/>
    <col min="3076" max="3082" width="11" customWidth="1"/>
    <col min="3309" max="3309" width="5.875" customWidth="1"/>
    <col min="3310" max="3310" width="13.375" customWidth="1"/>
    <col min="3311" max="3321" width="0" hidden="1" customWidth="1"/>
    <col min="3322" max="3331" width="10.125" customWidth="1"/>
    <col min="3332" max="3338" width="11" customWidth="1"/>
    <col min="3565" max="3565" width="5.875" customWidth="1"/>
    <col min="3566" max="3566" width="13.375" customWidth="1"/>
    <col min="3567" max="3577" width="0" hidden="1" customWidth="1"/>
    <col min="3578" max="3587" width="10.125" customWidth="1"/>
    <col min="3588" max="3594" width="11" customWidth="1"/>
    <col min="3821" max="3821" width="5.875" customWidth="1"/>
    <col min="3822" max="3822" width="13.375" customWidth="1"/>
    <col min="3823" max="3833" width="0" hidden="1" customWidth="1"/>
    <col min="3834" max="3843" width="10.125" customWidth="1"/>
    <col min="3844" max="3850" width="11" customWidth="1"/>
    <col min="4077" max="4077" width="5.875" customWidth="1"/>
    <col min="4078" max="4078" width="13.375" customWidth="1"/>
    <col min="4079" max="4089" width="0" hidden="1" customWidth="1"/>
    <col min="4090" max="4099" width="10.125" customWidth="1"/>
    <col min="4100" max="4106" width="11" customWidth="1"/>
    <col min="4333" max="4333" width="5.875" customWidth="1"/>
    <col min="4334" max="4334" width="13.375" customWidth="1"/>
    <col min="4335" max="4345" width="0" hidden="1" customWidth="1"/>
    <col min="4346" max="4355" width="10.125" customWidth="1"/>
    <col min="4356" max="4362" width="11" customWidth="1"/>
    <col min="4589" max="4589" width="5.875" customWidth="1"/>
    <col min="4590" max="4590" width="13.375" customWidth="1"/>
    <col min="4591" max="4601" width="0" hidden="1" customWidth="1"/>
    <col min="4602" max="4611" width="10.125" customWidth="1"/>
    <col min="4612" max="4618" width="11" customWidth="1"/>
    <col min="4845" max="4845" width="5.875" customWidth="1"/>
    <col min="4846" max="4846" width="13.375" customWidth="1"/>
    <col min="4847" max="4857" width="0" hidden="1" customWidth="1"/>
    <col min="4858" max="4867" width="10.125" customWidth="1"/>
    <col min="4868" max="4874" width="11" customWidth="1"/>
    <col min="5101" max="5101" width="5.875" customWidth="1"/>
    <col min="5102" max="5102" width="13.375" customWidth="1"/>
    <col min="5103" max="5113" width="0" hidden="1" customWidth="1"/>
    <col min="5114" max="5123" width="10.125" customWidth="1"/>
    <col min="5124" max="5130" width="11" customWidth="1"/>
    <col min="5357" max="5357" width="5.875" customWidth="1"/>
    <col min="5358" max="5358" width="13.375" customWidth="1"/>
    <col min="5359" max="5369" width="0" hidden="1" customWidth="1"/>
    <col min="5370" max="5379" width="10.125" customWidth="1"/>
    <col min="5380" max="5386" width="11" customWidth="1"/>
    <col min="5613" max="5613" width="5.875" customWidth="1"/>
    <col min="5614" max="5614" width="13.375" customWidth="1"/>
    <col min="5615" max="5625" width="0" hidden="1" customWidth="1"/>
    <col min="5626" max="5635" width="10.125" customWidth="1"/>
    <col min="5636" max="5642" width="11" customWidth="1"/>
    <col min="5869" max="5869" width="5.875" customWidth="1"/>
    <col min="5870" max="5870" width="13.375" customWidth="1"/>
    <col min="5871" max="5881" width="0" hidden="1" customWidth="1"/>
    <col min="5882" max="5891" width="10.125" customWidth="1"/>
    <col min="5892" max="5898" width="11" customWidth="1"/>
    <col min="6125" max="6125" width="5.875" customWidth="1"/>
    <col min="6126" max="6126" width="13.375" customWidth="1"/>
    <col min="6127" max="6137" width="0" hidden="1" customWidth="1"/>
    <col min="6138" max="6147" width="10.125" customWidth="1"/>
    <col min="6148" max="6154" width="11" customWidth="1"/>
    <col min="6381" max="6381" width="5.875" customWidth="1"/>
    <col min="6382" max="6382" width="13.375" customWidth="1"/>
    <col min="6383" max="6393" width="0" hidden="1" customWidth="1"/>
    <col min="6394" max="6403" width="10.125" customWidth="1"/>
    <col min="6404" max="6410" width="11" customWidth="1"/>
    <col min="6637" max="6637" width="5.875" customWidth="1"/>
    <col min="6638" max="6638" width="13.375" customWidth="1"/>
    <col min="6639" max="6649" width="0" hidden="1" customWidth="1"/>
    <col min="6650" max="6659" width="10.125" customWidth="1"/>
    <col min="6660" max="6666" width="11" customWidth="1"/>
    <col min="6893" max="6893" width="5.875" customWidth="1"/>
    <col min="6894" max="6894" width="13.375" customWidth="1"/>
    <col min="6895" max="6905" width="0" hidden="1" customWidth="1"/>
    <col min="6906" max="6915" width="10.125" customWidth="1"/>
    <col min="6916" max="6922" width="11" customWidth="1"/>
    <col min="7149" max="7149" width="5.875" customWidth="1"/>
    <col min="7150" max="7150" width="13.375" customWidth="1"/>
    <col min="7151" max="7161" width="0" hidden="1" customWidth="1"/>
    <col min="7162" max="7171" width="10.125" customWidth="1"/>
    <col min="7172" max="7178" width="11" customWidth="1"/>
    <col min="7405" max="7405" width="5.875" customWidth="1"/>
    <col min="7406" max="7406" width="13.375" customWidth="1"/>
    <col min="7407" max="7417" width="0" hidden="1" customWidth="1"/>
    <col min="7418" max="7427" width="10.125" customWidth="1"/>
    <col min="7428" max="7434" width="11" customWidth="1"/>
    <col min="7661" max="7661" width="5.875" customWidth="1"/>
    <col min="7662" max="7662" width="13.375" customWidth="1"/>
    <col min="7663" max="7673" width="0" hidden="1" customWidth="1"/>
    <col min="7674" max="7683" width="10.125" customWidth="1"/>
    <col min="7684" max="7690" width="11" customWidth="1"/>
    <col min="7917" max="7917" width="5.875" customWidth="1"/>
    <col min="7918" max="7918" width="13.375" customWidth="1"/>
    <col min="7919" max="7929" width="0" hidden="1" customWidth="1"/>
    <col min="7930" max="7939" width="10.125" customWidth="1"/>
    <col min="7940" max="7946" width="11" customWidth="1"/>
    <col min="8173" max="8173" width="5.875" customWidth="1"/>
    <col min="8174" max="8174" width="13.375" customWidth="1"/>
    <col min="8175" max="8185" width="0" hidden="1" customWidth="1"/>
    <col min="8186" max="8195" width="10.125" customWidth="1"/>
    <col min="8196" max="8202" width="11" customWidth="1"/>
    <col min="8429" max="8429" width="5.875" customWidth="1"/>
    <col min="8430" max="8430" width="13.375" customWidth="1"/>
    <col min="8431" max="8441" width="0" hidden="1" customWidth="1"/>
    <col min="8442" max="8451" width="10.125" customWidth="1"/>
    <col min="8452" max="8458" width="11" customWidth="1"/>
    <col min="8685" max="8685" width="5.875" customWidth="1"/>
    <col min="8686" max="8686" width="13.375" customWidth="1"/>
    <col min="8687" max="8697" width="0" hidden="1" customWidth="1"/>
    <col min="8698" max="8707" width="10.125" customWidth="1"/>
    <col min="8708" max="8714" width="11" customWidth="1"/>
    <col min="8941" max="8941" width="5.875" customWidth="1"/>
    <col min="8942" max="8942" width="13.375" customWidth="1"/>
    <col min="8943" max="8953" width="0" hidden="1" customWidth="1"/>
    <col min="8954" max="8963" width="10.125" customWidth="1"/>
    <col min="8964" max="8970" width="11" customWidth="1"/>
    <col min="9197" max="9197" width="5.875" customWidth="1"/>
    <col min="9198" max="9198" width="13.375" customWidth="1"/>
    <col min="9199" max="9209" width="0" hidden="1" customWidth="1"/>
    <col min="9210" max="9219" width="10.125" customWidth="1"/>
    <col min="9220" max="9226" width="11" customWidth="1"/>
    <col min="9453" max="9453" width="5.875" customWidth="1"/>
    <col min="9454" max="9454" width="13.375" customWidth="1"/>
    <col min="9455" max="9465" width="0" hidden="1" customWidth="1"/>
    <col min="9466" max="9475" width="10.125" customWidth="1"/>
    <col min="9476" max="9482" width="11" customWidth="1"/>
    <col min="9709" max="9709" width="5.875" customWidth="1"/>
    <col min="9710" max="9710" width="13.375" customWidth="1"/>
    <col min="9711" max="9721" width="0" hidden="1" customWidth="1"/>
    <col min="9722" max="9731" width="10.125" customWidth="1"/>
    <col min="9732" max="9738" width="11" customWidth="1"/>
    <col min="9965" max="9965" width="5.875" customWidth="1"/>
    <col min="9966" max="9966" width="13.375" customWidth="1"/>
    <col min="9967" max="9977" width="0" hidden="1" customWidth="1"/>
    <col min="9978" max="9987" width="10.125" customWidth="1"/>
    <col min="9988" max="9994" width="11" customWidth="1"/>
    <col min="10221" max="10221" width="5.875" customWidth="1"/>
    <col min="10222" max="10222" width="13.375" customWidth="1"/>
    <col min="10223" max="10233" width="0" hidden="1" customWidth="1"/>
    <col min="10234" max="10243" width="10.125" customWidth="1"/>
    <col min="10244" max="10250" width="11" customWidth="1"/>
    <col min="10477" max="10477" width="5.875" customWidth="1"/>
    <col min="10478" max="10478" width="13.375" customWidth="1"/>
    <col min="10479" max="10489" width="0" hidden="1" customWidth="1"/>
    <col min="10490" max="10499" width="10.125" customWidth="1"/>
    <col min="10500" max="10506" width="11" customWidth="1"/>
    <col min="10733" max="10733" width="5.875" customWidth="1"/>
    <col min="10734" max="10734" width="13.375" customWidth="1"/>
    <col min="10735" max="10745" width="0" hidden="1" customWidth="1"/>
    <col min="10746" max="10755" width="10.125" customWidth="1"/>
    <col min="10756" max="10762" width="11" customWidth="1"/>
    <col min="10989" max="10989" width="5.875" customWidth="1"/>
    <col min="10990" max="10990" width="13.375" customWidth="1"/>
    <col min="10991" max="11001" width="0" hidden="1" customWidth="1"/>
    <col min="11002" max="11011" width="10.125" customWidth="1"/>
    <col min="11012" max="11018" width="11" customWidth="1"/>
    <col min="11245" max="11245" width="5.875" customWidth="1"/>
    <col min="11246" max="11246" width="13.375" customWidth="1"/>
    <col min="11247" max="11257" width="0" hidden="1" customWidth="1"/>
    <col min="11258" max="11267" width="10.125" customWidth="1"/>
    <col min="11268" max="11274" width="11" customWidth="1"/>
    <col min="11501" max="11501" width="5.875" customWidth="1"/>
    <col min="11502" max="11502" width="13.375" customWidth="1"/>
    <col min="11503" max="11513" width="0" hidden="1" customWidth="1"/>
    <col min="11514" max="11523" width="10.125" customWidth="1"/>
    <col min="11524" max="11530" width="11" customWidth="1"/>
    <col min="11757" max="11757" width="5.875" customWidth="1"/>
    <col min="11758" max="11758" width="13.375" customWidth="1"/>
    <col min="11759" max="11769" width="0" hidden="1" customWidth="1"/>
    <col min="11770" max="11779" width="10.125" customWidth="1"/>
    <col min="11780" max="11786" width="11" customWidth="1"/>
    <col min="12013" max="12013" width="5.875" customWidth="1"/>
    <col min="12014" max="12014" width="13.375" customWidth="1"/>
    <col min="12015" max="12025" width="0" hidden="1" customWidth="1"/>
    <col min="12026" max="12035" width="10.125" customWidth="1"/>
    <col min="12036" max="12042" width="11" customWidth="1"/>
    <col min="12269" max="12269" width="5.875" customWidth="1"/>
    <col min="12270" max="12270" width="13.375" customWidth="1"/>
    <col min="12271" max="12281" width="0" hidden="1" customWidth="1"/>
    <col min="12282" max="12291" width="10.125" customWidth="1"/>
    <col min="12292" max="12298" width="11" customWidth="1"/>
    <col min="12525" max="12525" width="5.875" customWidth="1"/>
    <col min="12526" max="12526" width="13.375" customWidth="1"/>
    <col min="12527" max="12537" width="0" hidden="1" customWidth="1"/>
    <col min="12538" max="12547" width="10.125" customWidth="1"/>
    <col min="12548" max="12554" width="11" customWidth="1"/>
    <col min="12781" max="12781" width="5.875" customWidth="1"/>
    <col min="12782" max="12782" width="13.375" customWidth="1"/>
    <col min="12783" max="12793" width="0" hidden="1" customWidth="1"/>
    <col min="12794" max="12803" width="10.125" customWidth="1"/>
    <col min="12804" max="12810" width="11" customWidth="1"/>
    <col min="13037" max="13037" width="5.875" customWidth="1"/>
    <col min="13038" max="13038" width="13.375" customWidth="1"/>
    <col min="13039" max="13049" width="0" hidden="1" customWidth="1"/>
    <col min="13050" max="13059" width="10.125" customWidth="1"/>
    <col min="13060" max="13066" width="11" customWidth="1"/>
    <col min="13293" max="13293" width="5.875" customWidth="1"/>
    <col min="13294" max="13294" width="13.375" customWidth="1"/>
    <col min="13295" max="13305" width="0" hidden="1" customWidth="1"/>
    <col min="13306" max="13315" width="10.125" customWidth="1"/>
    <col min="13316" max="13322" width="11" customWidth="1"/>
    <col min="13549" max="13549" width="5.875" customWidth="1"/>
    <col min="13550" max="13550" width="13.375" customWidth="1"/>
    <col min="13551" max="13561" width="0" hidden="1" customWidth="1"/>
    <col min="13562" max="13571" width="10.125" customWidth="1"/>
    <col min="13572" max="13578" width="11" customWidth="1"/>
    <col min="13805" max="13805" width="5.875" customWidth="1"/>
    <col min="13806" max="13806" width="13.375" customWidth="1"/>
    <col min="13807" max="13817" width="0" hidden="1" customWidth="1"/>
    <col min="13818" max="13827" width="10.125" customWidth="1"/>
    <col min="13828" max="13834" width="11" customWidth="1"/>
    <col min="14061" max="14061" width="5.875" customWidth="1"/>
    <col min="14062" max="14062" width="13.375" customWidth="1"/>
    <col min="14063" max="14073" width="0" hidden="1" customWidth="1"/>
    <col min="14074" max="14083" width="10.125" customWidth="1"/>
    <col min="14084" max="14090" width="11" customWidth="1"/>
    <col min="14317" max="14317" width="5.875" customWidth="1"/>
    <col min="14318" max="14318" width="13.375" customWidth="1"/>
    <col min="14319" max="14329" width="0" hidden="1" customWidth="1"/>
    <col min="14330" max="14339" width="10.125" customWidth="1"/>
    <col min="14340" max="14346" width="11" customWidth="1"/>
    <col min="14573" max="14573" width="5.875" customWidth="1"/>
    <col min="14574" max="14574" width="13.375" customWidth="1"/>
    <col min="14575" max="14585" width="0" hidden="1" customWidth="1"/>
    <col min="14586" max="14595" width="10.125" customWidth="1"/>
    <col min="14596" max="14602" width="11" customWidth="1"/>
    <col min="14829" max="14829" width="5.875" customWidth="1"/>
    <col min="14830" max="14830" width="13.375" customWidth="1"/>
    <col min="14831" max="14841" width="0" hidden="1" customWidth="1"/>
    <col min="14842" max="14851" width="10.125" customWidth="1"/>
    <col min="14852" max="14858" width="11" customWidth="1"/>
    <col min="15085" max="15085" width="5.875" customWidth="1"/>
    <col min="15086" max="15086" width="13.375" customWidth="1"/>
    <col min="15087" max="15097" width="0" hidden="1" customWidth="1"/>
    <col min="15098" max="15107" width="10.125" customWidth="1"/>
    <col min="15108" max="15114" width="11" customWidth="1"/>
    <col min="15341" max="15341" width="5.875" customWidth="1"/>
    <col min="15342" max="15342" width="13.375" customWidth="1"/>
    <col min="15343" max="15353" width="0" hidden="1" customWidth="1"/>
    <col min="15354" max="15363" width="10.125" customWidth="1"/>
    <col min="15364" max="15370" width="11" customWidth="1"/>
    <col min="15597" max="15597" width="5.875" customWidth="1"/>
    <col min="15598" max="15598" width="13.375" customWidth="1"/>
    <col min="15599" max="15609" width="0" hidden="1" customWidth="1"/>
    <col min="15610" max="15619" width="10.125" customWidth="1"/>
    <col min="15620" max="15626" width="11" customWidth="1"/>
    <col min="15853" max="15853" width="5.875" customWidth="1"/>
    <col min="15854" max="15854" width="13.375" customWidth="1"/>
    <col min="15855" max="15865" width="0" hidden="1" customWidth="1"/>
    <col min="15866" max="15875" width="10.125" customWidth="1"/>
    <col min="15876" max="15882" width="11" customWidth="1"/>
    <col min="16109" max="16109" width="5.875" customWidth="1"/>
    <col min="16110" max="16110" width="13.375" customWidth="1"/>
    <col min="16111" max="16121" width="0" hidden="1" customWidth="1"/>
    <col min="16122" max="16131" width="10.125" customWidth="1"/>
    <col min="16132" max="16138" width="11" customWidth="1"/>
  </cols>
  <sheetData>
    <row r="1" spans="1:17" x14ac:dyDescent="0.15">
      <c r="A1" s="39" t="s">
        <v>2230</v>
      </c>
    </row>
    <row r="2" spans="1:17" x14ac:dyDescent="0.15">
      <c r="F2" s="40"/>
      <c r="G2" s="40"/>
      <c r="H2" s="40"/>
    </row>
    <row r="3" spans="1:17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7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7" x14ac:dyDescent="0.15">
      <c r="A5" s="46" t="s">
        <v>2208</v>
      </c>
      <c r="B5" s="46"/>
      <c r="C5" s="790">
        <v>16991</v>
      </c>
      <c r="D5" s="790">
        <v>16279</v>
      </c>
      <c r="E5" s="790">
        <v>16724</v>
      </c>
      <c r="F5" s="790">
        <v>16479.019</v>
      </c>
      <c r="G5" s="790">
        <v>16620</v>
      </c>
      <c r="H5" s="790">
        <v>17134</v>
      </c>
      <c r="I5" s="790">
        <v>16476.417000000001</v>
      </c>
      <c r="J5" s="790">
        <v>16832</v>
      </c>
      <c r="K5" s="790">
        <v>19944</v>
      </c>
      <c r="L5" s="183">
        <v>18935.100000000002</v>
      </c>
      <c r="M5" s="183">
        <v>12401.438</v>
      </c>
      <c r="N5" s="183">
        <v>14960.55</v>
      </c>
      <c r="O5" s="915">
        <v>17455.303</v>
      </c>
    </row>
    <row r="6" spans="1:17" x14ac:dyDescent="0.15">
      <c r="A6" s="48" t="s">
        <v>83</v>
      </c>
      <c r="B6" s="46"/>
      <c r="C6" s="790"/>
      <c r="D6" s="790"/>
      <c r="E6" s="790"/>
      <c r="F6" s="790"/>
      <c r="G6" s="790"/>
      <c r="H6" s="790"/>
      <c r="I6" s="790"/>
    </row>
    <row r="7" spans="1:17" x14ac:dyDescent="0.15">
      <c r="A7" s="46" t="s">
        <v>2179</v>
      </c>
      <c r="B7" s="48" t="s">
        <v>2209</v>
      </c>
      <c r="C7" s="790">
        <v>16628</v>
      </c>
      <c r="D7" s="790">
        <v>15807</v>
      </c>
      <c r="E7" s="790">
        <v>16346</v>
      </c>
      <c r="F7" s="798">
        <v>16064.728999999999</v>
      </c>
      <c r="G7" s="798">
        <v>16186</v>
      </c>
      <c r="H7" s="798">
        <v>16685</v>
      </c>
      <c r="I7" s="798">
        <v>16048.416999999999</v>
      </c>
      <c r="J7" s="68">
        <v>16414</v>
      </c>
      <c r="K7" s="68">
        <v>19552</v>
      </c>
      <c r="L7" s="68">
        <v>18567.271000000001</v>
      </c>
      <c r="M7" s="68">
        <v>12168.045</v>
      </c>
      <c r="N7" s="68">
        <v>14706.302</v>
      </c>
      <c r="O7" s="50">
        <v>17136.736000000001</v>
      </c>
    </row>
    <row r="8" spans="1:17" x14ac:dyDescent="0.15">
      <c r="A8" s="51"/>
      <c r="B8" s="52" t="s">
        <v>2210</v>
      </c>
      <c r="C8" s="790">
        <v>363</v>
      </c>
      <c r="D8" s="790">
        <v>472</v>
      </c>
      <c r="E8" s="790">
        <v>378</v>
      </c>
      <c r="F8" s="799">
        <v>414.29</v>
      </c>
      <c r="G8" s="798">
        <v>434</v>
      </c>
      <c r="H8" s="798">
        <v>449</v>
      </c>
      <c r="I8" s="798">
        <v>428</v>
      </c>
      <c r="J8" s="68">
        <v>418</v>
      </c>
      <c r="K8" s="68">
        <v>392</v>
      </c>
      <c r="L8" s="68">
        <v>367.82900000000001</v>
      </c>
      <c r="M8" s="68">
        <v>233.393</v>
      </c>
      <c r="N8" s="68">
        <v>254.24799999999999</v>
      </c>
      <c r="O8" s="50">
        <v>318.56700000000001</v>
      </c>
    </row>
    <row r="9" spans="1:17" x14ac:dyDescent="0.15">
      <c r="A9" s="48" t="s">
        <v>2211</v>
      </c>
      <c r="B9" s="46"/>
      <c r="C9" s="801">
        <v>363</v>
      </c>
      <c r="D9" s="801">
        <v>472</v>
      </c>
      <c r="E9" s="801">
        <v>378</v>
      </c>
      <c r="F9" s="801">
        <v>414.29</v>
      </c>
      <c r="G9" s="801">
        <v>434</v>
      </c>
      <c r="H9" s="801">
        <v>448.75300000000004</v>
      </c>
      <c r="I9" s="801">
        <v>428</v>
      </c>
      <c r="J9" s="801">
        <v>418</v>
      </c>
      <c r="K9" s="59">
        <v>392</v>
      </c>
      <c r="L9" s="59">
        <v>367.82900000000001</v>
      </c>
      <c r="M9" s="59">
        <v>233.39299999999997</v>
      </c>
      <c r="N9" s="59">
        <v>254.24799999999996</v>
      </c>
      <c r="O9" s="152">
        <f>SUM(O10:O16)</f>
        <v>318.56700000000001</v>
      </c>
    </row>
    <row r="10" spans="1:17" x14ac:dyDescent="0.15">
      <c r="A10" s="46" t="s">
        <v>2179</v>
      </c>
      <c r="B10" s="48" t="s">
        <v>158</v>
      </c>
      <c r="C10" s="790">
        <v>255</v>
      </c>
      <c r="D10" s="790">
        <v>300</v>
      </c>
      <c r="E10" s="790">
        <v>260</v>
      </c>
      <c r="F10" s="798">
        <v>292.63099999999997</v>
      </c>
      <c r="G10" s="798">
        <v>310</v>
      </c>
      <c r="H10" s="798">
        <v>323.51100000000002</v>
      </c>
      <c r="I10" s="798">
        <v>307</v>
      </c>
      <c r="J10" s="790">
        <v>305</v>
      </c>
      <c r="K10" s="68">
        <v>292</v>
      </c>
      <c r="L10" s="68">
        <v>284.39100000000002</v>
      </c>
      <c r="M10" s="68">
        <v>195.078</v>
      </c>
      <c r="N10" s="68">
        <v>217.71899999999999</v>
      </c>
      <c r="O10" s="50">
        <v>261.69499999999999</v>
      </c>
    </row>
    <row r="11" spans="1:17" x14ac:dyDescent="0.15">
      <c r="A11" s="46"/>
      <c r="B11" s="48" t="s">
        <v>159</v>
      </c>
      <c r="C11" s="790">
        <v>46</v>
      </c>
      <c r="D11" s="790">
        <v>90</v>
      </c>
      <c r="E11" s="790">
        <v>59</v>
      </c>
      <c r="F11" s="798">
        <v>60.331000000000003</v>
      </c>
      <c r="G11" s="798">
        <v>61</v>
      </c>
      <c r="H11" s="798">
        <v>60.843000000000004</v>
      </c>
      <c r="I11" s="798">
        <v>59</v>
      </c>
      <c r="J11" s="790">
        <v>58</v>
      </c>
      <c r="K11" s="68">
        <v>46</v>
      </c>
      <c r="L11" s="68">
        <v>43.521999999999998</v>
      </c>
      <c r="M11" s="68">
        <v>23.265999999999998</v>
      </c>
      <c r="N11" s="68">
        <v>18.992000000000001</v>
      </c>
      <c r="O11" s="50">
        <v>26.861999999999998</v>
      </c>
      <c r="Q11" t="s">
        <v>2202</v>
      </c>
    </row>
    <row r="12" spans="1:17" x14ac:dyDescent="0.15">
      <c r="A12" s="46"/>
      <c r="B12" s="48" t="s">
        <v>160</v>
      </c>
      <c r="C12" s="790">
        <v>5</v>
      </c>
      <c r="D12" s="790">
        <v>6</v>
      </c>
      <c r="E12" s="790">
        <v>6</v>
      </c>
      <c r="F12" s="798">
        <v>6.0119999999999996</v>
      </c>
      <c r="G12" s="798">
        <v>6</v>
      </c>
      <c r="H12" s="798">
        <v>6.8179999999999996</v>
      </c>
      <c r="I12" s="798">
        <v>7</v>
      </c>
      <c r="J12" s="790">
        <v>5</v>
      </c>
      <c r="K12" s="68">
        <v>4</v>
      </c>
      <c r="L12" s="68">
        <v>2.84</v>
      </c>
      <c r="M12" s="68">
        <v>1.1639999999999999</v>
      </c>
      <c r="N12" s="68">
        <v>1.8080000000000001</v>
      </c>
      <c r="O12" s="50">
        <v>2.6280000000000001</v>
      </c>
    </row>
    <row r="13" spans="1:17" x14ac:dyDescent="0.15">
      <c r="A13" s="46"/>
      <c r="B13" s="48" t="s">
        <v>161</v>
      </c>
      <c r="C13" s="790">
        <v>37</v>
      </c>
      <c r="D13" s="790">
        <v>37</v>
      </c>
      <c r="E13" s="790">
        <v>32</v>
      </c>
      <c r="F13" s="798">
        <v>34.372999999999998</v>
      </c>
      <c r="G13" s="798">
        <v>37</v>
      </c>
      <c r="H13" s="798">
        <v>35.72</v>
      </c>
      <c r="I13" s="798">
        <v>33</v>
      </c>
      <c r="J13" s="790">
        <v>20</v>
      </c>
      <c r="K13" s="68">
        <v>18</v>
      </c>
      <c r="L13" s="68">
        <v>15.348000000000001</v>
      </c>
      <c r="M13" s="68">
        <v>5.7539999999999996</v>
      </c>
      <c r="N13" s="68">
        <v>6.7069999999999999</v>
      </c>
      <c r="O13" s="50">
        <v>11.507</v>
      </c>
    </row>
    <row r="14" spans="1:17" x14ac:dyDescent="0.15">
      <c r="A14" s="46"/>
      <c r="B14" s="48" t="s">
        <v>162</v>
      </c>
      <c r="C14" s="790">
        <v>0</v>
      </c>
      <c r="D14" s="790">
        <v>0</v>
      </c>
      <c r="E14" s="790">
        <v>0</v>
      </c>
      <c r="F14" s="798">
        <v>0</v>
      </c>
      <c r="G14" s="798">
        <v>0</v>
      </c>
      <c r="H14" s="798">
        <v>0</v>
      </c>
      <c r="I14" s="798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50">
        <v>0</v>
      </c>
    </row>
    <row r="15" spans="1:17" x14ac:dyDescent="0.15">
      <c r="A15" s="46"/>
      <c r="B15" s="48" t="s">
        <v>163</v>
      </c>
      <c r="C15" s="790">
        <v>10</v>
      </c>
      <c r="D15" s="790">
        <v>27</v>
      </c>
      <c r="E15" s="790">
        <v>9</v>
      </c>
      <c r="F15" s="798">
        <v>9.2439999999999998</v>
      </c>
      <c r="G15" s="798">
        <v>9</v>
      </c>
      <c r="H15" s="798">
        <v>7.4880000000000004</v>
      </c>
      <c r="I15" s="798">
        <v>8</v>
      </c>
      <c r="J15" s="790">
        <v>8</v>
      </c>
      <c r="K15" s="68">
        <v>7</v>
      </c>
      <c r="L15" s="68">
        <v>8.2929999999999993</v>
      </c>
      <c r="M15" s="68">
        <v>3.5990000000000002</v>
      </c>
      <c r="N15" s="68">
        <v>4.298</v>
      </c>
      <c r="O15" s="50">
        <v>6.5810000000000004</v>
      </c>
    </row>
    <row r="16" spans="1:17" x14ac:dyDescent="0.15">
      <c r="A16" s="51"/>
      <c r="B16" s="52" t="s">
        <v>164</v>
      </c>
      <c r="C16" s="791">
        <v>10</v>
      </c>
      <c r="D16" s="791">
        <v>12</v>
      </c>
      <c r="E16" s="791">
        <v>12</v>
      </c>
      <c r="F16" s="799">
        <v>11.699</v>
      </c>
      <c r="G16" s="799">
        <v>11</v>
      </c>
      <c r="H16" s="799">
        <v>14.372999999999999</v>
      </c>
      <c r="I16" s="799">
        <v>14</v>
      </c>
      <c r="J16" s="791">
        <v>22</v>
      </c>
      <c r="K16" s="60">
        <v>25</v>
      </c>
      <c r="L16" s="60">
        <v>13.435</v>
      </c>
      <c r="M16" s="60">
        <v>4.532</v>
      </c>
      <c r="N16" s="60">
        <v>4.7240000000000002</v>
      </c>
      <c r="O16" s="55">
        <v>9.2940000000000005</v>
      </c>
    </row>
    <row r="17" spans="1:15" x14ac:dyDescent="0.15">
      <c r="A17" s="48" t="s">
        <v>2212</v>
      </c>
      <c r="B17" s="46"/>
      <c r="C17" s="785"/>
      <c r="D17" s="790"/>
      <c r="E17" s="790"/>
      <c r="F17" s="790"/>
      <c r="G17" s="790"/>
      <c r="H17" s="790"/>
      <c r="I17" s="790"/>
    </row>
    <row r="18" spans="1:15" x14ac:dyDescent="0.15">
      <c r="A18" s="57" t="s">
        <v>84</v>
      </c>
      <c r="B18" s="58" t="s">
        <v>2181</v>
      </c>
      <c r="C18" s="785">
        <v>2348</v>
      </c>
      <c r="D18" s="785">
        <v>3892</v>
      </c>
      <c r="E18" s="800">
        <v>4093</v>
      </c>
      <c r="F18" s="800">
        <v>4087.3919999999998</v>
      </c>
      <c r="G18" s="800">
        <v>4180</v>
      </c>
      <c r="H18" s="800">
        <v>4180</v>
      </c>
      <c r="I18" s="800">
        <v>4180</v>
      </c>
      <c r="J18" s="152">
        <v>4180</v>
      </c>
      <c r="K18" s="152">
        <v>4180</v>
      </c>
      <c r="L18" s="152">
        <v>4180</v>
      </c>
      <c r="M18" s="152">
        <v>4180</v>
      </c>
      <c r="N18" s="152">
        <v>4180</v>
      </c>
      <c r="O18" s="152"/>
    </row>
    <row r="19" spans="1:15" x14ac:dyDescent="0.15">
      <c r="A19" s="46"/>
      <c r="B19" s="48" t="s">
        <v>2183</v>
      </c>
      <c r="C19" s="790">
        <v>2253</v>
      </c>
      <c r="D19" s="790">
        <v>3592</v>
      </c>
      <c r="E19" s="798">
        <v>3722</v>
      </c>
      <c r="F19" s="798">
        <v>3648.7150000000001</v>
      </c>
      <c r="G19" s="798">
        <v>3702</v>
      </c>
      <c r="H19" s="798">
        <v>3702</v>
      </c>
      <c r="I19" s="798">
        <v>3702</v>
      </c>
      <c r="J19" s="50">
        <v>3702</v>
      </c>
      <c r="K19" s="50">
        <v>3702</v>
      </c>
      <c r="L19" s="50">
        <v>3702</v>
      </c>
      <c r="M19" s="50">
        <v>3702</v>
      </c>
      <c r="N19" s="50">
        <v>3702</v>
      </c>
      <c r="O19" s="50"/>
    </row>
    <row r="20" spans="1:15" x14ac:dyDescent="0.15">
      <c r="A20" s="46"/>
      <c r="B20" s="48" t="s">
        <v>2185</v>
      </c>
      <c r="C20" s="790">
        <v>2005</v>
      </c>
      <c r="D20" s="790">
        <v>3738</v>
      </c>
      <c r="E20" s="798">
        <v>3680</v>
      </c>
      <c r="F20" s="798">
        <v>3646.029</v>
      </c>
      <c r="G20" s="798">
        <v>3640</v>
      </c>
      <c r="H20" s="798">
        <v>3640</v>
      </c>
      <c r="I20" s="798">
        <v>3640</v>
      </c>
      <c r="J20" s="50">
        <v>3640</v>
      </c>
      <c r="K20" s="50">
        <v>3640</v>
      </c>
      <c r="L20" s="50">
        <v>3640</v>
      </c>
      <c r="M20" s="50">
        <v>3640</v>
      </c>
      <c r="N20" s="50">
        <v>3640</v>
      </c>
      <c r="O20" s="50"/>
    </row>
    <row r="21" spans="1:15" x14ac:dyDescent="0.15">
      <c r="A21" s="51"/>
      <c r="B21" s="52" t="s">
        <v>2187</v>
      </c>
      <c r="C21" s="791">
        <v>2457</v>
      </c>
      <c r="D21" s="791">
        <v>5057</v>
      </c>
      <c r="E21" s="799">
        <v>5229</v>
      </c>
      <c r="F21" s="799">
        <v>5096.8829999999998</v>
      </c>
      <c r="G21" s="799">
        <v>5098</v>
      </c>
      <c r="H21" s="799">
        <v>5098</v>
      </c>
      <c r="I21" s="799">
        <v>5098</v>
      </c>
      <c r="J21" s="55">
        <v>5098</v>
      </c>
      <c r="K21" s="55">
        <v>5098</v>
      </c>
      <c r="L21" s="55">
        <v>5098</v>
      </c>
      <c r="M21" s="55">
        <v>5098</v>
      </c>
      <c r="N21" s="55">
        <v>5098</v>
      </c>
      <c r="O21" s="55"/>
    </row>
    <row r="22" spans="1:15" x14ac:dyDescent="0.15">
      <c r="C22" s="785">
        <v>9063</v>
      </c>
      <c r="D22" s="785">
        <v>16279</v>
      </c>
      <c r="E22" s="785">
        <v>16724</v>
      </c>
      <c r="F22" s="785">
        <v>16479.019</v>
      </c>
      <c r="G22" s="785">
        <v>16620</v>
      </c>
      <c r="H22" s="785">
        <v>16620</v>
      </c>
      <c r="I22" s="785">
        <v>16620</v>
      </c>
      <c r="J22" s="785">
        <v>16620</v>
      </c>
      <c r="K22" s="785">
        <v>16620</v>
      </c>
      <c r="L22" s="785">
        <v>16620</v>
      </c>
      <c r="M22" s="785">
        <v>16620</v>
      </c>
      <c r="N22" s="785">
        <v>16620</v>
      </c>
      <c r="O22" s="790">
        <v>0</v>
      </c>
    </row>
    <row r="24" spans="1:15" x14ac:dyDescent="0.15">
      <c r="A24" s="48" t="s">
        <v>2231</v>
      </c>
      <c r="B24" s="46"/>
      <c r="C24" s="40"/>
      <c r="D24" s="40"/>
      <c r="E24" s="40"/>
      <c r="F24" s="40"/>
      <c r="G24" s="40"/>
      <c r="H24" s="40"/>
      <c r="I24" s="40"/>
    </row>
    <row r="25" spans="1:15" x14ac:dyDescent="0.15">
      <c r="A25" s="57" t="s">
        <v>2214</v>
      </c>
      <c r="B25" s="58" t="s">
        <v>158</v>
      </c>
      <c r="C25" s="795">
        <v>18800</v>
      </c>
      <c r="D25" s="795">
        <v>23200</v>
      </c>
      <c r="E25" s="795">
        <v>22400</v>
      </c>
      <c r="F25" s="795">
        <v>23200</v>
      </c>
      <c r="G25" s="795">
        <v>23700</v>
      </c>
      <c r="H25" s="795">
        <v>24900</v>
      </c>
      <c r="I25" s="795">
        <v>25300</v>
      </c>
      <c r="J25" s="795">
        <v>26100</v>
      </c>
      <c r="K25" s="795">
        <v>24500</v>
      </c>
      <c r="L25" s="795">
        <v>27000</v>
      </c>
      <c r="M25" s="795">
        <v>28800</v>
      </c>
      <c r="N25" s="795">
        <v>27600</v>
      </c>
      <c r="O25" s="795">
        <v>27600</v>
      </c>
    </row>
    <row r="26" spans="1:15" x14ac:dyDescent="0.15">
      <c r="A26" s="46"/>
      <c r="B26" s="48" t="s">
        <v>159</v>
      </c>
      <c r="C26" s="796">
        <v>14350</v>
      </c>
      <c r="D26" s="796">
        <v>18500</v>
      </c>
      <c r="E26" s="796">
        <v>16000</v>
      </c>
      <c r="F26" s="796">
        <v>18500</v>
      </c>
      <c r="G26" s="796">
        <v>19500</v>
      </c>
      <c r="H26" s="796">
        <v>18550</v>
      </c>
      <c r="I26" s="796">
        <v>17450</v>
      </c>
      <c r="J26" s="796">
        <v>18300</v>
      </c>
      <c r="K26" s="796">
        <v>19050</v>
      </c>
      <c r="L26" s="796">
        <v>21750</v>
      </c>
      <c r="M26" s="796">
        <v>21800</v>
      </c>
      <c r="N26" s="796">
        <v>19000</v>
      </c>
      <c r="O26" s="796">
        <v>19000</v>
      </c>
    </row>
    <row r="27" spans="1:15" x14ac:dyDescent="0.15">
      <c r="A27" s="46"/>
      <c r="B27" s="48" t="s">
        <v>160</v>
      </c>
      <c r="C27" s="796">
        <v>13500</v>
      </c>
      <c r="D27" s="796">
        <v>23800</v>
      </c>
      <c r="E27" s="796">
        <v>20100</v>
      </c>
      <c r="F27" s="796">
        <v>23800</v>
      </c>
      <c r="G27" s="796">
        <v>19300</v>
      </c>
      <c r="H27" s="796">
        <v>19900</v>
      </c>
      <c r="I27" s="796">
        <v>22400</v>
      </c>
      <c r="J27" s="796">
        <v>24300</v>
      </c>
      <c r="K27" s="796">
        <v>21100</v>
      </c>
      <c r="L27" s="796">
        <v>25700</v>
      </c>
      <c r="M27" s="796">
        <v>24500</v>
      </c>
      <c r="N27" s="796">
        <v>19100</v>
      </c>
      <c r="O27" s="796">
        <v>19100</v>
      </c>
    </row>
    <row r="28" spans="1:15" x14ac:dyDescent="0.15">
      <c r="A28" s="46"/>
      <c r="B28" s="48" t="s">
        <v>161</v>
      </c>
      <c r="C28" s="796">
        <v>12600</v>
      </c>
      <c r="D28" s="796">
        <v>12000</v>
      </c>
      <c r="E28" s="796">
        <v>11800</v>
      </c>
      <c r="F28" s="796">
        <v>12000</v>
      </c>
      <c r="G28" s="796">
        <v>13200</v>
      </c>
      <c r="H28" s="796">
        <v>14800</v>
      </c>
      <c r="I28" s="796">
        <v>15100</v>
      </c>
      <c r="J28" s="796">
        <v>16700</v>
      </c>
      <c r="K28" s="796">
        <v>15500</v>
      </c>
      <c r="L28" s="796">
        <v>18400</v>
      </c>
      <c r="M28" s="796">
        <v>13300</v>
      </c>
      <c r="N28" s="796">
        <v>14400</v>
      </c>
      <c r="O28" s="796">
        <v>14400</v>
      </c>
    </row>
    <row r="29" spans="1:15" x14ac:dyDescent="0.15">
      <c r="A29" s="46"/>
      <c r="B29" s="48" t="s">
        <v>162</v>
      </c>
      <c r="C29" s="796">
        <v>8900</v>
      </c>
      <c r="D29" s="796">
        <v>13500</v>
      </c>
      <c r="E29" s="796">
        <v>14600</v>
      </c>
      <c r="F29" s="796">
        <v>13500</v>
      </c>
      <c r="G29" s="796">
        <v>13000</v>
      </c>
      <c r="H29" s="796">
        <v>17200</v>
      </c>
      <c r="I29" s="796">
        <v>14900</v>
      </c>
      <c r="J29" s="796">
        <v>15200</v>
      </c>
      <c r="K29" s="796">
        <v>12700</v>
      </c>
      <c r="L29" s="796">
        <v>15600</v>
      </c>
      <c r="M29" s="796">
        <v>12400</v>
      </c>
      <c r="N29" s="796">
        <v>14500</v>
      </c>
      <c r="O29" s="796">
        <v>14500</v>
      </c>
    </row>
    <row r="30" spans="1:15" x14ac:dyDescent="0.15">
      <c r="A30" s="46"/>
      <c r="B30" s="48" t="s">
        <v>163</v>
      </c>
      <c r="C30" s="796">
        <v>5940</v>
      </c>
      <c r="D30" s="796">
        <v>7240</v>
      </c>
      <c r="E30" s="796">
        <v>7800</v>
      </c>
      <c r="F30" s="796">
        <v>7240</v>
      </c>
      <c r="G30" s="796">
        <v>8460</v>
      </c>
      <c r="H30" s="796">
        <v>8560</v>
      </c>
      <c r="I30" s="796">
        <v>8720</v>
      </c>
      <c r="J30" s="796">
        <v>8883.3333333333339</v>
      </c>
      <c r="K30" s="796">
        <v>9716.6666666666661</v>
      </c>
      <c r="L30" s="796">
        <v>13566.666666666666</v>
      </c>
      <c r="M30" s="796">
        <v>16083.333333333334</v>
      </c>
      <c r="N30" s="796">
        <v>15383.333333333334</v>
      </c>
      <c r="O30" s="796">
        <v>15383.333333333334</v>
      </c>
    </row>
    <row r="31" spans="1:15" x14ac:dyDescent="0.15">
      <c r="A31" s="51"/>
      <c r="B31" s="52" t="s">
        <v>164</v>
      </c>
      <c r="C31" s="797">
        <v>0</v>
      </c>
      <c r="D31" s="797">
        <v>0</v>
      </c>
      <c r="E31" s="797">
        <v>0</v>
      </c>
      <c r="F31" s="797">
        <v>0</v>
      </c>
      <c r="G31" s="797">
        <v>0</v>
      </c>
      <c r="H31" s="797">
        <v>0</v>
      </c>
      <c r="I31" s="797">
        <v>0</v>
      </c>
      <c r="J31" s="797">
        <v>0</v>
      </c>
      <c r="K31" s="797">
        <v>0</v>
      </c>
      <c r="L31" s="797">
        <v>0</v>
      </c>
      <c r="M31" s="797">
        <v>0</v>
      </c>
      <c r="N31" s="797">
        <v>0</v>
      </c>
      <c r="O31" s="797">
        <v>0</v>
      </c>
    </row>
    <row r="32" spans="1:15" x14ac:dyDescent="0.15">
      <c r="A32" s="40"/>
      <c r="B32" s="40"/>
      <c r="C32" s="40"/>
      <c r="D32" s="40"/>
      <c r="E32" s="40"/>
      <c r="F32" s="40"/>
      <c r="G32" s="40"/>
      <c r="H32" s="40"/>
      <c r="I32" s="40"/>
    </row>
    <row r="33" spans="1:15" x14ac:dyDescent="0.15">
      <c r="A33" s="48" t="s">
        <v>2215</v>
      </c>
      <c r="B33" s="46"/>
      <c r="C33" s="40"/>
      <c r="D33" s="40"/>
      <c r="E33" s="44"/>
      <c r="F33" s="40"/>
      <c r="G33" s="40"/>
      <c r="H33" s="40"/>
      <c r="I33" s="40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</row>
    <row r="37" spans="1:15" x14ac:dyDescent="0.15">
      <c r="A37" s="39" t="s">
        <v>2218</v>
      </c>
      <c r="B37" s="40"/>
      <c r="E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</row>
    <row r="40" spans="1:15" x14ac:dyDescent="0.15">
      <c r="E40" s="43"/>
    </row>
    <row r="42" spans="1:15" x14ac:dyDescent="0.15">
      <c r="A42" s="62" t="s">
        <v>2219</v>
      </c>
      <c r="B42" s="46"/>
      <c r="E42" s="61"/>
    </row>
    <row r="43" spans="1:15" x14ac:dyDescent="0.15">
      <c r="A43" s="57" t="s">
        <v>2220</v>
      </c>
      <c r="B43" s="58" t="s">
        <v>158</v>
      </c>
      <c r="C43" s="183">
        <v>4794</v>
      </c>
      <c r="D43" s="183">
        <v>6960</v>
      </c>
      <c r="E43" s="183">
        <v>5824</v>
      </c>
      <c r="F43" s="183">
        <v>6789</v>
      </c>
      <c r="G43" s="183">
        <v>7347</v>
      </c>
      <c r="H43" s="183">
        <v>8055</v>
      </c>
      <c r="I43" s="183">
        <v>7767</v>
      </c>
      <c r="J43" s="183">
        <v>7961</v>
      </c>
      <c r="K43" s="183">
        <v>7154</v>
      </c>
      <c r="L43" s="183">
        <v>7679</v>
      </c>
      <c r="M43" s="183">
        <v>5618</v>
      </c>
      <c r="N43" s="183">
        <v>6009</v>
      </c>
      <c r="O43" s="183">
        <v>7422</v>
      </c>
    </row>
    <row r="44" spans="1:15" x14ac:dyDescent="0.15">
      <c r="A44" s="46"/>
      <c r="B44" s="48" t="s">
        <v>159</v>
      </c>
      <c r="C44" s="184">
        <v>660</v>
      </c>
      <c r="D44" s="184">
        <v>1665</v>
      </c>
      <c r="E44" s="184">
        <v>944</v>
      </c>
      <c r="F44" s="184">
        <v>1116</v>
      </c>
      <c r="G44" s="184">
        <v>1190</v>
      </c>
      <c r="H44" s="184">
        <v>1129</v>
      </c>
      <c r="I44" s="184">
        <v>1030</v>
      </c>
      <c r="J44" s="184">
        <v>1061</v>
      </c>
      <c r="K44" s="184">
        <v>876</v>
      </c>
      <c r="L44" s="184">
        <v>947</v>
      </c>
      <c r="M44" s="184">
        <v>507</v>
      </c>
      <c r="N44" s="184">
        <v>361</v>
      </c>
      <c r="O44" s="184">
        <v>2832</v>
      </c>
    </row>
    <row r="45" spans="1:15" x14ac:dyDescent="0.15">
      <c r="A45" s="46"/>
      <c r="B45" s="48" t="s">
        <v>160</v>
      </c>
      <c r="C45" s="184">
        <v>68</v>
      </c>
      <c r="D45" s="184">
        <v>143</v>
      </c>
      <c r="E45" s="184">
        <v>121</v>
      </c>
      <c r="F45" s="184">
        <v>143</v>
      </c>
      <c r="G45" s="184">
        <v>116</v>
      </c>
      <c r="H45" s="184">
        <v>136</v>
      </c>
      <c r="I45" s="184">
        <v>157</v>
      </c>
      <c r="J45" s="184">
        <v>122</v>
      </c>
      <c r="K45" s="184">
        <v>84</v>
      </c>
      <c r="L45" s="184">
        <v>73</v>
      </c>
      <c r="M45" s="184">
        <v>29</v>
      </c>
      <c r="N45" s="184">
        <v>35</v>
      </c>
      <c r="O45" s="184">
        <v>50</v>
      </c>
    </row>
    <row r="46" spans="1:15" x14ac:dyDescent="0.15">
      <c r="A46" s="46"/>
      <c r="B46" s="48" t="s">
        <v>161</v>
      </c>
      <c r="C46" s="184">
        <v>466</v>
      </c>
      <c r="D46" s="184">
        <v>444</v>
      </c>
      <c r="E46" s="184">
        <v>378</v>
      </c>
      <c r="F46" s="184">
        <v>412</v>
      </c>
      <c r="G46" s="184">
        <v>488</v>
      </c>
      <c r="H46" s="184">
        <v>529</v>
      </c>
      <c r="I46" s="184">
        <v>498</v>
      </c>
      <c r="J46" s="184">
        <v>334</v>
      </c>
      <c r="K46" s="184">
        <v>279</v>
      </c>
      <c r="L46" s="184">
        <v>282</v>
      </c>
      <c r="M46" s="184">
        <v>77</v>
      </c>
      <c r="N46" s="184">
        <v>97</v>
      </c>
      <c r="O46" s="184">
        <v>62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105</v>
      </c>
    </row>
    <row r="48" spans="1:15" x14ac:dyDescent="0.15">
      <c r="A48" s="46"/>
      <c r="B48" s="48" t="s">
        <v>163</v>
      </c>
      <c r="C48" s="184">
        <v>59</v>
      </c>
      <c r="D48" s="184">
        <v>195</v>
      </c>
      <c r="E48" s="184">
        <v>70</v>
      </c>
      <c r="F48" s="184">
        <v>67</v>
      </c>
      <c r="G48" s="184">
        <v>76</v>
      </c>
      <c r="H48" s="184">
        <v>64</v>
      </c>
      <c r="I48" s="184">
        <v>70</v>
      </c>
      <c r="J48" s="184">
        <v>71</v>
      </c>
      <c r="K48" s="184">
        <v>68</v>
      </c>
      <c r="L48" s="184">
        <v>113</v>
      </c>
      <c r="M48" s="184">
        <v>58</v>
      </c>
      <c r="N48" s="184">
        <v>66</v>
      </c>
      <c r="O48" s="184">
        <v>101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</row>
    <row r="50" spans="1:15" x14ac:dyDescent="0.15">
      <c r="A50" s="63"/>
      <c r="B50" s="64" t="s">
        <v>2221</v>
      </c>
      <c r="C50" s="65">
        <v>6047</v>
      </c>
      <c r="D50" s="65">
        <v>9407</v>
      </c>
      <c r="E50" s="65">
        <v>7337</v>
      </c>
      <c r="F50" s="65">
        <v>8527</v>
      </c>
      <c r="G50" s="65">
        <v>9217</v>
      </c>
      <c r="H50" s="65">
        <v>9913</v>
      </c>
      <c r="I50" s="65">
        <v>9522</v>
      </c>
      <c r="J50" s="65">
        <v>9549</v>
      </c>
      <c r="K50" s="65">
        <v>8461</v>
      </c>
      <c r="L50" s="65">
        <v>9094</v>
      </c>
      <c r="M50" s="65">
        <v>6289</v>
      </c>
      <c r="N50" s="65">
        <v>6568</v>
      </c>
      <c r="O50" s="65">
        <v>10572</v>
      </c>
    </row>
    <row r="51" spans="1:15" x14ac:dyDescent="0.15">
      <c r="A51" s="40"/>
      <c r="B51" s="40"/>
    </row>
    <row r="52" spans="1:15" x14ac:dyDescent="0.15">
      <c r="A52" s="62" t="s">
        <v>2222</v>
      </c>
      <c r="B52" s="46"/>
    </row>
    <row r="53" spans="1:15" x14ac:dyDescent="0.15">
      <c r="A53" s="57" t="s">
        <v>2220</v>
      </c>
      <c r="B53" s="43" t="s">
        <v>2216</v>
      </c>
      <c r="C53" s="183">
        <v>79715</v>
      </c>
      <c r="D53" s="183">
        <v>73234</v>
      </c>
      <c r="E53" s="183">
        <v>71628</v>
      </c>
      <c r="F53" s="183">
        <v>74348</v>
      </c>
      <c r="G53" s="183">
        <v>69098</v>
      </c>
      <c r="H53" s="183">
        <v>78236</v>
      </c>
      <c r="I53" s="183">
        <v>78766</v>
      </c>
      <c r="J53" s="183">
        <v>82185</v>
      </c>
      <c r="K53" s="183">
        <v>93028</v>
      </c>
      <c r="L53" s="183">
        <v>87489</v>
      </c>
      <c r="M53" s="183">
        <v>45971</v>
      </c>
      <c r="N53" s="183">
        <v>69267</v>
      </c>
      <c r="O53" s="183">
        <v>80054</v>
      </c>
    </row>
    <row r="54" spans="1:15" x14ac:dyDescent="0.15">
      <c r="A54" s="46"/>
      <c r="B54" s="61" t="s">
        <v>2217</v>
      </c>
      <c r="C54" s="185">
        <v>3274</v>
      </c>
      <c r="D54" s="185">
        <v>4559</v>
      </c>
      <c r="E54" s="185">
        <v>3821</v>
      </c>
      <c r="F54" s="185">
        <v>4053</v>
      </c>
      <c r="G54" s="185">
        <v>4246</v>
      </c>
      <c r="H54" s="185">
        <v>4965</v>
      </c>
      <c r="I54" s="185">
        <v>4908</v>
      </c>
      <c r="J54" s="185">
        <v>4871</v>
      </c>
      <c r="K54" s="185">
        <v>4797</v>
      </c>
      <c r="L54" s="185">
        <v>4195</v>
      </c>
      <c r="M54" s="185">
        <v>2367</v>
      </c>
      <c r="N54" s="185">
        <v>2633</v>
      </c>
      <c r="O54" s="185">
        <v>4976</v>
      </c>
    </row>
    <row r="55" spans="1:15" x14ac:dyDescent="0.15">
      <c r="A55" s="67"/>
      <c r="B55" s="64" t="s">
        <v>2221</v>
      </c>
      <c r="C55" s="65">
        <v>82989</v>
      </c>
      <c r="D55" s="65">
        <v>77793</v>
      </c>
      <c r="E55" s="65">
        <v>75449</v>
      </c>
      <c r="F55" s="65">
        <v>78401</v>
      </c>
      <c r="G55" s="65">
        <v>73344</v>
      </c>
      <c r="H55" s="65">
        <v>83201</v>
      </c>
      <c r="I55" s="65">
        <v>83674</v>
      </c>
      <c r="J55" s="65">
        <v>87056</v>
      </c>
      <c r="K55" s="65">
        <v>97825</v>
      </c>
      <c r="L55" s="65">
        <v>91684</v>
      </c>
      <c r="M55" s="65">
        <v>48338</v>
      </c>
      <c r="N55" s="65">
        <v>71900</v>
      </c>
      <c r="O55" s="65">
        <v>85030</v>
      </c>
    </row>
    <row r="57" spans="1:15" x14ac:dyDescent="0.15">
      <c r="A57" s="39" t="s">
        <v>2223</v>
      </c>
      <c r="B57" s="40"/>
      <c r="E57" s="61"/>
    </row>
    <row r="58" spans="1:15" x14ac:dyDescent="0.15">
      <c r="A58" s="42" t="s">
        <v>2220</v>
      </c>
      <c r="B58" s="43" t="s">
        <v>2216</v>
      </c>
      <c r="C58" s="183">
        <v>60160</v>
      </c>
      <c r="D58" s="183">
        <v>54171</v>
      </c>
      <c r="E58" s="183">
        <v>52405</v>
      </c>
      <c r="F58" s="183">
        <v>56419</v>
      </c>
      <c r="G58" s="183">
        <v>54919</v>
      </c>
      <c r="H58" s="183">
        <v>59082</v>
      </c>
      <c r="I58" s="183">
        <v>61498</v>
      </c>
      <c r="J58" s="183">
        <v>65393</v>
      </c>
      <c r="K58" s="183">
        <v>84210</v>
      </c>
      <c r="L58" s="183">
        <v>85131</v>
      </c>
      <c r="M58" s="183">
        <v>49110</v>
      </c>
      <c r="N58" s="183">
        <v>67855</v>
      </c>
      <c r="O58" s="183">
        <v>84208</v>
      </c>
    </row>
    <row r="59" spans="1:15" x14ac:dyDescent="0.15">
      <c r="A59" s="44"/>
      <c r="B59" s="61" t="s">
        <v>2217</v>
      </c>
      <c r="C59" s="184">
        <v>3387</v>
      </c>
      <c r="D59" s="184">
        <v>4184</v>
      </c>
      <c r="E59" s="184">
        <v>3463</v>
      </c>
      <c r="F59" s="184">
        <v>3612</v>
      </c>
      <c r="G59" s="184">
        <v>3784</v>
      </c>
      <c r="H59" s="184">
        <v>4740</v>
      </c>
      <c r="I59" s="184">
        <v>4558</v>
      </c>
      <c r="J59" s="184">
        <v>4582</v>
      </c>
      <c r="K59" s="184">
        <v>4390</v>
      </c>
      <c r="L59" s="184">
        <v>3857</v>
      </c>
      <c r="M59" s="184">
        <v>2392</v>
      </c>
      <c r="N59" s="184">
        <v>2522</v>
      </c>
      <c r="O59" s="185">
        <v>4899</v>
      </c>
    </row>
    <row r="60" spans="1:15" x14ac:dyDescent="0.15">
      <c r="A60" s="67"/>
      <c r="B60" s="67" t="s">
        <v>2221</v>
      </c>
      <c r="C60" s="65">
        <v>63547</v>
      </c>
      <c r="D60" s="65">
        <v>58355</v>
      </c>
      <c r="E60" s="65">
        <v>55868</v>
      </c>
      <c r="F60" s="65">
        <v>60031</v>
      </c>
      <c r="G60" s="65">
        <v>58703</v>
      </c>
      <c r="H60" s="65">
        <v>63822</v>
      </c>
      <c r="I60" s="65">
        <v>66056</v>
      </c>
      <c r="J60" s="65">
        <v>69975</v>
      </c>
      <c r="K60" s="65">
        <v>88600</v>
      </c>
      <c r="L60" s="65">
        <v>88988</v>
      </c>
      <c r="M60" s="65">
        <v>51502</v>
      </c>
      <c r="N60" s="65">
        <v>70377</v>
      </c>
      <c r="O60" s="68">
        <v>89107</v>
      </c>
    </row>
    <row r="61" spans="1:15" x14ac:dyDescent="0.15">
      <c r="O61" s="43"/>
    </row>
    <row r="63" spans="1:15" x14ac:dyDescent="0.15">
      <c r="A63" s="39" t="s">
        <v>2224</v>
      </c>
      <c r="O63" s="61"/>
    </row>
    <row r="64" spans="1:15" x14ac:dyDescent="0.15">
      <c r="A64" s="43" t="s">
        <v>2220</v>
      </c>
      <c r="B64" s="43" t="s">
        <v>472</v>
      </c>
      <c r="C64" s="59">
        <v>6047</v>
      </c>
      <c r="D64" s="59">
        <v>9407</v>
      </c>
      <c r="E64" s="59">
        <v>7337</v>
      </c>
      <c r="F64" s="59">
        <v>8527</v>
      </c>
      <c r="G64" s="59">
        <v>9217</v>
      </c>
      <c r="H64" s="59">
        <v>9913</v>
      </c>
      <c r="I64" s="59">
        <v>9522</v>
      </c>
      <c r="J64" s="59">
        <v>9549</v>
      </c>
      <c r="K64" s="59">
        <v>8461</v>
      </c>
      <c r="L64" s="59">
        <v>9094</v>
      </c>
      <c r="M64" s="59">
        <v>6289</v>
      </c>
      <c r="N64" s="59">
        <v>6568</v>
      </c>
      <c r="O64" s="68">
        <v>10572</v>
      </c>
    </row>
    <row r="65" spans="1:15" x14ac:dyDescent="0.15">
      <c r="B65" t="s">
        <v>471</v>
      </c>
      <c r="C65" s="68">
        <v>82989</v>
      </c>
      <c r="D65" s="68">
        <v>77793</v>
      </c>
      <c r="E65" s="68">
        <v>75449</v>
      </c>
      <c r="F65" s="68">
        <v>78401</v>
      </c>
      <c r="G65" s="68">
        <v>73344</v>
      </c>
      <c r="H65" s="68">
        <v>83201</v>
      </c>
      <c r="I65" s="68">
        <v>83674</v>
      </c>
      <c r="J65" s="68">
        <v>87056</v>
      </c>
      <c r="K65" s="68">
        <v>97825</v>
      </c>
      <c r="L65" s="68">
        <v>91684</v>
      </c>
      <c r="M65" s="68">
        <v>48338</v>
      </c>
      <c r="N65" s="68">
        <v>71900</v>
      </c>
      <c r="O65" s="68">
        <v>85030</v>
      </c>
    </row>
    <row r="66" spans="1:15" x14ac:dyDescent="0.15">
      <c r="A66" s="61"/>
      <c r="B66" s="61" t="s">
        <v>474</v>
      </c>
      <c r="C66" s="68">
        <v>63547</v>
      </c>
      <c r="D66" s="68">
        <v>58355</v>
      </c>
      <c r="E66" s="68">
        <v>55868</v>
      </c>
      <c r="F66" s="68">
        <v>60031</v>
      </c>
      <c r="G66" s="68">
        <v>58703</v>
      </c>
      <c r="H66" s="68">
        <v>63822</v>
      </c>
      <c r="I66" s="68">
        <v>66056</v>
      </c>
      <c r="J66" s="68">
        <v>69975</v>
      </c>
      <c r="K66" s="68">
        <v>88600</v>
      </c>
      <c r="L66" s="68">
        <v>88988</v>
      </c>
      <c r="M66" s="68">
        <v>51502</v>
      </c>
      <c r="N66" s="68">
        <v>70377</v>
      </c>
      <c r="O66" s="68">
        <v>89107</v>
      </c>
    </row>
    <row r="67" spans="1:15" x14ac:dyDescent="0.15">
      <c r="A67" s="67"/>
      <c r="B67" s="67" t="s">
        <v>2221</v>
      </c>
      <c r="C67" s="65">
        <v>152583</v>
      </c>
      <c r="D67" s="65">
        <v>145555</v>
      </c>
      <c r="E67" s="65">
        <v>138654</v>
      </c>
      <c r="F67" s="65">
        <v>146959</v>
      </c>
      <c r="G67" s="65">
        <v>141264</v>
      </c>
      <c r="H67" s="65">
        <v>156936</v>
      </c>
      <c r="I67" s="65">
        <v>159252</v>
      </c>
      <c r="J67" s="65">
        <v>166580</v>
      </c>
      <c r="K67" s="65">
        <v>194886</v>
      </c>
      <c r="L67" s="65">
        <v>189766</v>
      </c>
      <c r="M67" s="65">
        <v>106129</v>
      </c>
      <c r="N67" s="65">
        <v>148845</v>
      </c>
      <c r="O67" s="65">
        <v>184709</v>
      </c>
    </row>
    <row r="68" spans="1:15" x14ac:dyDescent="0.15">
      <c r="C68" s="68"/>
      <c r="D68" s="68"/>
      <c r="E68" s="184"/>
      <c r="F68" s="184"/>
      <c r="G68" s="184"/>
      <c r="H68" s="184"/>
      <c r="I68" s="184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</row>
    <row r="71" spans="1:15" x14ac:dyDescent="0.15">
      <c r="A71" s="57" t="s">
        <v>107</v>
      </c>
      <c r="B71" s="58" t="s">
        <v>87</v>
      </c>
      <c r="C71" s="152">
        <f>C78-SUM(C72:C77)</f>
        <v>2042</v>
      </c>
      <c r="D71" s="152">
        <f t="shared" ref="D71:I71" si="0">D78-SUM(D72:D77)</f>
        <v>2549</v>
      </c>
      <c r="E71" s="152">
        <f t="shared" si="0"/>
        <v>2618</v>
      </c>
      <c r="F71" s="152">
        <f t="shared" si="0"/>
        <v>2654</v>
      </c>
      <c r="G71" s="152">
        <f t="shared" si="0"/>
        <v>3150</v>
      </c>
      <c r="H71" s="152">
        <f t="shared" si="0"/>
        <v>3707</v>
      </c>
      <c r="I71" s="152">
        <f t="shared" si="0"/>
        <v>3998</v>
      </c>
      <c r="J71" s="152">
        <f t="shared" ref="J71:K71" si="1">J78-SUM(J72:J77)</f>
        <v>4218</v>
      </c>
      <c r="K71" s="152">
        <f t="shared" si="1"/>
        <v>4313</v>
      </c>
      <c r="L71" s="152">
        <f t="shared" ref="L71:M71" si="2">L78-SUM(L72:L77)</f>
        <v>3999</v>
      </c>
      <c r="M71" s="152">
        <f t="shared" si="2"/>
        <v>3493</v>
      </c>
      <c r="N71" s="152">
        <f t="shared" ref="N71:O71" si="3">N78-SUM(N72:N77)</f>
        <v>4988</v>
      </c>
      <c r="O71" s="152">
        <f t="shared" si="3"/>
        <v>4089</v>
      </c>
    </row>
    <row r="72" spans="1:15" x14ac:dyDescent="0.15">
      <c r="A72" s="46"/>
      <c r="B72" s="48" t="s">
        <v>88</v>
      </c>
      <c r="C72" s="50">
        <f t="shared" ref="C72:N72" si="4">ROUND(C$78*C44/C$50,0)</f>
        <v>281</v>
      </c>
      <c r="D72" s="50">
        <f t="shared" si="4"/>
        <v>610</v>
      </c>
      <c r="E72" s="50">
        <f t="shared" si="4"/>
        <v>424</v>
      </c>
      <c r="F72" s="50">
        <f t="shared" si="4"/>
        <v>436</v>
      </c>
      <c r="G72" s="50">
        <f t="shared" si="4"/>
        <v>510</v>
      </c>
      <c r="H72" s="50">
        <f t="shared" si="4"/>
        <v>519</v>
      </c>
      <c r="I72" s="50">
        <f t="shared" si="4"/>
        <v>530</v>
      </c>
      <c r="J72" s="50">
        <f t="shared" si="4"/>
        <v>562</v>
      </c>
      <c r="K72" s="50">
        <f t="shared" si="4"/>
        <v>528</v>
      </c>
      <c r="L72" s="50">
        <f t="shared" si="4"/>
        <v>493</v>
      </c>
      <c r="M72" s="50">
        <f t="shared" si="4"/>
        <v>315</v>
      </c>
      <c r="N72" s="50">
        <f t="shared" si="4"/>
        <v>300</v>
      </c>
      <c r="O72" s="50">
        <f t="shared" ref="O72" si="5">ROUND(O$78*O44/O$50,0)</f>
        <v>1560</v>
      </c>
    </row>
    <row r="73" spans="1:15" x14ac:dyDescent="0.15">
      <c r="A73" s="46"/>
      <c r="B73" s="48" t="s">
        <v>89</v>
      </c>
      <c r="C73" s="50">
        <f t="shared" ref="C73:N73" si="6">ROUND(C$78*C45/C$50,0)</f>
        <v>29</v>
      </c>
      <c r="D73" s="50">
        <f t="shared" si="6"/>
        <v>52</v>
      </c>
      <c r="E73" s="50">
        <f t="shared" si="6"/>
        <v>54</v>
      </c>
      <c r="F73" s="50">
        <f t="shared" si="6"/>
        <v>56</v>
      </c>
      <c r="G73" s="50">
        <f t="shared" si="6"/>
        <v>50</v>
      </c>
      <c r="H73" s="50">
        <f t="shared" si="6"/>
        <v>63</v>
      </c>
      <c r="I73" s="50">
        <f t="shared" si="6"/>
        <v>81</v>
      </c>
      <c r="J73" s="50">
        <f t="shared" si="6"/>
        <v>65</v>
      </c>
      <c r="K73" s="50">
        <f t="shared" si="6"/>
        <v>51</v>
      </c>
      <c r="L73" s="50">
        <f t="shared" si="6"/>
        <v>38</v>
      </c>
      <c r="M73" s="50">
        <f t="shared" si="6"/>
        <v>18</v>
      </c>
      <c r="N73" s="50">
        <f t="shared" si="6"/>
        <v>29</v>
      </c>
      <c r="O73" s="50">
        <f t="shared" ref="O73" si="7">ROUND(O$78*O45/O$50,0)</f>
        <v>28</v>
      </c>
    </row>
    <row r="74" spans="1:15" x14ac:dyDescent="0.15">
      <c r="A74" s="46"/>
      <c r="B74" s="48" t="s">
        <v>90</v>
      </c>
      <c r="C74" s="50">
        <f t="shared" ref="C74:N74" si="8">ROUND(C$78*C46/C$50,0)</f>
        <v>199</v>
      </c>
      <c r="D74" s="50">
        <f t="shared" si="8"/>
        <v>163</v>
      </c>
      <c r="E74" s="50">
        <f t="shared" si="8"/>
        <v>170</v>
      </c>
      <c r="F74" s="50">
        <f t="shared" si="8"/>
        <v>161</v>
      </c>
      <c r="G74" s="50">
        <f t="shared" si="8"/>
        <v>209</v>
      </c>
      <c r="H74" s="50">
        <f t="shared" si="8"/>
        <v>243</v>
      </c>
      <c r="I74" s="50">
        <f t="shared" si="8"/>
        <v>256</v>
      </c>
      <c r="J74" s="50">
        <f t="shared" si="8"/>
        <v>177</v>
      </c>
      <c r="K74" s="50">
        <f t="shared" si="8"/>
        <v>168</v>
      </c>
      <c r="L74" s="50">
        <f t="shared" si="8"/>
        <v>147</v>
      </c>
      <c r="M74" s="50">
        <f t="shared" si="8"/>
        <v>48</v>
      </c>
      <c r="N74" s="50">
        <f t="shared" si="8"/>
        <v>81</v>
      </c>
      <c r="O74" s="50">
        <f t="shared" ref="O74" si="9">ROUND(O$78*O46/O$50,0)</f>
        <v>34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58</v>
      </c>
    </row>
    <row r="76" spans="1:15" x14ac:dyDescent="0.15">
      <c r="A76" s="46"/>
      <c r="B76" s="48" t="s">
        <v>92</v>
      </c>
      <c r="C76" s="50">
        <f t="shared" ref="C76:N76" si="12">ROUND(C$78*C48/C$50,0)</f>
        <v>25</v>
      </c>
      <c r="D76" s="50">
        <f t="shared" si="12"/>
        <v>71</v>
      </c>
      <c r="E76" s="50">
        <f t="shared" si="12"/>
        <v>31</v>
      </c>
      <c r="F76" s="50">
        <f t="shared" si="12"/>
        <v>26</v>
      </c>
      <c r="G76" s="50">
        <f t="shared" si="12"/>
        <v>33</v>
      </c>
      <c r="H76" s="50">
        <f t="shared" si="12"/>
        <v>29</v>
      </c>
      <c r="I76" s="50">
        <f t="shared" si="12"/>
        <v>36</v>
      </c>
      <c r="J76" s="50">
        <f t="shared" si="12"/>
        <v>38</v>
      </c>
      <c r="K76" s="50">
        <f t="shared" si="12"/>
        <v>41</v>
      </c>
      <c r="L76" s="50">
        <f t="shared" si="12"/>
        <v>59</v>
      </c>
      <c r="M76" s="50">
        <f t="shared" si="12"/>
        <v>36</v>
      </c>
      <c r="N76" s="50">
        <f t="shared" si="12"/>
        <v>55</v>
      </c>
      <c r="O76" s="50">
        <f t="shared" ref="O76" si="13">ROUND(O$78*O48/O$50,0)</f>
        <v>56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2576</v>
      </c>
      <c r="D78" s="239">
        <f t="shared" ref="D78:I78" si="16">D91</f>
        <v>3445</v>
      </c>
      <c r="E78" s="239">
        <f t="shared" si="16"/>
        <v>3297</v>
      </c>
      <c r="F78" s="239">
        <f t="shared" si="16"/>
        <v>3333</v>
      </c>
      <c r="G78" s="239">
        <f t="shared" si="16"/>
        <v>3952</v>
      </c>
      <c r="H78" s="239">
        <f t="shared" si="16"/>
        <v>4561</v>
      </c>
      <c r="I78" s="239">
        <f t="shared" si="16"/>
        <v>4901</v>
      </c>
      <c r="J78" s="239">
        <f t="shared" ref="J78:K78" si="17">J91</f>
        <v>5060</v>
      </c>
      <c r="K78" s="239">
        <f t="shared" si="17"/>
        <v>5101</v>
      </c>
      <c r="L78" s="239">
        <f t="shared" ref="L78:M78" si="18">L91</f>
        <v>4736</v>
      </c>
      <c r="M78" s="239">
        <f t="shared" si="18"/>
        <v>3910</v>
      </c>
      <c r="N78" s="239">
        <f t="shared" ref="N78:O78" si="19">N91</f>
        <v>5453</v>
      </c>
      <c r="O78" s="239">
        <f t="shared" si="19"/>
        <v>5825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53651</v>
      </c>
      <c r="D81" s="152">
        <f t="shared" si="20"/>
        <v>50719</v>
      </c>
      <c r="E81" s="152">
        <f t="shared" si="20"/>
        <v>50005</v>
      </c>
      <c r="F81" s="152">
        <f t="shared" si="20"/>
        <v>49453</v>
      </c>
      <c r="G81" s="152">
        <f t="shared" si="20"/>
        <v>46046</v>
      </c>
      <c r="H81" s="152">
        <f t="shared" si="20"/>
        <v>53352</v>
      </c>
      <c r="I81" s="152">
        <f t="shared" si="20"/>
        <v>55679</v>
      </c>
      <c r="J81" s="152">
        <f t="shared" si="20"/>
        <v>57634</v>
      </c>
      <c r="K81" s="152">
        <f t="shared" si="20"/>
        <v>62461</v>
      </c>
      <c r="L81" s="152">
        <f t="shared" si="20"/>
        <v>59153</v>
      </c>
      <c r="M81" s="152">
        <f t="shared" si="20"/>
        <v>30686</v>
      </c>
      <c r="N81" s="152">
        <f t="shared" si="20"/>
        <v>47847</v>
      </c>
      <c r="O81" s="152">
        <f t="shared" ref="O81" si="21">O83-SUM(O82:O82)</f>
        <v>54771</v>
      </c>
    </row>
    <row r="82" spans="1:15" x14ac:dyDescent="0.15">
      <c r="A82" s="46"/>
      <c r="B82" s="61" t="s">
        <v>105</v>
      </c>
      <c r="C82" s="50">
        <f t="shared" ref="C82:N82" si="22">ROUND(C$83*C54/C$55,0)</f>
        <v>2203</v>
      </c>
      <c r="D82" s="50">
        <f t="shared" si="22"/>
        <v>3157</v>
      </c>
      <c r="E82" s="50">
        <f t="shared" si="22"/>
        <v>2668</v>
      </c>
      <c r="F82" s="50">
        <f t="shared" si="22"/>
        <v>2696</v>
      </c>
      <c r="G82" s="50">
        <f t="shared" si="22"/>
        <v>2830</v>
      </c>
      <c r="H82" s="50">
        <f t="shared" si="22"/>
        <v>3386</v>
      </c>
      <c r="I82" s="50">
        <f t="shared" si="22"/>
        <v>3469</v>
      </c>
      <c r="J82" s="50">
        <f t="shared" si="22"/>
        <v>3416</v>
      </c>
      <c r="K82" s="50">
        <f t="shared" si="22"/>
        <v>3221</v>
      </c>
      <c r="L82" s="50">
        <f t="shared" si="22"/>
        <v>2836</v>
      </c>
      <c r="M82" s="50">
        <f t="shared" si="22"/>
        <v>1580</v>
      </c>
      <c r="N82" s="50">
        <f t="shared" si="22"/>
        <v>1819</v>
      </c>
      <c r="O82" s="50">
        <f t="shared" ref="O82" si="23">ROUND(O$83*O54/O$55,0)</f>
        <v>3404</v>
      </c>
    </row>
    <row r="83" spans="1:15" x14ac:dyDescent="0.15">
      <c r="A83" s="67"/>
      <c r="B83" s="64" t="s">
        <v>110</v>
      </c>
      <c r="C83" s="239">
        <f>C92</f>
        <v>55854</v>
      </c>
      <c r="D83" s="239">
        <f t="shared" ref="D83:I83" si="24">D92</f>
        <v>53876</v>
      </c>
      <c r="E83" s="239">
        <f t="shared" si="24"/>
        <v>52673</v>
      </c>
      <c r="F83" s="239">
        <f t="shared" si="24"/>
        <v>52149</v>
      </c>
      <c r="G83" s="239">
        <f t="shared" si="24"/>
        <v>48876</v>
      </c>
      <c r="H83" s="239">
        <f t="shared" si="24"/>
        <v>56738</v>
      </c>
      <c r="I83" s="239">
        <f t="shared" si="24"/>
        <v>59148</v>
      </c>
      <c r="J83" s="239">
        <f t="shared" ref="J83:K83" si="25">J92</f>
        <v>61050</v>
      </c>
      <c r="K83" s="239">
        <f t="shared" si="25"/>
        <v>65682</v>
      </c>
      <c r="L83" s="239">
        <f t="shared" ref="L83:M83" si="26">L92</f>
        <v>61989</v>
      </c>
      <c r="M83" s="239">
        <f t="shared" si="26"/>
        <v>32266</v>
      </c>
      <c r="N83" s="239">
        <f t="shared" ref="N83:O83" si="27">N92</f>
        <v>49666</v>
      </c>
      <c r="O83" s="239">
        <f t="shared" si="27"/>
        <v>58175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54245</v>
      </c>
      <c r="D86" s="152">
        <f t="shared" ref="D86:I86" si="28">D88-D87</f>
        <v>51135</v>
      </c>
      <c r="E86" s="152">
        <f t="shared" si="28"/>
        <v>49466</v>
      </c>
      <c r="F86" s="152">
        <f t="shared" si="28"/>
        <v>50883</v>
      </c>
      <c r="G86" s="152">
        <f t="shared" si="28"/>
        <v>48265</v>
      </c>
      <c r="H86" s="152">
        <f t="shared" si="28"/>
        <v>53697</v>
      </c>
      <c r="I86" s="152">
        <f t="shared" si="28"/>
        <v>56731</v>
      </c>
      <c r="J86" s="152">
        <f t="shared" ref="J86:K86" si="29">J88-J87</f>
        <v>58704</v>
      </c>
      <c r="K86" s="152">
        <f t="shared" si="29"/>
        <v>71196</v>
      </c>
      <c r="L86" s="152">
        <f t="shared" ref="L86:M86" si="30">L88-L87</f>
        <v>71448</v>
      </c>
      <c r="M86" s="152">
        <f t="shared" si="30"/>
        <v>39569</v>
      </c>
      <c r="N86" s="152">
        <f t="shared" ref="N86:O86" si="31">N88-N87</f>
        <v>57108</v>
      </c>
      <c r="O86" s="152">
        <f t="shared" si="31"/>
        <v>70809</v>
      </c>
    </row>
    <row r="87" spans="1:15" x14ac:dyDescent="0.15">
      <c r="A87" s="44"/>
      <c r="B87" s="61" t="s">
        <v>105</v>
      </c>
      <c r="C87" s="55">
        <f t="shared" ref="C87:N87" si="32">ROUND(C$88*C59/C$60,0)</f>
        <v>3054</v>
      </c>
      <c r="D87" s="55">
        <f t="shared" si="32"/>
        <v>3950</v>
      </c>
      <c r="E87" s="55">
        <f t="shared" si="32"/>
        <v>3269</v>
      </c>
      <c r="F87" s="55">
        <f t="shared" si="32"/>
        <v>3258</v>
      </c>
      <c r="G87" s="55">
        <f t="shared" si="32"/>
        <v>3326</v>
      </c>
      <c r="H87" s="55">
        <f t="shared" si="32"/>
        <v>4308</v>
      </c>
      <c r="I87" s="55">
        <f t="shared" si="32"/>
        <v>4205</v>
      </c>
      <c r="J87" s="55">
        <f t="shared" si="32"/>
        <v>4113</v>
      </c>
      <c r="K87" s="55">
        <f t="shared" si="32"/>
        <v>3712</v>
      </c>
      <c r="L87" s="55">
        <f t="shared" si="32"/>
        <v>3237</v>
      </c>
      <c r="M87" s="55">
        <f t="shared" si="32"/>
        <v>1927</v>
      </c>
      <c r="N87" s="55">
        <f t="shared" si="32"/>
        <v>2123</v>
      </c>
      <c r="O87" s="55">
        <f t="shared" ref="O87" si="33">ROUND(O$88*O59/O$60,0)</f>
        <v>4119</v>
      </c>
    </row>
    <row r="88" spans="1:15" x14ac:dyDescent="0.15">
      <c r="A88" s="67"/>
      <c r="B88" s="67" t="s">
        <v>110</v>
      </c>
      <c r="C88" s="239">
        <f>C93</f>
        <v>57299</v>
      </c>
      <c r="D88" s="239">
        <f t="shared" ref="D88:I88" si="34">D93</f>
        <v>55085</v>
      </c>
      <c r="E88" s="239">
        <f t="shared" si="34"/>
        <v>52735</v>
      </c>
      <c r="F88" s="239">
        <f t="shared" si="34"/>
        <v>54141</v>
      </c>
      <c r="G88" s="239">
        <f t="shared" si="34"/>
        <v>51591</v>
      </c>
      <c r="H88" s="239">
        <f t="shared" si="34"/>
        <v>58005</v>
      </c>
      <c r="I88" s="239">
        <f t="shared" si="34"/>
        <v>60936</v>
      </c>
      <c r="J88" s="239">
        <f t="shared" ref="J88:K88" si="35">J93</f>
        <v>62817</v>
      </c>
      <c r="K88" s="239">
        <f t="shared" si="35"/>
        <v>74908</v>
      </c>
      <c r="L88" s="239">
        <f t="shared" ref="L88:M88" si="36">L93</f>
        <v>74685</v>
      </c>
      <c r="M88" s="239">
        <f t="shared" si="36"/>
        <v>41496</v>
      </c>
      <c r="N88" s="239">
        <f t="shared" ref="N88:O88" si="37">N93</f>
        <v>59231</v>
      </c>
      <c r="O88" s="239">
        <f t="shared" si="37"/>
        <v>74928</v>
      </c>
    </row>
    <row r="90" spans="1:15" x14ac:dyDescent="0.15">
      <c r="A90" s="39" t="s">
        <v>365</v>
      </c>
    </row>
    <row r="91" spans="1:15" x14ac:dyDescent="0.15">
      <c r="A91" s="109" t="s">
        <v>107</v>
      </c>
      <c r="B91" s="109" t="s">
        <v>113</v>
      </c>
      <c r="C91" s="152">
        <f>地域観光消費2!D17</f>
        <v>2576</v>
      </c>
      <c r="D91" s="152">
        <f>地域観光消費2!E17</f>
        <v>3445</v>
      </c>
      <c r="E91" s="152">
        <f>地域観光消費2!F17</f>
        <v>3297</v>
      </c>
      <c r="F91" s="152">
        <f>地域観光消費2!G17</f>
        <v>3333</v>
      </c>
      <c r="G91" s="152">
        <f>地域観光消費2!H17</f>
        <v>3952</v>
      </c>
      <c r="H91" s="152">
        <f>地域観光消費2!I17</f>
        <v>4561</v>
      </c>
      <c r="I91" s="152">
        <f>地域観光消費2!J17</f>
        <v>4901</v>
      </c>
      <c r="J91" s="152">
        <f>地域観光消費2!K17</f>
        <v>5060</v>
      </c>
      <c r="K91" s="152">
        <f>地域観光消費2!L17</f>
        <v>5101</v>
      </c>
      <c r="L91" s="152">
        <f>地域観光消費2!M17</f>
        <v>4736</v>
      </c>
      <c r="M91" s="152">
        <f>地域観光消費2!N17</f>
        <v>3910</v>
      </c>
      <c r="N91" s="152">
        <f>地域観光消費2!O17</f>
        <v>5453</v>
      </c>
      <c r="O91" s="152">
        <f>地域観光消費2!P17</f>
        <v>5825</v>
      </c>
    </row>
    <row r="92" spans="1:15" x14ac:dyDescent="0.15">
      <c r="A92" s="56"/>
      <c r="B92" s="56" t="s">
        <v>114</v>
      </c>
      <c r="C92" s="50">
        <f>地域観光消費2!D18</f>
        <v>55854</v>
      </c>
      <c r="D92" s="50">
        <f>地域観光消費2!E18</f>
        <v>53876</v>
      </c>
      <c r="E92" s="50">
        <f>地域観光消費2!F18</f>
        <v>52673</v>
      </c>
      <c r="F92" s="50">
        <f>地域観光消費2!G18</f>
        <v>52149</v>
      </c>
      <c r="G92" s="50">
        <f>地域観光消費2!H18</f>
        <v>48876</v>
      </c>
      <c r="H92" s="50">
        <f>地域観光消費2!I18</f>
        <v>56738</v>
      </c>
      <c r="I92" s="50">
        <f>地域観光消費2!J18</f>
        <v>59148</v>
      </c>
      <c r="J92" s="50">
        <f>地域観光消費2!K18</f>
        <v>61050</v>
      </c>
      <c r="K92" s="50">
        <f>地域観光消費2!L18</f>
        <v>65682</v>
      </c>
      <c r="L92" s="50">
        <f>地域観光消費2!M18</f>
        <v>61989</v>
      </c>
      <c r="M92" s="50">
        <f>地域観光消費2!N18</f>
        <v>32266</v>
      </c>
      <c r="N92" s="50">
        <f>地域観光消費2!O18</f>
        <v>49666</v>
      </c>
      <c r="O92" s="50">
        <f>地域観光消費2!P18</f>
        <v>58175</v>
      </c>
    </row>
    <row r="93" spans="1:15" x14ac:dyDescent="0.15">
      <c r="A93" s="110"/>
      <c r="B93" s="110" t="s">
        <v>115</v>
      </c>
      <c r="C93" s="50">
        <f>地域観光消費2!D19</f>
        <v>57299</v>
      </c>
      <c r="D93" s="50">
        <f>地域観光消費2!E19</f>
        <v>55085</v>
      </c>
      <c r="E93" s="50">
        <f>地域観光消費2!F19</f>
        <v>52735</v>
      </c>
      <c r="F93" s="50">
        <f>地域観光消費2!G19</f>
        <v>54141</v>
      </c>
      <c r="G93" s="50">
        <f>地域観光消費2!H19</f>
        <v>51591</v>
      </c>
      <c r="H93" s="50">
        <f>地域観光消費2!I19</f>
        <v>58005</v>
      </c>
      <c r="I93" s="50">
        <f>地域観光消費2!J19</f>
        <v>60936</v>
      </c>
      <c r="J93" s="50">
        <f>地域観光消費2!K19</f>
        <v>62817</v>
      </c>
      <c r="K93" s="50">
        <f>地域観光消費2!L19</f>
        <v>74908</v>
      </c>
      <c r="L93" s="50">
        <f>地域観光消費2!M19</f>
        <v>74685</v>
      </c>
      <c r="M93" s="50">
        <f>地域観光消費2!N19</f>
        <v>41496</v>
      </c>
      <c r="N93" s="50">
        <f>地域観光消費2!O19</f>
        <v>59231</v>
      </c>
      <c r="O93" s="50">
        <f>地域観光消費2!P19</f>
        <v>74928</v>
      </c>
    </row>
    <row r="94" spans="1:15" x14ac:dyDescent="0.15">
      <c r="A94" s="111"/>
      <c r="B94" s="111" t="s">
        <v>110</v>
      </c>
      <c r="C94" s="239">
        <f>SUM(C91:C93)</f>
        <v>115729</v>
      </c>
      <c r="D94" s="239">
        <f t="shared" ref="D94:J94" si="38">SUM(D91:D93)</f>
        <v>112406</v>
      </c>
      <c r="E94" s="239">
        <f t="shared" si="38"/>
        <v>108705</v>
      </c>
      <c r="F94" s="239">
        <f t="shared" si="38"/>
        <v>109623</v>
      </c>
      <c r="G94" s="239">
        <f t="shared" si="38"/>
        <v>104419</v>
      </c>
      <c r="H94" s="239">
        <f t="shared" si="38"/>
        <v>119304</v>
      </c>
      <c r="I94" s="239">
        <f t="shared" si="38"/>
        <v>124985</v>
      </c>
      <c r="J94" s="239">
        <f t="shared" si="38"/>
        <v>128927</v>
      </c>
      <c r="K94" s="239">
        <f t="shared" ref="K94:L94" si="39">SUM(K91:K93)</f>
        <v>145691</v>
      </c>
      <c r="L94" s="239">
        <f t="shared" si="39"/>
        <v>141410</v>
      </c>
      <c r="M94" s="239">
        <f t="shared" ref="M94:N94" si="40">SUM(M91:M93)</f>
        <v>77672</v>
      </c>
      <c r="N94" s="239">
        <f t="shared" si="40"/>
        <v>114350</v>
      </c>
      <c r="O94" s="239">
        <f t="shared" ref="O94" si="41">SUM(O91:O93)</f>
        <v>138928</v>
      </c>
    </row>
    <row r="96" spans="1:15" x14ac:dyDescent="0.15">
      <c r="C96" s="54"/>
      <c r="D96" s="54"/>
      <c r="E96" s="54"/>
      <c r="F96" s="54"/>
      <c r="G96" s="54"/>
      <c r="H96" s="54"/>
      <c r="I96" s="54"/>
    </row>
    <row r="97" spans="1:15" x14ac:dyDescent="0.15">
      <c r="A97" s="108" t="s">
        <v>45</v>
      </c>
      <c r="B97" s="43" t="s">
        <v>165</v>
      </c>
      <c r="C97" s="47">
        <f>市町入込数2!D8</f>
        <v>2771000</v>
      </c>
      <c r="D97" s="47">
        <f>市町入込数2!E8</f>
        <v>2657757</v>
      </c>
      <c r="E97" s="47">
        <f>市町入込数2!F8</f>
        <v>2860031</v>
      </c>
      <c r="F97" s="47">
        <f>市町入込数2!G8</f>
        <v>2721335</v>
      </c>
      <c r="G97" s="47">
        <f>市町入込数2!H8</f>
        <v>2907548</v>
      </c>
      <c r="H97" s="47">
        <f>市町入込数2!I8</f>
        <v>3080036</v>
      </c>
      <c r="I97" s="47">
        <f>市町入込数2!J8</f>
        <v>2619402</v>
      </c>
      <c r="J97" s="47">
        <f>市町入込数2!K8</f>
        <v>2747142</v>
      </c>
      <c r="K97" s="47">
        <f>市町入込数2!L8</f>
        <v>3000431</v>
      </c>
      <c r="L97" s="47">
        <f>市町入込数2!M8</f>
        <v>2704502</v>
      </c>
      <c r="M97" s="47">
        <f>市町入込数2!N8</f>
        <v>1752686</v>
      </c>
      <c r="N97" s="47">
        <f>市町入込数2!O8</f>
        <v>1911472</v>
      </c>
      <c r="O97" s="97">
        <f>市町入込数2!P8</f>
        <v>2483139</v>
      </c>
    </row>
    <row r="98" spans="1:15" x14ac:dyDescent="0.15">
      <c r="A98" s="72"/>
      <c r="B98" s="61" t="s">
        <v>166</v>
      </c>
      <c r="C98" s="53">
        <f>市町入込数2!Q8</f>
        <v>39000</v>
      </c>
      <c r="D98" s="53">
        <f>市町入込数2!R8</f>
        <v>40945</v>
      </c>
      <c r="E98" s="53">
        <f>市町入込数2!S8</f>
        <v>42544</v>
      </c>
      <c r="F98" s="53">
        <f>市町入込数2!T8</f>
        <v>43027</v>
      </c>
      <c r="G98" s="53">
        <f>市町入込数2!U8</f>
        <v>42486</v>
      </c>
      <c r="H98" s="53">
        <f>市町入込数2!V8</f>
        <v>42866</v>
      </c>
      <c r="I98" s="53">
        <f>市町入込数2!W8</f>
        <v>37844</v>
      </c>
      <c r="J98" s="53">
        <f>市町入込数2!X8</f>
        <v>37610</v>
      </c>
      <c r="K98" s="53">
        <f>市町入込数2!Y8</f>
        <v>36559</v>
      </c>
      <c r="L98" s="53">
        <f>市町入込数2!Z8</f>
        <v>33122</v>
      </c>
      <c r="M98" s="49">
        <f>市町入込数2!AA8</f>
        <v>18896</v>
      </c>
      <c r="N98" s="49">
        <f>市町入込数2!AB8</f>
        <v>19392</v>
      </c>
      <c r="O98" s="96">
        <f>市町入込数2!AC8</f>
        <v>14424</v>
      </c>
    </row>
    <row r="99" spans="1:15" x14ac:dyDescent="0.15">
      <c r="B99" t="s">
        <v>158</v>
      </c>
      <c r="C99" s="54">
        <v>38</v>
      </c>
      <c r="D99" s="54">
        <v>40</v>
      </c>
      <c r="E99" s="54">
        <v>42</v>
      </c>
      <c r="F99" s="54">
        <v>42</v>
      </c>
      <c r="G99" s="54">
        <v>41</v>
      </c>
      <c r="H99" s="54">
        <v>42</v>
      </c>
      <c r="I99" s="79">
        <v>37</v>
      </c>
      <c r="J99" s="50">
        <f>宿泊者数!F19</f>
        <v>37</v>
      </c>
      <c r="K99" s="50">
        <f>宿泊者数!F42</f>
        <v>35.540999999999997</v>
      </c>
      <c r="L99" s="152">
        <f>宿泊者数!F65</f>
        <v>32.81</v>
      </c>
      <c r="M99" s="152">
        <f>宿泊者数!F88</f>
        <v>18.896000000000001</v>
      </c>
      <c r="N99" s="152">
        <f>宿泊者数!F120</f>
        <v>19.391999999999999</v>
      </c>
      <c r="O99" s="792">
        <f>宿泊者数!F142</f>
        <v>14.423999999999999</v>
      </c>
    </row>
    <row r="100" spans="1:15" x14ac:dyDescent="0.15">
      <c r="B100" t="s">
        <v>159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78">
        <v>0</v>
      </c>
      <c r="J100" s="50">
        <f>宿泊者数!F20</f>
        <v>0</v>
      </c>
      <c r="K100" s="50">
        <f>宿泊者数!F43</f>
        <v>0</v>
      </c>
      <c r="L100" s="50">
        <f>宿泊者数!F66</f>
        <v>0</v>
      </c>
      <c r="M100" s="50">
        <f>宿泊者数!F89</f>
        <v>0</v>
      </c>
      <c r="N100" s="50">
        <f>宿泊者数!F121</f>
        <v>0</v>
      </c>
      <c r="O100" s="511">
        <f>宿泊者数!F143</f>
        <v>0</v>
      </c>
    </row>
    <row r="101" spans="1:15" x14ac:dyDescent="0.15">
      <c r="B101" t="s">
        <v>160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宿泊者数!F21</f>
        <v>0</v>
      </c>
      <c r="K101" s="50">
        <f>宿泊者数!F44</f>
        <v>0</v>
      </c>
      <c r="L101" s="50">
        <f>宿泊者数!F67</f>
        <v>0</v>
      </c>
      <c r="M101" s="50">
        <f>宿泊者数!F90</f>
        <v>0</v>
      </c>
      <c r="N101" s="50">
        <f>宿泊者数!F122</f>
        <v>0</v>
      </c>
      <c r="O101" s="511">
        <f>宿泊者数!F144</f>
        <v>0</v>
      </c>
    </row>
    <row r="102" spans="1:15" x14ac:dyDescent="0.15">
      <c r="B102" t="s">
        <v>161</v>
      </c>
      <c r="C102" s="54">
        <v>1</v>
      </c>
      <c r="D102" s="54">
        <v>1</v>
      </c>
      <c r="E102" s="54">
        <v>1</v>
      </c>
      <c r="F102" s="54">
        <v>1</v>
      </c>
      <c r="G102" s="54">
        <v>1</v>
      </c>
      <c r="H102" s="54">
        <v>1</v>
      </c>
      <c r="I102" s="78">
        <v>1</v>
      </c>
      <c r="J102" s="50">
        <f>宿泊者数!F22</f>
        <v>1</v>
      </c>
      <c r="K102" s="50">
        <f>宿泊者数!F45</f>
        <v>1.018</v>
      </c>
      <c r="L102" s="50">
        <f>宿泊者数!F68</f>
        <v>0.312</v>
      </c>
      <c r="M102" s="50">
        <f>宿泊者数!F91</f>
        <v>0</v>
      </c>
      <c r="N102" s="50">
        <f>宿泊者数!F123</f>
        <v>0</v>
      </c>
      <c r="O102" s="511">
        <f>宿泊者数!F145</f>
        <v>0</v>
      </c>
    </row>
    <row r="103" spans="1:15" x14ac:dyDescent="0.15">
      <c r="B103" t="s">
        <v>162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宿泊者数!F23</f>
        <v>0</v>
      </c>
      <c r="K103" s="50">
        <f>宿泊者数!F46</f>
        <v>0</v>
      </c>
      <c r="L103" s="50">
        <f>宿泊者数!F69</f>
        <v>0</v>
      </c>
      <c r="M103" s="50">
        <f>宿泊者数!F92</f>
        <v>0</v>
      </c>
      <c r="N103" s="50">
        <f>宿泊者数!F124</f>
        <v>0</v>
      </c>
      <c r="O103" s="511">
        <f>宿泊者数!F146</f>
        <v>0</v>
      </c>
    </row>
    <row r="104" spans="1:15" x14ac:dyDescent="0.15">
      <c r="B104" t="s">
        <v>163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宿泊者数!F24</f>
        <v>0</v>
      </c>
      <c r="K104" s="50">
        <f>宿泊者数!F47</f>
        <v>0</v>
      </c>
      <c r="L104" s="50">
        <f>宿泊者数!F70</f>
        <v>0</v>
      </c>
      <c r="M104" s="50">
        <f>宿泊者数!F93</f>
        <v>0</v>
      </c>
      <c r="N104" s="50">
        <f>宿泊者数!F125</f>
        <v>0</v>
      </c>
      <c r="O104" s="511">
        <f>宿泊者数!F147</f>
        <v>0</v>
      </c>
    </row>
    <row r="105" spans="1:15" x14ac:dyDescent="0.15">
      <c r="A105" s="61"/>
      <c r="B105" s="61" t="s">
        <v>164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宿泊者数!F25</f>
        <v>0</v>
      </c>
      <c r="K105" s="50">
        <f>宿泊者数!F48</f>
        <v>0</v>
      </c>
      <c r="L105" s="55">
        <f>宿泊者数!F71</f>
        <v>0</v>
      </c>
      <c r="M105" s="55">
        <f>宿泊者数!F94</f>
        <v>0</v>
      </c>
      <c r="N105" s="55">
        <f>宿泊者数!F126</f>
        <v>0</v>
      </c>
      <c r="O105" s="793">
        <f>宿泊者数!F148</f>
        <v>0</v>
      </c>
    </row>
    <row r="106" spans="1:15" x14ac:dyDescent="0.15">
      <c r="A106" s="93" t="s">
        <v>44</v>
      </c>
      <c r="B106" s="43" t="s">
        <v>165</v>
      </c>
      <c r="C106" s="47">
        <f>市町入込数2!D9</f>
        <v>8384000</v>
      </c>
      <c r="D106" s="47">
        <f>市町入込数2!E9</f>
        <v>8104018</v>
      </c>
      <c r="E106" s="47">
        <f>市町入込数2!F9</f>
        <v>8243921</v>
      </c>
      <c r="F106" s="47">
        <f>市町入込数2!G9</f>
        <v>8188032</v>
      </c>
      <c r="G106" s="47">
        <f>市町入込数2!H9</f>
        <v>8033612</v>
      </c>
      <c r="H106" s="47">
        <f>市町入込数2!I9</f>
        <v>8186566</v>
      </c>
      <c r="I106" s="47">
        <f>市町入込数2!J9</f>
        <v>8100250</v>
      </c>
      <c r="J106" s="47">
        <f>市町入込数2!K9</f>
        <v>8265445</v>
      </c>
      <c r="K106" s="47">
        <f>市町入込数2!L9</f>
        <v>11432952</v>
      </c>
      <c r="L106" s="47">
        <f>市町入込数2!M9</f>
        <v>10107758</v>
      </c>
      <c r="M106" s="49">
        <f>市町入込数2!N9</f>
        <v>6363016</v>
      </c>
      <c r="N106" s="49">
        <f>市町入込数2!O9</f>
        <v>8379744</v>
      </c>
      <c r="O106" s="96">
        <f>市町入込数2!P9</f>
        <v>9830419</v>
      </c>
    </row>
    <row r="107" spans="1:15" x14ac:dyDescent="0.15">
      <c r="A107" s="72"/>
      <c r="B107" s="61" t="s">
        <v>166</v>
      </c>
      <c r="C107" s="53">
        <f>市町入込数2!Q9</f>
        <v>129000</v>
      </c>
      <c r="D107" s="53">
        <f>市町入込数2!R9</f>
        <v>169051</v>
      </c>
      <c r="E107" s="53">
        <f>市町入込数2!S9</f>
        <v>118646</v>
      </c>
      <c r="F107" s="53">
        <f>市町入込数2!T9</f>
        <v>137624</v>
      </c>
      <c r="G107" s="53">
        <f>市町入込数2!U9</f>
        <v>147128</v>
      </c>
      <c r="H107" s="53">
        <f>市町入込数2!V9</f>
        <v>150611</v>
      </c>
      <c r="I107" s="53">
        <f>市町入込数2!W9</f>
        <v>141839</v>
      </c>
      <c r="J107" s="53">
        <f>市町入込数2!X9</f>
        <v>143526</v>
      </c>
      <c r="K107" s="53">
        <f>市町入込数2!Y9</f>
        <v>131598</v>
      </c>
      <c r="L107" s="53">
        <f>市町入込数2!Z9</f>
        <v>139910</v>
      </c>
      <c r="M107" s="49">
        <f>市町入込数2!AA9</f>
        <v>100839</v>
      </c>
      <c r="N107" s="49">
        <f>市町入込数2!AB9</f>
        <v>105944</v>
      </c>
      <c r="O107" s="96">
        <f>市町入込数2!AC9</f>
        <v>143915</v>
      </c>
    </row>
    <row r="108" spans="1:15" x14ac:dyDescent="0.15">
      <c r="B108" t="s">
        <v>158</v>
      </c>
      <c r="C108" s="54">
        <v>97</v>
      </c>
      <c r="D108" s="54">
        <v>137</v>
      </c>
      <c r="E108" s="54">
        <v>88</v>
      </c>
      <c r="F108" s="54">
        <v>109</v>
      </c>
      <c r="G108" s="54">
        <v>115</v>
      </c>
      <c r="H108" s="54">
        <v>119</v>
      </c>
      <c r="I108" s="79">
        <v>112</v>
      </c>
      <c r="J108" s="50">
        <f>宿泊者数!G19</f>
        <v>114</v>
      </c>
      <c r="K108" s="50">
        <f>宿泊者数!G42</f>
        <v>102.62</v>
      </c>
      <c r="L108" s="152">
        <f>宿泊者数!G65</f>
        <v>115.629</v>
      </c>
      <c r="M108" s="152">
        <f>宿泊者数!G88</f>
        <v>83.519000000000005</v>
      </c>
      <c r="N108" s="152">
        <f>宿泊者数!G120</f>
        <v>90.948999999999998</v>
      </c>
      <c r="O108" s="792">
        <f>宿泊者数!G142</f>
        <v>119.145</v>
      </c>
    </row>
    <row r="109" spans="1:15" x14ac:dyDescent="0.15">
      <c r="B109" t="s">
        <v>159</v>
      </c>
      <c r="C109" s="54">
        <v>30</v>
      </c>
      <c r="D109" s="54">
        <v>30</v>
      </c>
      <c r="E109" s="54">
        <v>27</v>
      </c>
      <c r="F109" s="54">
        <v>26</v>
      </c>
      <c r="G109" s="54">
        <v>29</v>
      </c>
      <c r="H109" s="54">
        <v>27</v>
      </c>
      <c r="I109" s="78">
        <v>25</v>
      </c>
      <c r="J109" s="50">
        <f>宿泊者数!G20</f>
        <v>26</v>
      </c>
      <c r="K109" s="50">
        <f>宿泊者数!G43</f>
        <v>27.831</v>
      </c>
      <c r="L109" s="50">
        <f>宿泊者数!G66</f>
        <v>22.050999999999998</v>
      </c>
      <c r="M109" s="50">
        <f>宿泊者数!G89</f>
        <v>16.385000000000002</v>
      </c>
      <c r="N109" s="50">
        <f>宿泊者数!G121</f>
        <v>13.512</v>
      </c>
      <c r="O109" s="511">
        <f>宿泊者数!G143</f>
        <v>22.661000000000001</v>
      </c>
    </row>
    <row r="110" spans="1:15" x14ac:dyDescent="0.15">
      <c r="B110" t="s">
        <v>160</v>
      </c>
      <c r="C110" s="54">
        <v>2</v>
      </c>
      <c r="D110" s="54">
        <v>3</v>
      </c>
      <c r="E110" s="54">
        <v>3</v>
      </c>
      <c r="F110" s="54">
        <v>3</v>
      </c>
      <c r="G110" s="54">
        <v>4</v>
      </c>
      <c r="H110" s="54">
        <v>4</v>
      </c>
      <c r="I110" s="78">
        <v>4</v>
      </c>
      <c r="J110" s="50">
        <f>宿泊者数!G21</f>
        <v>4</v>
      </c>
      <c r="K110" s="50">
        <f>宿泊者数!G44</f>
        <v>3.39</v>
      </c>
      <c r="L110" s="50">
        <f>宿泊者数!G67</f>
        <v>2.23</v>
      </c>
      <c r="M110" s="50">
        <f>宿泊者数!G90</f>
        <v>0.93500000000000005</v>
      </c>
      <c r="N110" s="50">
        <f>宿泊者数!G122</f>
        <v>1.4830000000000001</v>
      </c>
      <c r="O110" s="511">
        <f>宿泊者数!G144</f>
        <v>2.109</v>
      </c>
    </row>
    <row r="111" spans="1:15" x14ac:dyDescent="0.15">
      <c r="B111" t="s">
        <v>161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78">
        <v>0</v>
      </c>
      <c r="J111" s="50">
        <f>宿泊者数!G22</f>
        <v>0</v>
      </c>
      <c r="K111" s="50">
        <f>宿泊者数!G45</f>
        <v>0</v>
      </c>
      <c r="L111" s="50">
        <f>宿泊者数!G68</f>
        <v>0</v>
      </c>
      <c r="M111" s="50">
        <f>宿泊者数!G91</f>
        <v>0</v>
      </c>
      <c r="N111" s="50">
        <f>宿泊者数!G123</f>
        <v>0</v>
      </c>
      <c r="O111" s="511">
        <f>宿泊者数!G145</f>
        <v>0</v>
      </c>
    </row>
    <row r="112" spans="1:15" x14ac:dyDescent="0.15">
      <c r="B112" t="s">
        <v>162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宿泊者数!G23</f>
        <v>0</v>
      </c>
      <c r="K112" s="50">
        <f>宿泊者数!G46</f>
        <v>0</v>
      </c>
      <c r="L112" s="50">
        <f>宿泊者数!G69</f>
        <v>0</v>
      </c>
      <c r="M112" s="50">
        <f>宿泊者数!G92</f>
        <v>0</v>
      </c>
      <c r="N112" s="50">
        <f>宿泊者数!G124</f>
        <v>0</v>
      </c>
      <c r="O112" s="511">
        <f>宿泊者数!G146</f>
        <v>0</v>
      </c>
    </row>
    <row r="113" spans="1:15" x14ac:dyDescent="0.15">
      <c r="B113" t="s">
        <v>163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宿泊者数!G24</f>
        <v>0</v>
      </c>
      <c r="K113" s="50">
        <f>宿泊者数!G47</f>
        <v>0</v>
      </c>
      <c r="L113" s="50">
        <f>宿泊者数!G70</f>
        <v>0</v>
      </c>
      <c r="M113" s="50">
        <f>宿泊者数!G93</f>
        <v>0</v>
      </c>
      <c r="N113" s="50">
        <f>宿泊者数!G125</f>
        <v>0</v>
      </c>
      <c r="O113" s="511">
        <f>宿泊者数!G147</f>
        <v>0</v>
      </c>
    </row>
    <row r="114" spans="1:15" x14ac:dyDescent="0.15">
      <c r="A114" s="61"/>
      <c r="B114" s="61" t="s">
        <v>164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宿泊者数!G25</f>
        <v>0</v>
      </c>
      <c r="K114" s="50">
        <f>宿泊者数!G48</f>
        <v>0</v>
      </c>
      <c r="L114" s="55">
        <f>宿泊者数!G71</f>
        <v>0</v>
      </c>
      <c r="M114" s="55">
        <f>宿泊者数!G94</f>
        <v>0</v>
      </c>
      <c r="N114" s="55">
        <f>宿泊者数!G126</f>
        <v>0</v>
      </c>
      <c r="O114" s="793">
        <f>宿泊者数!G148</f>
        <v>0</v>
      </c>
    </row>
    <row r="115" spans="1:15" x14ac:dyDescent="0.15">
      <c r="A115" s="93" t="s">
        <v>43</v>
      </c>
      <c r="B115" s="43" t="s">
        <v>165</v>
      </c>
      <c r="C115" s="47">
        <f>市町入込数2!D10</f>
        <v>2134000</v>
      </c>
      <c r="D115" s="47">
        <f>市町入込数2!E10</f>
        <v>2072320</v>
      </c>
      <c r="E115" s="47">
        <f>市町入込数2!F10</f>
        <v>2088986</v>
      </c>
      <c r="F115" s="47">
        <f>市町入込数2!G10</f>
        <v>2063428</v>
      </c>
      <c r="G115" s="47">
        <f>市町入込数2!H10</f>
        <v>2070558</v>
      </c>
      <c r="H115" s="47">
        <f>市町入込数2!I10</f>
        <v>2180945</v>
      </c>
      <c r="I115" s="47">
        <f>市町入込数2!J10</f>
        <v>2225120</v>
      </c>
      <c r="J115" s="47">
        <f>市町入込数2!K10</f>
        <v>2411291</v>
      </c>
      <c r="K115" s="47">
        <f>市町入込数2!L10</f>
        <v>2292588</v>
      </c>
      <c r="L115" s="47">
        <f>市町入込数2!M10</f>
        <v>2289412</v>
      </c>
      <c r="M115" s="49">
        <f>市町入込数2!N10</f>
        <v>1197577</v>
      </c>
      <c r="N115" s="49">
        <f>市町入込数2!O10</f>
        <v>1241333</v>
      </c>
      <c r="O115" s="96">
        <f>市町入込数2!P10</f>
        <v>1320829</v>
      </c>
    </row>
    <row r="116" spans="1:15" x14ac:dyDescent="0.15">
      <c r="A116" s="72"/>
      <c r="B116" s="61" t="s">
        <v>166</v>
      </c>
      <c r="C116" s="53">
        <f>市町入込数2!Q10</f>
        <v>5000</v>
      </c>
      <c r="D116" s="53">
        <f>市町入込数2!R10</f>
        <v>22347</v>
      </c>
      <c r="E116" s="53">
        <f>市町入込数2!S10</f>
        <v>21706</v>
      </c>
      <c r="F116" s="53">
        <f>市町入込数2!T10</f>
        <v>21828</v>
      </c>
      <c r="G116" s="53">
        <f>市町入込数2!U10</f>
        <v>21189</v>
      </c>
      <c r="H116" s="53">
        <f>市町入込数2!V10</f>
        <v>22273</v>
      </c>
      <c r="I116" s="53">
        <f>市町入込数2!W10</f>
        <v>23897</v>
      </c>
      <c r="J116" s="53">
        <f>市町入込数2!X10</f>
        <v>24305</v>
      </c>
      <c r="K116" s="53">
        <f>市町入込数2!Y10</f>
        <v>11575</v>
      </c>
      <c r="L116" s="53">
        <f>市町入込数2!Z10</f>
        <v>12407</v>
      </c>
      <c r="M116" s="49">
        <f>市町入込数2!AA10</f>
        <v>8013</v>
      </c>
      <c r="N116" s="49">
        <f>市町入込数2!AB10</f>
        <v>19985</v>
      </c>
      <c r="O116" s="96">
        <f>市町入込数2!AC10</f>
        <v>12391</v>
      </c>
    </row>
    <row r="117" spans="1:15" x14ac:dyDescent="0.15">
      <c r="B117" t="s">
        <v>158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79">
        <v>0</v>
      </c>
      <c r="J117" s="50">
        <f>宿泊者数!H19</f>
        <v>0</v>
      </c>
      <c r="K117" s="50">
        <f>宿泊者数!H42</f>
        <v>0</v>
      </c>
      <c r="L117" s="152">
        <f>宿泊者数!H65</f>
        <v>0</v>
      </c>
      <c r="M117" s="152">
        <f>宿泊者数!H88</f>
        <v>3.4809999999999999</v>
      </c>
      <c r="N117" s="152">
        <f>宿泊者数!H120</f>
        <v>15.494999999999999</v>
      </c>
      <c r="O117" s="792">
        <f>宿泊者数!H142</f>
        <v>5.9169999999999998</v>
      </c>
    </row>
    <row r="118" spans="1:15" x14ac:dyDescent="0.15">
      <c r="B118" t="s">
        <v>159</v>
      </c>
      <c r="C118" s="54">
        <v>4</v>
      </c>
      <c r="D118" s="54">
        <v>19</v>
      </c>
      <c r="E118" s="54">
        <v>19</v>
      </c>
      <c r="F118" s="54">
        <v>19</v>
      </c>
      <c r="G118" s="54">
        <v>18</v>
      </c>
      <c r="H118" s="54">
        <v>18</v>
      </c>
      <c r="I118" s="78">
        <v>19</v>
      </c>
      <c r="J118" s="50">
        <f>宿泊者数!H20</f>
        <v>18</v>
      </c>
      <c r="K118" s="50">
        <f>宿泊者数!H43</f>
        <v>6.593</v>
      </c>
      <c r="L118" s="50">
        <f>宿泊者数!H66</f>
        <v>6.4139999999999997</v>
      </c>
      <c r="M118" s="50">
        <f>宿泊者数!H89</f>
        <v>0</v>
      </c>
      <c r="N118" s="50">
        <f>宿泊者数!H121</f>
        <v>0</v>
      </c>
      <c r="O118" s="511">
        <f>宿泊者数!H143</f>
        <v>0</v>
      </c>
    </row>
    <row r="119" spans="1:15" x14ac:dyDescent="0.15">
      <c r="B119" t="s">
        <v>160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宿泊者数!H21</f>
        <v>0</v>
      </c>
      <c r="K119" s="50">
        <f>宿泊者数!H44</f>
        <v>0</v>
      </c>
      <c r="L119" s="50">
        <f>宿泊者数!H67</f>
        <v>0</v>
      </c>
      <c r="M119" s="50">
        <f>宿泊者数!H90</f>
        <v>0</v>
      </c>
      <c r="N119" s="50">
        <f>宿泊者数!H122</f>
        <v>0</v>
      </c>
      <c r="O119" s="511">
        <f>宿泊者数!H144</f>
        <v>0</v>
      </c>
    </row>
    <row r="120" spans="1:15" x14ac:dyDescent="0.15">
      <c r="B120" t="s">
        <v>161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宿泊者数!H22</f>
        <v>0</v>
      </c>
      <c r="K120" s="50">
        <f>宿泊者数!H45</f>
        <v>0</v>
      </c>
      <c r="L120" s="50">
        <f>宿泊者数!H68</f>
        <v>0</v>
      </c>
      <c r="M120" s="50">
        <f>宿泊者数!H91</f>
        <v>0</v>
      </c>
      <c r="N120" s="50">
        <f>宿泊者数!H123</f>
        <v>0</v>
      </c>
      <c r="O120" s="511">
        <f>宿泊者数!H145</f>
        <v>0</v>
      </c>
    </row>
    <row r="121" spans="1:15" x14ac:dyDescent="0.15">
      <c r="B121" t="s">
        <v>162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宿泊者数!H23</f>
        <v>0</v>
      </c>
      <c r="K121" s="50">
        <f>宿泊者数!H46</f>
        <v>0</v>
      </c>
      <c r="L121" s="50">
        <f>宿泊者数!H69</f>
        <v>0</v>
      </c>
      <c r="M121" s="50">
        <f>宿泊者数!H92</f>
        <v>0</v>
      </c>
      <c r="N121" s="50">
        <f>宿泊者数!H124</f>
        <v>0</v>
      </c>
      <c r="O121" s="511">
        <f>宿泊者数!H146</f>
        <v>0</v>
      </c>
    </row>
    <row r="122" spans="1:15" x14ac:dyDescent="0.15">
      <c r="B122" t="s">
        <v>163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宿泊者数!H24</f>
        <v>0</v>
      </c>
      <c r="K122" s="50">
        <f>宿泊者数!H47</f>
        <v>0</v>
      </c>
      <c r="L122" s="50">
        <f>宿泊者数!H70</f>
        <v>0</v>
      </c>
      <c r="M122" s="50">
        <f>宿泊者数!H93</f>
        <v>0</v>
      </c>
      <c r="N122" s="50">
        <f>宿泊者数!H125</f>
        <v>0</v>
      </c>
      <c r="O122" s="511">
        <f>宿泊者数!H147</f>
        <v>0</v>
      </c>
    </row>
    <row r="123" spans="1:15" x14ac:dyDescent="0.15">
      <c r="A123" s="61"/>
      <c r="B123" s="61" t="s">
        <v>164</v>
      </c>
      <c r="C123" s="53">
        <v>1</v>
      </c>
      <c r="D123" s="53">
        <v>3</v>
      </c>
      <c r="E123" s="53">
        <v>3</v>
      </c>
      <c r="F123" s="53">
        <v>3</v>
      </c>
      <c r="G123" s="53">
        <v>4</v>
      </c>
      <c r="H123" s="53">
        <v>5</v>
      </c>
      <c r="I123" s="80">
        <v>5</v>
      </c>
      <c r="J123" s="50">
        <f>宿泊者数!H25</f>
        <v>6</v>
      </c>
      <c r="K123" s="50">
        <f>宿泊者数!H48</f>
        <v>4.9820000000000002</v>
      </c>
      <c r="L123" s="55">
        <f>宿泊者数!H71</f>
        <v>5.9930000000000003</v>
      </c>
      <c r="M123" s="55">
        <f>宿泊者数!H94</f>
        <v>4.532</v>
      </c>
      <c r="N123" s="55">
        <f>宿泊者数!H126</f>
        <v>4.49</v>
      </c>
      <c r="O123" s="793">
        <f>宿泊者数!H148</f>
        <v>6.4740000000000002</v>
      </c>
    </row>
    <row r="124" spans="1:15" x14ac:dyDescent="0.15">
      <c r="A124" s="93" t="s">
        <v>42</v>
      </c>
      <c r="B124" s="43" t="s">
        <v>165</v>
      </c>
      <c r="C124" s="47">
        <f>市町入込数2!D11</f>
        <v>2219000</v>
      </c>
      <c r="D124" s="47">
        <f>市町入込数2!E11</f>
        <v>2035692</v>
      </c>
      <c r="E124" s="47">
        <f>市町入込数2!F11</f>
        <v>2178660</v>
      </c>
      <c r="F124" s="47">
        <f>市町入込数2!G11</f>
        <v>2103604</v>
      </c>
      <c r="G124" s="47">
        <f>市町入込数2!H11</f>
        <v>2090160</v>
      </c>
      <c r="H124" s="47">
        <f>市町入込数2!I11</f>
        <v>2092428</v>
      </c>
      <c r="I124" s="47">
        <f>市町入込数2!J11</f>
        <v>1981498</v>
      </c>
      <c r="J124" s="47">
        <f>市町入込数2!K11</f>
        <v>1902497</v>
      </c>
      <c r="K124" s="47">
        <f>市町入込数2!L11</f>
        <v>1798711</v>
      </c>
      <c r="L124" s="47">
        <f>市町入込数2!M11</f>
        <v>2317491</v>
      </c>
      <c r="M124" s="49">
        <f>市町入込数2!N11</f>
        <v>1938945</v>
      </c>
      <c r="N124" s="49">
        <f>市町入込数2!O11</f>
        <v>2190931</v>
      </c>
      <c r="O124" s="96">
        <f>市町入込数2!P11</f>
        <v>2207176</v>
      </c>
    </row>
    <row r="125" spans="1:15" x14ac:dyDescent="0.15">
      <c r="A125" s="72"/>
      <c r="B125" s="61" t="s">
        <v>166</v>
      </c>
      <c r="C125" s="53">
        <f>市町入込数2!Q11</f>
        <v>160000</v>
      </c>
      <c r="D125" s="53">
        <f>市町入込数2!R11</f>
        <v>157444</v>
      </c>
      <c r="E125" s="53">
        <f>市町入込数2!S11</f>
        <v>166277</v>
      </c>
      <c r="F125" s="53">
        <f>市町入込数2!T11</f>
        <v>179928</v>
      </c>
      <c r="G125" s="53">
        <f>市町入込数2!U11</f>
        <v>193659</v>
      </c>
      <c r="H125" s="53">
        <f>市町入込数2!V11</f>
        <v>202607</v>
      </c>
      <c r="I125" s="53">
        <f>市町入込数2!W11</f>
        <v>194864</v>
      </c>
      <c r="J125" s="53">
        <f>市町入込数2!X11</f>
        <v>181161</v>
      </c>
      <c r="K125" s="53">
        <f>市町入込数2!Y11</f>
        <v>182899</v>
      </c>
      <c r="L125" s="53">
        <f>市町入込数2!Z11</f>
        <v>155081</v>
      </c>
      <c r="M125" s="49">
        <f>市町入込数2!AA11</f>
        <v>95439</v>
      </c>
      <c r="N125" s="49">
        <f>市町入込数2!AB11</f>
        <v>96770</v>
      </c>
      <c r="O125" s="96">
        <f>市町入込数2!AC11</f>
        <v>129437</v>
      </c>
    </row>
    <row r="126" spans="1:15" x14ac:dyDescent="0.15">
      <c r="A126" s="43"/>
      <c r="B126" s="43" t="s">
        <v>158</v>
      </c>
      <c r="C126" s="47">
        <v>120</v>
      </c>
      <c r="D126" s="47">
        <v>123</v>
      </c>
      <c r="E126" s="47">
        <v>130</v>
      </c>
      <c r="F126" s="47">
        <v>142</v>
      </c>
      <c r="G126" s="47">
        <v>154</v>
      </c>
      <c r="H126" s="47">
        <v>163</v>
      </c>
      <c r="I126" s="79">
        <v>158</v>
      </c>
      <c r="J126" s="50">
        <f>宿泊者数!I19</f>
        <v>154</v>
      </c>
      <c r="K126" s="50">
        <f>宿泊者数!I42</f>
        <v>153.792</v>
      </c>
      <c r="L126" s="152">
        <f>宿泊者数!I65</f>
        <v>135.952</v>
      </c>
      <c r="M126" s="152">
        <f>宿泊者数!I88</f>
        <v>89.182000000000002</v>
      </c>
      <c r="N126" s="152">
        <f>宿泊者数!I120</f>
        <v>91.882999999999996</v>
      </c>
      <c r="O126" s="792">
        <f>宿泊者数!I142</f>
        <v>122.209</v>
      </c>
    </row>
    <row r="127" spans="1:15" x14ac:dyDescent="0.15">
      <c r="B127" t="s">
        <v>159</v>
      </c>
      <c r="C127" s="49">
        <v>3</v>
      </c>
      <c r="D127" s="49">
        <v>1</v>
      </c>
      <c r="E127" s="49">
        <v>1</v>
      </c>
      <c r="F127" s="49">
        <v>2</v>
      </c>
      <c r="G127" s="49">
        <v>1</v>
      </c>
      <c r="H127" s="49">
        <v>2</v>
      </c>
      <c r="I127" s="78">
        <v>2</v>
      </c>
      <c r="J127" s="50">
        <f>宿泊者数!I20</f>
        <v>1</v>
      </c>
      <c r="K127" s="50">
        <f>宿泊者数!I43</f>
        <v>1.4550000000000001</v>
      </c>
      <c r="L127" s="50">
        <f>宿泊者数!I66</f>
        <v>2.8740000000000001</v>
      </c>
      <c r="M127" s="50">
        <f>宿泊者数!I89</f>
        <v>1.335</v>
      </c>
      <c r="N127" s="50">
        <f>宿泊者数!I121</f>
        <v>0</v>
      </c>
      <c r="O127" s="511">
        <f>宿泊者数!I143</f>
        <v>0</v>
      </c>
    </row>
    <row r="128" spans="1:15" x14ac:dyDescent="0.15">
      <c r="B128" t="s">
        <v>160</v>
      </c>
      <c r="C128" s="49">
        <v>2</v>
      </c>
      <c r="D128" s="49">
        <v>2</v>
      </c>
      <c r="E128" s="49">
        <v>2</v>
      </c>
      <c r="F128" s="49">
        <v>2</v>
      </c>
      <c r="G128" s="49">
        <v>2</v>
      </c>
      <c r="H128" s="49">
        <v>2</v>
      </c>
      <c r="I128" s="78">
        <v>2</v>
      </c>
      <c r="J128" s="50">
        <f>宿泊者数!I21</f>
        <v>0</v>
      </c>
      <c r="K128" s="50">
        <f>宿泊者数!I44</f>
        <v>0</v>
      </c>
      <c r="L128" s="50">
        <f>宿泊者数!I67</f>
        <v>0</v>
      </c>
      <c r="M128" s="50">
        <f>宿泊者数!I90</f>
        <v>0</v>
      </c>
      <c r="N128" s="50">
        <f>宿泊者数!I122</f>
        <v>0</v>
      </c>
      <c r="O128" s="511">
        <f>宿泊者数!I144</f>
        <v>0</v>
      </c>
    </row>
    <row r="129" spans="1:15" x14ac:dyDescent="0.15">
      <c r="B129" t="s">
        <v>161</v>
      </c>
      <c r="C129" s="95">
        <v>26</v>
      </c>
      <c r="D129" s="49">
        <v>22</v>
      </c>
      <c r="E129" s="49">
        <v>24</v>
      </c>
      <c r="F129" s="49">
        <v>25</v>
      </c>
      <c r="G129" s="49">
        <v>29</v>
      </c>
      <c r="H129" s="49">
        <v>27</v>
      </c>
      <c r="I129" s="78">
        <v>24</v>
      </c>
      <c r="J129" s="50">
        <f>宿泊者数!I22</f>
        <v>10</v>
      </c>
      <c r="K129" s="50">
        <f>宿泊者数!I45</f>
        <v>8.0530000000000008</v>
      </c>
      <c r="L129" s="50">
        <f>宿泊者数!I68</f>
        <v>8.8130000000000006</v>
      </c>
      <c r="M129" s="50">
        <f>宿泊者数!I91</f>
        <v>4.9219999999999997</v>
      </c>
      <c r="N129" s="50">
        <f>宿泊者数!I123</f>
        <v>4.8869999999999996</v>
      </c>
      <c r="O129" s="511">
        <f>宿泊者数!I145</f>
        <v>7.2279999999999998</v>
      </c>
    </row>
    <row r="130" spans="1:15" x14ac:dyDescent="0.15">
      <c r="B130" t="s">
        <v>162</v>
      </c>
      <c r="C130" s="95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宿泊者数!I23</f>
        <v>0</v>
      </c>
      <c r="K130" s="50">
        <f>宿泊者数!I46</f>
        <v>0</v>
      </c>
      <c r="L130" s="50">
        <f>宿泊者数!I69</f>
        <v>0</v>
      </c>
      <c r="M130" s="50">
        <f>宿泊者数!I92</f>
        <v>0</v>
      </c>
      <c r="N130" s="50">
        <f>宿泊者数!I124</f>
        <v>0</v>
      </c>
      <c r="O130" s="511">
        <f>宿泊者数!I146</f>
        <v>0</v>
      </c>
    </row>
    <row r="131" spans="1:15" x14ac:dyDescent="0.15">
      <c r="B131" t="s">
        <v>163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宿泊者数!I24</f>
        <v>0</v>
      </c>
      <c r="K131" s="50">
        <f>宿泊者数!I47</f>
        <v>0</v>
      </c>
      <c r="L131" s="50">
        <f>宿泊者数!I70</f>
        <v>0</v>
      </c>
      <c r="M131" s="50">
        <f>宿泊者数!I93</f>
        <v>0</v>
      </c>
      <c r="N131" s="50">
        <f>宿泊者数!I125</f>
        <v>0</v>
      </c>
      <c r="O131" s="511">
        <f>宿泊者数!I147</f>
        <v>0</v>
      </c>
    </row>
    <row r="132" spans="1:15" x14ac:dyDescent="0.15">
      <c r="A132" s="61"/>
      <c r="B132" s="61" t="s">
        <v>164</v>
      </c>
      <c r="C132" s="53">
        <v>9</v>
      </c>
      <c r="D132" s="53">
        <v>9</v>
      </c>
      <c r="E132" s="53">
        <v>9</v>
      </c>
      <c r="F132" s="53">
        <v>9</v>
      </c>
      <c r="G132" s="53">
        <v>7</v>
      </c>
      <c r="H132" s="53">
        <v>9</v>
      </c>
      <c r="I132" s="80">
        <v>9</v>
      </c>
      <c r="J132" s="50">
        <f>宿泊者数!I25</f>
        <v>16</v>
      </c>
      <c r="K132" s="50">
        <f>宿泊者数!I48</f>
        <v>19.599</v>
      </c>
      <c r="L132" s="55">
        <f>宿泊者数!I71</f>
        <v>7.4420000000000002</v>
      </c>
      <c r="M132" s="55">
        <f>宿泊者数!I94</f>
        <v>0</v>
      </c>
      <c r="N132" s="55">
        <f>宿泊者数!I126</f>
        <v>0</v>
      </c>
      <c r="O132" s="793">
        <f>宿泊者数!I148</f>
        <v>0</v>
      </c>
    </row>
    <row r="133" spans="1:15" x14ac:dyDescent="0.15">
      <c r="A133" s="93" t="s">
        <v>40</v>
      </c>
      <c r="B133" s="43" t="s">
        <v>165</v>
      </c>
      <c r="C133" s="47">
        <f>市町入込数2!D12</f>
        <v>1120000</v>
      </c>
      <c r="D133" s="47">
        <f>市町入込数2!E12</f>
        <v>953561</v>
      </c>
      <c r="E133" s="47">
        <f>市町入込数2!F12</f>
        <v>973935</v>
      </c>
      <c r="F133" s="47">
        <f>市町入込数2!G12</f>
        <v>988330</v>
      </c>
      <c r="G133" s="47">
        <f>市町入込数2!H12</f>
        <v>1084192</v>
      </c>
      <c r="H133" s="47">
        <f>市町入込数2!I12</f>
        <v>1145401</v>
      </c>
      <c r="I133" s="47">
        <f>市町入込数2!J12</f>
        <v>1122147</v>
      </c>
      <c r="J133" s="47">
        <f>市町入込数2!K12</f>
        <v>1087178</v>
      </c>
      <c r="K133" s="47">
        <f>市町入込数2!L12</f>
        <v>1026984</v>
      </c>
      <c r="L133" s="47">
        <f>市町入込数2!M12</f>
        <v>1148108</v>
      </c>
      <c r="M133" s="49">
        <f>市町入込数2!N12</f>
        <v>915821</v>
      </c>
      <c r="N133" s="49">
        <f>市町入込数2!O12</f>
        <v>982822</v>
      </c>
      <c r="O133" s="96">
        <f>市町入込数2!P12</f>
        <v>1111920</v>
      </c>
    </row>
    <row r="134" spans="1:15" x14ac:dyDescent="0.15">
      <c r="A134" s="72"/>
      <c r="B134" s="61" t="s">
        <v>166</v>
      </c>
      <c r="C134" s="53">
        <f>市町入込数2!Q12</f>
        <v>30000</v>
      </c>
      <c r="D134" s="53">
        <f>市町入込数2!R12</f>
        <v>29191</v>
      </c>
      <c r="E134" s="53">
        <f>市町入込数2!S12</f>
        <v>28834</v>
      </c>
      <c r="F134" s="53">
        <f>市町入込数2!T12</f>
        <v>31883</v>
      </c>
      <c r="G134" s="53">
        <f>市町入込数2!U12</f>
        <v>29554</v>
      </c>
      <c r="H134" s="53">
        <f>市町入込数2!V12</f>
        <v>30396</v>
      </c>
      <c r="I134" s="53">
        <f>市町入込数2!W12</f>
        <v>29939</v>
      </c>
      <c r="J134" s="53">
        <f>市町入込数2!X12</f>
        <v>30912</v>
      </c>
      <c r="K134" s="53">
        <f>市町入込数2!Y12</f>
        <v>29516</v>
      </c>
      <c r="L134" s="53">
        <f>市町入込数2!Z12</f>
        <v>27309</v>
      </c>
      <c r="M134" s="49">
        <f>市町入込数2!AA12</f>
        <v>10206</v>
      </c>
      <c r="N134" s="49">
        <f>市町入込数2!AB12</f>
        <v>12157</v>
      </c>
      <c r="O134" s="96">
        <f>市町入込数2!AC12</f>
        <v>18400</v>
      </c>
    </row>
    <row r="135" spans="1:15" x14ac:dyDescent="0.15">
      <c r="B135" t="s">
        <v>158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宿泊者数!J19</f>
        <v>0</v>
      </c>
      <c r="K135" s="50">
        <f>宿泊者数!J42</f>
        <v>0</v>
      </c>
      <c r="L135" s="152">
        <f>宿泊者数!J65</f>
        <v>0</v>
      </c>
      <c r="M135" s="152">
        <f>宿泊者数!J88</f>
        <v>0</v>
      </c>
      <c r="N135" s="152">
        <f>宿泊者数!J120</f>
        <v>0</v>
      </c>
      <c r="O135" s="152">
        <f>宿泊者数!J142</f>
        <v>0</v>
      </c>
    </row>
    <row r="136" spans="1:15" x14ac:dyDescent="0.15">
      <c r="B136" t="s">
        <v>159</v>
      </c>
      <c r="C136" s="54">
        <v>9</v>
      </c>
      <c r="D136" s="54">
        <v>10</v>
      </c>
      <c r="E136" s="54">
        <v>12</v>
      </c>
      <c r="F136" s="54">
        <v>13</v>
      </c>
      <c r="G136" s="54">
        <v>13</v>
      </c>
      <c r="H136" s="54">
        <v>14</v>
      </c>
      <c r="I136" s="78">
        <v>13</v>
      </c>
      <c r="J136" s="50">
        <f>宿泊者数!J20</f>
        <v>13</v>
      </c>
      <c r="K136" s="50">
        <f>宿泊者数!J43</f>
        <v>12.75</v>
      </c>
      <c r="L136" s="50">
        <f>宿泊者数!J66</f>
        <v>12.183</v>
      </c>
      <c r="M136" s="50">
        <f>宿泊者数!J89</f>
        <v>5.5460000000000003</v>
      </c>
      <c r="N136" s="50">
        <f>宿泊者数!J121</f>
        <v>5.48</v>
      </c>
      <c r="O136" s="50">
        <f>宿泊者数!J143</f>
        <v>4.2009999999999996</v>
      </c>
    </row>
    <row r="137" spans="1:15" x14ac:dyDescent="0.15">
      <c r="B137" t="s">
        <v>160</v>
      </c>
      <c r="C137" s="54">
        <v>1</v>
      </c>
      <c r="D137" s="54">
        <v>1</v>
      </c>
      <c r="E137" s="54">
        <v>1</v>
      </c>
      <c r="F137" s="54">
        <v>1</v>
      </c>
      <c r="G137" s="54">
        <v>1</v>
      </c>
      <c r="H137" s="54">
        <v>1</v>
      </c>
      <c r="I137" s="78">
        <v>1</v>
      </c>
      <c r="J137" s="50">
        <f>宿泊者数!J21</f>
        <v>1</v>
      </c>
      <c r="K137" s="50">
        <f>宿泊者数!J44</f>
        <v>0.72399999999999998</v>
      </c>
      <c r="L137" s="50">
        <f>宿泊者数!J67</f>
        <v>0.61</v>
      </c>
      <c r="M137" s="50">
        <f>宿泊者数!J90</f>
        <v>0.22900000000000001</v>
      </c>
      <c r="N137" s="50">
        <f>宿泊者数!J122</f>
        <v>0.32500000000000001</v>
      </c>
      <c r="O137" s="50">
        <f>宿泊者数!J144</f>
        <v>0.51900000000000002</v>
      </c>
    </row>
    <row r="138" spans="1:15" x14ac:dyDescent="0.15">
      <c r="B138" t="s">
        <v>161</v>
      </c>
      <c r="C138" s="54">
        <v>10</v>
      </c>
      <c r="D138" s="54">
        <v>8</v>
      </c>
      <c r="E138" s="54">
        <v>7</v>
      </c>
      <c r="F138" s="54">
        <v>8</v>
      </c>
      <c r="G138" s="54">
        <v>6</v>
      </c>
      <c r="H138" s="54">
        <v>8</v>
      </c>
      <c r="I138" s="78">
        <v>8</v>
      </c>
      <c r="J138" s="50">
        <f>宿泊者数!J22</f>
        <v>9</v>
      </c>
      <c r="K138" s="50">
        <f>宿泊者数!J45</f>
        <v>8.5530000000000008</v>
      </c>
      <c r="L138" s="50">
        <f>宿泊者数!J68</f>
        <v>6.2229999999999999</v>
      </c>
      <c r="M138" s="50">
        <f>宿泊者数!J91</f>
        <v>0.83199999999999996</v>
      </c>
      <c r="N138" s="50">
        <f>宿泊者数!J123</f>
        <v>1.82</v>
      </c>
      <c r="O138" s="50">
        <f>宿泊者数!J145</f>
        <v>4.2789999999999999</v>
      </c>
    </row>
    <row r="139" spans="1:15" x14ac:dyDescent="0.15">
      <c r="B139" t="s">
        <v>162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宿泊者数!J23</f>
        <v>0</v>
      </c>
      <c r="K139" s="50">
        <f>宿泊者数!J46</f>
        <v>0</v>
      </c>
      <c r="L139" s="50">
        <f>宿泊者数!J69</f>
        <v>0</v>
      </c>
      <c r="M139" s="50">
        <f>宿泊者数!J92</f>
        <v>0</v>
      </c>
      <c r="N139" s="50">
        <f>宿泊者数!J124</f>
        <v>0</v>
      </c>
      <c r="O139" s="50">
        <f>宿泊者数!J146</f>
        <v>0</v>
      </c>
    </row>
    <row r="140" spans="1:15" x14ac:dyDescent="0.15">
      <c r="B140" t="s">
        <v>163</v>
      </c>
      <c r="C140" s="95">
        <v>10</v>
      </c>
      <c r="D140" s="49">
        <v>10</v>
      </c>
      <c r="E140" s="49">
        <v>9</v>
      </c>
      <c r="F140" s="49">
        <v>9</v>
      </c>
      <c r="G140" s="49">
        <v>9</v>
      </c>
      <c r="H140" s="49">
        <v>7</v>
      </c>
      <c r="I140" s="78">
        <v>8</v>
      </c>
      <c r="J140" s="50">
        <f>宿泊者数!J24</f>
        <v>8</v>
      </c>
      <c r="K140" s="50">
        <f>宿泊者数!J47</f>
        <v>7.4889999999999999</v>
      </c>
      <c r="L140" s="50">
        <f>宿泊者数!J70</f>
        <v>8.2929999999999993</v>
      </c>
      <c r="M140" s="50">
        <f>宿泊者数!J93</f>
        <v>3.5990000000000002</v>
      </c>
      <c r="N140" s="50">
        <f>宿泊者数!J125</f>
        <v>4.298</v>
      </c>
      <c r="O140" s="50">
        <f>宿泊者数!J147</f>
        <v>6.5810000000000004</v>
      </c>
    </row>
    <row r="141" spans="1:15" x14ac:dyDescent="0.15">
      <c r="A141" s="61"/>
      <c r="B141" s="61" t="s">
        <v>164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宿泊者数!J25</f>
        <v>0</v>
      </c>
      <c r="K141" s="50">
        <f>宿泊者数!J48</f>
        <v>0</v>
      </c>
      <c r="L141" s="55">
        <f>宿泊者数!J71</f>
        <v>0</v>
      </c>
      <c r="M141" s="55">
        <f>宿泊者数!J94</f>
        <v>0</v>
      </c>
      <c r="N141" s="55">
        <f>宿泊者数!J126</f>
        <v>0.23400000000000001</v>
      </c>
      <c r="O141" s="55">
        <f>宿泊者数!J148</f>
        <v>2.82</v>
      </c>
    </row>
    <row r="142" spans="1:15" x14ac:dyDescent="0.15">
      <c r="A142" s="109" t="s">
        <v>221</v>
      </c>
      <c r="B142" s="109" t="s">
        <v>165</v>
      </c>
      <c r="C142" s="98">
        <f>C97+C106+C115+C124+C133</f>
        <v>16628000</v>
      </c>
      <c r="D142" s="98">
        <f t="shared" ref="D142:I142" si="42">D97+D106+D115+D124+D133</f>
        <v>15823348</v>
      </c>
      <c r="E142" s="98">
        <f t="shared" si="42"/>
        <v>16345533</v>
      </c>
      <c r="F142" s="98">
        <f t="shared" si="42"/>
        <v>16064729</v>
      </c>
      <c r="G142" s="98">
        <f t="shared" si="42"/>
        <v>16186070</v>
      </c>
      <c r="H142" s="98">
        <f t="shared" si="42"/>
        <v>16685376</v>
      </c>
      <c r="I142" s="98">
        <f t="shared" si="42"/>
        <v>16048417</v>
      </c>
      <c r="J142" s="98">
        <f t="shared" ref="J142:K142" si="43">J97+J106+J115+J124+J133</f>
        <v>16413553</v>
      </c>
      <c r="K142" s="98">
        <f t="shared" si="43"/>
        <v>19551666</v>
      </c>
      <c r="L142" s="98">
        <f t="shared" ref="L142:M142" si="44">L97+L106+L115+L124+L133</f>
        <v>18567271</v>
      </c>
      <c r="M142" s="99">
        <f t="shared" si="44"/>
        <v>12168045</v>
      </c>
      <c r="N142" s="99">
        <f t="shared" ref="N142:O142" si="45">N97+N106+N115+N124+N133</f>
        <v>14706302</v>
      </c>
      <c r="O142" s="99">
        <f t="shared" si="45"/>
        <v>16953483</v>
      </c>
    </row>
    <row r="143" spans="1:15" x14ac:dyDescent="0.15">
      <c r="A143" s="56"/>
      <c r="B143" s="110" t="s">
        <v>166</v>
      </c>
      <c r="C143" s="99">
        <f t="shared" ref="C143:I143" si="46">C98+C107+C116+C125+C134</f>
        <v>363000</v>
      </c>
      <c r="D143" s="99">
        <f t="shared" si="46"/>
        <v>418978</v>
      </c>
      <c r="E143" s="99">
        <f t="shared" si="46"/>
        <v>378007</v>
      </c>
      <c r="F143" s="99">
        <f t="shared" si="46"/>
        <v>414290</v>
      </c>
      <c r="G143" s="99">
        <f t="shared" si="46"/>
        <v>434016</v>
      </c>
      <c r="H143" s="99">
        <f t="shared" si="46"/>
        <v>448753</v>
      </c>
      <c r="I143" s="99">
        <f t="shared" si="46"/>
        <v>428383</v>
      </c>
      <c r="J143" s="99">
        <f t="shared" ref="J143:K143" si="47">J98+J107+J116+J125+J134</f>
        <v>417514</v>
      </c>
      <c r="K143" s="99">
        <f t="shared" si="47"/>
        <v>392147</v>
      </c>
      <c r="L143" s="99">
        <f t="shared" ref="L143:M143" si="48">L98+L107+L116+L125+L134</f>
        <v>367829</v>
      </c>
      <c r="M143" s="99">
        <f t="shared" si="48"/>
        <v>233393</v>
      </c>
      <c r="N143" s="99">
        <f t="shared" ref="N143:O143" si="49">N98+N107+N116+N125+N134</f>
        <v>254248</v>
      </c>
      <c r="O143" s="99">
        <f t="shared" si="49"/>
        <v>318567</v>
      </c>
    </row>
    <row r="144" spans="1:15" x14ac:dyDescent="0.15">
      <c r="A144" s="56"/>
      <c r="B144" s="111" t="s">
        <v>223</v>
      </c>
      <c r="C144" s="112">
        <f>C142+C143</f>
        <v>16991000</v>
      </c>
      <c r="D144" s="112">
        <f t="shared" ref="D144:I144" si="50">D142+D143</f>
        <v>16242326</v>
      </c>
      <c r="E144" s="112">
        <f t="shared" si="50"/>
        <v>16723540</v>
      </c>
      <c r="F144" s="112">
        <f t="shared" si="50"/>
        <v>16479019</v>
      </c>
      <c r="G144" s="112">
        <f t="shared" si="50"/>
        <v>16620086</v>
      </c>
      <c r="H144" s="112">
        <f t="shared" si="50"/>
        <v>17134129</v>
      </c>
      <c r="I144" s="112">
        <f t="shared" si="50"/>
        <v>16476800</v>
      </c>
      <c r="J144" s="112">
        <f t="shared" ref="J144:K144" si="51">J142+J143</f>
        <v>16831067</v>
      </c>
      <c r="K144" s="112">
        <f t="shared" si="51"/>
        <v>19943813</v>
      </c>
      <c r="L144" s="112">
        <f t="shared" ref="L144:M144" si="52">L142+L143</f>
        <v>18935100</v>
      </c>
      <c r="M144" s="112">
        <f t="shared" si="52"/>
        <v>12401438</v>
      </c>
      <c r="N144" s="112">
        <f t="shared" ref="N144:O144" si="53">N142+N143</f>
        <v>14960550</v>
      </c>
      <c r="O144" s="112">
        <f t="shared" si="53"/>
        <v>17272050</v>
      </c>
    </row>
    <row r="145" spans="1:15" x14ac:dyDescent="0.15">
      <c r="A145" s="56"/>
      <c r="B145" s="56" t="s">
        <v>158</v>
      </c>
      <c r="C145" s="98">
        <f t="shared" ref="C145:I151" si="54">C99+C108+C117+C126+C135</f>
        <v>255</v>
      </c>
      <c r="D145" s="98">
        <f t="shared" si="54"/>
        <v>300</v>
      </c>
      <c r="E145" s="98">
        <f t="shared" si="54"/>
        <v>260</v>
      </c>
      <c r="F145" s="98">
        <f t="shared" si="54"/>
        <v>293</v>
      </c>
      <c r="G145" s="98">
        <f t="shared" si="54"/>
        <v>310</v>
      </c>
      <c r="H145" s="98">
        <f t="shared" si="54"/>
        <v>324</v>
      </c>
      <c r="I145" s="98">
        <f t="shared" si="54"/>
        <v>307</v>
      </c>
      <c r="J145" s="98">
        <f t="shared" ref="J145:K145" si="55">J99+J108+J117+J126+J135</f>
        <v>305</v>
      </c>
      <c r="K145" s="98">
        <f t="shared" si="55"/>
        <v>291.95299999999997</v>
      </c>
      <c r="L145" s="98">
        <f t="shared" ref="L145:M145" si="56">L99+L108+L117+L126+L135</f>
        <v>284.39100000000002</v>
      </c>
      <c r="M145" s="98">
        <f t="shared" si="56"/>
        <v>195.078</v>
      </c>
      <c r="N145" s="98">
        <f t="shared" ref="N145:O145" si="57">N99+N108+N117+N126+N135</f>
        <v>217.71899999999999</v>
      </c>
      <c r="O145" s="98">
        <f t="shared" si="57"/>
        <v>261.69499999999999</v>
      </c>
    </row>
    <row r="146" spans="1:15" x14ac:dyDescent="0.15">
      <c r="A146" s="56"/>
      <c r="B146" s="56" t="s">
        <v>159</v>
      </c>
      <c r="C146" s="99">
        <f t="shared" si="54"/>
        <v>46</v>
      </c>
      <c r="D146" s="99">
        <f t="shared" si="54"/>
        <v>60</v>
      </c>
      <c r="E146" s="99">
        <f t="shared" si="54"/>
        <v>59</v>
      </c>
      <c r="F146" s="99">
        <f t="shared" si="54"/>
        <v>60</v>
      </c>
      <c r="G146" s="99">
        <f t="shared" si="54"/>
        <v>61</v>
      </c>
      <c r="H146" s="99">
        <f t="shared" si="54"/>
        <v>61</v>
      </c>
      <c r="I146" s="99">
        <f t="shared" si="54"/>
        <v>59</v>
      </c>
      <c r="J146" s="99">
        <f t="shared" ref="J146:K146" si="58">J100+J109+J118+J127+J136</f>
        <v>58</v>
      </c>
      <c r="K146" s="99">
        <f t="shared" si="58"/>
        <v>48.628999999999998</v>
      </c>
      <c r="L146" s="99">
        <f t="shared" ref="L146:M146" si="59">L100+L109+L118+L127+L136</f>
        <v>43.521999999999991</v>
      </c>
      <c r="M146" s="99">
        <f t="shared" si="59"/>
        <v>23.266000000000002</v>
      </c>
      <c r="N146" s="99">
        <f t="shared" ref="N146:O146" si="60">N100+N109+N118+N127+N136</f>
        <v>18.992000000000001</v>
      </c>
      <c r="O146" s="99">
        <f t="shared" si="60"/>
        <v>26.862000000000002</v>
      </c>
    </row>
    <row r="147" spans="1:15" x14ac:dyDescent="0.15">
      <c r="A147" s="56"/>
      <c r="B147" s="56" t="s">
        <v>160</v>
      </c>
      <c r="C147" s="99">
        <f t="shared" si="54"/>
        <v>5</v>
      </c>
      <c r="D147" s="99">
        <f t="shared" si="54"/>
        <v>6</v>
      </c>
      <c r="E147" s="99">
        <f t="shared" si="54"/>
        <v>6</v>
      </c>
      <c r="F147" s="99">
        <f t="shared" si="54"/>
        <v>6</v>
      </c>
      <c r="G147" s="99">
        <f t="shared" si="54"/>
        <v>7</v>
      </c>
      <c r="H147" s="99">
        <f t="shared" si="54"/>
        <v>7</v>
      </c>
      <c r="I147" s="99">
        <f t="shared" si="54"/>
        <v>7</v>
      </c>
      <c r="J147" s="99">
        <f t="shared" ref="J147:K147" si="61">J101+J110+J119+J128+J137</f>
        <v>5</v>
      </c>
      <c r="K147" s="99">
        <f t="shared" si="61"/>
        <v>4.1139999999999999</v>
      </c>
      <c r="L147" s="99">
        <f t="shared" ref="L147:M147" si="62">L101+L110+L119+L128+L137</f>
        <v>2.84</v>
      </c>
      <c r="M147" s="99">
        <f t="shared" si="62"/>
        <v>1.1640000000000001</v>
      </c>
      <c r="N147" s="99">
        <f t="shared" ref="N147:O147" si="63">N101+N110+N119+N128+N137</f>
        <v>1.8080000000000001</v>
      </c>
      <c r="O147" s="99">
        <f t="shared" si="63"/>
        <v>2.6280000000000001</v>
      </c>
    </row>
    <row r="148" spans="1:15" x14ac:dyDescent="0.15">
      <c r="A148" s="56"/>
      <c r="B148" s="56" t="s">
        <v>161</v>
      </c>
      <c r="C148" s="99">
        <f t="shared" si="54"/>
        <v>37</v>
      </c>
      <c r="D148" s="99">
        <f t="shared" si="54"/>
        <v>31</v>
      </c>
      <c r="E148" s="99">
        <f t="shared" si="54"/>
        <v>32</v>
      </c>
      <c r="F148" s="99">
        <f t="shared" si="54"/>
        <v>34</v>
      </c>
      <c r="G148" s="99">
        <f t="shared" si="54"/>
        <v>36</v>
      </c>
      <c r="H148" s="99">
        <f t="shared" si="54"/>
        <v>36</v>
      </c>
      <c r="I148" s="99">
        <f t="shared" si="54"/>
        <v>33</v>
      </c>
      <c r="J148" s="99">
        <f t="shared" ref="J148:K148" si="64">J102+J111+J120+J129+J138</f>
        <v>20</v>
      </c>
      <c r="K148" s="99">
        <f t="shared" si="64"/>
        <v>17.624000000000002</v>
      </c>
      <c r="L148" s="99">
        <f t="shared" ref="L148:M148" si="65">L102+L111+L120+L129+L138</f>
        <v>15.347999999999999</v>
      </c>
      <c r="M148" s="99">
        <f t="shared" si="65"/>
        <v>5.7539999999999996</v>
      </c>
      <c r="N148" s="99">
        <f t="shared" ref="N148:O148" si="66">N102+N111+N120+N129+N138</f>
        <v>6.7069999999999999</v>
      </c>
      <c r="O148" s="99">
        <f t="shared" si="66"/>
        <v>11.507</v>
      </c>
    </row>
    <row r="149" spans="1:15" x14ac:dyDescent="0.15">
      <c r="A149" s="56"/>
      <c r="B149" s="56" t="s">
        <v>162</v>
      </c>
      <c r="C149" s="99">
        <f t="shared" si="54"/>
        <v>0</v>
      </c>
      <c r="D149" s="99">
        <f t="shared" si="54"/>
        <v>0</v>
      </c>
      <c r="E149" s="99">
        <f t="shared" si="54"/>
        <v>0</v>
      </c>
      <c r="F149" s="99">
        <f t="shared" si="54"/>
        <v>0</v>
      </c>
      <c r="G149" s="99">
        <f t="shared" si="54"/>
        <v>0</v>
      </c>
      <c r="H149" s="99">
        <f t="shared" si="54"/>
        <v>0</v>
      </c>
      <c r="I149" s="99">
        <f t="shared" si="54"/>
        <v>0</v>
      </c>
      <c r="J149" s="99">
        <f t="shared" ref="J149:K149" si="67">J103+J112+J121+J130+J139</f>
        <v>0</v>
      </c>
      <c r="K149" s="99">
        <f t="shared" si="67"/>
        <v>0</v>
      </c>
      <c r="L149" s="99">
        <f t="shared" ref="L149:M149" si="68">L103+L112+L121+L130+L139</f>
        <v>0</v>
      </c>
      <c r="M149" s="99">
        <f t="shared" si="68"/>
        <v>0</v>
      </c>
      <c r="N149" s="99">
        <f t="shared" ref="N149:O149" si="69">N103+N112+N121+N130+N139</f>
        <v>0</v>
      </c>
      <c r="O149" s="99">
        <f t="shared" si="69"/>
        <v>0</v>
      </c>
    </row>
    <row r="150" spans="1:15" x14ac:dyDescent="0.15">
      <c r="A150" s="56"/>
      <c r="B150" s="56" t="s">
        <v>163</v>
      </c>
      <c r="C150" s="99">
        <f t="shared" si="54"/>
        <v>10</v>
      </c>
      <c r="D150" s="99">
        <f t="shared" si="54"/>
        <v>10</v>
      </c>
      <c r="E150" s="99">
        <f t="shared" si="54"/>
        <v>9</v>
      </c>
      <c r="F150" s="99">
        <f t="shared" si="54"/>
        <v>9</v>
      </c>
      <c r="G150" s="99">
        <f t="shared" si="54"/>
        <v>9</v>
      </c>
      <c r="H150" s="99">
        <f t="shared" si="54"/>
        <v>7</v>
      </c>
      <c r="I150" s="99">
        <f t="shared" si="54"/>
        <v>8</v>
      </c>
      <c r="J150" s="99">
        <f t="shared" ref="J150:K150" si="70">J104+J113+J122+J131+J140</f>
        <v>8</v>
      </c>
      <c r="K150" s="99">
        <f t="shared" si="70"/>
        <v>7.4889999999999999</v>
      </c>
      <c r="L150" s="99">
        <f t="shared" ref="L150:M150" si="71">L104+L113+L122+L131+L140</f>
        <v>8.2929999999999993</v>
      </c>
      <c r="M150" s="99">
        <f t="shared" si="71"/>
        <v>3.5990000000000002</v>
      </c>
      <c r="N150" s="99">
        <f t="shared" ref="N150:O150" si="72">N104+N113+N122+N131+N140</f>
        <v>4.298</v>
      </c>
      <c r="O150" s="99">
        <f t="shared" si="72"/>
        <v>6.5810000000000004</v>
      </c>
    </row>
    <row r="151" spans="1:15" x14ac:dyDescent="0.15">
      <c r="A151" s="110"/>
      <c r="B151" s="110" t="s">
        <v>164</v>
      </c>
      <c r="C151" s="100">
        <f t="shared" si="54"/>
        <v>10</v>
      </c>
      <c r="D151" s="100">
        <f t="shared" si="54"/>
        <v>12</v>
      </c>
      <c r="E151" s="100">
        <f t="shared" si="54"/>
        <v>12</v>
      </c>
      <c r="F151" s="100">
        <f t="shared" si="54"/>
        <v>12</v>
      </c>
      <c r="G151" s="100">
        <f t="shared" si="54"/>
        <v>11</v>
      </c>
      <c r="H151" s="100">
        <f t="shared" si="54"/>
        <v>14</v>
      </c>
      <c r="I151" s="100">
        <f t="shared" si="54"/>
        <v>14</v>
      </c>
      <c r="J151" s="100">
        <f t="shared" ref="J151:K151" si="73">J105+J114+J123+J132+J141</f>
        <v>22</v>
      </c>
      <c r="K151" s="100">
        <f t="shared" si="73"/>
        <v>24.581</v>
      </c>
      <c r="L151" s="100">
        <f t="shared" ref="L151:M151" si="74">L105+L114+L123+L132+L141</f>
        <v>13.435</v>
      </c>
      <c r="M151" s="100">
        <f t="shared" si="74"/>
        <v>4.532</v>
      </c>
      <c r="N151" s="100">
        <f t="shared" ref="N151:O151" si="75">N105+N114+N123+N132+N141</f>
        <v>4.7240000000000002</v>
      </c>
      <c r="O151" s="100">
        <f t="shared" si="75"/>
        <v>9.2940000000000005</v>
      </c>
    </row>
    <row r="152" spans="1:15" x14ac:dyDescent="0.15">
      <c r="C152" s="54"/>
      <c r="D152" s="54"/>
      <c r="E152" s="54"/>
      <c r="F152" s="54"/>
      <c r="G152" s="54"/>
      <c r="H152" s="54"/>
      <c r="I152" s="54"/>
    </row>
    <row r="153" spans="1:15" x14ac:dyDescent="0.15">
      <c r="C153" s="54"/>
      <c r="D153" s="54"/>
      <c r="E153" s="54"/>
      <c r="F153" s="54"/>
      <c r="G153" s="54"/>
      <c r="H153" s="54"/>
      <c r="I153" s="54"/>
    </row>
    <row r="154" spans="1:15" x14ac:dyDescent="0.15">
      <c r="A154" t="s">
        <v>172</v>
      </c>
      <c r="B154" s="67"/>
      <c r="C154" s="345" t="s">
        <v>169</v>
      </c>
      <c r="D154" s="345" t="s">
        <v>70</v>
      </c>
      <c r="E154" s="789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395</v>
      </c>
      <c r="K154" s="345" t="s">
        <v>447</v>
      </c>
      <c r="L154" s="345" t="s">
        <v>464</v>
      </c>
      <c r="M154" s="345" t="s">
        <v>514</v>
      </c>
      <c r="N154" s="345" t="s">
        <v>2170</v>
      </c>
      <c r="O154" s="345" t="s">
        <v>2197</v>
      </c>
    </row>
    <row r="155" spans="1:15" x14ac:dyDescent="0.15">
      <c r="B155" s="43" t="s">
        <v>178</v>
      </c>
      <c r="C155" s="47">
        <f>SUM(C156:C162)</f>
        <v>309</v>
      </c>
      <c r="D155" s="47">
        <f t="shared" ref="D155:H155" si="76">SUM(D156:D162)</f>
        <v>345</v>
      </c>
      <c r="E155" s="47">
        <f t="shared" si="76"/>
        <v>428</v>
      </c>
      <c r="F155" s="47">
        <f t="shared" si="76"/>
        <v>385</v>
      </c>
      <c r="G155" s="47">
        <f t="shared" si="76"/>
        <v>423</v>
      </c>
      <c r="H155" s="47">
        <f t="shared" si="76"/>
        <v>488</v>
      </c>
      <c r="I155" s="47">
        <f t="shared" ref="I155:J155" si="77">SUM(I156:I162)</f>
        <v>490</v>
      </c>
      <c r="J155" s="47">
        <f t="shared" si="77"/>
        <v>521</v>
      </c>
      <c r="K155" s="47">
        <f t="shared" ref="K155:L155" si="78">SUM(K156:K162)</f>
        <v>535</v>
      </c>
      <c r="L155" s="47">
        <f t="shared" si="78"/>
        <v>464</v>
      </c>
      <c r="M155" s="47">
        <f t="shared" ref="M155:N155" si="79">SUM(M156:M162)</f>
        <v>338</v>
      </c>
      <c r="N155" s="47">
        <f t="shared" si="79"/>
        <v>444</v>
      </c>
      <c r="O155" s="47">
        <f t="shared" ref="O155" si="80">SUM(O156:O162)</f>
        <v>225</v>
      </c>
    </row>
    <row r="156" spans="1:15" x14ac:dyDescent="0.15">
      <c r="B156" s="102" t="s">
        <v>158</v>
      </c>
      <c r="C156" s="49">
        <f t="shared" ref="C156:N156" si="81">ROUND(C71*C99/C145,0)</f>
        <v>304</v>
      </c>
      <c r="D156" s="49">
        <f t="shared" si="81"/>
        <v>340</v>
      </c>
      <c r="E156" s="49">
        <f t="shared" si="81"/>
        <v>423</v>
      </c>
      <c r="F156" s="49">
        <f t="shared" si="81"/>
        <v>380</v>
      </c>
      <c r="G156" s="49">
        <f t="shared" si="81"/>
        <v>417</v>
      </c>
      <c r="H156" s="49">
        <f t="shared" si="81"/>
        <v>481</v>
      </c>
      <c r="I156" s="49">
        <f t="shared" si="81"/>
        <v>482</v>
      </c>
      <c r="J156" s="49">
        <f t="shared" si="81"/>
        <v>512</v>
      </c>
      <c r="K156" s="49">
        <f t="shared" si="81"/>
        <v>525</v>
      </c>
      <c r="L156" s="49">
        <f t="shared" si="81"/>
        <v>461</v>
      </c>
      <c r="M156" s="49">
        <f t="shared" si="81"/>
        <v>338</v>
      </c>
      <c r="N156" s="49">
        <f t="shared" si="81"/>
        <v>444</v>
      </c>
      <c r="O156" s="49">
        <f t="shared" ref="O156" si="82">ROUND(O71*O99/O145,0)</f>
        <v>225</v>
      </c>
    </row>
    <row r="157" spans="1:15" x14ac:dyDescent="0.15">
      <c r="B157" s="103" t="s">
        <v>159</v>
      </c>
      <c r="C157" s="49">
        <f t="shared" ref="C157:N157" si="83">ROUND(C72*C100/C146,0)</f>
        <v>0</v>
      </c>
      <c r="D157" s="49">
        <f t="shared" si="83"/>
        <v>0</v>
      </c>
      <c r="E157" s="49">
        <f t="shared" si="83"/>
        <v>0</v>
      </c>
      <c r="F157" s="49">
        <f t="shared" si="83"/>
        <v>0</v>
      </c>
      <c r="G157" s="49">
        <f t="shared" si="83"/>
        <v>0</v>
      </c>
      <c r="H157" s="49">
        <f t="shared" si="83"/>
        <v>0</v>
      </c>
      <c r="I157" s="49">
        <f t="shared" si="83"/>
        <v>0</v>
      </c>
      <c r="J157" s="49">
        <f t="shared" si="83"/>
        <v>0</v>
      </c>
      <c r="K157" s="49">
        <f t="shared" si="83"/>
        <v>0</v>
      </c>
      <c r="L157" s="49">
        <f t="shared" si="83"/>
        <v>0</v>
      </c>
      <c r="M157" s="49">
        <f t="shared" si="83"/>
        <v>0</v>
      </c>
      <c r="N157" s="49">
        <f t="shared" si="83"/>
        <v>0</v>
      </c>
      <c r="O157" s="49">
        <f t="shared" ref="O157" si="84">ROUND(O72*O100/O146,0)</f>
        <v>0</v>
      </c>
    </row>
    <row r="158" spans="1:15" x14ac:dyDescent="0.15">
      <c r="B158" s="103" t="s">
        <v>160</v>
      </c>
      <c r="C158" s="49">
        <f t="shared" ref="C158:N158" si="85">ROUND(C73*C101/C147,0)</f>
        <v>0</v>
      </c>
      <c r="D158" s="49">
        <f t="shared" si="85"/>
        <v>0</v>
      </c>
      <c r="E158" s="49">
        <f t="shared" si="85"/>
        <v>0</v>
      </c>
      <c r="F158" s="49">
        <f t="shared" si="85"/>
        <v>0</v>
      </c>
      <c r="G158" s="49">
        <f t="shared" si="85"/>
        <v>0</v>
      </c>
      <c r="H158" s="49">
        <f t="shared" si="85"/>
        <v>0</v>
      </c>
      <c r="I158" s="49">
        <f t="shared" si="85"/>
        <v>0</v>
      </c>
      <c r="J158" s="49">
        <f t="shared" si="85"/>
        <v>0</v>
      </c>
      <c r="K158" s="49">
        <f t="shared" si="85"/>
        <v>0</v>
      </c>
      <c r="L158" s="49">
        <f t="shared" si="85"/>
        <v>0</v>
      </c>
      <c r="M158" s="49">
        <f t="shared" si="85"/>
        <v>0</v>
      </c>
      <c r="N158" s="49">
        <f t="shared" si="85"/>
        <v>0</v>
      </c>
      <c r="O158" s="49">
        <f t="shared" ref="O158" si="86">ROUND(O73*O101/O147,0)</f>
        <v>0</v>
      </c>
    </row>
    <row r="159" spans="1:15" x14ac:dyDescent="0.15">
      <c r="B159" s="103" t="s">
        <v>161</v>
      </c>
      <c r="C159" s="49">
        <f t="shared" ref="C159:N159" si="87">ROUND(C74*C102/C148,0)</f>
        <v>5</v>
      </c>
      <c r="D159" s="49">
        <f t="shared" si="87"/>
        <v>5</v>
      </c>
      <c r="E159" s="49">
        <f t="shared" si="87"/>
        <v>5</v>
      </c>
      <c r="F159" s="49">
        <f t="shared" si="87"/>
        <v>5</v>
      </c>
      <c r="G159" s="49">
        <f t="shared" si="87"/>
        <v>6</v>
      </c>
      <c r="H159" s="49">
        <f t="shared" si="87"/>
        <v>7</v>
      </c>
      <c r="I159" s="49">
        <f t="shared" si="87"/>
        <v>8</v>
      </c>
      <c r="J159" s="49">
        <f t="shared" si="87"/>
        <v>9</v>
      </c>
      <c r="K159" s="49">
        <f t="shared" si="87"/>
        <v>10</v>
      </c>
      <c r="L159" s="49">
        <f t="shared" si="87"/>
        <v>3</v>
      </c>
      <c r="M159" s="49">
        <f t="shared" si="87"/>
        <v>0</v>
      </c>
      <c r="N159" s="49">
        <f t="shared" si="87"/>
        <v>0</v>
      </c>
      <c r="O159" s="49">
        <f t="shared" ref="O159" si="88">ROUND(O74*O102/O148,0)</f>
        <v>0</v>
      </c>
    </row>
    <row r="160" spans="1:15" x14ac:dyDescent="0.15">
      <c r="B160" s="113" t="s">
        <v>162</v>
      </c>
      <c r="C160" s="114"/>
      <c r="D160" s="114"/>
      <c r="E160" s="114"/>
      <c r="F160" s="114"/>
      <c r="G160" s="114"/>
      <c r="H160" s="114"/>
      <c r="I160" s="114"/>
      <c r="J160" s="118"/>
      <c r="K160" s="118"/>
      <c r="L160" s="118"/>
      <c r="M160" s="118"/>
      <c r="N160" s="118"/>
      <c r="O160" s="118"/>
    </row>
    <row r="161" spans="2:15" x14ac:dyDescent="0.15">
      <c r="B161" s="103" t="s">
        <v>163</v>
      </c>
      <c r="C161" s="49">
        <f t="shared" ref="C161:N161" si="89">ROUND(C76*C104/C150,0)</f>
        <v>0</v>
      </c>
      <c r="D161" s="49">
        <f t="shared" si="89"/>
        <v>0</v>
      </c>
      <c r="E161" s="49">
        <f t="shared" si="89"/>
        <v>0</v>
      </c>
      <c r="F161" s="49">
        <f t="shared" si="89"/>
        <v>0</v>
      </c>
      <c r="G161" s="49">
        <f t="shared" si="89"/>
        <v>0</v>
      </c>
      <c r="H161" s="49">
        <f t="shared" si="89"/>
        <v>0</v>
      </c>
      <c r="I161" s="49">
        <f t="shared" si="89"/>
        <v>0</v>
      </c>
      <c r="J161" s="49">
        <f t="shared" si="89"/>
        <v>0</v>
      </c>
      <c r="K161" s="49">
        <f t="shared" si="89"/>
        <v>0</v>
      </c>
      <c r="L161" s="49">
        <f t="shared" si="89"/>
        <v>0</v>
      </c>
      <c r="M161" s="49">
        <f t="shared" si="89"/>
        <v>0</v>
      </c>
      <c r="N161" s="49">
        <f t="shared" si="89"/>
        <v>0</v>
      </c>
      <c r="O161" s="49">
        <f t="shared" ref="O161" si="90">ROUND(O76*O104/O150,0)</f>
        <v>0</v>
      </c>
    </row>
    <row r="162" spans="2:15" x14ac:dyDescent="0.15">
      <c r="B162" s="106" t="s">
        <v>164</v>
      </c>
      <c r="C162" s="53">
        <f t="shared" ref="C162:N162" si="91">ROUND(C77*C105/C151,0)</f>
        <v>0</v>
      </c>
      <c r="D162" s="53">
        <f t="shared" si="91"/>
        <v>0</v>
      </c>
      <c r="E162" s="53">
        <f t="shared" si="91"/>
        <v>0</v>
      </c>
      <c r="F162" s="53">
        <f t="shared" si="91"/>
        <v>0</v>
      </c>
      <c r="G162" s="53">
        <f t="shared" si="91"/>
        <v>0</v>
      </c>
      <c r="H162" s="53">
        <f t="shared" si="91"/>
        <v>0</v>
      </c>
      <c r="I162" s="53">
        <f t="shared" si="91"/>
        <v>0</v>
      </c>
      <c r="J162" s="53">
        <f t="shared" si="91"/>
        <v>0</v>
      </c>
      <c r="K162" s="53">
        <f t="shared" si="91"/>
        <v>0</v>
      </c>
      <c r="L162" s="53">
        <f t="shared" si="91"/>
        <v>0</v>
      </c>
      <c r="M162" s="53">
        <f t="shared" si="91"/>
        <v>0</v>
      </c>
      <c r="N162" s="53">
        <f t="shared" si="91"/>
        <v>0</v>
      </c>
      <c r="O162" s="53">
        <f t="shared" ref="O162" si="92">ROUND(O77*O105/O151,0)</f>
        <v>0</v>
      </c>
    </row>
    <row r="163" spans="2:15" x14ac:dyDescent="0.15">
      <c r="B163" t="s">
        <v>179</v>
      </c>
      <c r="C163" s="47">
        <f>SUM(C164:C170)</f>
        <v>972</v>
      </c>
      <c r="D163" s="47">
        <f t="shared" ref="D163:H163" si="93">SUM(D164:D170)</f>
        <v>1495</v>
      </c>
      <c r="E163" s="47">
        <f t="shared" si="93"/>
        <v>1107</v>
      </c>
      <c r="F163" s="47">
        <f t="shared" si="93"/>
        <v>1204</v>
      </c>
      <c r="G163" s="47">
        <f t="shared" si="93"/>
        <v>1440</v>
      </c>
      <c r="H163" s="47">
        <f t="shared" si="93"/>
        <v>1628</v>
      </c>
      <c r="I163" s="47">
        <f t="shared" ref="I163:J163" si="94">SUM(I164:I170)</f>
        <v>1730</v>
      </c>
      <c r="J163" s="47">
        <f t="shared" si="94"/>
        <v>1881</v>
      </c>
      <c r="K163" s="47">
        <f t="shared" ref="K163:L163" si="95">SUM(K164:K170)</f>
        <v>1860</v>
      </c>
      <c r="L163" s="47">
        <f t="shared" si="95"/>
        <v>1906</v>
      </c>
      <c r="M163" s="47">
        <f t="shared" ref="M163:N163" si="96">SUM(M164:M170)</f>
        <v>1731</v>
      </c>
      <c r="N163" s="47">
        <f t="shared" si="96"/>
        <v>2321</v>
      </c>
      <c r="O163" s="47">
        <f t="shared" ref="O163" si="97">SUM(O164:O170)</f>
        <v>3200</v>
      </c>
    </row>
    <row r="164" spans="2:15" x14ac:dyDescent="0.15">
      <c r="B164" s="102" t="s">
        <v>158</v>
      </c>
      <c r="C164" s="54">
        <f t="shared" ref="C164:N164" si="98">ROUND(C71*C108/C145,0)</f>
        <v>777</v>
      </c>
      <c r="D164" s="54">
        <f t="shared" si="98"/>
        <v>1164</v>
      </c>
      <c r="E164" s="54">
        <f t="shared" si="98"/>
        <v>886</v>
      </c>
      <c r="F164" s="54">
        <f t="shared" si="98"/>
        <v>987</v>
      </c>
      <c r="G164" s="54">
        <f t="shared" si="98"/>
        <v>1169</v>
      </c>
      <c r="H164" s="54">
        <f t="shared" si="98"/>
        <v>1362</v>
      </c>
      <c r="I164" s="54">
        <f t="shared" si="98"/>
        <v>1459</v>
      </c>
      <c r="J164" s="54">
        <f t="shared" si="98"/>
        <v>1577</v>
      </c>
      <c r="K164" s="54">
        <f t="shared" si="98"/>
        <v>1516</v>
      </c>
      <c r="L164" s="54">
        <f t="shared" si="98"/>
        <v>1626</v>
      </c>
      <c r="M164" s="54">
        <f t="shared" si="98"/>
        <v>1495</v>
      </c>
      <c r="N164" s="54">
        <f t="shared" si="98"/>
        <v>2084</v>
      </c>
      <c r="O164" s="54">
        <f t="shared" ref="O164" si="99">ROUND(O71*O108/O145,0)</f>
        <v>1862</v>
      </c>
    </row>
    <row r="165" spans="2:15" x14ac:dyDescent="0.15">
      <c r="B165" s="103" t="s">
        <v>159</v>
      </c>
      <c r="C165" s="54">
        <f t="shared" ref="C165:N165" si="100">ROUND(C72*C109/C146,0)</f>
        <v>183</v>
      </c>
      <c r="D165" s="54">
        <f t="shared" si="100"/>
        <v>305</v>
      </c>
      <c r="E165" s="54">
        <f t="shared" si="100"/>
        <v>194</v>
      </c>
      <c r="F165" s="54">
        <f t="shared" si="100"/>
        <v>189</v>
      </c>
      <c r="G165" s="54">
        <f t="shared" si="100"/>
        <v>242</v>
      </c>
      <c r="H165" s="54">
        <f t="shared" si="100"/>
        <v>230</v>
      </c>
      <c r="I165" s="54">
        <f t="shared" si="100"/>
        <v>225</v>
      </c>
      <c r="J165" s="54">
        <f t="shared" si="100"/>
        <v>252</v>
      </c>
      <c r="K165" s="54">
        <f t="shared" si="100"/>
        <v>302</v>
      </c>
      <c r="L165" s="54">
        <f t="shared" si="100"/>
        <v>250</v>
      </c>
      <c r="M165" s="54">
        <f t="shared" si="100"/>
        <v>222</v>
      </c>
      <c r="N165" s="54">
        <f t="shared" si="100"/>
        <v>213</v>
      </c>
      <c r="O165" s="54">
        <f t="shared" ref="O165" si="101">ROUND(O72*O109/O146,0)</f>
        <v>1316</v>
      </c>
    </row>
    <row r="166" spans="2:15" x14ac:dyDescent="0.15">
      <c r="B166" s="103" t="s">
        <v>160</v>
      </c>
      <c r="C166" s="54">
        <f t="shared" ref="C166:N166" si="102">ROUND(C73*C110/C147,0)</f>
        <v>12</v>
      </c>
      <c r="D166" s="54">
        <f t="shared" si="102"/>
        <v>26</v>
      </c>
      <c r="E166" s="54">
        <f t="shared" si="102"/>
        <v>27</v>
      </c>
      <c r="F166" s="54">
        <f t="shared" si="102"/>
        <v>28</v>
      </c>
      <c r="G166" s="54">
        <f t="shared" si="102"/>
        <v>29</v>
      </c>
      <c r="H166" s="54">
        <f t="shared" si="102"/>
        <v>36</v>
      </c>
      <c r="I166" s="54">
        <f t="shared" si="102"/>
        <v>46</v>
      </c>
      <c r="J166" s="54">
        <f t="shared" si="102"/>
        <v>52</v>
      </c>
      <c r="K166" s="54">
        <f t="shared" si="102"/>
        <v>42</v>
      </c>
      <c r="L166" s="54">
        <f t="shared" si="102"/>
        <v>30</v>
      </c>
      <c r="M166" s="54">
        <f t="shared" si="102"/>
        <v>14</v>
      </c>
      <c r="N166" s="54">
        <f t="shared" si="102"/>
        <v>24</v>
      </c>
      <c r="O166" s="54">
        <f t="shared" ref="O166" si="103">ROUND(O73*O110/O147,0)</f>
        <v>22</v>
      </c>
    </row>
    <row r="167" spans="2:15" x14ac:dyDescent="0.15">
      <c r="B167" s="103" t="s">
        <v>161</v>
      </c>
      <c r="C167" s="54">
        <f t="shared" ref="C167:N167" si="104">ROUND(C74*C111/C148,0)</f>
        <v>0</v>
      </c>
      <c r="D167" s="54">
        <f t="shared" si="104"/>
        <v>0</v>
      </c>
      <c r="E167" s="54">
        <f t="shared" si="104"/>
        <v>0</v>
      </c>
      <c r="F167" s="54">
        <f t="shared" si="104"/>
        <v>0</v>
      </c>
      <c r="G167" s="54">
        <f t="shared" si="104"/>
        <v>0</v>
      </c>
      <c r="H167" s="54">
        <f t="shared" si="104"/>
        <v>0</v>
      </c>
      <c r="I167" s="54">
        <f t="shared" si="104"/>
        <v>0</v>
      </c>
      <c r="J167" s="54">
        <f t="shared" si="104"/>
        <v>0</v>
      </c>
      <c r="K167" s="54">
        <f t="shared" si="104"/>
        <v>0</v>
      </c>
      <c r="L167" s="54">
        <f t="shared" si="104"/>
        <v>0</v>
      </c>
      <c r="M167" s="54">
        <f t="shared" si="104"/>
        <v>0</v>
      </c>
      <c r="N167" s="54">
        <f t="shared" si="104"/>
        <v>0</v>
      </c>
      <c r="O167" s="54">
        <f t="shared" ref="O167" si="105">ROUND(O74*O111/O148,0)</f>
        <v>0</v>
      </c>
    </row>
    <row r="168" spans="2:15" x14ac:dyDescent="0.15">
      <c r="B168" s="113" t="s">
        <v>162</v>
      </c>
      <c r="C168" s="117"/>
      <c r="D168" s="117"/>
      <c r="E168" s="117"/>
      <c r="F168" s="117"/>
      <c r="G168" s="117"/>
      <c r="H168" s="117"/>
      <c r="I168" s="117"/>
      <c r="J168" s="118"/>
      <c r="K168" s="118"/>
      <c r="L168" s="118"/>
      <c r="M168" s="118"/>
      <c r="N168" s="118"/>
      <c r="O168" s="118"/>
    </row>
    <row r="169" spans="2:15" x14ac:dyDescent="0.15">
      <c r="B169" s="103" t="s">
        <v>163</v>
      </c>
      <c r="C169" s="54">
        <f t="shared" ref="C169:N169" si="106">ROUND(C76*C113/C150,0)</f>
        <v>0</v>
      </c>
      <c r="D169" s="54">
        <f t="shared" si="106"/>
        <v>0</v>
      </c>
      <c r="E169" s="54">
        <f t="shared" si="106"/>
        <v>0</v>
      </c>
      <c r="F169" s="54">
        <f t="shared" si="106"/>
        <v>0</v>
      </c>
      <c r="G169" s="54">
        <f t="shared" si="106"/>
        <v>0</v>
      </c>
      <c r="H169" s="54">
        <f t="shared" si="106"/>
        <v>0</v>
      </c>
      <c r="I169" s="54">
        <f t="shared" si="106"/>
        <v>0</v>
      </c>
      <c r="J169" s="54">
        <f t="shared" si="106"/>
        <v>0</v>
      </c>
      <c r="K169" s="54">
        <f t="shared" si="106"/>
        <v>0</v>
      </c>
      <c r="L169" s="54">
        <f t="shared" si="106"/>
        <v>0</v>
      </c>
      <c r="M169" s="54">
        <f t="shared" si="106"/>
        <v>0</v>
      </c>
      <c r="N169" s="54">
        <f t="shared" si="106"/>
        <v>0</v>
      </c>
      <c r="O169" s="54">
        <f t="shared" ref="O169" si="107">ROUND(O76*O113/O150,0)</f>
        <v>0</v>
      </c>
    </row>
    <row r="170" spans="2:15" x14ac:dyDescent="0.15">
      <c r="B170" s="103" t="s">
        <v>164</v>
      </c>
      <c r="C170" s="54">
        <f t="shared" ref="C170:N170" si="108">ROUND(C77*C114/C151,0)</f>
        <v>0</v>
      </c>
      <c r="D170" s="54">
        <f t="shared" si="108"/>
        <v>0</v>
      </c>
      <c r="E170" s="54">
        <f t="shared" si="108"/>
        <v>0</v>
      </c>
      <c r="F170" s="54">
        <f t="shared" si="108"/>
        <v>0</v>
      </c>
      <c r="G170" s="54">
        <f t="shared" si="108"/>
        <v>0</v>
      </c>
      <c r="H170" s="54">
        <f t="shared" si="108"/>
        <v>0</v>
      </c>
      <c r="I170" s="54">
        <f t="shared" si="108"/>
        <v>0</v>
      </c>
      <c r="J170" s="54">
        <f t="shared" si="108"/>
        <v>0</v>
      </c>
      <c r="K170" s="54">
        <f t="shared" si="108"/>
        <v>0</v>
      </c>
      <c r="L170" s="54">
        <f t="shared" si="108"/>
        <v>0</v>
      </c>
      <c r="M170" s="54">
        <f t="shared" si="108"/>
        <v>0</v>
      </c>
      <c r="N170" s="54">
        <f t="shared" si="108"/>
        <v>0</v>
      </c>
      <c r="O170" s="54">
        <f t="shared" ref="O170" si="109">ROUND(O77*O114/O151,0)</f>
        <v>0</v>
      </c>
    </row>
    <row r="171" spans="2:15" x14ac:dyDescent="0.15">
      <c r="B171" s="43" t="s">
        <v>180</v>
      </c>
      <c r="C171" s="47">
        <f>SUM(C172:C178)</f>
        <v>24</v>
      </c>
      <c r="D171" s="47">
        <f t="shared" ref="D171:H171" si="110">SUM(D172:D178)</f>
        <v>193</v>
      </c>
      <c r="E171" s="47">
        <f t="shared" si="110"/>
        <v>137</v>
      </c>
      <c r="F171" s="47">
        <f t="shared" si="110"/>
        <v>138</v>
      </c>
      <c r="G171" s="47">
        <f t="shared" si="110"/>
        <v>150</v>
      </c>
      <c r="H171" s="47">
        <f t="shared" si="110"/>
        <v>153</v>
      </c>
      <c r="I171" s="47">
        <f t="shared" ref="I171:J171" si="111">SUM(I172:I178)</f>
        <v>171</v>
      </c>
      <c r="J171" s="47">
        <f t="shared" si="111"/>
        <v>174</v>
      </c>
      <c r="K171" s="47">
        <f t="shared" ref="K171:L171" si="112">SUM(K172:K178)</f>
        <v>72</v>
      </c>
      <c r="L171" s="47">
        <f t="shared" si="112"/>
        <v>73</v>
      </c>
      <c r="M171" s="47">
        <f t="shared" ref="M171:N171" si="113">SUM(M172:M178)</f>
        <v>62</v>
      </c>
      <c r="N171" s="47">
        <f t="shared" si="113"/>
        <v>355</v>
      </c>
      <c r="O171" s="47">
        <f t="shared" ref="O171" si="114">SUM(O172:O178)</f>
        <v>92</v>
      </c>
    </row>
    <row r="172" spans="2:15" x14ac:dyDescent="0.15">
      <c r="B172" s="102" t="s">
        <v>158</v>
      </c>
      <c r="C172" s="49">
        <f t="shared" ref="C172:N172" si="115">ROUND(C71*C117/C145,0)</f>
        <v>0</v>
      </c>
      <c r="D172" s="49">
        <f t="shared" si="115"/>
        <v>0</v>
      </c>
      <c r="E172" s="49">
        <f t="shared" si="115"/>
        <v>0</v>
      </c>
      <c r="F172" s="49">
        <f t="shared" si="115"/>
        <v>0</v>
      </c>
      <c r="G172" s="49">
        <f t="shared" si="115"/>
        <v>0</v>
      </c>
      <c r="H172" s="49">
        <f t="shared" si="115"/>
        <v>0</v>
      </c>
      <c r="I172" s="49">
        <f t="shared" si="115"/>
        <v>0</v>
      </c>
      <c r="J172" s="49">
        <f t="shared" si="115"/>
        <v>0</v>
      </c>
      <c r="K172" s="49">
        <f t="shared" si="115"/>
        <v>0</v>
      </c>
      <c r="L172" s="49">
        <f t="shared" si="115"/>
        <v>0</v>
      </c>
      <c r="M172" s="49">
        <f t="shared" si="115"/>
        <v>62</v>
      </c>
      <c r="N172" s="49">
        <f t="shared" si="115"/>
        <v>355</v>
      </c>
      <c r="O172" s="49">
        <f t="shared" ref="O172" si="116">ROUND(O71*O117/O145,0)</f>
        <v>92</v>
      </c>
    </row>
    <row r="173" spans="2:15" x14ac:dyDescent="0.15">
      <c r="B173" s="103" t="s">
        <v>159</v>
      </c>
      <c r="C173" s="49">
        <f t="shared" ref="C173:N173" si="117">ROUND(C72*C118/C146,0)</f>
        <v>24</v>
      </c>
      <c r="D173" s="49">
        <f t="shared" si="117"/>
        <v>193</v>
      </c>
      <c r="E173" s="49">
        <f t="shared" si="117"/>
        <v>137</v>
      </c>
      <c r="F173" s="49">
        <f t="shared" si="117"/>
        <v>138</v>
      </c>
      <c r="G173" s="49">
        <f t="shared" si="117"/>
        <v>150</v>
      </c>
      <c r="H173" s="49">
        <f t="shared" si="117"/>
        <v>153</v>
      </c>
      <c r="I173" s="49">
        <f t="shared" si="117"/>
        <v>171</v>
      </c>
      <c r="J173" s="49">
        <f t="shared" si="117"/>
        <v>174</v>
      </c>
      <c r="K173" s="49">
        <f t="shared" si="117"/>
        <v>72</v>
      </c>
      <c r="L173" s="49">
        <f t="shared" si="117"/>
        <v>73</v>
      </c>
      <c r="M173" s="49">
        <f t="shared" si="117"/>
        <v>0</v>
      </c>
      <c r="N173" s="49">
        <f t="shared" si="117"/>
        <v>0</v>
      </c>
      <c r="O173" s="49">
        <f t="shared" ref="O173" si="118">ROUND(O72*O118/O146,0)</f>
        <v>0</v>
      </c>
    </row>
    <row r="174" spans="2:15" x14ac:dyDescent="0.15">
      <c r="B174" s="103" t="s">
        <v>160</v>
      </c>
      <c r="C174" s="49">
        <f t="shared" ref="C174:N174" si="119">ROUND(C73*C119/C147,0)</f>
        <v>0</v>
      </c>
      <c r="D174" s="49">
        <f t="shared" si="119"/>
        <v>0</v>
      </c>
      <c r="E174" s="49">
        <f t="shared" si="119"/>
        <v>0</v>
      </c>
      <c r="F174" s="49">
        <f t="shared" si="119"/>
        <v>0</v>
      </c>
      <c r="G174" s="49">
        <f t="shared" si="119"/>
        <v>0</v>
      </c>
      <c r="H174" s="49">
        <f t="shared" si="119"/>
        <v>0</v>
      </c>
      <c r="I174" s="49">
        <f t="shared" si="119"/>
        <v>0</v>
      </c>
      <c r="J174" s="49">
        <f t="shared" si="119"/>
        <v>0</v>
      </c>
      <c r="K174" s="49">
        <f t="shared" si="119"/>
        <v>0</v>
      </c>
      <c r="L174" s="49">
        <f t="shared" si="119"/>
        <v>0</v>
      </c>
      <c r="M174" s="49">
        <f t="shared" si="119"/>
        <v>0</v>
      </c>
      <c r="N174" s="49">
        <f t="shared" si="119"/>
        <v>0</v>
      </c>
      <c r="O174" s="49">
        <f t="shared" ref="O174" si="120">ROUND(O73*O119/O147,0)</f>
        <v>0</v>
      </c>
    </row>
    <row r="175" spans="2:15" x14ac:dyDescent="0.15">
      <c r="B175" s="103" t="s">
        <v>161</v>
      </c>
      <c r="C175" s="49">
        <f t="shared" ref="C175:N175" si="121">ROUND(C74*C120/C148,0)</f>
        <v>0</v>
      </c>
      <c r="D175" s="49">
        <f t="shared" si="121"/>
        <v>0</v>
      </c>
      <c r="E175" s="49">
        <f t="shared" si="121"/>
        <v>0</v>
      </c>
      <c r="F175" s="49">
        <f t="shared" si="121"/>
        <v>0</v>
      </c>
      <c r="G175" s="49">
        <f t="shared" si="121"/>
        <v>0</v>
      </c>
      <c r="H175" s="49">
        <f t="shared" si="121"/>
        <v>0</v>
      </c>
      <c r="I175" s="49">
        <f t="shared" si="121"/>
        <v>0</v>
      </c>
      <c r="J175" s="49">
        <f t="shared" si="121"/>
        <v>0</v>
      </c>
      <c r="K175" s="49">
        <f t="shared" si="121"/>
        <v>0</v>
      </c>
      <c r="L175" s="49">
        <f t="shared" si="121"/>
        <v>0</v>
      </c>
      <c r="M175" s="49">
        <f t="shared" si="121"/>
        <v>0</v>
      </c>
      <c r="N175" s="49">
        <f t="shared" si="121"/>
        <v>0</v>
      </c>
      <c r="O175" s="49">
        <f t="shared" ref="O175" si="122">ROUND(O74*O120/O148,0)</f>
        <v>0</v>
      </c>
    </row>
    <row r="176" spans="2:15" x14ac:dyDescent="0.15">
      <c r="B176" s="113" t="s">
        <v>162</v>
      </c>
      <c r="C176" s="114"/>
      <c r="D176" s="114"/>
      <c r="E176" s="114"/>
      <c r="F176" s="114"/>
      <c r="G176" s="114"/>
      <c r="H176" s="114"/>
      <c r="I176" s="114"/>
    </row>
    <row r="177" spans="2:16" x14ac:dyDescent="0.15">
      <c r="B177" s="103" t="s">
        <v>163</v>
      </c>
      <c r="C177" s="49">
        <f t="shared" ref="C177:N177" si="123">ROUND(C76*C122/C150,0)</f>
        <v>0</v>
      </c>
      <c r="D177" s="49">
        <f t="shared" si="123"/>
        <v>0</v>
      </c>
      <c r="E177" s="49">
        <f t="shared" si="123"/>
        <v>0</v>
      </c>
      <c r="F177" s="49">
        <f t="shared" si="123"/>
        <v>0</v>
      </c>
      <c r="G177" s="49">
        <f t="shared" si="123"/>
        <v>0</v>
      </c>
      <c r="H177" s="49">
        <f t="shared" si="123"/>
        <v>0</v>
      </c>
      <c r="I177" s="49">
        <f t="shared" si="123"/>
        <v>0</v>
      </c>
      <c r="J177" s="49">
        <f t="shared" si="123"/>
        <v>0</v>
      </c>
      <c r="K177" s="49">
        <f t="shared" si="123"/>
        <v>0</v>
      </c>
      <c r="L177" s="49">
        <f t="shared" si="123"/>
        <v>0</v>
      </c>
      <c r="M177" s="49">
        <f t="shared" si="123"/>
        <v>0</v>
      </c>
      <c r="N177" s="49">
        <f t="shared" si="123"/>
        <v>0</v>
      </c>
      <c r="O177" s="49">
        <f t="shared" ref="O177" si="124">ROUND(O76*O122/O150,0)</f>
        <v>0</v>
      </c>
    </row>
    <row r="178" spans="2:16" x14ac:dyDescent="0.15">
      <c r="B178" s="106" t="s">
        <v>164</v>
      </c>
      <c r="C178" s="53">
        <f t="shared" ref="C178:N178" si="125">ROUND(C77*C123/C151,0)</f>
        <v>0</v>
      </c>
      <c r="D178" s="53">
        <f t="shared" si="125"/>
        <v>0</v>
      </c>
      <c r="E178" s="53">
        <f t="shared" si="125"/>
        <v>0</v>
      </c>
      <c r="F178" s="53">
        <f t="shared" si="125"/>
        <v>0</v>
      </c>
      <c r="G178" s="53">
        <f t="shared" si="125"/>
        <v>0</v>
      </c>
      <c r="H178" s="53">
        <f t="shared" si="125"/>
        <v>0</v>
      </c>
      <c r="I178" s="53">
        <f t="shared" si="125"/>
        <v>0</v>
      </c>
      <c r="J178" s="53">
        <f t="shared" si="125"/>
        <v>0</v>
      </c>
      <c r="K178" s="53">
        <f t="shared" si="125"/>
        <v>0</v>
      </c>
      <c r="L178" s="53">
        <f t="shared" si="125"/>
        <v>0</v>
      </c>
      <c r="M178" s="53">
        <f t="shared" si="125"/>
        <v>0</v>
      </c>
      <c r="N178" s="53">
        <f t="shared" si="125"/>
        <v>0</v>
      </c>
      <c r="O178" s="53">
        <f t="shared" ref="O178" si="126">ROUND(O77*O123/O151,0)</f>
        <v>0</v>
      </c>
    </row>
    <row r="179" spans="2:16" x14ac:dyDescent="0.15">
      <c r="B179" t="s">
        <v>181</v>
      </c>
      <c r="C179" s="47">
        <f>SUM(C180:C186)</f>
        <v>1131</v>
      </c>
      <c r="D179" s="47">
        <f t="shared" ref="D179:H179" si="127">SUM(D180:D186)</f>
        <v>1188</v>
      </c>
      <c r="E179" s="47">
        <f t="shared" si="127"/>
        <v>1462</v>
      </c>
      <c r="F179" s="47">
        <f t="shared" si="127"/>
        <v>1439</v>
      </c>
      <c r="G179" s="47">
        <f t="shared" si="127"/>
        <v>1755</v>
      </c>
      <c r="H179" s="47">
        <f t="shared" si="127"/>
        <v>2081</v>
      </c>
      <c r="I179" s="47">
        <f t="shared" ref="I179:J179" si="128">SUM(I180:I186)</f>
        <v>2283</v>
      </c>
      <c r="J179" s="47">
        <f t="shared" si="128"/>
        <v>2227</v>
      </c>
      <c r="K179" s="47">
        <f t="shared" ref="K179:L179" si="129">SUM(K180:K186)</f>
        <v>2364</v>
      </c>
      <c r="L179" s="47">
        <f t="shared" si="129"/>
        <v>2028</v>
      </c>
      <c r="M179" s="47">
        <f t="shared" ref="M179:N179" si="130">SUM(M180:M186)</f>
        <v>1657</v>
      </c>
      <c r="N179" s="47">
        <f t="shared" si="130"/>
        <v>2164</v>
      </c>
      <c r="O179" s="47">
        <f t="shared" ref="O179" si="131">SUM(O180:O186)</f>
        <v>1989</v>
      </c>
    </row>
    <row r="180" spans="2:16" x14ac:dyDescent="0.15">
      <c r="B180" s="457" t="s">
        <v>158</v>
      </c>
      <c r="C180" s="117">
        <f>ROUND(C71*C126/C145,0)</f>
        <v>961</v>
      </c>
      <c r="D180" s="117">
        <f t="shared" ref="D180:N180" si="132">ROUND(D71*D126/D145,0)</f>
        <v>1045</v>
      </c>
      <c r="E180" s="117">
        <f t="shared" si="132"/>
        <v>1309</v>
      </c>
      <c r="F180" s="117">
        <f>ROUND(F71*F126/F145,0)+1</f>
        <v>1287</v>
      </c>
      <c r="G180" s="117">
        <f t="shared" si="132"/>
        <v>1565</v>
      </c>
      <c r="H180" s="117">
        <f>ROUND(H71*H126/H145,0)-1</f>
        <v>1864</v>
      </c>
      <c r="I180" s="117">
        <f>ROUND(I71*I126/I145,0)-2</f>
        <v>2056</v>
      </c>
      <c r="J180" s="117">
        <f>ROUND(J71*J126/J145,0)-2</f>
        <v>2128</v>
      </c>
      <c r="K180" s="117">
        <f>ROUND(K71*K126/K145,0)-1</f>
        <v>2271</v>
      </c>
      <c r="L180" s="117">
        <f>ROUND(L71*L126/L145,0)-1</f>
        <v>1911</v>
      </c>
      <c r="M180" s="117">
        <f>ROUND(M71*M126/M145,0)+1</f>
        <v>1598</v>
      </c>
      <c r="N180" s="117">
        <f t="shared" si="132"/>
        <v>2105</v>
      </c>
      <c r="O180" s="101">
        <f>ROUND(O71*O126/O145,0)+58</f>
        <v>1968</v>
      </c>
      <c r="P180" s="56" t="s">
        <v>495</v>
      </c>
    </row>
    <row r="181" spans="2:16" x14ac:dyDescent="0.15">
      <c r="B181" s="103" t="s">
        <v>159</v>
      </c>
      <c r="C181" s="54">
        <f t="shared" ref="C181:F183" si="133">ROUND(C72*C127/C146,0)</f>
        <v>18</v>
      </c>
      <c r="D181" s="54">
        <f t="shared" si="133"/>
        <v>10</v>
      </c>
      <c r="E181" s="54">
        <f t="shared" si="133"/>
        <v>7</v>
      </c>
      <c r="F181" s="54">
        <f t="shared" si="133"/>
        <v>15</v>
      </c>
      <c r="G181" s="54">
        <f t="shared" ref="G181:H183" si="134">ROUND(G72*G127/G146,0)</f>
        <v>8</v>
      </c>
      <c r="H181" s="54">
        <f t="shared" si="134"/>
        <v>17</v>
      </c>
      <c r="I181" s="54">
        <f>ROUND(I72*I127/I146,0)</f>
        <v>18</v>
      </c>
      <c r="J181" s="54">
        <f t="shared" ref="J181:L183" si="135">ROUND(J72*J127/J146,0)</f>
        <v>10</v>
      </c>
      <c r="K181" s="54">
        <f t="shared" si="135"/>
        <v>16</v>
      </c>
      <c r="L181" s="54">
        <f t="shared" si="135"/>
        <v>33</v>
      </c>
      <c r="M181" s="54">
        <f t="shared" ref="M181:N183" si="136">ROUND(M72*M127/M146,0)</f>
        <v>18</v>
      </c>
      <c r="N181" s="54">
        <f t="shared" si="136"/>
        <v>0</v>
      </c>
      <c r="O181" s="54">
        <f t="shared" ref="O181" si="137">ROUND(O72*O127/O146,0)</f>
        <v>0</v>
      </c>
    </row>
    <row r="182" spans="2:16" x14ac:dyDescent="0.15">
      <c r="B182" s="103" t="s">
        <v>160</v>
      </c>
      <c r="C182" s="54">
        <f t="shared" si="133"/>
        <v>12</v>
      </c>
      <c r="D182" s="54">
        <f t="shared" si="133"/>
        <v>17</v>
      </c>
      <c r="E182" s="54">
        <f t="shared" si="133"/>
        <v>18</v>
      </c>
      <c r="F182" s="54">
        <f t="shared" si="133"/>
        <v>19</v>
      </c>
      <c r="G182" s="54">
        <f t="shared" si="134"/>
        <v>14</v>
      </c>
      <c r="H182" s="54">
        <f t="shared" si="134"/>
        <v>18</v>
      </c>
      <c r="I182" s="54">
        <f>ROUND(I73*I128/I147,0)</f>
        <v>23</v>
      </c>
      <c r="J182" s="54">
        <f t="shared" si="135"/>
        <v>0</v>
      </c>
      <c r="K182" s="54">
        <f t="shared" si="135"/>
        <v>0</v>
      </c>
      <c r="L182" s="54">
        <f t="shared" si="135"/>
        <v>0</v>
      </c>
      <c r="M182" s="54">
        <f t="shared" si="136"/>
        <v>0</v>
      </c>
      <c r="N182" s="54">
        <f t="shared" si="136"/>
        <v>0</v>
      </c>
      <c r="O182" s="54">
        <f t="shared" ref="O182" si="138">ROUND(O73*O128/O147,0)</f>
        <v>0</v>
      </c>
    </row>
    <row r="183" spans="2:16" x14ac:dyDescent="0.15">
      <c r="B183" s="103" t="s">
        <v>161</v>
      </c>
      <c r="C183" s="54">
        <f t="shared" si="133"/>
        <v>140</v>
      </c>
      <c r="D183" s="54">
        <f t="shared" si="133"/>
        <v>116</v>
      </c>
      <c r="E183" s="54">
        <f t="shared" si="133"/>
        <v>128</v>
      </c>
      <c r="F183" s="54">
        <f t="shared" si="133"/>
        <v>118</v>
      </c>
      <c r="G183" s="54">
        <f t="shared" si="134"/>
        <v>168</v>
      </c>
      <c r="H183" s="54">
        <f t="shared" si="134"/>
        <v>182</v>
      </c>
      <c r="I183" s="54">
        <f>ROUND(I74*I129/I148,0)</f>
        <v>186</v>
      </c>
      <c r="J183" s="54">
        <f t="shared" si="135"/>
        <v>89</v>
      </c>
      <c r="K183" s="54">
        <f t="shared" si="135"/>
        <v>77</v>
      </c>
      <c r="L183" s="54">
        <f t="shared" si="135"/>
        <v>84</v>
      </c>
      <c r="M183" s="54">
        <f t="shared" si="136"/>
        <v>41</v>
      </c>
      <c r="N183" s="54">
        <f t="shared" si="136"/>
        <v>59</v>
      </c>
      <c r="O183" s="54">
        <f t="shared" ref="O183" si="139">ROUND(O74*O129/O148,0)</f>
        <v>21</v>
      </c>
    </row>
    <row r="184" spans="2:16" x14ac:dyDescent="0.15">
      <c r="B184" s="113" t="s">
        <v>162</v>
      </c>
      <c r="C184" s="117"/>
      <c r="D184" s="117"/>
      <c r="E184" s="117"/>
      <c r="F184" s="117"/>
      <c r="G184" s="117"/>
      <c r="H184" s="117"/>
      <c r="I184" s="117"/>
    </row>
    <row r="185" spans="2:16" x14ac:dyDescent="0.15">
      <c r="B185" s="103" t="s">
        <v>163</v>
      </c>
      <c r="C185" s="54">
        <f t="shared" ref="C185:N185" si="140">ROUND(C76*C131/C150,0)</f>
        <v>0</v>
      </c>
      <c r="D185" s="54">
        <f t="shared" si="140"/>
        <v>0</v>
      </c>
      <c r="E185" s="54">
        <f t="shared" si="140"/>
        <v>0</v>
      </c>
      <c r="F185" s="54">
        <f t="shared" si="140"/>
        <v>0</v>
      </c>
      <c r="G185" s="54">
        <f t="shared" si="140"/>
        <v>0</v>
      </c>
      <c r="H185" s="54">
        <f t="shared" si="140"/>
        <v>0</v>
      </c>
      <c r="I185" s="54">
        <f t="shared" si="140"/>
        <v>0</v>
      </c>
      <c r="J185" s="54">
        <f t="shared" si="140"/>
        <v>0</v>
      </c>
      <c r="K185" s="54">
        <f t="shared" si="140"/>
        <v>0</v>
      </c>
      <c r="L185" s="54">
        <f t="shared" si="140"/>
        <v>0</v>
      </c>
      <c r="M185" s="54">
        <f t="shared" si="140"/>
        <v>0</v>
      </c>
      <c r="N185" s="54">
        <f t="shared" si="140"/>
        <v>0</v>
      </c>
      <c r="O185" s="54">
        <f t="shared" ref="O185" si="141">ROUND(O76*O131/O150,0)</f>
        <v>0</v>
      </c>
    </row>
    <row r="186" spans="2:16" x14ac:dyDescent="0.15">
      <c r="B186" s="103" t="s">
        <v>164</v>
      </c>
      <c r="C186" s="54">
        <f t="shared" ref="C186:N186" si="142">ROUND(C77*C132/C151,0)</f>
        <v>0</v>
      </c>
      <c r="D186" s="54">
        <f t="shared" si="142"/>
        <v>0</v>
      </c>
      <c r="E186" s="54">
        <f t="shared" si="142"/>
        <v>0</v>
      </c>
      <c r="F186" s="54">
        <f t="shared" si="142"/>
        <v>0</v>
      </c>
      <c r="G186" s="54">
        <f t="shared" si="142"/>
        <v>0</v>
      </c>
      <c r="H186" s="54">
        <f t="shared" si="142"/>
        <v>0</v>
      </c>
      <c r="I186" s="54">
        <f t="shared" si="142"/>
        <v>0</v>
      </c>
      <c r="J186" s="54">
        <f t="shared" si="142"/>
        <v>0</v>
      </c>
      <c r="K186" s="54">
        <f t="shared" si="142"/>
        <v>0</v>
      </c>
      <c r="L186" s="54">
        <f t="shared" si="142"/>
        <v>0</v>
      </c>
      <c r="M186" s="54">
        <f t="shared" si="142"/>
        <v>0</v>
      </c>
      <c r="N186" s="54">
        <f t="shared" si="142"/>
        <v>0</v>
      </c>
      <c r="O186" s="54">
        <f t="shared" ref="O186" si="143">ROUND(O77*O132/O151,0)</f>
        <v>0</v>
      </c>
    </row>
    <row r="187" spans="2:16" x14ac:dyDescent="0.15">
      <c r="B187" s="43" t="s">
        <v>182</v>
      </c>
      <c r="C187" s="47">
        <f>SUM(C188:C194)</f>
        <v>140</v>
      </c>
      <c r="D187" s="47">
        <f t="shared" ref="D187:H187" si="144">SUM(D188:D194)</f>
        <v>224</v>
      </c>
      <c r="E187" s="47">
        <f t="shared" si="144"/>
        <v>163</v>
      </c>
      <c r="F187" s="47">
        <f t="shared" si="144"/>
        <v>167</v>
      </c>
      <c r="G187" s="47">
        <f t="shared" si="144"/>
        <v>184</v>
      </c>
      <c r="H187" s="47">
        <f t="shared" si="144"/>
        <v>211</v>
      </c>
      <c r="I187" s="47">
        <f t="shared" ref="I187:J187" si="145">SUM(I188:I194)</f>
        <v>227</v>
      </c>
      <c r="J187" s="47">
        <f t="shared" si="145"/>
        <v>257</v>
      </c>
      <c r="K187" s="47">
        <f t="shared" ref="K187:L187" si="146">SUM(K188:K194)</f>
        <v>270</v>
      </c>
      <c r="L187" s="47">
        <f t="shared" si="146"/>
        <v>265</v>
      </c>
      <c r="M187" s="47">
        <f t="shared" ref="M187:N187" si="147">SUM(M188:M194)</f>
        <v>122</v>
      </c>
      <c r="N187" s="47">
        <f t="shared" si="147"/>
        <v>169</v>
      </c>
      <c r="O187" s="47">
        <f t="shared" ref="O187" si="148">SUM(O188:O194)</f>
        <v>319</v>
      </c>
    </row>
    <row r="188" spans="2:16" x14ac:dyDescent="0.15">
      <c r="B188" s="102" t="s">
        <v>158</v>
      </c>
      <c r="C188" s="49">
        <f t="shared" ref="C188:N188" si="149">ROUND(C71*C135/C145,0)</f>
        <v>0</v>
      </c>
      <c r="D188" s="49">
        <f t="shared" si="149"/>
        <v>0</v>
      </c>
      <c r="E188" s="49">
        <f t="shared" si="149"/>
        <v>0</v>
      </c>
      <c r="F188" s="49">
        <f t="shared" si="149"/>
        <v>0</v>
      </c>
      <c r="G188" s="49">
        <f t="shared" si="149"/>
        <v>0</v>
      </c>
      <c r="H188" s="49">
        <f t="shared" si="149"/>
        <v>0</v>
      </c>
      <c r="I188" s="49">
        <f t="shared" si="149"/>
        <v>0</v>
      </c>
      <c r="J188" s="49">
        <f t="shared" si="149"/>
        <v>0</v>
      </c>
      <c r="K188" s="49">
        <f t="shared" si="149"/>
        <v>0</v>
      </c>
      <c r="L188" s="49">
        <f t="shared" si="149"/>
        <v>0</v>
      </c>
      <c r="M188" s="49">
        <f t="shared" si="149"/>
        <v>0</v>
      </c>
      <c r="N188" s="49">
        <f t="shared" si="149"/>
        <v>0</v>
      </c>
      <c r="O188" s="49">
        <f t="shared" ref="O188" si="150">ROUND(O71*O135/O145,0)</f>
        <v>0</v>
      </c>
    </row>
    <row r="189" spans="2:16" x14ac:dyDescent="0.15">
      <c r="B189" s="103" t="s">
        <v>159</v>
      </c>
      <c r="C189" s="49">
        <f t="shared" ref="C189:N189" si="151">ROUND(C72*C136/C146,0)</f>
        <v>55</v>
      </c>
      <c r="D189" s="49">
        <f t="shared" si="151"/>
        <v>102</v>
      </c>
      <c r="E189" s="49">
        <f t="shared" si="151"/>
        <v>86</v>
      </c>
      <c r="F189" s="49">
        <f t="shared" si="151"/>
        <v>94</v>
      </c>
      <c r="G189" s="49">
        <f t="shared" si="151"/>
        <v>109</v>
      </c>
      <c r="H189" s="49">
        <f t="shared" si="151"/>
        <v>119</v>
      </c>
      <c r="I189" s="49">
        <f t="shared" si="151"/>
        <v>117</v>
      </c>
      <c r="J189" s="49">
        <f t="shared" si="151"/>
        <v>126</v>
      </c>
      <c r="K189" s="49">
        <f t="shared" si="151"/>
        <v>138</v>
      </c>
      <c r="L189" s="49">
        <f t="shared" si="151"/>
        <v>138</v>
      </c>
      <c r="M189" s="49">
        <f t="shared" si="151"/>
        <v>75</v>
      </c>
      <c r="N189" s="49">
        <f t="shared" si="151"/>
        <v>87</v>
      </c>
      <c r="O189" s="49">
        <f t="shared" ref="O189" si="152">ROUND(O72*O136/O146,0)</f>
        <v>244</v>
      </c>
    </row>
    <row r="190" spans="2:16" x14ac:dyDescent="0.15">
      <c r="B190" s="103" t="s">
        <v>160</v>
      </c>
      <c r="C190" s="49">
        <f t="shared" ref="C190:N190" si="153">ROUND(C73*C137/C147,0)</f>
        <v>6</v>
      </c>
      <c r="D190" s="49">
        <f t="shared" si="153"/>
        <v>9</v>
      </c>
      <c r="E190" s="49">
        <f t="shared" si="153"/>
        <v>9</v>
      </c>
      <c r="F190" s="49">
        <f t="shared" si="153"/>
        <v>9</v>
      </c>
      <c r="G190" s="49">
        <f t="shared" si="153"/>
        <v>7</v>
      </c>
      <c r="H190" s="49">
        <f t="shared" si="153"/>
        <v>9</v>
      </c>
      <c r="I190" s="49">
        <f t="shared" si="153"/>
        <v>12</v>
      </c>
      <c r="J190" s="49">
        <f t="shared" si="153"/>
        <v>13</v>
      </c>
      <c r="K190" s="49">
        <f t="shared" si="153"/>
        <v>9</v>
      </c>
      <c r="L190" s="49">
        <f t="shared" si="153"/>
        <v>8</v>
      </c>
      <c r="M190" s="49">
        <f t="shared" si="153"/>
        <v>4</v>
      </c>
      <c r="N190" s="49">
        <f t="shared" si="153"/>
        <v>5</v>
      </c>
      <c r="O190" s="49">
        <f t="shared" ref="O190" si="154">ROUND(O73*O137/O147,0)</f>
        <v>6</v>
      </c>
    </row>
    <row r="191" spans="2:16" x14ac:dyDescent="0.15">
      <c r="B191" s="103" t="s">
        <v>161</v>
      </c>
      <c r="C191" s="49">
        <f t="shared" ref="C191:N191" si="155">ROUND(C74*C138/C148,0)</f>
        <v>54</v>
      </c>
      <c r="D191" s="49">
        <f t="shared" si="155"/>
        <v>42</v>
      </c>
      <c r="E191" s="49">
        <f t="shared" si="155"/>
        <v>37</v>
      </c>
      <c r="F191" s="49">
        <f t="shared" si="155"/>
        <v>38</v>
      </c>
      <c r="G191" s="49">
        <f t="shared" si="155"/>
        <v>35</v>
      </c>
      <c r="H191" s="49">
        <f t="shared" si="155"/>
        <v>54</v>
      </c>
      <c r="I191" s="49">
        <f t="shared" si="155"/>
        <v>62</v>
      </c>
      <c r="J191" s="49">
        <f t="shared" si="155"/>
        <v>80</v>
      </c>
      <c r="K191" s="49">
        <f t="shared" si="155"/>
        <v>82</v>
      </c>
      <c r="L191" s="49">
        <f t="shared" si="155"/>
        <v>60</v>
      </c>
      <c r="M191" s="49">
        <f t="shared" si="155"/>
        <v>7</v>
      </c>
      <c r="N191" s="49">
        <f t="shared" si="155"/>
        <v>22</v>
      </c>
      <c r="O191" s="49">
        <f t="shared" ref="O191" si="156">ROUND(O74*O138/O148,0)</f>
        <v>13</v>
      </c>
    </row>
    <row r="192" spans="2:16" x14ac:dyDescent="0.15">
      <c r="B192" s="113" t="s">
        <v>162</v>
      </c>
      <c r="C192" s="114"/>
      <c r="D192" s="114"/>
      <c r="E192" s="114"/>
      <c r="F192" s="114"/>
      <c r="G192" s="114"/>
      <c r="H192" s="114"/>
      <c r="I192" s="114"/>
    </row>
    <row r="193" spans="1:15" x14ac:dyDescent="0.15">
      <c r="B193" s="103" t="s">
        <v>163</v>
      </c>
      <c r="C193" s="49">
        <f t="shared" ref="C193:N193" si="157">ROUND(C76*C140/C150,0)</f>
        <v>25</v>
      </c>
      <c r="D193" s="49">
        <f t="shared" si="157"/>
        <v>71</v>
      </c>
      <c r="E193" s="49">
        <f t="shared" si="157"/>
        <v>31</v>
      </c>
      <c r="F193" s="49">
        <f t="shared" si="157"/>
        <v>26</v>
      </c>
      <c r="G193" s="49">
        <f t="shared" si="157"/>
        <v>33</v>
      </c>
      <c r="H193" s="49">
        <f t="shared" si="157"/>
        <v>29</v>
      </c>
      <c r="I193" s="49">
        <f t="shared" si="157"/>
        <v>36</v>
      </c>
      <c r="J193" s="49">
        <f t="shared" si="157"/>
        <v>38</v>
      </c>
      <c r="K193" s="49">
        <f t="shared" si="157"/>
        <v>41</v>
      </c>
      <c r="L193" s="49">
        <f t="shared" si="157"/>
        <v>59</v>
      </c>
      <c r="M193" s="49">
        <f t="shared" si="157"/>
        <v>36</v>
      </c>
      <c r="N193" s="49">
        <f t="shared" si="157"/>
        <v>55</v>
      </c>
      <c r="O193" s="49">
        <f t="shared" ref="O193" si="158">ROUND(O76*O140/O150,0)</f>
        <v>56</v>
      </c>
    </row>
    <row r="194" spans="1:15" x14ac:dyDescent="0.15">
      <c r="B194" s="106" t="s">
        <v>164</v>
      </c>
      <c r="C194" s="53">
        <f t="shared" ref="C194:N194" si="159">ROUND(C77*C141/C151,0)</f>
        <v>0</v>
      </c>
      <c r="D194" s="53">
        <f t="shared" si="159"/>
        <v>0</v>
      </c>
      <c r="E194" s="53">
        <f t="shared" si="159"/>
        <v>0</v>
      </c>
      <c r="F194" s="53">
        <f t="shared" si="159"/>
        <v>0</v>
      </c>
      <c r="G194" s="53">
        <f t="shared" si="159"/>
        <v>0</v>
      </c>
      <c r="H194" s="53">
        <f t="shared" si="159"/>
        <v>0</v>
      </c>
      <c r="I194" s="53">
        <f t="shared" si="159"/>
        <v>0</v>
      </c>
      <c r="J194" s="53">
        <f t="shared" si="159"/>
        <v>0</v>
      </c>
      <c r="K194" s="53">
        <f t="shared" si="159"/>
        <v>0</v>
      </c>
      <c r="L194" s="53">
        <f t="shared" si="159"/>
        <v>0</v>
      </c>
      <c r="M194" s="53">
        <f t="shared" si="159"/>
        <v>0</v>
      </c>
      <c r="N194" s="53">
        <f t="shared" si="159"/>
        <v>0</v>
      </c>
      <c r="O194" s="53">
        <f t="shared" ref="O194" si="160">ROUND(O77*O141/O151,0)</f>
        <v>0</v>
      </c>
    </row>
    <row r="195" spans="1:15" x14ac:dyDescent="0.15">
      <c r="B195" s="103" t="s">
        <v>492</v>
      </c>
      <c r="C195" s="166">
        <f>C155+C163+C171+C179+C187-地域観光消費2!D17</f>
        <v>0</v>
      </c>
      <c r="D195" s="166">
        <f>D155+D163+D171+D179+D187-地域観光消費2!E17</f>
        <v>0</v>
      </c>
      <c r="E195" s="166">
        <f>E155+E163+E171+E179+E187-地域観光消費2!F17</f>
        <v>0</v>
      </c>
      <c r="F195" s="166">
        <f>F155+F163+F171+F179+F187-地域観光消費2!G17</f>
        <v>0</v>
      </c>
      <c r="G195" s="166">
        <f>G155+G163+G171+G179+G187-地域観光消費2!H17</f>
        <v>0</v>
      </c>
      <c r="H195" s="166">
        <f>H155+H163+H171+H179+H187-地域観光消費2!I17</f>
        <v>0</v>
      </c>
      <c r="I195" s="166">
        <f>I155+I163+I171+I179+I187-地域観光消費2!J17</f>
        <v>0</v>
      </c>
      <c r="J195" s="166">
        <f>J155+J163+J171+J179+J187-地域観光消費2!K17</f>
        <v>0</v>
      </c>
      <c r="K195" s="166">
        <f>K155+K163+K171+K179+K187-地域観光消費2!L17</f>
        <v>0</v>
      </c>
      <c r="L195" s="166">
        <f>L155+L163+L171+L179+L187-地域観光消費2!M17</f>
        <v>0</v>
      </c>
      <c r="M195" s="166">
        <f>M155+M163+M171+M179+M187-地域観光消費2!N17</f>
        <v>0</v>
      </c>
      <c r="N195" s="166">
        <f>N155+N163+N171+N179+N187-地域観光消費2!O17</f>
        <v>0</v>
      </c>
      <c r="O195" s="166">
        <f>O155+O163+O171+O179+O187-地域観光消費2!P17</f>
        <v>0</v>
      </c>
    </row>
    <row r="196" spans="1:15" x14ac:dyDescent="0.15">
      <c r="A196" t="s">
        <v>254</v>
      </c>
      <c r="B196" s="145" t="s">
        <v>255</v>
      </c>
      <c r="C196" s="54">
        <f>交通費単価!E22</f>
        <v>2440</v>
      </c>
      <c r="D196" s="54">
        <f>交通費単価!H22</f>
        <v>2440</v>
      </c>
      <c r="E196" s="54">
        <f>交通費単価!K22</f>
        <v>2440</v>
      </c>
      <c r="F196" s="54">
        <f>交通費単価!O22</f>
        <v>2440</v>
      </c>
      <c r="G196" s="54">
        <f>交通費単価!S22</f>
        <v>2440</v>
      </c>
      <c r="H196" s="54">
        <f>交通費単価!W22</f>
        <v>2440</v>
      </c>
      <c r="I196" s="54">
        <f>交通費単価!AA22</f>
        <v>2303</v>
      </c>
      <c r="J196" s="68">
        <f>交通費単価!AE22</f>
        <v>2090</v>
      </c>
      <c r="K196" s="68">
        <f>交通費単価!AI22</f>
        <v>1862</v>
      </c>
      <c r="L196" s="68">
        <f>交通費単価!AM22</f>
        <v>1659</v>
      </c>
      <c r="M196" s="68">
        <f>交通費単価!AQ22</f>
        <v>1478</v>
      </c>
      <c r="N196" s="68">
        <f>交通費単価!AU22</f>
        <v>1478</v>
      </c>
      <c r="O196" s="68">
        <f>交通費単価!AY22</f>
        <v>1478</v>
      </c>
    </row>
    <row r="197" spans="1:15" x14ac:dyDescent="0.15">
      <c r="B197" s="145" t="s">
        <v>256</v>
      </c>
      <c r="C197" s="54">
        <f>交通費単価!E23</f>
        <v>13180</v>
      </c>
      <c r="D197" s="54">
        <f>交通費単価!H23</f>
        <v>13180</v>
      </c>
      <c r="E197" s="54">
        <f>交通費単価!K23</f>
        <v>13180</v>
      </c>
      <c r="F197" s="54">
        <f>交通費単価!O23</f>
        <v>13580</v>
      </c>
      <c r="G197" s="54">
        <f>交通費単価!S23</f>
        <v>13590</v>
      </c>
      <c r="H197" s="54">
        <f>交通費単価!W23</f>
        <v>13580</v>
      </c>
      <c r="I197" s="54">
        <f>交通費単価!AA23</f>
        <v>12817</v>
      </c>
      <c r="J197" s="68">
        <f>交通費単価!AE23</f>
        <v>12450</v>
      </c>
      <c r="K197" s="68">
        <f>交通費単価!AI23</f>
        <v>12408</v>
      </c>
      <c r="L197" s="68">
        <f>交通費単価!AM23</f>
        <v>12611</v>
      </c>
      <c r="M197" s="68">
        <f>交通費単価!AQ23</f>
        <v>12792</v>
      </c>
      <c r="N197" s="68">
        <f>交通費単価!AU23</f>
        <v>11070</v>
      </c>
      <c r="O197" s="68">
        <f>交通費単価!AY23</f>
        <v>11070</v>
      </c>
    </row>
    <row r="198" spans="1:15" x14ac:dyDescent="0.15">
      <c r="A198" s="102" t="s">
        <v>260</v>
      </c>
      <c r="B198" s="146" t="s">
        <v>257</v>
      </c>
      <c r="C198" s="47">
        <f t="shared" ref="C198:N198" si="161">C7*C196/1000</f>
        <v>40572.32</v>
      </c>
      <c r="D198" s="47">
        <f t="shared" si="161"/>
        <v>38569.08</v>
      </c>
      <c r="E198" s="47">
        <f t="shared" si="161"/>
        <v>39884.239999999998</v>
      </c>
      <c r="F198" s="47">
        <f t="shared" si="161"/>
        <v>39197.938759999997</v>
      </c>
      <c r="G198" s="47">
        <f t="shared" si="161"/>
        <v>39493.839999999997</v>
      </c>
      <c r="H198" s="47">
        <f t="shared" si="161"/>
        <v>40711.4</v>
      </c>
      <c r="I198" s="47">
        <f t="shared" si="161"/>
        <v>36959.504350999996</v>
      </c>
      <c r="J198" s="47">
        <f t="shared" si="161"/>
        <v>34305.26</v>
      </c>
      <c r="K198" s="47">
        <f t="shared" si="161"/>
        <v>36405.824000000001</v>
      </c>
      <c r="L198" s="47">
        <f t="shared" si="161"/>
        <v>30803.102589000002</v>
      </c>
      <c r="M198" s="47">
        <f t="shared" si="161"/>
        <v>17984.370510000001</v>
      </c>
      <c r="N198" s="47">
        <f t="shared" si="161"/>
        <v>21735.914355999997</v>
      </c>
      <c r="O198" s="47">
        <f t="shared" ref="O198" si="162">O7*O196/1000</f>
        <v>25328.095808000002</v>
      </c>
    </row>
    <row r="199" spans="1:15" x14ac:dyDescent="0.15">
      <c r="B199" s="147" t="s">
        <v>258</v>
      </c>
      <c r="C199" s="49">
        <f t="shared" ref="C199:N199" si="163">C8*C197/1000</f>
        <v>4784.34</v>
      </c>
      <c r="D199" s="49">
        <f t="shared" si="163"/>
        <v>6220.96</v>
      </c>
      <c r="E199" s="49">
        <f t="shared" si="163"/>
        <v>4982.04</v>
      </c>
      <c r="F199" s="49">
        <f t="shared" si="163"/>
        <v>5626.0582000000004</v>
      </c>
      <c r="G199" s="49">
        <f t="shared" si="163"/>
        <v>5898.06</v>
      </c>
      <c r="H199" s="49">
        <f t="shared" si="163"/>
        <v>6097.42</v>
      </c>
      <c r="I199" s="49">
        <f t="shared" si="163"/>
        <v>5485.6760000000004</v>
      </c>
      <c r="J199" s="49">
        <f t="shared" si="163"/>
        <v>5204.1000000000004</v>
      </c>
      <c r="K199" s="49">
        <f t="shared" si="163"/>
        <v>4863.9359999999997</v>
      </c>
      <c r="L199" s="49">
        <f t="shared" si="163"/>
        <v>4638.691519</v>
      </c>
      <c r="M199" s="49">
        <f t="shared" si="163"/>
        <v>2985.5632559999999</v>
      </c>
      <c r="N199" s="49">
        <f t="shared" si="163"/>
        <v>2814.5253600000001</v>
      </c>
      <c r="O199" s="49">
        <f t="shared" ref="O199" si="164">O8*O197/1000</f>
        <v>3526.5366899999999</v>
      </c>
    </row>
    <row r="200" spans="1:15" x14ac:dyDescent="0.15">
      <c r="B200" s="147" t="s">
        <v>259</v>
      </c>
      <c r="C200" s="49">
        <f>C198+C199</f>
        <v>45356.66</v>
      </c>
      <c r="D200" s="49">
        <f t="shared" ref="D200:H200" si="165">D198+D199</f>
        <v>44790.04</v>
      </c>
      <c r="E200" s="49">
        <f t="shared" si="165"/>
        <v>44866.28</v>
      </c>
      <c r="F200" s="49">
        <f t="shared" si="165"/>
        <v>44823.996959999997</v>
      </c>
      <c r="G200" s="49">
        <f t="shared" si="165"/>
        <v>45391.899999999994</v>
      </c>
      <c r="H200" s="49">
        <f t="shared" si="165"/>
        <v>46808.82</v>
      </c>
      <c r="I200" s="49">
        <f t="shared" ref="I200:J200" si="166">I198+I199</f>
        <v>42445.180350999995</v>
      </c>
      <c r="J200" s="49">
        <f t="shared" si="166"/>
        <v>39509.360000000001</v>
      </c>
      <c r="K200" s="49">
        <f t="shared" ref="K200:L200" si="167">K198+K199</f>
        <v>41269.760000000002</v>
      </c>
      <c r="L200" s="49">
        <f t="shared" si="167"/>
        <v>35441.794108000002</v>
      </c>
      <c r="M200" s="49">
        <f t="shared" ref="M200" si="168">M198+M199</f>
        <v>20969.933766000002</v>
      </c>
      <c r="N200" s="49">
        <f t="shared" ref="N200:O200" si="169">N198+N199</f>
        <v>24550.439715999997</v>
      </c>
      <c r="O200" s="49">
        <f t="shared" si="169"/>
        <v>28854.632498000003</v>
      </c>
    </row>
    <row r="201" spans="1:15" x14ac:dyDescent="0.15">
      <c r="A201" s="154" t="s">
        <v>261</v>
      </c>
      <c r="B201" s="151" t="s">
        <v>262</v>
      </c>
      <c r="C201" s="98">
        <f>ROUND(C203*C198/C200,0)</f>
        <v>49962</v>
      </c>
      <c r="D201" s="98">
        <f t="shared" ref="D201:H201" si="170">ROUND(D203*D198/D200,0)</f>
        <v>46393</v>
      </c>
      <c r="E201" s="98">
        <f t="shared" si="170"/>
        <v>46824</v>
      </c>
      <c r="F201" s="98">
        <f t="shared" si="170"/>
        <v>45604</v>
      </c>
      <c r="G201" s="98">
        <f t="shared" si="170"/>
        <v>42525</v>
      </c>
      <c r="H201" s="98">
        <f t="shared" si="170"/>
        <v>49347</v>
      </c>
      <c r="I201" s="98">
        <f t="shared" ref="I201:J201" si="171">ROUND(I203*I198/I200,0)</f>
        <v>51504</v>
      </c>
      <c r="J201" s="98">
        <f t="shared" si="171"/>
        <v>53009</v>
      </c>
      <c r="K201" s="98">
        <f t="shared" ref="K201:L201" si="172">ROUND(K203*K198/K200,0)</f>
        <v>57941</v>
      </c>
      <c r="L201" s="98">
        <f t="shared" si="172"/>
        <v>53876</v>
      </c>
      <c r="M201" s="98">
        <f t="shared" ref="M201" si="173">ROUND(M203*M198/M200,0)</f>
        <v>27672</v>
      </c>
      <c r="N201" s="98">
        <f t="shared" ref="N201:O201" si="174">ROUND(N203*N198/N200,0)</f>
        <v>43972</v>
      </c>
      <c r="O201" s="98">
        <f t="shared" si="174"/>
        <v>51065</v>
      </c>
    </row>
    <row r="202" spans="1:15" x14ac:dyDescent="0.15">
      <c r="B202" s="153" t="s">
        <v>263</v>
      </c>
      <c r="C202" s="99">
        <f>C203-C201</f>
        <v>5892</v>
      </c>
      <c r="D202" s="99">
        <f t="shared" ref="D202:H202" si="175">D203-D201</f>
        <v>7483</v>
      </c>
      <c r="E202" s="99">
        <f t="shared" si="175"/>
        <v>5849</v>
      </c>
      <c r="F202" s="99">
        <f t="shared" si="175"/>
        <v>6545</v>
      </c>
      <c r="G202" s="99">
        <f t="shared" si="175"/>
        <v>6351</v>
      </c>
      <c r="H202" s="99">
        <f t="shared" si="175"/>
        <v>7391</v>
      </c>
      <c r="I202" s="99">
        <f t="shared" ref="I202:J202" si="176">I203-I201</f>
        <v>7644</v>
      </c>
      <c r="J202" s="99">
        <f t="shared" si="176"/>
        <v>8041</v>
      </c>
      <c r="K202" s="99">
        <f t="shared" ref="K202:L202" si="177">K203-K201</f>
        <v>7741</v>
      </c>
      <c r="L202" s="99">
        <f t="shared" si="177"/>
        <v>8113</v>
      </c>
      <c r="M202" s="99">
        <f t="shared" ref="M202" si="178">M203-M201</f>
        <v>4594</v>
      </c>
      <c r="N202" s="99">
        <f t="shared" ref="N202:O202" si="179">N203-N201</f>
        <v>5694</v>
      </c>
      <c r="O202" s="99">
        <f t="shared" si="179"/>
        <v>7110</v>
      </c>
    </row>
    <row r="203" spans="1:15" x14ac:dyDescent="0.15">
      <c r="A203" s="61"/>
      <c r="B203" s="148" t="s">
        <v>264</v>
      </c>
      <c r="C203" s="53">
        <f>C83</f>
        <v>55854</v>
      </c>
      <c r="D203" s="53">
        <f t="shared" ref="D203:I203" si="180">D83</f>
        <v>53876</v>
      </c>
      <c r="E203" s="53">
        <f t="shared" si="180"/>
        <v>52673</v>
      </c>
      <c r="F203" s="53">
        <f t="shared" si="180"/>
        <v>52149</v>
      </c>
      <c r="G203" s="53">
        <f t="shared" si="180"/>
        <v>48876</v>
      </c>
      <c r="H203" s="53">
        <f t="shared" si="180"/>
        <v>56738</v>
      </c>
      <c r="I203" s="53">
        <f t="shared" si="180"/>
        <v>59148</v>
      </c>
      <c r="J203" s="53">
        <f t="shared" ref="J203:K203" si="181">J83</f>
        <v>61050</v>
      </c>
      <c r="K203" s="53">
        <f t="shared" si="181"/>
        <v>65682</v>
      </c>
      <c r="L203" s="53">
        <f t="shared" ref="L203:M203" si="182">L83</f>
        <v>61989</v>
      </c>
      <c r="M203" s="53">
        <f t="shared" si="182"/>
        <v>32266</v>
      </c>
      <c r="N203" s="53">
        <f t="shared" ref="N203:O203" si="183">N83</f>
        <v>49666</v>
      </c>
      <c r="O203" s="53">
        <f t="shared" si="183"/>
        <v>58175</v>
      </c>
    </row>
    <row r="204" spans="1:15" x14ac:dyDescent="0.15">
      <c r="B204" s="147"/>
      <c r="C204" s="49"/>
      <c r="D204" s="49"/>
      <c r="E204" s="49"/>
      <c r="F204" s="49"/>
      <c r="G204" s="49"/>
      <c r="H204" s="49"/>
      <c r="I204" s="49"/>
    </row>
    <row r="205" spans="1:15" x14ac:dyDescent="0.15">
      <c r="C205" s="54"/>
      <c r="D205" s="54"/>
      <c r="E205" s="54"/>
      <c r="F205" s="54"/>
      <c r="G205" s="54"/>
      <c r="H205" s="54"/>
      <c r="I205" s="54"/>
    </row>
    <row r="206" spans="1:15" x14ac:dyDescent="0.15">
      <c r="A206" t="s">
        <v>173</v>
      </c>
      <c r="B206" s="67"/>
      <c r="C206" s="789" t="s">
        <v>169</v>
      </c>
      <c r="D206" s="789" t="s">
        <v>70</v>
      </c>
      <c r="E206" s="789" t="s">
        <v>67</v>
      </c>
      <c r="F206" s="789" t="s">
        <v>61</v>
      </c>
      <c r="G206" s="789" t="s">
        <v>60</v>
      </c>
      <c r="H206" s="789" t="s">
        <v>75</v>
      </c>
      <c r="I206" s="789" t="s">
        <v>76</v>
      </c>
      <c r="J206" s="345" t="s">
        <v>395</v>
      </c>
      <c r="K206" s="345" t="s">
        <v>447</v>
      </c>
      <c r="L206" s="789" t="s">
        <v>464</v>
      </c>
      <c r="M206" s="345" t="s">
        <v>514</v>
      </c>
      <c r="N206" s="345" t="s">
        <v>2170</v>
      </c>
      <c r="O206" s="345" t="s">
        <v>2197</v>
      </c>
    </row>
    <row r="207" spans="1:15" x14ac:dyDescent="0.15">
      <c r="B207" s="43" t="s">
        <v>178</v>
      </c>
      <c r="C207" s="47">
        <f>C208+C209</f>
        <v>8959</v>
      </c>
      <c r="D207" s="47">
        <f t="shared" ref="D207:H207" si="184">D208+D209</f>
        <v>8523</v>
      </c>
      <c r="E207" s="47">
        <f t="shared" si="184"/>
        <v>8851</v>
      </c>
      <c r="F207" s="47">
        <f t="shared" si="184"/>
        <v>8405</v>
      </c>
      <c r="G207" s="47">
        <f t="shared" si="184"/>
        <v>8261</v>
      </c>
      <c r="H207" s="47">
        <f t="shared" si="184"/>
        <v>9815</v>
      </c>
      <c r="I207" s="47">
        <f t="shared" ref="I207:J207" si="185">I208+I209</f>
        <v>9081</v>
      </c>
      <c r="J207" s="47">
        <f t="shared" si="185"/>
        <v>9596</v>
      </c>
      <c r="K207" s="47">
        <f t="shared" ref="K207:L207" si="186">K208+K209</f>
        <v>9614</v>
      </c>
      <c r="L207" s="47">
        <f t="shared" si="186"/>
        <v>8579</v>
      </c>
      <c r="M207" s="47">
        <f t="shared" ref="M207" si="187">M208+M209</f>
        <v>4358</v>
      </c>
      <c r="N207" s="47">
        <f>N208+N209</f>
        <v>6149</v>
      </c>
      <c r="O207" s="47">
        <f>O208+O209</f>
        <v>7801</v>
      </c>
    </row>
    <row r="208" spans="1:15" x14ac:dyDescent="0.15">
      <c r="B208" s="102" t="s">
        <v>165</v>
      </c>
      <c r="C208" s="49">
        <f>ROUND(C201*C97/C142,0)</f>
        <v>8326</v>
      </c>
      <c r="D208" s="49">
        <f t="shared" ref="D208:H208" si="188">ROUND(D201*D97/D142,0)</f>
        <v>7792</v>
      </c>
      <c r="E208" s="49">
        <f t="shared" si="188"/>
        <v>8193</v>
      </c>
      <c r="F208" s="49">
        <f t="shared" si="188"/>
        <v>7725</v>
      </c>
      <c r="G208" s="49">
        <f t="shared" si="188"/>
        <v>7639</v>
      </c>
      <c r="H208" s="49">
        <f t="shared" si="188"/>
        <v>9109</v>
      </c>
      <c r="I208" s="49">
        <f t="shared" ref="I208:J208" si="189">ROUND(I201*I97/I142,0)</f>
        <v>8406</v>
      </c>
      <c r="J208" s="49">
        <f t="shared" si="189"/>
        <v>8872</v>
      </c>
      <c r="K208" s="49">
        <f t="shared" ref="K208:L208" si="190">ROUND(K201*K97/K142,0)</f>
        <v>8892</v>
      </c>
      <c r="L208" s="49">
        <f t="shared" si="190"/>
        <v>7848</v>
      </c>
      <c r="M208" s="49">
        <f t="shared" ref="M208" si="191">ROUND(M201*M97/M142,0)</f>
        <v>3986</v>
      </c>
      <c r="N208" s="49">
        <f>ROUND(N201*N97/N142,0)</f>
        <v>5715</v>
      </c>
      <c r="O208" s="49">
        <f>ROUND(O201*O97/O142,0)</f>
        <v>7479</v>
      </c>
    </row>
    <row r="209" spans="1:16" x14ac:dyDescent="0.15">
      <c r="B209" s="103" t="s">
        <v>166</v>
      </c>
      <c r="C209" s="49">
        <f>ROUND(C202*C98/C143,0)</f>
        <v>633</v>
      </c>
      <c r="D209" s="49">
        <f t="shared" ref="D209:H209" si="192">ROUND(D202*D98/D143,0)</f>
        <v>731</v>
      </c>
      <c r="E209" s="49">
        <f t="shared" si="192"/>
        <v>658</v>
      </c>
      <c r="F209" s="49">
        <f t="shared" si="192"/>
        <v>680</v>
      </c>
      <c r="G209" s="49">
        <f t="shared" si="192"/>
        <v>622</v>
      </c>
      <c r="H209" s="49">
        <f t="shared" si="192"/>
        <v>706</v>
      </c>
      <c r="I209" s="49">
        <f t="shared" ref="I209:J209" si="193">ROUND(I202*I98/I143,0)</f>
        <v>675</v>
      </c>
      <c r="J209" s="49">
        <f t="shared" si="193"/>
        <v>724</v>
      </c>
      <c r="K209" s="49">
        <f t="shared" ref="K209:L209" si="194">ROUND(K202*K98/K143,0)</f>
        <v>722</v>
      </c>
      <c r="L209" s="49">
        <f t="shared" si="194"/>
        <v>731</v>
      </c>
      <c r="M209" s="49">
        <f t="shared" ref="M209" si="195">ROUND(M202*M98/M143,0)</f>
        <v>372</v>
      </c>
      <c r="N209" s="49">
        <f>ROUND(N202*N98/N143,0)</f>
        <v>434</v>
      </c>
      <c r="O209" s="49">
        <f>ROUND(O202*O98/O143,0)</f>
        <v>322</v>
      </c>
    </row>
    <row r="210" spans="1:16" x14ac:dyDescent="0.15">
      <c r="B210" s="43" t="s">
        <v>179</v>
      </c>
      <c r="C210" s="47">
        <f>C211+C212</f>
        <v>27286</v>
      </c>
      <c r="D210" s="47">
        <f t="shared" ref="D210:H210" si="196">D211+D212</f>
        <v>26780</v>
      </c>
      <c r="E210" s="47">
        <f t="shared" si="196"/>
        <v>25452</v>
      </c>
      <c r="F210" s="47">
        <f t="shared" si="196"/>
        <v>25416</v>
      </c>
      <c r="G210" s="47">
        <f t="shared" si="196"/>
        <v>23260</v>
      </c>
      <c r="H210" s="47">
        <f t="shared" si="196"/>
        <v>26692</v>
      </c>
      <c r="I210" s="47">
        <f t="shared" ref="I210:J210" si="197">I211+I212</f>
        <v>28529</v>
      </c>
      <c r="J210" s="47">
        <f t="shared" si="197"/>
        <v>29460</v>
      </c>
      <c r="K210" s="47">
        <f t="shared" ref="K210:L210" si="198">K211+K212</f>
        <v>36480</v>
      </c>
      <c r="L210" s="47">
        <f t="shared" si="198"/>
        <v>32414</v>
      </c>
      <c r="M210" s="47">
        <f t="shared" ref="M210" si="199">M211+M212</f>
        <v>16455</v>
      </c>
      <c r="N210" s="47">
        <f>N211+N212</f>
        <v>27428</v>
      </c>
      <c r="O210" s="47">
        <f>O211+O212</f>
        <v>32822</v>
      </c>
    </row>
    <row r="211" spans="1:16" x14ac:dyDescent="0.15">
      <c r="B211" s="457" t="s">
        <v>165</v>
      </c>
      <c r="C211" s="114">
        <f>ROUND(C201*C106/C142,0)+1</f>
        <v>25192</v>
      </c>
      <c r="D211" s="114">
        <f>ROUND(D201*D106/D142,0)+1</f>
        <v>23761</v>
      </c>
      <c r="E211" s="114">
        <f t="shared" ref="E211:M211" si="200">ROUND(E201*E106/E142,0)</f>
        <v>23616</v>
      </c>
      <c r="F211" s="114">
        <f>ROUND(F201*F106/F142,0)-2</f>
        <v>23242</v>
      </c>
      <c r="G211" s="114">
        <f>ROUND(G201*G106/G142,0)+1</f>
        <v>21107</v>
      </c>
      <c r="H211" s="114">
        <f>ROUND(H201*H106/H142,0)-1</f>
        <v>24211</v>
      </c>
      <c r="I211" s="114">
        <f>ROUND(I201*I106/I142,0)+2</f>
        <v>25998</v>
      </c>
      <c r="J211" s="114">
        <f>ROUND(J201*J106/J142,0)+2</f>
        <v>26696</v>
      </c>
      <c r="K211" s="114">
        <f>ROUND(K201*K106/K142,0)+1</f>
        <v>33882</v>
      </c>
      <c r="L211" s="114">
        <f>ROUND(L201*L106/L142,0)-1</f>
        <v>29328</v>
      </c>
      <c r="M211" s="114">
        <f t="shared" si="200"/>
        <v>14470</v>
      </c>
      <c r="N211" s="114">
        <f>ROUND(N201*N106/N142,0)-1</f>
        <v>25055</v>
      </c>
      <c r="O211" s="114">
        <f>ROUND(O201*O106/O142,0)</f>
        <v>29610</v>
      </c>
      <c r="P211" t="s">
        <v>495</v>
      </c>
    </row>
    <row r="212" spans="1:16" x14ac:dyDescent="0.15">
      <c r="B212" s="106" t="s">
        <v>166</v>
      </c>
      <c r="C212" s="53">
        <f>ROUND(C202*C107/C143,0)</f>
        <v>2094</v>
      </c>
      <c r="D212" s="53">
        <f t="shared" ref="D212:H212" si="201">ROUND(D202*D107/D143,0)</f>
        <v>3019</v>
      </c>
      <c r="E212" s="53">
        <f t="shared" si="201"/>
        <v>1836</v>
      </c>
      <c r="F212" s="53">
        <f t="shared" si="201"/>
        <v>2174</v>
      </c>
      <c r="G212" s="53">
        <f t="shared" si="201"/>
        <v>2153</v>
      </c>
      <c r="H212" s="53">
        <f t="shared" si="201"/>
        <v>2481</v>
      </c>
      <c r="I212" s="53">
        <f t="shared" ref="I212:J212" si="202">ROUND(I202*I107/I143,0)</f>
        <v>2531</v>
      </c>
      <c r="J212" s="53">
        <f t="shared" si="202"/>
        <v>2764</v>
      </c>
      <c r="K212" s="53">
        <f t="shared" ref="K212:L212" si="203">ROUND(K202*K107/K143,0)</f>
        <v>2598</v>
      </c>
      <c r="L212" s="53">
        <f t="shared" si="203"/>
        <v>3086</v>
      </c>
      <c r="M212" s="53">
        <f t="shared" ref="M212" si="204">ROUND(M202*M107/M143,0)</f>
        <v>1985</v>
      </c>
      <c r="N212" s="53">
        <f>ROUND(N202*N107/N143,0)</f>
        <v>2373</v>
      </c>
      <c r="O212" s="53">
        <f>ROUND(O202*O107/O143,0)</f>
        <v>3212</v>
      </c>
    </row>
    <row r="213" spans="1:16" x14ac:dyDescent="0.15">
      <c r="B213" t="s">
        <v>180</v>
      </c>
      <c r="C213" s="47">
        <f>C214+C215</f>
        <v>6493</v>
      </c>
      <c r="D213" s="47">
        <f t="shared" ref="D213:H213" si="205">D214+D215</f>
        <v>6475</v>
      </c>
      <c r="E213" s="47">
        <f t="shared" si="205"/>
        <v>6320</v>
      </c>
      <c r="F213" s="47">
        <f t="shared" si="205"/>
        <v>6203</v>
      </c>
      <c r="G213" s="47">
        <f t="shared" si="205"/>
        <v>5750</v>
      </c>
      <c r="H213" s="47">
        <f t="shared" si="205"/>
        <v>6817</v>
      </c>
      <c r="I213" s="47">
        <f t="shared" ref="I213:J213" si="206">I214+I215</f>
        <v>7567</v>
      </c>
      <c r="J213" s="47">
        <f t="shared" si="206"/>
        <v>8255</v>
      </c>
      <c r="K213" s="47">
        <f t="shared" ref="K213:L213" si="207">K214+K215</f>
        <v>7022</v>
      </c>
      <c r="L213" s="47">
        <f t="shared" si="207"/>
        <v>6917</v>
      </c>
      <c r="M213" s="47">
        <f t="shared" ref="M213" si="208">M214+M215</f>
        <v>2881</v>
      </c>
      <c r="N213" s="47">
        <f>N214+N215</f>
        <v>4160</v>
      </c>
      <c r="O213" s="47">
        <f>O214+O215</f>
        <v>4255</v>
      </c>
    </row>
    <row r="214" spans="1:16" x14ac:dyDescent="0.15">
      <c r="B214" s="102" t="s">
        <v>165</v>
      </c>
      <c r="C214" s="49">
        <f>ROUND(C201*C115/C142,0)</f>
        <v>6412</v>
      </c>
      <c r="D214" s="49">
        <f t="shared" ref="D214:H214" si="209">ROUND(D201*D115/D142,0)</f>
        <v>6076</v>
      </c>
      <c r="E214" s="49">
        <f t="shared" si="209"/>
        <v>5984</v>
      </c>
      <c r="F214" s="49">
        <f t="shared" si="209"/>
        <v>5858</v>
      </c>
      <c r="G214" s="49">
        <f t="shared" si="209"/>
        <v>5440</v>
      </c>
      <c r="H214" s="49">
        <f t="shared" si="209"/>
        <v>6450</v>
      </c>
      <c r="I214" s="49">
        <f t="shared" ref="I214:J214" si="210">ROUND(I201*I115/I142,0)</f>
        <v>7141</v>
      </c>
      <c r="J214" s="49">
        <f t="shared" si="210"/>
        <v>7787</v>
      </c>
      <c r="K214" s="49">
        <f t="shared" ref="K214:L214" si="211">ROUND(K201*K115/K142,0)</f>
        <v>6794</v>
      </c>
      <c r="L214" s="49">
        <f t="shared" si="211"/>
        <v>6643</v>
      </c>
      <c r="M214" s="49">
        <f t="shared" ref="M214" si="212">ROUND(M201*M115/M142,0)</f>
        <v>2723</v>
      </c>
      <c r="N214" s="49">
        <f>ROUND(N201*N115/N142,0)</f>
        <v>3712</v>
      </c>
      <c r="O214" s="49">
        <f>ROUND(O201*O115/O142,0)</f>
        <v>3978</v>
      </c>
    </row>
    <row r="215" spans="1:16" x14ac:dyDescent="0.15">
      <c r="B215" s="103" t="s">
        <v>166</v>
      </c>
      <c r="C215" s="49">
        <f>ROUND(C202*C116/C143,0)</f>
        <v>81</v>
      </c>
      <c r="D215" s="49">
        <f t="shared" ref="D215:H215" si="213">ROUND(D202*D116/D143,0)</f>
        <v>399</v>
      </c>
      <c r="E215" s="49">
        <f t="shared" si="213"/>
        <v>336</v>
      </c>
      <c r="F215" s="49">
        <f t="shared" si="213"/>
        <v>345</v>
      </c>
      <c r="G215" s="49">
        <f t="shared" si="213"/>
        <v>310</v>
      </c>
      <c r="H215" s="49">
        <f t="shared" si="213"/>
        <v>367</v>
      </c>
      <c r="I215" s="49">
        <f t="shared" ref="I215:J215" si="214">ROUND(I202*I116/I143,0)</f>
        <v>426</v>
      </c>
      <c r="J215" s="49">
        <f t="shared" si="214"/>
        <v>468</v>
      </c>
      <c r="K215" s="49">
        <f t="shared" ref="K215:L215" si="215">ROUND(K202*K116/K143,0)</f>
        <v>228</v>
      </c>
      <c r="L215" s="49">
        <f t="shared" si="215"/>
        <v>274</v>
      </c>
      <c r="M215" s="49">
        <f t="shared" ref="M215" si="216">ROUND(M202*M116/M143,0)</f>
        <v>158</v>
      </c>
      <c r="N215" s="49">
        <f>ROUND(N202*N116/N143,0)</f>
        <v>448</v>
      </c>
      <c r="O215" s="49">
        <f>ROUND(O202*O116/O143,0)</f>
        <v>277</v>
      </c>
    </row>
    <row r="216" spans="1:16" x14ac:dyDescent="0.15">
      <c r="B216" s="43" t="s">
        <v>181</v>
      </c>
      <c r="C216" s="47">
        <f>C217+C218</f>
        <v>9264</v>
      </c>
      <c r="D216" s="47">
        <f t="shared" ref="D216:H216" si="217">D217+D218</f>
        <v>8781</v>
      </c>
      <c r="E216" s="47">
        <f t="shared" si="217"/>
        <v>8814</v>
      </c>
      <c r="F216" s="47">
        <f t="shared" si="217"/>
        <v>8815</v>
      </c>
      <c r="G216" s="47">
        <f t="shared" si="217"/>
        <v>8325</v>
      </c>
      <c r="H216" s="47">
        <f t="shared" si="217"/>
        <v>9525</v>
      </c>
      <c r="I216" s="47">
        <f t="shared" ref="I216:J216" si="218">I217+I218</f>
        <v>9836</v>
      </c>
      <c r="J216" s="47">
        <f t="shared" si="218"/>
        <v>9633</v>
      </c>
      <c r="K216" s="47">
        <f t="shared" ref="K216:L216" si="219">K217+K218</f>
        <v>8940</v>
      </c>
      <c r="L216" s="47">
        <f t="shared" si="219"/>
        <v>10146</v>
      </c>
      <c r="M216" s="47">
        <f t="shared" ref="M216" si="220">M217+M218</f>
        <v>6288</v>
      </c>
      <c r="N216" s="47">
        <f>N217+N218</f>
        <v>8718</v>
      </c>
      <c r="O216" s="47">
        <f>O217+O218</f>
        <v>9537</v>
      </c>
    </row>
    <row r="217" spans="1:16" x14ac:dyDescent="0.15">
      <c r="B217" s="102" t="s">
        <v>165</v>
      </c>
      <c r="C217" s="49">
        <f>ROUND(C201*C124/C142,0)</f>
        <v>6667</v>
      </c>
      <c r="D217" s="49">
        <f t="shared" ref="D217:H217" si="221">ROUND(D201*D124/D142,0)</f>
        <v>5969</v>
      </c>
      <c r="E217" s="49">
        <f t="shared" si="221"/>
        <v>6241</v>
      </c>
      <c r="F217" s="49">
        <f t="shared" si="221"/>
        <v>5972</v>
      </c>
      <c r="G217" s="49">
        <f t="shared" si="221"/>
        <v>5491</v>
      </c>
      <c r="H217" s="49">
        <f t="shared" si="221"/>
        <v>6188</v>
      </c>
      <c r="I217" s="49">
        <f t="shared" ref="I217:J217" si="222">ROUND(I201*I124/I142,0)</f>
        <v>6359</v>
      </c>
      <c r="J217" s="49">
        <f t="shared" si="222"/>
        <v>6144</v>
      </c>
      <c r="K217" s="49">
        <f t="shared" ref="K217:L217" si="223">ROUND(K201*K124/K142,0)</f>
        <v>5330</v>
      </c>
      <c r="L217" s="49">
        <f t="shared" si="223"/>
        <v>6725</v>
      </c>
      <c r="M217" s="49">
        <f t="shared" ref="M217" si="224">ROUND(M201*M124/M142,0)</f>
        <v>4409</v>
      </c>
      <c r="N217" s="49">
        <f>ROUND(N201*N124/N142,0)</f>
        <v>6551</v>
      </c>
      <c r="O217" s="49">
        <f>ROUND(O201*O124/O142,0)</f>
        <v>6648</v>
      </c>
    </row>
    <row r="218" spans="1:16" x14ac:dyDescent="0.15">
      <c r="B218" s="106" t="s">
        <v>166</v>
      </c>
      <c r="C218" s="49">
        <f>ROUND(C202*C125/C143,0)</f>
        <v>2597</v>
      </c>
      <c r="D218" s="49">
        <f t="shared" ref="D218:H218" si="225">ROUND(D202*D125/D143,0)</f>
        <v>2812</v>
      </c>
      <c r="E218" s="49">
        <f t="shared" si="225"/>
        <v>2573</v>
      </c>
      <c r="F218" s="49">
        <f t="shared" si="225"/>
        <v>2843</v>
      </c>
      <c r="G218" s="49">
        <f t="shared" si="225"/>
        <v>2834</v>
      </c>
      <c r="H218" s="49">
        <f t="shared" si="225"/>
        <v>3337</v>
      </c>
      <c r="I218" s="49">
        <f t="shared" ref="I218:J218" si="226">ROUND(I202*I125/I143,0)</f>
        <v>3477</v>
      </c>
      <c r="J218" s="49">
        <f t="shared" si="226"/>
        <v>3489</v>
      </c>
      <c r="K218" s="49">
        <f t="shared" ref="K218:L218" si="227">ROUND(K202*K125/K143,0)</f>
        <v>3610</v>
      </c>
      <c r="L218" s="49">
        <f t="shared" si="227"/>
        <v>3421</v>
      </c>
      <c r="M218" s="49">
        <f t="shared" ref="M218" si="228">ROUND(M202*M125/M143,0)</f>
        <v>1879</v>
      </c>
      <c r="N218" s="49">
        <f>ROUND(N202*N125/N143,0)</f>
        <v>2167</v>
      </c>
      <c r="O218" s="49">
        <f>ROUND(O202*O125/O143,0)</f>
        <v>2889</v>
      </c>
    </row>
    <row r="219" spans="1:16" x14ac:dyDescent="0.15">
      <c r="B219" s="43" t="s">
        <v>182</v>
      </c>
      <c r="C219" s="47">
        <f>C220+C221</f>
        <v>3852</v>
      </c>
      <c r="D219" s="47">
        <f t="shared" ref="D219:H219" si="229">D220+D221</f>
        <v>3317</v>
      </c>
      <c r="E219" s="47">
        <f t="shared" si="229"/>
        <v>3236</v>
      </c>
      <c r="F219" s="47">
        <f t="shared" si="229"/>
        <v>3310</v>
      </c>
      <c r="G219" s="47">
        <f t="shared" si="229"/>
        <v>3280</v>
      </c>
      <c r="H219" s="47">
        <f t="shared" si="229"/>
        <v>3889</v>
      </c>
      <c r="I219" s="47">
        <f t="shared" ref="I219:J219" si="230">I220+I221</f>
        <v>4135</v>
      </c>
      <c r="J219" s="47">
        <f t="shared" si="230"/>
        <v>4106</v>
      </c>
      <c r="K219" s="47">
        <f t="shared" ref="K219:L219" si="231">K220+K221</f>
        <v>3626</v>
      </c>
      <c r="L219" s="47">
        <f t="shared" si="231"/>
        <v>3933</v>
      </c>
      <c r="M219" s="47">
        <f t="shared" ref="M219" si="232">M220+M221</f>
        <v>2284</v>
      </c>
      <c r="N219" s="47">
        <f>N220+N221</f>
        <v>3211</v>
      </c>
      <c r="O219" s="47">
        <f>O220+O221</f>
        <v>3760</v>
      </c>
    </row>
    <row r="220" spans="1:16" x14ac:dyDescent="0.15">
      <c r="B220" s="102" t="s">
        <v>165</v>
      </c>
      <c r="C220" s="49">
        <f>ROUND(C201*C133/C142,0)</f>
        <v>3365</v>
      </c>
      <c r="D220" s="49">
        <f t="shared" ref="D220:H220" si="233">ROUND(D201*D133/D142,0)</f>
        <v>2796</v>
      </c>
      <c r="E220" s="49">
        <f t="shared" si="233"/>
        <v>2790</v>
      </c>
      <c r="F220" s="49">
        <f t="shared" si="233"/>
        <v>2806</v>
      </c>
      <c r="G220" s="49">
        <f t="shared" si="233"/>
        <v>2848</v>
      </c>
      <c r="H220" s="49">
        <f t="shared" si="233"/>
        <v>3388</v>
      </c>
      <c r="I220" s="49">
        <f t="shared" ref="I220:J220" si="234">ROUND(I201*I133/I142,0)</f>
        <v>3601</v>
      </c>
      <c r="J220" s="49">
        <f t="shared" si="234"/>
        <v>3511</v>
      </c>
      <c r="K220" s="49">
        <f t="shared" ref="K220:L220" si="235">ROUND(K201*K133/K142,0)</f>
        <v>3043</v>
      </c>
      <c r="L220" s="49">
        <f t="shared" si="235"/>
        <v>3331</v>
      </c>
      <c r="M220" s="49">
        <f t="shared" ref="M220" si="236">ROUND(M201*M133/M142,0)</f>
        <v>2083</v>
      </c>
      <c r="N220" s="49">
        <f>ROUND(N201*N133/N142,0)</f>
        <v>2939</v>
      </c>
      <c r="O220" s="49">
        <f>ROUND(O201*O133/O142,0)</f>
        <v>3349</v>
      </c>
    </row>
    <row r="221" spans="1:16" x14ac:dyDescent="0.15">
      <c r="B221" s="106" t="s">
        <v>166</v>
      </c>
      <c r="C221" s="53">
        <f>ROUND(C202*C134/C143,0)</f>
        <v>487</v>
      </c>
      <c r="D221" s="53">
        <f t="shared" ref="D221:H221" si="237">ROUND(D202*D134/D143,0)</f>
        <v>521</v>
      </c>
      <c r="E221" s="53">
        <f t="shared" si="237"/>
        <v>446</v>
      </c>
      <c r="F221" s="53">
        <f t="shared" si="237"/>
        <v>504</v>
      </c>
      <c r="G221" s="53">
        <f t="shared" si="237"/>
        <v>432</v>
      </c>
      <c r="H221" s="53">
        <f t="shared" si="237"/>
        <v>501</v>
      </c>
      <c r="I221" s="53">
        <f t="shared" ref="I221:J221" si="238">ROUND(I202*I134/I143,0)</f>
        <v>534</v>
      </c>
      <c r="J221" s="53">
        <f t="shared" si="238"/>
        <v>595</v>
      </c>
      <c r="K221" s="53">
        <f t="shared" ref="K221:L221" si="239">ROUND(K202*K134/K143,0)</f>
        <v>583</v>
      </c>
      <c r="L221" s="53">
        <f t="shared" si="239"/>
        <v>602</v>
      </c>
      <c r="M221" s="53">
        <f t="shared" ref="M221" si="240">ROUND(M202*M134/M143,0)</f>
        <v>201</v>
      </c>
      <c r="N221" s="53">
        <f>ROUND(N202*N134/N143,0)</f>
        <v>272</v>
      </c>
      <c r="O221" s="53">
        <f>ROUND(O202*O134/O143,0)</f>
        <v>411</v>
      </c>
    </row>
    <row r="222" spans="1:16" x14ac:dyDescent="0.15">
      <c r="B222" s="452" t="s">
        <v>492</v>
      </c>
      <c r="C222" s="454">
        <f>C207+C210+C213+C216+C219-地域観光消費2!D18</f>
        <v>0</v>
      </c>
      <c r="D222" s="454">
        <f>D207+D210+D213+D216+D219-地域観光消費2!E18</f>
        <v>0</v>
      </c>
      <c r="E222" s="454">
        <f>E207+E210+E213+E216+E219-地域観光消費2!F18</f>
        <v>0</v>
      </c>
      <c r="F222" s="454">
        <f>F207+F210+F213+F216+F219-地域観光消費2!G18</f>
        <v>0</v>
      </c>
      <c r="G222" s="454">
        <f>G207+G210+G213+G216+G219-地域観光消費2!H18</f>
        <v>0</v>
      </c>
      <c r="H222" s="454">
        <f>H207+H210+H213+H216+H219-地域観光消費2!I18</f>
        <v>0</v>
      </c>
      <c r="I222" s="454">
        <f>I207+I210+I213+I216+I219-地域観光消費2!J18</f>
        <v>0</v>
      </c>
      <c r="J222" s="454">
        <f>J207+J210+J213+J216+J219-地域観光消費2!K18</f>
        <v>0</v>
      </c>
      <c r="K222" s="454">
        <f>K207+K210+K213+K216+K219-地域観光消費2!L18</f>
        <v>0</v>
      </c>
      <c r="L222" s="454">
        <f>L207+L210+L213+L216+L219-地域観光消費2!M18</f>
        <v>0</v>
      </c>
      <c r="M222" s="454">
        <f>M207+M210+M213+M216+M219-地域観光消費2!N18</f>
        <v>0</v>
      </c>
      <c r="N222" s="454">
        <f>N207+N210+N213+N216+N219-地域観光消費2!O18</f>
        <v>0</v>
      </c>
      <c r="O222" s="454">
        <f>O207+O210+O213+O216+O219-地域観光消費2!P18</f>
        <v>0</v>
      </c>
    </row>
    <row r="223" spans="1:16" x14ac:dyDescent="0.15">
      <c r="C223" s="54"/>
      <c r="D223" s="54"/>
      <c r="E223" s="54"/>
      <c r="F223" s="54"/>
      <c r="G223" s="54"/>
      <c r="H223" s="54"/>
      <c r="I223" s="54"/>
    </row>
    <row r="224" spans="1:16" x14ac:dyDescent="0.15">
      <c r="A224" t="s">
        <v>174</v>
      </c>
      <c r="B224" s="67"/>
      <c r="C224" s="789" t="s">
        <v>169</v>
      </c>
      <c r="D224" s="789" t="s">
        <v>70</v>
      </c>
      <c r="E224" s="789" t="s">
        <v>67</v>
      </c>
      <c r="F224" s="789" t="s">
        <v>61</v>
      </c>
      <c r="G224" s="789" t="s">
        <v>60</v>
      </c>
      <c r="H224" s="789" t="s">
        <v>75</v>
      </c>
      <c r="I224" s="789" t="s">
        <v>76</v>
      </c>
      <c r="J224" s="345" t="s">
        <v>395</v>
      </c>
      <c r="K224" s="345" t="s">
        <v>447</v>
      </c>
      <c r="L224" s="789" t="s">
        <v>464</v>
      </c>
      <c r="M224" s="345" t="s">
        <v>514</v>
      </c>
      <c r="N224" s="345" t="s">
        <v>2170</v>
      </c>
      <c r="O224" s="345" t="s">
        <v>2197</v>
      </c>
    </row>
    <row r="225" spans="2:15" x14ac:dyDescent="0.15">
      <c r="B225" s="43" t="s">
        <v>178</v>
      </c>
      <c r="C225" s="47">
        <f>C226+C227</f>
        <v>9368</v>
      </c>
      <c r="D225" s="47">
        <f t="shared" ref="D225:H225" si="241">D226+D227</f>
        <v>8975</v>
      </c>
      <c r="E225" s="47">
        <f t="shared" si="241"/>
        <v>9023</v>
      </c>
      <c r="F225" s="47">
        <f t="shared" si="241"/>
        <v>8957</v>
      </c>
      <c r="G225" s="47">
        <f t="shared" si="241"/>
        <v>8996</v>
      </c>
      <c r="H225" s="47">
        <f t="shared" si="241"/>
        <v>10324</v>
      </c>
      <c r="I225" s="47">
        <f t="shared" ref="I225:J225" si="242">I226+I227</f>
        <v>9631</v>
      </c>
      <c r="J225" s="47">
        <f t="shared" si="242"/>
        <v>10196</v>
      </c>
      <c r="K225" s="47">
        <f t="shared" ref="K225:L225" si="243">K226+K227</f>
        <v>11272</v>
      </c>
      <c r="L225" s="47">
        <f t="shared" si="243"/>
        <v>10698</v>
      </c>
      <c r="M225" s="47">
        <f t="shared" ref="M225:N225" si="244">M226+M227</f>
        <v>5856</v>
      </c>
      <c r="N225" s="47">
        <f t="shared" si="244"/>
        <v>7585</v>
      </c>
      <c r="O225" s="47">
        <f t="shared" ref="O225" si="245">O226+O227</f>
        <v>10557</v>
      </c>
    </row>
    <row r="226" spans="2:15" x14ac:dyDescent="0.15">
      <c r="B226" s="102" t="s">
        <v>165</v>
      </c>
      <c r="C226" s="49">
        <f>ROUND(C86*C97/C142,0)</f>
        <v>9040</v>
      </c>
      <c r="D226" s="49">
        <f t="shared" ref="D226:I226" si="246">ROUND(D86*D97/D142,0)</f>
        <v>8589</v>
      </c>
      <c r="E226" s="49">
        <f t="shared" si="246"/>
        <v>8655</v>
      </c>
      <c r="F226" s="49">
        <f t="shared" si="246"/>
        <v>8619</v>
      </c>
      <c r="G226" s="49">
        <f t="shared" si="246"/>
        <v>8670</v>
      </c>
      <c r="H226" s="49">
        <f t="shared" si="246"/>
        <v>9912</v>
      </c>
      <c r="I226" s="49">
        <f t="shared" si="246"/>
        <v>9260</v>
      </c>
      <c r="J226" s="49">
        <f t="shared" ref="J226:K226" si="247">ROUND(J86*J97/J142,0)</f>
        <v>9825</v>
      </c>
      <c r="K226" s="49">
        <f t="shared" si="247"/>
        <v>10926</v>
      </c>
      <c r="L226" s="49">
        <f t="shared" ref="L226:M226" si="248">ROUND(L86*L97/L142,0)</f>
        <v>10407</v>
      </c>
      <c r="M226" s="49">
        <f t="shared" si="248"/>
        <v>5700</v>
      </c>
      <c r="N226" s="49">
        <f t="shared" ref="N226:O226" si="249">ROUND(N86*N97/N142,0)</f>
        <v>7423</v>
      </c>
      <c r="O226" s="49">
        <f t="shared" si="249"/>
        <v>10371</v>
      </c>
    </row>
    <row r="227" spans="2:15" x14ac:dyDescent="0.15">
      <c r="B227" s="103" t="s">
        <v>166</v>
      </c>
      <c r="C227" s="49">
        <f>ROUND(C87*C98/C143,0)</f>
        <v>328</v>
      </c>
      <c r="D227" s="49">
        <f t="shared" ref="D227:I227" si="250">ROUND(D87*D98/D143,0)</f>
        <v>386</v>
      </c>
      <c r="E227" s="49">
        <f t="shared" si="250"/>
        <v>368</v>
      </c>
      <c r="F227" s="49">
        <f t="shared" si="250"/>
        <v>338</v>
      </c>
      <c r="G227" s="49">
        <f t="shared" si="250"/>
        <v>326</v>
      </c>
      <c r="H227" s="49">
        <f t="shared" si="250"/>
        <v>412</v>
      </c>
      <c r="I227" s="49">
        <f t="shared" si="250"/>
        <v>371</v>
      </c>
      <c r="J227" s="49">
        <f t="shared" ref="J227:K227" si="251">ROUND(J87*J98/J143,0)</f>
        <v>371</v>
      </c>
      <c r="K227" s="49">
        <f t="shared" si="251"/>
        <v>346</v>
      </c>
      <c r="L227" s="49">
        <f t="shared" ref="L227:M227" si="252">ROUND(L87*L98/L143,0)</f>
        <v>291</v>
      </c>
      <c r="M227" s="49">
        <f t="shared" si="252"/>
        <v>156</v>
      </c>
      <c r="N227" s="49">
        <f t="shared" ref="N227:O227" si="253">ROUND(N87*N98/N143,0)</f>
        <v>162</v>
      </c>
      <c r="O227" s="49">
        <f t="shared" si="253"/>
        <v>186</v>
      </c>
    </row>
    <row r="228" spans="2:15" x14ac:dyDescent="0.15">
      <c r="B228" s="43" t="s">
        <v>179</v>
      </c>
      <c r="C228" s="47">
        <f>C229+C230</f>
        <v>28436</v>
      </c>
      <c r="D228" s="47">
        <f t="shared" ref="D228:H228" si="254">D229+D230</f>
        <v>27782</v>
      </c>
      <c r="E228" s="47">
        <f t="shared" si="254"/>
        <v>25975</v>
      </c>
      <c r="F228" s="47">
        <f t="shared" si="254"/>
        <v>27017</v>
      </c>
      <c r="G228" s="47">
        <f t="shared" si="254"/>
        <v>25083</v>
      </c>
      <c r="H228" s="47">
        <f t="shared" si="254"/>
        <v>27791</v>
      </c>
      <c r="I228" s="47">
        <f t="shared" ref="I228:J228" si="255">I229+I230</f>
        <v>30025</v>
      </c>
      <c r="J228" s="47">
        <f t="shared" si="255"/>
        <v>30976</v>
      </c>
      <c r="K228" s="47">
        <f t="shared" ref="K228:L228" si="256">K229+K230</f>
        <v>42878</v>
      </c>
      <c r="L228" s="47">
        <f t="shared" si="256"/>
        <v>40127</v>
      </c>
      <c r="M228" s="47">
        <f t="shared" ref="M228:N228" si="257">M229+M230</f>
        <v>21525</v>
      </c>
      <c r="N228" s="47">
        <f t="shared" si="257"/>
        <v>33424</v>
      </c>
      <c r="O228" s="47">
        <f t="shared" ref="O228" si="258">O229+O230</f>
        <v>42919</v>
      </c>
    </row>
    <row r="229" spans="2:15" x14ac:dyDescent="0.15">
      <c r="B229" s="457" t="s">
        <v>165</v>
      </c>
      <c r="C229" s="458">
        <f>ROUND(C86*C106/C142,0)</f>
        <v>27351</v>
      </c>
      <c r="D229" s="458">
        <f>ROUND(D86*D106/D142,0)-1</f>
        <v>26188</v>
      </c>
      <c r="E229" s="458">
        <f>ROUND(E86*E106/E142,0)+1</f>
        <v>24949</v>
      </c>
      <c r="F229" s="458">
        <f t="shared" ref="F229:O229" si="259">ROUND(F86*F106/F142,0)</f>
        <v>25935</v>
      </c>
      <c r="G229" s="458">
        <f>ROUND(G86*G106/G142,0)+1</f>
        <v>23956</v>
      </c>
      <c r="H229" s="458">
        <f>ROUND(H86*H106/H142,0)-1</f>
        <v>26345</v>
      </c>
      <c r="I229" s="458">
        <f>ROUND(I86*I106/I142,0)-1</f>
        <v>28633</v>
      </c>
      <c r="J229" s="458">
        <f t="shared" si="259"/>
        <v>29562</v>
      </c>
      <c r="K229" s="458">
        <f t="shared" si="259"/>
        <v>41632</v>
      </c>
      <c r="L229" s="458">
        <f>ROUND(L86*L106/L142,0)+1</f>
        <v>38896</v>
      </c>
      <c r="M229" s="458">
        <f t="shared" si="259"/>
        <v>20692</v>
      </c>
      <c r="N229" s="458">
        <f>ROUND(N86*N106/N142,0)-2</f>
        <v>32539</v>
      </c>
      <c r="O229" s="458">
        <f t="shared" si="259"/>
        <v>41058</v>
      </c>
    </row>
    <row r="230" spans="2:15" x14ac:dyDescent="0.15">
      <c r="B230" s="106" t="s">
        <v>166</v>
      </c>
      <c r="C230" s="53">
        <f>ROUND(C87*C107/C143,0)</f>
        <v>1085</v>
      </c>
      <c r="D230" s="53">
        <f t="shared" ref="D230:I230" si="260">ROUND(D87*D107/D143,0)</f>
        <v>1594</v>
      </c>
      <c r="E230" s="53">
        <f t="shared" si="260"/>
        <v>1026</v>
      </c>
      <c r="F230" s="53">
        <f t="shared" si="260"/>
        <v>1082</v>
      </c>
      <c r="G230" s="53">
        <f t="shared" si="260"/>
        <v>1127</v>
      </c>
      <c r="H230" s="53">
        <f t="shared" si="260"/>
        <v>1446</v>
      </c>
      <c r="I230" s="53">
        <f t="shared" si="260"/>
        <v>1392</v>
      </c>
      <c r="J230" s="53">
        <f t="shared" ref="J230:K230" si="261">ROUND(J87*J107/J143,0)</f>
        <v>1414</v>
      </c>
      <c r="K230" s="53">
        <f t="shared" si="261"/>
        <v>1246</v>
      </c>
      <c r="L230" s="53">
        <f t="shared" ref="L230:M230" si="262">ROUND(L87*L107/L143,0)</f>
        <v>1231</v>
      </c>
      <c r="M230" s="53">
        <f t="shared" si="262"/>
        <v>833</v>
      </c>
      <c r="N230" s="53">
        <f t="shared" ref="N230:O230" si="263">ROUND(N87*N107/N143,0)</f>
        <v>885</v>
      </c>
      <c r="O230" s="53">
        <f t="shared" si="263"/>
        <v>1861</v>
      </c>
    </row>
    <row r="231" spans="2:15" x14ac:dyDescent="0.15">
      <c r="B231" t="s">
        <v>180</v>
      </c>
      <c r="C231" s="47">
        <f>C232+C233</f>
        <v>7004</v>
      </c>
      <c r="D231" s="47">
        <f t="shared" ref="D231:H231" si="264">D232+D233</f>
        <v>6908</v>
      </c>
      <c r="E231" s="47">
        <f t="shared" si="264"/>
        <v>6510</v>
      </c>
      <c r="F231" s="47">
        <f t="shared" si="264"/>
        <v>6708</v>
      </c>
      <c r="G231" s="47">
        <f t="shared" si="264"/>
        <v>6336</v>
      </c>
      <c r="H231" s="47">
        <f t="shared" si="264"/>
        <v>7233</v>
      </c>
      <c r="I231" s="47">
        <f t="shared" ref="I231:J231" si="265">I232+I233</f>
        <v>8101</v>
      </c>
      <c r="J231" s="47">
        <f t="shared" si="265"/>
        <v>8863</v>
      </c>
      <c r="K231" s="47">
        <f t="shared" ref="K231:L231" si="266">K232+K233</f>
        <v>8458</v>
      </c>
      <c r="L231" s="47">
        <f t="shared" si="266"/>
        <v>8919</v>
      </c>
      <c r="M231" s="47">
        <f t="shared" ref="M231:N231" si="267">M232+M233</f>
        <v>3960</v>
      </c>
      <c r="N231" s="47">
        <f t="shared" si="267"/>
        <v>4987</v>
      </c>
      <c r="O231" s="47">
        <f t="shared" ref="O231" si="268">O232+O233</f>
        <v>5677</v>
      </c>
    </row>
    <row r="232" spans="2:15" x14ac:dyDescent="0.15">
      <c r="B232" s="102" t="s">
        <v>165</v>
      </c>
      <c r="C232" s="49">
        <f>ROUND(C86*C115/C142,0)</f>
        <v>6962</v>
      </c>
      <c r="D232" s="49">
        <f t="shared" ref="D232:I232" si="269">ROUND(D86*D115/D142,0)</f>
        <v>6697</v>
      </c>
      <c r="E232" s="49">
        <f t="shared" si="269"/>
        <v>6322</v>
      </c>
      <c r="F232" s="49">
        <f t="shared" si="269"/>
        <v>6536</v>
      </c>
      <c r="G232" s="49">
        <f t="shared" si="269"/>
        <v>6174</v>
      </c>
      <c r="H232" s="49">
        <f t="shared" si="269"/>
        <v>7019</v>
      </c>
      <c r="I232" s="49">
        <f t="shared" si="269"/>
        <v>7866</v>
      </c>
      <c r="J232" s="49">
        <f t="shared" ref="J232:K232" si="270">ROUND(J86*J115/J142,0)</f>
        <v>8624</v>
      </c>
      <c r="K232" s="49">
        <f t="shared" si="270"/>
        <v>8348</v>
      </c>
      <c r="L232" s="49">
        <f t="shared" ref="L232:M232" si="271">ROUND(L86*L115/L142,0)</f>
        <v>8810</v>
      </c>
      <c r="M232" s="49">
        <f t="shared" si="271"/>
        <v>3894</v>
      </c>
      <c r="N232" s="49">
        <f t="shared" ref="N232:O232" si="272">ROUND(N86*N115/N142,0)</f>
        <v>4820</v>
      </c>
      <c r="O232" s="49">
        <f t="shared" si="272"/>
        <v>5517</v>
      </c>
    </row>
    <row r="233" spans="2:15" x14ac:dyDescent="0.15">
      <c r="B233" s="103" t="s">
        <v>166</v>
      </c>
      <c r="C233" s="49">
        <f>ROUND(C87*C116/C143,0)</f>
        <v>42</v>
      </c>
      <c r="D233" s="49">
        <f t="shared" ref="D233:I233" si="273">ROUND(D87*D116/D143,0)</f>
        <v>211</v>
      </c>
      <c r="E233" s="49">
        <f t="shared" si="273"/>
        <v>188</v>
      </c>
      <c r="F233" s="49">
        <f t="shared" si="273"/>
        <v>172</v>
      </c>
      <c r="G233" s="49">
        <f t="shared" si="273"/>
        <v>162</v>
      </c>
      <c r="H233" s="49">
        <f t="shared" si="273"/>
        <v>214</v>
      </c>
      <c r="I233" s="49">
        <f t="shared" si="273"/>
        <v>235</v>
      </c>
      <c r="J233" s="49">
        <f t="shared" ref="J233:K233" si="274">ROUND(J87*J116/J143,0)</f>
        <v>239</v>
      </c>
      <c r="K233" s="49">
        <f t="shared" si="274"/>
        <v>110</v>
      </c>
      <c r="L233" s="49">
        <f t="shared" ref="L233:M233" si="275">ROUND(L87*L116/L143,0)</f>
        <v>109</v>
      </c>
      <c r="M233" s="49">
        <f t="shared" si="275"/>
        <v>66</v>
      </c>
      <c r="N233" s="49">
        <f t="shared" ref="N233:O233" si="276">ROUND(N87*N116/N143,0)</f>
        <v>167</v>
      </c>
      <c r="O233" s="49">
        <f t="shared" si="276"/>
        <v>160</v>
      </c>
    </row>
    <row r="234" spans="2:15" x14ac:dyDescent="0.15">
      <c r="B234" s="43" t="s">
        <v>181</v>
      </c>
      <c r="C234" s="47">
        <f>C235+C236</f>
        <v>8585</v>
      </c>
      <c r="D234" s="47">
        <f t="shared" ref="D234:H234" si="277">D235+D236</f>
        <v>8063</v>
      </c>
      <c r="E234" s="47">
        <f t="shared" si="277"/>
        <v>8031</v>
      </c>
      <c r="F234" s="47">
        <f t="shared" si="277"/>
        <v>8078</v>
      </c>
      <c r="G234" s="47">
        <f t="shared" si="277"/>
        <v>7717</v>
      </c>
      <c r="H234" s="47">
        <f t="shared" si="277"/>
        <v>8679</v>
      </c>
      <c r="I234" s="47">
        <f t="shared" ref="I234:J234" si="278">I235+I236</f>
        <v>8918</v>
      </c>
      <c r="J234" s="47">
        <f t="shared" si="278"/>
        <v>8589</v>
      </c>
      <c r="K234" s="47">
        <f t="shared" ref="K234:L234" si="279">K235+K236</f>
        <v>8281</v>
      </c>
      <c r="L234" s="47">
        <f t="shared" si="279"/>
        <v>10283</v>
      </c>
      <c r="M234" s="47">
        <f t="shared" ref="M234:N234" si="280">M235+M236</f>
        <v>7093</v>
      </c>
      <c r="N234" s="47">
        <f t="shared" si="280"/>
        <v>9316</v>
      </c>
      <c r="O234" s="47">
        <f t="shared" ref="O234" si="281">O235+O236</f>
        <v>10893</v>
      </c>
    </row>
    <row r="235" spans="2:15" x14ac:dyDescent="0.15">
      <c r="B235" s="102" t="s">
        <v>165</v>
      </c>
      <c r="C235" s="49">
        <f>ROUND(C86*C124/C142,0)</f>
        <v>7239</v>
      </c>
      <c r="D235" s="49">
        <f t="shared" ref="D235:I235" si="282">ROUND(D86*D124/D142,0)</f>
        <v>6579</v>
      </c>
      <c r="E235" s="49">
        <f t="shared" si="282"/>
        <v>6593</v>
      </c>
      <c r="F235" s="49">
        <f t="shared" si="282"/>
        <v>6663</v>
      </c>
      <c r="G235" s="49">
        <f t="shared" si="282"/>
        <v>6233</v>
      </c>
      <c r="H235" s="49">
        <f t="shared" si="282"/>
        <v>6734</v>
      </c>
      <c r="I235" s="49">
        <f t="shared" si="282"/>
        <v>7005</v>
      </c>
      <c r="J235" s="49">
        <f t="shared" ref="J235:K235" si="283">ROUND(J86*J124/J142,0)</f>
        <v>6804</v>
      </c>
      <c r="K235" s="49">
        <f t="shared" si="283"/>
        <v>6550</v>
      </c>
      <c r="L235" s="49">
        <f t="shared" ref="L235:M235" si="284">ROUND(L86*L124/L142,0)</f>
        <v>8918</v>
      </c>
      <c r="M235" s="49">
        <f t="shared" si="284"/>
        <v>6305</v>
      </c>
      <c r="N235" s="49">
        <f t="shared" ref="N235:O235" si="285">ROUND(N86*N124/N142,0)</f>
        <v>8508</v>
      </c>
      <c r="O235" s="49">
        <f t="shared" si="285"/>
        <v>9219</v>
      </c>
    </row>
    <row r="236" spans="2:15" x14ac:dyDescent="0.15">
      <c r="B236" s="106" t="s">
        <v>166</v>
      </c>
      <c r="C236" s="53">
        <f>ROUND(C87*C125/C143,0)</f>
        <v>1346</v>
      </c>
      <c r="D236" s="53">
        <f t="shared" ref="D236:I236" si="286">ROUND(D87*D125/D143,0)</f>
        <v>1484</v>
      </c>
      <c r="E236" s="53">
        <f t="shared" si="286"/>
        <v>1438</v>
      </c>
      <c r="F236" s="53">
        <f t="shared" si="286"/>
        <v>1415</v>
      </c>
      <c r="G236" s="53">
        <f t="shared" si="286"/>
        <v>1484</v>
      </c>
      <c r="H236" s="53">
        <f t="shared" si="286"/>
        <v>1945</v>
      </c>
      <c r="I236" s="53">
        <f t="shared" si="286"/>
        <v>1913</v>
      </c>
      <c r="J236" s="53">
        <f t="shared" ref="J236:K236" si="287">ROUND(J87*J125/J143,0)</f>
        <v>1785</v>
      </c>
      <c r="K236" s="53">
        <f t="shared" si="287"/>
        <v>1731</v>
      </c>
      <c r="L236" s="53">
        <f t="shared" ref="L236:M236" si="288">ROUND(L87*L125/L143,0)</f>
        <v>1365</v>
      </c>
      <c r="M236" s="53">
        <f t="shared" si="288"/>
        <v>788</v>
      </c>
      <c r="N236" s="53">
        <f t="shared" ref="N236:O236" si="289">ROUND(N87*N125/N143,0)</f>
        <v>808</v>
      </c>
      <c r="O236" s="53">
        <f t="shared" si="289"/>
        <v>1674</v>
      </c>
    </row>
    <row r="237" spans="2:15" x14ac:dyDescent="0.15">
      <c r="B237" t="s">
        <v>182</v>
      </c>
      <c r="C237" s="47">
        <f>C238+C239</f>
        <v>3906</v>
      </c>
      <c r="D237" s="47">
        <f t="shared" ref="D237:H237" si="290">D238+D239</f>
        <v>3357</v>
      </c>
      <c r="E237" s="47">
        <f t="shared" si="290"/>
        <v>3196</v>
      </c>
      <c r="F237" s="47">
        <f t="shared" si="290"/>
        <v>3381</v>
      </c>
      <c r="G237" s="47">
        <f t="shared" si="290"/>
        <v>3459</v>
      </c>
      <c r="H237" s="47">
        <f t="shared" si="290"/>
        <v>3978</v>
      </c>
      <c r="I237" s="47">
        <f t="shared" ref="I237:J237" si="291">I238+I239</f>
        <v>4261</v>
      </c>
      <c r="J237" s="47">
        <f t="shared" si="291"/>
        <v>4193</v>
      </c>
      <c r="K237" s="47">
        <f t="shared" ref="K237:L237" si="292">K238+K239</f>
        <v>4019</v>
      </c>
      <c r="L237" s="47">
        <f t="shared" si="292"/>
        <v>4658</v>
      </c>
      <c r="M237" s="47">
        <f t="shared" ref="M237:N237" si="293">M238+M239</f>
        <v>3062</v>
      </c>
      <c r="N237" s="47">
        <f t="shared" si="293"/>
        <v>3919</v>
      </c>
      <c r="O237" s="47">
        <f t="shared" ref="O237" si="294">O238+O239</f>
        <v>4882</v>
      </c>
    </row>
    <row r="238" spans="2:15" x14ac:dyDescent="0.15">
      <c r="B238" s="102" t="s">
        <v>165</v>
      </c>
      <c r="C238" s="49">
        <f>ROUND(C86*C133/C142,0)</f>
        <v>3654</v>
      </c>
      <c r="D238" s="49">
        <f t="shared" ref="D238:I238" si="295">ROUND(D86*D133/D142,0)</f>
        <v>3082</v>
      </c>
      <c r="E238" s="49">
        <f t="shared" si="295"/>
        <v>2947</v>
      </c>
      <c r="F238" s="49">
        <f t="shared" si="295"/>
        <v>3130</v>
      </c>
      <c r="G238" s="49">
        <f t="shared" si="295"/>
        <v>3233</v>
      </c>
      <c r="H238" s="49">
        <f t="shared" si="295"/>
        <v>3686</v>
      </c>
      <c r="I238" s="49">
        <f t="shared" si="295"/>
        <v>3967</v>
      </c>
      <c r="J238" s="49">
        <f t="shared" ref="J238:K238" si="296">ROUND(J86*J133/J142,0)</f>
        <v>3888</v>
      </c>
      <c r="K238" s="49">
        <f t="shared" si="296"/>
        <v>3740</v>
      </c>
      <c r="L238" s="49">
        <f t="shared" ref="L238:M238" si="297">ROUND(L86*L133/L142,0)</f>
        <v>4418</v>
      </c>
      <c r="M238" s="49">
        <f t="shared" si="297"/>
        <v>2978</v>
      </c>
      <c r="N238" s="49">
        <f t="shared" ref="N238:O238" si="298">ROUND(N86*N133/N142,0)</f>
        <v>3817</v>
      </c>
      <c r="O238" s="49">
        <f t="shared" si="298"/>
        <v>4644</v>
      </c>
    </row>
    <row r="239" spans="2:15" x14ac:dyDescent="0.15">
      <c r="B239" s="106" t="s">
        <v>166</v>
      </c>
      <c r="C239" s="53">
        <f>ROUND(C87*C134/C143,0)</f>
        <v>252</v>
      </c>
      <c r="D239" s="53">
        <f t="shared" ref="D239:I239" si="299">ROUND(D87*D134/D143,0)</f>
        <v>275</v>
      </c>
      <c r="E239" s="53">
        <f t="shared" si="299"/>
        <v>249</v>
      </c>
      <c r="F239" s="53">
        <f t="shared" si="299"/>
        <v>251</v>
      </c>
      <c r="G239" s="53">
        <f t="shared" si="299"/>
        <v>226</v>
      </c>
      <c r="H239" s="53">
        <f t="shared" si="299"/>
        <v>292</v>
      </c>
      <c r="I239" s="53">
        <f t="shared" si="299"/>
        <v>294</v>
      </c>
      <c r="J239" s="53">
        <f t="shared" ref="J239:K239" si="300">ROUND(J87*J134/J143,0)</f>
        <v>305</v>
      </c>
      <c r="K239" s="53">
        <f t="shared" si="300"/>
        <v>279</v>
      </c>
      <c r="L239" s="53">
        <f t="shared" ref="L239:M239" si="301">ROUND(L87*L134/L143,0)</f>
        <v>240</v>
      </c>
      <c r="M239" s="53">
        <f t="shared" si="301"/>
        <v>84</v>
      </c>
      <c r="N239" s="53">
        <f t="shared" ref="N239:O239" si="302">ROUND(N87*N134/N143,0)</f>
        <v>102</v>
      </c>
      <c r="O239" s="53">
        <f t="shared" si="302"/>
        <v>238</v>
      </c>
    </row>
    <row r="240" spans="2:15" x14ac:dyDescent="0.15">
      <c r="B240" s="452" t="s">
        <v>492</v>
      </c>
      <c r="C240" s="453">
        <f>C225+C228+C231+C234+C237-地域観光消費2!D19</f>
        <v>0</v>
      </c>
      <c r="D240" s="453">
        <f>D225+D228+D231+D234+D237-地域観光消費2!E19</f>
        <v>0</v>
      </c>
      <c r="E240" s="453">
        <f>E225+E228+E231+E234+E237-地域観光消費2!F19</f>
        <v>0</v>
      </c>
      <c r="F240" s="453">
        <f>F225+F228+F231+F234+F237-地域観光消費2!G19</f>
        <v>0</v>
      </c>
      <c r="G240" s="453">
        <f>G225+G228+G231+G234+G237-地域観光消費2!H19</f>
        <v>0</v>
      </c>
      <c r="H240" s="453">
        <f>H225+H228+H231+H234+H237-地域観光消費2!I19</f>
        <v>0</v>
      </c>
      <c r="I240" s="453">
        <f>I225+I228+I231+I234+I237-地域観光消費2!J19</f>
        <v>0</v>
      </c>
      <c r="J240" s="453">
        <f>J225+J228+J231+J234+J237-地域観光消費2!K19</f>
        <v>0</v>
      </c>
      <c r="K240" s="453">
        <f>K225+K228+K231+K234+K237-地域観光消費2!L19</f>
        <v>0</v>
      </c>
      <c r="L240" s="453">
        <f>L225+L228+L231+L234+L237-地域観光消費2!M19</f>
        <v>0</v>
      </c>
      <c r="M240" s="453">
        <f>M225+M228+M231+M234+M237-地域観光消費2!N19</f>
        <v>0</v>
      </c>
      <c r="N240" s="453">
        <f>N225+N228+N231+N234+N237-地域観光消費2!O19</f>
        <v>0</v>
      </c>
      <c r="O240" s="453">
        <f>O225+O228+O231+O234+O237-地域観光消費2!P19</f>
        <v>0</v>
      </c>
    </row>
    <row r="241" spans="1:15" x14ac:dyDescent="0.15">
      <c r="A241" s="93" t="s">
        <v>388</v>
      </c>
      <c r="C241" s="54"/>
      <c r="D241" s="54"/>
      <c r="E241" s="54"/>
      <c r="F241" s="212" t="s">
        <v>491</v>
      </c>
      <c r="G241" s="54"/>
      <c r="I241" s="54"/>
      <c r="J241" s="61"/>
      <c r="M241" s="159" t="s">
        <v>168</v>
      </c>
    </row>
    <row r="242" spans="1:15" x14ac:dyDescent="0.15">
      <c r="A242" s="962" t="s">
        <v>381</v>
      </c>
      <c r="B242" s="962"/>
      <c r="C242" s="67" t="s">
        <v>169</v>
      </c>
      <c r="D242" s="67" t="s">
        <v>303</v>
      </c>
      <c r="E242" s="67" t="s">
        <v>304</v>
      </c>
      <c r="F242" s="67" t="s">
        <v>305</v>
      </c>
      <c r="G242" s="67" t="s">
        <v>306</v>
      </c>
      <c r="H242" s="67" t="s">
        <v>307</v>
      </c>
      <c r="I242" s="67" t="s">
        <v>316</v>
      </c>
      <c r="J242" s="45" t="s">
        <v>395</v>
      </c>
      <c r="K242" s="345" t="s">
        <v>447</v>
      </c>
      <c r="L242" s="67" t="s">
        <v>464</v>
      </c>
      <c r="M242" s="345" t="s">
        <v>514</v>
      </c>
      <c r="N242" s="345" t="s">
        <v>2170</v>
      </c>
      <c r="O242" s="345" t="s">
        <v>2197</v>
      </c>
    </row>
    <row r="243" spans="1:15" x14ac:dyDescent="0.15">
      <c r="A243" s="43" t="s">
        <v>372</v>
      </c>
      <c r="B243" s="43" t="s">
        <v>370</v>
      </c>
      <c r="C243" s="59">
        <f>C208+C211+C214+C217+C220</f>
        <v>49962</v>
      </c>
      <c r="D243" s="59">
        <f t="shared" ref="D243:I243" si="303">D208+D211+D214+D217+D220</f>
        <v>46394</v>
      </c>
      <c r="E243" s="59">
        <f t="shared" si="303"/>
        <v>46824</v>
      </c>
      <c r="F243" s="59">
        <f t="shared" si="303"/>
        <v>45603</v>
      </c>
      <c r="G243" s="59">
        <f t="shared" si="303"/>
        <v>42525</v>
      </c>
      <c r="H243" s="59">
        <f t="shared" si="303"/>
        <v>49346</v>
      </c>
      <c r="I243" s="59">
        <f t="shared" si="303"/>
        <v>51505</v>
      </c>
      <c r="J243" s="59">
        <f t="shared" ref="J243:K243" si="304">J208+J211+J214+J217+J220</f>
        <v>53010</v>
      </c>
      <c r="K243" s="59">
        <f t="shared" si="304"/>
        <v>57941</v>
      </c>
      <c r="L243" s="59">
        <f t="shared" ref="L243:M243" si="305">L208+L211+L214+L217+L220</f>
        <v>53875</v>
      </c>
      <c r="M243" s="59">
        <f t="shared" si="305"/>
        <v>27671</v>
      </c>
      <c r="N243" s="59">
        <f>N208+N211+N214+N217+N220</f>
        <v>43972</v>
      </c>
      <c r="O243" s="59">
        <f>O208+O211+O214+O217+O220</f>
        <v>51064</v>
      </c>
    </row>
    <row r="244" spans="1:15" x14ac:dyDescent="0.15">
      <c r="B244" t="s">
        <v>371</v>
      </c>
      <c r="C244" s="68">
        <f>C226+C229+C232+C235+C238</f>
        <v>54246</v>
      </c>
      <c r="D244" s="68">
        <f t="shared" ref="D244:I244" si="306">D226+D229+D232+D235+D238</f>
        <v>51135</v>
      </c>
      <c r="E244" s="68">
        <f t="shared" si="306"/>
        <v>49466</v>
      </c>
      <c r="F244" s="68">
        <f t="shared" si="306"/>
        <v>50883</v>
      </c>
      <c r="G244" s="68">
        <f t="shared" si="306"/>
        <v>48266</v>
      </c>
      <c r="H244" s="68">
        <f t="shared" si="306"/>
        <v>53696</v>
      </c>
      <c r="I244" s="68">
        <f t="shared" si="306"/>
        <v>56731</v>
      </c>
      <c r="J244" s="68">
        <f t="shared" ref="J244:K244" si="307">J226+J229+J232+J235+J238</f>
        <v>58703</v>
      </c>
      <c r="K244" s="68">
        <f t="shared" si="307"/>
        <v>71196</v>
      </c>
      <c r="L244" s="68">
        <f t="shared" ref="L244:M244" si="308">L226+L229+L232+L235+L238</f>
        <v>71449</v>
      </c>
      <c r="M244" s="68">
        <f t="shared" si="308"/>
        <v>39569</v>
      </c>
      <c r="N244" s="68">
        <f t="shared" ref="N244:O244" si="309">N226+N229+N232+N235+N238</f>
        <v>57107</v>
      </c>
      <c r="O244" s="68">
        <f t="shared" si="309"/>
        <v>70809</v>
      </c>
    </row>
    <row r="245" spans="1:15" x14ac:dyDescent="0.15">
      <c r="A245" s="61"/>
      <c r="B245" s="67" t="s">
        <v>369</v>
      </c>
      <c r="C245" s="239">
        <f>SUM(C243:C244)</f>
        <v>104208</v>
      </c>
      <c r="D245" s="239">
        <f t="shared" ref="D245:I245" si="310">SUM(D243:D244)</f>
        <v>97529</v>
      </c>
      <c r="E245" s="239">
        <f t="shared" si="310"/>
        <v>96290</v>
      </c>
      <c r="F245" s="239">
        <f t="shared" si="310"/>
        <v>96486</v>
      </c>
      <c r="G245" s="239">
        <f t="shared" si="310"/>
        <v>90791</v>
      </c>
      <c r="H245" s="239">
        <f t="shared" si="310"/>
        <v>103042</v>
      </c>
      <c r="I245" s="239">
        <f t="shared" si="310"/>
        <v>108236</v>
      </c>
      <c r="J245" s="239">
        <f t="shared" ref="J245:K245" si="311">SUM(J243:J244)</f>
        <v>111713</v>
      </c>
      <c r="K245" s="239">
        <f t="shared" si="311"/>
        <v>129137</v>
      </c>
      <c r="L245" s="239">
        <f t="shared" ref="L245:M245" si="312">SUM(L243:L244)</f>
        <v>125324</v>
      </c>
      <c r="M245" s="239">
        <f t="shared" si="312"/>
        <v>67240</v>
      </c>
      <c r="N245" s="239">
        <f t="shared" ref="N245:O245" si="313">SUM(N243:N244)</f>
        <v>101079</v>
      </c>
      <c r="O245" s="239">
        <f t="shared" si="313"/>
        <v>121873</v>
      </c>
    </row>
    <row r="246" spans="1:15" x14ac:dyDescent="0.15">
      <c r="A246" s="43" t="s">
        <v>373</v>
      </c>
      <c r="B246" s="43" t="s">
        <v>374</v>
      </c>
      <c r="C246" s="59">
        <f>C155+C163+C171+C179+C187</f>
        <v>2576</v>
      </c>
      <c r="D246" s="59">
        <f t="shared" ref="D246:I246" si="314">D155+D163+D171+D179+D187</f>
        <v>3445</v>
      </c>
      <c r="E246" s="59">
        <f t="shared" si="314"/>
        <v>3297</v>
      </c>
      <c r="F246" s="59">
        <f t="shared" si="314"/>
        <v>3333</v>
      </c>
      <c r="G246" s="59">
        <f t="shared" si="314"/>
        <v>3952</v>
      </c>
      <c r="H246" s="59">
        <f t="shared" si="314"/>
        <v>4561</v>
      </c>
      <c r="I246" s="59">
        <f t="shared" si="314"/>
        <v>4901</v>
      </c>
      <c r="J246" s="59">
        <f t="shared" ref="J246:K246" si="315">J155+J163+J171+J179+J187</f>
        <v>5060</v>
      </c>
      <c r="K246" s="59">
        <f t="shared" si="315"/>
        <v>5101</v>
      </c>
      <c r="L246" s="59">
        <f t="shared" ref="L246:M246" si="316">L155+L163+L171+L179+L187</f>
        <v>4736</v>
      </c>
      <c r="M246" s="59">
        <f t="shared" si="316"/>
        <v>3910</v>
      </c>
      <c r="N246" s="59">
        <f t="shared" ref="N246:O246" si="317">N155+N163+N171+N179+N187</f>
        <v>5453</v>
      </c>
      <c r="O246" s="59">
        <f t="shared" si="317"/>
        <v>5825</v>
      </c>
    </row>
    <row r="247" spans="1:15" x14ac:dyDescent="0.15">
      <c r="B247" t="s">
        <v>370</v>
      </c>
      <c r="C247" s="68">
        <f>C209+C212+C215+C218+C221</f>
        <v>5892</v>
      </c>
      <c r="D247" s="68">
        <f t="shared" ref="D247:I247" si="318">D209+D212+D215+D218+D221</f>
        <v>7482</v>
      </c>
      <c r="E247" s="68">
        <f t="shared" si="318"/>
        <v>5849</v>
      </c>
      <c r="F247" s="68">
        <f t="shared" si="318"/>
        <v>6546</v>
      </c>
      <c r="G247" s="68">
        <f t="shared" si="318"/>
        <v>6351</v>
      </c>
      <c r="H247" s="68">
        <f t="shared" si="318"/>
        <v>7392</v>
      </c>
      <c r="I247" s="68">
        <f t="shared" si="318"/>
        <v>7643</v>
      </c>
      <c r="J247" s="68">
        <f t="shared" ref="J247:K247" si="319">J209+J212+J215+J218+J221</f>
        <v>8040</v>
      </c>
      <c r="K247" s="68">
        <f t="shared" si="319"/>
        <v>7741</v>
      </c>
      <c r="L247" s="68">
        <f t="shared" ref="L247:M247" si="320">L209+L212+L215+L218+L221</f>
        <v>8114</v>
      </c>
      <c r="M247" s="68">
        <f t="shared" si="320"/>
        <v>4595</v>
      </c>
      <c r="N247" s="68">
        <f>N209+N212+N215+N218+N221</f>
        <v>5694</v>
      </c>
      <c r="O247" s="68">
        <f>O209+O212+O215+O218+O221</f>
        <v>7111</v>
      </c>
    </row>
    <row r="248" spans="1:15" x14ac:dyDescent="0.15">
      <c r="B248" t="s">
        <v>371</v>
      </c>
      <c r="C248" s="68">
        <f>C227+C230+C233+C236+C239</f>
        <v>3053</v>
      </c>
      <c r="D248" s="68">
        <f t="shared" ref="D248:I248" si="321">D227+D230+D233+D236+D239</f>
        <v>3950</v>
      </c>
      <c r="E248" s="68">
        <f t="shared" si="321"/>
        <v>3269</v>
      </c>
      <c r="F248" s="68">
        <f t="shared" si="321"/>
        <v>3258</v>
      </c>
      <c r="G248" s="68">
        <f t="shared" si="321"/>
        <v>3325</v>
      </c>
      <c r="H248" s="68">
        <f t="shared" si="321"/>
        <v>4309</v>
      </c>
      <c r="I248" s="68">
        <f t="shared" si="321"/>
        <v>4205</v>
      </c>
      <c r="J248" s="68">
        <f t="shared" ref="J248:K248" si="322">J227+J230+J233+J236+J239</f>
        <v>4114</v>
      </c>
      <c r="K248" s="68">
        <f t="shared" si="322"/>
        <v>3712</v>
      </c>
      <c r="L248" s="68">
        <f t="shared" ref="L248:M248" si="323">L227+L230+L233+L236+L239</f>
        <v>3236</v>
      </c>
      <c r="M248" s="68">
        <f t="shared" si="323"/>
        <v>1927</v>
      </c>
      <c r="N248" s="68">
        <f t="shared" ref="N248:O248" si="324">N227+N230+N233+N236+N239</f>
        <v>2124</v>
      </c>
      <c r="O248" s="68">
        <f t="shared" si="324"/>
        <v>4119</v>
      </c>
    </row>
    <row r="249" spans="1:15" x14ac:dyDescent="0.15">
      <c r="A249" s="61"/>
      <c r="B249" s="67" t="s">
        <v>369</v>
      </c>
      <c r="C249" s="239">
        <f>SUM(C246:C248)</f>
        <v>11521</v>
      </c>
      <c r="D249" s="239">
        <f t="shared" ref="D249:I249" si="325">SUM(D246:D248)</f>
        <v>14877</v>
      </c>
      <c r="E249" s="239">
        <f t="shared" si="325"/>
        <v>12415</v>
      </c>
      <c r="F249" s="239">
        <f t="shared" si="325"/>
        <v>13137</v>
      </c>
      <c r="G249" s="239">
        <f t="shared" si="325"/>
        <v>13628</v>
      </c>
      <c r="H249" s="239">
        <f t="shared" si="325"/>
        <v>16262</v>
      </c>
      <c r="I249" s="239">
        <f t="shared" si="325"/>
        <v>16749</v>
      </c>
      <c r="J249" s="239">
        <f t="shared" ref="J249:K249" si="326">SUM(J246:J248)</f>
        <v>17214</v>
      </c>
      <c r="K249" s="239">
        <f t="shared" si="326"/>
        <v>16554</v>
      </c>
      <c r="L249" s="239">
        <f t="shared" ref="L249:M249" si="327">SUM(L246:L248)</f>
        <v>16086</v>
      </c>
      <c r="M249" s="239">
        <f t="shared" si="327"/>
        <v>10432</v>
      </c>
      <c r="N249" s="239">
        <f t="shared" ref="N249:O249" si="328">SUM(N246:N248)</f>
        <v>13271</v>
      </c>
      <c r="O249" s="239">
        <f t="shared" si="328"/>
        <v>17055</v>
      </c>
    </row>
    <row r="250" spans="1:15" x14ac:dyDescent="0.15">
      <c r="A250" s="67"/>
      <c r="B250" s="67" t="s">
        <v>375</v>
      </c>
      <c r="C250" s="65">
        <f>C249+C245</f>
        <v>115729</v>
      </c>
      <c r="D250" s="65">
        <f t="shared" ref="D250:I250" si="329">D249+D245</f>
        <v>112406</v>
      </c>
      <c r="E250" s="65">
        <f t="shared" si="329"/>
        <v>108705</v>
      </c>
      <c r="F250" s="65">
        <f t="shared" si="329"/>
        <v>109623</v>
      </c>
      <c r="G250" s="65">
        <f t="shared" si="329"/>
        <v>104419</v>
      </c>
      <c r="H250" s="65">
        <f t="shared" si="329"/>
        <v>119304</v>
      </c>
      <c r="I250" s="65">
        <f t="shared" si="329"/>
        <v>124985</v>
      </c>
      <c r="J250" s="65">
        <f t="shared" ref="J250:K250" si="330">J249+J245</f>
        <v>128927</v>
      </c>
      <c r="K250" s="65">
        <f t="shared" si="330"/>
        <v>145691</v>
      </c>
      <c r="L250" s="65">
        <f t="shared" ref="L250:M250" si="331">L249+L245</f>
        <v>141410</v>
      </c>
      <c r="M250" s="65">
        <f t="shared" si="331"/>
        <v>77672</v>
      </c>
      <c r="N250" s="65">
        <f t="shared" ref="N250:O250" si="332">N249+N245</f>
        <v>114350</v>
      </c>
      <c r="O250" s="65">
        <f t="shared" si="332"/>
        <v>138928</v>
      </c>
    </row>
  </sheetData>
  <mergeCells count="1">
    <mergeCell ref="A242:B242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48"/>
  <sheetViews>
    <sheetView workbookViewId="0">
      <pane xSplit="2" ySplit="4" topLeftCell="G102" activePane="bottomRight" state="frozen"/>
      <selection pane="topRight" activeCell="C1" sqref="C1"/>
      <selection pane="bottomLeft" activeCell="A5" sqref="A5"/>
      <selection pane="bottomRight" activeCell="O102" sqref="O102"/>
    </sheetView>
  </sheetViews>
  <sheetFormatPr defaultRowHeight="13.5" x14ac:dyDescent="0.15"/>
  <cols>
    <col min="1" max="1" width="10.75" customWidth="1"/>
    <col min="2" max="2" width="17.625" customWidth="1"/>
    <col min="3" max="9" width="10.875" customWidth="1"/>
    <col min="10" max="13" width="11" customWidth="1"/>
    <col min="14" max="15" width="10.125" customWidth="1"/>
    <col min="237" max="237" width="7.125" customWidth="1"/>
    <col min="238" max="238" width="17.625" customWidth="1"/>
    <col min="239" max="249" width="0" hidden="1" customWidth="1"/>
    <col min="250" max="259" width="10" customWidth="1"/>
    <col min="260" max="266" width="10.875" customWidth="1"/>
    <col min="493" max="493" width="7.125" customWidth="1"/>
    <col min="494" max="494" width="17.625" customWidth="1"/>
    <col min="495" max="505" width="0" hidden="1" customWidth="1"/>
    <col min="506" max="515" width="10" customWidth="1"/>
    <col min="516" max="522" width="10.875" customWidth="1"/>
    <col min="749" max="749" width="7.125" customWidth="1"/>
    <col min="750" max="750" width="17.625" customWidth="1"/>
    <col min="751" max="761" width="0" hidden="1" customWidth="1"/>
    <col min="762" max="771" width="10" customWidth="1"/>
    <col min="772" max="778" width="10.875" customWidth="1"/>
    <col min="1005" max="1005" width="7.125" customWidth="1"/>
    <col min="1006" max="1006" width="17.625" customWidth="1"/>
    <col min="1007" max="1017" width="0" hidden="1" customWidth="1"/>
    <col min="1018" max="1027" width="10" customWidth="1"/>
    <col min="1028" max="1034" width="10.875" customWidth="1"/>
    <col min="1261" max="1261" width="7.125" customWidth="1"/>
    <col min="1262" max="1262" width="17.625" customWidth="1"/>
    <col min="1263" max="1273" width="0" hidden="1" customWidth="1"/>
    <col min="1274" max="1283" width="10" customWidth="1"/>
    <col min="1284" max="1290" width="10.875" customWidth="1"/>
    <col min="1517" max="1517" width="7.125" customWidth="1"/>
    <col min="1518" max="1518" width="17.625" customWidth="1"/>
    <col min="1519" max="1529" width="0" hidden="1" customWidth="1"/>
    <col min="1530" max="1539" width="10" customWidth="1"/>
    <col min="1540" max="1546" width="10.875" customWidth="1"/>
    <col min="1773" max="1773" width="7.125" customWidth="1"/>
    <col min="1774" max="1774" width="17.625" customWidth="1"/>
    <col min="1775" max="1785" width="0" hidden="1" customWidth="1"/>
    <col min="1786" max="1795" width="10" customWidth="1"/>
    <col min="1796" max="1802" width="10.875" customWidth="1"/>
    <col min="2029" max="2029" width="7.125" customWidth="1"/>
    <col min="2030" max="2030" width="17.625" customWidth="1"/>
    <col min="2031" max="2041" width="0" hidden="1" customWidth="1"/>
    <col min="2042" max="2051" width="10" customWidth="1"/>
    <col min="2052" max="2058" width="10.875" customWidth="1"/>
    <col min="2285" max="2285" width="7.125" customWidth="1"/>
    <col min="2286" max="2286" width="17.625" customWidth="1"/>
    <col min="2287" max="2297" width="0" hidden="1" customWidth="1"/>
    <col min="2298" max="2307" width="10" customWidth="1"/>
    <col min="2308" max="2314" width="10.875" customWidth="1"/>
    <col min="2541" max="2541" width="7.125" customWidth="1"/>
    <col min="2542" max="2542" width="17.625" customWidth="1"/>
    <col min="2543" max="2553" width="0" hidden="1" customWidth="1"/>
    <col min="2554" max="2563" width="10" customWidth="1"/>
    <col min="2564" max="2570" width="10.875" customWidth="1"/>
    <col min="2797" max="2797" width="7.125" customWidth="1"/>
    <col min="2798" max="2798" width="17.625" customWidth="1"/>
    <col min="2799" max="2809" width="0" hidden="1" customWidth="1"/>
    <col min="2810" max="2819" width="10" customWidth="1"/>
    <col min="2820" max="2826" width="10.875" customWidth="1"/>
    <col min="3053" max="3053" width="7.125" customWidth="1"/>
    <col min="3054" max="3054" width="17.625" customWidth="1"/>
    <col min="3055" max="3065" width="0" hidden="1" customWidth="1"/>
    <col min="3066" max="3075" width="10" customWidth="1"/>
    <col min="3076" max="3082" width="10.875" customWidth="1"/>
    <col min="3309" max="3309" width="7.125" customWidth="1"/>
    <col min="3310" max="3310" width="17.625" customWidth="1"/>
    <col min="3311" max="3321" width="0" hidden="1" customWidth="1"/>
    <col min="3322" max="3331" width="10" customWidth="1"/>
    <col min="3332" max="3338" width="10.875" customWidth="1"/>
    <col min="3565" max="3565" width="7.125" customWidth="1"/>
    <col min="3566" max="3566" width="17.625" customWidth="1"/>
    <col min="3567" max="3577" width="0" hidden="1" customWidth="1"/>
    <col min="3578" max="3587" width="10" customWidth="1"/>
    <col min="3588" max="3594" width="10.875" customWidth="1"/>
    <col min="3821" max="3821" width="7.125" customWidth="1"/>
    <col min="3822" max="3822" width="17.625" customWidth="1"/>
    <col min="3823" max="3833" width="0" hidden="1" customWidth="1"/>
    <col min="3834" max="3843" width="10" customWidth="1"/>
    <col min="3844" max="3850" width="10.875" customWidth="1"/>
    <col min="4077" max="4077" width="7.125" customWidth="1"/>
    <col min="4078" max="4078" width="17.625" customWidth="1"/>
    <col min="4079" max="4089" width="0" hidden="1" customWidth="1"/>
    <col min="4090" max="4099" width="10" customWidth="1"/>
    <col min="4100" max="4106" width="10.875" customWidth="1"/>
    <col min="4333" max="4333" width="7.125" customWidth="1"/>
    <col min="4334" max="4334" width="17.625" customWidth="1"/>
    <col min="4335" max="4345" width="0" hidden="1" customWidth="1"/>
    <col min="4346" max="4355" width="10" customWidth="1"/>
    <col min="4356" max="4362" width="10.875" customWidth="1"/>
    <col min="4589" max="4589" width="7.125" customWidth="1"/>
    <col min="4590" max="4590" width="17.625" customWidth="1"/>
    <col min="4591" max="4601" width="0" hidden="1" customWidth="1"/>
    <col min="4602" max="4611" width="10" customWidth="1"/>
    <col min="4612" max="4618" width="10.875" customWidth="1"/>
    <col min="4845" max="4845" width="7.125" customWidth="1"/>
    <col min="4846" max="4846" width="17.625" customWidth="1"/>
    <col min="4847" max="4857" width="0" hidden="1" customWidth="1"/>
    <col min="4858" max="4867" width="10" customWidth="1"/>
    <col min="4868" max="4874" width="10.875" customWidth="1"/>
    <col min="5101" max="5101" width="7.125" customWidth="1"/>
    <col min="5102" max="5102" width="17.625" customWidth="1"/>
    <col min="5103" max="5113" width="0" hidden="1" customWidth="1"/>
    <col min="5114" max="5123" width="10" customWidth="1"/>
    <col min="5124" max="5130" width="10.875" customWidth="1"/>
    <col min="5357" max="5357" width="7.125" customWidth="1"/>
    <col min="5358" max="5358" width="17.625" customWidth="1"/>
    <col min="5359" max="5369" width="0" hidden="1" customWidth="1"/>
    <col min="5370" max="5379" width="10" customWidth="1"/>
    <col min="5380" max="5386" width="10.875" customWidth="1"/>
    <col min="5613" max="5613" width="7.125" customWidth="1"/>
    <col min="5614" max="5614" width="17.625" customWidth="1"/>
    <col min="5615" max="5625" width="0" hidden="1" customWidth="1"/>
    <col min="5626" max="5635" width="10" customWidth="1"/>
    <col min="5636" max="5642" width="10.875" customWidth="1"/>
    <col min="5869" max="5869" width="7.125" customWidth="1"/>
    <col min="5870" max="5870" width="17.625" customWidth="1"/>
    <col min="5871" max="5881" width="0" hidden="1" customWidth="1"/>
    <col min="5882" max="5891" width="10" customWidth="1"/>
    <col min="5892" max="5898" width="10.875" customWidth="1"/>
    <col min="6125" max="6125" width="7.125" customWidth="1"/>
    <col min="6126" max="6126" width="17.625" customWidth="1"/>
    <col min="6127" max="6137" width="0" hidden="1" customWidth="1"/>
    <col min="6138" max="6147" width="10" customWidth="1"/>
    <col min="6148" max="6154" width="10.875" customWidth="1"/>
    <col min="6381" max="6381" width="7.125" customWidth="1"/>
    <col min="6382" max="6382" width="17.625" customWidth="1"/>
    <col min="6383" max="6393" width="0" hidden="1" customWidth="1"/>
    <col min="6394" max="6403" width="10" customWidth="1"/>
    <col min="6404" max="6410" width="10.875" customWidth="1"/>
    <col min="6637" max="6637" width="7.125" customWidth="1"/>
    <col min="6638" max="6638" width="17.625" customWidth="1"/>
    <col min="6639" max="6649" width="0" hidden="1" customWidth="1"/>
    <col min="6650" max="6659" width="10" customWidth="1"/>
    <col min="6660" max="6666" width="10.875" customWidth="1"/>
    <col min="6893" max="6893" width="7.125" customWidth="1"/>
    <col min="6894" max="6894" width="17.625" customWidth="1"/>
    <col min="6895" max="6905" width="0" hidden="1" customWidth="1"/>
    <col min="6906" max="6915" width="10" customWidth="1"/>
    <col min="6916" max="6922" width="10.875" customWidth="1"/>
    <col min="7149" max="7149" width="7.125" customWidth="1"/>
    <col min="7150" max="7150" width="17.625" customWidth="1"/>
    <col min="7151" max="7161" width="0" hidden="1" customWidth="1"/>
    <col min="7162" max="7171" width="10" customWidth="1"/>
    <col min="7172" max="7178" width="10.875" customWidth="1"/>
    <col min="7405" max="7405" width="7.125" customWidth="1"/>
    <col min="7406" max="7406" width="17.625" customWidth="1"/>
    <col min="7407" max="7417" width="0" hidden="1" customWidth="1"/>
    <col min="7418" max="7427" width="10" customWidth="1"/>
    <col min="7428" max="7434" width="10.875" customWidth="1"/>
    <col min="7661" max="7661" width="7.125" customWidth="1"/>
    <col min="7662" max="7662" width="17.625" customWidth="1"/>
    <col min="7663" max="7673" width="0" hidden="1" customWidth="1"/>
    <col min="7674" max="7683" width="10" customWidth="1"/>
    <col min="7684" max="7690" width="10.875" customWidth="1"/>
    <col min="7917" max="7917" width="7.125" customWidth="1"/>
    <col min="7918" max="7918" width="17.625" customWidth="1"/>
    <col min="7919" max="7929" width="0" hidden="1" customWidth="1"/>
    <col min="7930" max="7939" width="10" customWidth="1"/>
    <col min="7940" max="7946" width="10.875" customWidth="1"/>
    <col min="8173" max="8173" width="7.125" customWidth="1"/>
    <col min="8174" max="8174" width="17.625" customWidth="1"/>
    <col min="8175" max="8185" width="0" hidden="1" customWidth="1"/>
    <col min="8186" max="8195" width="10" customWidth="1"/>
    <col min="8196" max="8202" width="10.875" customWidth="1"/>
    <col min="8429" max="8429" width="7.125" customWidth="1"/>
    <col min="8430" max="8430" width="17.625" customWidth="1"/>
    <col min="8431" max="8441" width="0" hidden="1" customWidth="1"/>
    <col min="8442" max="8451" width="10" customWidth="1"/>
    <col min="8452" max="8458" width="10.875" customWidth="1"/>
    <col min="8685" max="8685" width="7.125" customWidth="1"/>
    <col min="8686" max="8686" width="17.625" customWidth="1"/>
    <col min="8687" max="8697" width="0" hidden="1" customWidth="1"/>
    <col min="8698" max="8707" width="10" customWidth="1"/>
    <col min="8708" max="8714" width="10.875" customWidth="1"/>
    <col min="8941" max="8941" width="7.125" customWidth="1"/>
    <col min="8942" max="8942" width="17.625" customWidth="1"/>
    <col min="8943" max="8953" width="0" hidden="1" customWidth="1"/>
    <col min="8954" max="8963" width="10" customWidth="1"/>
    <col min="8964" max="8970" width="10.875" customWidth="1"/>
    <col min="9197" max="9197" width="7.125" customWidth="1"/>
    <col min="9198" max="9198" width="17.625" customWidth="1"/>
    <col min="9199" max="9209" width="0" hidden="1" customWidth="1"/>
    <col min="9210" max="9219" width="10" customWidth="1"/>
    <col min="9220" max="9226" width="10.875" customWidth="1"/>
    <col min="9453" max="9453" width="7.125" customWidth="1"/>
    <col min="9454" max="9454" width="17.625" customWidth="1"/>
    <col min="9455" max="9465" width="0" hidden="1" customWidth="1"/>
    <col min="9466" max="9475" width="10" customWidth="1"/>
    <col min="9476" max="9482" width="10.875" customWidth="1"/>
    <col min="9709" max="9709" width="7.125" customWidth="1"/>
    <col min="9710" max="9710" width="17.625" customWidth="1"/>
    <col min="9711" max="9721" width="0" hidden="1" customWidth="1"/>
    <col min="9722" max="9731" width="10" customWidth="1"/>
    <col min="9732" max="9738" width="10.875" customWidth="1"/>
    <col min="9965" max="9965" width="7.125" customWidth="1"/>
    <col min="9966" max="9966" width="17.625" customWidth="1"/>
    <col min="9967" max="9977" width="0" hidden="1" customWidth="1"/>
    <col min="9978" max="9987" width="10" customWidth="1"/>
    <col min="9988" max="9994" width="10.875" customWidth="1"/>
    <col min="10221" max="10221" width="7.125" customWidth="1"/>
    <col min="10222" max="10222" width="17.625" customWidth="1"/>
    <col min="10223" max="10233" width="0" hidden="1" customWidth="1"/>
    <col min="10234" max="10243" width="10" customWidth="1"/>
    <col min="10244" max="10250" width="10.875" customWidth="1"/>
    <col min="10477" max="10477" width="7.125" customWidth="1"/>
    <col min="10478" max="10478" width="17.625" customWidth="1"/>
    <col min="10479" max="10489" width="0" hidden="1" customWidth="1"/>
    <col min="10490" max="10499" width="10" customWidth="1"/>
    <col min="10500" max="10506" width="10.875" customWidth="1"/>
    <col min="10733" max="10733" width="7.125" customWidth="1"/>
    <col min="10734" max="10734" width="17.625" customWidth="1"/>
    <col min="10735" max="10745" width="0" hidden="1" customWidth="1"/>
    <col min="10746" max="10755" width="10" customWidth="1"/>
    <col min="10756" max="10762" width="10.875" customWidth="1"/>
    <col min="10989" max="10989" width="7.125" customWidth="1"/>
    <col min="10990" max="10990" width="17.625" customWidth="1"/>
    <col min="10991" max="11001" width="0" hidden="1" customWidth="1"/>
    <col min="11002" max="11011" width="10" customWidth="1"/>
    <col min="11012" max="11018" width="10.875" customWidth="1"/>
    <col min="11245" max="11245" width="7.125" customWidth="1"/>
    <col min="11246" max="11246" width="17.625" customWidth="1"/>
    <col min="11247" max="11257" width="0" hidden="1" customWidth="1"/>
    <col min="11258" max="11267" width="10" customWidth="1"/>
    <col min="11268" max="11274" width="10.875" customWidth="1"/>
    <col min="11501" max="11501" width="7.125" customWidth="1"/>
    <col min="11502" max="11502" width="17.625" customWidth="1"/>
    <col min="11503" max="11513" width="0" hidden="1" customWidth="1"/>
    <col min="11514" max="11523" width="10" customWidth="1"/>
    <col min="11524" max="11530" width="10.875" customWidth="1"/>
    <col min="11757" max="11757" width="7.125" customWidth="1"/>
    <col min="11758" max="11758" width="17.625" customWidth="1"/>
    <col min="11759" max="11769" width="0" hidden="1" customWidth="1"/>
    <col min="11770" max="11779" width="10" customWidth="1"/>
    <col min="11780" max="11786" width="10.875" customWidth="1"/>
    <col min="12013" max="12013" width="7.125" customWidth="1"/>
    <col min="12014" max="12014" width="17.625" customWidth="1"/>
    <col min="12015" max="12025" width="0" hidden="1" customWidth="1"/>
    <col min="12026" max="12035" width="10" customWidth="1"/>
    <col min="12036" max="12042" width="10.875" customWidth="1"/>
    <col min="12269" max="12269" width="7.125" customWidth="1"/>
    <col min="12270" max="12270" width="17.625" customWidth="1"/>
    <col min="12271" max="12281" width="0" hidden="1" customWidth="1"/>
    <col min="12282" max="12291" width="10" customWidth="1"/>
    <col min="12292" max="12298" width="10.875" customWidth="1"/>
    <col min="12525" max="12525" width="7.125" customWidth="1"/>
    <col min="12526" max="12526" width="17.625" customWidth="1"/>
    <col min="12527" max="12537" width="0" hidden="1" customWidth="1"/>
    <col min="12538" max="12547" width="10" customWidth="1"/>
    <col min="12548" max="12554" width="10.875" customWidth="1"/>
    <col min="12781" max="12781" width="7.125" customWidth="1"/>
    <col min="12782" max="12782" width="17.625" customWidth="1"/>
    <col min="12783" max="12793" width="0" hidden="1" customWidth="1"/>
    <col min="12794" max="12803" width="10" customWidth="1"/>
    <col min="12804" max="12810" width="10.875" customWidth="1"/>
    <col min="13037" max="13037" width="7.125" customWidth="1"/>
    <col min="13038" max="13038" width="17.625" customWidth="1"/>
    <col min="13039" max="13049" width="0" hidden="1" customWidth="1"/>
    <col min="13050" max="13059" width="10" customWidth="1"/>
    <col min="13060" max="13066" width="10.875" customWidth="1"/>
    <col min="13293" max="13293" width="7.125" customWidth="1"/>
    <col min="13294" max="13294" width="17.625" customWidth="1"/>
    <col min="13295" max="13305" width="0" hidden="1" customWidth="1"/>
    <col min="13306" max="13315" width="10" customWidth="1"/>
    <col min="13316" max="13322" width="10.875" customWidth="1"/>
    <col min="13549" max="13549" width="7.125" customWidth="1"/>
    <col min="13550" max="13550" width="17.625" customWidth="1"/>
    <col min="13551" max="13561" width="0" hidden="1" customWidth="1"/>
    <col min="13562" max="13571" width="10" customWidth="1"/>
    <col min="13572" max="13578" width="10.875" customWidth="1"/>
    <col min="13805" max="13805" width="7.125" customWidth="1"/>
    <col min="13806" max="13806" width="17.625" customWidth="1"/>
    <col min="13807" max="13817" width="0" hidden="1" customWidth="1"/>
    <col min="13818" max="13827" width="10" customWidth="1"/>
    <col min="13828" max="13834" width="10.875" customWidth="1"/>
    <col min="14061" max="14061" width="7.125" customWidth="1"/>
    <col min="14062" max="14062" width="17.625" customWidth="1"/>
    <col min="14063" max="14073" width="0" hidden="1" customWidth="1"/>
    <col min="14074" max="14083" width="10" customWidth="1"/>
    <col min="14084" max="14090" width="10.875" customWidth="1"/>
    <col min="14317" max="14317" width="7.125" customWidth="1"/>
    <col min="14318" max="14318" width="17.625" customWidth="1"/>
    <col min="14319" max="14329" width="0" hidden="1" customWidth="1"/>
    <col min="14330" max="14339" width="10" customWidth="1"/>
    <col min="14340" max="14346" width="10.875" customWidth="1"/>
    <col min="14573" max="14573" width="7.125" customWidth="1"/>
    <col min="14574" max="14574" width="17.625" customWidth="1"/>
    <col min="14575" max="14585" width="0" hidden="1" customWidth="1"/>
    <col min="14586" max="14595" width="10" customWidth="1"/>
    <col min="14596" max="14602" width="10.875" customWidth="1"/>
    <col min="14829" max="14829" width="7.125" customWidth="1"/>
    <col min="14830" max="14830" width="17.625" customWidth="1"/>
    <col min="14831" max="14841" width="0" hidden="1" customWidth="1"/>
    <col min="14842" max="14851" width="10" customWidth="1"/>
    <col min="14852" max="14858" width="10.875" customWidth="1"/>
    <col min="15085" max="15085" width="7.125" customWidth="1"/>
    <col min="15086" max="15086" width="17.625" customWidth="1"/>
    <col min="15087" max="15097" width="0" hidden="1" customWidth="1"/>
    <col min="15098" max="15107" width="10" customWidth="1"/>
    <col min="15108" max="15114" width="10.875" customWidth="1"/>
    <col min="15341" max="15341" width="7.125" customWidth="1"/>
    <col min="15342" max="15342" width="17.625" customWidth="1"/>
    <col min="15343" max="15353" width="0" hidden="1" customWidth="1"/>
    <col min="15354" max="15363" width="10" customWidth="1"/>
    <col min="15364" max="15370" width="10.875" customWidth="1"/>
    <col min="15597" max="15597" width="7.125" customWidth="1"/>
    <col min="15598" max="15598" width="17.625" customWidth="1"/>
    <col min="15599" max="15609" width="0" hidden="1" customWidth="1"/>
    <col min="15610" max="15619" width="10" customWidth="1"/>
    <col min="15620" max="15626" width="10.875" customWidth="1"/>
    <col min="15853" max="15853" width="7.125" customWidth="1"/>
    <col min="15854" max="15854" width="17.625" customWidth="1"/>
    <col min="15855" max="15865" width="0" hidden="1" customWidth="1"/>
    <col min="15866" max="15875" width="10" customWidth="1"/>
    <col min="15876" max="15882" width="10.875" customWidth="1"/>
    <col min="16109" max="16109" width="7.125" customWidth="1"/>
    <col min="16110" max="16110" width="17.625" customWidth="1"/>
    <col min="16111" max="16121" width="0" hidden="1" customWidth="1"/>
    <col min="16122" max="16131" width="10" customWidth="1"/>
    <col min="16132" max="16138" width="10.875" customWidth="1"/>
  </cols>
  <sheetData>
    <row r="1" spans="1:15" x14ac:dyDescent="0.15">
      <c r="A1" s="39" t="s">
        <v>2232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2208</v>
      </c>
      <c r="B5" s="46"/>
      <c r="C5" s="785">
        <v>9063</v>
      </c>
      <c r="D5" s="785">
        <v>8770</v>
      </c>
      <c r="E5" s="785">
        <v>8733</v>
      </c>
      <c r="F5" s="785">
        <v>8777.3770000000004</v>
      </c>
      <c r="G5" s="785">
        <v>8707</v>
      </c>
      <c r="H5" s="785">
        <v>8858</v>
      </c>
      <c r="I5" s="785">
        <v>8822.7379999999994</v>
      </c>
      <c r="J5" s="785">
        <v>9304</v>
      </c>
      <c r="K5" s="785">
        <v>9403</v>
      </c>
      <c r="L5" s="183">
        <v>9847.7669999999998</v>
      </c>
      <c r="M5" s="183">
        <v>6150.9810000000007</v>
      </c>
      <c r="N5" s="183">
        <v>6231.8939999999993</v>
      </c>
      <c r="O5" s="183">
        <v>7365.6269999999995</v>
      </c>
    </row>
    <row r="6" spans="1:15" x14ac:dyDescent="0.15">
      <c r="A6" s="48" t="s">
        <v>83</v>
      </c>
      <c r="B6" s="46"/>
      <c r="C6" s="790"/>
      <c r="D6" s="790"/>
      <c r="E6" s="790"/>
      <c r="F6" s="790"/>
      <c r="G6" s="790"/>
      <c r="H6" s="790"/>
      <c r="I6" s="790"/>
    </row>
    <row r="7" spans="1:15" x14ac:dyDescent="0.15">
      <c r="A7" s="46" t="s">
        <v>2179</v>
      </c>
      <c r="B7" s="48" t="s">
        <v>2209</v>
      </c>
      <c r="C7" s="790">
        <v>8636</v>
      </c>
      <c r="D7" s="790">
        <v>8357</v>
      </c>
      <c r="E7" s="790">
        <v>8292</v>
      </c>
      <c r="F7" s="798">
        <v>8343.6360000000004</v>
      </c>
      <c r="G7" s="798">
        <v>8254</v>
      </c>
      <c r="H7" s="798">
        <v>8379</v>
      </c>
      <c r="I7" s="798">
        <v>8335.7379999999994</v>
      </c>
      <c r="J7" s="68">
        <v>8817</v>
      </c>
      <c r="K7" s="68">
        <v>8903</v>
      </c>
      <c r="L7" s="68">
        <v>9372.0930000000008</v>
      </c>
      <c r="M7" s="68">
        <v>5812.9120000000003</v>
      </c>
      <c r="N7" s="68">
        <v>5831.5739999999996</v>
      </c>
      <c r="O7" s="68">
        <v>6890.0439999999999</v>
      </c>
    </row>
    <row r="8" spans="1:15" x14ac:dyDescent="0.15">
      <c r="A8" s="51"/>
      <c r="B8" s="52" t="s">
        <v>2210</v>
      </c>
      <c r="C8" s="791">
        <v>427</v>
      </c>
      <c r="D8" s="791">
        <v>413</v>
      </c>
      <c r="E8" s="791">
        <v>441</v>
      </c>
      <c r="F8" s="799">
        <v>433.74099999999999</v>
      </c>
      <c r="G8" s="798">
        <v>453</v>
      </c>
      <c r="H8" s="798">
        <v>479</v>
      </c>
      <c r="I8" s="798">
        <v>487</v>
      </c>
      <c r="J8" s="68">
        <v>487</v>
      </c>
      <c r="K8" s="68">
        <v>500</v>
      </c>
      <c r="L8" s="68">
        <v>475.67399999999998</v>
      </c>
      <c r="M8" s="68">
        <v>338.06900000000002</v>
      </c>
      <c r="N8" s="68">
        <v>400.32</v>
      </c>
      <c r="O8" s="60">
        <v>475.58300000000003</v>
      </c>
    </row>
    <row r="9" spans="1:15" x14ac:dyDescent="0.15">
      <c r="A9" s="48" t="s">
        <v>2211</v>
      </c>
      <c r="B9" s="46"/>
      <c r="C9" s="790">
        <v>427</v>
      </c>
      <c r="D9" s="790">
        <v>413</v>
      </c>
      <c r="E9" s="790">
        <v>441</v>
      </c>
      <c r="F9" s="790">
        <v>433.74099999999999</v>
      </c>
      <c r="G9" s="785">
        <v>453</v>
      </c>
      <c r="H9" s="785">
        <v>479.12800000000004</v>
      </c>
      <c r="I9" s="785">
        <v>487</v>
      </c>
      <c r="J9" s="785">
        <v>487</v>
      </c>
      <c r="K9" s="59">
        <v>500</v>
      </c>
      <c r="L9" s="59">
        <v>475.67399999999998</v>
      </c>
      <c r="M9" s="59">
        <v>338.06900000000002</v>
      </c>
      <c r="N9" s="59">
        <v>400.32</v>
      </c>
      <c r="O9" s="68">
        <v>475.58299999999997</v>
      </c>
    </row>
    <row r="10" spans="1:15" x14ac:dyDescent="0.15">
      <c r="A10" s="46" t="s">
        <v>2179</v>
      </c>
      <c r="B10" s="48" t="s">
        <v>158</v>
      </c>
      <c r="C10" s="790">
        <v>380</v>
      </c>
      <c r="D10" s="790">
        <v>371</v>
      </c>
      <c r="E10" s="790">
        <v>402</v>
      </c>
      <c r="F10" s="798">
        <v>406.36099999999999</v>
      </c>
      <c r="G10" s="798">
        <v>423</v>
      </c>
      <c r="H10" s="798">
        <v>446.55200000000002</v>
      </c>
      <c r="I10" s="798">
        <v>451</v>
      </c>
      <c r="J10" s="790">
        <v>450</v>
      </c>
      <c r="K10" s="68">
        <v>446</v>
      </c>
      <c r="L10" s="68">
        <v>428.233</v>
      </c>
      <c r="M10" s="68">
        <v>310.29000000000002</v>
      </c>
      <c r="N10" s="68">
        <v>376.20499999999998</v>
      </c>
      <c r="O10" s="68">
        <v>446.18200000000002</v>
      </c>
    </row>
    <row r="11" spans="1:15" x14ac:dyDescent="0.15">
      <c r="A11" s="46"/>
      <c r="B11" s="48" t="s">
        <v>159</v>
      </c>
      <c r="C11" s="790">
        <v>37</v>
      </c>
      <c r="D11" s="790">
        <v>37</v>
      </c>
      <c r="E11" s="790">
        <v>34</v>
      </c>
      <c r="F11" s="798">
        <v>22.614999999999998</v>
      </c>
      <c r="G11" s="798">
        <v>23</v>
      </c>
      <c r="H11" s="798">
        <v>26.972999999999999</v>
      </c>
      <c r="I11" s="798">
        <v>23</v>
      </c>
      <c r="J11" s="790">
        <v>21</v>
      </c>
      <c r="K11" s="68">
        <v>49</v>
      </c>
      <c r="L11" s="68">
        <v>43.323</v>
      </c>
      <c r="M11" s="68">
        <v>25.753</v>
      </c>
      <c r="N11" s="68">
        <v>21.3</v>
      </c>
      <c r="O11" s="68">
        <v>26.507999999999999</v>
      </c>
    </row>
    <row r="12" spans="1:15" x14ac:dyDescent="0.15">
      <c r="A12" s="46"/>
      <c r="B12" s="48" t="s">
        <v>160</v>
      </c>
      <c r="C12" s="790">
        <v>5</v>
      </c>
      <c r="D12" s="790">
        <v>0</v>
      </c>
      <c r="E12" s="790">
        <v>0</v>
      </c>
      <c r="F12" s="798">
        <v>0</v>
      </c>
      <c r="G12" s="798">
        <v>0</v>
      </c>
      <c r="H12" s="798">
        <v>0</v>
      </c>
      <c r="I12" s="798">
        <v>0</v>
      </c>
      <c r="J12" s="790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</row>
    <row r="13" spans="1:15" x14ac:dyDescent="0.15">
      <c r="A13" s="46"/>
      <c r="B13" s="48" t="s">
        <v>161</v>
      </c>
      <c r="C13" s="790">
        <v>5</v>
      </c>
      <c r="D13" s="790">
        <v>5</v>
      </c>
      <c r="E13" s="790">
        <v>5</v>
      </c>
      <c r="F13" s="798">
        <v>4.7649999999999997</v>
      </c>
      <c r="G13" s="798">
        <v>7</v>
      </c>
      <c r="H13" s="798">
        <v>5.6029999999999998</v>
      </c>
      <c r="I13" s="798">
        <v>13</v>
      </c>
      <c r="J13" s="790">
        <v>16</v>
      </c>
      <c r="K13" s="68">
        <v>5</v>
      </c>
      <c r="L13" s="68">
        <v>4.1180000000000003</v>
      </c>
      <c r="M13" s="511">
        <v>2.0259999999999998</v>
      </c>
      <c r="N13" s="68">
        <v>2.8149999999999999</v>
      </c>
      <c r="O13" s="68">
        <v>2.8929999999999998</v>
      </c>
    </row>
    <row r="14" spans="1:15" x14ac:dyDescent="0.15">
      <c r="A14" s="46"/>
      <c r="B14" s="48" t="s">
        <v>162</v>
      </c>
      <c r="C14" s="790">
        <v>0</v>
      </c>
      <c r="D14" s="790">
        <v>0</v>
      </c>
      <c r="E14" s="790">
        <v>0</v>
      </c>
      <c r="F14" s="798">
        <v>0</v>
      </c>
      <c r="G14" s="798">
        <v>0</v>
      </c>
      <c r="H14" s="798">
        <v>0</v>
      </c>
      <c r="I14" s="798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</row>
    <row r="15" spans="1:15" x14ac:dyDescent="0.15">
      <c r="A15" s="46"/>
      <c r="B15" s="48" t="s">
        <v>163</v>
      </c>
      <c r="C15" s="790">
        <v>0</v>
      </c>
      <c r="D15" s="790">
        <v>0</v>
      </c>
      <c r="E15" s="790">
        <v>0</v>
      </c>
      <c r="F15" s="798">
        <v>0</v>
      </c>
      <c r="G15" s="798">
        <v>0</v>
      </c>
      <c r="H15" s="798">
        <v>0</v>
      </c>
      <c r="I15" s="798">
        <v>0</v>
      </c>
      <c r="J15" s="790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</row>
    <row r="16" spans="1:15" x14ac:dyDescent="0.15">
      <c r="A16" s="51"/>
      <c r="B16" s="52" t="s">
        <v>164</v>
      </c>
      <c r="C16" s="791">
        <v>0</v>
      </c>
      <c r="D16" s="791">
        <v>0</v>
      </c>
      <c r="E16" s="791">
        <v>0</v>
      </c>
      <c r="F16" s="799">
        <v>0</v>
      </c>
      <c r="G16" s="799">
        <v>0</v>
      </c>
      <c r="H16" s="799">
        <v>0</v>
      </c>
      <c r="I16" s="799">
        <v>0</v>
      </c>
      <c r="J16" s="791">
        <v>0</v>
      </c>
      <c r="K16" s="60">
        <v>0</v>
      </c>
      <c r="L16" s="60">
        <v>0</v>
      </c>
      <c r="M16" s="60">
        <v>0</v>
      </c>
      <c r="N16" s="60">
        <v>0</v>
      </c>
      <c r="O16" s="68">
        <v>0</v>
      </c>
    </row>
    <row r="17" spans="1:15" x14ac:dyDescent="0.15">
      <c r="A17" s="48" t="s">
        <v>2212</v>
      </c>
      <c r="B17" s="46"/>
      <c r="C17" s="790"/>
      <c r="D17" s="790"/>
      <c r="E17" s="790"/>
      <c r="F17" s="790"/>
      <c r="G17" s="790"/>
      <c r="H17" s="790"/>
      <c r="I17" s="790"/>
      <c r="O17" s="67"/>
    </row>
    <row r="18" spans="1:15" x14ac:dyDescent="0.15">
      <c r="A18" s="57" t="s">
        <v>2179</v>
      </c>
      <c r="B18" s="58" t="s">
        <v>2180</v>
      </c>
      <c r="C18" s="785">
        <v>2348</v>
      </c>
      <c r="D18" s="785">
        <v>2230</v>
      </c>
      <c r="E18" s="800">
        <v>2157</v>
      </c>
      <c r="F18" s="800">
        <v>2108.442</v>
      </c>
      <c r="G18" s="800">
        <v>2144</v>
      </c>
      <c r="H18" s="800">
        <v>2028</v>
      </c>
      <c r="I18" s="800">
        <v>2028</v>
      </c>
      <c r="J18" s="152">
        <v>2241.4670000000001</v>
      </c>
      <c r="K18" s="152">
        <v>2306.3519999999999</v>
      </c>
      <c r="L18" s="152">
        <v>2495.5079999999998</v>
      </c>
      <c r="M18" s="152">
        <v>1095.306</v>
      </c>
      <c r="N18" s="152">
        <v>1309.923</v>
      </c>
      <c r="O18" s="152"/>
    </row>
    <row r="19" spans="1:15" x14ac:dyDescent="0.15">
      <c r="A19" s="46"/>
      <c r="B19" s="48" t="s">
        <v>2182</v>
      </c>
      <c r="C19" s="790">
        <v>2253</v>
      </c>
      <c r="D19" s="790">
        <v>2106</v>
      </c>
      <c r="E19" s="798">
        <v>2137</v>
      </c>
      <c r="F19" s="798">
        <v>2170.6289999999999</v>
      </c>
      <c r="G19" s="798">
        <v>2122</v>
      </c>
      <c r="H19" s="798">
        <v>2337</v>
      </c>
      <c r="I19" s="798">
        <v>2337</v>
      </c>
      <c r="J19" s="50">
        <v>2332.06</v>
      </c>
      <c r="K19" s="50">
        <v>2254.9560000000001</v>
      </c>
      <c r="L19" s="50">
        <v>2597.2170000000001</v>
      </c>
      <c r="M19" s="50">
        <v>1430.1859999999999</v>
      </c>
      <c r="N19" s="50">
        <v>1465.117</v>
      </c>
      <c r="O19" s="50"/>
    </row>
    <row r="20" spans="1:15" x14ac:dyDescent="0.15">
      <c r="A20" s="46"/>
      <c r="B20" s="48" t="s">
        <v>2184</v>
      </c>
      <c r="C20" s="790">
        <v>2005</v>
      </c>
      <c r="D20" s="790">
        <v>2014</v>
      </c>
      <c r="E20" s="798">
        <v>2049</v>
      </c>
      <c r="F20" s="798">
        <v>2063.6280000000002</v>
      </c>
      <c r="G20" s="798">
        <v>1963</v>
      </c>
      <c r="H20" s="798">
        <v>2038</v>
      </c>
      <c r="I20" s="798">
        <v>2038</v>
      </c>
      <c r="J20" s="50">
        <v>2117.4899999999998</v>
      </c>
      <c r="K20" s="50">
        <v>2180.09</v>
      </c>
      <c r="L20" s="50">
        <v>2383.2930000000001</v>
      </c>
      <c r="M20" s="50">
        <v>1518.626</v>
      </c>
      <c r="N20" s="50">
        <v>1613.296</v>
      </c>
      <c r="O20" s="50"/>
    </row>
    <row r="21" spans="1:15" x14ac:dyDescent="0.15">
      <c r="A21" s="51"/>
      <c r="B21" s="52" t="s">
        <v>2186</v>
      </c>
      <c r="C21" s="791">
        <v>2457</v>
      </c>
      <c r="D21" s="791">
        <v>2420</v>
      </c>
      <c r="E21" s="799">
        <v>2390</v>
      </c>
      <c r="F21" s="799">
        <v>2434.6779999999999</v>
      </c>
      <c r="G21" s="799">
        <v>2478</v>
      </c>
      <c r="H21" s="799">
        <v>2455</v>
      </c>
      <c r="I21" s="799">
        <v>2455</v>
      </c>
      <c r="J21" s="55">
        <v>2613.5329999999999</v>
      </c>
      <c r="K21" s="55">
        <v>2674.5549999999998</v>
      </c>
      <c r="L21" s="55">
        <v>2371.7489999999998</v>
      </c>
      <c r="M21" s="55">
        <v>2106.8629999999998</v>
      </c>
      <c r="N21" s="55">
        <v>1843.558</v>
      </c>
      <c r="O21" s="55"/>
    </row>
    <row r="22" spans="1:15" x14ac:dyDescent="0.15">
      <c r="C22" s="785">
        <v>9063</v>
      </c>
      <c r="D22" s="785">
        <v>8770</v>
      </c>
      <c r="E22" s="785">
        <v>8733</v>
      </c>
      <c r="F22" s="785">
        <v>8777.3770000000004</v>
      </c>
      <c r="G22" s="785">
        <v>8707</v>
      </c>
      <c r="H22" s="785">
        <v>8858</v>
      </c>
      <c r="I22" s="785">
        <v>8858</v>
      </c>
      <c r="J22" s="785">
        <v>9304.5499999999993</v>
      </c>
      <c r="K22" s="785">
        <v>9415.9529999999995</v>
      </c>
      <c r="L22" s="785">
        <v>9847.7669999999998</v>
      </c>
      <c r="M22" s="785">
        <v>6150.9809999999998</v>
      </c>
      <c r="N22" s="785">
        <v>6231.8940000000002</v>
      </c>
      <c r="O22" s="790"/>
    </row>
    <row r="24" spans="1:15" x14ac:dyDescent="0.15">
      <c r="A24" s="48" t="s">
        <v>2231</v>
      </c>
      <c r="B24" s="46"/>
      <c r="C24" s="40"/>
      <c r="D24" s="40"/>
      <c r="E24" s="40"/>
      <c r="F24" s="40"/>
      <c r="G24" s="40"/>
      <c r="H24" s="40"/>
      <c r="I24" s="40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2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4">
        <v>0</v>
      </c>
    </row>
    <row r="32" spans="1:15" x14ac:dyDescent="0.15">
      <c r="A32" s="40"/>
      <c r="B32" s="40"/>
      <c r="C32" s="40"/>
      <c r="D32" s="40"/>
      <c r="E32" s="40"/>
      <c r="F32" s="40"/>
      <c r="G32" s="40"/>
      <c r="H32" s="40"/>
      <c r="I32" s="40"/>
    </row>
    <row r="33" spans="1:15" x14ac:dyDescent="0.15">
      <c r="A33" s="48" t="s">
        <v>2215</v>
      </c>
      <c r="B33" s="46"/>
      <c r="C33" s="40"/>
      <c r="D33" s="40"/>
      <c r="E33" s="44"/>
      <c r="F33" s="40"/>
      <c r="G33" s="40"/>
      <c r="H33" s="40"/>
      <c r="I33" s="40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</row>
    <row r="37" spans="1:15" x14ac:dyDescent="0.15">
      <c r="A37" s="39" t="s">
        <v>2218</v>
      </c>
      <c r="B37" s="40"/>
      <c r="E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</row>
    <row r="40" spans="1:15" x14ac:dyDescent="0.15">
      <c r="E40" s="43"/>
    </row>
    <row r="42" spans="1:15" x14ac:dyDescent="0.15">
      <c r="A42" s="62" t="s">
        <v>2219</v>
      </c>
      <c r="B42" s="46"/>
      <c r="E42" s="61"/>
    </row>
    <row r="43" spans="1:15" x14ac:dyDescent="0.15">
      <c r="A43" s="57" t="s">
        <v>2220</v>
      </c>
      <c r="B43" s="58" t="s">
        <v>158</v>
      </c>
      <c r="C43" s="183">
        <v>7144</v>
      </c>
      <c r="D43" s="183">
        <v>8607</v>
      </c>
      <c r="E43" s="183">
        <v>9005</v>
      </c>
      <c r="F43" s="183">
        <v>9428</v>
      </c>
      <c r="G43" s="183">
        <v>10025</v>
      </c>
      <c r="H43" s="183">
        <v>11119</v>
      </c>
      <c r="I43" s="183">
        <v>11410</v>
      </c>
      <c r="J43" s="183">
        <v>11745</v>
      </c>
      <c r="K43" s="183">
        <v>10927</v>
      </c>
      <c r="L43" s="183">
        <v>11562</v>
      </c>
      <c r="M43" s="183">
        <v>8936</v>
      </c>
      <c r="N43" s="183">
        <v>10383</v>
      </c>
      <c r="O43" s="183">
        <v>12315</v>
      </c>
    </row>
    <row r="44" spans="1:15" x14ac:dyDescent="0.15">
      <c r="A44" s="46"/>
      <c r="B44" s="48" t="s">
        <v>159</v>
      </c>
      <c r="C44" s="184">
        <v>531</v>
      </c>
      <c r="D44" s="184">
        <v>685</v>
      </c>
      <c r="E44" s="184">
        <v>544</v>
      </c>
      <c r="F44" s="184">
        <v>418</v>
      </c>
      <c r="G44" s="184">
        <v>449</v>
      </c>
      <c r="H44" s="184">
        <v>500</v>
      </c>
      <c r="I44" s="184">
        <v>401</v>
      </c>
      <c r="J44" s="184">
        <v>384</v>
      </c>
      <c r="K44" s="184">
        <v>933</v>
      </c>
      <c r="L44" s="184">
        <v>942</v>
      </c>
      <c r="M44" s="184">
        <v>561</v>
      </c>
      <c r="N44" s="184">
        <v>405</v>
      </c>
      <c r="O44" s="184">
        <v>504</v>
      </c>
    </row>
    <row r="45" spans="1:15" x14ac:dyDescent="0.15">
      <c r="A45" s="46"/>
      <c r="B45" s="48" t="s">
        <v>160</v>
      </c>
      <c r="C45" s="184">
        <v>68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</row>
    <row r="46" spans="1:15" x14ac:dyDescent="0.15">
      <c r="A46" s="46"/>
      <c r="B46" s="48" t="s">
        <v>161</v>
      </c>
      <c r="C46" s="184">
        <v>63</v>
      </c>
      <c r="D46" s="184">
        <v>60</v>
      </c>
      <c r="E46" s="184">
        <v>59</v>
      </c>
      <c r="F46" s="184">
        <v>57</v>
      </c>
      <c r="G46" s="184">
        <v>92</v>
      </c>
      <c r="H46" s="184">
        <v>83</v>
      </c>
      <c r="I46" s="184">
        <v>196</v>
      </c>
      <c r="J46" s="184">
        <v>267</v>
      </c>
      <c r="K46" s="184">
        <v>78</v>
      </c>
      <c r="L46" s="184">
        <v>76</v>
      </c>
      <c r="M46" s="184">
        <v>27</v>
      </c>
      <c r="N46" s="184">
        <v>41</v>
      </c>
      <c r="O46" s="184">
        <v>42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</row>
    <row r="50" spans="1:15" x14ac:dyDescent="0.15">
      <c r="A50" s="63"/>
      <c r="B50" s="64" t="s">
        <v>2221</v>
      </c>
      <c r="C50" s="65">
        <v>7806</v>
      </c>
      <c r="D50" s="65">
        <v>9352</v>
      </c>
      <c r="E50" s="65">
        <v>9608</v>
      </c>
      <c r="F50" s="65">
        <v>9903</v>
      </c>
      <c r="G50" s="65">
        <v>10566</v>
      </c>
      <c r="H50" s="65">
        <v>11702</v>
      </c>
      <c r="I50" s="65">
        <v>12007</v>
      </c>
      <c r="J50" s="65">
        <v>12396</v>
      </c>
      <c r="K50" s="65">
        <v>11938</v>
      </c>
      <c r="L50" s="65">
        <v>12580</v>
      </c>
      <c r="M50" s="65">
        <v>9524</v>
      </c>
      <c r="N50" s="65">
        <v>10829</v>
      </c>
      <c r="O50" s="68">
        <v>12861</v>
      </c>
    </row>
    <row r="51" spans="1:15" x14ac:dyDescent="0.15">
      <c r="A51" s="40"/>
      <c r="B51" s="40"/>
      <c r="O51" s="43"/>
    </row>
    <row r="52" spans="1:15" x14ac:dyDescent="0.15">
      <c r="A52" s="62" t="s">
        <v>2222</v>
      </c>
      <c r="B52" s="46"/>
      <c r="O52" s="61"/>
    </row>
    <row r="53" spans="1:15" x14ac:dyDescent="0.15">
      <c r="A53" s="57" t="s">
        <v>2220</v>
      </c>
      <c r="B53" s="43" t="s">
        <v>2216</v>
      </c>
      <c r="C53" s="183">
        <v>41401</v>
      </c>
      <c r="D53" s="183">
        <v>38718</v>
      </c>
      <c r="E53" s="183">
        <v>36336</v>
      </c>
      <c r="F53" s="183">
        <v>38614</v>
      </c>
      <c r="G53" s="183">
        <v>35236</v>
      </c>
      <c r="H53" s="183">
        <v>39289</v>
      </c>
      <c r="I53" s="183">
        <v>40912</v>
      </c>
      <c r="J53" s="183">
        <v>44147</v>
      </c>
      <c r="K53" s="183">
        <v>42360</v>
      </c>
      <c r="L53" s="183">
        <v>44161</v>
      </c>
      <c r="M53" s="183">
        <v>21961</v>
      </c>
      <c r="N53" s="183">
        <v>27467</v>
      </c>
      <c r="O53" s="184">
        <v>32535</v>
      </c>
    </row>
    <row r="54" spans="1:15" x14ac:dyDescent="0.15">
      <c r="A54" s="46"/>
      <c r="B54" s="61" t="s">
        <v>2217</v>
      </c>
      <c r="C54" s="185">
        <v>3851</v>
      </c>
      <c r="D54" s="185">
        <v>3989</v>
      </c>
      <c r="E54" s="185">
        <v>4458</v>
      </c>
      <c r="F54" s="185">
        <v>4244</v>
      </c>
      <c r="G54" s="185">
        <v>4432</v>
      </c>
      <c r="H54" s="185">
        <v>5297</v>
      </c>
      <c r="I54" s="185">
        <v>5584</v>
      </c>
      <c r="J54" s="185">
        <v>5675</v>
      </c>
      <c r="K54" s="185">
        <v>6119</v>
      </c>
      <c r="L54" s="185">
        <v>5426</v>
      </c>
      <c r="M54" s="185">
        <v>3429</v>
      </c>
      <c r="N54" s="185">
        <v>4146</v>
      </c>
      <c r="O54" s="184">
        <v>5282</v>
      </c>
    </row>
    <row r="55" spans="1:15" x14ac:dyDescent="0.15">
      <c r="A55" s="67"/>
      <c r="B55" s="64" t="s">
        <v>2221</v>
      </c>
      <c r="C55" s="68">
        <v>45252</v>
      </c>
      <c r="D55" s="68">
        <v>42707</v>
      </c>
      <c r="E55" s="68">
        <v>40794</v>
      </c>
      <c r="F55" s="68">
        <v>42858</v>
      </c>
      <c r="G55" s="68">
        <v>39668</v>
      </c>
      <c r="H55" s="68">
        <v>44586</v>
      </c>
      <c r="I55" s="68">
        <v>46496</v>
      </c>
      <c r="J55" s="68">
        <v>49822</v>
      </c>
      <c r="K55" s="68">
        <v>48479</v>
      </c>
      <c r="L55" s="68">
        <v>49587</v>
      </c>
      <c r="M55" s="68">
        <v>25390</v>
      </c>
      <c r="N55" s="68">
        <v>31613</v>
      </c>
      <c r="O55" s="59">
        <v>37817</v>
      </c>
    </row>
    <row r="57" spans="1:15" x14ac:dyDescent="0.15">
      <c r="A57" s="39" t="s">
        <v>2223</v>
      </c>
      <c r="B57" s="40"/>
      <c r="O57" s="61"/>
    </row>
    <row r="58" spans="1:15" x14ac:dyDescent="0.15">
      <c r="A58" s="42" t="s">
        <v>2220</v>
      </c>
      <c r="B58" s="43" t="s">
        <v>2216</v>
      </c>
      <c r="C58" s="183">
        <v>31245</v>
      </c>
      <c r="D58" s="183">
        <v>28639</v>
      </c>
      <c r="E58" s="183">
        <v>26584</v>
      </c>
      <c r="F58" s="183">
        <v>29303</v>
      </c>
      <c r="G58" s="183">
        <v>28006</v>
      </c>
      <c r="H58" s="183">
        <v>29670</v>
      </c>
      <c r="I58" s="183">
        <v>31943</v>
      </c>
      <c r="J58" s="183">
        <v>35127</v>
      </c>
      <c r="K58" s="183">
        <v>38345</v>
      </c>
      <c r="L58" s="183">
        <v>42971</v>
      </c>
      <c r="M58" s="183">
        <v>23461</v>
      </c>
      <c r="N58" s="183">
        <v>26907</v>
      </c>
      <c r="O58" s="184">
        <v>34223</v>
      </c>
    </row>
    <row r="59" spans="1:15" x14ac:dyDescent="0.15">
      <c r="A59" s="44"/>
      <c r="B59" s="61" t="s">
        <v>2217</v>
      </c>
      <c r="C59" s="184">
        <v>3984</v>
      </c>
      <c r="D59" s="184">
        <v>3661</v>
      </c>
      <c r="E59" s="184">
        <v>4040</v>
      </c>
      <c r="F59" s="184">
        <v>3781</v>
      </c>
      <c r="G59" s="184">
        <v>3949</v>
      </c>
      <c r="H59" s="184">
        <v>5057</v>
      </c>
      <c r="I59" s="184">
        <v>5187</v>
      </c>
      <c r="J59" s="184">
        <v>5338</v>
      </c>
      <c r="K59" s="184">
        <v>5600</v>
      </c>
      <c r="L59" s="184">
        <v>4988</v>
      </c>
      <c r="M59" s="184">
        <v>3465</v>
      </c>
      <c r="N59" s="184">
        <v>3971</v>
      </c>
      <c r="O59" s="184">
        <v>5201</v>
      </c>
    </row>
    <row r="60" spans="1:15" x14ac:dyDescent="0.15">
      <c r="A60" s="67"/>
      <c r="B60" s="67" t="s">
        <v>2221</v>
      </c>
      <c r="C60" s="65">
        <v>35229</v>
      </c>
      <c r="D60" s="65">
        <v>32300</v>
      </c>
      <c r="E60" s="65">
        <v>30624</v>
      </c>
      <c r="F60" s="65">
        <v>33084</v>
      </c>
      <c r="G60" s="65">
        <v>31955</v>
      </c>
      <c r="H60" s="65">
        <v>34727</v>
      </c>
      <c r="I60" s="65">
        <v>37130</v>
      </c>
      <c r="J60" s="65">
        <v>40465</v>
      </c>
      <c r="K60" s="65">
        <v>43945</v>
      </c>
      <c r="L60" s="65">
        <v>47959</v>
      </c>
      <c r="M60" s="65">
        <v>26926</v>
      </c>
      <c r="N60" s="65">
        <v>30878</v>
      </c>
      <c r="O60" s="65">
        <v>39424</v>
      </c>
    </row>
    <row r="61" spans="1:15" x14ac:dyDescent="0.15">
      <c r="E61" s="43"/>
    </row>
    <row r="63" spans="1:15" x14ac:dyDescent="0.15">
      <c r="A63" s="39" t="s">
        <v>2224</v>
      </c>
      <c r="E63" s="61"/>
    </row>
    <row r="64" spans="1:15" x14ac:dyDescent="0.15">
      <c r="A64" s="43" t="s">
        <v>2220</v>
      </c>
      <c r="B64" s="43" t="s">
        <v>472</v>
      </c>
      <c r="C64" s="59">
        <v>7806</v>
      </c>
      <c r="D64" s="59">
        <v>9352</v>
      </c>
      <c r="E64" s="59">
        <v>9608</v>
      </c>
      <c r="F64" s="59">
        <v>9903</v>
      </c>
      <c r="G64" s="59">
        <v>10566</v>
      </c>
      <c r="H64" s="59">
        <v>11702</v>
      </c>
      <c r="I64" s="59">
        <v>12007</v>
      </c>
      <c r="J64" s="59">
        <v>12396</v>
      </c>
      <c r="K64" s="59">
        <v>11938</v>
      </c>
      <c r="L64" s="59">
        <v>12580</v>
      </c>
      <c r="M64" s="59">
        <v>9524</v>
      </c>
      <c r="N64" s="59">
        <v>10829</v>
      </c>
      <c r="O64" s="59">
        <v>12861</v>
      </c>
    </row>
    <row r="65" spans="1:15" x14ac:dyDescent="0.15">
      <c r="B65" t="s">
        <v>471</v>
      </c>
      <c r="C65" s="68">
        <v>45252</v>
      </c>
      <c r="D65" s="68">
        <v>42707</v>
      </c>
      <c r="E65" s="68">
        <v>40794</v>
      </c>
      <c r="F65" s="68">
        <v>42858</v>
      </c>
      <c r="G65" s="68">
        <v>39668</v>
      </c>
      <c r="H65" s="68">
        <v>44586</v>
      </c>
      <c r="I65" s="68">
        <v>46496</v>
      </c>
      <c r="J65" s="68">
        <v>49822</v>
      </c>
      <c r="K65" s="68">
        <v>48479</v>
      </c>
      <c r="L65" s="68">
        <v>49587</v>
      </c>
      <c r="M65" s="68">
        <v>25390</v>
      </c>
      <c r="N65" s="68">
        <v>31613</v>
      </c>
      <c r="O65" s="68">
        <v>37817</v>
      </c>
    </row>
    <row r="66" spans="1:15" x14ac:dyDescent="0.15">
      <c r="A66" s="61"/>
      <c r="B66" s="61" t="s">
        <v>474</v>
      </c>
      <c r="C66" s="68">
        <v>35229</v>
      </c>
      <c r="D66" s="68">
        <v>32300</v>
      </c>
      <c r="E66" s="68">
        <v>30624</v>
      </c>
      <c r="F66" s="68">
        <v>33084</v>
      </c>
      <c r="G66" s="68">
        <v>31955</v>
      </c>
      <c r="H66" s="68">
        <v>34727</v>
      </c>
      <c r="I66" s="68">
        <v>37130</v>
      </c>
      <c r="J66" s="68">
        <v>40465</v>
      </c>
      <c r="K66" s="68">
        <v>43945</v>
      </c>
      <c r="L66" s="68">
        <v>47959</v>
      </c>
      <c r="M66" s="68">
        <v>26926</v>
      </c>
      <c r="N66" s="68">
        <v>30878</v>
      </c>
      <c r="O66" s="60">
        <v>39424</v>
      </c>
    </row>
    <row r="67" spans="1:15" x14ac:dyDescent="0.15">
      <c r="A67" s="67"/>
      <c r="B67" s="67" t="s">
        <v>2221</v>
      </c>
      <c r="C67" s="65">
        <v>88287</v>
      </c>
      <c r="D67" s="65">
        <v>84359</v>
      </c>
      <c r="E67" s="65">
        <v>81026</v>
      </c>
      <c r="F67" s="65">
        <v>85845</v>
      </c>
      <c r="G67" s="65">
        <v>82189</v>
      </c>
      <c r="H67" s="65">
        <v>91015</v>
      </c>
      <c r="I67" s="65">
        <v>95633</v>
      </c>
      <c r="J67" s="65">
        <v>102683</v>
      </c>
      <c r="K67" s="65">
        <v>104362</v>
      </c>
      <c r="L67" s="65">
        <v>110126</v>
      </c>
      <c r="M67" s="65">
        <v>61840</v>
      </c>
      <c r="N67" s="65">
        <v>73320</v>
      </c>
      <c r="O67" s="65">
        <v>90102</v>
      </c>
    </row>
    <row r="68" spans="1:15" x14ac:dyDescent="0.15">
      <c r="C68" s="68"/>
      <c r="D68" s="68"/>
      <c r="E68" s="184"/>
      <c r="F68" s="184"/>
      <c r="G68" s="184"/>
      <c r="H68" s="184"/>
      <c r="I68" s="184"/>
      <c r="J68" s="356"/>
    </row>
    <row r="69" spans="1:15" x14ac:dyDescent="0.15">
      <c r="C69" s="68"/>
      <c r="D69" s="68"/>
      <c r="E69" s="184"/>
      <c r="F69" s="184"/>
      <c r="G69" s="184"/>
      <c r="H69" s="184"/>
      <c r="I69" s="184"/>
      <c r="J69" s="356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5" x14ac:dyDescent="0.15">
      <c r="A71" s="57" t="s">
        <v>107</v>
      </c>
      <c r="B71" s="58" t="s">
        <v>87</v>
      </c>
      <c r="C71" s="152">
        <f>C78-SUM(C72:C77)</f>
        <v>3042</v>
      </c>
      <c r="D71" s="152">
        <f t="shared" ref="D71:I71" si="0">D78-SUM(D72:D77)</f>
        <v>3152</v>
      </c>
      <c r="E71" s="152">
        <f t="shared" si="0"/>
        <v>4047</v>
      </c>
      <c r="F71" s="152">
        <f t="shared" si="0"/>
        <v>3686</v>
      </c>
      <c r="G71" s="152">
        <f t="shared" si="0"/>
        <v>4299</v>
      </c>
      <c r="H71" s="152">
        <f t="shared" si="0"/>
        <v>5116</v>
      </c>
      <c r="I71" s="152">
        <f t="shared" si="0"/>
        <v>5872</v>
      </c>
      <c r="J71" s="152">
        <f t="shared" ref="J71:K71" si="1">J78-SUM(J72:J77)</f>
        <v>6224</v>
      </c>
      <c r="K71" s="152">
        <f t="shared" si="1"/>
        <v>6588</v>
      </c>
      <c r="L71" s="152">
        <f t="shared" ref="L71:M71" si="2">L78-SUM(L72:L77)</f>
        <v>6020</v>
      </c>
      <c r="M71" s="152">
        <f t="shared" si="2"/>
        <v>5556</v>
      </c>
      <c r="N71" s="152">
        <f t="shared" ref="N71:O71" si="3">N78-SUM(N72:N77)</f>
        <v>8622</v>
      </c>
      <c r="O71" s="152">
        <f t="shared" si="3"/>
        <v>8912</v>
      </c>
    </row>
    <row r="72" spans="1:15" x14ac:dyDescent="0.15">
      <c r="A72" s="46"/>
      <c r="B72" s="48" t="s">
        <v>88</v>
      </c>
      <c r="C72" s="50">
        <f t="shared" ref="C72:N72" si="4">ROUND(C$78*C44/C$50,0)</f>
        <v>226</v>
      </c>
      <c r="D72" s="50">
        <f t="shared" si="4"/>
        <v>251</v>
      </c>
      <c r="E72" s="50">
        <f t="shared" si="4"/>
        <v>244</v>
      </c>
      <c r="F72" s="50">
        <f t="shared" si="4"/>
        <v>163</v>
      </c>
      <c r="G72" s="50">
        <f t="shared" si="4"/>
        <v>193</v>
      </c>
      <c r="H72" s="50">
        <f t="shared" si="4"/>
        <v>230</v>
      </c>
      <c r="I72" s="50">
        <f t="shared" si="4"/>
        <v>206</v>
      </c>
      <c r="J72" s="50">
        <f t="shared" si="4"/>
        <v>203</v>
      </c>
      <c r="K72" s="50">
        <f t="shared" si="4"/>
        <v>562</v>
      </c>
      <c r="L72" s="50">
        <f t="shared" si="4"/>
        <v>490</v>
      </c>
      <c r="M72" s="50">
        <f t="shared" si="4"/>
        <v>349</v>
      </c>
      <c r="N72" s="50">
        <f t="shared" si="4"/>
        <v>336</v>
      </c>
      <c r="O72" s="50">
        <f t="shared" ref="O72" si="5">ROUND(O$78*O44/O$50,0)</f>
        <v>365</v>
      </c>
    </row>
    <row r="73" spans="1:15" x14ac:dyDescent="0.15">
      <c r="A73" s="46"/>
      <c r="B73" s="48" t="s">
        <v>89</v>
      </c>
      <c r="C73" s="50">
        <f t="shared" ref="C73:N73" si="6">ROUND(C$78*C45/C$50,0)</f>
        <v>29</v>
      </c>
      <c r="D73" s="50">
        <f t="shared" si="6"/>
        <v>0</v>
      </c>
      <c r="E73" s="50">
        <f t="shared" si="6"/>
        <v>0</v>
      </c>
      <c r="F73" s="50">
        <f t="shared" si="6"/>
        <v>0</v>
      </c>
      <c r="G73" s="50">
        <f t="shared" si="6"/>
        <v>0</v>
      </c>
      <c r="H73" s="50">
        <f t="shared" si="6"/>
        <v>0</v>
      </c>
      <c r="I73" s="50">
        <f t="shared" si="6"/>
        <v>0</v>
      </c>
      <c r="J73" s="50">
        <f t="shared" si="6"/>
        <v>0</v>
      </c>
      <c r="K73" s="50">
        <f t="shared" si="6"/>
        <v>0</v>
      </c>
      <c r="L73" s="50">
        <f t="shared" si="6"/>
        <v>0</v>
      </c>
      <c r="M73" s="50">
        <f t="shared" si="6"/>
        <v>0</v>
      </c>
      <c r="N73" s="50">
        <f t="shared" si="6"/>
        <v>0</v>
      </c>
      <c r="O73" s="50">
        <f t="shared" ref="O73" si="7">ROUND(O$78*O45/O$50,0)</f>
        <v>0</v>
      </c>
    </row>
    <row r="74" spans="1:15" x14ac:dyDescent="0.15">
      <c r="A74" s="46"/>
      <c r="B74" s="48" t="s">
        <v>90</v>
      </c>
      <c r="C74" s="50">
        <f t="shared" ref="C74:N74" si="8">ROUND(C$78*C46/C$50,0)</f>
        <v>27</v>
      </c>
      <c r="D74" s="50">
        <f t="shared" si="8"/>
        <v>22</v>
      </c>
      <c r="E74" s="50">
        <f t="shared" si="8"/>
        <v>27</v>
      </c>
      <c r="F74" s="50">
        <f t="shared" si="8"/>
        <v>22</v>
      </c>
      <c r="G74" s="50">
        <f t="shared" si="8"/>
        <v>39</v>
      </c>
      <c r="H74" s="50">
        <f t="shared" si="8"/>
        <v>38</v>
      </c>
      <c r="I74" s="50">
        <f t="shared" si="8"/>
        <v>101</v>
      </c>
      <c r="J74" s="50">
        <f t="shared" si="8"/>
        <v>141</v>
      </c>
      <c r="K74" s="50">
        <f t="shared" si="8"/>
        <v>47</v>
      </c>
      <c r="L74" s="50">
        <f t="shared" si="8"/>
        <v>40</v>
      </c>
      <c r="M74" s="50">
        <f t="shared" si="8"/>
        <v>17</v>
      </c>
      <c r="N74" s="50">
        <f t="shared" si="8"/>
        <v>34</v>
      </c>
      <c r="O74" s="50">
        <f t="shared" ref="O74" si="9">ROUND(O$78*O46/O$50,0)</f>
        <v>30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0</v>
      </c>
      <c r="D76" s="50">
        <f t="shared" si="12"/>
        <v>0</v>
      </c>
      <c r="E76" s="50">
        <f t="shared" si="12"/>
        <v>0</v>
      </c>
      <c r="F76" s="50">
        <f t="shared" si="12"/>
        <v>0</v>
      </c>
      <c r="G76" s="50">
        <f t="shared" si="12"/>
        <v>0</v>
      </c>
      <c r="H76" s="50">
        <f t="shared" si="12"/>
        <v>0</v>
      </c>
      <c r="I76" s="50">
        <f t="shared" si="12"/>
        <v>0</v>
      </c>
      <c r="J76" s="50">
        <f t="shared" si="12"/>
        <v>0</v>
      </c>
      <c r="K76" s="50">
        <f t="shared" si="12"/>
        <v>0</v>
      </c>
      <c r="L76" s="50">
        <f t="shared" si="12"/>
        <v>0</v>
      </c>
      <c r="M76" s="50">
        <f t="shared" si="12"/>
        <v>0</v>
      </c>
      <c r="N76" s="50">
        <f t="shared" si="12"/>
        <v>0</v>
      </c>
      <c r="O76" s="50">
        <f t="shared" ref="O76" si="13">ROUND(O$78*O48/O$50,0)</f>
        <v>0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3324</v>
      </c>
      <c r="D78" s="239">
        <f t="shared" ref="D78:I78" si="16">D91</f>
        <v>3425</v>
      </c>
      <c r="E78" s="239">
        <f t="shared" si="16"/>
        <v>4318</v>
      </c>
      <c r="F78" s="239">
        <f t="shared" si="16"/>
        <v>3871</v>
      </c>
      <c r="G78" s="239">
        <f t="shared" si="16"/>
        <v>4531</v>
      </c>
      <c r="H78" s="239">
        <f t="shared" si="16"/>
        <v>5384</v>
      </c>
      <c r="I78" s="239">
        <f t="shared" si="16"/>
        <v>6179</v>
      </c>
      <c r="J78" s="239">
        <f t="shared" ref="J78:K78" si="17">J91</f>
        <v>6568</v>
      </c>
      <c r="K78" s="239">
        <f t="shared" si="17"/>
        <v>7197</v>
      </c>
      <c r="L78" s="239">
        <f t="shared" ref="L78:M78" si="18">L91</f>
        <v>6550</v>
      </c>
      <c r="M78" s="239">
        <f t="shared" si="18"/>
        <v>5922</v>
      </c>
      <c r="N78" s="239">
        <f t="shared" ref="N78:O78" si="19">N91</f>
        <v>8992</v>
      </c>
      <c r="O78" s="239">
        <f t="shared" si="19"/>
        <v>9307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  <c r="J79" s="356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  <c r="J80" s="356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27864</v>
      </c>
      <c r="D81" s="152">
        <f t="shared" si="20"/>
        <v>26814</v>
      </c>
      <c r="E81" s="152">
        <f t="shared" si="20"/>
        <v>25367</v>
      </c>
      <c r="F81" s="152">
        <f t="shared" si="20"/>
        <v>25684</v>
      </c>
      <c r="G81" s="152">
        <f t="shared" si="20"/>
        <v>23481</v>
      </c>
      <c r="H81" s="152">
        <f t="shared" si="20"/>
        <v>26793</v>
      </c>
      <c r="I81" s="152">
        <f t="shared" si="20"/>
        <v>28921</v>
      </c>
      <c r="J81" s="152">
        <f t="shared" si="20"/>
        <v>30959</v>
      </c>
      <c r="K81" s="152">
        <f t="shared" si="20"/>
        <v>28442</v>
      </c>
      <c r="L81" s="152">
        <f t="shared" si="20"/>
        <v>29857</v>
      </c>
      <c r="M81" s="152">
        <f t="shared" si="20"/>
        <v>14659</v>
      </c>
      <c r="N81" s="152">
        <f t="shared" si="20"/>
        <v>18973</v>
      </c>
      <c r="O81" s="152">
        <f t="shared" ref="O81" si="21">O83-SUM(O82:O82)</f>
        <v>22411</v>
      </c>
    </row>
    <row r="82" spans="1:15" x14ac:dyDescent="0.15">
      <c r="A82" s="46"/>
      <c r="B82" s="61" t="s">
        <v>105</v>
      </c>
      <c r="C82" s="50">
        <f t="shared" ref="C82:N82" si="22">ROUND(C$83*C54/C$55,0)</f>
        <v>2592</v>
      </c>
      <c r="D82" s="50">
        <f t="shared" si="22"/>
        <v>2763</v>
      </c>
      <c r="E82" s="50">
        <f t="shared" si="22"/>
        <v>3112</v>
      </c>
      <c r="F82" s="50">
        <f t="shared" si="22"/>
        <v>2823</v>
      </c>
      <c r="G82" s="50">
        <f t="shared" si="22"/>
        <v>2954</v>
      </c>
      <c r="H82" s="50">
        <f t="shared" si="22"/>
        <v>3612</v>
      </c>
      <c r="I82" s="50">
        <f t="shared" si="22"/>
        <v>3947</v>
      </c>
      <c r="J82" s="50">
        <f t="shared" si="22"/>
        <v>3980</v>
      </c>
      <c r="K82" s="50">
        <f t="shared" si="22"/>
        <v>4108</v>
      </c>
      <c r="L82" s="50">
        <f t="shared" si="22"/>
        <v>3669</v>
      </c>
      <c r="M82" s="50">
        <f t="shared" si="22"/>
        <v>2289</v>
      </c>
      <c r="N82" s="50">
        <f t="shared" si="22"/>
        <v>2864</v>
      </c>
      <c r="O82" s="50">
        <f t="shared" ref="O82" si="23">ROUND(O$83*O54/O$55,0)</f>
        <v>3638</v>
      </c>
    </row>
    <row r="83" spans="1:15" x14ac:dyDescent="0.15">
      <c r="A83" s="67"/>
      <c r="B83" s="64" t="s">
        <v>110</v>
      </c>
      <c r="C83" s="239">
        <f>C92</f>
        <v>30456</v>
      </c>
      <c r="D83" s="239">
        <f t="shared" ref="D83:I83" si="24">D92</f>
        <v>29577</v>
      </c>
      <c r="E83" s="239">
        <f t="shared" si="24"/>
        <v>28479</v>
      </c>
      <c r="F83" s="239">
        <f t="shared" si="24"/>
        <v>28507</v>
      </c>
      <c r="G83" s="239">
        <f t="shared" si="24"/>
        <v>26435</v>
      </c>
      <c r="H83" s="239">
        <f t="shared" si="24"/>
        <v>30405</v>
      </c>
      <c r="I83" s="239">
        <f t="shared" si="24"/>
        <v>32868</v>
      </c>
      <c r="J83" s="239">
        <f t="shared" ref="J83:K83" si="25">J92</f>
        <v>34939</v>
      </c>
      <c r="K83" s="239">
        <f t="shared" si="25"/>
        <v>32550</v>
      </c>
      <c r="L83" s="239">
        <f t="shared" ref="L83:M83" si="26">L92</f>
        <v>33526</v>
      </c>
      <c r="M83" s="239">
        <f t="shared" si="26"/>
        <v>16948</v>
      </c>
      <c r="N83" s="239">
        <f t="shared" ref="N83:O83" si="27">N92</f>
        <v>21837</v>
      </c>
      <c r="O83" s="239">
        <f t="shared" si="27"/>
        <v>26049</v>
      </c>
    </row>
    <row r="84" spans="1:15" x14ac:dyDescent="0.15">
      <c r="C84" s="68"/>
      <c r="D84" s="68"/>
      <c r="E84" s="184"/>
      <c r="F84" s="184"/>
      <c r="G84" s="184"/>
      <c r="H84" s="184"/>
      <c r="I84" s="184"/>
      <c r="J84" s="79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15" x14ac:dyDescent="0.15">
      <c r="A86" s="42" t="s">
        <v>107</v>
      </c>
      <c r="B86" s="43" t="s">
        <v>104</v>
      </c>
      <c r="C86" s="152">
        <f>C88-C87</f>
        <v>28483</v>
      </c>
      <c r="D86" s="152">
        <f t="shared" ref="D86:I86" si="28">D88-D87</f>
        <v>27367</v>
      </c>
      <c r="E86" s="152">
        <f t="shared" si="28"/>
        <v>25513</v>
      </c>
      <c r="F86" s="152">
        <f t="shared" si="28"/>
        <v>26835</v>
      </c>
      <c r="G86" s="152">
        <f t="shared" si="28"/>
        <v>25016</v>
      </c>
      <c r="H86" s="152">
        <f t="shared" si="28"/>
        <v>27395</v>
      </c>
      <c r="I86" s="152">
        <f t="shared" si="28"/>
        <v>29927</v>
      </c>
      <c r="J86" s="152">
        <f t="shared" ref="J86:K86" si="29">J88-J87</f>
        <v>31978</v>
      </c>
      <c r="K86" s="152">
        <f t="shared" si="29"/>
        <v>32953</v>
      </c>
      <c r="L86" s="152">
        <f t="shared" ref="L86:M86" si="30">L88-L87</f>
        <v>36615</v>
      </c>
      <c r="M86" s="152">
        <f t="shared" si="30"/>
        <v>19284</v>
      </c>
      <c r="N86" s="152">
        <f t="shared" ref="N86:O86" si="31">N88-N87</f>
        <v>23149</v>
      </c>
      <c r="O86" s="152">
        <f t="shared" si="31"/>
        <v>29549</v>
      </c>
    </row>
    <row r="87" spans="1:15" x14ac:dyDescent="0.15">
      <c r="A87" s="44"/>
      <c r="B87" s="61" t="s">
        <v>105</v>
      </c>
      <c r="C87" s="55">
        <f t="shared" ref="C87:N87" si="32">ROUND(C$88*C59/C$60,0)</f>
        <v>3632</v>
      </c>
      <c r="D87" s="55">
        <f t="shared" si="32"/>
        <v>3498</v>
      </c>
      <c r="E87" s="55">
        <f t="shared" si="32"/>
        <v>3877</v>
      </c>
      <c r="F87" s="55">
        <f t="shared" si="32"/>
        <v>3462</v>
      </c>
      <c r="G87" s="55">
        <f t="shared" si="32"/>
        <v>3527</v>
      </c>
      <c r="H87" s="55">
        <f t="shared" si="32"/>
        <v>4669</v>
      </c>
      <c r="I87" s="55">
        <f t="shared" si="32"/>
        <v>4860</v>
      </c>
      <c r="J87" s="55">
        <f t="shared" si="32"/>
        <v>4859</v>
      </c>
      <c r="K87" s="55">
        <f t="shared" si="32"/>
        <v>4812</v>
      </c>
      <c r="L87" s="55">
        <f t="shared" si="32"/>
        <v>4250</v>
      </c>
      <c r="M87" s="55">
        <f t="shared" si="32"/>
        <v>2848</v>
      </c>
      <c r="N87" s="55">
        <f t="shared" si="32"/>
        <v>3416</v>
      </c>
      <c r="O87" s="55">
        <f t="shared" ref="O87" si="33">ROUND(O$88*O59/O$60,0)</f>
        <v>4491</v>
      </c>
    </row>
    <row r="88" spans="1:15" x14ac:dyDescent="0.15">
      <c r="A88" s="67"/>
      <c r="B88" s="67" t="s">
        <v>110</v>
      </c>
      <c r="C88" s="239">
        <f>C93</f>
        <v>32115</v>
      </c>
      <c r="D88" s="239">
        <f t="shared" ref="D88:I88" si="34">D93</f>
        <v>30865</v>
      </c>
      <c r="E88" s="239">
        <f t="shared" si="34"/>
        <v>29390</v>
      </c>
      <c r="F88" s="239">
        <f t="shared" si="34"/>
        <v>30297</v>
      </c>
      <c r="G88" s="239">
        <f t="shared" si="34"/>
        <v>28543</v>
      </c>
      <c r="H88" s="239">
        <f t="shared" si="34"/>
        <v>32064</v>
      </c>
      <c r="I88" s="239">
        <f t="shared" si="34"/>
        <v>34787</v>
      </c>
      <c r="J88" s="239">
        <f t="shared" ref="J88:K88" si="35">J93</f>
        <v>36837</v>
      </c>
      <c r="K88" s="239">
        <f t="shared" si="35"/>
        <v>37765</v>
      </c>
      <c r="L88" s="239">
        <f t="shared" ref="L88:M88" si="36">L93</f>
        <v>40865</v>
      </c>
      <c r="M88" s="239">
        <f t="shared" si="36"/>
        <v>22132</v>
      </c>
      <c r="N88" s="239">
        <f t="shared" ref="N88:O88" si="37">N93</f>
        <v>26565</v>
      </c>
      <c r="O88" s="239">
        <f t="shared" si="37"/>
        <v>34040</v>
      </c>
    </row>
    <row r="90" spans="1:15" x14ac:dyDescent="0.15">
      <c r="A90" s="39" t="s">
        <v>365</v>
      </c>
    </row>
    <row r="91" spans="1:15" x14ac:dyDescent="0.15">
      <c r="A91" s="109" t="s">
        <v>107</v>
      </c>
      <c r="B91" s="109" t="s">
        <v>113</v>
      </c>
      <c r="C91" s="152">
        <f>地域観光消費2!D21</f>
        <v>3324</v>
      </c>
      <c r="D91" s="152">
        <f>地域観光消費2!E21</f>
        <v>3425</v>
      </c>
      <c r="E91" s="152">
        <f>地域観光消費2!F21</f>
        <v>4318</v>
      </c>
      <c r="F91" s="152">
        <f>地域観光消費2!G21</f>
        <v>3871</v>
      </c>
      <c r="G91" s="152">
        <f>地域観光消費2!H21</f>
        <v>4531</v>
      </c>
      <c r="H91" s="152">
        <f>地域観光消費2!I21</f>
        <v>5384</v>
      </c>
      <c r="I91" s="152">
        <f>地域観光消費2!J21</f>
        <v>6179</v>
      </c>
      <c r="J91" s="152">
        <f>地域観光消費2!K21</f>
        <v>6568</v>
      </c>
      <c r="K91" s="152">
        <f>地域観光消費2!L21</f>
        <v>7197</v>
      </c>
      <c r="L91" s="152">
        <f>地域観光消費2!M21</f>
        <v>6550</v>
      </c>
      <c r="M91" s="152">
        <f>地域観光消費2!N21</f>
        <v>5922</v>
      </c>
      <c r="N91" s="152">
        <f>地域観光消費2!O21</f>
        <v>8992</v>
      </c>
      <c r="O91" s="152">
        <f>地域観光消費2!P21</f>
        <v>9307</v>
      </c>
    </row>
    <row r="92" spans="1:15" x14ac:dyDescent="0.15">
      <c r="A92" s="56"/>
      <c r="B92" s="56" t="s">
        <v>114</v>
      </c>
      <c r="C92" s="50">
        <f>地域観光消費2!D22</f>
        <v>30456</v>
      </c>
      <c r="D92" s="50">
        <f>地域観光消費2!E22</f>
        <v>29577</v>
      </c>
      <c r="E92" s="50">
        <f>地域観光消費2!F22</f>
        <v>28479</v>
      </c>
      <c r="F92" s="50">
        <f>地域観光消費2!G22</f>
        <v>28507</v>
      </c>
      <c r="G92" s="50">
        <f>地域観光消費2!H22</f>
        <v>26435</v>
      </c>
      <c r="H92" s="50">
        <f>地域観光消費2!I22</f>
        <v>30405</v>
      </c>
      <c r="I92" s="50">
        <f>地域観光消費2!J22</f>
        <v>32868</v>
      </c>
      <c r="J92" s="50">
        <f>地域観光消費2!K22</f>
        <v>34939</v>
      </c>
      <c r="K92" s="50">
        <f>地域観光消費2!L22</f>
        <v>32550</v>
      </c>
      <c r="L92" s="50">
        <f>地域観光消費2!M22</f>
        <v>33526</v>
      </c>
      <c r="M92" s="50">
        <f>地域観光消費2!N22</f>
        <v>16948</v>
      </c>
      <c r="N92" s="50">
        <f>地域観光消費2!O22</f>
        <v>21837</v>
      </c>
      <c r="O92" s="50">
        <f>地域観光消費2!P22</f>
        <v>26049</v>
      </c>
    </row>
    <row r="93" spans="1:15" x14ac:dyDescent="0.15">
      <c r="A93" s="110"/>
      <c r="B93" s="110" t="s">
        <v>115</v>
      </c>
      <c r="C93" s="55">
        <f>地域観光消費2!D23</f>
        <v>32115</v>
      </c>
      <c r="D93" s="55">
        <f>地域観光消費2!E23</f>
        <v>30865</v>
      </c>
      <c r="E93" s="55">
        <f>地域観光消費2!F23</f>
        <v>29390</v>
      </c>
      <c r="F93" s="55">
        <f>地域観光消費2!G23</f>
        <v>30297</v>
      </c>
      <c r="G93" s="55">
        <f>地域観光消費2!H23</f>
        <v>28543</v>
      </c>
      <c r="H93" s="55">
        <f>地域観光消費2!I23</f>
        <v>32064</v>
      </c>
      <c r="I93" s="55">
        <f>地域観光消費2!J23</f>
        <v>34787</v>
      </c>
      <c r="J93" s="55">
        <f>地域観光消費2!K23</f>
        <v>36837</v>
      </c>
      <c r="K93" s="55">
        <f>地域観光消費2!L23</f>
        <v>37765</v>
      </c>
      <c r="L93" s="55">
        <f>地域観光消費2!M23</f>
        <v>40865</v>
      </c>
      <c r="M93" s="55">
        <f>地域観光消費2!N23</f>
        <v>22132</v>
      </c>
      <c r="N93" s="55">
        <f>地域観光消費2!O23</f>
        <v>26565</v>
      </c>
      <c r="O93" s="55">
        <f>地域観光消費2!P23</f>
        <v>34040</v>
      </c>
    </row>
    <row r="94" spans="1:15" x14ac:dyDescent="0.15">
      <c r="A94" s="111"/>
      <c r="B94" s="111" t="s">
        <v>110</v>
      </c>
      <c r="C94" s="55">
        <f>SUM(C91:C93)</f>
        <v>65895</v>
      </c>
      <c r="D94" s="55">
        <f t="shared" ref="D94:I94" si="38">SUM(D91:D93)</f>
        <v>63867</v>
      </c>
      <c r="E94" s="55">
        <f t="shared" si="38"/>
        <v>62187</v>
      </c>
      <c r="F94" s="55">
        <f t="shared" si="38"/>
        <v>62675</v>
      </c>
      <c r="G94" s="55">
        <f t="shared" si="38"/>
        <v>59509</v>
      </c>
      <c r="H94" s="55">
        <f t="shared" si="38"/>
        <v>67853</v>
      </c>
      <c r="I94" s="55">
        <f t="shared" si="38"/>
        <v>73834</v>
      </c>
      <c r="J94" s="55">
        <f t="shared" ref="J94:K94" si="39">SUM(J91:J93)</f>
        <v>78344</v>
      </c>
      <c r="K94" s="55">
        <f t="shared" si="39"/>
        <v>77512</v>
      </c>
      <c r="L94" s="55">
        <f t="shared" ref="L94:M94" si="40">SUM(L91:L93)</f>
        <v>80941</v>
      </c>
      <c r="M94" s="55">
        <f t="shared" si="40"/>
        <v>45002</v>
      </c>
      <c r="N94" s="55">
        <f t="shared" ref="N94:O94" si="41">SUM(N91:N93)</f>
        <v>57394</v>
      </c>
      <c r="O94" s="55">
        <f t="shared" si="41"/>
        <v>69396</v>
      </c>
    </row>
    <row r="96" spans="1:15" x14ac:dyDescent="0.15">
      <c r="C96" s="54"/>
      <c r="D96" s="54"/>
      <c r="E96" s="54"/>
      <c r="F96" s="54"/>
      <c r="G96" s="54"/>
      <c r="H96" s="54"/>
      <c r="I96" s="54"/>
    </row>
    <row r="97" spans="1:15" x14ac:dyDescent="0.15">
      <c r="A97" s="108" t="s">
        <v>39</v>
      </c>
      <c r="B97" s="43" t="s">
        <v>165</v>
      </c>
      <c r="C97" s="47">
        <f>市町入込数2!D13</f>
        <v>4811000</v>
      </c>
      <c r="D97" s="47">
        <f>市町入込数2!E13</f>
        <v>4656068</v>
      </c>
      <c r="E97" s="47">
        <f>市町入込数2!F13</f>
        <v>4474029</v>
      </c>
      <c r="F97" s="47">
        <f>市町入込数2!G13</f>
        <v>4443024</v>
      </c>
      <c r="G97" s="47">
        <f>市町入込数2!H13</f>
        <v>4603139</v>
      </c>
      <c r="H97" s="47">
        <f>市町入込数2!I13</f>
        <v>4748437</v>
      </c>
      <c r="I97" s="47">
        <f>市町入込数2!J13</f>
        <v>4702677</v>
      </c>
      <c r="J97" s="47">
        <f>市町入込数2!K13</f>
        <v>5279808</v>
      </c>
      <c r="K97" s="47">
        <f>市町入込数2!L13</f>
        <v>5142819</v>
      </c>
      <c r="L97" s="47">
        <f>市町入込数2!M13</f>
        <v>5618265</v>
      </c>
      <c r="M97" s="47">
        <f>市町入込数2!N13</f>
        <v>3428935</v>
      </c>
      <c r="N97" s="47">
        <f>市町入込数2!O13</f>
        <v>3570682</v>
      </c>
      <c r="O97" s="97">
        <f>市町入込数2!P13</f>
        <v>4549156</v>
      </c>
    </row>
    <row r="98" spans="1:15" x14ac:dyDescent="0.15">
      <c r="A98" s="72"/>
      <c r="B98" s="61" t="s">
        <v>166</v>
      </c>
      <c r="C98" s="53">
        <f>市町入込数2!Q13</f>
        <v>238000</v>
      </c>
      <c r="D98" s="53">
        <f>市町入込数2!R13</f>
        <v>228696</v>
      </c>
      <c r="E98" s="53">
        <f>市町入込数2!S13</f>
        <v>259572</v>
      </c>
      <c r="F98" s="53">
        <f>市町入込数2!T13</f>
        <v>276269</v>
      </c>
      <c r="G98" s="53">
        <f>市町入込数2!U13</f>
        <v>295484</v>
      </c>
      <c r="H98" s="53">
        <f>市町入込数2!V13</f>
        <v>309429</v>
      </c>
      <c r="I98" s="53">
        <f>市町入込数2!W13</f>
        <v>311532</v>
      </c>
      <c r="J98" s="53">
        <f>市町入込数2!X13</f>
        <v>310893</v>
      </c>
      <c r="K98" s="53">
        <f>市町入込数2!Y13</f>
        <v>342498</v>
      </c>
      <c r="L98" s="53">
        <f>市町入込数2!Z13</f>
        <v>295298</v>
      </c>
      <c r="M98" s="49">
        <f>市町入込数2!AA13</f>
        <v>196922</v>
      </c>
      <c r="N98" s="49">
        <f>市町入込数2!AB13</f>
        <v>243274</v>
      </c>
      <c r="O98" s="96">
        <f>市町入込数2!AC13</f>
        <v>288012</v>
      </c>
    </row>
    <row r="99" spans="1:15" x14ac:dyDescent="0.15">
      <c r="B99" t="s">
        <v>158</v>
      </c>
      <c r="C99" s="54">
        <v>226</v>
      </c>
      <c r="D99" s="54">
        <v>216</v>
      </c>
      <c r="E99" s="54">
        <v>247</v>
      </c>
      <c r="F99" s="54">
        <v>261</v>
      </c>
      <c r="G99" s="54">
        <v>280</v>
      </c>
      <c r="H99" s="54">
        <v>290</v>
      </c>
      <c r="I99" s="79">
        <v>295</v>
      </c>
      <c r="J99" s="50">
        <f>宿泊者数!K19</f>
        <v>296</v>
      </c>
      <c r="K99" s="50">
        <f>宿泊者数!K42</f>
        <v>326.46199999999999</v>
      </c>
      <c r="L99" s="152">
        <f>宿泊者数!K65</f>
        <v>282.48599999999999</v>
      </c>
      <c r="M99" s="152">
        <f>宿泊者数!K88</f>
        <v>191.43100000000001</v>
      </c>
      <c r="N99" s="152">
        <f>宿泊者数!K120</f>
        <v>238.55199999999999</v>
      </c>
      <c r="O99" s="792">
        <f>宿泊者数!K142</f>
        <v>279.49700000000001</v>
      </c>
    </row>
    <row r="100" spans="1:15" x14ac:dyDescent="0.15">
      <c r="B100" t="s">
        <v>159</v>
      </c>
      <c r="C100" s="54">
        <v>12</v>
      </c>
      <c r="D100" s="54">
        <v>12</v>
      </c>
      <c r="E100" s="54">
        <v>13</v>
      </c>
      <c r="F100" s="54">
        <v>15</v>
      </c>
      <c r="G100" s="54">
        <v>15</v>
      </c>
      <c r="H100" s="54">
        <v>18</v>
      </c>
      <c r="I100" s="78">
        <v>16</v>
      </c>
      <c r="J100" s="50">
        <f>宿泊者数!K20</f>
        <v>15</v>
      </c>
      <c r="K100" s="50">
        <f>宿泊者数!K43</f>
        <v>16.036000000000001</v>
      </c>
      <c r="L100" s="50">
        <f>宿泊者数!K66</f>
        <v>12.811999999999999</v>
      </c>
      <c r="M100" s="50">
        <f>宿泊者数!K89</f>
        <v>5.4909999999999997</v>
      </c>
      <c r="N100" s="50">
        <f>宿泊者数!K121</f>
        <v>4.7220000000000004</v>
      </c>
      <c r="O100" s="511">
        <f>宿泊者数!K143</f>
        <v>8.5150000000000006</v>
      </c>
    </row>
    <row r="101" spans="1:15" x14ac:dyDescent="0.15">
      <c r="B101" t="s">
        <v>160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宿泊者数!K21</f>
        <v>0</v>
      </c>
      <c r="K101" s="50">
        <f>宿泊者数!K44</f>
        <v>0</v>
      </c>
      <c r="L101" s="50">
        <f>宿泊者数!K67</f>
        <v>0</v>
      </c>
      <c r="M101" s="50">
        <f>宿泊者数!K90</f>
        <v>0</v>
      </c>
      <c r="N101" s="50">
        <f>宿泊者数!K122</f>
        <v>0</v>
      </c>
      <c r="O101" s="511">
        <f>宿泊者数!K144</f>
        <v>0</v>
      </c>
    </row>
    <row r="102" spans="1:15" x14ac:dyDescent="0.15">
      <c r="B102" t="s">
        <v>161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78">
        <v>0</v>
      </c>
      <c r="J102" s="50">
        <f>宿泊者数!K22</f>
        <v>0</v>
      </c>
      <c r="K102" s="50">
        <f>宿泊者数!K45</f>
        <v>0</v>
      </c>
      <c r="L102" s="50">
        <f>宿泊者数!K68</f>
        <v>0</v>
      </c>
      <c r="M102" s="50">
        <f>宿泊者数!K91</f>
        <v>0</v>
      </c>
      <c r="N102" s="50">
        <f>宿泊者数!K123</f>
        <v>0</v>
      </c>
      <c r="O102" s="511">
        <f>宿泊者数!K145</f>
        <v>0</v>
      </c>
    </row>
    <row r="103" spans="1:15" x14ac:dyDescent="0.15">
      <c r="B103" t="s">
        <v>162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宿泊者数!K23</f>
        <v>0</v>
      </c>
      <c r="K103" s="50">
        <f>宿泊者数!K46</f>
        <v>0</v>
      </c>
      <c r="L103" s="50">
        <f>宿泊者数!K69</f>
        <v>0</v>
      </c>
      <c r="M103" s="50">
        <f>宿泊者数!K92</f>
        <v>0</v>
      </c>
      <c r="N103" s="50">
        <f>宿泊者数!K124</f>
        <v>0</v>
      </c>
      <c r="O103" s="511">
        <f>宿泊者数!K146</f>
        <v>0</v>
      </c>
    </row>
    <row r="104" spans="1:15" x14ac:dyDescent="0.15">
      <c r="B104" t="s">
        <v>163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宿泊者数!K24</f>
        <v>0</v>
      </c>
      <c r="K104" s="50">
        <f>宿泊者数!K47</f>
        <v>0</v>
      </c>
      <c r="L104" s="50">
        <f>宿泊者数!K70</f>
        <v>0</v>
      </c>
      <c r="M104" s="50">
        <f>宿泊者数!K93</f>
        <v>0</v>
      </c>
      <c r="N104" s="50">
        <f>宿泊者数!K125</f>
        <v>0</v>
      </c>
      <c r="O104" s="511">
        <f>宿泊者数!K147</f>
        <v>0</v>
      </c>
    </row>
    <row r="105" spans="1:15" x14ac:dyDescent="0.15">
      <c r="A105" s="61"/>
      <c r="B105" s="61" t="s">
        <v>164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宿泊者数!K25</f>
        <v>0</v>
      </c>
      <c r="K105" s="50">
        <f>宿泊者数!K48</f>
        <v>0</v>
      </c>
      <c r="L105" s="55">
        <f>宿泊者数!K71</f>
        <v>0</v>
      </c>
      <c r="M105" s="55">
        <f>宿泊者数!K94</f>
        <v>0</v>
      </c>
      <c r="N105" s="55">
        <f>宿泊者数!K126</f>
        <v>0</v>
      </c>
      <c r="O105" s="793">
        <f>宿泊者数!K148</f>
        <v>0</v>
      </c>
    </row>
    <row r="106" spans="1:15" x14ac:dyDescent="0.15">
      <c r="A106" s="93" t="s">
        <v>38</v>
      </c>
      <c r="B106" s="43" t="s">
        <v>165</v>
      </c>
      <c r="C106" s="47">
        <f>市町入込数2!D14</f>
        <v>2169000</v>
      </c>
      <c r="D106" s="47">
        <f>市町入込数2!E14</f>
        <v>2163663</v>
      </c>
      <c r="E106" s="47">
        <f>市町入込数2!F14</f>
        <v>2208737</v>
      </c>
      <c r="F106" s="47">
        <f>市町入込数2!G14</f>
        <v>2156222</v>
      </c>
      <c r="G106" s="47">
        <f>市町入込数2!H14</f>
        <v>2080382</v>
      </c>
      <c r="H106" s="47">
        <f>市町入込数2!I14</f>
        <v>2144751</v>
      </c>
      <c r="I106" s="47">
        <f>市町入込数2!J14</f>
        <v>2137454</v>
      </c>
      <c r="J106" s="47">
        <f>市町入込数2!K14</f>
        <v>2068989</v>
      </c>
      <c r="K106" s="47">
        <f>市町入込数2!L14</f>
        <v>2210483</v>
      </c>
      <c r="L106" s="47">
        <f>市町入込数2!M14</f>
        <v>2096750</v>
      </c>
      <c r="M106" s="49">
        <f>市町入込数2!N14</f>
        <v>1257107</v>
      </c>
      <c r="N106" s="49">
        <f>市町入込数2!O14</f>
        <v>1236022</v>
      </c>
      <c r="O106" s="96">
        <f>市町入込数2!P14</f>
        <v>884859</v>
      </c>
    </row>
    <row r="107" spans="1:15" x14ac:dyDescent="0.15">
      <c r="A107" s="72"/>
      <c r="B107" s="61" t="s">
        <v>166</v>
      </c>
      <c r="C107" s="53">
        <f>市町入込数2!Q14</f>
        <v>112000</v>
      </c>
      <c r="D107" s="53">
        <f>市町入込数2!R14</f>
        <v>108924</v>
      </c>
      <c r="E107" s="53">
        <f>市町入込数2!S14</f>
        <v>110334</v>
      </c>
      <c r="F107" s="53">
        <f>市町入込数2!T14</f>
        <v>102489</v>
      </c>
      <c r="G107" s="53">
        <f>市町入込数2!U14</f>
        <v>107907</v>
      </c>
      <c r="H107" s="53">
        <f>市町入込数2!V14</f>
        <v>116032</v>
      </c>
      <c r="I107" s="53">
        <f>市町入込数2!W14</f>
        <v>123823</v>
      </c>
      <c r="J107" s="53">
        <f>市町入込数2!X14</f>
        <v>122581</v>
      </c>
      <c r="K107" s="53">
        <f>市町入込数2!Y14</f>
        <v>103244</v>
      </c>
      <c r="L107" s="53">
        <f>市町入込数2!Z14</f>
        <v>107757</v>
      </c>
      <c r="M107" s="49">
        <f>市町入込数2!AA14</f>
        <v>78409</v>
      </c>
      <c r="N107" s="49">
        <f>市町入込数2!AB14</f>
        <v>102363</v>
      </c>
      <c r="O107" s="96">
        <f>市町入込数2!AC14</f>
        <v>126653</v>
      </c>
    </row>
    <row r="108" spans="1:15" x14ac:dyDescent="0.15">
      <c r="B108" t="s">
        <v>158</v>
      </c>
      <c r="C108" s="54">
        <v>100</v>
      </c>
      <c r="D108" s="54">
        <v>97</v>
      </c>
      <c r="E108" s="54">
        <v>99</v>
      </c>
      <c r="F108" s="54">
        <v>93</v>
      </c>
      <c r="G108" s="54">
        <v>96</v>
      </c>
      <c r="H108" s="54">
        <v>105</v>
      </c>
      <c r="I108" s="79">
        <v>106</v>
      </c>
      <c r="J108" s="50">
        <f>宿泊者数!L19</f>
        <v>102</v>
      </c>
      <c r="K108" s="50">
        <f>宿泊者数!L42</f>
        <v>93.715999999999994</v>
      </c>
      <c r="L108" s="152">
        <f>宿泊者数!L65</f>
        <v>99.721000000000004</v>
      </c>
      <c r="M108" s="152">
        <f>宿泊者数!L88</f>
        <v>75.754999999999995</v>
      </c>
      <c r="N108" s="152">
        <f>宿泊者数!L120</f>
        <v>99.548000000000002</v>
      </c>
      <c r="O108" s="792">
        <f>宿泊者数!L142</f>
        <v>123.76</v>
      </c>
    </row>
    <row r="109" spans="1:15" x14ac:dyDescent="0.15">
      <c r="B109" t="s">
        <v>159</v>
      </c>
      <c r="C109" s="54">
        <v>7</v>
      </c>
      <c r="D109" s="54">
        <v>7</v>
      </c>
      <c r="E109" s="54">
        <v>6</v>
      </c>
      <c r="F109" s="54">
        <v>5</v>
      </c>
      <c r="G109" s="54">
        <v>5</v>
      </c>
      <c r="H109" s="54">
        <v>6</v>
      </c>
      <c r="I109" s="78">
        <v>5</v>
      </c>
      <c r="J109" s="50">
        <f>宿泊者数!L20</f>
        <v>4</v>
      </c>
      <c r="K109" s="50">
        <f>宿泊者数!L43</f>
        <v>4.4210000000000003</v>
      </c>
      <c r="L109" s="50">
        <f>宿泊者数!L66</f>
        <v>3.9180000000000001</v>
      </c>
      <c r="M109" s="50">
        <f>宿泊者数!L89</f>
        <v>0.628</v>
      </c>
      <c r="N109" s="50">
        <f>宿泊者数!L121</f>
        <v>0</v>
      </c>
      <c r="O109" s="511">
        <f>宿泊者数!L143</f>
        <v>0</v>
      </c>
    </row>
    <row r="110" spans="1:15" x14ac:dyDescent="0.15">
      <c r="B110" t="s">
        <v>160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宿泊者数!L21</f>
        <v>0</v>
      </c>
      <c r="K110" s="50">
        <f>宿泊者数!L44</f>
        <v>0</v>
      </c>
      <c r="L110" s="50">
        <f>宿泊者数!L67</f>
        <v>0</v>
      </c>
      <c r="M110" s="50">
        <f>宿泊者数!L90</f>
        <v>0</v>
      </c>
      <c r="N110" s="50">
        <f>宿泊者数!L122</f>
        <v>0</v>
      </c>
      <c r="O110" s="511">
        <f>宿泊者数!L144</f>
        <v>0</v>
      </c>
    </row>
    <row r="111" spans="1:15" x14ac:dyDescent="0.15">
      <c r="B111" t="s">
        <v>161</v>
      </c>
      <c r="C111" s="54">
        <v>5</v>
      </c>
      <c r="D111" s="54">
        <v>5</v>
      </c>
      <c r="E111" s="54">
        <v>5</v>
      </c>
      <c r="F111" s="54">
        <v>5</v>
      </c>
      <c r="G111" s="54">
        <v>7</v>
      </c>
      <c r="H111" s="54">
        <v>6</v>
      </c>
      <c r="I111" s="78">
        <v>13</v>
      </c>
      <c r="J111" s="50">
        <f>宿泊者数!L22</f>
        <v>16</v>
      </c>
      <c r="K111" s="50">
        <f>宿泊者数!L45</f>
        <v>5.1070000000000002</v>
      </c>
      <c r="L111" s="50">
        <f>宿泊者数!L68</f>
        <v>4.1180000000000003</v>
      </c>
      <c r="M111" s="511">
        <f>宿泊者数!L91</f>
        <v>2</v>
      </c>
      <c r="N111" s="50">
        <f>宿泊者数!L123</f>
        <v>2.8149999999999999</v>
      </c>
      <c r="O111" s="511">
        <f>宿泊者数!L145</f>
        <v>2.8929999999999998</v>
      </c>
    </row>
    <row r="112" spans="1:15" x14ac:dyDescent="0.15">
      <c r="B112" t="s">
        <v>162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宿泊者数!L23</f>
        <v>0</v>
      </c>
      <c r="K112" s="50">
        <f>宿泊者数!L46</f>
        <v>0</v>
      </c>
      <c r="L112" s="50">
        <f>宿泊者数!L69</f>
        <v>0</v>
      </c>
      <c r="M112" s="50">
        <f>宿泊者数!L92</f>
        <v>0</v>
      </c>
      <c r="N112" s="50">
        <f>宿泊者数!L124</f>
        <v>0</v>
      </c>
      <c r="O112" s="511">
        <f>宿泊者数!L146</f>
        <v>0</v>
      </c>
    </row>
    <row r="113" spans="1:15" x14ac:dyDescent="0.15">
      <c r="B113" t="s">
        <v>163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宿泊者数!L24</f>
        <v>0</v>
      </c>
      <c r="K113" s="50">
        <f>宿泊者数!L47</f>
        <v>0</v>
      </c>
      <c r="L113" s="50">
        <f>宿泊者数!L70</f>
        <v>0</v>
      </c>
      <c r="M113" s="50">
        <f>宿泊者数!L93</f>
        <v>0</v>
      </c>
      <c r="N113" s="50">
        <f>宿泊者数!L125</f>
        <v>0</v>
      </c>
      <c r="O113" s="511">
        <f>宿泊者数!L147</f>
        <v>0</v>
      </c>
    </row>
    <row r="114" spans="1:15" x14ac:dyDescent="0.15">
      <c r="A114" s="61"/>
      <c r="B114" s="61" t="s">
        <v>164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宿泊者数!L25</f>
        <v>0</v>
      </c>
      <c r="K114" s="50">
        <f>宿泊者数!L48</f>
        <v>0</v>
      </c>
      <c r="L114" s="55">
        <f>宿泊者数!L71</f>
        <v>0</v>
      </c>
      <c r="M114" s="55">
        <f>宿泊者数!L94</f>
        <v>0</v>
      </c>
      <c r="N114" s="55">
        <f>宿泊者数!L126</f>
        <v>0</v>
      </c>
      <c r="O114" s="793">
        <f>宿泊者数!L148</f>
        <v>0</v>
      </c>
    </row>
    <row r="115" spans="1:15" x14ac:dyDescent="0.15">
      <c r="A115" s="93" t="s">
        <v>37</v>
      </c>
      <c r="B115" s="43" t="s">
        <v>165</v>
      </c>
      <c r="C115" s="47">
        <f>市町入込数2!D15</f>
        <v>1014000</v>
      </c>
      <c r="D115" s="47">
        <f>市町入込数2!E15</f>
        <v>1009124</v>
      </c>
      <c r="E115" s="47">
        <f>市町入込数2!F15</f>
        <v>1001703</v>
      </c>
      <c r="F115" s="47">
        <f>市町入込数2!G15</f>
        <v>1088302</v>
      </c>
      <c r="G115" s="47">
        <f>市町入込数2!H15</f>
        <v>988411</v>
      </c>
      <c r="H115" s="47">
        <f>市町入込数2!I15</f>
        <v>929534</v>
      </c>
      <c r="I115" s="47">
        <f>市町入込数2!J15</f>
        <v>954068</v>
      </c>
      <c r="J115" s="47">
        <f>市町入込数2!K15</f>
        <v>969534</v>
      </c>
      <c r="K115" s="47">
        <f>市町入込数2!L15</f>
        <v>1038484</v>
      </c>
      <c r="L115" s="47">
        <f>市町入込数2!M15</f>
        <v>1140705</v>
      </c>
      <c r="M115" s="49">
        <f>市町入込数2!N15</f>
        <v>834882</v>
      </c>
      <c r="N115" s="49">
        <f>市町入込数2!O15</f>
        <v>700296</v>
      </c>
      <c r="O115" s="96">
        <f>市町入込数2!P15</f>
        <v>1037412</v>
      </c>
    </row>
    <row r="116" spans="1:15" x14ac:dyDescent="0.15">
      <c r="A116" s="72"/>
      <c r="B116" s="61" t="s">
        <v>166</v>
      </c>
      <c r="C116" s="53">
        <f>市町入込数2!Q15</f>
        <v>77000</v>
      </c>
      <c r="D116" s="53">
        <f>市町入込数2!R15</f>
        <v>75620</v>
      </c>
      <c r="E116" s="53">
        <f>市町入込数2!S15</f>
        <v>70856</v>
      </c>
      <c r="F116" s="53">
        <f>市町入込数2!T15</f>
        <v>54983</v>
      </c>
      <c r="G116" s="53">
        <f>市町入込数2!U15</f>
        <v>49961</v>
      </c>
      <c r="H116" s="53">
        <f>市町入込数2!V15</f>
        <v>53667</v>
      </c>
      <c r="I116" s="53">
        <f>市町入込数2!W15</f>
        <v>51900</v>
      </c>
      <c r="J116" s="53">
        <f>市町入込数2!X15</f>
        <v>54403</v>
      </c>
      <c r="K116" s="53">
        <f>市町入込数2!Y15</f>
        <v>54620</v>
      </c>
      <c r="L116" s="53">
        <f>市町入込数2!Z15</f>
        <v>72619</v>
      </c>
      <c r="M116" s="49">
        <f>市町入込数2!AA15</f>
        <v>62738</v>
      </c>
      <c r="N116" s="49">
        <f>市町入込数2!AB15</f>
        <v>54683</v>
      </c>
      <c r="O116" s="96">
        <f>市町入込数2!AC15</f>
        <v>60918</v>
      </c>
    </row>
    <row r="117" spans="1:15" x14ac:dyDescent="0.15">
      <c r="B117" t="s">
        <v>158</v>
      </c>
      <c r="C117" s="54">
        <v>54</v>
      </c>
      <c r="D117" s="54">
        <v>58</v>
      </c>
      <c r="E117" s="54">
        <v>56</v>
      </c>
      <c r="F117" s="54">
        <v>52</v>
      </c>
      <c r="G117" s="54">
        <v>47</v>
      </c>
      <c r="H117" s="54">
        <v>51</v>
      </c>
      <c r="I117" s="79">
        <v>50</v>
      </c>
      <c r="J117" s="50">
        <f>宿泊者数!M19</f>
        <v>52</v>
      </c>
      <c r="K117" s="50">
        <f>宿泊者数!M42</f>
        <v>25.521000000000001</v>
      </c>
      <c r="L117" s="152">
        <f>宿泊者数!M65</f>
        <v>46.026000000000003</v>
      </c>
      <c r="M117" s="152">
        <f>宿泊者数!M88</f>
        <v>43.103999999999999</v>
      </c>
      <c r="N117" s="152">
        <f>宿泊者数!M120</f>
        <v>38.104999999999997</v>
      </c>
      <c r="O117" s="792">
        <f>宿泊者数!M142</f>
        <v>42.924999999999997</v>
      </c>
    </row>
    <row r="118" spans="1:15" x14ac:dyDescent="0.15">
      <c r="B118" t="s">
        <v>159</v>
      </c>
      <c r="C118" s="54">
        <v>18</v>
      </c>
      <c r="D118" s="54">
        <v>18</v>
      </c>
      <c r="E118" s="54">
        <v>15</v>
      </c>
      <c r="F118" s="54">
        <v>3</v>
      </c>
      <c r="G118" s="54">
        <v>3</v>
      </c>
      <c r="H118" s="54">
        <v>3</v>
      </c>
      <c r="I118" s="78">
        <v>2</v>
      </c>
      <c r="J118" s="50">
        <f>宿泊者数!M20</f>
        <v>2</v>
      </c>
      <c r="K118" s="50">
        <f>宿泊者数!M43</f>
        <v>29.099</v>
      </c>
      <c r="L118" s="50">
        <f>宿泊者数!M66</f>
        <v>26.593</v>
      </c>
      <c r="M118" s="50">
        <f>宿泊者数!M89</f>
        <v>19.634</v>
      </c>
      <c r="N118" s="50">
        <f>宿泊者数!M121</f>
        <v>16.577999999999999</v>
      </c>
      <c r="O118" s="511">
        <f>宿泊者数!M143</f>
        <v>17.992999999999999</v>
      </c>
    </row>
    <row r="119" spans="1:15" x14ac:dyDescent="0.15">
      <c r="B119" t="s">
        <v>160</v>
      </c>
      <c r="C119" s="54">
        <v>5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宿泊者数!M21</f>
        <v>0</v>
      </c>
      <c r="K119" s="50">
        <f>宿泊者数!M44</f>
        <v>0</v>
      </c>
      <c r="L119" s="50">
        <f>宿泊者数!M67</f>
        <v>0</v>
      </c>
      <c r="M119" s="50">
        <f>宿泊者数!M90</f>
        <v>0</v>
      </c>
      <c r="N119" s="50">
        <f>宿泊者数!M122</f>
        <v>0</v>
      </c>
      <c r="O119" s="511">
        <f>宿泊者数!M144</f>
        <v>0</v>
      </c>
    </row>
    <row r="120" spans="1:15" x14ac:dyDescent="0.15">
      <c r="B120" t="s">
        <v>161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宿泊者数!M22</f>
        <v>0</v>
      </c>
      <c r="K120" s="50">
        <f>宿泊者数!M45</f>
        <v>0</v>
      </c>
      <c r="L120" s="50">
        <f>宿泊者数!M68</f>
        <v>0</v>
      </c>
      <c r="M120" s="50">
        <f>宿泊者数!M91</f>
        <v>0</v>
      </c>
      <c r="N120" s="50">
        <f>宿泊者数!M123</f>
        <v>0</v>
      </c>
      <c r="O120" s="511">
        <f>宿泊者数!M145</f>
        <v>0</v>
      </c>
    </row>
    <row r="121" spans="1:15" x14ac:dyDescent="0.15">
      <c r="B121" t="s">
        <v>162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宿泊者数!M23</f>
        <v>0</v>
      </c>
      <c r="K121" s="50">
        <f>宿泊者数!M46</f>
        <v>0</v>
      </c>
      <c r="L121" s="50">
        <f>宿泊者数!M69</f>
        <v>0</v>
      </c>
      <c r="M121" s="50">
        <f>宿泊者数!M92</f>
        <v>0</v>
      </c>
      <c r="N121" s="50">
        <f>宿泊者数!M124</f>
        <v>0</v>
      </c>
      <c r="O121" s="511">
        <f>宿泊者数!M146</f>
        <v>0</v>
      </c>
    </row>
    <row r="122" spans="1:15" x14ac:dyDescent="0.15">
      <c r="B122" t="s">
        <v>163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宿泊者数!M24</f>
        <v>0</v>
      </c>
      <c r="K122" s="50">
        <f>宿泊者数!M47</f>
        <v>0</v>
      </c>
      <c r="L122" s="50">
        <f>宿泊者数!M70</f>
        <v>0</v>
      </c>
      <c r="M122" s="50">
        <f>宿泊者数!M93</f>
        <v>0</v>
      </c>
      <c r="N122" s="50">
        <f>宿泊者数!M125</f>
        <v>0</v>
      </c>
      <c r="O122" s="511">
        <f>宿泊者数!M147</f>
        <v>0</v>
      </c>
    </row>
    <row r="123" spans="1:15" x14ac:dyDescent="0.15">
      <c r="A123" s="61"/>
      <c r="B123" s="61" t="s">
        <v>164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宿泊者数!M25</f>
        <v>0</v>
      </c>
      <c r="K123" s="50">
        <f>宿泊者数!M48</f>
        <v>0</v>
      </c>
      <c r="L123" s="55">
        <f>宿泊者数!M71</f>
        <v>0</v>
      </c>
      <c r="M123" s="55">
        <f>宿泊者数!M94</f>
        <v>0</v>
      </c>
      <c r="N123" s="55">
        <f>宿泊者数!M126</f>
        <v>0</v>
      </c>
      <c r="O123" s="793">
        <f>宿泊者数!M148</f>
        <v>0</v>
      </c>
    </row>
    <row r="124" spans="1:15" x14ac:dyDescent="0.15">
      <c r="A124" s="93" t="s">
        <v>36</v>
      </c>
      <c r="B124" s="43" t="s">
        <v>165</v>
      </c>
      <c r="C124" s="47">
        <f>市町入込数2!D16</f>
        <v>139000</v>
      </c>
      <c r="D124" s="47">
        <f>市町入込数2!E16</f>
        <v>116511</v>
      </c>
      <c r="E124" s="47">
        <f>市町入込数2!F16</f>
        <v>126455</v>
      </c>
      <c r="F124" s="47">
        <f>市町入込数2!G16</f>
        <v>126533</v>
      </c>
      <c r="G124" s="47">
        <f>市町入込数2!H16</f>
        <v>124104</v>
      </c>
      <c r="H124" s="47">
        <f>市町入込数2!I16</f>
        <v>124514</v>
      </c>
      <c r="I124" s="47">
        <f>市町入込数2!J16</f>
        <v>128264</v>
      </c>
      <c r="J124" s="47">
        <f>市町入込数2!K16</f>
        <v>124446</v>
      </c>
      <c r="K124" s="47">
        <f>市町入込数2!L16</f>
        <v>128891</v>
      </c>
      <c r="L124" s="47">
        <f>市町入込数2!M16</f>
        <v>123796</v>
      </c>
      <c r="M124" s="49">
        <f>市町入込数2!N16</f>
        <v>95007</v>
      </c>
      <c r="N124" s="49">
        <f>市町入込数2!O16</f>
        <v>102522</v>
      </c>
      <c r="O124" s="96">
        <f>市町入込数2!P16</f>
        <v>109956</v>
      </c>
    </row>
    <row r="125" spans="1:15" x14ac:dyDescent="0.15">
      <c r="A125" s="72"/>
      <c r="B125" s="61" t="s">
        <v>166</v>
      </c>
      <c r="C125" s="53">
        <f>市町入込数2!Q16</f>
        <v>0</v>
      </c>
      <c r="D125" s="53">
        <f>市町入込数2!R16</f>
        <v>0</v>
      </c>
      <c r="E125" s="53">
        <f>市町入込数2!S16</f>
        <v>0</v>
      </c>
      <c r="F125" s="53">
        <f>市町入込数2!T16</f>
        <v>0</v>
      </c>
      <c r="G125" s="53">
        <f>市町入込数2!U16</f>
        <v>0</v>
      </c>
      <c r="H125" s="53">
        <f>市町入込数2!V16</f>
        <v>0</v>
      </c>
      <c r="I125" s="53">
        <f>市町入込数2!W16</f>
        <v>0</v>
      </c>
      <c r="J125" s="53">
        <f>市町入込数2!X16</f>
        <v>0</v>
      </c>
      <c r="K125" s="53">
        <f>市町入込数2!Y16</f>
        <v>0</v>
      </c>
      <c r="L125" s="53">
        <f>市町入込数2!Z16</f>
        <v>0</v>
      </c>
      <c r="M125" s="49">
        <f>市町入込数2!AA16</f>
        <v>0</v>
      </c>
      <c r="N125" s="49">
        <f>市町入込数2!AB16</f>
        <v>0</v>
      </c>
      <c r="O125" s="96">
        <f>市町入込数2!AC16</f>
        <v>0</v>
      </c>
    </row>
    <row r="126" spans="1:15" x14ac:dyDescent="0.15">
      <c r="B126" t="s">
        <v>158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79">
        <v>0</v>
      </c>
      <c r="J126" s="50">
        <f>宿泊者数!N19</f>
        <v>0</v>
      </c>
      <c r="K126" s="50">
        <f>宿泊者数!N42</f>
        <v>0</v>
      </c>
      <c r="L126" s="152">
        <f>宿泊者数!N65</f>
        <v>0</v>
      </c>
      <c r="M126" s="152">
        <f>宿泊者数!N88</f>
        <v>0</v>
      </c>
      <c r="N126" s="152">
        <f>宿泊者数!N120</f>
        <v>0</v>
      </c>
      <c r="O126" s="792">
        <f>宿泊者数!N142</f>
        <v>0</v>
      </c>
    </row>
    <row r="127" spans="1:15" x14ac:dyDescent="0.15">
      <c r="B127" t="s">
        <v>159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宿泊者数!N20</f>
        <v>0</v>
      </c>
      <c r="K127" s="50">
        <f>宿泊者数!N43</f>
        <v>0</v>
      </c>
      <c r="L127" s="50">
        <f>宿泊者数!N66</f>
        <v>0</v>
      </c>
      <c r="M127" s="50">
        <f>宿泊者数!N89</f>
        <v>0</v>
      </c>
      <c r="N127" s="50">
        <f>宿泊者数!N121</f>
        <v>0</v>
      </c>
      <c r="O127" s="511">
        <f>宿泊者数!N143</f>
        <v>0</v>
      </c>
    </row>
    <row r="128" spans="1:15" x14ac:dyDescent="0.15">
      <c r="B128" t="s">
        <v>160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宿泊者数!N21</f>
        <v>0</v>
      </c>
      <c r="K128" s="50">
        <f>宿泊者数!N44</f>
        <v>0</v>
      </c>
      <c r="L128" s="50">
        <f>宿泊者数!N67</f>
        <v>0</v>
      </c>
      <c r="M128" s="50">
        <f>宿泊者数!N90</f>
        <v>0</v>
      </c>
      <c r="N128" s="50">
        <f>宿泊者数!N122</f>
        <v>0</v>
      </c>
      <c r="O128" s="511">
        <f>宿泊者数!N144</f>
        <v>0</v>
      </c>
    </row>
    <row r="129" spans="1:15" x14ac:dyDescent="0.15">
      <c r="B129" t="s">
        <v>161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78">
        <v>0</v>
      </c>
      <c r="J129" s="50">
        <f>宿泊者数!N22</f>
        <v>0</v>
      </c>
      <c r="K129" s="50">
        <f>宿泊者数!N45</f>
        <v>0</v>
      </c>
      <c r="L129" s="50">
        <f>宿泊者数!N68</f>
        <v>0</v>
      </c>
      <c r="M129" s="50">
        <f>宿泊者数!N91</f>
        <v>0</v>
      </c>
      <c r="N129" s="50">
        <f>宿泊者数!N123</f>
        <v>0</v>
      </c>
      <c r="O129" s="511">
        <f>宿泊者数!N145</f>
        <v>0</v>
      </c>
    </row>
    <row r="130" spans="1:15" x14ac:dyDescent="0.15">
      <c r="B130" t="s">
        <v>162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宿泊者数!N23</f>
        <v>0</v>
      </c>
      <c r="K130" s="50">
        <f>宿泊者数!N46</f>
        <v>0</v>
      </c>
      <c r="L130" s="50">
        <f>宿泊者数!N69</f>
        <v>0</v>
      </c>
      <c r="M130" s="50">
        <f>宿泊者数!N92</f>
        <v>0</v>
      </c>
      <c r="N130" s="50">
        <f>宿泊者数!N124</f>
        <v>0</v>
      </c>
      <c r="O130" s="511">
        <f>宿泊者数!N146</f>
        <v>0</v>
      </c>
    </row>
    <row r="131" spans="1:15" x14ac:dyDescent="0.15">
      <c r="B131" t="s">
        <v>163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78">
        <v>0</v>
      </c>
      <c r="J131" s="50">
        <f>宿泊者数!N24</f>
        <v>0</v>
      </c>
      <c r="K131" s="50">
        <f>宿泊者数!N47</f>
        <v>0</v>
      </c>
      <c r="L131" s="50">
        <f>宿泊者数!N70</f>
        <v>0</v>
      </c>
      <c r="M131" s="50">
        <f>宿泊者数!N93</f>
        <v>0</v>
      </c>
      <c r="N131" s="50">
        <f>宿泊者数!N125</f>
        <v>0</v>
      </c>
      <c r="O131" s="511">
        <f>宿泊者数!N147</f>
        <v>0</v>
      </c>
    </row>
    <row r="132" spans="1:15" x14ac:dyDescent="0.15">
      <c r="A132" s="61"/>
      <c r="B132" s="61" t="s">
        <v>164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宿泊者数!N25</f>
        <v>0</v>
      </c>
      <c r="K132" s="50">
        <f>宿泊者数!N48</f>
        <v>0</v>
      </c>
      <c r="L132" s="55">
        <f>宿泊者数!N71</f>
        <v>0</v>
      </c>
      <c r="M132" s="55">
        <f>宿泊者数!N94</f>
        <v>0</v>
      </c>
      <c r="N132" s="55">
        <f>宿泊者数!N126</f>
        <v>0</v>
      </c>
      <c r="O132" s="793">
        <f>宿泊者数!N148</f>
        <v>0</v>
      </c>
    </row>
    <row r="133" spans="1:15" x14ac:dyDescent="0.15">
      <c r="A133" s="93" t="s">
        <v>34</v>
      </c>
      <c r="B133" s="43" t="s">
        <v>165</v>
      </c>
      <c r="C133" s="47">
        <f>市町入込数2!D17</f>
        <v>503000</v>
      </c>
      <c r="D133" s="47">
        <f>市町入込数2!E17</f>
        <v>410666</v>
      </c>
      <c r="E133" s="47">
        <f>市町入込数2!F17</f>
        <v>481707</v>
      </c>
      <c r="F133" s="47">
        <f>市町入込数2!G17</f>
        <v>529555</v>
      </c>
      <c r="G133" s="47">
        <f>市町入込数2!H17</f>
        <v>457668</v>
      </c>
      <c r="H133" s="47">
        <f>市町入込数2!I17</f>
        <v>431428</v>
      </c>
      <c r="I133" s="47">
        <f>市町入込数2!J17</f>
        <v>413275</v>
      </c>
      <c r="J133" s="47">
        <f>市町入込数2!K17</f>
        <v>373896</v>
      </c>
      <c r="K133" s="47">
        <f>市町入込数2!L17</f>
        <v>381942</v>
      </c>
      <c r="L133" s="47">
        <f>市町入込数2!M17</f>
        <v>392577</v>
      </c>
      <c r="M133" s="49">
        <f>市町入込数2!N17</f>
        <v>196981</v>
      </c>
      <c r="N133" s="49">
        <f>市町入込数2!O17</f>
        <v>222052</v>
      </c>
      <c r="O133" s="96">
        <f>市町入込数2!P17</f>
        <v>308661</v>
      </c>
    </row>
    <row r="134" spans="1:15" x14ac:dyDescent="0.15">
      <c r="A134" s="72"/>
      <c r="B134" s="61" t="s">
        <v>166</v>
      </c>
      <c r="C134" s="53">
        <f>市町入込数2!Q17</f>
        <v>0</v>
      </c>
      <c r="D134" s="53">
        <f>市町入込数2!R17</f>
        <v>0</v>
      </c>
      <c r="E134" s="53">
        <f>市町入込数2!S17</f>
        <v>0</v>
      </c>
      <c r="F134" s="53">
        <f>市町入込数2!T17</f>
        <v>0</v>
      </c>
      <c r="G134" s="53">
        <f>市町入込数2!U17</f>
        <v>0</v>
      </c>
      <c r="H134" s="53">
        <f>市町入込数2!V17</f>
        <v>0</v>
      </c>
      <c r="I134" s="53">
        <f>市町入込数2!W17</f>
        <v>0</v>
      </c>
      <c r="J134" s="53">
        <f>市町入込数2!X17</f>
        <v>0</v>
      </c>
      <c r="K134" s="53">
        <f>市町入込数2!Y17</f>
        <v>0</v>
      </c>
      <c r="L134" s="53">
        <f>市町入込数2!Z17</f>
        <v>0</v>
      </c>
      <c r="M134" s="49">
        <f>市町入込数2!AA17</f>
        <v>0</v>
      </c>
      <c r="N134" s="49">
        <f>市町入込数2!AB17</f>
        <v>0</v>
      </c>
      <c r="O134" s="96">
        <f>市町入込数2!AC17</f>
        <v>0</v>
      </c>
    </row>
    <row r="135" spans="1:15" x14ac:dyDescent="0.15">
      <c r="B135" t="s">
        <v>158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79">
        <v>0</v>
      </c>
      <c r="J135" s="50">
        <f>宿泊者数!O19</f>
        <v>0</v>
      </c>
      <c r="K135" s="50">
        <f>宿泊者数!O42</f>
        <v>0</v>
      </c>
      <c r="L135" s="152">
        <f>宿泊者数!O65</f>
        <v>0</v>
      </c>
      <c r="M135" s="152">
        <f>宿泊者数!O88</f>
        <v>0</v>
      </c>
      <c r="N135" s="152">
        <f>宿泊者数!O120</f>
        <v>0</v>
      </c>
      <c r="O135" s="792">
        <f>宿泊者数!O142</f>
        <v>0</v>
      </c>
    </row>
    <row r="136" spans="1:15" x14ac:dyDescent="0.15">
      <c r="B136" t="s">
        <v>159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78">
        <v>0</v>
      </c>
      <c r="J136" s="50">
        <f>宿泊者数!O20</f>
        <v>0</v>
      </c>
      <c r="K136" s="50">
        <f>宿泊者数!O43</f>
        <v>0</v>
      </c>
      <c r="L136" s="50">
        <f>宿泊者数!O66</f>
        <v>0</v>
      </c>
      <c r="M136" s="50">
        <f>宿泊者数!O89</f>
        <v>0</v>
      </c>
      <c r="N136" s="50">
        <f>宿泊者数!O121</f>
        <v>0</v>
      </c>
      <c r="O136" s="511">
        <f>宿泊者数!O143</f>
        <v>0</v>
      </c>
    </row>
    <row r="137" spans="1:15" x14ac:dyDescent="0.15">
      <c r="B137" t="s">
        <v>160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宿泊者数!O21</f>
        <v>0</v>
      </c>
      <c r="K137" s="50">
        <f>宿泊者数!O44</f>
        <v>0</v>
      </c>
      <c r="L137" s="50">
        <f>宿泊者数!O67</f>
        <v>0</v>
      </c>
      <c r="M137" s="50">
        <f>宿泊者数!O90</f>
        <v>0</v>
      </c>
      <c r="N137" s="50">
        <f>宿泊者数!O122</f>
        <v>0</v>
      </c>
      <c r="O137" s="511">
        <f>宿泊者数!O144</f>
        <v>0</v>
      </c>
    </row>
    <row r="138" spans="1:15" x14ac:dyDescent="0.15">
      <c r="B138" t="s">
        <v>161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宿泊者数!O22</f>
        <v>0</v>
      </c>
      <c r="K138" s="50">
        <f>宿泊者数!O45</f>
        <v>0</v>
      </c>
      <c r="L138" s="50">
        <f>宿泊者数!O68</f>
        <v>0</v>
      </c>
      <c r="M138" s="50">
        <f>宿泊者数!O91</f>
        <v>0</v>
      </c>
      <c r="N138" s="50">
        <f>宿泊者数!O123</f>
        <v>0</v>
      </c>
      <c r="O138" s="511">
        <f>宿泊者数!O145</f>
        <v>0</v>
      </c>
    </row>
    <row r="139" spans="1:15" x14ac:dyDescent="0.15">
      <c r="B139" t="s">
        <v>162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宿泊者数!O23</f>
        <v>0</v>
      </c>
      <c r="K139" s="50">
        <f>宿泊者数!O46</f>
        <v>0</v>
      </c>
      <c r="L139" s="50">
        <f>宿泊者数!O69</f>
        <v>0</v>
      </c>
      <c r="M139" s="50">
        <f>宿泊者数!O92</f>
        <v>0</v>
      </c>
      <c r="N139" s="50">
        <f>宿泊者数!O124</f>
        <v>0</v>
      </c>
      <c r="O139" s="511">
        <f>宿泊者数!O146</f>
        <v>0</v>
      </c>
    </row>
    <row r="140" spans="1:15" x14ac:dyDescent="0.15">
      <c r="B140" t="s">
        <v>163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78">
        <v>0</v>
      </c>
      <c r="J140" s="50">
        <f>宿泊者数!O24</f>
        <v>0</v>
      </c>
      <c r="K140" s="50">
        <f>宿泊者数!O47</f>
        <v>0</v>
      </c>
      <c r="L140" s="50">
        <f>宿泊者数!O70</f>
        <v>0</v>
      </c>
      <c r="M140" s="50">
        <f>宿泊者数!O93</f>
        <v>0</v>
      </c>
      <c r="N140" s="50">
        <f>宿泊者数!O125</f>
        <v>0</v>
      </c>
      <c r="O140" s="511">
        <f>宿泊者数!O147</f>
        <v>0</v>
      </c>
    </row>
    <row r="141" spans="1:15" x14ac:dyDescent="0.15">
      <c r="A141" s="61"/>
      <c r="B141" s="61" t="s">
        <v>164</v>
      </c>
      <c r="C141" s="49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宿泊者数!O25</f>
        <v>0</v>
      </c>
      <c r="K141" s="50">
        <f>宿泊者数!O48</f>
        <v>0</v>
      </c>
      <c r="L141" s="55">
        <f>宿泊者数!O71</f>
        <v>0</v>
      </c>
      <c r="M141" s="55">
        <f>宿泊者数!O94</f>
        <v>0</v>
      </c>
      <c r="N141" s="55">
        <f>宿泊者数!O126</f>
        <v>0</v>
      </c>
      <c r="O141" s="793">
        <f>宿泊者数!O148</f>
        <v>0</v>
      </c>
    </row>
    <row r="142" spans="1:15" x14ac:dyDescent="0.15">
      <c r="A142" s="109" t="s">
        <v>220</v>
      </c>
      <c r="B142" s="109" t="s">
        <v>165</v>
      </c>
      <c r="C142" s="98">
        <f>C97+C106+C115+C124+C133</f>
        <v>8636000</v>
      </c>
      <c r="D142" s="98">
        <f t="shared" ref="D142:I142" si="42">D97+D106+D115+D124+D133</f>
        <v>8356032</v>
      </c>
      <c r="E142" s="98">
        <f t="shared" si="42"/>
        <v>8292631</v>
      </c>
      <c r="F142" s="98">
        <f t="shared" si="42"/>
        <v>8343636</v>
      </c>
      <c r="G142" s="98">
        <f t="shared" si="42"/>
        <v>8253704</v>
      </c>
      <c r="H142" s="98">
        <f t="shared" si="42"/>
        <v>8378664</v>
      </c>
      <c r="I142" s="98">
        <f t="shared" si="42"/>
        <v>8335738</v>
      </c>
      <c r="J142" s="98">
        <f t="shared" ref="J142:K142" si="43">J97+J106+J115+J124+J133</f>
        <v>8816673</v>
      </c>
      <c r="K142" s="98">
        <f t="shared" si="43"/>
        <v>8902619</v>
      </c>
      <c r="L142" s="98">
        <f t="shared" ref="L142:M142" si="44">L97+L106+L115+L124+L133</f>
        <v>9372093</v>
      </c>
      <c r="M142" s="99">
        <f t="shared" si="44"/>
        <v>5812912</v>
      </c>
      <c r="N142" s="99">
        <f t="shared" ref="N142:O142" si="45">N97+N106+N115+N124+N133</f>
        <v>5831574</v>
      </c>
      <c r="O142" s="99">
        <f t="shared" si="45"/>
        <v>6890044</v>
      </c>
    </row>
    <row r="143" spans="1:15" x14ac:dyDescent="0.15">
      <c r="A143" s="56"/>
      <c r="B143" s="110" t="s">
        <v>166</v>
      </c>
      <c r="C143" s="99">
        <f t="shared" ref="C143:I143" si="46">C98+C107+C116+C125+C134</f>
        <v>427000</v>
      </c>
      <c r="D143" s="99">
        <f t="shared" si="46"/>
        <v>413240</v>
      </c>
      <c r="E143" s="99">
        <f t="shared" si="46"/>
        <v>440762</v>
      </c>
      <c r="F143" s="99">
        <f t="shared" si="46"/>
        <v>433741</v>
      </c>
      <c r="G143" s="99">
        <f t="shared" si="46"/>
        <v>453352</v>
      </c>
      <c r="H143" s="99">
        <f t="shared" si="46"/>
        <v>479128</v>
      </c>
      <c r="I143" s="99">
        <f t="shared" si="46"/>
        <v>487255</v>
      </c>
      <c r="J143" s="99">
        <f t="shared" ref="J143:K143" si="47">J98+J107+J116+J125+J134</f>
        <v>487877</v>
      </c>
      <c r="K143" s="99">
        <f t="shared" si="47"/>
        <v>500362</v>
      </c>
      <c r="L143" s="99">
        <f t="shared" ref="L143:M143" si="48">L98+L107+L116+L125+L134</f>
        <v>475674</v>
      </c>
      <c r="M143" s="99">
        <f t="shared" si="48"/>
        <v>338069</v>
      </c>
      <c r="N143" s="99">
        <f t="shared" ref="N143:O143" si="49">N98+N107+N116+N125+N134</f>
        <v>400320</v>
      </c>
      <c r="O143" s="99">
        <f t="shared" si="49"/>
        <v>475583</v>
      </c>
    </row>
    <row r="144" spans="1:15" x14ac:dyDescent="0.15">
      <c r="A144" s="56"/>
      <c r="B144" s="111" t="s">
        <v>223</v>
      </c>
      <c r="C144" s="112">
        <f>C142+C143</f>
        <v>9063000</v>
      </c>
      <c r="D144" s="112">
        <f t="shared" ref="D144:I144" si="50">D142+D143</f>
        <v>8769272</v>
      </c>
      <c r="E144" s="112">
        <f t="shared" si="50"/>
        <v>8733393</v>
      </c>
      <c r="F144" s="112">
        <f t="shared" si="50"/>
        <v>8777377</v>
      </c>
      <c r="G144" s="112">
        <f t="shared" si="50"/>
        <v>8707056</v>
      </c>
      <c r="H144" s="112">
        <f t="shared" si="50"/>
        <v>8857792</v>
      </c>
      <c r="I144" s="112">
        <f t="shared" si="50"/>
        <v>8822993</v>
      </c>
      <c r="J144" s="112">
        <f t="shared" ref="J144:K144" si="51">J142+J143</f>
        <v>9304550</v>
      </c>
      <c r="K144" s="112">
        <f t="shared" si="51"/>
        <v>9402981</v>
      </c>
      <c r="L144" s="112">
        <f t="shared" ref="L144:M144" si="52">L142+L143</f>
        <v>9847767</v>
      </c>
      <c r="M144" s="112">
        <f t="shared" si="52"/>
        <v>6150981</v>
      </c>
      <c r="N144" s="112">
        <f t="shared" ref="N144:O144" si="53">N142+N143</f>
        <v>6231894</v>
      </c>
      <c r="O144" s="112">
        <f t="shared" si="53"/>
        <v>7365627</v>
      </c>
    </row>
    <row r="145" spans="1:15" x14ac:dyDescent="0.15">
      <c r="A145" s="56"/>
      <c r="B145" s="56" t="s">
        <v>158</v>
      </c>
      <c r="C145" s="98">
        <f t="shared" ref="C145:I151" si="54">C99+C108+C117+C126+C135</f>
        <v>380</v>
      </c>
      <c r="D145" s="98">
        <f t="shared" si="54"/>
        <v>371</v>
      </c>
      <c r="E145" s="98">
        <f t="shared" si="54"/>
        <v>402</v>
      </c>
      <c r="F145" s="98">
        <f t="shared" si="54"/>
        <v>406</v>
      </c>
      <c r="G145" s="98">
        <f t="shared" si="54"/>
        <v>423</v>
      </c>
      <c r="H145" s="98">
        <f t="shared" si="54"/>
        <v>446</v>
      </c>
      <c r="I145" s="98">
        <f t="shared" si="54"/>
        <v>451</v>
      </c>
      <c r="J145" s="98">
        <f t="shared" ref="J145:K145" si="55">J99+J108+J117+J126+J135</f>
        <v>450</v>
      </c>
      <c r="K145" s="98">
        <f t="shared" si="55"/>
        <v>445.69900000000001</v>
      </c>
      <c r="L145" s="98">
        <f t="shared" ref="L145:M145" si="56">L99+L108+L117+L126+L135</f>
        <v>428.233</v>
      </c>
      <c r="M145" s="98">
        <f t="shared" si="56"/>
        <v>310.29000000000002</v>
      </c>
      <c r="N145" s="98">
        <f t="shared" ref="N145:O145" si="57">N99+N108+N117+N126+N135</f>
        <v>376.20500000000004</v>
      </c>
      <c r="O145" s="98">
        <f t="shared" si="57"/>
        <v>446.18200000000002</v>
      </c>
    </row>
    <row r="146" spans="1:15" x14ac:dyDescent="0.15">
      <c r="A146" s="56"/>
      <c r="B146" s="56" t="s">
        <v>159</v>
      </c>
      <c r="C146" s="99">
        <f t="shared" si="54"/>
        <v>37</v>
      </c>
      <c r="D146" s="99">
        <f t="shared" si="54"/>
        <v>37</v>
      </c>
      <c r="E146" s="99">
        <f t="shared" si="54"/>
        <v>34</v>
      </c>
      <c r="F146" s="99">
        <f t="shared" si="54"/>
        <v>23</v>
      </c>
      <c r="G146" s="99">
        <f t="shared" si="54"/>
        <v>23</v>
      </c>
      <c r="H146" s="99">
        <f t="shared" si="54"/>
        <v>27</v>
      </c>
      <c r="I146" s="99">
        <f t="shared" si="54"/>
        <v>23</v>
      </c>
      <c r="J146" s="99">
        <f t="shared" ref="J146:K146" si="58">J100+J109+J118+J127+J136</f>
        <v>21</v>
      </c>
      <c r="K146" s="99">
        <f t="shared" si="58"/>
        <v>49.555999999999997</v>
      </c>
      <c r="L146" s="99">
        <f t="shared" ref="L146:M146" si="59">L100+L109+L118+L127+L136</f>
        <v>43.323</v>
      </c>
      <c r="M146" s="99">
        <f t="shared" si="59"/>
        <v>25.753</v>
      </c>
      <c r="N146" s="99">
        <f t="shared" ref="N146:O146" si="60">N100+N109+N118+N127+N136</f>
        <v>21.3</v>
      </c>
      <c r="O146" s="99">
        <f t="shared" si="60"/>
        <v>26.507999999999999</v>
      </c>
    </row>
    <row r="147" spans="1:15" x14ac:dyDescent="0.15">
      <c r="A147" s="56"/>
      <c r="B147" s="56" t="s">
        <v>160</v>
      </c>
      <c r="C147" s="99">
        <f t="shared" si="54"/>
        <v>5</v>
      </c>
      <c r="D147" s="99">
        <f t="shared" si="54"/>
        <v>0</v>
      </c>
      <c r="E147" s="99">
        <f t="shared" si="54"/>
        <v>0</v>
      </c>
      <c r="F147" s="99">
        <f t="shared" si="54"/>
        <v>0</v>
      </c>
      <c r="G147" s="99">
        <f t="shared" si="54"/>
        <v>0</v>
      </c>
      <c r="H147" s="99">
        <f t="shared" si="54"/>
        <v>0</v>
      </c>
      <c r="I147" s="99">
        <f t="shared" si="54"/>
        <v>0</v>
      </c>
      <c r="J147" s="99">
        <f t="shared" ref="J147:K147" si="61">J101+J110+J119+J128+J137</f>
        <v>0</v>
      </c>
      <c r="K147" s="99">
        <f t="shared" si="61"/>
        <v>0</v>
      </c>
      <c r="L147" s="99">
        <f t="shared" ref="L147:M147" si="62">L101+L110+L119+L128+L137</f>
        <v>0</v>
      </c>
      <c r="M147" s="99">
        <f t="shared" si="62"/>
        <v>0</v>
      </c>
      <c r="N147" s="99">
        <f t="shared" ref="N147:O147" si="63">N101+N110+N119+N128+N137</f>
        <v>0</v>
      </c>
      <c r="O147" s="99">
        <f t="shared" si="63"/>
        <v>0</v>
      </c>
    </row>
    <row r="148" spans="1:15" x14ac:dyDescent="0.15">
      <c r="A148" s="56"/>
      <c r="B148" s="56" t="s">
        <v>161</v>
      </c>
      <c r="C148" s="99">
        <f t="shared" si="54"/>
        <v>5</v>
      </c>
      <c r="D148" s="99">
        <f t="shared" si="54"/>
        <v>5</v>
      </c>
      <c r="E148" s="99">
        <f t="shared" si="54"/>
        <v>5</v>
      </c>
      <c r="F148" s="99">
        <f t="shared" si="54"/>
        <v>5</v>
      </c>
      <c r="G148" s="99">
        <f t="shared" si="54"/>
        <v>7</v>
      </c>
      <c r="H148" s="99">
        <f t="shared" si="54"/>
        <v>6</v>
      </c>
      <c r="I148" s="99">
        <f t="shared" si="54"/>
        <v>13</v>
      </c>
      <c r="J148" s="99">
        <f t="shared" ref="J148:K148" si="64">J102+J111+J120+J129+J138</f>
        <v>16</v>
      </c>
      <c r="K148" s="99">
        <f t="shared" si="64"/>
        <v>5.1070000000000002</v>
      </c>
      <c r="L148" s="99">
        <f t="shared" ref="L148:M148" si="65">L102+L111+L120+L129+L138</f>
        <v>4.1180000000000003</v>
      </c>
      <c r="M148" s="99">
        <f t="shared" si="65"/>
        <v>2</v>
      </c>
      <c r="N148" s="99">
        <f t="shared" ref="N148:O148" si="66">N102+N111+N120+N129+N138</f>
        <v>2.8149999999999999</v>
      </c>
      <c r="O148" s="99">
        <f t="shared" si="66"/>
        <v>2.8929999999999998</v>
      </c>
    </row>
    <row r="149" spans="1:15" hidden="1" x14ac:dyDescent="0.15">
      <c r="A149" s="56"/>
      <c r="B149" s="56" t="s">
        <v>162</v>
      </c>
      <c r="C149" s="99">
        <f t="shared" si="54"/>
        <v>0</v>
      </c>
      <c r="D149" s="99">
        <f t="shared" si="54"/>
        <v>0</v>
      </c>
      <c r="E149" s="99">
        <f t="shared" si="54"/>
        <v>0</v>
      </c>
      <c r="F149" s="99">
        <f t="shared" si="54"/>
        <v>0</v>
      </c>
      <c r="G149" s="99">
        <f t="shared" si="54"/>
        <v>0</v>
      </c>
      <c r="H149" s="99">
        <f t="shared" si="54"/>
        <v>0</v>
      </c>
      <c r="I149" s="99">
        <f t="shared" si="54"/>
        <v>0</v>
      </c>
      <c r="J149" s="99">
        <f t="shared" ref="J149:K149" si="67">J103+J112+J121+J130+J139</f>
        <v>0</v>
      </c>
      <c r="K149" s="99">
        <f t="shared" si="67"/>
        <v>0</v>
      </c>
      <c r="L149" s="99">
        <f t="shared" ref="L149:M149" si="68">L103+L112+L121+L130+L139</f>
        <v>0</v>
      </c>
      <c r="M149" s="99">
        <f t="shared" si="68"/>
        <v>0</v>
      </c>
      <c r="N149" s="99">
        <f t="shared" ref="N149:O149" si="69">N103+N112+N121+N130+N139</f>
        <v>0</v>
      </c>
      <c r="O149" s="99">
        <f t="shared" si="69"/>
        <v>0</v>
      </c>
    </row>
    <row r="150" spans="1:15" hidden="1" x14ac:dyDescent="0.15">
      <c r="A150" s="56"/>
      <c r="B150" s="56" t="s">
        <v>163</v>
      </c>
      <c r="C150" s="99">
        <f t="shared" si="54"/>
        <v>0</v>
      </c>
      <c r="D150" s="99">
        <f t="shared" si="54"/>
        <v>0</v>
      </c>
      <c r="E150" s="99">
        <f t="shared" si="54"/>
        <v>0</v>
      </c>
      <c r="F150" s="99">
        <f t="shared" si="54"/>
        <v>0</v>
      </c>
      <c r="G150" s="99">
        <f t="shared" si="54"/>
        <v>0</v>
      </c>
      <c r="H150" s="99">
        <f t="shared" si="54"/>
        <v>0</v>
      </c>
      <c r="I150" s="99">
        <f t="shared" si="54"/>
        <v>0</v>
      </c>
      <c r="J150" s="99">
        <f t="shared" ref="J150:K150" si="70">J104+J113+J122+J131+J140</f>
        <v>0</v>
      </c>
      <c r="K150" s="99">
        <f t="shared" si="70"/>
        <v>0</v>
      </c>
      <c r="L150" s="99">
        <f t="shared" ref="L150:M150" si="71">L104+L113+L122+L131+L140</f>
        <v>0</v>
      </c>
      <c r="M150" s="99">
        <f t="shared" si="71"/>
        <v>0</v>
      </c>
      <c r="N150" s="99">
        <f t="shared" ref="N150:O150" si="72">N104+N113+N122+N131+N140</f>
        <v>0</v>
      </c>
      <c r="O150" s="99">
        <f t="shared" si="72"/>
        <v>0</v>
      </c>
    </row>
    <row r="151" spans="1:15" hidden="1" x14ac:dyDescent="0.15">
      <c r="A151" s="110"/>
      <c r="B151" s="110" t="s">
        <v>164</v>
      </c>
      <c r="C151" s="100">
        <f t="shared" si="54"/>
        <v>0</v>
      </c>
      <c r="D151" s="100">
        <f t="shared" si="54"/>
        <v>0</v>
      </c>
      <c r="E151" s="100">
        <f t="shared" si="54"/>
        <v>0</v>
      </c>
      <c r="F151" s="100">
        <f t="shared" si="54"/>
        <v>0</v>
      </c>
      <c r="G151" s="100">
        <f t="shared" si="54"/>
        <v>0</v>
      </c>
      <c r="H151" s="100">
        <f t="shared" si="54"/>
        <v>0</v>
      </c>
      <c r="I151" s="100">
        <f t="shared" si="54"/>
        <v>0</v>
      </c>
      <c r="J151" s="100">
        <f t="shared" ref="J151:K151" si="73">J105+J114+J123+J132+J141</f>
        <v>0</v>
      </c>
      <c r="K151" s="100">
        <f t="shared" si="73"/>
        <v>0</v>
      </c>
      <c r="L151" s="100">
        <f t="shared" ref="L151:M151" si="74">L105+L114+L123+L132+L141</f>
        <v>0</v>
      </c>
      <c r="M151" s="100">
        <f t="shared" si="74"/>
        <v>0</v>
      </c>
      <c r="N151" s="100">
        <f t="shared" ref="N151:O151" si="75">N105+N114+N123+N132+N141</f>
        <v>0</v>
      </c>
      <c r="O151" s="100">
        <f t="shared" si="75"/>
        <v>0</v>
      </c>
    </row>
    <row r="152" spans="1:15" hidden="1" x14ac:dyDescent="0.15"/>
    <row r="153" spans="1:15" hidden="1" x14ac:dyDescent="0.15">
      <c r="A153" t="s">
        <v>172</v>
      </c>
      <c r="B153" s="67"/>
      <c r="C153" s="345" t="s">
        <v>169</v>
      </c>
      <c r="D153" s="345" t="s">
        <v>70</v>
      </c>
      <c r="E153" s="789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395</v>
      </c>
      <c r="K153" s="345" t="s">
        <v>447</v>
      </c>
      <c r="L153" s="345" t="s">
        <v>464</v>
      </c>
      <c r="M153" s="345" t="s">
        <v>514</v>
      </c>
      <c r="N153" s="345" t="s">
        <v>2170</v>
      </c>
      <c r="O153" s="345" t="s">
        <v>2197</v>
      </c>
    </row>
    <row r="154" spans="1:15" hidden="1" x14ac:dyDescent="0.15">
      <c r="B154" s="43" t="s">
        <v>183</v>
      </c>
      <c r="C154" s="47">
        <f>SUM(C155:C161)</f>
        <v>1882</v>
      </c>
      <c r="D154" s="47">
        <f t="shared" ref="D154:H154" si="76">SUM(D155:D161)</f>
        <v>1917</v>
      </c>
      <c r="E154" s="47">
        <f t="shared" si="76"/>
        <v>2579</v>
      </c>
      <c r="F154" s="47">
        <f t="shared" si="76"/>
        <v>2477</v>
      </c>
      <c r="G154" s="47">
        <f t="shared" si="76"/>
        <v>2971</v>
      </c>
      <c r="H154" s="47">
        <f t="shared" si="76"/>
        <v>3480</v>
      </c>
      <c r="I154" s="47">
        <f t="shared" ref="I154:J154" si="77">SUM(I155:I161)</f>
        <v>3984</v>
      </c>
      <c r="J154" s="47">
        <f t="shared" si="77"/>
        <v>4239</v>
      </c>
      <c r="K154" s="47">
        <f t="shared" ref="K154:L154" si="78">SUM(K155:K161)</f>
        <v>5008</v>
      </c>
      <c r="L154" s="47">
        <f t="shared" si="78"/>
        <v>4116</v>
      </c>
      <c r="M154" s="47">
        <f t="shared" ref="M154:N154" si="79">SUM(M155:M161)</f>
        <v>3502</v>
      </c>
      <c r="N154" s="47">
        <f t="shared" si="79"/>
        <v>5542</v>
      </c>
      <c r="O154" s="47">
        <f t="shared" ref="O154" si="80">SUM(O155:O161)</f>
        <v>5700</v>
      </c>
    </row>
    <row r="155" spans="1:15" hidden="1" x14ac:dyDescent="0.15">
      <c r="B155" s="457" t="s">
        <v>158</v>
      </c>
      <c r="C155" s="114">
        <f t="shared" ref="C155:O155" si="81">ROUND(C71*C99/C145,0)</f>
        <v>1809</v>
      </c>
      <c r="D155" s="114">
        <f>ROUND(D71*D99/D145,0)+1</f>
        <v>1836</v>
      </c>
      <c r="E155" s="114">
        <f>ROUND(E71*E99/E145,0)-1</f>
        <v>2486</v>
      </c>
      <c r="F155" s="114">
        <f>ROUND(F71*F99/F145,0)+1</f>
        <v>2371</v>
      </c>
      <c r="G155" s="114">
        <f>ROUND(G71*G99/G145,0)-1</f>
        <v>2845</v>
      </c>
      <c r="H155" s="114">
        <f t="shared" si="81"/>
        <v>3327</v>
      </c>
      <c r="I155" s="114">
        <f t="shared" si="81"/>
        <v>3841</v>
      </c>
      <c r="J155" s="114">
        <f t="shared" si="81"/>
        <v>4094</v>
      </c>
      <c r="K155" s="114">
        <f t="shared" si="81"/>
        <v>4826</v>
      </c>
      <c r="L155" s="114">
        <f t="shared" si="81"/>
        <v>3971</v>
      </c>
      <c r="M155" s="114">
        <f t="shared" si="81"/>
        <v>3428</v>
      </c>
      <c r="N155" s="114">
        <f>ROUND(N71*N99/N145,0)+1</f>
        <v>5468</v>
      </c>
      <c r="O155" s="114">
        <f t="shared" si="81"/>
        <v>5583</v>
      </c>
    </row>
    <row r="156" spans="1:15" hidden="1" x14ac:dyDescent="0.15">
      <c r="B156" s="103" t="s">
        <v>159</v>
      </c>
      <c r="C156" s="49">
        <f>ROUND(C72*C100/C146,0)</f>
        <v>73</v>
      </c>
      <c r="D156" s="49">
        <f t="shared" ref="D156:L156" si="82">ROUND(D72*D100/D146,0)</f>
        <v>81</v>
      </c>
      <c r="E156" s="49">
        <f t="shared" si="82"/>
        <v>93</v>
      </c>
      <c r="F156" s="49">
        <f t="shared" si="82"/>
        <v>106</v>
      </c>
      <c r="G156" s="49">
        <f t="shared" si="82"/>
        <v>126</v>
      </c>
      <c r="H156" s="49">
        <f t="shared" si="82"/>
        <v>153</v>
      </c>
      <c r="I156" s="49">
        <f t="shared" si="82"/>
        <v>143</v>
      </c>
      <c r="J156" s="49">
        <f t="shared" si="82"/>
        <v>145</v>
      </c>
      <c r="K156" s="49">
        <f t="shared" si="82"/>
        <v>182</v>
      </c>
      <c r="L156" s="49">
        <f t="shared" si="82"/>
        <v>145</v>
      </c>
      <c r="M156" s="49">
        <f t="shared" ref="M156:N156" si="83">ROUND(M72*M100/M146,0)</f>
        <v>74</v>
      </c>
      <c r="N156" s="49">
        <f t="shared" si="83"/>
        <v>74</v>
      </c>
      <c r="O156" s="49">
        <f t="shared" ref="O156" si="84">ROUND(O72*O100/O146,0)</f>
        <v>117</v>
      </c>
    </row>
    <row r="157" spans="1:15" hidden="1" x14ac:dyDescent="0.15">
      <c r="B157" s="103" t="s">
        <v>160</v>
      </c>
      <c r="C157" s="49">
        <f>ROUND(C73*C101/C147,0)</f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96">
        <v>0</v>
      </c>
      <c r="N157" s="96">
        <v>0</v>
      </c>
      <c r="O157" s="96">
        <v>0</v>
      </c>
    </row>
    <row r="158" spans="1:15" hidden="1" x14ac:dyDescent="0.15">
      <c r="B158" s="103" t="s">
        <v>161</v>
      </c>
      <c r="C158" s="49">
        <f>ROUND(C74*C102/C148,0)</f>
        <v>0</v>
      </c>
      <c r="D158" s="49">
        <f t="shared" ref="D158:L158" si="85">ROUND(D74*D102/D148,0)</f>
        <v>0</v>
      </c>
      <c r="E158" s="49">
        <f t="shared" si="85"/>
        <v>0</v>
      </c>
      <c r="F158" s="49">
        <f t="shared" si="85"/>
        <v>0</v>
      </c>
      <c r="G158" s="49">
        <f t="shared" si="85"/>
        <v>0</v>
      </c>
      <c r="H158" s="49">
        <f t="shared" si="85"/>
        <v>0</v>
      </c>
      <c r="I158" s="49">
        <f t="shared" si="85"/>
        <v>0</v>
      </c>
      <c r="J158" s="49">
        <f t="shared" si="85"/>
        <v>0</v>
      </c>
      <c r="K158" s="49">
        <f t="shared" si="85"/>
        <v>0</v>
      </c>
      <c r="L158" s="49">
        <f t="shared" si="85"/>
        <v>0</v>
      </c>
      <c r="M158" s="96">
        <v>0</v>
      </c>
      <c r="N158" s="96">
        <v>0</v>
      </c>
      <c r="O158" s="96">
        <v>0</v>
      </c>
    </row>
    <row r="159" spans="1:15" hidden="1" x14ac:dyDescent="0.15">
      <c r="B159" s="113" t="s">
        <v>162</v>
      </c>
      <c r="C159" s="114"/>
      <c r="D159" s="114"/>
      <c r="E159" s="114"/>
      <c r="F159" s="114"/>
      <c r="G159" s="114"/>
      <c r="H159" s="114"/>
      <c r="I159" s="114"/>
    </row>
    <row r="160" spans="1:15" hidden="1" x14ac:dyDescent="0.15">
      <c r="B160" s="113" t="s">
        <v>163</v>
      </c>
      <c r="C160" s="114"/>
      <c r="D160" s="114"/>
      <c r="E160" s="114"/>
      <c r="F160" s="114"/>
      <c r="G160" s="114"/>
      <c r="H160" s="114"/>
      <c r="I160" s="114"/>
    </row>
    <row r="161" spans="2:15" hidden="1" x14ac:dyDescent="0.15">
      <c r="B161" s="115" t="s">
        <v>164</v>
      </c>
      <c r="C161" s="116"/>
      <c r="D161" s="116"/>
      <c r="E161" s="116"/>
      <c r="F161" s="116"/>
      <c r="G161" s="116"/>
      <c r="H161" s="116"/>
      <c r="I161" s="116"/>
    </row>
    <row r="162" spans="2:15" hidden="1" x14ac:dyDescent="0.15">
      <c r="B162" t="s">
        <v>184</v>
      </c>
      <c r="C162" s="47">
        <f>SUM(C163:C169)</f>
        <v>871</v>
      </c>
      <c r="D162" s="47">
        <f t="shared" ref="D162:H162" si="86">SUM(D163:D169)</f>
        <v>893</v>
      </c>
      <c r="E162" s="47">
        <f t="shared" si="86"/>
        <v>1067</v>
      </c>
      <c r="F162" s="47">
        <f t="shared" si="86"/>
        <v>901</v>
      </c>
      <c r="G162" s="47">
        <f t="shared" si="86"/>
        <v>1057</v>
      </c>
      <c r="H162" s="47">
        <f t="shared" si="86"/>
        <v>1293</v>
      </c>
      <c r="I162" s="47">
        <f t="shared" ref="I162:J162" si="87">SUM(I163:I169)</f>
        <v>1526</v>
      </c>
      <c r="J162" s="47">
        <f t="shared" si="87"/>
        <v>1591</v>
      </c>
      <c r="K162" s="47">
        <f t="shared" ref="K162:L162" si="88">SUM(K163:K169)</f>
        <v>1482</v>
      </c>
      <c r="L162" s="47">
        <f t="shared" si="88"/>
        <v>1486</v>
      </c>
      <c r="M162" s="47">
        <f t="shared" ref="M162:N162" si="89">SUM(M163:M169)</f>
        <v>1382</v>
      </c>
      <c r="N162" s="47">
        <f t="shared" si="89"/>
        <v>2315</v>
      </c>
      <c r="O162" s="47">
        <f t="shared" ref="O162" si="90">SUM(O163:O169)</f>
        <v>2502</v>
      </c>
    </row>
    <row r="163" spans="2:15" hidden="1" x14ac:dyDescent="0.15">
      <c r="B163" s="102" t="s">
        <v>158</v>
      </c>
      <c r="C163" s="54">
        <f t="shared" ref="C163:L163" si="91">ROUND(C71*C108/C145,0)</f>
        <v>801</v>
      </c>
      <c r="D163" s="54">
        <f t="shared" si="91"/>
        <v>824</v>
      </c>
      <c r="E163" s="54">
        <f t="shared" si="91"/>
        <v>997</v>
      </c>
      <c r="F163" s="54">
        <f t="shared" si="91"/>
        <v>844</v>
      </c>
      <c r="G163" s="54">
        <f t="shared" si="91"/>
        <v>976</v>
      </c>
      <c r="H163" s="54">
        <f t="shared" si="91"/>
        <v>1204</v>
      </c>
      <c r="I163" s="54">
        <f t="shared" si="91"/>
        <v>1380</v>
      </c>
      <c r="J163" s="54">
        <f t="shared" si="91"/>
        <v>1411</v>
      </c>
      <c r="K163" s="54">
        <f t="shared" si="91"/>
        <v>1385</v>
      </c>
      <c r="L163" s="54">
        <f t="shared" si="91"/>
        <v>1402</v>
      </c>
      <c r="M163" s="54">
        <f t="shared" ref="M163:N163" si="92">ROUND(M71*M108/M145,0)</f>
        <v>1356</v>
      </c>
      <c r="N163" s="54">
        <f t="shared" si="92"/>
        <v>2281</v>
      </c>
      <c r="O163" s="54">
        <f t="shared" ref="O163" si="93">ROUND(O71*O108/O145,0)</f>
        <v>2472</v>
      </c>
    </row>
    <row r="164" spans="2:15" hidden="1" x14ac:dyDescent="0.15">
      <c r="B164" s="103" t="s">
        <v>159</v>
      </c>
      <c r="C164" s="54">
        <f t="shared" ref="C164:L164" si="94">ROUND(C72*C109/C146,0)</f>
        <v>43</v>
      </c>
      <c r="D164" s="54">
        <f t="shared" si="94"/>
        <v>47</v>
      </c>
      <c r="E164" s="54">
        <f t="shared" si="94"/>
        <v>43</v>
      </c>
      <c r="F164" s="54">
        <f t="shared" si="94"/>
        <v>35</v>
      </c>
      <c r="G164" s="54">
        <f t="shared" si="94"/>
        <v>42</v>
      </c>
      <c r="H164" s="54">
        <f t="shared" si="94"/>
        <v>51</v>
      </c>
      <c r="I164" s="54">
        <f t="shared" si="94"/>
        <v>45</v>
      </c>
      <c r="J164" s="54">
        <f t="shared" si="94"/>
        <v>39</v>
      </c>
      <c r="K164" s="54">
        <f t="shared" si="94"/>
        <v>50</v>
      </c>
      <c r="L164" s="54">
        <f t="shared" si="94"/>
        <v>44</v>
      </c>
      <c r="M164" s="54">
        <f t="shared" ref="M164:N164" si="95">ROUND(M72*M109/M146,0)</f>
        <v>9</v>
      </c>
      <c r="N164" s="54">
        <f t="shared" si="95"/>
        <v>0</v>
      </c>
      <c r="O164" s="54">
        <f t="shared" ref="O164" si="96">ROUND(O72*O109/O146,0)</f>
        <v>0</v>
      </c>
    </row>
    <row r="165" spans="2:15" hidden="1" x14ac:dyDescent="0.15">
      <c r="B165" s="103" t="s">
        <v>160</v>
      </c>
      <c r="C165" s="54">
        <f>ROUND(C73*C110/C147,0)</f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166">
        <v>0</v>
      </c>
      <c r="N165" s="166">
        <v>0</v>
      </c>
      <c r="O165" s="166">
        <v>0</v>
      </c>
    </row>
    <row r="166" spans="2:15" hidden="1" x14ac:dyDescent="0.15">
      <c r="B166" s="103" t="s">
        <v>161</v>
      </c>
      <c r="C166" s="54">
        <f>ROUND(C74*C111/C148,0)</f>
        <v>27</v>
      </c>
      <c r="D166" s="54">
        <f t="shared" ref="D166:N166" si="97">ROUND(D74*D111/D148,0)</f>
        <v>22</v>
      </c>
      <c r="E166" s="54">
        <f t="shared" si="97"/>
        <v>27</v>
      </c>
      <c r="F166" s="54">
        <f t="shared" si="97"/>
        <v>22</v>
      </c>
      <c r="G166" s="54">
        <f t="shared" si="97"/>
        <v>39</v>
      </c>
      <c r="H166" s="54">
        <f t="shared" si="97"/>
        <v>38</v>
      </c>
      <c r="I166" s="54">
        <f t="shared" si="97"/>
        <v>101</v>
      </c>
      <c r="J166" s="54">
        <f t="shared" si="97"/>
        <v>141</v>
      </c>
      <c r="K166" s="54">
        <f t="shared" si="97"/>
        <v>47</v>
      </c>
      <c r="L166" s="54">
        <f t="shared" si="97"/>
        <v>40</v>
      </c>
      <c r="M166" s="54">
        <f t="shared" si="97"/>
        <v>17</v>
      </c>
      <c r="N166" s="54">
        <f t="shared" si="97"/>
        <v>34</v>
      </c>
      <c r="O166" s="54">
        <f t="shared" ref="O166" si="98">ROUND(O74*O111/O148,0)</f>
        <v>30</v>
      </c>
    </row>
    <row r="167" spans="2:15" hidden="1" x14ac:dyDescent="0.15">
      <c r="B167" s="113" t="s">
        <v>162</v>
      </c>
      <c r="C167" s="117"/>
      <c r="D167" s="117"/>
      <c r="E167" s="117"/>
      <c r="F167" s="117"/>
      <c r="G167" s="117"/>
      <c r="H167" s="117"/>
      <c r="I167" s="117"/>
    </row>
    <row r="168" spans="2:15" hidden="1" x14ac:dyDescent="0.15">
      <c r="B168" s="113" t="s">
        <v>163</v>
      </c>
      <c r="C168" s="117"/>
      <c r="D168" s="117"/>
      <c r="E168" s="117"/>
      <c r="F168" s="117"/>
      <c r="G168" s="117"/>
      <c r="H168" s="117"/>
      <c r="I168" s="117"/>
    </row>
    <row r="169" spans="2:15" hidden="1" x14ac:dyDescent="0.15">
      <c r="B169" s="113" t="s">
        <v>164</v>
      </c>
      <c r="C169" s="117"/>
      <c r="D169" s="117"/>
      <c r="E169" s="117"/>
      <c r="F169" s="117"/>
      <c r="G169" s="117"/>
      <c r="H169" s="117"/>
      <c r="I169" s="117"/>
    </row>
    <row r="170" spans="2:15" hidden="1" x14ac:dyDescent="0.15">
      <c r="B170" s="43" t="s">
        <v>185</v>
      </c>
      <c r="C170" s="47">
        <f>SUM(C171:C177)</f>
        <v>571</v>
      </c>
      <c r="D170" s="47">
        <f t="shared" ref="D170:H170" si="99">SUM(D171:D177)</f>
        <v>615</v>
      </c>
      <c r="E170" s="47">
        <f t="shared" si="99"/>
        <v>672</v>
      </c>
      <c r="F170" s="47">
        <f t="shared" si="99"/>
        <v>493</v>
      </c>
      <c r="G170" s="47">
        <f t="shared" si="99"/>
        <v>503</v>
      </c>
      <c r="H170" s="47">
        <f t="shared" si="99"/>
        <v>611</v>
      </c>
      <c r="I170" s="47">
        <f t="shared" ref="I170:J170" si="100">SUM(I171:I177)</f>
        <v>669</v>
      </c>
      <c r="J170" s="47">
        <f t="shared" si="100"/>
        <v>738</v>
      </c>
      <c r="K170" s="47">
        <f t="shared" ref="K170:L170" si="101">SUM(K171:K177)</f>
        <v>707</v>
      </c>
      <c r="L170" s="47">
        <f t="shared" si="101"/>
        <v>948</v>
      </c>
      <c r="M170" s="47">
        <f t="shared" ref="M170:N170" si="102">SUM(M171:M177)</f>
        <v>1038</v>
      </c>
      <c r="N170" s="47">
        <f t="shared" si="102"/>
        <v>1135</v>
      </c>
      <c r="O170" s="47">
        <f t="shared" ref="O170" si="103">SUM(O171:O177)</f>
        <v>1105</v>
      </c>
    </row>
    <row r="171" spans="2:15" hidden="1" x14ac:dyDescent="0.15">
      <c r="B171" s="102" t="s">
        <v>158</v>
      </c>
      <c r="C171" s="49">
        <f t="shared" ref="C171:N171" si="104">ROUND(C71*C117/C145,0)</f>
        <v>432</v>
      </c>
      <c r="D171" s="49">
        <f t="shared" si="104"/>
        <v>493</v>
      </c>
      <c r="E171" s="49">
        <f t="shared" si="104"/>
        <v>564</v>
      </c>
      <c r="F171" s="49">
        <f t="shared" si="104"/>
        <v>472</v>
      </c>
      <c r="G171" s="49">
        <f t="shared" si="104"/>
        <v>478</v>
      </c>
      <c r="H171" s="49">
        <f t="shared" si="104"/>
        <v>585</v>
      </c>
      <c r="I171" s="49">
        <f t="shared" si="104"/>
        <v>651</v>
      </c>
      <c r="J171" s="49">
        <f t="shared" si="104"/>
        <v>719</v>
      </c>
      <c r="K171" s="49">
        <f t="shared" si="104"/>
        <v>377</v>
      </c>
      <c r="L171" s="49">
        <f t="shared" si="104"/>
        <v>647</v>
      </c>
      <c r="M171" s="49">
        <f t="shared" si="104"/>
        <v>772</v>
      </c>
      <c r="N171" s="49">
        <f t="shared" si="104"/>
        <v>873</v>
      </c>
      <c r="O171" s="49">
        <f t="shared" ref="O171" si="105">ROUND(O71*O117/O145,0)</f>
        <v>857</v>
      </c>
    </row>
    <row r="172" spans="2:15" hidden="1" x14ac:dyDescent="0.15">
      <c r="B172" s="103" t="s">
        <v>159</v>
      </c>
      <c r="C172" s="49">
        <f t="shared" ref="C172:N172" si="106">ROUND(C72*C118/C146,0)</f>
        <v>110</v>
      </c>
      <c r="D172" s="49">
        <f t="shared" si="106"/>
        <v>122</v>
      </c>
      <c r="E172" s="49">
        <f t="shared" si="106"/>
        <v>108</v>
      </c>
      <c r="F172" s="49">
        <f t="shared" si="106"/>
        <v>21</v>
      </c>
      <c r="G172" s="49">
        <f t="shared" si="106"/>
        <v>25</v>
      </c>
      <c r="H172" s="49">
        <f t="shared" si="106"/>
        <v>26</v>
      </c>
      <c r="I172" s="49">
        <f t="shared" si="106"/>
        <v>18</v>
      </c>
      <c r="J172" s="49">
        <f t="shared" si="106"/>
        <v>19</v>
      </c>
      <c r="K172" s="49">
        <f t="shared" si="106"/>
        <v>330</v>
      </c>
      <c r="L172" s="49">
        <f t="shared" si="106"/>
        <v>301</v>
      </c>
      <c r="M172" s="49">
        <f t="shared" si="106"/>
        <v>266</v>
      </c>
      <c r="N172" s="49">
        <f t="shared" si="106"/>
        <v>262</v>
      </c>
      <c r="O172" s="49">
        <f t="shared" ref="O172" si="107">ROUND(O72*O118/O146,0)</f>
        <v>248</v>
      </c>
    </row>
    <row r="173" spans="2:15" hidden="1" x14ac:dyDescent="0.15">
      <c r="B173" s="103" t="s">
        <v>160</v>
      </c>
      <c r="C173" s="49">
        <f>ROUND(C73*C119/C147,0)</f>
        <v>29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96">
        <v>0</v>
      </c>
      <c r="N173" s="96">
        <v>0</v>
      </c>
      <c r="O173" s="96">
        <v>0</v>
      </c>
    </row>
    <row r="174" spans="2:15" hidden="1" x14ac:dyDescent="0.15">
      <c r="B174" s="103" t="s">
        <v>161</v>
      </c>
      <c r="C174" s="49">
        <f>ROUND(C74*C120/C148,0)</f>
        <v>0</v>
      </c>
      <c r="D174" s="49">
        <f t="shared" ref="D174:L174" si="108">ROUND(D74*D120/D148,0)</f>
        <v>0</v>
      </c>
      <c r="E174" s="49">
        <f t="shared" si="108"/>
        <v>0</v>
      </c>
      <c r="F174" s="49">
        <f t="shared" si="108"/>
        <v>0</v>
      </c>
      <c r="G174" s="49">
        <f t="shared" si="108"/>
        <v>0</v>
      </c>
      <c r="H174" s="49">
        <f t="shared" si="108"/>
        <v>0</v>
      </c>
      <c r="I174" s="49">
        <f t="shared" si="108"/>
        <v>0</v>
      </c>
      <c r="J174" s="49">
        <f t="shared" si="108"/>
        <v>0</v>
      </c>
      <c r="K174" s="49">
        <f t="shared" si="108"/>
        <v>0</v>
      </c>
      <c r="L174" s="49">
        <f t="shared" si="108"/>
        <v>0</v>
      </c>
      <c r="M174" s="96">
        <v>0</v>
      </c>
      <c r="N174" s="96">
        <v>0</v>
      </c>
      <c r="O174" s="96">
        <v>0</v>
      </c>
    </row>
    <row r="175" spans="2:15" hidden="1" x14ac:dyDescent="0.15">
      <c r="B175" s="113" t="s">
        <v>162</v>
      </c>
      <c r="C175" s="114"/>
      <c r="D175" s="114"/>
      <c r="E175" s="114"/>
      <c r="F175" s="114"/>
      <c r="G175" s="114"/>
      <c r="H175" s="114"/>
      <c r="I175" s="114"/>
    </row>
    <row r="176" spans="2:15" hidden="1" x14ac:dyDescent="0.15">
      <c r="B176" s="113" t="s">
        <v>163</v>
      </c>
      <c r="C176" s="114"/>
      <c r="D176" s="114"/>
      <c r="E176" s="114"/>
      <c r="F176" s="114"/>
      <c r="G176" s="114"/>
      <c r="H176" s="114"/>
      <c r="I176" s="114"/>
    </row>
    <row r="177" spans="2:15" hidden="1" x14ac:dyDescent="0.15">
      <c r="B177" s="115" t="s">
        <v>164</v>
      </c>
      <c r="C177" s="116"/>
      <c r="D177" s="116"/>
      <c r="E177" s="116"/>
      <c r="F177" s="116"/>
      <c r="G177" s="116"/>
      <c r="H177" s="116"/>
      <c r="I177" s="116"/>
    </row>
    <row r="178" spans="2:15" hidden="1" x14ac:dyDescent="0.15">
      <c r="B178" t="s">
        <v>186</v>
      </c>
      <c r="C178" s="47">
        <f t="shared" ref="C178:L178" si="109">SUM(C179:C185)</f>
        <v>0</v>
      </c>
      <c r="D178" s="47">
        <f t="shared" si="109"/>
        <v>0</v>
      </c>
      <c r="E178" s="47">
        <f t="shared" si="109"/>
        <v>0</v>
      </c>
      <c r="F178" s="47">
        <f t="shared" si="109"/>
        <v>0</v>
      </c>
      <c r="G178" s="47">
        <f t="shared" si="109"/>
        <v>0</v>
      </c>
      <c r="H178" s="47">
        <f t="shared" si="109"/>
        <v>0</v>
      </c>
      <c r="I178" s="47">
        <f t="shared" si="109"/>
        <v>0</v>
      </c>
      <c r="J178" s="47">
        <f t="shared" si="109"/>
        <v>0</v>
      </c>
      <c r="K178" s="47">
        <f t="shared" si="109"/>
        <v>0</v>
      </c>
      <c r="L178" s="47">
        <f t="shared" si="109"/>
        <v>0</v>
      </c>
      <c r="M178" s="47">
        <f t="shared" ref="M178:N178" si="110">SUM(M179:M185)</f>
        <v>0</v>
      </c>
      <c r="N178" s="47">
        <f t="shared" si="110"/>
        <v>0</v>
      </c>
      <c r="O178" s="47">
        <f t="shared" ref="O178" si="111">SUM(O179:O185)</f>
        <v>0</v>
      </c>
    </row>
    <row r="179" spans="2:15" hidden="1" x14ac:dyDescent="0.15">
      <c r="B179" s="102" t="s">
        <v>158</v>
      </c>
      <c r="C179" s="54">
        <f t="shared" ref="C179:N179" si="112">ROUND(C71*C126/C145,0)</f>
        <v>0</v>
      </c>
      <c r="D179" s="54">
        <f t="shared" si="112"/>
        <v>0</v>
      </c>
      <c r="E179" s="54">
        <f t="shared" si="112"/>
        <v>0</v>
      </c>
      <c r="F179" s="54">
        <f t="shared" si="112"/>
        <v>0</v>
      </c>
      <c r="G179" s="54">
        <f t="shared" si="112"/>
        <v>0</v>
      </c>
      <c r="H179" s="54">
        <f t="shared" si="112"/>
        <v>0</v>
      </c>
      <c r="I179" s="54">
        <f t="shared" si="112"/>
        <v>0</v>
      </c>
      <c r="J179" s="54">
        <f t="shared" si="112"/>
        <v>0</v>
      </c>
      <c r="K179" s="54">
        <f t="shared" si="112"/>
        <v>0</v>
      </c>
      <c r="L179" s="54">
        <f t="shared" si="112"/>
        <v>0</v>
      </c>
      <c r="M179" s="54">
        <f t="shared" si="112"/>
        <v>0</v>
      </c>
      <c r="N179" s="54">
        <f t="shared" si="112"/>
        <v>0</v>
      </c>
      <c r="O179" s="54">
        <f t="shared" ref="O179" si="113">ROUND(O71*O126/O145,0)</f>
        <v>0</v>
      </c>
    </row>
    <row r="180" spans="2:15" hidden="1" x14ac:dyDescent="0.15">
      <c r="B180" s="103" t="s">
        <v>159</v>
      </c>
      <c r="C180" s="54">
        <f t="shared" ref="C180:N180" si="114">ROUND(C72*C127/C146,0)</f>
        <v>0</v>
      </c>
      <c r="D180" s="54">
        <f t="shared" si="114"/>
        <v>0</v>
      </c>
      <c r="E180" s="54">
        <f t="shared" si="114"/>
        <v>0</v>
      </c>
      <c r="F180" s="54">
        <f t="shared" si="114"/>
        <v>0</v>
      </c>
      <c r="G180" s="54">
        <f t="shared" si="114"/>
        <v>0</v>
      </c>
      <c r="H180" s="54">
        <f t="shared" si="114"/>
        <v>0</v>
      </c>
      <c r="I180" s="54">
        <f t="shared" si="114"/>
        <v>0</v>
      </c>
      <c r="J180" s="54">
        <f t="shared" si="114"/>
        <v>0</v>
      </c>
      <c r="K180" s="54">
        <f t="shared" si="114"/>
        <v>0</v>
      </c>
      <c r="L180" s="54">
        <f t="shared" si="114"/>
        <v>0</v>
      </c>
      <c r="M180" s="54">
        <f t="shared" si="114"/>
        <v>0</v>
      </c>
      <c r="N180" s="54">
        <f t="shared" si="114"/>
        <v>0</v>
      </c>
      <c r="O180" s="54">
        <f t="shared" ref="O180" si="115">ROUND(O72*O127/O146,0)</f>
        <v>0</v>
      </c>
    </row>
    <row r="181" spans="2:15" hidden="1" x14ac:dyDescent="0.15">
      <c r="B181" s="103" t="s">
        <v>160</v>
      </c>
      <c r="C181" s="54">
        <f>ROUND(C73*C128/C147,0)</f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166">
        <v>0</v>
      </c>
      <c r="N181" s="166">
        <v>0</v>
      </c>
      <c r="O181" s="166">
        <v>0</v>
      </c>
    </row>
    <row r="182" spans="2:15" hidden="1" x14ac:dyDescent="0.15">
      <c r="B182" s="103" t="s">
        <v>161</v>
      </c>
      <c r="C182" s="54">
        <f>ROUND(C74*C129/C148,0)</f>
        <v>0</v>
      </c>
      <c r="D182" s="54">
        <f t="shared" ref="D182:L182" si="116">ROUND(D74*D129/D148,0)</f>
        <v>0</v>
      </c>
      <c r="E182" s="54">
        <f t="shared" si="116"/>
        <v>0</v>
      </c>
      <c r="F182" s="54">
        <f t="shared" si="116"/>
        <v>0</v>
      </c>
      <c r="G182" s="54">
        <f t="shared" si="116"/>
        <v>0</v>
      </c>
      <c r="H182" s="54">
        <f t="shared" si="116"/>
        <v>0</v>
      </c>
      <c r="I182" s="54">
        <f t="shared" si="116"/>
        <v>0</v>
      </c>
      <c r="J182" s="54">
        <f t="shared" si="116"/>
        <v>0</v>
      </c>
      <c r="K182" s="54">
        <f t="shared" si="116"/>
        <v>0</v>
      </c>
      <c r="L182" s="54">
        <f t="shared" si="116"/>
        <v>0</v>
      </c>
      <c r="M182" s="166">
        <v>0</v>
      </c>
      <c r="N182" s="166">
        <v>0</v>
      </c>
      <c r="O182" s="166">
        <v>0</v>
      </c>
    </row>
    <row r="183" spans="2:15" hidden="1" x14ac:dyDescent="0.15">
      <c r="B183" s="113" t="s">
        <v>162</v>
      </c>
      <c r="C183" s="117"/>
      <c r="D183" s="117"/>
      <c r="E183" s="117"/>
      <c r="F183" s="117"/>
      <c r="G183" s="117"/>
      <c r="H183" s="117"/>
      <c r="I183" s="117"/>
    </row>
    <row r="184" spans="2:15" hidden="1" x14ac:dyDescent="0.15">
      <c r="B184" s="113" t="s">
        <v>163</v>
      </c>
      <c r="C184" s="117"/>
      <c r="D184" s="117"/>
      <c r="E184" s="117"/>
      <c r="F184" s="117"/>
      <c r="G184" s="117"/>
      <c r="H184" s="117"/>
      <c r="I184" s="117"/>
    </row>
    <row r="185" spans="2:15" hidden="1" x14ac:dyDescent="0.15">
      <c r="B185" s="113" t="s">
        <v>164</v>
      </c>
      <c r="C185" s="117"/>
      <c r="D185" s="117"/>
      <c r="E185" s="117"/>
      <c r="F185" s="117"/>
      <c r="G185" s="117"/>
      <c r="H185" s="117"/>
      <c r="I185" s="117"/>
    </row>
    <row r="186" spans="2:15" hidden="1" x14ac:dyDescent="0.15">
      <c r="B186" s="43" t="s">
        <v>187</v>
      </c>
      <c r="C186" s="47">
        <f t="shared" ref="C186:M186" si="117">SUM(C187:C193)</f>
        <v>0</v>
      </c>
      <c r="D186" s="47">
        <f t="shared" si="117"/>
        <v>0</v>
      </c>
      <c r="E186" s="47">
        <f t="shared" si="117"/>
        <v>0</v>
      </c>
      <c r="F186" s="47">
        <f t="shared" si="117"/>
        <v>0</v>
      </c>
      <c r="G186" s="47">
        <f t="shared" si="117"/>
        <v>0</v>
      </c>
      <c r="H186" s="47">
        <f t="shared" si="117"/>
        <v>0</v>
      </c>
      <c r="I186" s="47">
        <f t="shared" si="117"/>
        <v>0</v>
      </c>
      <c r="J186" s="47">
        <f t="shared" si="117"/>
        <v>0</v>
      </c>
      <c r="K186" s="47">
        <f t="shared" si="117"/>
        <v>0</v>
      </c>
      <c r="L186" s="47">
        <f t="shared" si="117"/>
        <v>0</v>
      </c>
      <c r="M186" s="47">
        <f t="shared" si="117"/>
        <v>0</v>
      </c>
      <c r="N186" s="47">
        <f t="shared" ref="N186:O186" si="118">SUM(N187:N193)</f>
        <v>0</v>
      </c>
      <c r="O186" s="47">
        <f t="shared" si="118"/>
        <v>0</v>
      </c>
    </row>
    <row r="187" spans="2:15" hidden="1" x14ac:dyDescent="0.15">
      <c r="B187" s="102" t="s">
        <v>158</v>
      </c>
      <c r="C187" s="49">
        <f t="shared" ref="C187:N187" si="119">ROUND(C71*C135/C145,0)</f>
        <v>0</v>
      </c>
      <c r="D187" s="49">
        <f t="shared" si="119"/>
        <v>0</v>
      </c>
      <c r="E187" s="49">
        <f t="shared" si="119"/>
        <v>0</v>
      </c>
      <c r="F187" s="49">
        <f t="shared" si="119"/>
        <v>0</v>
      </c>
      <c r="G187" s="49">
        <f t="shared" si="119"/>
        <v>0</v>
      </c>
      <c r="H187" s="49">
        <f t="shared" si="119"/>
        <v>0</v>
      </c>
      <c r="I187" s="49">
        <f t="shared" si="119"/>
        <v>0</v>
      </c>
      <c r="J187" s="49">
        <f t="shared" si="119"/>
        <v>0</v>
      </c>
      <c r="K187" s="49">
        <f t="shared" si="119"/>
        <v>0</v>
      </c>
      <c r="L187" s="49">
        <f t="shared" si="119"/>
        <v>0</v>
      </c>
      <c r="M187" s="49">
        <f t="shared" si="119"/>
        <v>0</v>
      </c>
      <c r="N187" s="49">
        <f t="shared" si="119"/>
        <v>0</v>
      </c>
      <c r="O187" s="49">
        <f t="shared" ref="O187" si="120">ROUND(O71*O135/O145,0)</f>
        <v>0</v>
      </c>
    </row>
    <row r="188" spans="2:15" hidden="1" x14ac:dyDescent="0.15">
      <c r="B188" s="103" t="s">
        <v>159</v>
      </c>
      <c r="C188" s="49">
        <f t="shared" ref="C188:N188" si="121">ROUND(C72*C136/C146,0)</f>
        <v>0</v>
      </c>
      <c r="D188" s="49">
        <f t="shared" si="121"/>
        <v>0</v>
      </c>
      <c r="E188" s="49">
        <f t="shared" si="121"/>
        <v>0</v>
      </c>
      <c r="F188" s="49">
        <f t="shared" si="121"/>
        <v>0</v>
      </c>
      <c r="G188" s="49">
        <f t="shared" si="121"/>
        <v>0</v>
      </c>
      <c r="H188" s="49">
        <f t="shared" si="121"/>
        <v>0</v>
      </c>
      <c r="I188" s="49">
        <f t="shared" si="121"/>
        <v>0</v>
      </c>
      <c r="J188" s="49">
        <f t="shared" si="121"/>
        <v>0</v>
      </c>
      <c r="K188" s="49">
        <f t="shared" si="121"/>
        <v>0</v>
      </c>
      <c r="L188" s="49">
        <f t="shared" si="121"/>
        <v>0</v>
      </c>
      <c r="M188" s="49">
        <f t="shared" si="121"/>
        <v>0</v>
      </c>
      <c r="N188" s="49">
        <f t="shared" si="121"/>
        <v>0</v>
      </c>
      <c r="O188" s="49">
        <f t="shared" ref="O188" si="122">ROUND(O72*O136/O146,0)</f>
        <v>0</v>
      </c>
    </row>
    <row r="189" spans="2:15" hidden="1" x14ac:dyDescent="0.15">
      <c r="B189" s="103" t="s">
        <v>160</v>
      </c>
      <c r="C189" s="49">
        <f>ROUND(C73*C137/C147,0)</f>
        <v>0</v>
      </c>
      <c r="D189" s="49">
        <v>0</v>
      </c>
      <c r="E189" s="49">
        <v>0</v>
      </c>
      <c r="F189" s="49">
        <v>0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96">
        <v>0</v>
      </c>
      <c r="N189" s="96">
        <v>0</v>
      </c>
      <c r="O189" s="96">
        <v>0</v>
      </c>
    </row>
    <row r="190" spans="2:15" hidden="1" x14ac:dyDescent="0.15">
      <c r="B190" s="103" t="s">
        <v>161</v>
      </c>
      <c r="C190" s="49">
        <f>ROUND(C74*C138/C148,0)</f>
        <v>0</v>
      </c>
      <c r="D190" s="49">
        <f t="shared" ref="D190:L190" si="123">ROUND(D74*D138/D148,0)</f>
        <v>0</v>
      </c>
      <c r="E190" s="49">
        <f t="shared" si="123"/>
        <v>0</v>
      </c>
      <c r="F190" s="49">
        <f t="shared" si="123"/>
        <v>0</v>
      </c>
      <c r="G190" s="49">
        <f t="shared" si="123"/>
        <v>0</v>
      </c>
      <c r="H190" s="49">
        <f t="shared" si="123"/>
        <v>0</v>
      </c>
      <c r="I190" s="49">
        <f t="shared" si="123"/>
        <v>0</v>
      </c>
      <c r="J190" s="49">
        <f t="shared" si="123"/>
        <v>0</v>
      </c>
      <c r="K190" s="49">
        <f t="shared" si="123"/>
        <v>0</v>
      </c>
      <c r="L190" s="49">
        <f t="shared" si="123"/>
        <v>0</v>
      </c>
      <c r="M190" s="96">
        <v>0</v>
      </c>
      <c r="N190" s="96">
        <v>0</v>
      </c>
      <c r="O190" s="96">
        <v>0</v>
      </c>
    </row>
    <row r="191" spans="2:15" hidden="1" x14ac:dyDescent="0.15">
      <c r="B191" s="113" t="s">
        <v>162</v>
      </c>
      <c r="C191" s="114"/>
      <c r="D191" s="114"/>
      <c r="E191" s="114"/>
      <c r="F191" s="114"/>
      <c r="G191" s="114"/>
      <c r="H191" s="114"/>
      <c r="I191" s="114"/>
    </row>
    <row r="192" spans="2:15" hidden="1" x14ac:dyDescent="0.15">
      <c r="B192" s="113" t="s">
        <v>163</v>
      </c>
      <c r="C192" s="114"/>
      <c r="D192" s="114"/>
      <c r="E192" s="114"/>
      <c r="F192" s="114"/>
      <c r="G192" s="114"/>
      <c r="H192" s="114"/>
      <c r="I192" s="114"/>
    </row>
    <row r="193" spans="1:16" x14ac:dyDescent="0.15">
      <c r="B193" s="115" t="s">
        <v>164</v>
      </c>
      <c r="C193" s="116"/>
      <c r="D193" s="116"/>
      <c r="E193" s="116"/>
      <c r="F193" s="116"/>
      <c r="G193" s="116"/>
      <c r="H193" s="116"/>
      <c r="I193" s="116"/>
      <c r="J193" s="61"/>
      <c r="K193" s="61"/>
      <c r="L193" s="61"/>
      <c r="M193" s="61"/>
      <c r="N193" s="61"/>
      <c r="O193" s="61"/>
    </row>
    <row r="194" spans="1:16" x14ac:dyDescent="0.15">
      <c r="B194" s="452" t="s">
        <v>492</v>
      </c>
      <c r="C194" s="451">
        <f>C154+C162+C170+C178+C186-地域観光消費2!D21</f>
        <v>0</v>
      </c>
      <c r="D194" s="451">
        <f>D154+D162+D170+D178+D186-地域観光消費2!E21</f>
        <v>0</v>
      </c>
      <c r="E194" s="451">
        <f>E154+E162+E170+E178+E186-地域観光消費2!F21</f>
        <v>0</v>
      </c>
      <c r="F194" s="451">
        <f>F154+F162+F170+F178+F186-地域観光消費2!G21</f>
        <v>0</v>
      </c>
      <c r="G194" s="451">
        <f>G154+G162+G170+G178+G186-地域観光消費2!H21</f>
        <v>0</v>
      </c>
      <c r="H194" s="451">
        <f>H154+H162+H170+H178+H186-地域観光消費2!I21</f>
        <v>0</v>
      </c>
      <c r="I194" s="451">
        <f>I154+I162+I170+I178+I186-地域観光消費2!J21</f>
        <v>0</v>
      </c>
      <c r="J194" s="451">
        <f>J154+J162+J170+J178+J186-地域観光消費2!K21</f>
        <v>0</v>
      </c>
      <c r="K194" s="451">
        <f>K154+K162+K170+K178+K186-地域観光消費2!L21</f>
        <v>0</v>
      </c>
      <c r="L194" s="451">
        <f>L154+L162+L170+L178+L186-地域観光消費2!M21</f>
        <v>0</v>
      </c>
      <c r="M194" s="451">
        <f>M154+M162+M170+M178+M186-地域観光消費2!N21</f>
        <v>0</v>
      </c>
      <c r="N194" s="451">
        <f>N154+N162+N170+N178+N186-地域観光消費2!O21</f>
        <v>0</v>
      </c>
      <c r="O194" s="451">
        <f>O154+O162+O170+O178+O186-地域観光消費2!P21</f>
        <v>0</v>
      </c>
    </row>
    <row r="195" spans="1:16" x14ac:dyDescent="0.15">
      <c r="A195" t="s">
        <v>254</v>
      </c>
      <c r="B195" s="145" t="s">
        <v>255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</row>
    <row r="196" spans="1:16" x14ac:dyDescent="0.15">
      <c r="B196" s="145" t="s">
        <v>256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8">
        <f>交通費単価!AE23</f>
        <v>12450</v>
      </c>
      <c r="K196" s="68">
        <f>交通費単価!AI23</f>
        <v>12408</v>
      </c>
      <c r="L196" s="68">
        <f>交通費単価!AM23</f>
        <v>12611</v>
      </c>
      <c r="M196" s="68">
        <f>交通費単価!AQ23</f>
        <v>12792</v>
      </c>
      <c r="N196" s="68">
        <f>交通費単価!AU23</f>
        <v>11070</v>
      </c>
      <c r="O196" s="68">
        <f>交通費単価!AY23</f>
        <v>11070</v>
      </c>
    </row>
    <row r="197" spans="1:16" x14ac:dyDescent="0.15">
      <c r="A197" s="150" t="s">
        <v>260</v>
      </c>
      <c r="B197" s="146" t="s">
        <v>257</v>
      </c>
      <c r="C197" s="47">
        <f t="shared" ref="C197:N197" si="124">C195*C7/1000</f>
        <v>21071.84</v>
      </c>
      <c r="D197" s="47">
        <f t="shared" si="124"/>
        <v>20391.080000000002</v>
      </c>
      <c r="E197" s="47">
        <f t="shared" si="124"/>
        <v>20232.48</v>
      </c>
      <c r="F197" s="47">
        <f t="shared" si="124"/>
        <v>20358.471839999998</v>
      </c>
      <c r="G197" s="47">
        <f t="shared" si="124"/>
        <v>20139.759999999998</v>
      </c>
      <c r="H197" s="47">
        <f t="shared" si="124"/>
        <v>20444.759999999998</v>
      </c>
      <c r="I197" s="47">
        <f t="shared" si="124"/>
        <v>19197.204613999998</v>
      </c>
      <c r="J197" s="47">
        <f t="shared" si="124"/>
        <v>18427.53</v>
      </c>
      <c r="K197" s="47">
        <f t="shared" si="124"/>
        <v>16577.385999999999</v>
      </c>
      <c r="L197" s="47">
        <f t="shared" si="124"/>
        <v>15548.302287</v>
      </c>
      <c r="M197" s="47">
        <f t="shared" si="124"/>
        <v>8591.4839360000005</v>
      </c>
      <c r="N197" s="47">
        <f t="shared" si="124"/>
        <v>8619.0663719999993</v>
      </c>
      <c r="O197" s="47">
        <f t="shared" ref="O197" si="125">O195*O7/1000</f>
        <v>10183.485032000001</v>
      </c>
    </row>
    <row r="198" spans="1:16" x14ac:dyDescent="0.15">
      <c r="B198" s="147" t="s">
        <v>258</v>
      </c>
      <c r="C198" s="49">
        <f t="shared" ref="C198:N198" si="126">C196*C8/1000</f>
        <v>5627.86</v>
      </c>
      <c r="D198" s="49">
        <f t="shared" si="126"/>
        <v>5443.34</v>
      </c>
      <c r="E198" s="49">
        <f t="shared" si="126"/>
        <v>5812.38</v>
      </c>
      <c r="F198" s="49">
        <f t="shared" si="126"/>
        <v>5890.2027800000005</v>
      </c>
      <c r="G198" s="49">
        <f t="shared" si="126"/>
        <v>6156.27</v>
      </c>
      <c r="H198" s="49">
        <f t="shared" si="126"/>
        <v>6504.82</v>
      </c>
      <c r="I198" s="49">
        <f t="shared" si="126"/>
        <v>6241.8789999999999</v>
      </c>
      <c r="J198" s="49">
        <f t="shared" si="126"/>
        <v>6063.15</v>
      </c>
      <c r="K198" s="49">
        <f t="shared" si="126"/>
        <v>6204</v>
      </c>
      <c r="L198" s="49">
        <f t="shared" si="126"/>
        <v>5998.7248139999992</v>
      </c>
      <c r="M198" s="49">
        <f t="shared" si="126"/>
        <v>4324.5786479999997</v>
      </c>
      <c r="N198" s="49">
        <f t="shared" si="126"/>
        <v>4431.5424000000003</v>
      </c>
      <c r="O198" s="49">
        <f t="shared" ref="O198" si="127">O196*O8/1000</f>
        <v>5264.7038100000009</v>
      </c>
    </row>
    <row r="199" spans="1:16" x14ac:dyDescent="0.15">
      <c r="A199" s="61"/>
      <c r="B199" s="148" t="s">
        <v>259</v>
      </c>
      <c r="C199" s="60">
        <f>C197+C198</f>
        <v>26699.7</v>
      </c>
      <c r="D199" s="60">
        <f t="shared" ref="D199:H199" si="128">D197+D198</f>
        <v>25834.420000000002</v>
      </c>
      <c r="E199" s="60">
        <f t="shared" si="128"/>
        <v>26044.86</v>
      </c>
      <c r="F199" s="60">
        <f t="shared" si="128"/>
        <v>26248.674619999998</v>
      </c>
      <c r="G199" s="60">
        <f t="shared" si="128"/>
        <v>26296.03</v>
      </c>
      <c r="H199" s="60">
        <f t="shared" si="128"/>
        <v>26949.579999999998</v>
      </c>
      <c r="I199" s="60">
        <f t="shared" ref="I199:J199" si="129">I197+I198</f>
        <v>25439.083613999999</v>
      </c>
      <c r="J199" s="60">
        <f t="shared" si="129"/>
        <v>24490.68</v>
      </c>
      <c r="K199" s="60">
        <f t="shared" ref="K199:L199" si="130">K197+K198</f>
        <v>22781.385999999999</v>
      </c>
      <c r="L199" s="60">
        <f t="shared" si="130"/>
        <v>21547.027101</v>
      </c>
      <c r="M199" s="60">
        <f t="shared" ref="M199:N199" si="131">M197+M198</f>
        <v>12916.062583999999</v>
      </c>
      <c r="N199" s="60">
        <f t="shared" si="131"/>
        <v>13050.608772</v>
      </c>
      <c r="O199" s="60">
        <f t="shared" ref="O199" si="132">O197+O198</f>
        <v>15448.188842000001</v>
      </c>
    </row>
    <row r="200" spans="1:16" x14ac:dyDescent="0.15">
      <c r="A200" s="154" t="s">
        <v>261</v>
      </c>
      <c r="B200" s="151" t="s">
        <v>262</v>
      </c>
      <c r="C200" s="152">
        <f>ROUND(C202*C197/C199,0)</f>
        <v>24036</v>
      </c>
      <c r="D200" s="152">
        <f t="shared" ref="D200:H200" si="133">ROUND(D202*D197/D199,0)</f>
        <v>23345</v>
      </c>
      <c r="E200" s="152">
        <f t="shared" si="133"/>
        <v>22123</v>
      </c>
      <c r="F200" s="152">
        <f t="shared" si="133"/>
        <v>22110</v>
      </c>
      <c r="G200" s="152">
        <f t="shared" si="133"/>
        <v>20246</v>
      </c>
      <c r="H200" s="152">
        <f t="shared" si="133"/>
        <v>23066</v>
      </c>
      <c r="I200" s="152">
        <f t="shared" ref="I200:J200" si="134">ROUND(I202*I197/I199,0)</f>
        <v>24803</v>
      </c>
      <c r="J200" s="152">
        <f t="shared" si="134"/>
        <v>26289</v>
      </c>
      <c r="K200" s="152">
        <f t="shared" ref="K200:L200" si="135">ROUND(K202*K197/K199,0)</f>
        <v>23686</v>
      </c>
      <c r="L200" s="152">
        <f t="shared" si="135"/>
        <v>24192</v>
      </c>
      <c r="M200" s="152">
        <f t="shared" ref="M200:N200" si="136">ROUND(M202*M197/M199,0)</f>
        <v>11273</v>
      </c>
      <c r="N200" s="152">
        <f t="shared" si="136"/>
        <v>14422</v>
      </c>
      <c r="O200" s="152">
        <f t="shared" ref="O200" si="137">ROUND(O202*O197/O199,0)</f>
        <v>17172</v>
      </c>
    </row>
    <row r="201" spans="1:16" x14ac:dyDescent="0.15">
      <c r="B201" s="153" t="s">
        <v>263</v>
      </c>
      <c r="C201" s="50">
        <f>C202-C200</f>
        <v>6420</v>
      </c>
      <c r="D201" s="50">
        <f t="shared" ref="D201:H201" si="138">D202-D200</f>
        <v>6232</v>
      </c>
      <c r="E201" s="50">
        <f t="shared" si="138"/>
        <v>6356</v>
      </c>
      <c r="F201" s="50">
        <f t="shared" si="138"/>
        <v>6397</v>
      </c>
      <c r="G201" s="50">
        <f t="shared" si="138"/>
        <v>6189</v>
      </c>
      <c r="H201" s="50">
        <f t="shared" si="138"/>
        <v>7339</v>
      </c>
      <c r="I201" s="50">
        <f t="shared" ref="I201:J201" si="139">I202-I200</f>
        <v>8065</v>
      </c>
      <c r="J201" s="50">
        <f t="shared" si="139"/>
        <v>8650</v>
      </c>
      <c r="K201" s="50">
        <f t="shared" ref="K201:L201" si="140">K202-K200</f>
        <v>8864</v>
      </c>
      <c r="L201" s="50">
        <f t="shared" si="140"/>
        <v>9334</v>
      </c>
      <c r="M201" s="50">
        <f t="shared" ref="M201:N201" si="141">M202-M200</f>
        <v>5675</v>
      </c>
      <c r="N201" s="50">
        <f t="shared" si="141"/>
        <v>7415</v>
      </c>
      <c r="O201" s="50">
        <f t="shared" ref="O201" si="142">O202-O200</f>
        <v>8877</v>
      </c>
    </row>
    <row r="202" spans="1:16" x14ac:dyDescent="0.15">
      <c r="A202" s="61"/>
      <c r="B202" s="148" t="s">
        <v>264</v>
      </c>
      <c r="C202" s="60">
        <f>C83</f>
        <v>30456</v>
      </c>
      <c r="D202" s="60">
        <f t="shared" ref="D202:I202" si="143">D83</f>
        <v>29577</v>
      </c>
      <c r="E202" s="60">
        <f t="shared" si="143"/>
        <v>28479</v>
      </c>
      <c r="F202" s="60">
        <f t="shared" si="143"/>
        <v>28507</v>
      </c>
      <c r="G202" s="60">
        <f t="shared" si="143"/>
        <v>26435</v>
      </c>
      <c r="H202" s="60">
        <f t="shared" si="143"/>
        <v>30405</v>
      </c>
      <c r="I202" s="60">
        <f t="shared" si="143"/>
        <v>32868</v>
      </c>
      <c r="J202" s="60">
        <f t="shared" ref="J202:K202" si="144">J83</f>
        <v>34939</v>
      </c>
      <c r="K202" s="60">
        <f t="shared" si="144"/>
        <v>32550</v>
      </c>
      <c r="L202" s="60">
        <f t="shared" ref="L202:M202" si="145">L83</f>
        <v>33526</v>
      </c>
      <c r="M202" s="60">
        <f t="shared" si="145"/>
        <v>16948</v>
      </c>
      <c r="N202" s="60">
        <f t="shared" ref="N202:O202" si="146">N83</f>
        <v>21837</v>
      </c>
      <c r="O202" s="60">
        <f t="shared" si="146"/>
        <v>26049</v>
      </c>
    </row>
    <row r="204" spans="1:16" x14ac:dyDescent="0.15">
      <c r="A204" t="s">
        <v>173</v>
      </c>
      <c r="B204" s="67"/>
      <c r="C204" s="345" t="s">
        <v>169</v>
      </c>
      <c r="D204" s="345" t="s">
        <v>70</v>
      </c>
      <c r="E204" s="789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395</v>
      </c>
      <c r="K204" s="345" t="s">
        <v>447</v>
      </c>
      <c r="L204" s="345" t="s">
        <v>464</v>
      </c>
      <c r="M204" s="345" t="s">
        <v>514</v>
      </c>
      <c r="N204" s="345" t="s">
        <v>2170</v>
      </c>
      <c r="O204" s="345" t="s">
        <v>2197</v>
      </c>
    </row>
    <row r="205" spans="1:16" x14ac:dyDescent="0.15">
      <c r="B205" s="43" t="s">
        <v>183</v>
      </c>
      <c r="C205" s="47">
        <f>C206+C207</f>
        <v>16968</v>
      </c>
      <c r="D205" s="47">
        <f t="shared" ref="D205:H205" si="147">D206+D207</f>
        <v>16457</v>
      </c>
      <c r="E205" s="47">
        <f t="shared" si="147"/>
        <v>15680</v>
      </c>
      <c r="F205" s="47">
        <f t="shared" si="147"/>
        <v>15848</v>
      </c>
      <c r="G205" s="47">
        <f t="shared" si="147"/>
        <v>15325</v>
      </c>
      <c r="H205" s="47">
        <f t="shared" si="147"/>
        <v>17812</v>
      </c>
      <c r="I205" s="47">
        <f t="shared" ref="I205:J205" si="148">I206+I207</f>
        <v>19148</v>
      </c>
      <c r="J205" s="47">
        <f t="shared" si="148"/>
        <v>21255</v>
      </c>
      <c r="K205" s="47">
        <f t="shared" ref="K205:L205" si="149">K206+K207</f>
        <v>19750</v>
      </c>
      <c r="L205" s="47">
        <f t="shared" si="149"/>
        <v>20298</v>
      </c>
      <c r="M205" s="47">
        <f t="shared" ref="M205:N205" si="150">M206+M207</f>
        <v>9956</v>
      </c>
      <c r="N205" s="47">
        <f t="shared" si="150"/>
        <v>13336</v>
      </c>
      <c r="O205" s="47">
        <f t="shared" ref="O205" si="151">O206+O207</f>
        <v>16714</v>
      </c>
    </row>
    <row r="206" spans="1:16" x14ac:dyDescent="0.15">
      <c r="B206" s="457" t="s">
        <v>165</v>
      </c>
      <c r="C206" s="458">
        <f>ROUND(C200*C97/C142,0)</f>
        <v>13390</v>
      </c>
      <c r="D206" s="458">
        <f t="shared" ref="D206:M206" si="152">ROUND(D200*D97/D142,0)</f>
        <v>13008</v>
      </c>
      <c r="E206" s="458">
        <f>ROUND(E200*E97/E142,0)+1</f>
        <v>11937</v>
      </c>
      <c r="F206" s="458">
        <f>ROUND(F200*F97/F142,0)-1</f>
        <v>11773</v>
      </c>
      <c r="G206" s="458">
        <f t="shared" si="152"/>
        <v>11291</v>
      </c>
      <c r="H206" s="458">
        <f t="shared" si="152"/>
        <v>13072</v>
      </c>
      <c r="I206" s="458">
        <f>ROUND(I200*I97/I142,0)-1</f>
        <v>13992</v>
      </c>
      <c r="J206" s="458">
        <f t="shared" si="152"/>
        <v>15743</v>
      </c>
      <c r="K206" s="458">
        <f t="shared" si="152"/>
        <v>13683</v>
      </c>
      <c r="L206" s="458">
        <f>ROUND(L200*L97/L142,0)+1</f>
        <v>14503</v>
      </c>
      <c r="M206" s="458">
        <f t="shared" si="152"/>
        <v>6650</v>
      </c>
      <c r="N206" s="458">
        <f>ROUND(N200*N97/N142,0)-1</f>
        <v>8830</v>
      </c>
      <c r="O206" s="458">
        <f>ROUND(O200*O97/O142,0)</f>
        <v>11338</v>
      </c>
      <c r="P206" t="s">
        <v>495</v>
      </c>
    </row>
    <row r="207" spans="1:16" x14ac:dyDescent="0.15">
      <c r="B207" s="103" t="s">
        <v>166</v>
      </c>
      <c r="C207" s="49">
        <f>ROUND(C201*C98/C143,0)</f>
        <v>3578</v>
      </c>
      <c r="D207" s="49">
        <f t="shared" ref="D207:H207" si="153">ROUND(D201*D98/D143,0)</f>
        <v>3449</v>
      </c>
      <c r="E207" s="49">
        <f t="shared" si="153"/>
        <v>3743</v>
      </c>
      <c r="F207" s="49">
        <f t="shared" si="153"/>
        <v>4075</v>
      </c>
      <c r="G207" s="49">
        <f t="shared" si="153"/>
        <v>4034</v>
      </c>
      <c r="H207" s="49">
        <f t="shared" si="153"/>
        <v>4740</v>
      </c>
      <c r="I207" s="49">
        <f t="shared" ref="I207:J207" si="154">ROUND(I201*I98/I143,0)</f>
        <v>5156</v>
      </c>
      <c r="J207" s="49">
        <f t="shared" si="154"/>
        <v>5512</v>
      </c>
      <c r="K207" s="49">
        <f t="shared" ref="K207:L207" si="155">ROUND(K201*K98/K143,0)</f>
        <v>6067</v>
      </c>
      <c r="L207" s="49">
        <f t="shared" si="155"/>
        <v>5795</v>
      </c>
      <c r="M207" s="49">
        <f t="shared" ref="M207:N207" si="156">ROUND(M201*M98/M143,0)</f>
        <v>3306</v>
      </c>
      <c r="N207" s="49">
        <f t="shared" si="156"/>
        <v>4506</v>
      </c>
      <c r="O207" s="49">
        <f t="shared" ref="O207" si="157">ROUND(O201*O98/O143,0)</f>
        <v>5376</v>
      </c>
    </row>
    <row r="208" spans="1:16" x14ac:dyDescent="0.15">
      <c r="B208" s="43" t="s">
        <v>184</v>
      </c>
      <c r="C208" s="47">
        <f>C209+C210</f>
        <v>7721</v>
      </c>
      <c r="D208" s="47">
        <f t="shared" ref="D208:H208" si="158">D209+D210</f>
        <v>7688</v>
      </c>
      <c r="E208" s="47">
        <f t="shared" si="158"/>
        <v>7483</v>
      </c>
      <c r="F208" s="47">
        <f t="shared" si="158"/>
        <v>7226</v>
      </c>
      <c r="G208" s="47">
        <f t="shared" si="158"/>
        <v>6576</v>
      </c>
      <c r="H208" s="47">
        <f t="shared" si="158"/>
        <v>7681</v>
      </c>
      <c r="I208" s="47">
        <f t="shared" ref="I208:J208" si="159">I209+I210</f>
        <v>8410</v>
      </c>
      <c r="J208" s="47">
        <f t="shared" si="159"/>
        <v>8342</v>
      </c>
      <c r="K208" s="47">
        <f t="shared" ref="K208:L208" si="160">K209+K210</f>
        <v>7710</v>
      </c>
      <c r="L208" s="47">
        <f t="shared" si="160"/>
        <v>7526</v>
      </c>
      <c r="M208" s="47">
        <f t="shared" ref="M208:N208" si="161">M209+M210</f>
        <v>3754</v>
      </c>
      <c r="N208" s="47">
        <f t="shared" si="161"/>
        <v>4953</v>
      </c>
      <c r="O208" s="47">
        <f t="shared" ref="O208" si="162">O209+O210</f>
        <v>4569</v>
      </c>
    </row>
    <row r="209" spans="1:15" x14ac:dyDescent="0.15">
      <c r="B209" s="102" t="s">
        <v>165</v>
      </c>
      <c r="C209" s="49">
        <f>ROUND(C200*C106/C142,0)</f>
        <v>6037</v>
      </c>
      <c r="D209" s="49">
        <f t="shared" ref="D209:H209" si="163">ROUND(D200*D106/D142,0)</f>
        <v>6045</v>
      </c>
      <c r="E209" s="49">
        <f t="shared" si="163"/>
        <v>5892</v>
      </c>
      <c r="F209" s="49">
        <f t="shared" si="163"/>
        <v>5714</v>
      </c>
      <c r="G209" s="49">
        <f t="shared" si="163"/>
        <v>5103</v>
      </c>
      <c r="H209" s="49">
        <f t="shared" si="163"/>
        <v>5904</v>
      </c>
      <c r="I209" s="49">
        <f t="shared" ref="I209:J209" si="164">ROUND(I200*I106/I142,0)</f>
        <v>6360</v>
      </c>
      <c r="J209" s="49">
        <f t="shared" si="164"/>
        <v>6169</v>
      </c>
      <c r="K209" s="49">
        <f t="shared" ref="K209:L209" si="165">ROUND(K200*K106/K142,0)</f>
        <v>5881</v>
      </c>
      <c r="L209" s="49">
        <f t="shared" si="165"/>
        <v>5412</v>
      </c>
      <c r="M209" s="49">
        <f t="shared" ref="M209:N209" si="166">ROUND(M200*M106/M142,0)</f>
        <v>2438</v>
      </c>
      <c r="N209" s="49">
        <f t="shared" si="166"/>
        <v>3057</v>
      </c>
      <c r="O209" s="49">
        <f t="shared" ref="O209" si="167">ROUND(O200*O106/O142,0)</f>
        <v>2205</v>
      </c>
    </row>
    <row r="210" spans="1:15" x14ac:dyDescent="0.15">
      <c r="B210" s="106" t="s">
        <v>166</v>
      </c>
      <c r="C210" s="53">
        <f>ROUND(C201*C107/C143,0)</f>
        <v>1684</v>
      </c>
      <c r="D210" s="53">
        <f t="shared" ref="D210:H210" si="168">ROUND(D201*D107/D143,0)</f>
        <v>1643</v>
      </c>
      <c r="E210" s="53">
        <f t="shared" si="168"/>
        <v>1591</v>
      </c>
      <c r="F210" s="53">
        <f t="shared" si="168"/>
        <v>1512</v>
      </c>
      <c r="G210" s="53">
        <f t="shared" si="168"/>
        <v>1473</v>
      </c>
      <c r="H210" s="53">
        <f t="shared" si="168"/>
        <v>1777</v>
      </c>
      <c r="I210" s="53">
        <f t="shared" ref="I210:J210" si="169">ROUND(I201*I107/I143,0)</f>
        <v>2050</v>
      </c>
      <c r="J210" s="53">
        <f t="shared" si="169"/>
        <v>2173</v>
      </c>
      <c r="K210" s="53">
        <f t="shared" ref="K210:L210" si="170">ROUND(K201*K107/K143,0)</f>
        <v>1829</v>
      </c>
      <c r="L210" s="53">
        <f t="shared" si="170"/>
        <v>2114</v>
      </c>
      <c r="M210" s="53">
        <f t="shared" ref="M210:N210" si="171">ROUND(M201*M107/M143,0)</f>
        <v>1316</v>
      </c>
      <c r="N210" s="53">
        <f t="shared" si="171"/>
        <v>1896</v>
      </c>
      <c r="O210" s="53">
        <f t="shared" ref="O210" si="172">ROUND(O201*O107/O143,0)</f>
        <v>2364</v>
      </c>
    </row>
    <row r="211" spans="1:15" x14ac:dyDescent="0.15">
      <c r="B211" t="s">
        <v>185</v>
      </c>
      <c r="C211" s="47">
        <f>C212+C213</f>
        <v>3980</v>
      </c>
      <c r="D211" s="47">
        <f t="shared" ref="D211:H211" si="173">D212+D213</f>
        <v>3959</v>
      </c>
      <c r="E211" s="47">
        <f t="shared" si="173"/>
        <v>3694</v>
      </c>
      <c r="F211" s="47">
        <f t="shared" si="173"/>
        <v>3695</v>
      </c>
      <c r="G211" s="47">
        <f t="shared" si="173"/>
        <v>3107</v>
      </c>
      <c r="H211" s="47">
        <f t="shared" si="173"/>
        <v>3381</v>
      </c>
      <c r="I211" s="47">
        <f t="shared" ref="I211:J211" si="174">I212+I213</f>
        <v>3698</v>
      </c>
      <c r="J211" s="47">
        <f t="shared" si="174"/>
        <v>3856</v>
      </c>
      <c r="K211" s="47">
        <f t="shared" ref="K211:L211" si="175">K212+K213</f>
        <v>3731</v>
      </c>
      <c r="L211" s="47">
        <f t="shared" si="175"/>
        <v>4369</v>
      </c>
      <c r="M211" s="47">
        <f t="shared" ref="M211:N211" si="176">M212+M213</f>
        <v>2672</v>
      </c>
      <c r="N211" s="47">
        <f t="shared" si="176"/>
        <v>2745</v>
      </c>
      <c r="O211" s="47">
        <f t="shared" ref="O211" si="177">O212+O213</f>
        <v>3723</v>
      </c>
    </row>
    <row r="212" spans="1:15" x14ac:dyDescent="0.15">
      <c r="B212" s="102" t="s">
        <v>165</v>
      </c>
      <c r="C212" s="49">
        <f>ROUND(C200*C115/C142,0)</f>
        <v>2822</v>
      </c>
      <c r="D212" s="49">
        <f t="shared" ref="D212:H212" si="178">ROUND(D200*D115/D142,0)</f>
        <v>2819</v>
      </c>
      <c r="E212" s="49">
        <f t="shared" si="178"/>
        <v>2672</v>
      </c>
      <c r="F212" s="49">
        <f t="shared" si="178"/>
        <v>2884</v>
      </c>
      <c r="G212" s="49">
        <f t="shared" si="178"/>
        <v>2425</v>
      </c>
      <c r="H212" s="49">
        <f t="shared" si="178"/>
        <v>2559</v>
      </c>
      <c r="I212" s="49">
        <f t="shared" ref="I212:J212" si="179">ROUND(I200*I115/I142,0)</f>
        <v>2839</v>
      </c>
      <c r="J212" s="49">
        <f t="shared" si="179"/>
        <v>2891</v>
      </c>
      <c r="K212" s="49">
        <f t="shared" ref="K212:L212" si="180">ROUND(K200*K115/K142,0)</f>
        <v>2763</v>
      </c>
      <c r="L212" s="49">
        <f t="shared" si="180"/>
        <v>2944</v>
      </c>
      <c r="M212" s="49">
        <f t="shared" ref="M212:N212" si="181">ROUND(M200*M115/M142,0)</f>
        <v>1619</v>
      </c>
      <c r="N212" s="49">
        <f t="shared" si="181"/>
        <v>1732</v>
      </c>
      <c r="O212" s="49">
        <f t="shared" ref="O212" si="182">ROUND(O200*O115/O142,0)</f>
        <v>2586</v>
      </c>
    </row>
    <row r="213" spans="1:15" x14ac:dyDescent="0.15">
      <c r="B213" s="106" t="s">
        <v>166</v>
      </c>
      <c r="C213" s="49">
        <f>ROUND(C201*C116/C143,0)</f>
        <v>1158</v>
      </c>
      <c r="D213" s="49">
        <f t="shared" ref="D213:H213" si="183">ROUND(D201*D116/D143,0)</f>
        <v>1140</v>
      </c>
      <c r="E213" s="49">
        <f t="shared" si="183"/>
        <v>1022</v>
      </c>
      <c r="F213" s="49">
        <f t="shared" si="183"/>
        <v>811</v>
      </c>
      <c r="G213" s="49">
        <f t="shared" si="183"/>
        <v>682</v>
      </c>
      <c r="H213" s="49">
        <f t="shared" si="183"/>
        <v>822</v>
      </c>
      <c r="I213" s="49">
        <f t="shared" ref="I213:J213" si="184">ROUND(I201*I116/I143,0)</f>
        <v>859</v>
      </c>
      <c r="J213" s="49">
        <f t="shared" si="184"/>
        <v>965</v>
      </c>
      <c r="K213" s="49">
        <f t="shared" ref="K213:L213" si="185">ROUND(K201*K116/K143,0)</f>
        <v>968</v>
      </c>
      <c r="L213" s="49">
        <f t="shared" si="185"/>
        <v>1425</v>
      </c>
      <c r="M213" s="49">
        <f t="shared" ref="M213:N213" si="186">ROUND(M201*M116/M143,0)</f>
        <v>1053</v>
      </c>
      <c r="N213" s="49">
        <f t="shared" si="186"/>
        <v>1013</v>
      </c>
      <c r="O213" s="49">
        <f t="shared" ref="O213" si="187">ROUND(O201*O116/O143,0)</f>
        <v>1137</v>
      </c>
    </row>
    <row r="214" spans="1:15" x14ac:dyDescent="0.15">
      <c r="B214" s="43" t="s">
        <v>186</v>
      </c>
      <c r="C214" s="47">
        <f>C215+C216</f>
        <v>387</v>
      </c>
      <c r="D214" s="47">
        <f t="shared" ref="D214:H214" si="188">D215+D216</f>
        <v>326</v>
      </c>
      <c r="E214" s="47">
        <f t="shared" si="188"/>
        <v>337</v>
      </c>
      <c r="F214" s="47">
        <f t="shared" si="188"/>
        <v>335</v>
      </c>
      <c r="G214" s="47">
        <f t="shared" si="188"/>
        <v>304</v>
      </c>
      <c r="H214" s="47">
        <f t="shared" si="188"/>
        <v>343</v>
      </c>
      <c r="I214" s="47">
        <f t="shared" ref="I214:J214" si="189">I215+I216</f>
        <v>382</v>
      </c>
      <c r="J214" s="47">
        <f t="shared" si="189"/>
        <v>371</v>
      </c>
      <c r="K214" s="47">
        <f t="shared" ref="K214:L214" si="190">K215+K216</f>
        <v>343</v>
      </c>
      <c r="L214" s="47">
        <f t="shared" si="190"/>
        <v>320</v>
      </c>
      <c r="M214" s="47">
        <f t="shared" ref="M214:N214" si="191">M215+M216</f>
        <v>184</v>
      </c>
      <c r="N214" s="47">
        <f t="shared" si="191"/>
        <v>254</v>
      </c>
      <c r="O214" s="47">
        <f t="shared" ref="O214" si="192">O215+O216</f>
        <v>274</v>
      </c>
    </row>
    <row r="215" spans="1:15" x14ac:dyDescent="0.15">
      <c r="B215" s="102" t="s">
        <v>165</v>
      </c>
      <c r="C215" s="49">
        <f>ROUND(C200*C124/C142,0)</f>
        <v>387</v>
      </c>
      <c r="D215" s="49">
        <f t="shared" ref="D215:H215" si="193">ROUND(D200*D124/D142,0)</f>
        <v>326</v>
      </c>
      <c r="E215" s="49">
        <f t="shared" si="193"/>
        <v>337</v>
      </c>
      <c r="F215" s="49">
        <f t="shared" si="193"/>
        <v>335</v>
      </c>
      <c r="G215" s="49">
        <f t="shared" si="193"/>
        <v>304</v>
      </c>
      <c r="H215" s="49">
        <f t="shared" si="193"/>
        <v>343</v>
      </c>
      <c r="I215" s="49">
        <f t="shared" ref="I215:J215" si="194">ROUND(I200*I124/I142,0)</f>
        <v>382</v>
      </c>
      <c r="J215" s="49">
        <f t="shared" si="194"/>
        <v>371</v>
      </c>
      <c r="K215" s="49">
        <f t="shared" ref="K215:L215" si="195">ROUND(K200*K124/K142,0)</f>
        <v>343</v>
      </c>
      <c r="L215" s="49">
        <f t="shared" si="195"/>
        <v>320</v>
      </c>
      <c r="M215" s="49">
        <f t="shared" ref="M215:N215" si="196">ROUND(M200*M124/M142,0)</f>
        <v>184</v>
      </c>
      <c r="N215" s="49">
        <f t="shared" si="196"/>
        <v>254</v>
      </c>
      <c r="O215" s="49">
        <f t="shared" ref="O215" si="197">ROUND(O200*O124/O142,0)</f>
        <v>274</v>
      </c>
    </row>
    <row r="216" spans="1:15" x14ac:dyDescent="0.15">
      <c r="B216" s="106" t="s">
        <v>166</v>
      </c>
      <c r="C216" s="53">
        <f>ROUND(C201*C125/C143,0)</f>
        <v>0</v>
      </c>
      <c r="D216" s="53">
        <f t="shared" ref="D216:H216" si="198">ROUND(D201*D125/D143,0)</f>
        <v>0</v>
      </c>
      <c r="E216" s="53">
        <f t="shared" si="198"/>
        <v>0</v>
      </c>
      <c r="F216" s="53">
        <f t="shared" si="198"/>
        <v>0</v>
      </c>
      <c r="G216" s="53">
        <f t="shared" si="198"/>
        <v>0</v>
      </c>
      <c r="H216" s="53">
        <f t="shared" si="198"/>
        <v>0</v>
      </c>
      <c r="I216" s="53">
        <f t="shared" ref="I216:J216" si="199">ROUND(I201*I125/I143,0)</f>
        <v>0</v>
      </c>
      <c r="J216" s="53">
        <f t="shared" si="199"/>
        <v>0</v>
      </c>
      <c r="K216" s="53">
        <f t="shared" ref="K216:L216" si="200">ROUND(K201*K125/K143,0)</f>
        <v>0</v>
      </c>
      <c r="L216" s="53">
        <f t="shared" si="200"/>
        <v>0</v>
      </c>
      <c r="M216" s="53">
        <f t="shared" ref="M216:N216" si="201">ROUND(M201*M125/M143,0)</f>
        <v>0</v>
      </c>
      <c r="N216" s="53">
        <f t="shared" si="201"/>
        <v>0</v>
      </c>
      <c r="O216" s="53">
        <f t="shared" ref="O216" si="202">ROUND(O201*O125/O143,0)</f>
        <v>0</v>
      </c>
    </row>
    <row r="217" spans="1:15" x14ac:dyDescent="0.15">
      <c r="B217" t="s">
        <v>187</v>
      </c>
      <c r="C217" s="47">
        <f>C218+C219</f>
        <v>1400</v>
      </c>
      <c r="D217" s="47">
        <f t="shared" ref="D217:H217" si="203">D218+D219</f>
        <v>1147</v>
      </c>
      <c r="E217" s="47">
        <f t="shared" si="203"/>
        <v>1285</v>
      </c>
      <c r="F217" s="47">
        <f t="shared" si="203"/>
        <v>1403</v>
      </c>
      <c r="G217" s="47">
        <f t="shared" si="203"/>
        <v>1123</v>
      </c>
      <c r="H217" s="47">
        <f t="shared" si="203"/>
        <v>1188</v>
      </c>
      <c r="I217" s="47">
        <f t="shared" ref="I217:J217" si="204">I218+I219</f>
        <v>1230</v>
      </c>
      <c r="J217" s="47">
        <f t="shared" si="204"/>
        <v>1115</v>
      </c>
      <c r="K217" s="47">
        <f t="shared" ref="K217:L217" si="205">K218+K219</f>
        <v>1016</v>
      </c>
      <c r="L217" s="47">
        <f t="shared" si="205"/>
        <v>1013</v>
      </c>
      <c r="M217" s="47">
        <f t="shared" ref="M217:N217" si="206">M218+M219</f>
        <v>382</v>
      </c>
      <c r="N217" s="47">
        <f t="shared" si="206"/>
        <v>549</v>
      </c>
      <c r="O217" s="47">
        <f t="shared" ref="O217" si="207">O218+O219</f>
        <v>769</v>
      </c>
    </row>
    <row r="218" spans="1:15" x14ac:dyDescent="0.15">
      <c r="B218" s="102" t="s">
        <v>165</v>
      </c>
      <c r="C218" s="49">
        <f>ROUND(C200*C133/C142,0)</f>
        <v>1400</v>
      </c>
      <c r="D218" s="49">
        <f t="shared" ref="D218:H218" si="208">ROUND(D200*D133/D142,0)</f>
        <v>1147</v>
      </c>
      <c r="E218" s="49">
        <f t="shared" si="208"/>
        <v>1285</v>
      </c>
      <c r="F218" s="49">
        <f t="shared" si="208"/>
        <v>1403</v>
      </c>
      <c r="G218" s="49">
        <f t="shared" si="208"/>
        <v>1123</v>
      </c>
      <c r="H218" s="49">
        <f t="shared" si="208"/>
        <v>1188</v>
      </c>
      <c r="I218" s="49">
        <f t="shared" ref="I218:J218" si="209">ROUND(I200*I133/I142,0)</f>
        <v>1230</v>
      </c>
      <c r="J218" s="49">
        <f t="shared" si="209"/>
        <v>1115</v>
      </c>
      <c r="K218" s="49">
        <f t="shared" ref="K218:L218" si="210">ROUND(K200*K133/K142,0)</f>
        <v>1016</v>
      </c>
      <c r="L218" s="49">
        <f t="shared" si="210"/>
        <v>1013</v>
      </c>
      <c r="M218" s="49">
        <f t="shared" ref="M218:N218" si="211">ROUND(M200*M133/M142,0)</f>
        <v>382</v>
      </c>
      <c r="N218" s="49">
        <f t="shared" si="211"/>
        <v>549</v>
      </c>
      <c r="O218" s="49">
        <f t="shared" ref="O218" si="212">ROUND(O200*O133/O142,0)</f>
        <v>769</v>
      </c>
    </row>
    <row r="219" spans="1:15" x14ac:dyDescent="0.15">
      <c r="B219" s="106" t="s">
        <v>166</v>
      </c>
      <c r="C219" s="53">
        <f>ROUND(C201*C134/C143,0)</f>
        <v>0</v>
      </c>
      <c r="D219" s="53">
        <f t="shared" ref="D219:H219" si="213">ROUND(D201*D134/D143,0)</f>
        <v>0</v>
      </c>
      <c r="E219" s="53">
        <f t="shared" si="213"/>
        <v>0</v>
      </c>
      <c r="F219" s="53">
        <f t="shared" si="213"/>
        <v>0</v>
      </c>
      <c r="G219" s="53">
        <f t="shared" si="213"/>
        <v>0</v>
      </c>
      <c r="H219" s="53">
        <f t="shared" si="213"/>
        <v>0</v>
      </c>
      <c r="I219" s="53">
        <f t="shared" ref="I219:J219" si="214">ROUND(I201*I134/I143,0)</f>
        <v>0</v>
      </c>
      <c r="J219" s="53">
        <f t="shared" si="214"/>
        <v>0</v>
      </c>
      <c r="K219" s="53">
        <f t="shared" ref="K219:L219" si="215">ROUND(K201*K134/K143,0)</f>
        <v>0</v>
      </c>
      <c r="L219" s="53">
        <f t="shared" si="215"/>
        <v>0</v>
      </c>
      <c r="M219" s="53">
        <f t="shared" ref="M219:N219" si="216">ROUND(M201*M134/M143,0)</f>
        <v>0</v>
      </c>
      <c r="N219" s="53">
        <f t="shared" si="216"/>
        <v>0</v>
      </c>
      <c r="O219" s="53">
        <f t="shared" ref="O219" si="217">ROUND(O201*O134/O143,0)</f>
        <v>0</v>
      </c>
    </row>
    <row r="220" spans="1:15" x14ac:dyDescent="0.15">
      <c r="B220" s="452" t="s">
        <v>492</v>
      </c>
      <c r="C220" s="451">
        <f>C205+C208+C211+C214+C217-地域観光消費2!D22</f>
        <v>0</v>
      </c>
      <c r="D220" s="451">
        <f>D205+D208+D211+D214+D217-地域観光消費2!E22</f>
        <v>0</v>
      </c>
      <c r="E220" s="451">
        <f>E205+E208+E211+E214+E217-地域観光消費2!F22</f>
        <v>0</v>
      </c>
      <c r="F220" s="451">
        <f>F205+F208+F211+F214+F217-地域観光消費2!G22</f>
        <v>0</v>
      </c>
      <c r="G220" s="451">
        <f>G205+G208+G211+G214+G217-地域観光消費2!H22</f>
        <v>0</v>
      </c>
      <c r="H220" s="451">
        <f>H205+H208+H211+H214+H217-地域観光消費2!I22</f>
        <v>0</v>
      </c>
      <c r="I220" s="451">
        <f>I205+I208+I211+I214+I217-地域観光消費2!J22</f>
        <v>0</v>
      </c>
      <c r="J220" s="451">
        <f>J205+J208+J211+J214+J217-地域観光消費2!K22</f>
        <v>0</v>
      </c>
      <c r="K220" s="451">
        <f>K205+K208+K211+K214+K217-地域観光消費2!L22</f>
        <v>0</v>
      </c>
      <c r="L220" s="451">
        <f>L205+L208+L211+L214+L217-地域観光消費2!M22</f>
        <v>0</v>
      </c>
      <c r="M220" s="451">
        <f>M205+M208+M211+M214+M217-地域観光消費2!N22</f>
        <v>0</v>
      </c>
      <c r="N220" s="451">
        <f>N205+N208+N211+N214+N217-地域観光消費2!O22</f>
        <v>0</v>
      </c>
      <c r="O220" s="451">
        <f>O205+O208+O211+O214+O217-地域観光消費2!P22</f>
        <v>0</v>
      </c>
    </row>
    <row r="222" spans="1:15" x14ac:dyDescent="0.15">
      <c r="A222" t="s">
        <v>174</v>
      </c>
      <c r="B222" s="67"/>
      <c r="C222" s="345" t="s">
        <v>169</v>
      </c>
      <c r="D222" s="345" t="s">
        <v>70</v>
      </c>
      <c r="E222" s="789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395</v>
      </c>
      <c r="K222" s="345" t="s">
        <v>447</v>
      </c>
      <c r="L222" s="345" t="s">
        <v>464</v>
      </c>
      <c r="M222" s="345" t="s">
        <v>514</v>
      </c>
      <c r="N222" s="345" t="s">
        <v>2170</v>
      </c>
      <c r="O222" s="345" t="s">
        <v>2197</v>
      </c>
    </row>
    <row r="223" spans="1:15" x14ac:dyDescent="0.15">
      <c r="B223" s="43" t="s">
        <v>183</v>
      </c>
      <c r="C223" s="47">
        <f>C224+C225</f>
        <v>17892</v>
      </c>
      <c r="D223" s="47">
        <f t="shared" ref="D223:H223" si="218">D224+D225</f>
        <v>17185</v>
      </c>
      <c r="E223" s="47">
        <f t="shared" si="218"/>
        <v>16048</v>
      </c>
      <c r="F223" s="47">
        <f t="shared" si="218"/>
        <v>16495</v>
      </c>
      <c r="G223" s="47">
        <f t="shared" si="218"/>
        <v>16251</v>
      </c>
      <c r="H223" s="47">
        <f t="shared" si="218"/>
        <v>18540</v>
      </c>
      <c r="I223" s="47">
        <f t="shared" ref="I223:J223" si="219">I224+I225</f>
        <v>19991</v>
      </c>
      <c r="J223" s="47">
        <f t="shared" si="219"/>
        <v>22247</v>
      </c>
      <c r="K223" s="47">
        <f t="shared" ref="K223:L223" si="220">K224+K225</f>
        <v>22330</v>
      </c>
      <c r="L223" s="47">
        <f t="shared" si="220"/>
        <v>24586</v>
      </c>
      <c r="M223" s="47">
        <f t="shared" ref="M223:N223" si="221">M224+M225</f>
        <v>13034</v>
      </c>
      <c r="N223" s="47">
        <f t="shared" si="221"/>
        <v>16250</v>
      </c>
      <c r="O223" s="47">
        <f t="shared" ref="O223" si="222">O224+O225</f>
        <v>22229</v>
      </c>
    </row>
    <row r="224" spans="1:15" x14ac:dyDescent="0.15">
      <c r="B224" s="457" t="s">
        <v>165</v>
      </c>
      <c r="C224" s="458">
        <f>ROUND(C86*C97/C142,0)+1</f>
        <v>15868</v>
      </c>
      <c r="D224" s="458">
        <f>ROUND(D86*D97/D142,0)</f>
        <v>15249</v>
      </c>
      <c r="E224" s="458">
        <f t="shared" ref="E224:N224" si="223">ROUND(E86*E97/E142,0)</f>
        <v>13765</v>
      </c>
      <c r="F224" s="458">
        <f t="shared" si="223"/>
        <v>14290</v>
      </c>
      <c r="G224" s="458">
        <f t="shared" si="223"/>
        <v>13952</v>
      </c>
      <c r="H224" s="458">
        <f>ROUND(H86*H97/H142,0)-1</f>
        <v>15525</v>
      </c>
      <c r="I224" s="458">
        <f t="shared" si="223"/>
        <v>16884</v>
      </c>
      <c r="J224" s="458">
        <f>ROUND(J86*J97/J142,0)+1</f>
        <v>19151</v>
      </c>
      <c r="K224" s="458">
        <f t="shared" si="223"/>
        <v>19036</v>
      </c>
      <c r="L224" s="458">
        <f>ROUND(L86*L97/L142,0)-2</f>
        <v>21948</v>
      </c>
      <c r="M224" s="458">
        <f t="shared" si="223"/>
        <v>11375</v>
      </c>
      <c r="N224" s="458">
        <f t="shared" si="223"/>
        <v>14174</v>
      </c>
      <c r="O224" s="458">
        <f>ROUND(O86*O97/O142,0)-1</f>
        <v>19509</v>
      </c>
    </row>
    <row r="225" spans="1:15" x14ac:dyDescent="0.15">
      <c r="B225" s="103" t="s">
        <v>166</v>
      </c>
      <c r="C225" s="49">
        <f>ROUND(C87*C98/C143,0)</f>
        <v>2024</v>
      </c>
      <c r="D225" s="49">
        <f t="shared" ref="D225:I225" si="224">ROUND(D87*D98/D143,0)</f>
        <v>1936</v>
      </c>
      <c r="E225" s="49">
        <f t="shared" si="224"/>
        <v>2283</v>
      </c>
      <c r="F225" s="49">
        <f t="shared" si="224"/>
        <v>2205</v>
      </c>
      <c r="G225" s="49">
        <f t="shared" si="224"/>
        <v>2299</v>
      </c>
      <c r="H225" s="49">
        <f t="shared" si="224"/>
        <v>3015</v>
      </c>
      <c r="I225" s="49">
        <f t="shared" si="224"/>
        <v>3107</v>
      </c>
      <c r="J225" s="49">
        <f t="shared" ref="J225:K225" si="225">ROUND(J87*J98/J143,0)</f>
        <v>3096</v>
      </c>
      <c r="K225" s="49">
        <f t="shared" si="225"/>
        <v>3294</v>
      </c>
      <c r="L225" s="49">
        <f t="shared" ref="L225:M225" si="226">ROUND(L87*L98/L143,0)</f>
        <v>2638</v>
      </c>
      <c r="M225" s="49">
        <f t="shared" si="226"/>
        <v>1659</v>
      </c>
      <c r="N225" s="49">
        <f t="shared" ref="N225:O225" si="227">ROUND(N87*N98/N143,0)</f>
        <v>2076</v>
      </c>
      <c r="O225" s="49">
        <f t="shared" si="227"/>
        <v>2720</v>
      </c>
    </row>
    <row r="226" spans="1:15" x14ac:dyDescent="0.15">
      <c r="B226" s="43" t="s">
        <v>184</v>
      </c>
      <c r="C226" s="47">
        <f>C227+C228</f>
        <v>8107</v>
      </c>
      <c r="D226" s="47">
        <f t="shared" ref="D226:H226" si="228">D227+D228</f>
        <v>8008</v>
      </c>
      <c r="E226" s="47">
        <f t="shared" si="228"/>
        <v>7766</v>
      </c>
      <c r="F226" s="47">
        <f t="shared" si="228"/>
        <v>7753</v>
      </c>
      <c r="G226" s="47">
        <f t="shared" si="228"/>
        <v>7144</v>
      </c>
      <c r="H226" s="47">
        <f t="shared" si="228"/>
        <v>8144</v>
      </c>
      <c r="I226" s="47">
        <f t="shared" ref="I226:J226" si="229">I227+I228</f>
        <v>8909</v>
      </c>
      <c r="J226" s="47">
        <f t="shared" si="229"/>
        <v>8725</v>
      </c>
      <c r="K226" s="47">
        <f t="shared" ref="K226:L226" si="230">K227+K228</f>
        <v>9175</v>
      </c>
      <c r="L226" s="47">
        <f t="shared" si="230"/>
        <v>9155</v>
      </c>
      <c r="M226" s="47">
        <f t="shared" ref="M226:N226" si="231">M227+M228</f>
        <v>4831</v>
      </c>
      <c r="N226" s="47">
        <f t="shared" si="231"/>
        <v>5780</v>
      </c>
      <c r="O226" s="47">
        <f t="shared" ref="O226" si="232">O227+O228</f>
        <v>4991</v>
      </c>
    </row>
    <row r="227" spans="1:15" x14ac:dyDescent="0.15">
      <c r="B227" s="102" t="s">
        <v>165</v>
      </c>
      <c r="C227" s="49">
        <f>ROUND(C86*C106/C142,0)</f>
        <v>7154</v>
      </c>
      <c r="D227" s="49">
        <f t="shared" ref="D227:I227" si="233">ROUND(D86*D106/D142,0)</f>
        <v>7086</v>
      </c>
      <c r="E227" s="49">
        <f t="shared" si="233"/>
        <v>6795</v>
      </c>
      <c r="F227" s="49">
        <f t="shared" si="233"/>
        <v>6935</v>
      </c>
      <c r="G227" s="49">
        <f t="shared" si="233"/>
        <v>6305</v>
      </c>
      <c r="H227" s="49">
        <f t="shared" si="233"/>
        <v>7013</v>
      </c>
      <c r="I227" s="49">
        <f t="shared" si="233"/>
        <v>7674</v>
      </c>
      <c r="J227" s="49">
        <f t="shared" ref="J227:K227" si="234">ROUND(J86*J106/J142,0)</f>
        <v>7504</v>
      </c>
      <c r="K227" s="49">
        <f t="shared" si="234"/>
        <v>8182</v>
      </c>
      <c r="L227" s="49">
        <f t="shared" ref="L227:M227" si="235">ROUND(L86*L106/L142,0)</f>
        <v>8192</v>
      </c>
      <c r="M227" s="49">
        <f t="shared" si="235"/>
        <v>4170</v>
      </c>
      <c r="N227" s="49">
        <f t="shared" ref="N227:O227" si="236">ROUND(N86*N106/N142,0)</f>
        <v>4907</v>
      </c>
      <c r="O227" s="49">
        <f t="shared" si="236"/>
        <v>3795</v>
      </c>
    </row>
    <row r="228" spans="1:15" x14ac:dyDescent="0.15">
      <c r="B228" s="106" t="s">
        <v>166</v>
      </c>
      <c r="C228" s="53">
        <f>ROUND(C87*C107/C143,0)</f>
        <v>953</v>
      </c>
      <c r="D228" s="53">
        <f t="shared" ref="D228:I228" si="237">ROUND(D87*D107/D143,0)</f>
        <v>922</v>
      </c>
      <c r="E228" s="53">
        <f t="shared" si="237"/>
        <v>971</v>
      </c>
      <c r="F228" s="53">
        <f t="shared" si="237"/>
        <v>818</v>
      </c>
      <c r="G228" s="53">
        <f t="shared" si="237"/>
        <v>839</v>
      </c>
      <c r="H228" s="53">
        <f t="shared" si="237"/>
        <v>1131</v>
      </c>
      <c r="I228" s="53">
        <f t="shared" si="237"/>
        <v>1235</v>
      </c>
      <c r="J228" s="53">
        <f t="shared" ref="J228:K228" si="238">ROUND(J87*J107/J143,0)</f>
        <v>1221</v>
      </c>
      <c r="K228" s="53">
        <f t="shared" si="238"/>
        <v>993</v>
      </c>
      <c r="L228" s="53">
        <f t="shared" ref="L228:M228" si="239">ROUND(L87*L107/L143,0)</f>
        <v>963</v>
      </c>
      <c r="M228" s="53">
        <f t="shared" si="239"/>
        <v>661</v>
      </c>
      <c r="N228" s="53">
        <f t="shared" ref="N228:O228" si="240">ROUND(N87*N107/N143,0)</f>
        <v>873</v>
      </c>
      <c r="O228" s="53">
        <f t="shared" si="240"/>
        <v>1196</v>
      </c>
    </row>
    <row r="229" spans="1:15" x14ac:dyDescent="0.15">
      <c r="B229" t="s">
        <v>185</v>
      </c>
      <c r="C229" s="47">
        <f>C230+C231</f>
        <v>3999</v>
      </c>
      <c r="D229" s="47">
        <f t="shared" ref="D229:H229" si="241">D230+D231</f>
        <v>3945</v>
      </c>
      <c r="E229" s="47">
        <f t="shared" si="241"/>
        <v>3705</v>
      </c>
      <c r="F229" s="47">
        <f t="shared" si="241"/>
        <v>3939</v>
      </c>
      <c r="G229" s="47">
        <f t="shared" si="241"/>
        <v>3385</v>
      </c>
      <c r="H229" s="47">
        <f t="shared" si="241"/>
        <v>3562</v>
      </c>
      <c r="I229" s="47">
        <f t="shared" ref="I229:J229" si="242">I230+I231</f>
        <v>3943</v>
      </c>
      <c r="J229" s="47">
        <f t="shared" si="242"/>
        <v>4058</v>
      </c>
      <c r="K229" s="47">
        <f t="shared" ref="K229:L229" si="243">K230+K231</f>
        <v>4369</v>
      </c>
      <c r="L229" s="47">
        <f t="shared" si="243"/>
        <v>5106</v>
      </c>
      <c r="M229" s="47">
        <f t="shared" ref="M229:N229" si="244">M230+M231</f>
        <v>3299</v>
      </c>
      <c r="N229" s="47">
        <f t="shared" si="244"/>
        <v>3247</v>
      </c>
      <c r="O229" s="47">
        <f t="shared" ref="O229" si="245">O230+O231</f>
        <v>5024</v>
      </c>
    </row>
    <row r="230" spans="1:15" x14ac:dyDescent="0.15">
      <c r="B230" s="102" t="s">
        <v>165</v>
      </c>
      <c r="C230" s="49">
        <f>ROUND(C86*C115/C142,0)</f>
        <v>3344</v>
      </c>
      <c r="D230" s="49">
        <f t="shared" ref="D230:I230" si="246">ROUND(D86*D115/D142,0)</f>
        <v>3305</v>
      </c>
      <c r="E230" s="49">
        <f t="shared" si="246"/>
        <v>3082</v>
      </c>
      <c r="F230" s="49">
        <f t="shared" si="246"/>
        <v>3500</v>
      </c>
      <c r="G230" s="49">
        <f t="shared" si="246"/>
        <v>2996</v>
      </c>
      <c r="H230" s="49">
        <f t="shared" si="246"/>
        <v>3039</v>
      </c>
      <c r="I230" s="49">
        <f t="shared" si="246"/>
        <v>3425</v>
      </c>
      <c r="J230" s="49">
        <f t="shared" ref="J230:K230" si="247">ROUND(J86*J115/J142,0)</f>
        <v>3516</v>
      </c>
      <c r="K230" s="49">
        <f t="shared" si="247"/>
        <v>3844</v>
      </c>
      <c r="L230" s="49">
        <f t="shared" ref="L230:M230" si="248">ROUND(L86*L115/L142,0)</f>
        <v>4457</v>
      </c>
      <c r="M230" s="49">
        <f t="shared" si="248"/>
        <v>2770</v>
      </c>
      <c r="N230" s="49">
        <f t="shared" ref="N230:O230" si="249">ROUND(N86*N115/N142,0)</f>
        <v>2780</v>
      </c>
      <c r="O230" s="49">
        <f t="shared" si="249"/>
        <v>4449</v>
      </c>
    </row>
    <row r="231" spans="1:15" x14ac:dyDescent="0.15">
      <c r="B231" s="103" t="s">
        <v>166</v>
      </c>
      <c r="C231" s="49">
        <f>ROUND(C87*C116/C143,0)</f>
        <v>655</v>
      </c>
      <c r="D231" s="49">
        <f t="shared" ref="D231:I231" si="250">ROUND(D87*D116/D143,0)</f>
        <v>640</v>
      </c>
      <c r="E231" s="49">
        <f t="shared" si="250"/>
        <v>623</v>
      </c>
      <c r="F231" s="49">
        <f t="shared" si="250"/>
        <v>439</v>
      </c>
      <c r="G231" s="49">
        <f t="shared" si="250"/>
        <v>389</v>
      </c>
      <c r="H231" s="49">
        <f t="shared" si="250"/>
        <v>523</v>
      </c>
      <c r="I231" s="49">
        <f t="shared" si="250"/>
        <v>518</v>
      </c>
      <c r="J231" s="49">
        <f t="shared" ref="J231:K231" si="251">ROUND(J87*J116/J143,0)</f>
        <v>542</v>
      </c>
      <c r="K231" s="49">
        <f t="shared" si="251"/>
        <v>525</v>
      </c>
      <c r="L231" s="49">
        <f t="shared" ref="L231:M231" si="252">ROUND(L87*L116/L143,0)</f>
        <v>649</v>
      </c>
      <c r="M231" s="49">
        <f t="shared" si="252"/>
        <v>529</v>
      </c>
      <c r="N231" s="49">
        <f t="shared" ref="N231:O231" si="253">ROUND(N87*N116/N143,0)</f>
        <v>467</v>
      </c>
      <c r="O231" s="49">
        <f t="shared" si="253"/>
        <v>575</v>
      </c>
    </row>
    <row r="232" spans="1:15" x14ac:dyDescent="0.15">
      <c r="B232" s="43" t="s">
        <v>186</v>
      </c>
      <c r="C232" s="47">
        <f>C233+C234</f>
        <v>458</v>
      </c>
      <c r="D232" s="47">
        <f t="shared" ref="D232:H232" si="254">D233+D234</f>
        <v>382</v>
      </c>
      <c r="E232" s="47">
        <f t="shared" si="254"/>
        <v>389</v>
      </c>
      <c r="F232" s="47">
        <f t="shared" si="254"/>
        <v>407</v>
      </c>
      <c r="G232" s="47">
        <f t="shared" si="254"/>
        <v>376</v>
      </c>
      <c r="H232" s="47">
        <f t="shared" si="254"/>
        <v>407</v>
      </c>
      <c r="I232" s="47">
        <f t="shared" ref="I232:J232" si="255">I233+I234</f>
        <v>460</v>
      </c>
      <c r="J232" s="47">
        <f t="shared" si="255"/>
        <v>451</v>
      </c>
      <c r="K232" s="47">
        <f t="shared" ref="K232:L232" si="256">K233+K234</f>
        <v>477</v>
      </c>
      <c r="L232" s="47">
        <f t="shared" si="256"/>
        <v>484</v>
      </c>
      <c r="M232" s="47">
        <f t="shared" ref="M232:N232" si="257">M233+M234</f>
        <v>315</v>
      </c>
      <c r="N232" s="47">
        <f t="shared" si="257"/>
        <v>407</v>
      </c>
      <c r="O232" s="47">
        <f t="shared" ref="O232" si="258">O233+O234</f>
        <v>472</v>
      </c>
    </row>
    <row r="233" spans="1:15" x14ac:dyDescent="0.15">
      <c r="B233" s="102" t="s">
        <v>165</v>
      </c>
      <c r="C233" s="49">
        <f>ROUND(C86*C124/C142,0)</f>
        <v>458</v>
      </c>
      <c r="D233" s="49">
        <f t="shared" ref="D233:I233" si="259">ROUND(D86*D124/D142,0)</f>
        <v>382</v>
      </c>
      <c r="E233" s="49">
        <f t="shared" si="259"/>
        <v>389</v>
      </c>
      <c r="F233" s="49">
        <f t="shared" si="259"/>
        <v>407</v>
      </c>
      <c r="G233" s="49">
        <f t="shared" si="259"/>
        <v>376</v>
      </c>
      <c r="H233" s="49">
        <f t="shared" si="259"/>
        <v>407</v>
      </c>
      <c r="I233" s="49">
        <f t="shared" si="259"/>
        <v>460</v>
      </c>
      <c r="J233" s="49">
        <f t="shared" ref="J233:K233" si="260">ROUND(J86*J124/J142,0)</f>
        <v>451</v>
      </c>
      <c r="K233" s="49">
        <f t="shared" si="260"/>
        <v>477</v>
      </c>
      <c r="L233" s="49">
        <f t="shared" ref="L233:M233" si="261">ROUND(L86*L124/L142,0)</f>
        <v>484</v>
      </c>
      <c r="M233" s="49">
        <f t="shared" si="261"/>
        <v>315</v>
      </c>
      <c r="N233" s="49">
        <f t="shared" ref="N233:O233" si="262">ROUND(N86*N124/N142,0)</f>
        <v>407</v>
      </c>
      <c r="O233" s="49">
        <f t="shared" si="262"/>
        <v>472</v>
      </c>
    </row>
    <row r="234" spans="1:15" x14ac:dyDescent="0.15">
      <c r="B234" s="106" t="s">
        <v>166</v>
      </c>
      <c r="C234" s="53">
        <f>ROUND(C87*C125/C143,0)</f>
        <v>0</v>
      </c>
      <c r="D234" s="53">
        <f t="shared" ref="D234:I234" si="263">ROUND(D87*D125/D143,0)</f>
        <v>0</v>
      </c>
      <c r="E234" s="53">
        <f t="shared" si="263"/>
        <v>0</v>
      </c>
      <c r="F234" s="53">
        <f t="shared" si="263"/>
        <v>0</v>
      </c>
      <c r="G234" s="53">
        <f t="shared" si="263"/>
        <v>0</v>
      </c>
      <c r="H234" s="53">
        <f t="shared" si="263"/>
        <v>0</v>
      </c>
      <c r="I234" s="53">
        <f t="shared" si="263"/>
        <v>0</v>
      </c>
      <c r="J234" s="53">
        <f t="shared" ref="J234:K234" si="264">ROUND(J87*J125/J143,0)</f>
        <v>0</v>
      </c>
      <c r="K234" s="53">
        <f t="shared" si="264"/>
        <v>0</v>
      </c>
      <c r="L234" s="53">
        <f t="shared" ref="L234:M234" si="265">ROUND(L87*L125/L143,0)</f>
        <v>0</v>
      </c>
      <c r="M234" s="53">
        <f t="shared" si="265"/>
        <v>0</v>
      </c>
      <c r="N234" s="53">
        <f t="shared" ref="N234:O234" si="266">ROUND(N87*N125/N143,0)</f>
        <v>0</v>
      </c>
      <c r="O234" s="53">
        <f t="shared" si="266"/>
        <v>0</v>
      </c>
    </row>
    <row r="235" spans="1:15" x14ac:dyDescent="0.15">
      <c r="B235" t="s">
        <v>187</v>
      </c>
      <c r="C235" s="47">
        <f>C236+C237</f>
        <v>1659</v>
      </c>
      <c r="D235" s="47">
        <f t="shared" ref="D235:H235" si="267">D236+D237</f>
        <v>1345</v>
      </c>
      <c r="E235" s="47">
        <f t="shared" si="267"/>
        <v>1482</v>
      </c>
      <c r="F235" s="47">
        <f t="shared" si="267"/>
        <v>1703</v>
      </c>
      <c r="G235" s="47">
        <f t="shared" si="267"/>
        <v>1387</v>
      </c>
      <c r="H235" s="47">
        <f t="shared" si="267"/>
        <v>1411</v>
      </c>
      <c r="I235" s="47">
        <f t="shared" ref="I235:J235" si="268">I236+I237</f>
        <v>1484</v>
      </c>
      <c r="J235" s="47">
        <f t="shared" si="268"/>
        <v>1356</v>
      </c>
      <c r="K235" s="47">
        <f t="shared" ref="K235:L235" si="269">K236+K237</f>
        <v>1414</v>
      </c>
      <c r="L235" s="47">
        <f t="shared" si="269"/>
        <v>1534</v>
      </c>
      <c r="M235" s="47">
        <f t="shared" ref="M235:N235" si="270">M236+M237</f>
        <v>653</v>
      </c>
      <c r="N235" s="47">
        <f t="shared" si="270"/>
        <v>881</v>
      </c>
      <c r="O235" s="47">
        <f t="shared" ref="O235" si="271">O236+O237</f>
        <v>1324</v>
      </c>
    </row>
    <row r="236" spans="1:15" x14ac:dyDescent="0.15">
      <c r="B236" s="102" t="s">
        <v>165</v>
      </c>
      <c r="C236" s="49">
        <f>ROUND(C86*C133/C142,0)</f>
        <v>1659</v>
      </c>
      <c r="D236" s="49">
        <f t="shared" ref="D236:I236" si="272">ROUND(D86*D133/D142,0)</f>
        <v>1345</v>
      </c>
      <c r="E236" s="49">
        <f t="shared" si="272"/>
        <v>1482</v>
      </c>
      <c r="F236" s="49">
        <f t="shared" si="272"/>
        <v>1703</v>
      </c>
      <c r="G236" s="49">
        <f t="shared" si="272"/>
        <v>1387</v>
      </c>
      <c r="H236" s="49">
        <f t="shared" si="272"/>
        <v>1411</v>
      </c>
      <c r="I236" s="49">
        <f t="shared" si="272"/>
        <v>1484</v>
      </c>
      <c r="J236" s="49">
        <f t="shared" ref="J236:K236" si="273">ROUND(J86*J133/J142,0)</f>
        <v>1356</v>
      </c>
      <c r="K236" s="49">
        <f t="shared" si="273"/>
        <v>1414</v>
      </c>
      <c r="L236" s="49">
        <f t="shared" ref="L236:M236" si="274">ROUND(L86*L133/L142,0)</f>
        <v>1534</v>
      </c>
      <c r="M236" s="49">
        <f t="shared" si="274"/>
        <v>653</v>
      </c>
      <c r="N236" s="49">
        <f t="shared" ref="N236:O236" si="275">ROUND(N86*N133/N142,0)</f>
        <v>881</v>
      </c>
      <c r="O236" s="49">
        <f t="shared" si="275"/>
        <v>1324</v>
      </c>
    </row>
    <row r="237" spans="1:15" x14ac:dyDescent="0.15">
      <c r="B237" s="106" t="s">
        <v>166</v>
      </c>
      <c r="C237" s="53">
        <f>ROUND(C87*C134/C143,0)</f>
        <v>0</v>
      </c>
      <c r="D237" s="53">
        <f t="shared" ref="D237:I237" si="276">ROUND(D87*D134/D143,0)</f>
        <v>0</v>
      </c>
      <c r="E237" s="53">
        <f t="shared" si="276"/>
        <v>0</v>
      </c>
      <c r="F237" s="53">
        <f t="shared" si="276"/>
        <v>0</v>
      </c>
      <c r="G237" s="53">
        <f t="shared" si="276"/>
        <v>0</v>
      </c>
      <c r="H237" s="53">
        <f t="shared" si="276"/>
        <v>0</v>
      </c>
      <c r="I237" s="53">
        <f t="shared" si="276"/>
        <v>0</v>
      </c>
      <c r="J237" s="53">
        <f t="shared" ref="J237:K237" si="277">ROUND(J87*J134/J143,0)</f>
        <v>0</v>
      </c>
      <c r="K237" s="53">
        <f t="shared" si="277"/>
        <v>0</v>
      </c>
      <c r="L237" s="53">
        <f t="shared" ref="L237:M237" si="278">ROUND(L87*L134/L143,0)</f>
        <v>0</v>
      </c>
      <c r="M237" s="53">
        <f t="shared" si="278"/>
        <v>0</v>
      </c>
      <c r="N237" s="53">
        <f t="shared" ref="N237:O237" si="279">ROUND(N87*N134/N143,0)</f>
        <v>0</v>
      </c>
      <c r="O237" s="53">
        <f t="shared" si="279"/>
        <v>0</v>
      </c>
    </row>
    <row r="238" spans="1:15" x14ac:dyDescent="0.15">
      <c r="B238" s="452" t="s">
        <v>492</v>
      </c>
      <c r="C238" s="453">
        <f>C223+C226+C229+C232+C235-地域観光消費2!D23</f>
        <v>0</v>
      </c>
      <c r="D238" s="453">
        <f>D223+D226+D229+D232+D235-地域観光消費2!E23</f>
        <v>0</v>
      </c>
      <c r="E238" s="453">
        <f>E223+E226+E229+E232+E235-地域観光消費2!F23</f>
        <v>0</v>
      </c>
      <c r="F238" s="453">
        <f>F223+F226+F229+F232+F235-地域観光消費2!G23</f>
        <v>0</v>
      </c>
      <c r="G238" s="453">
        <f>G223+G226+G229+G232+G235-地域観光消費2!H23</f>
        <v>0</v>
      </c>
      <c r="H238" s="453">
        <f>H223+H226+H229+H232+H235-地域観光消費2!I23</f>
        <v>0</v>
      </c>
      <c r="I238" s="453">
        <f>I223+I226+I229+I232+I235-地域観光消費2!J23</f>
        <v>0</v>
      </c>
      <c r="J238" s="453">
        <f>J223+J226+J229+J232+J235-地域観光消費2!K23</f>
        <v>0</v>
      </c>
      <c r="K238" s="453">
        <f>K223+K226+K229+K232+K235-地域観光消費2!L23</f>
        <v>0</v>
      </c>
      <c r="L238" s="453">
        <f>L223+L226+L229+L232+L235-地域観光消費2!M23</f>
        <v>0</v>
      </c>
      <c r="M238" s="453">
        <f>M223+M226+M229+M232+M235-地域観光消費2!N23</f>
        <v>0</v>
      </c>
      <c r="N238" s="453">
        <f>N223+N226+N229+N232+N235-地域観光消費2!O23</f>
        <v>0</v>
      </c>
      <c r="O238" s="453">
        <f>O223+O226+O229+O232+O235-地域観光消費2!P23</f>
        <v>0</v>
      </c>
    </row>
    <row r="239" spans="1:15" x14ac:dyDescent="0.15">
      <c r="A239" s="93" t="s">
        <v>387</v>
      </c>
      <c r="F239" s="212" t="s">
        <v>491</v>
      </c>
      <c r="K239" s="159" t="s">
        <v>168</v>
      </c>
      <c r="L239" s="61"/>
    </row>
    <row r="240" spans="1:15" x14ac:dyDescent="0.15">
      <c r="A240" s="962" t="s">
        <v>381</v>
      </c>
      <c r="B240" s="962"/>
      <c r="C240" s="67" t="s">
        <v>169</v>
      </c>
      <c r="D240" s="67" t="s">
        <v>303</v>
      </c>
      <c r="E240" s="67" t="s">
        <v>304</v>
      </c>
      <c r="F240" s="67" t="s">
        <v>305</v>
      </c>
      <c r="G240" s="67" t="s">
        <v>306</v>
      </c>
      <c r="H240" s="67" t="s">
        <v>307</v>
      </c>
      <c r="I240" s="67" t="s">
        <v>316</v>
      </c>
      <c r="J240" s="345" t="s">
        <v>395</v>
      </c>
      <c r="K240" s="345" t="s">
        <v>447</v>
      </c>
      <c r="L240" t="s">
        <v>465</v>
      </c>
      <c r="M240" s="345" t="s">
        <v>514</v>
      </c>
      <c r="N240" s="345" t="s">
        <v>2170</v>
      </c>
      <c r="O240" s="345" t="s">
        <v>2197</v>
      </c>
    </row>
    <row r="241" spans="1:15" x14ac:dyDescent="0.15">
      <c r="A241" s="43" t="s">
        <v>372</v>
      </c>
      <c r="B241" s="43" t="s">
        <v>370</v>
      </c>
      <c r="C241" s="59">
        <f>C206+C209+C212+C215+C218</f>
        <v>24036</v>
      </c>
      <c r="D241" s="59">
        <f t="shared" ref="D241:I241" si="280">D206+D209+D212+D215+D218</f>
        <v>23345</v>
      </c>
      <c r="E241" s="59">
        <f t="shared" si="280"/>
        <v>22123</v>
      </c>
      <c r="F241" s="59">
        <f t="shared" si="280"/>
        <v>22109</v>
      </c>
      <c r="G241" s="59">
        <f t="shared" si="280"/>
        <v>20246</v>
      </c>
      <c r="H241" s="59">
        <f t="shared" si="280"/>
        <v>23066</v>
      </c>
      <c r="I241" s="59">
        <f t="shared" si="280"/>
        <v>24803</v>
      </c>
      <c r="J241" s="59">
        <f t="shared" ref="J241:K241" si="281">J206+J209+J212+J215+J218</f>
        <v>26289</v>
      </c>
      <c r="K241" s="59">
        <f t="shared" si="281"/>
        <v>23686</v>
      </c>
      <c r="L241" s="59">
        <f t="shared" ref="L241:M241" si="282">L206+L209+L212+L215+L218</f>
        <v>24192</v>
      </c>
      <c r="M241" s="59">
        <f t="shared" si="282"/>
        <v>11273</v>
      </c>
      <c r="N241" s="59">
        <f t="shared" ref="N241:O241" si="283">N206+N209+N212+N215+N218</f>
        <v>14422</v>
      </c>
      <c r="O241" s="59">
        <f t="shared" si="283"/>
        <v>17172</v>
      </c>
    </row>
    <row r="242" spans="1:15" x14ac:dyDescent="0.15">
      <c r="B242" t="s">
        <v>371</v>
      </c>
      <c r="C242" s="68">
        <f>C224+C227+C230+C233+C236</f>
        <v>28483</v>
      </c>
      <c r="D242" s="68">
        <f t="shared" ref="D242:I242" si="284">D224+D227+D230+D233+D236</f>
        <v>27367</v>
      </c>
      <c r="E242" s="68">
        <f t="shared" si="284"/>
        <v>25513</v>
      </c>
      <c r="F242" s="68">
        <f t="shared" si="284"/>
        <v>26835</v>
      </c>
      <c r="G242" s="68">
        <f t="shared" si="284"/>
        <v>25016</v>
      </c>
      <c r="H242" s="68">
        <f t="shared" si="284"/>
        <v>27395</v>
      </c>
      <c r="I242" s="68">
        <f t="shared" si="284"/>
        <v>29927</v>
      </c>
      <c r="J242" s="68">
        <f t="shared" ref="J242:K242" si="285">J224+J227+J230+J233+J236</f>
        <v>31978</v>
      </c>
      <c r="K242" s="68">
        <f t="shared" si="285"/>
        <v>32953</v>
      </c>
      <c r="L242" s="68">
        <f t="shared" ref="L242:M242" si="286">L224+L227+L230+L233+L236</f>
        <v>36615</v>
      </c>
      <c r="M242" s="68">
        <f t="shared" si="286"/>
        <v>19283</v>
      </c>
      <c r="N242" s="68">
        <f t="shared" ref="N242:O242" si="287">N224+N227+N230+N233+N236</f>
        <v>23149</v>
      </c>
      <c r="O242" s="68">
        <f t="shared" si="287"/>
        <v>29549</v>
      </c>
    </row>
    <row r="243" spans="1:15" x14ac:dyDescent="0.15">
      <c r="A243" s="61"/>
      <c r="B243" s="67" t="s">
        <v>369</v>
      </c>
      <c r="C243" s="239">
        <f>SUM(C241:C242)</f>
        <v>52519</v>
      </c>
      <c r="D243" s="239">
        <f t="shared" ref="D243:I243" si="288">SUM(D241:D242)</f>
        <v>50712</v>
      </c>
      <c r="E243" s="239">
        <f t="shared" si="288"/>
        <v>47636</v>
      </c>
      <c r="F243" s="239">
        <f t="shared" si="288"/>
        <v>48944</v>
      </c>
      <c r="G243" s="239">
        <f t="shared" si="288"/>
        <v>45262</v>
      </c>
      <c r="H243" s="239">
        <f t="shared" si="288"/>
        <v>50461</v>
      </c>
      <c r="I243" s="239">
        <f t="shared" si="288"/>
        <v>54730</v>
      </c>
      <c r="J243" s="239">
        <f t="shared" ref="J243:K243" si="289">SUM(J241:J242)</f>
        <v>58267</v>
      </c>
      <c r="K243" s="239">
        <f t="shared" si="289"/>
        <v>56639</v>
      </c>
      <c r="L243" s="239">
        <f t="shared" ref="L243:M243" si="290">SUM(L241:L242)</f>
        <v>60807</v>
      </c>
      <c r="M243" s="239">
        <f t="shared" si="290"/>
        <v>30556</v>
      </c>
      <c r="N243" s="239">
        <f t="shared" ref="N243:O243" si="291">SUM(N241:N242)</f>
        <v>37571</v>
      </c>
      <c r="O243" s="239">
        <f t="shared" si="291"/>
        <v>46721</v>
      </c>
    </row>
    <row r="244" spans="1:15" x14ac:dyDescent="0.15">
      <c r="A244" s="43" t="s">
        <v>373</v>
      </c>
      <c r="B244" s="43" t="s">
        <v>374</v>
      </c>
      <c r="C244" s="59">
        <f>C154+C162+C170+C178</f>
        <v>3324</v>
      </c>
      <c r="D244" s="59">
        <f t="shared" ref="D244:I244" si="292">D154+D162+D170+D178</f>
        <v>3425</v>
      </c>
      <c r="E244" s="59">
        <f t="shared" si="292"/>
        <v>4318</v>
      </c>
      <c r="F244" s="59">
        <f t="shared" si="292"/>
        <v>3871</v>
      </c>
      <c r="G244" s="59">
        <f t="shared" si="292"/>
        <v>4531</v>
      </c>
      <c r="H244" s="59">
        <f t="shared" si="292"/>
        <v>5384</v>
      </c>
      <c r="I244" s="59">
        <f t="shared" si="292"/>
        <v>6179</v>
      </c>
      <c r="J244" s="59">
        <f t="shared" ref="J244:K244" si="293">J154+J162+J170+J178</f>
        <v>6568</v>
      </c>
      <c r="K244" s="59">
        <f t="shared" si="293"/>
        <v>7197</v>
      </c>
      <c r="L244" s="59">
        <f t="shared" ref="L244:M244" si="294">L154+L162+L170+L178</f>
        <v>6550</v>
      </c>
      <c r="M244" s="59">
        <f t="shared" si="294"/>
        <v>5922</v>
      </c>
      <c r="N244" s="59">
        <f t="shared" ref="N244:O244" si="295">N154+N162+N170+N178</f>
        <v>8992</v>
      </c>
      <c r="O244" s="59">
        <f t="shared" si="295"/>
        <v>9307</v>
      </c>
    </row>
    <row r="245" spans="1:15" x14ac:dyDescent="0.15">
      <c r="B245" t="s">
        <v>370</v>
      </c>
      <c r="C245" s="68">
        <f>C207+C210+C213+C216+C219</f>
        <v>6420</v>
      </c>
      <c r="D245" s="68">
        <f t="shared" ref="D245:I245" si="296">D207+D210+D213+D216+D219</f>
        <v>6232</v>
      </c>
      <c r="E245" s="68">
        <f t="shared" si="296"/>
        <v>6356</v>
      </c>
      <c r="F245" s="68">
        <f t="shared" si="296"/>
        <v>6398</v>
      </c>
      <c r="G245" s="68">
        <f t="shared" si="296"/>
        <v>6189</v>
      </c>
      <c r="H245" s="68">
        <f t="shared" si="296"/>
        <v>7339</v>
      </c>
      <c r="I245" s="68">
        <f t="shared" si="296"/>
        <v>8065</v>
      </c>
      <c r="J245" s="68">
        <f t="shared" ref="J245:K245" si="297">J207+J210+J213+J216+J219</f>
        <v>8650</v>
      </c>
      <c r="K245" s="68">
        <f t="shared" si="297"/>
        <v>8864</v>
      </c>
      <c r="L245" s="68">
        <f t="shared" ref="L245:M245" si="298">L207+L210+L213+L216+L219</f>
        <v>9334</v>
      </c>
      <c r="M245" s="68">
        <f t="shared" si="298"/>
        <v>5675</v>
      </c>
      <c r="N245" s="68">
        <f t="shared" ref="N245:O245" si="299">N207+N210+N213+N216+N219</f>
        <v>7415</v>
      </c>
      <c r="O245" s="68">
        <f t="shared" si="299"/>
        <v>8877</v>
      </c>
    </row>
    <row r="246" spans="1:15" x14ac:dyDescent="0.15">
      <c r="B246" t="s">
        <v>371</v>
      </c>
      <c r="C246" s="68">
        <f>C225+C228+C231+C234+C237</f>
        <v>3632</v>
      </c>
      <c r="D246" s="68">
        <f t="shared" ref="D246:I246" si="300">D225+D228+D231+D234+D237</f>
        <v>3498</v>
      </c>
      <c r="E246" s="68">
        <f t="shared" si="300"/>
        <v>3877</v>
      </c>
      <c r="F246" s="68">
        <f t="shared" si="300"/>
        <v>3462</v>
      </c>
      <c r="G246" s="68">
        <f t="shared" si="300"/>
        <v>3527</v>
      </c>
      <c r="H246" s="68">
        <f t="shared" si="300"/>
        <v>4669</v>
      </c>
      <c r="I246" s="68">
        <f t="shared" si="300"/>
        <v>4860</v>
      </c>
      <c r="J246" s="68">
        <f t="shared" ref="J246:K246" si="301">J225+J228+J231+J234+J237</f>
        <v>4859</v>
      </c>
      <c r="K246" s="68">
        <f t="shared" si="301"/>
        <v>4812</v>
      </c>
      <c r="L246" s="68">
        <f t="shared" ref="L246:M246" si="302">L225+L228+L231+L234+L237</f>
        <v>4250</v>
      </c>
      <c r="M246" s="68">
        <f t="shared" si="302"/>
        <v>2849</v>
      </c>
      <c r="N246" s="68">
        <f t="shared" ref="N246:O246" si="303">N225+N228+N231+N234+N237</f>
        <v>3416</v>
      </c>
      <c r="O246" s="68">
        <f t="shared" si="303"/>
        <v>4491</v>
      </c>
    </row>
    <row r="247" spans="1:15" x14ac:dyDescent="0.15">
      <c r="A247" s="61"/>
      <c r="B247" s="67" t="s">
        <v>369</v>
      </c>
      <c r="C247" s="239">
        <f>SUM(C244:C246)</f>
        <v>13376</v>
      </c>
      <c r="D247" s="239">
        <f t="shared" ref="D247:I247" si="304">SUM(D244:D246)</f>
        <v>13155</v>
      </c>
      <c r="E247" s="239">
        <f t="shared" si="304"/>
        <v>14551</v>
      </c>
      <c r="F247" s="239">
        <f t="shared" si="304"/>
        <v>13731</v>
      </c>
      <c r="G247" s="239">
        <f t="shared" si="304"/>
        <v>14247</v>
      </c>
      <c r="H247" s="239">
        <f t="shared" si="304"/>
        <v>17392</v>
      </c>
      <c r="I247" s="239">
        <f t="shared" si="304"/>
        <v>19104</v>
      </c>
      <c r="J247" s="239">
        <f t="shared" ref="J247:K247" si="305">SUM(J244:J246)</f>
        <v>20077</v>
      </c>
      <c r="K247" s="239">
        <f t="shared" si="305"/>
        <v>20873</v>
      </c>
      <c r="L247" s="239">
        <f t="shared" ref="L247:M247" si="306">SUM(L244:L246)</f>
        <v>20134</v>
      </c>
      <c r="M247" s="239">
        <f t="shared" si="306"/>
        <v>14446</v>
      </c>
      <c r="N247" s="239">
        <f t="shared" ref="N247:O247" si="307">SUM(N244:N246)</f>
        <v>19823</v>
      </c>
      <c r="O247" s="239">
        <f t="shared" si="307"/>
        <v>22675</v>
      </c>
    </row>
    <row r="248" spans="1:15" x14ac:dyDescent="0.15">
      <c r="A248" s="67"/>
      <c r="B248" s="67" t="s">
        <v>375</v>
      </c>
      <c r="C248" s="65">
        <f>C247+C243</f>
        <v>65895</v>
      </c>
      <c r="D248" s="65">
        <f t="shared" ref="D248:I248" si="308">D247+D243</f>
        <v>63867</v>
      </c>
      <c r="E248" s="65">
        <f t="shared" si="308"/>
        <v>62187</v>
      </c>
      <c r="F248" s="65">
        <f t="shared" si="308"/>
        <v>62675</v>
      </c>
      <c r="G248" s="65">
        <f t="shared" si="308"/>
        <v>59509</v>
      </c>
      <c r="H248" s="65">
        <f t="shared" si="308"/>
        <v>67853</v>
      </c>
      <c r="I248" s="65">
        <f t="shared" si="308"/>
        <v>73834</v>
      </c>
      <c r="J248" s="65">
        <f t="shared" ref="J248:K248" si="309">J247+J243</f>
        <v>78344</v>
      </c>
      <c r="K248" s="65">
        <f t="shared" si="309"/>
        <v>77512</v>
      </c>
      <c r="L248" s="65">
        <f t="shared" ref="L248:M248" si="310">L247+L243</f>
        <v>80941</v>
      </c>
      <c r="M248" s="65">
        <f t="shared" si="310"/>
        <v>45002</v>
      </c>
      <c r="N248" s="65">
        <f t="shared" ref="N248:O248" si="311">N247+N243</f>
        <v>57394</v>
      </c>
      <c r="O248" s="65">
        <f t="shared" si="311"/>
        <v>69396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1"/>
  <sheetViews>
    <sheetView workbookViewId="0">
      <pane xSplit="2" ySplit="4" topLeftCell="E257" activePane="bottomRight" state="frozen"/>
      <selection pane="topRight" activeCell="C1" sqref="C1"/>
      <selection pane="bottomLeft" activeCell="A5" sqref="A5"/>
      <selection pane="bottomRight" activeCell="O257" sqref="O257"/>
    </sheetView>
  </sheetViews>
  <sheetFormatPr defaultRowHeight="13.5" x14ac:dyDescent="0.15"/>
  <cols>
    <col min="1" max="1" width="10.625" customWidth="1"/>
    <col min="2" max="2" width="17.375" customWidth="1"/>
    <col min="3" max="9" width="11.5" customWidth="1"/>
    <col min="10" max="10" width="11" customWidth="1"/>
    <col min="11" max="11" width="10.25" customWidth="1"/>
    <col min="12" max="15" width="12" customWidth="1"/>
    <col min="237" max="237" width="17.375" customWidth="1"/>
    <col min="238" max="248" width="0" hidden="1" customWidth="1"/>
    <col min="249" max="258" width="10.125" customWidth="1"/>
    <col min="259" max="265" width="11.5" customWidth="1"/>
    <col min="493" max="493" width="17.375" customWidth="1"/>
    <col min="494" max="504" width="0" hidden="1" customWidth="1"/>
    <col min="505" max="514" width="10.125" customWidth="1"/>
    <col min="515" max="521" width="11.5" customWidth="1"/>
    <col min="749" max="749" width="17.375" customWidth="1"/>
    <col min="750" max="760" width="0" hidden="1" customWidth="1"/>
    <col min="761" max="770" width="10.125" customWidth="1"/>
    <col min="771" max="777" width="11.5" customWidth="1"/>
    <col min="1005" max="1005" width="17.375" customWidth="1"/>
    <col min="1006" max="1016" width="0" hidden="1" customWidth="1"/>
    <col min="1017" max="1026" width="10.125" customWidth="1"/>
    <col min="1027" max="1033" width="11.5" customWidth="1"/>
    <col min="1261" max="1261" width="17.375" customWidth="1"/>
    <col min="1262" max="1272" width="0" hidden="1" customWidth="1"/>
    <col min="1273" max="1282" width="10.125" customWidth="1"/>
    <col min="1283" max="1289" width="11.5" customWidth="1"/>
    <col min="1517" max="1517" width="17.375" customWidth="1"/>
    <col min="1518" max="1528" width="0" hidden="1" customWidth="1"/>
    <col min="1529" max="1538" width="10.125" customWidth="1"/>
    <col min="1539" max="1545" width="11.5" customWidth="1"/>
    <col min="1773" max="1773" width="17.375" customWidth="1"/>
    <col min="1774" max="1784" width="0" hidden="1" customWidth="1"/>
    <col min="1785" max="1794" width="10.125" customWidth="1"/>
    <col min="1795" max="1801" width="11.5" customWidth="1"/>
    <col min="2029" max="2029" width="17.375" customWidth="1"/>
    <col min="2030" max="2040" width="0" hidden="1" customWidth="1"/>
    <col min="2041" max="2050" width="10.125" customWidth="1"/>
    <col min="2051" max="2057" width="11.5" customWidth="1"/>
    <col min="2285" max="2285" width="17.375" customWidth="1"/>
    <col min="2286" max="2296" width="0" hidden="1" customWidth="1"/>
    <col min="2297" max="2306" width="10.125" customWidth="1"/>
    <col min="2307" max="2313" width="11.5" customWidth="1"/>
    <col min="2541" max="2541" width="17.375" customWidth="1"/>
    <col min="2542" max="2552" width="0" hidden="1" customWidth="1"/>
    <col min="2553" max="2562" width="10.125" customWidth="1"/>
    <col min="2563" max="2569" width="11.5" customWidth="1"/>
    <col min="2797" max="2797" width="17.375" customWidth="1"/>
    <col min="2798" max="2808" width="0" hidden="1" customWidth="1"/>
    <col min="2809" max="2818" width="10.125" customWidth="1"/>
    <col min="2819" max="2825" width="11.5" customWidth="1"/>
    <col min="3053" max="3053" width="17.375" customWidth="1"/>
    <col min="3054" max="3064" width="0" hidden="1" customWidth="1"/>
    <col min="3065" max="3074" width="10.125" customWidth="1"/>
    <col min="3075" max="3081" width="11.5" customWidth="1"/>
    <col min="3309" max="3309" width="17.375" customWidth="1"/>
    <col min="3310" max="3320" width="0" hidden="1" customWidth="1"/>
    <col min="3321" max="3330" width="10.125" customWidth="1"/>
    <col min="3331" max="3337" width="11.5" customWidth="1"/>
    <col min="3565" max="3565" width="17.375" customWidth="1"/>
    <col min="3566" max="3576" width="0" hidden="1" customWidth="1"/>
    <col min="3577" max="3586" width="10.125" customWidth="1"/>
    <col min="3587" max="3593" width="11.5" customWidth="1"/>
    <col min="3821" max="3821" width="17.375" customWidth="1"/>
    <col min="3822" max="3832" width="0" hidden="1" customWidth="1"/>
    <col min="3833" max="3842" width="10.125" customWidth="1"/>
    <col min="3843" max="3849" width="11.5" customWidth="1"/>
    <col min="4077" max="4077" width="17.375" customWidth="1"/>
    <col min="4078" max="4088" width="0" hidden="1" customWidth="1"/>
    <col min="4089" max="4098" width="10.125" customWidth="1"/>
    <col min="4099" max="4105" width="11.5" customWidth="1"/>
    <col min="4333" max="4333" width="17.375" customWidth="1"/>
    <col min="4334" max="4344" width="0" hidden="1" customWidth="1"/>
    <col min="4345" max="4354" width="10.125" customWidth="1"/>
    <col min="4355" max="4361" width="11.5" customWidth="1"/>
    <col min="4589" max="4589" width="17.375" customWidth="1"/>
    <col min="4590" max="4600" width="0" hidden="1" customWidth="1"/>
    <col min="4601" max="4610" width="10.125" customWidth="1"/>
    <col min="4611" max="4617" width="11.5" customWidth="1"/>
    <col min="4845" max="4845" width="17.375" customWidth="1"/>
    <col min="4846" max="4856" width="0" hidden="1" customWidth="1"/>
    <col min="4857" max="4866" width="10.125" customWidth="1"/>
    <col min="4867" max="4873" width="11.5" customWidth="1"/>
    <col min="5101" max="5101" width="17.375" customWidth="1"/>
    <col min="5102" max="5112" width="0" hidden="1" customWidth="1"/>
    <col min="5113" max="5122" width="10.125" customWidth="1"/>
    <col min="5123" max="5129" width="11.5" customWidth="1"/>
    <col min="5357" max="5357" width="17.375" customWidth="1"/>
    <col min="5358" max="5368" width="0" hidden="1" customWidth="1"/>
    <col min="5369" max="5378" width="10.125" customWidth="1"/>
    <col min="5379" max="5385" width="11.5" customWidth="1"/>
    <col min="5613" max="5613" width="17.375" customWidth="1"/>
    <col min="5614" max="5624" width="0" hidden="1" customWidth="1"/>
    <col min="5625" max="5634" width="10.125" customWidth="1"/>
    <col min="5635" max="5641" width="11.5" customWidth="1"/>
    <col min="5869" max="5869" width="17.375" customWidth="1"/>
    <col min="5870" max="5880" width="0" hidden="1" customWidth="1"/>
    <col min="5881" max="5890" width="10.125" customWidth="1"/>
    <col min="5891" max="5897" width="11.5" customWidth="1"/>
    <col min="6125" max="6125" width="17.375" customWidth="1"/>
    <col min="6126" max="6136" width="0" hidden="1" customWidth="1"/>
    <col min="6137" max="6146" width="10.125" customWidth="1"/>
    <col min="6147" max="6153" width="11.5" customWidth="1"/>
    <col min="6381" max="6381" width="17.375" customWidth="1"/>
    <col min="6382" max="6392" width="0" hidden="1" customWidth="1"/>
    <col min="6393" max="6402" width="10.125" customWidth="1"/>
    <col min="6403" max="6409" width="11.5" customWidth="1"/>
    <col min="6637" max="6637" width="17.375" customWidth="1"/>
    <col min="6638" max="6648" width="0" hidden="1" customWidth="1"/>
    <col min="6649" max="6658" width="10.125" customWidth="1"/>
    <col min="6659" max="6665" width="11.5" customWidth="1"/>
    <col min="6893" max="6893" width="17.375" customWidth="1"/>
    <col min="6894" max="6904" width="0" hidden="1" customWidth="1"/>
    <col min="6905" max="6914" width="10.125" customWidth="1"/>
    <col min="6915" max="6921" width="11.5" customWidth="1"/>
    <col min="7149" max="7149" width="17.375" customWidth="1"/>
    <col min="7150" max="7160" width="0" hidden="1" customWidth="1"/>
    <col min="7161" max="7170" width="10.125" customWidth="1"/>
    <col min="7171" max="7177" width="11.5" customWidth="1"/>
    <col min="7405" max="7405" width="17.375" customWidth="1"/>
    <col min="7406" max="7416" width="0" hidden="1" customWidth="1"/>
    <col min="7417" max="7426" width="10.125" customWidth="1"/>
    <col min="7427" max="7433" width="11.5" customWidth="1"/>
    <col min="7661" max="7661" width="17.375" customWidth="1"/>
    <col min="7662" max="7672" width="0" hidden="1" customWidth="1"/>
    <col min="7673" max="7682" width="10.125" customWidth="1"/>
    <col min="7683" max="7689" width="11.5" customWidth="1"/>
    <col min="7917" max="7917" width="17.375" customWidth="1"/>
    <col min="7918" max="7928" width="0" hidden="1" customWidth="1"/>
    <col min="7929" max="7938" width="10.125" customWidth="1"/>
    <col min="7939" max="7945" width="11.5" customWidth="1"/>
    <col min="8173" max="8173" width="17.375" customWidth="1"/>
    <col min="8174" max="8184" width="0" hidden="1" customWidth="1"/>
    <col min="8185" max="8194" width="10.125" customWidth="1"/>
    <col min="8195" max="8201" width="11.5" customWidth="1"/>
    <col min="8429" max="8429" width="17.375" customWidth="1"/>
    <col min="8430" max="8440" width="0" hidden="1" customWidth="1"/>
    <col min="8441" max="8450" width="10.125" customWidth="1"/>
    <col min="8451" max="8457" width="11.5" customWidth="1"/>
    <col min="8685" max="8685" width="17.375" customWidth="1"/>
    <col min="8686" max="8696" width="0" hidden="1" customWidth="1"/>
    <col min="8697" max="8706" width="10.125" customWidth="1"/>
    <col min="8707" max="8713" width="11.5" customWidth="1"/>
    <col min="8941" max="8941" width="17.375" customWidth="1"/>
    <col min="8942" max="8952" width="0" hidden="1" customWidth="1"/>
    <col min="8953" max="8962" width="10.125" customWidth="1"/>
    <col min="8963" max="8969" width="11.5" customWidth="1"/>
    <col min="9197" max="9197" width="17.375" customWidth="1"/>
    <col min="9198" max="9208" width="0" hidden="1" customWidth="1"/>
    <col min="9209" max="9218" width="10.125" customWidth="1"/>
    <col min="9219" max="9225" width="11.5" customWidth="1"/>
    <col min="9453" max="9453" width="17.375" customWidth="1"/>
    <col min="9454" max="9464" width="0" hidden="1" customWidth="1"/>
    <col min="9465" max="9474" width="10.125" customWidth="1"/>
    <col min="9475" max="9481" width="11.5" customWidth="1"/>
    <col min="9709" max="9709" width="17.375" customWidth="1"/>
    <col min="9710" max="9720" width="0" hidden="1" customWidth="1"/>
    <col min="9721" max="9730" width="10.125" customWidth="1"/>
    <col min="9731" max="9737" width="11.5" customWidth="1"/>
    <col min="9965" max="9965" width="17.375" customWidth="1"/>
    <col min="9966" max="9976" width="0" hidden="1" customWidth="1"/>
    <col min="9977" max="9986" width="10.125" customWidth="1"/>
    <col min="9987" max="9993" width="11.5" customWidth="1"/>
    <col min="10221" max="10221" width="17.375" customWidth="1"/>
    <col min="10222" max="10232" width="0" hidden="1" customWidth="1"/>
    <col min="10233" max="10242" width="10.125" customWidth="1"/>
    <col min="10243" max="10249" width="11.5" customWidth="1"/>
    <col min="10477" max="10477" width="17.375" customWidth="1"/>
    <col min="10478" max="10488" width="0" hidden="1" customWidth="1"/>
    <col min="10489" max="10498" width="10.125" customWidth="1"/>
    <col min="10499" max="10505" width="11.5" customWidth="1"/>
    <col min="10733" max="10733" width="17.375" customWidth="1"/>
    <col min="10734" max="10744" width="0" hidden="1" customWidth="1"/>
    <col min="10745" max="10754" width="10.125" customWidth="1"/>
    <col min="10755" max="10761" width="11.5" customWidth="1"/>
    <col min="10989" max="10989" width="17.375" customWidth="1"/>
    <col min="10990" max="11000" width="0" hidden="1" customWidth="1"/>
    <col min="11001" max="11010" width="10.125" customWidth="1"/>
    <col min="11011" max="11017" width="11.5" customWidth="1"/>
    <col min="11245" max="11245" width="17.375" customWidth="1"/>
    <col min="11246" max="11256" width="0" hidden="1" customWidth="1"/>
    <col min="11257" max="11266" width="10.125" customWidth="1"/>
    <col min="11267" max="11273" width="11.5" customWidth="1"/>
    <col min="11501" max="11501" width="17.375" customWidth="1"/>
    <col min="11502" max="11512" width="0" hidden="1" customWidth="1"/>
    <col min="11513" max="11522" width="10.125" customWidth="1"/>
    <col min="11523" max="11529" width="11.5" customWidth="1"/>
    <col min="11757" max="11757" width="17.375" customWidth="1"/>
    <col min="11758" max="11768" width="0" hidden="1" customWidth="1"/>
    <col min="11769" max="11778" width="10.125" customWidth="1"/>
    <col min="11779" max="11785" width="11.5" customWidth="1"/>
    <col min="12013" max="12013" width="17.375" customWidth="1"/>
    <col min="12014" max="12024" width="0" hidden="1" customWidth="1"/>
    <col min="12025" max="12034" width="10.125" customWidth="1"/>
    <col min="12035" max="12041" width="11.5" customWidth="1"/>
    <col min="12269" max="12269" width="17.375" customWidth="1"/>
    <col min="12270" max="12280" width="0" hidden="1" customWidth="1"/>
    <col min="12281" max="12290" width="10.125" customWidth="1"/>
    <col min="12291" max="12297" width="11.5" customWidth="1"/>
    <col min="12525" max="12525" width="17.375" customWidth="1"/>
    <col min="12526" max="12536" width="0" hidden="1" customWidth="1"/>
    <col min="12537" max="12546" width="10.125" customWidth="1"/>
    <col min="12547" max="12553" width="11.5" customWidth="1"/>
    <col min="12781" max="12781" width="17.375" customWidth="1"/>
    <col min="12782" max="12792" width="0" hidden="1" customWidth="1"/>
    <col min="12793" max="12802" width="10.125" customWidth="1"/>
    <col min="12803" max="12809" width="11.5" customWidth="1"/>
    <col min="13037" max="13037" width="17.375" customWidth="1"/>
    <col min="13038" max="13048" width="0" hidden="1" customWidth="1"/>
    <col min="13049" max="13058" width="10.125" customWidth="1"/>
    <col min="13059" max="13065" width="11.5" customWidth="1"/>
    <col min="13293" max="13293" width="17.375" customWidth="1"/>
    <col min="13294" max="13304" width="0" hidden="1" customWidth="1"/>
    <col min="13305" max="13314" width="10.125" customWidth="1"/>
    <col min="13315" max="13321" width="11.5" customWidth="1"/>
    <col min="13549" max="13549" width="17.375" customWidth="1"/>
    <col min="13550" max="13560" width="0" hidden="1" customWidth="1"/>
    <col min="13561" max="13570" width="10.125" customWidth="1"/>
    <col min="13571" max="13577" width="11.5" customWidth="1"/>
    <col min="13805" max="13805" width="17.375" customWidth="1"/>
    <col min="13806" max="13816" width="0" hidden="1" customWidth="1"/>
    <col min="13817" max="13826" width="10.125" customWidth="1"/>
    <col min="13827" max="13833" width="11.5" customWidth="1"/>
    <col min="14061" max="14061" width="17.375" customWidth="1"/>
    <col min="14062" max="14072" width="0" hidden="1" customWidth="1"/>
    <col min="14073" max="14082" width="10.125" customWidth="1"/>
    <col min="14083" max="14089" width="11.5" customWidth="1"/>
    <col min="14317" max="14317" width="17.375" customWidth="1"/>
    <col min="14318" max="14328" width="0" hidden="1" customWidth="1"/>
    <col min="14329" max="14338" width="10.125" customWidth="1"/>
    <col min="14339" max="14345" width="11.5" customWidth="1"/>
    <col min="14573" max="14573" width="17.375" customWidth="1"/>
    <col min="14574" max="14584" width="0" hidden="1" customWidth="1"/>
    <col min="14585" max="14594" width="10.125" customWidth="1"/>
    <col min="14595" max="14601" width="11.5" customWidth="1"/>
    <col min="14829" max="14829" width="17.375" customWidth="1"/>
    <col min="14830" max="14840" width="0" hidden="1" customWidth="1"/>
    <col min="14841" max="14850" width="10.125" customWidth="1"/>
    <col min="14851" max="14857" width="11.5" customWidth="1"/>
    <col min="15085" max="15085" width="17.375" customWidth="1"/>
    <col min="15086" max="15096" width="0" hidden="1" customWidth="1"/>
    <col min="15097" max="15106" width="10.125" customWidth="1"/>
    <col min="15107" max="15113" width="11.5" customWidth="1"/>
    <col min="15341" max="15341" width="17.375" customWidth="1"/>
    <col min="15342" max="15352" width="0" hidden="1" customWidth="1"/>
    <col min="15353" max="15362" width="10.125" customWidth="1"/>
    <col min="15363" max="15369" width="11.5" customWidth="1"/>
    <col min="15597" max="15597" width="17.375" customWidth="1"/>
    <col min="15598" max="15608" width="0" hidden="1" customWidth="1"/>
    <col min="15609" max="15618" width="10.125" customWidth="1"/>
    <col min="15619" max="15625" width="11.5" customWidth="1"/>
    <col min="15853" max="15853" width="17.375" customWidth="1"/>
    <col min="15854" max="15864" width="0" hidden="1" customWidth="1"/>
    <col min="15865" max="15874" width="10.125" customWidth="1"/>
    <col min="15875" max="15881" width="11.5" customWidth="1"/>
    <col min="16109" max="16109" width="17.375" customWidth="1"/>
    <col min="16110" max="16120" width="0" hidden="1" customWidth="1"/>
    <col min="16121" max="16130" width="10.125" customWidth="1"/>
    <col min="16131" max="16137" width="11.5" customWidth="1"/>
  </cols>
  <sheetData>
    <row r="1" spans="1:16" x14ac:dyDescent="0.15">
      <c r="A1" s="39" t="s">
        <v>2233</v>
      </c>
    </row>
    <row r="2" spans="1:16" x14ac:dyDescent="0.15">
      <c r="F2" s="40"/>
      <c r="G2" s="40"/>
      <c r="H2" s="40"/>
    </row>
    <row r="3" spans="1:16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6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6" x14ac:dyDescent="0.15">
      <c r="A5" s="46" t="s">
        <v>2208</v>
      </c>
      <c r="B5" s="46"/>
      <c r="C5" s="785">
        <v>14174</v>
      </c>
      <c r="D5" s="785">
        <v>13866</v>
      </c>
      <c r="E5" s="805">
        <v>14221</v>
      </c>
      <c r="F5" s="805">
        <v>14168.861999999999</v>
      </c>
      <c r="G5" s="805">
        <v>13868</v>
      </c>
      <c r="H5" s="805">
        <v>14176</v>
      </c>
      <c r="I5" s="805">
        <v>14110.768</v>
      </c>
      <c r="J5" s="805">
        <v>13959</v>
      </c>
      <c r="K5" s="805">
        <v>14045</v>
      </c>
      <c r="L5" s="183">
        <v>13940.566000000001</v>
      </c>
      <c r="M5" s="183">
        <v>10808.62</v>
      </c>
      <c r="N5" s="183">
        <v>11391.107999999998</v>
      </c>
      <c r="O5" s="183">
        <v>13502.411</v>
      </c>
    </row>
    <row r="6" spans="1:16" x14ac:dyDescent="0.15">
      <c r="A6" s="48" t="s">
        <v>83</v>
      </c>
      <c r="B6" s="46"/>
      <c r="C6" s="790" t="s">
        <v>120</v>
      </c>
      <c r="D6" s="790"/>
      <c r="E6" s="806"/>
      <c r="F6" s="806"/>
      <c r="G6" s="806"/>
      <c r="H6" s="806"/>
      <c r="I6" s="806"/>
    </row>
    <row r="7" spans="1:16" x14ac:dyDescent="0.15">
      <c r="A7" s="46" t="s">
        <v>2179</v>
      </c>
      <c r="B7" s="48" t="s">
        <v>2209</v>
      </c>
      <c r="C7" s="790">
        <v>13687</v>
      </c>
      <c r="D7" s="790">
        <v>13386</v>
      </c>
      <c r="E7" s="806">
        <v>13764</v>
      </c>
      <c r="F7" s="787">
        <v>13712.491</v>
      </c>
      <c r="G7" s="787">
        <v>13361</v>
      </c>
      <c r="H7" s="787">
        <v>13666</v>
      </c>
      <c r="I7" s="787">
        <v>13576.768</v>
      </c>
      <c r="J7" s="68">
        <v>13379</v>
      </c>
      <c r="K7" s="68">
        <v>13504</v>
      </c>
      <c r="L7" s="68">
        <v>13383.047</v>
      </c>
      <c r="M7" s="68">
        <v>10483.903</v>
      </c>
      <c r="N7" s="68">
        <v>11021.843999999999</v>
      </c>
      <c r="O7" s="68">
        <v>12991.136</v>
      </c>
    </row>
    <row r="8" spans="1:16" x14ac:dyDescent="0.15">
      <c r="A8" s="51"/>
      <c r="B8" s="52" t="s">
        <v>2210</v>
      </c>
      <c r="C8" s="791">
        <v>487</v>
      </c>
      <c r="D8" s="791">
        <v>480</v>
      </c>
      <c r="E8" s="807">
        <v>457</v>
      </c>
      <c r="F8" s="788">
        <v>456.37099999999998</v>
      </c>
      <c r="G8" s="787">
        <v>507</v>
      </c>
      <c r="H8" s="787">
        <v>510</v>
      </c>
      <c r="I8" s="787">
        <v>534</v>
      </c>
      <c r="J8" s="68">
        <v>580</v>
      </c>
      <c r="K8" s="68">
        <v>541</v>
      </c>
      <c r="L8" s="68">
        <v>557.51900000000001</v>
      </c>
      <c r="M8" s="68">
        <v>324.71699999999998</v>
      </c>
      <c r="N8" s="68">
        <v>369.26400000000001</v>
      </c>
      <c r="O8" s="60">
        <v>511.27499999999998</v>
      </c>
    </row>
    <row r="9" spans="1:16" x14ac:dyDescent="0.15">
      <c r="A9" s="48" t="s">
        <v>2211</v>
      </c>
      <c r="B9" s="46"/>
      <c r="C9" s="790">
        <v>486</v>
      </c>
      <c r="D9" s="790">
        <v>480</v>
      </c>
      <c r="E9" s="806">
        <v>457</v>
      </c>
      <c r="F9" s="806">
        <v>456.37099999999998</v>
      </c>
      <c r="G9" s="805">
        <v>507</v>
      </c>
      <c r="H9" s="805">
        <v>509.92899999999997</v>
      </c>
      <c r="I9" s="805">
        <v>534</v>
      </c>
      <c r="J9" s="805">
        <v>580</v>
      </c>
      <c r="K9" s="59">
        <v>541</v>
      </c>
      <c r="L9" s="59">
        <v>557.51900000000001</v>
      </c>
      <c r="M9" s="59">
        <v>324.71699999999998</v>
      </c>
      <c r="N9" s="59">
        <v>369.26400000000001</v>
      </c>
      <c r="O9" s="68">
        <v>511.27499999999998</v>
      </c>
    </row>
    <row r="10" spans="1:16" x14ac:dyDescent="0.15">
      <c r="A10" s="46" t="s">
        <v>2179</v>
      </c>
      <c r="B10" s="48" t="s">
        <v>158</v>
      </c>
      <c r="C10" s="790">
        <v>163</v>
      </c>
      <c r="D10" s="790">
        <v>168</v>
      </c>
      <c r="E10" s="806">
        <v>195</v>
      </c>
      <c r="F10" s="787">
        <v>191.089</v>
      </c>
      <c r="G10" s="787">
        <v>226</v>
      </c>
      <c r="H10" s="787">
        <v>295.36099999999999</v>
      </c>
      <c r="I10" s="787">
        <v>310</v>
      </c>
      <c r="J10" s="790">
        <v>357</v>
      </c>
      <c r="K10" s="68">
        <v>367</v>
      </c>
      <c r="L10" s="68">
        <v>374.02699999999999</v>
      </c>
      <c r="M10" s="68">
        <v>248.13499999999999</v>
      </c>
      <c r="N10" s="68">
        <v>257.262</v>
      </c>
      <c r="O10" s="68">
        <v>362.678</v>
      </c>
      <c r="P10" s="68"/>
    </row>
    <row r="11" spans="1:16" x14ac:dyDescent="0.15">
      <c r="A11" s="46"/>
      <c r="B11" s="48" t="s">
        <v>159</v>
      </c>
      <c r="C11" s="790">
        <v>56</v>
      </c>
      <c r="D11" s="790">
        <v>40</v>
      </c>
      <c r="E11" s="806">
        <v>28</v>
      </c>
      <c r="F11" s="787">
        <v>25.344999999999999</v>
      </c>
      <c r="G11" s="787">
        <v>29</v>
      </c>
      <c r="H11" s="787">
        <v>22.838999999999999</v>
      </c>
      <c r="I11" s="787">
        <v>26</v>
      </c>
      <c r="J11" s="790">
        <v>26</v>
      </c>
      <c r="K11" s="68">
        <v>26</v>
      </c>
      <c r="L11" s="68">
        <v>21.492000000000001</v>
      </c>
      <c r="M11" s="68">
        <v>9.5850000000000009</v>
      </c>
      <c r="N11" s="68">
        <v>7.61</v>
      </c>
      <c r="O11" s="68">
        <v>15.733000000000001</v>
      </c>
      <c r="P11" s="68"/>
    </row>
    <row r="12" spans="1:16" x14ac:dyDescent="0.15">
      <c r="A12" s="46"/>
      <c r="B12" s="48" t="s">
        <v>160</v>
      </c>
      <c r="C12" s="790">
        <v>0</v>
      </c>
      <c r="D12" s="790">
        <v>0</v>
      </c>
      <c r="E12" s="806">
        <v>0</v>
      </c>
      <c r="F12" s="787">
        <v>0</v>
      </c>
      <c r="G12" s="787">
        <v>0</v>
      </c>
      <c r="H12" s="787">
        <v>0</v>
      </c>
      <c r="I12" s="787">
        <v>0</v>
      </c>
      <c r="J12" s="790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/>
    </row>
    <row r="13" spans="1:16" x14ac:dyDescent="0.15">
      <c r="A13" s="46"/>
      <c r="B13" s="48" t="s">
        <v>161</v>
      </c>
      <c r="C13" s="790">
        <v>211</v>
      </c>
      <c r="D13" s="808">
        <v>198</v>
      </c>
      <c r="E13" s="806">
        <v>187</v>
      </c>
      <c r="F13" s="787">
        <v>190.167</v>
      </c>
      <c r="G13" s="787">
        <v>199</v>
      </c>
      <c r="H13" s="787">
        <v>136.60499999999999</v>
      </c>
      <c r="I13" s="787">
        <v>126</v>
      </c>
      <c r="J13" s="790">
        <v>136</v>
      </c>
      <c r="K13" s="68">
        <v>90</v>
      </c>
      <c r="L13" s="68">
        <v>98.718999999999994</v>
      </c>
      <c r="M13" s="68">
        <v>28.027999999999999</v>
      </c>
      <c r="N13" s="68">
        <v>41.241</v>
      </c>
      <c r="O13" s="68">
        <v>79.397999999999996</v>
      </c>
      <c r="P13" s="68"/>
    </row>
    <row r="14" spans="1:16" x14ac:dyDescent="0.15">
      <c r="A14" s="46"/>
      <c r="B14" s="48" t="s">
        <v>162</v>
      </c>
      <c r="C14" s="790">
        <v>0</v>
      </c>
      <c r="D14" s="808">
        <v>0</v>
      </c>
      <c r="E14" s="806">
        <v>0</v>
      </c>
      <c r="F14" s="787">
        <v>0</v>
      </c>
      <c r="G14" s="787">
        <v>0</v>
      </c>
      <c r="H14" s="787">
        <v>0</v>
      </c>
      <c r="I14" s="787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/>
    </row>
    <row r="15" spans="1:16" x14ac:dyDescent="0.15">
      <c r="A15" s="46"/>
      <c r="B15" s="48" t="s">
        <v>163</v>
      </c>
      <c r="C15" s="790">
        <v>0</v>
      </c>
      <c r="D15" s="790">
        <v>0</v>
      </c>
      <c r="E15" s="806">
        <v>0</v>
      </c>
      <c r="F15" s="787">
        <v>0</v>
      </c>
      <c r="G15" s="787">
        <v>0</v>
      </c>
      <c r="H15" s="787">
        <v>0</v>
      </c>
      <c r="I15" s="787">
        <v>0</v>
      </c>
      <c r="J15" s="790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/>
    </row>
    <row r="16" spans="1:16" x14ac:dyDescent="0.15">
      <c r="A16" s="51"/>
      <c r="B16" s="52" t="s">
        <v>164</v>
      </c>
      <c r="C16" s="791">
        <v>56</v>
      </c>
      <c r="D16" s="791">
        <v>74</v>
      </c>
      <c r="E16" s="807">
        <v>47</v>
      </c>
      <c r="F16" s="788">
        <v>49.77</v>
      </c>
      <c r="G16" s="788">
        <v>53</v>
      </c>
      <c r="H16" s="788">
        <v>55.124000000000002</v>
      </c>
      <c r="I16" s="788">
        <v>72</v>
      </c>
      <c r="J16" s="791">
        <v>61</v>
      </c>
      <c r="K16" s="60">
        <v>58</v>
      </c>
      <c r="L16" s="60">
        <v>63.280999999999999</v>
      </c>
      <c r="M16" s="60">
        <v>38.969000000000001</v>
      </c>
      <c r="N16" s="60">
        <v>63.151000000000003</v>
      </c>
      <c r="O16" s="68">
        <v>53.466000000000001</v>
      </c>
      <c r="P16" s="68"/>
    </row>
    <row r="17" spans="1:15" x14ac:dyDescent="0.15">
      <c r="A17" s="48" t="s">
        <v>2212</v>
      </c>
      <c r="B17" s="46"/>
      <c r="C17" s="785"/>
      <c r="D17" s="790"/>
      <c r="E17" s="805"/>
      <c r="F17" s="806"/>
      <c r="G17" s="806"/>
      <c r="H17" s="806"/>
      <c r="I17" s="806"/>
      <c r="O17" s="67"/>
    </row>
    <row r="18" spans="1:15" x14ac:dyDescent="0.15">
      <c r="A18" s="57" t="s">
        <v>2179</v>
      </c>
      <c r="B18" s="58" t="s">
        <v>2180</v>
      </c>
      <c r="C18" s="785">
        <v>3804</v>
      </c>
      <c r="D18" s="785">
        <v>3557</v>
      </c>
      <c r="E18" s="786">
        <v>3665</v>
      </c>
      <c r="F18" s="786">
        <v>3714.0509999999999</v>
      </c>
      <c r="G18" s="786">
        <v>3683</v>
      </c>
      <c r="H18" s="786">
        <v>3560</v>
      </c>
      <c r="I18" s="786">
        <v>3560</v>
      </c>
      <c r="J18" s="152">
        <v>3654.058</v>
      </c>
      <c r="K18" s="152">
        <v>3656.0830000000001</v>
      </c>
      <c r="L18" s="152">
        <v>3733.3429999999998</v>
      </c>
      <c r="M18" s="152">
        <v>2102.19</v>
      </c>
      <c r="N18" s="152">
        <v>2609.299</v>
      </c>
      <c r="O18" s="50"/>
    </row>
    <row r="19" spans="1:15" x14ac:dyDescent="0.15">
      <c r="A19" s="46"/>
      <c r="B19" s="48" t="s">
        <v>2182</v>
      </c>
      <c r="C19" s="790">
        <v>3678</v>
      </c>
      <c r="D19" s="790">
        <v>3671</v>
      </c>
      <c r="E19" s="787">
        <v>3785</v>
      </c>
      <c r="F19" s="787">
        <v>3693.5320000000002</v>
      </c>
      <c r="G19" s="787">
        <v>3548</v>
      </c>
      <c r="H19" s="787">
        <v>3793</v>
      </c>
      <c r="I19" s="787">
        <v>3793</v>
      </c>
      <c r="J19" s="50">
        <v>3798.2910000000002</v>
      </c>
      <c r="K19" s="50">
        <v>3518.49</v>
      </c>
      <c r="L19" s="50">
        <v>3627.9830000000002</v>
      </c>
      <c r="M19" s="50">
        <v>3017.3009999999999</v>
      </c>
      <c r="N19" s="50">
        <v>2968.364</v>
      </c>
      <c r="O19" s="50"/>
    </row>
    <row r="20" spans="1:15" x14ac:dyDescent="0.15">
      <c r="A20" s="46"/>
      <c r="B20" s="48" t="s">
        <v>2184</v>
      </c>
      <c r="C20" s="790">
        <v>3761</v>
      </c>
      <c r="D20" s="790">
        <v>3727</v>
      </c>
      <c r="E20" s="787">
        <v>3691</v>
      </c>
      <c r="F20" s="787">
        <v>3715.8130000000001</v>
      </c>
      <c r="G20" s="787">
        <v>3712</v>
      </c>
      <c r="H20" s="787">
        <v>3834</v>
      </c>
      <c r="I20" s="787">
        <v>3834</v>
      </c>
      <c r="J20" s="50">
        <v>3600.364</v>
      </c>
      <c r="K20" s="50">
        <v>3887.614</v>
      </c>
      <c r="L20" s="50">
        <v>3740.2910000000002</v>
      </c>
      <c r="M20" s="50">
        <v>3097.1280000000002</v>
      </c>
      <c r="N20" s="50">
        <v>3170.7220000000002</v>
      </c>
      <c r="O20" s="50"/>
    </row>
    <row r="21" spans="1:15" x14ac:dyDescent="0.15">
      <c r="A21" s="51"/>
      <c r="B21" s="52" t="s">
        <v>2186</v>
      </c>
      <c r="C21" s="791">
        <v>2931</v>
      </c>
      <c r="D21" s="791">
        <v>2911</v>
      </c>
      <c r="E21" s="788">
        <v>3080</v>
      </c>
      <c r="F21" s="788">
        <v>2931.7240000000002</v>
      </c>
      <c r="G21" s="788">
        <v>2925</v>
      </c>
      <c r="H21" s="788">
        <v>2989</v>
      </c>
      <c r="I21" s="788">
        <v>2989</v>
      </c>
      <c r="J21" s="55">
        <v>2903.8229999999999</v>
      </c>
      <c r="K21" s="55">
        <v>3011.5439999999999</v>
      </c>
      <c r="L21" s="55">
        <v>2838.9490000000001</v>
      </c>
      <c r="M21" s="55">
        <v>2592.0010000000002</v>
      </c>
      <c r="N21" s="55">
        <v>2642.723</v>
      </c>
      <c r="O21" s="50"/>
    </row>
    <row r="22" spans="1:15" x14ac:dyDescent="0.15">
      <c r="C22" s="785">
        <v>14174</v>
      </c>
      <c r="D22" s="785">
        <v>13866</v>
      </c>
      <c r="E22" s="785">
        <v>14221</v>
      </c>
      <c r="F22" s="785">
        <v>14055.12</v>
      </c>
      <c r="G22" s="785">
        <v>13868</v>
      </c>
      <c r="H22" s="785">
        <v>14176</v>
      </c>
      <c r="I22" s="785">
        <v>14176</v>
      </c>
      <c r="J22" s="785">
        <v>13956.536</v>
      </c>
      <c r="K22" s="785">
        <v>14073.731</v>
      </c>
      <c r="L22" s="785">
        <v>13940.566000000001</v>
      </c>
      <c r="M22" s="785">
        <v>10808.62</v>
      </c>
      <c r="N22" s="785">
        <v>11391.108</v>
      </c>
      <c r="O22" s="785"/>
    </row>
    <row r="23" spans="1:15" x14ac:dyDescent="0.15">
      <c r="E23" s="184"/>
      <c r="F23" s="184"/>
      <c r="G23" s="184"/>
      <c r="H23" s="184"/>
      <c r="I23" s="184"/>
    </row>
    <row r="24" spans="1:15" x14ac:dyDescent="0.15">
      <c r="A24" s="48" t="s">
        <v>2231</v>
      </c>
      <c r="B24" s="46"/>
      <c r="C24" s="40"/>
      <c r="D24" s="40"/>
      <c r="E24" s="809"/>
      <c r="F24" s="809"/>
      <c r="G24" s="809"/>
      <c r="H24" s="809"/>
      <c r="I24" s="809"/>
      <c r="O24" s="61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3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3">
        <v>0</v>
      </c>
    </row>
    <row r="32" spans="1:15" x14ac:dyDescent="0.15">
      <c r="A32" s="40"/>
      <c r="B32" s="40"/>
      <c r="C32" s="40"/>
      <c r="D32" s="40"/>
      <c r="E32" s="809"/>
      <c r="F32" s="809"/>
      <c r="G32" s="809"/>
      <c r="H32" s="809"/>
      <c r="I32" s="809"/>
      <c r="O32" s="43"/>
    </row>
    <row r="33" spans="1:15" x14ac:dyDescent="0.15">
      <c r="A33" s="48" t="s">
        <v>2215</v>
      </c>
      <c r="B33" s="46"/>
      <c r="C33" s="40"/>
      <c r="D33" s="40"/>
      <c r="E33" s="809"/>
      <c r="F33" s="809"/>
      <c r="G33" s="809"/>
      <c r="H33" s="809"/>
      <c r="I33" s="809"/>
      <c r="O33" s="61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</row>
    <row r="36" spans="1:15" x14ac:dyDescent="0.15">
      <c r="E36" s="184"/>
      <c r="F36" s="184"/>
      <c r="G36" s="184"/>
      <c r="H36" s="184"/>
      <c r="I36" s="184"/>
      <c r="O36" s="43"/>
    </row>
    <row r="37" spans="1:15" x14ac:dyDescent="0.15">
      <c r="A37" s="39" t="s">
        <v>2218</v>
      </c>
      <c r="B37" s="40"/>
      <c r="E37" s="184"/>
      <c r="F37" s="184"/>
      <c r="G37" s="184"/>
      <c r="H37" s="184"/>
      <c r="I37" s="184"/>
      <c r="O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</row>
    <row r="40" spans="1:15" x14ac:dyDescent="0.15">
      <c r="E40" s="184"/>
      <c r="F40" s="184"/>
      <c r="G40" s="184"/>
      <c r="H40" s="184"/>
      <c r="I40" s="184"/>
      <c r="O40" s="43"/>
    </row>
    <row r="41" spans="1:15" x14ac:dyDescent="0.15">
      <c r="E41" s="184"/>
      <c r="F41" s="184"/>
      <c r="G41" s="184"/>
      <c r="H41" s="184"/>
      <c r="I41" s="184"/>
    </row>
    <row r="42" spans="1:15" x14ac:dyDescent="0.15">
      <c r="A42" s="62" t="s">
        <v>2219</v>
      </c>
      <c r="B42" s="46"/>
      <c r="E42" s="184"/>
      <c r="F42" s="184"/>
      <c r="G42" s="184"/>
      <c r="H42" s="184"/>
      <c r="I42" s="184"/>
      <c r="O42" s="61"/>
    </row>
    <row r="43" spans="1:15" x14ac:dyDescent="0.15">
      <c r="A43" s="57" t="s">
        <v>2220</v>
      </c>
      <c r="B43" s="58" t="s">
        <v>158</v>
      </c>
      <c r="C43" s="183">
        <v>3064</v>
      </c>
      <c r="D43" s="183">
        <v>3898</v>
      </c>
      <c r="E43" s="183">
        <v>4368</v>
      </c>
      <c r="F43" s="183">
        <v>4433</v>
      </c>
      <c r="G43" s="183">
        <v>5356</v>
      </c>
      <c r="H43" s="183">
        <v>7354</v>
      </c>
      <c r="I43" s="183">
        <v>7843</v>
      </c>
      <c r="J43" s="183">
        <v>9318</v>
      </c>
      <c r="K43" s="183">
        <v>8992</v>
      </c>
      <c r="L43" s="183">
        <v>10099</v>
      </c>
      <c r="M43" s="183">
        <v>7146</v>
      </c>
      <c r="N43" s="183">
        <v>7100</v>
      </c>
      <c r="O43" s="184">
        <v>10010</v>
      </c>
    </row>
    <row r="44" spans="1:15" x14ac:dyDescent="0.15">
      <c r="A44" s="46"/>
      <c r="B44" s="48" t="s">
        <v>159</v>
      </c>
      <c r="C44" s="184">
        <v>804</v>
      </c>
      <c r="D44" s="184">
        <v>740</v>
      </c>
      <c r="E44" s="184">
        <v>448</v>
      </c>
      <c r="F44" s="184">
        <v>469</v>
      </c>
      <c r="G44" s="184">
        <v>566</v>
      </c>
      <c r="H44" s="184">
        <v>424</v>
      </c>
      <c r="I44" s="184">
        <v>454</v>
      </c>
      <c r="J44" s="184">
        <v>476</v>
      </c>
      <c r="K44" s="184">
        <v>495</v>
      </c>
      <c r="L44" s="184">
        <v>467</v>
      </c>
      <c r="M44" s="184">
        <v>209</v>
      </c>
      <c r="N44" s="184">
        <v>145</v>
      </c>
      <c r="O44" s="184">
        <v>299</v>
      </c>
    </row>
    <row r="45" spans="1:15" x14ac:dyDescent="0.15">
      <c r="A45" s="46"/>
      <c r="B45" s="48" t="s">
        <v>160</v>
      </c>
      <c r="C45" s="184">
        <v>0</v>
      </c>
      <c r="D45" s="184">
        <v>0</v>
      </c>
      <c r="E45" s="184">
        <v>0</v>
      </c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184">
        <v>0</v>
      </c>
      <c r="O45" s="184">
        <v>0</v>
      </c>
    </row>
    <row r="46" spans="1:15" x14ac:dyDescent="0.15">
      <c r="A46" s="46"/>
      <c r="B46" s="48" t="s">
        <v>161</v>
      </c>
      <c r="C46" s="184">
        <v>2659</v>
      </c>
      <c r="D46" s="184">
        <v>2376</v>
      </c>
      <c r="E46" s="184">
        <v>2207</v>
      </c>
      <c r="F46" s="184">
        <v>2282</v>
      </c>
      <c r="G46" s="184">
        <v>2627</v>
      </c>
      <c r="H46" s="184">
        <v>2022</v>
      </c>
      <c r="I46" s="184">
        <v>1903</v>
      </c>
      <c r="J46" s="184">
        <v>2271</v>
      </c>
      <c r="K46" s="184">
        <v>1395</v>
      </c>
      <c r="L46" s="184">
        <v>1816</v>
      </c>
      <c r="M46" s="184">
        <v>373</v>
      </c>
      <c r="N46" s="184">
        <v>594</v>
      </c>
      <c r="O46" s="184">
        <v>1143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2221</v>
      </c>
      <c r="C50" s="65">
        <v>6527</v>
      </c>
      <c r="D50" s="65">
        <v>7014</v>
      </c>
      <c r="E50" s="189">
        <v>7023</v>
      </c>
      <c r="F50" s="189">
        <v>7184</v>
      </c>
      <c r="G50" s="189">
        <v>8549</v>
      </c>
      <c r="H50" s="189">
        <v>9800</v>
      </c>
      <c r="I50" s="189">
        <v>10200</v>
      </c>
      <c r="J50" s="189">
        <v>12065</v>
      </c>
      <c r="K50" s="189">
        <v>10882</v>
      </c>
      <c r="L50" s="189">
        <v>12382</v>
      </c>
      <c r="M50" s="189">
        <v>7728</v>
      </c>
      <c r="N50" s="189">
        <v>7839</v>
      </c>
      <c r="O50" s="189">
        <v>11452</v>
      </c>
    </row>
    <row r="51" spans="1:15" x14ac:dyDescent="0.15">
      <c r="A51" s="40"/>
      <c r="B51" s="40"/>
      <c r="E51" s="183"/>
      <c r="F51" s="183"/>
      <c r="G51" s="184"/>
      <c r="H51" s="184"/>
      <c r="I51" s="184"/>
    </row>
    <row r="52" spans="1:15" x14ac:dyDescent="0.15">
      <c r="A52" s="62" t="s">
        <v>2222</v>
      </c>
      <c r="B52" s="46"/>
      <c r="E52" s="185"/>
      <c r="F52" s="185"/>
      <c r="G52" s="184"/>
      <c r="H52" s="184"/>
      <c r="I52" s="184"/>
    </row>
    <row r="53" spans="1:15" x14ac:dyDescent="0.15">
      <c r="A53" s="57" t="s">
        <v>2220</v>
      </c>
      <c r="B53" s="43" t="s">
        <v>2216</v>
      </c>
      <c r="C53" s="183">
        <v>65615</v>
      </c>
      <c r="D53" s="183">
        <v>62017</v>
      </c>
      <c r="E53" s="183">
        <v>60314</v>
      </c>
      <c r="F53" s="183">
        <v>63461</v>
      </c>
      <c r="G53" s="183">
        <v>57038</v>
      </c>
      <c r="H53" s="183">
        <v>64080</v>
      </c>
      <c r="I53" s="183">
        <v>66635</v>
      </c>
      <c r="J53" s="183">
        <v>66989</v>
      </c>
      <c r="K53" s="183">
        <v>64252</v>
      </c>
      <c r="L53" s="183">
        <v>63061</v>
      </c>
      <c r="M53" s="183">
        <v>39608</v>
      </c>
      <c r="N53" s="183">
        <v>51913</v>
      </c>
      <c r="O53" s="183">
        <v>61344</v>
      </c>
    </row>
    <row r="54" spans="1:15" x14ac:dyDescent="0.15">
      <c r="A54" s="51"/>
      <c r="B54" s="61" t="s">
        <v>2217</v>
      </c>
      <c r="C54" s="185">
        <v>4392</v>
      </c>
      <c r="D54" s="185">
        <v>4636</v>
      </c>
      <c r="E54" s="185">
        <v>4619</v>
      </c>
      <c r="F54" s="185">
        <v>4465</v>
      </c>
      <c r="G54" s="185">
        <v>4960</v>
      </c>
      <c r="H54" s="185">
        <v>5640</v>
      </c>
      <c r="I54" s="185">
        <v>6123</v>
      </c>
      <c r="J54" s="185">
        <v>6759</v>
      </c>
      <c r="K54" s="185">
        <v>6621</v>
      </c>
      <c r="L54" s="185">
        <v>6359</v>
      </c>
      <c r="M54" s="185">
        <v>3294</v>
      </c>
      <c r="N54" s="185">
        <v>3824</v>
      </c>
      <c r="O54" s="185">
        <v>5678</v>
      </c>
    </row>
    <row r="55" spans="1:15" x14ac:dyDescent="0.15">
      <c r="A55" s="61"/>
      <c r="B55" s="52" t="s">
        <v>2221</v>
      </c>
      <c r="C55" s="65">
        <v>70007</v>
      </c>
      <c r="D55" s="65">
        <v>66653</v>
      </c>
      <c r="E55" s="65">
        <v>64933</v>
      </c>
      <c r="F55" s="65">
        <v>67926</v>
      </c>
      <c r="G55" s="65">
        <v>61998</v>
      </c>
      <c r="H55" s="65">
        <v>69720</v>
      </c>
      <c r="I55" s="65">
        <v>72758</v>
      </c>
      <c r="J55" s="65">
        <v>73748</v>
      </c>
      <c r="K55" s="65">
        <v>70873</v>
      </c>
      <c r="L55" s="65">
        <v>69420</v>
      </c>
      <c r="M55" s="65">
        <v>42902</v>
      </c>
      <c r="N55" s="65">
        <v>55737</v>
      </c>
      <c r="O55" s="68">
        <v>67022</v>
      </c>
    </row>
    <row r="56" spans="1:15" x14ac:dyDescent="0.15">
      <c r="E56" s="184"/>
      <c r="F56" s="184"/>
      <c r="G56" s="184"/>
      <c r="H56" s="184"/>
      <c r="I56" s="184"/>
      <c r="O56" s="43"/>
    </row>
    <row r="57" spans="1:15" x14ac:dyDescent="0.15">
      <c r="A57" s="39" t="s">
        <v>2223</v>
      </c>
      <c r="B57" s="40"/>
      <c r="E57" s="184"/>
      <c r="F57" s="184"/>
      <c r="G57" s="184"/>
      <c r="H57" s="184"/>
      <c r="I57" s="184"/>
      <c r="O57" s="61"/>
    </row>
    <row r="58" spans="1:15" x14ac:dyDescent="0.15">
      <c r="A58" s="42" t="s">
        <v>2220</v>
      </c>
      <c r="B58" s="43" t="s">
        <v>2216</v>
      </c>
      <c r="C58" s="183">
        <v>49520</v>
      </c>
      <c r="D58" s="183">
        <v>45874</v>
      </c>
      <c r="E58" s="183">
        <v>44127</v>
      </c>
      <c r="F58" s="183">
        <v>48158</v>
      </c>
      <c r="G58" s="183">
        <v>45334</v>
      </c>
      <c r="H58" s="183">
        <v>48391</v>
      </c>
      <c r="I58" s="183">
        <v>52026</v>
      </c>
      <c r="J58" s="183">
        <v>53302</v>
      </c>
      <c r="K58" s="183">
        <v>58162</v>
      </c>
      <c r="L58" s="183">
        <v>61361</v>
      </c>
      <c r="M58" s="183">
        <v>42313</v>
      </c>
      <c r="N58" s="183">
        <v>50855</v>
      </c>
      <c r="O58" s="184">
        <v>64527</v>
      </c>
    </row>
    <row r="59" spans="1:15" x14ac:dyDescent="0.15">
      <c r="A59" s="44"/>
      <c r="B59" s="61" t="s">
        <v>2217</v>
      </c>
      <c r="C59" s="184">
        <v>4544</v>
      </c>
      <c r="D59" s="184">
        <v>4255</v>
      </c>
      <c r="E59" s="184">
        <v>4187</v>
      </c>
      <c r="F59" s="184">
        <v>3979</v>
      </c>
      <c r="G59" s="184">
        <v>4420</v>
      </c>
      <c r="H59" s="184">
        <v>5384</v>
      </c>
      <c r="I59" s="184">
        <v>5687</v>
      </c>
      <c r="J59" s="184">
        <v>6357</v>
      </c>
      <c r="K59" s="184">
        <v>6059</v>
      </c>
      <c r="L59" s="184">
        <v>5847</v>
      </c>
      <c r="M59" s="184">
        <v>3328</v>
      </c>
      <c r="N59" s="184">
        <v>3663</v>
      </c>
      <c r="O59" s="184">
        <v>5591</v>
      </c>
    </row>
    <row r="60" spans="1:15" x14ac:dyDescent="0.15">
      <c r="A60" s="67"/>
      <c r="B60" s="67" t="s">
        <v>2221</v>
      </c>
      <c r="C60" s="65">
        <v>54064</v>
      </c>
      <c r="D60" s="65">
        <v>50129</v>
      </c>
      <c r="E60" s="189">
        <v>48314</v>
      </c>
      <c r="F60" s="189">
        <v>52137</v>
      </c>
      <c r="G60" s="189">
        <v>49754</v>
      </c>
      <c r="H60" s="189">
        <v>53775</v>
      </c>
      <c r="I60" s="189">
        <v>57713</v>
      </c>
      <c r="J60" s="189">
        <v>59659</v>
      </c>
      <c r="K60" s="189">
        <v>64221</v>
      </c>
      <c r="L60" s="189">
        <v>67208</v>
      </c>
      <c r="M60" s="189">
        <v>45641</v>
      </c>
      <c r="N60" s="189">
        <v>54518</v>
      </c>
      <c r="O60" s="189">
        <v>70118</v>
      </c>
    </row>
    <row r="61" spans="1:15" x14ac:dyDescent="0.15">
      <c r="E61" s="183"/>
      <c r="F61" s="183"/>
      <c r="G61" s="184"/>
      <c r="H61" s="184"/>
      <c r="I61" s="184"/>
    </row>
    <row r="62" spans="1:15" x14ac:dyDescent="0.15">
      <c r="E62" s="184"/>
      <c r="F62" s="184"/>
      <c r="G62" s="184"/>
      <c r="H62" s="184"/>
      <c r="I62" s="184"/>
    </row>
    <row r="63" spans="1:15" x14ac:dyDescent="0.15">
      <c r="A63" s="39" t="s">
        <v>2224</v>
      </c>
      <c r="E63" s="185"/>
      <c r="F63" s="185"/>
      <c r="G63" s="184"/>
      <c r="H63" s="184"/>
      <c r="I63" s="184"/>
    </row>
    <row r="64" spans="1:15" x14ac:dyDescent="0.15">
      <c r="A64" s="43" t="s">
        <v>2220</v>
      </c>
      <c r="B64" s="43" t="s">
        <v>472</v>
      </c>
      <c r="C64" s="59">
        <v>6527</v>
      </c>
      <c r="D64" s="59">
        <v>7014</v>
      </c>
      <c r="E64" s="183">
        <v>7023</v>
      </c>
      <c r="F64" s="183">
        <v>7184</v>
      </c>
      <c r="G64" s="183">
        <v>8549</v>
      </c>
      <c r="H64" s="183">
        <v>9800</v>
      </c>
      <c r="I64" s="183">
        <v>10200</v>
      </c>
      <c r="J64" s="183">
        <v>12065</v>
      </c>
      <c r="K64" s="183">
        <v>10882</v>
      </c>
      <c r="L64" s="183">
        <v>12382</v>
      </c>
      <c r="M64" s="183">
        <v>7728</v>
      </c>
      <c r="N64" s="183">
        <v>7839</v>
      </c>
      <c r="O64" s="183">
        <v>11452</v>
      </c>
    </row>
    <row r="65" spans="1:15" x14ac:dyDescent="0.15">
      <c r="B65" t="s">
        <v>471</v>
      </c>
      <c r="C65" s="68">
        <v>70007</v>
      </c>
      <c r="D65" s="68">
        <v>66653</v>
      </c>
      <c r="E65" s="184">
        <v>64933</v>
      </c>
      <c r="F65" s="184">
        <v>67926</v>
      </c>
      <c r="G65" s="184">
        <v>61998</v>
      </c>
      <c r="H65" s="184">
        <v>69720</v>
      </c>
      <c r="I65" s="184">
        <v>72758</v>
      </c>
      <c r="J65" s="184">
        <v>73748</v>
      </c>
      <c r="K65" s="184">
        <v>70873</v>
      </c>
      <c r="L65" s="184">
        <v>69420</v>
      </c>
      <c r="M65" s="184">
        <v>42902</v>
      </c>
      <c r="N65" s="184">
        <v>55737</v>
      </c>
      <c r="O65" s="184">
        <v>67022</v>
      </c>
    </row>
    <row r="66" spans="1:15" x14ac:dyDescent="0.15">
      <c r="A66" s="61"/>
      <c r="B66" s="61" t="s">
        <v>474</v>
      </c>
      <c r="C66" s="68">
        <v>54064</v>
      </c>
      <c r="D66" s="68">
        <v>50129</v>
      </c>
      <c r="E66" s="184">
        <v>48314</v>
      </c>
      <c r="F66" s="184">
        <v>52137</v>
      </c>
      <c r="G66" s="184">
        <v>49754</v>
      </c>
      <c r="H66" s="184">
        <v>53775</v>
      </c>
      <c r="I66" s="184">
        <v>57713</v>
      </c>
      <c r="J66" s="184">
        <v>59659</v>
      </c>
      <c r="K66" s="184">
        <v>64221</v>
      </c>
      <c r="L66" s="184">
        <v>67208</v>
      </c>
      <c r="M66" s="184">
        <v>45641</v>
      </c>
      <c r="N66" s="184">
        <v>54518</v>
      </c>
      <c r="O66" s="185">
        <v>70118</v>
      </c>
    </row>
    <row r="67" spans="1:15" x14ac:dyDescent="0.15">
      <c r="A67" s="67"/>
      <c r="B67" s="67" t="s">
        <v>2221</v>
      </c>
      <c r="C67" s="65">
        <v>130598</v>
      </c>
      <c r="D67" s="65">
        <v>123796</v>
      </c>
      <c r="E67" s="189">
        <v>120270</v>
      </c>
      <c r="F67" s="189">
        <v>127247</v>
      </c>
      <c r="G67" s="189">
        <v>120301</v>
      </c>
      <c r="H67" s="189">
        <v>133295</v>
      </c>
      <c r="I67" s="189">
        <v>140671</v>
      </c>
      <c r="J67" s="189">
        <v>145472</v>
      </c>
      <c r="K67" s="189">
        <v>145976</v>
      </c>
      <c r="L67" s="189">
        <v>149010</v>
      </c>
      <c r="M67" s="189">
        <v>96271</v>
      </c>
      <c r="N67" s="189">
        <v>118094</v>
      </c>
      <c r="O67" s="189">
        <v>148592</v>
      </c>
    </row>
    <row r="68" spans="1:15" x14ac:dyDescent="0.15">
      <c r="C68" s="68"/>
      <c r="D68" s="68"/>
      <c r="E68" s="184"/>
      <c r="F68" s="184"/>
      <c r="G68" s="184"/>
      <c r="H68" s="184"/>
      <c r="I68" s="184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</row>
    <row r="71" spans="1:15" x14ac:dyDescent="0.15">
      <c r="A71" s="57" t="s">
        <v>107</v>
      </c>
      <c r="B71" s="58" t="s">
        <v>87</v>
      </c>
      <c r="C71" s="152">
        <f>C78-SUM(C72:C77)</f>
        <v>1305</v>
      </c>
      <c r="D71" s="152">
        <f t="shared" ref="D71:I71" si="0">D78-SUM(D72:D77)</f>
        <v>1427</v>
      </c>
      <c r="E71" s="152">
        <f t="shared" si="0"/>
        <v>1964</v>
      </c>
      <c r="F71" s="152">
        <f t="shared" si="0"/>
        <v>1733</v>
      </c>
      <c r="G71" s="152">
        <f t="shared" si="0"/>
        <v>2296</v>
      </c>
      <c r="H71" s="152">
        <f t="shared" si="0"/>
        <v>3384</v>
      </c>
      <c r="I71" s="152">
        <f t="shared" si="0"/>
        <v>4036</v>
      </c>
      <c r="J71" s="152">
        <f t="shared" ref="J71:K71" si="1">J78-SUM(J72:J77)</f>
        <v>4938</v>
      </c>
      <c r="K71" s="152">
        <f t="shared" si="1"/>
        <v>5421</v>
      </c>
      <c r="L71" s="152">
        <f t="shared" ref="L71:M71" si="2">L78-SUM(L72:L77)</f>
        <v>5259</v>
      </c>
      <c r="M71" s="152">
        <f t="shared" si="2"/>
        <v>4443</v>
      </c>
      <c r="N71" s="152">
        <f t="shared" ref="N71:O71" si="3">N78-SUM(N72:N77)</f>
        <v>5896</v>
      </c>
      <c r="O71" s="152">
        <f t="shared" si="3"/>
        <v>7244</v>
      </c>
    </row>
    <row r="72" spans="1:15" x14ac:dyDescent="0.15">
      <c r="A72" s="46"/>
      <c r="B72" s="48" t="s">
        <v>88</v>
      </c>
      <c r="C72" s="50">
        <f t="shared" ref="C72:N72" si="4">ROUND(C$78*C44/C$50,0)</f>
        <v>342</v>
      </c>
      <c r="D72" s="50">
        <f t="shared" si="4"/>
        <v>271</v>
      </c>
      <c r="E72" s="50">
        <f t="shared" si="4"/>
        <v>201</v>
      </c>
      <c r="F72" s="50">
        <f t="shared" si="4"/>
        <v>183</v>
      </c>
      <c r="G72" s="50">
        <f t="shared" si="4"/>
        <v>243</v>
      </c>
      <c r="H72" s="50">
        <f t="shared" si="4"/>
        <v>195</v>
      </c>
      <c r="I72" s="50">
        <f t="shared" si="4"/>
        <v>234</v>
      </c>
      <c r="J72" s="50">
        <f t="shared" si="4"/>
        <v>252</v>
      </c>
      <c r="K72" s="50">
        <f t="shared" si="4"/>
        <v>298</v>
      </c>
      <c r="L72" s="50">
        <f t="shared" si="4"/>
        <v>243</v>
      </c>
      <c r="M72" s="50">
        <f t="shared" si="4"/>
        <v>130</v>
      </c>
      <c r="N72" s="50">
        <f t="shared" si="4"/>
        <v>120</v>
      </c>
      <c r="O72" s="50">
        <f t="shared" ref="O72" si="5">ROUND(O$78*O44/O$50,0)</f>
        <v>216</v>
      </c>
    </row>
    <row r="73" spans="1:15" x14ac:dyDescent="0.15">
      <c r="A73" s="46"/>
      <c r="B73" s="48" t="s">
        <v>89</v>
      </c>
      <c r="C73" s="50">
        <f t="shared" ref="C73:N73" si="6">ROUND(C$78*C45/C$50,0)</f>
        <v>0</v>
      </c>
      <c r="D73" s="50">
        <f t="shared" si="6"/>
        <v>0</v>
      </c>
      <c r="E73" s="50">
        <f t="shared" si="6"/>
        <v>0</v>
      </c>
      <c r="F73" s="50">
        <f t="shared" si="6"/>
        <v>0</v>
      </c>
      <c r="G73" s="50">
        <f t="shared" si="6"/>
        <v>0</v>
      </c>
      <c r="H73" s="50">
        <f t="shared" si="6"/>
        <v>0</v>
      </c>
      <c r="I73" s="50">
        <f t="shared" si="6"/>
        <v>0</v>
      </c>
      <c r="J73" s="50">
        <f t="shared" si="6"/>
        <v>0</v>
      </c>
      <c r="K73" s="50">
        <f t="shared" si="6"/>
        <v>0</v>
      </c>
      <c r="L73" s="50">
        <f t="shared" si="6"/>
        <v>0</v>
      </c>
      <c r="M73" s="50">
        <f t="shared" si="6"/>
        <v>0</v>
      </c>
      <c r="N73" s="50">
        <f t="shared" si="6"/>
        <v>0</v>
      </c>
      <c r="O73" s="50">
        <f t="shared" ref="O73" si="7">ROUND(O$78*O45/O$50,0)</f>
        <v>0</v>
      </c>
    </row>
    <row r="74" spans="1:15" x14ac:dyDescent="0.15">
      <c r="A74" s="46"/>
      <c r="B74" s="48" t="s">
        <v>90</v>
      </c>
      <c r="C74" s="50">
        <f t="shared" ref="C74:N74" si="8">ROUND(C$78*C46/C$50,0)</f>
        <v>1133</v>
      </c>
      <c r="D74" s="50">
        <f t="shared" si="8"/>
        <v>870</v>
      </c>
      <c r="E74" s="50">
        <f t="shared" si="8"/>
        <v>992</v>
      </c>
      <c r="F74" s="50">
        <f t="shared" si="8"/>
        <v>892</v>
      </c>
      <c r="G74" s="50">
        <f t="shared" si="8"/>
        <v>1126</v>
      </c>
      <c r="H74" s="50">
        <f t="shared" si="8"/>
        <v>930</v>
      </c>
      <c r="I74" s="50">
        <f t="shared" si="8"/>
        <v>979</v>
      </c>
      <c r="J74" s="50">
        <f t="shared" si="8"/>
        <v>1204</v>
      </c>
      <c r="K74" s="50">
        <f t="shared" si="8"/>
        <v>841</v>
      </c>
      <c r="L74" s="50">
        <f t="shared" si="8"/>
        <v>946</v>
      </c>
      <c r="M74" s="50">
        <f t="shared" si="8"/>
        <v>232</v>
      </c>
      <c r="N74" s="50">
        <f t="shared" si="8"/>
        <v>493</v>
      </c>
      <c r="O74" s="50">
        <f t="shared" ref="O74" si="9">ROUND(O$78*O46/O$50,0)</f>
        <v>827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0</v>
      </c>
      <c r="D76" s="50">
        <f t="shared" si="12"/>
        <v>0</v>
      </c>
      <c r="E76" s="50">
        <f t="shared" si="12"/>
        <v>0</v>
      </c>
      <c r="F76" s="50">
        <f t="shared" si="12"/>
        <v>0</v>
      </c>
      <c r="G76" s="50">
        <f t="shared" si="12"/>
        <v>0</v>
      </c>
      <c r="H76" s="50">
        <f t="shared" si="12"/>
        <v>0</v>
      </c>
      <c r="I76" s="50">
        <f t="shared" si="12"/>
        <v>0</v>
      </c>
      <c r="J76" s="50">
        <f t="shared" si="12"/>
        <v>0</v>
      </c>
      <c r="K76" s="50">
        <f t="shared" si="12"/>
        <v>0</v>
      </c>
      <c r="L76" s="50">
        <f t="shared" si="12"/>
        <v>0</v>
      </c>
      <c r="M76" s="50">
        <f t="shared" si="12"/>
        <v>0</v>
      </c>
      <c r="N76" s="50">
        <f t="shared" si="12"/>
        <v>0</v>
      </c>
      <c r="O76" s="50">
        <f t="shared" ref="O76" si="13">ROUND(O$78*O48/O$50,0)</f>
        <v>0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2780</v>
      </c>
      <c r="D78" s="239">
        <f t="shared" ref="D78:I78" si="16">D91</f>
        <v>2568</v>
      </c>
      <c r="E78" s="239">
        <f t="shared" si="16"/>
        <v>3157</v>
      </c>
      <c r="F78" s="239">
        <f t="shared" si="16"/>
        <v>2808</v>
      </c>
      <c r="G78" s="239">
        <f t="shared" si="16"/>
        <v>3665</v>
      </c>
      <c r="H78" s="239">
        <f t="shared" si="16"/>
        <v>4509</v>
      </c>
      <c r="I78" s="239">
        <f t="shared" si="16"/>
        <v>5249</v>
      </c>
      <c r="J78" s="239">
        <f t="shared" ref="J78:K78" si="17">J91</f>
        <v>6394</v>
      </c>
      <c r="K78" s="239">
        <f t="shared" si="17"/>
        <v>6560</v>
      </c>
      <c r="L78" s="239">
        <f t="shared" ref="L78:M78" si="18">L91</f>
        <v>6448</v>
      </c>
      <c r="M78" s="239">
        <f t="shared" si="18"/>
        <v>4805</v>
      </c>
      <c r="N78" s="239">
        <f t="shared" ref="N78:O78" si="19">N91</f>
        <v>6509</v>
      </c>
      <c r="O78" s="239">
        <f t="shared" si="19"/>
        <v>8287</v>
      </c>
    </row>
    <row r="79" spans="1:15" x14ac:dyDescent="0.15">
      <c r="A79" s="40"/>
      <c r="B79" s="40"/>
      <c r="C79" s="68"/>
      <c r="D79" s="68" t="s">
        <v>493</v>
      </c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44160</v>
      </c>
      <c r="D81" s="152">
        <f t="shared" si="20"/>
        <v>42950</v>
      </c>
      <c r="E81" s="152">
        <f t="shared" si="20"/>
        <v>42106</v>
      </c>
      <c r="F81" s="152">
        <f t="shared" si="20"/>
        <v>42212</v>
      </c>
      <c r="G81" s="152">
        <f t="shared" si="20"/>
        <v>38010</v>
      </c>
      <c r="H81" s="152">
        <f t="shared" si="20"/>
        <v>43699</v>
      </c>
      <c r="I81" s="152">
        <f t="shared" si="20"/>
        <v>47104</v>
      </c>
      <c r="J81" s="152">
        <f t="shared" si="20"/>
        <v>46977</v>
      </c>
      <c r="K81" s="152">
        <f t="shared" si="20"/>
        <v>43140</v>
      </c>
      <c r="L81" s="152">
        <f t="shared" si="20"/>
        <v>42637</v>
      </c>
      <c r="M81" s="152">
        <f t="shared" si="20"/>
        <v>26438</v>
      </c>
      <c r="N81" s="152">
        <f t="shared" si="20"/>
        <v>35860</v>
      </c>
      <c r="O81" s="152">
        <f t="shared" ref="O81" si="21">O83-SUM(O82:O82)</f>
        <v>42254</v>
      </c>
    </row>
    <row r="82" spans="1:15" x14ac:dyDescent="0.15">
      <c r="A82" s="46"/>
      <c r="B82" s="61" t="s">
        <v>105</v>
      </c>
      <c r="C82" s="50">
        <f t="shared" ref="C82:N82" si="22">ROUND(C$83*C54/C$55,0)</f>
        <v>2956</v>
      </c>
      <c r="D82" s="50">
        <f t="shared" si="22"/>
        <v>3211</v>
      </c>
      <c r="E82" s="50">
        <f t="shared" si="22"/>
        <v>3225</v>
      </c>
      <c r="F82" s="50">
        <f t="shared" si="22"/>
        <v>2970</v>
      </c>
      <c r="G82" s="50">
        <f t="shared" si="22"/>
        <v>3305</v>
      </c>
      <c r="H82" s="50">
        <f t="shared" si="22"/>
        <v>3846</v>
      </c>
      <c r="I82" s="50">
        <f t="shared" si="22"/>
        <v>4328</v>
      </c>
      <c r="J82" s="50">
        <f t="shared" si="22"/>
        <v>4740</v>
      </c>
      <c r="K82" s="50">
        <f t="shared" si="22"/>
        <v>4446</v>
      </c>
      <c r="L82" s="50">
        <f t="shared" si="22"/>
        <v>4299</v>
      </c>
      <c r="M82" s="50">
        <f t="shared" si="22"/>
        <v>2199</v>
      </c>
      <c r="N82" s="50">
        <f t="shared" si="22"/>
        <v>2641</v>
      </c>
      <c r="O82" s="50">
        <f t="shared" ref="O82" si="23">ROUND(O$83*O54/O$55,0)</f>
        <v>3911</v>
      </c>
    </row>
    <row r="83" spans="1:15" x14ac:dyDescent="0.15">
      <c r="A83" s="67"/>
      <c r="B83" s="64" t="s">
        <v>110</v>
      </c>
      <c r="C83" s="239">
        <f>C92</f>
        <v>47116</v>
      </c>
      <c r="D83" s="239">
        <f t="shared" ref="D83:I83" si="24">D92</f>
        <v>46161</v>
      </c>
      <c r="E83" s="239">
        <f t="shared" si="24"/>
        <v>45331</v>
      </c>
      <c r="F83" s="239">
        <f t="shared" si="24"/>
        <v>45182</v>
      </c>
      <c r="G83" s="239">
        <f t="shared" si="24"/>
        <v>41315</v>
      </c>
      <c r="H83" s="239">
        <f t="shared" si="24"/>
        <v>47545</v>
      </c>
      <c r="I83" s="239">
        <f t="shared" si="24"/>
        <v>51432</v>
      </c>
      <c r="J83" s="239">
        <f t="shared" ref="J83:K83" si="25">J92</f>
        <v>51717</v>
      </c>
      <c r="K83" s="239">
        <f t="shared" si="25"/>
        <v>47586</v>
      </c>
      <c r="L83" s="239">
        <f t="shared" ref="L83:M83" si="26">L92</f>
        <v>46936</v>
      </c>
      <c r="M83" s="239">
        <f t="shared" si="26"/>
        <v>28637</v>
      </c>
      <c r="N83" s="239">
        <f t="shared" ref="N83:O83" si="27">N92</f>
        <v>38501</v>
      </c>
      <c r="O83" s="239">
        <f t="shared" si="27"/>
        <v>46165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44719</v>
      </c>
      <c r="D86" s="152">
        <f t="shared" ref="D86:I86" si="28">D88-D87</f>
        <v>43191</v>
      </c>
      <c r="E86" s="152">
        <f t="shared" si="28"/>
        <v>41684</v>
      </c>
      <c r="F86" s="152">
        <f t="shared" si="28"/>
        <v>43398</v>
      </c>
      <c r="G86" s="152">
        <f t="shared" si="28"/>
        <v>39887</v>
      </c>
      <c r="H86" s="152">
        <f t="shared" si="28"/>
        <v>44066</v>
      </c>
      <c r="I86" s="152">
        <f t="shared" si="28"/>
        <v>48114</v>
      </c>
      <c r="J86" s="152">
        <f t="shared" ref="J86:K86" si="29">J88-J87</f>
        <v>48099</v>
      </c>
      <c r="K86" s="152">
        <f t="shared" si="29"/>
        <v>49513</v>
      </c>
      <c r="L86" s="152">
        <f t="shared" ref="L86:M86" si="30">L88-L87</f>
        <v>51905</v>
      </c>
      <c r="M86" s="152">
        <f t="shared" si="30"/>
        <v>34233</v>
      </c>
      <c r="N86" s="152">
        <f t="shared" ref="N86:O86" si="31">N88-N87</f>
        <v>42989</v>
      </c>
      <c r="O86" s="152">
        <f t="shared" si="31"/>
        <v>54925</v>
      </c>
    </row>
    <row r="87" spans="1:15" x14ac:dyDescent="0.15">
      <c r="A87" s="44"/>
      <c r="B87" s="61" t="s">
        <v>105</v>
      </c>
      <c r="C87" s="55">
        <f t="shared" ref="C87:N87" si="32">ROUND(C$88*C59/C$60,0)</f>
        <v>4103</v>
      </c>
      <c r="D87" s="55">
        <f t="shared" si="32"/>
        <v>4006</v>
      </c>
      <c r="E87" s="55">
        <f t="shared" si="32"/>
        <v>3955</v>
      </c>
      <c r="F87" s="55">
        <f t="shared" si="32"/>
        <v>3586</v>
      </c>
      <c r="G87" s="55">
        <f t="shared" si="32"/>
        <v>3889</v>
      </c>
      <c r="H87" s="55">
        <f t="shared" si="32"/>
        <v>4903</v>
      </c>
      <c r="I87" s="55">
        <f t="shared" si="32"/>
        <v>5259</v>
      </c>
      <c r="J87" s="55">
        <f t="shared" si="32"/>
        <v>5736</v>
      </c>
      <c r="K87" s="55">
        <f t="shared" si="32"/>
        <v>5158</v>
      </c>
      <c r="L87" s="55">
        <f t="shared" si="32"/>
        <v>4946</v>
      </c>
      <c r="M87" s="55">
        <f t="shared" si="32"/>
        <v>2693</v>
      </c>
      <c r="N87" s="55">
        <f t="shared" si="32"/>
        <v>3096</v>
      </c>
      <c r="O87" s="55">
        <f t="shared" ref="O87" si="33">ROUND(O$88*O59/O$60,0)</f>
        <v>4759</v>
      </c>
    </row>
    <row r="88" spans="1:15" x14ac:dyDescent="0.15">
      <c r="A88" s="67"/>
      <c r="B88" s="67" t="s">
        <v>110</v>
      </c>
      <c r="C88" s="239">
        <f>C93</f>
        <v>48822</v>
      </c>
      <c r="D88" s="239">
        <f t="shared" ref="D88:I88" si="34">D93</f>
        <v>47197</v>
      </c>
      <c r="E88" s="239">
        <f t="shared" si="34"/>
        <v>45639</v>
      </c>
      <c r="F88" s="239">
        <f t="shared" si="34"/>
        <v>46984</v>
      </c>
      <c r="G88" s="239">
        <f t="shared" si="34"/>
        <v>43776</v>
      </c>
      <c r="H88" s="239">
        <f t="shared" si="34"/>
        <v>48969</v>
      </c>
      <c r="I88" s="239">
        <f t="shared" si="34"/>
        <v>53373</v>
      </c>
      <c r="J88" s="239">
        <f t="shared" ref="J88:K88" si="35">J93</f>
        <v>53835</v>
      </c>
      <c r="K88" s="239">
        <f t="shared" si="35"/>
        <v>54671</v>
      </c>
      <c r="L88" s="239">
        <f t="shared" ref="L88:M88" si="36">L93</f>
        <v>56851</v>
      </c>
      <c r="M88" s="239">
        <f t="shared" si="36"/>
        <v>36926</v>
      </c>
      <c r="N88" s="239">
        <f t="shared" ref="N88:O88" si="37">N93</f>
        <v>46085</v>
      </c>
      <c r="O88" s="239">
        <f t="shared" si="37"/>
        <v>59684</v>
      </c>
    </row>
    <row r="89" spans="1:15" x14ac:dyDescent="0.15">
      <c r="E89" s="184"/>
      <c r="F89" s="184"/>
      <c r="G89" s="184"/>
      <c r="H89" s="184"/>
      <c r="I89" s="184"/>
    </row>
    <row r="90" spans="1:15" x14ac:dyDescent="0.15">
      <c r="A90" s="39" t="s">
        <v>365</v>
      </c>
      <c r="E90" s="184"/>
      <c r="F90" s="184"/>
      <c r="G90" s="184"/>
      <c r="H90" s="184"/>
      <c r="I90" s="184"/>
    </row>
    <row r="91" spans="1:15" x14ac:dyDescent="0.15">
      <c r="A91" s="109" t="s">
        <v>107</v>
      </c>
      <c r="B91" s="109" t="s">
        <v>113</v>
      </c>
      <c r="C91" s="152">
        <f>地域観光消費2!D25</f>
        <v>2780</v>
      </c>
      <c r="D91" s="152">
        <f>地域観光消費2!E25</f>
        <v>2568</v>
      </c>
      <c r="E91" s="152">
        <f>地域観光消費2!F25</f>
        <v>3157</v>
      </c>
      <c r="F91" s="152">
        <f>地域観光消費2!G25</f>
        <v>2808</v>
      </c>
      <c r="G91" s="152">
        <f>地域観光消費2!H25</f>
        <v>3665</v>
      </c>
      <c r="H91" s="152">
        <f>地域観光消費2!I25</f>
        <v>4509</v>
      </c>
      <c r="I91" s="152">
        <f>地域観光消費2!J25</f>
        <v>5249</v>
      </c>
      <c r="J91" s="152">
        <f>地域観光消費2!K25</f>
        <v>6394</v>
      </c>
      <c r="K91" s="152">
        <f>地域観光消費2!L25</f>
        <v>6560</v>
      </c>
      <c r="L91" s="152">
        <f>地域観光消費2!M25</f>
        <v>6448</v>
      </c>
      <c r="M91" s="152">
        <f>地域観光消費2!N25</f>
        <v>4805</v>
      </c>
      <c r="N91" s="152">
        <f>地域観光消費2!O25</f>
        <v>6509</v>
      </c>
      <c r="O91" s="152">
        <f>地域観光消費2!P25</f>
        <v>8287</v>
      </c>
    </row>
    <row r="92" spans="1:15" x14ac:dyDescent="0.15">
      <c r="A92" s="56"/>
      <c r="B92" s="56" t="s">
        <v>114</v>
      </c>
      <c r="C92" s="50">
        <f>地域観光消費2!D26</f>
        <v>47116</v>
      </c>
      <c r="D92" s="50">
        <f>地域観光消費2!E26</f>
        <v>46161</v>
      </c>
      <c r="E92" s="50">
        <f>地域観光消費2!F26</f>
        <v>45331</v>
      </c>
      <c r="F92" s="50">
        <f>地域観光消費2!G26</f>
        <v>45182</v>
      </c>
      <c r="G92" s="50">
        <f>地域観光消費2!H26</f>
        <v>41315</v>
      </c>
      <c r="H92" s="50">
        <f>地域観光消費2!I26</f>
        <v>47545</v>
      </c>
      <c r="I92" s="50">
        <f>地域観光消費2!J26</f>
        <v>51432</v>
      </c>
      <c r="J92" s="50">
        <f>地域観光消費2!K26</f>
        <v>51717</v>
      </c>
      <c r="K92" s="50">
        <f>地域観光消費2!L26</f>
        <v>47586</v>
      </c>
      <c r="L92" s="50">
        <f>地域観光消費2!M26</f>
        <v>46936</v>
      </c>
      <c r="M92" s="50">
        <f>地域観光消費2!N26</f>
        <v>28637</v>
      </c>
      <c r="N92" s="50">
        <f>地域観光消費2!O26</f>
        <v>38501</v>
      </c>
      <c r="O92" s="50">
        <f>地域観光消費2!P26</f>
        <v>46165</v>
      </c>
    </row>
    <row r="93" spans="1:15" x14ac:dyDescent="0.15">
      <c r="A93" s="110"/>
      <c r="B93" s="110" t="s">
        <v>115</v>
      </c>
      <c r="C93" s="55">
        <f>地域観光消費2!D27</f>
        <v>48822</v>
      </c>
      <c r="D93" s="55">
        <f>地域観光消費2!E27</f>
        <v>47197</v>
      </c>
      <c r="E93" s="55">
        <f>地域観光消費2!F27</f>
        <v>45639</v>
      </c>
      <c r="F93" s="55">
        <f>地域観光消費2!G27</f>
        <v>46984</v>
      </c>
      <c r="G93" s="55">
        <f>地域観光消費2!H27</f>
        <v>43776</v>
      </c>
      <c r="H93" s="55">
        <f>地域観光消費2!I27</f>
        <v>48969</v>
      </c>
      <c r="I93" s="55">
        <f>地域観光消費2!J27</f>
        <v>53373</v>
      </c>
      <c r="J93" s="55">
        <f>地域観光消費2!K27</f>
        <v>53835</v>
      </c>
      <c r="K93" s="55">
        <f>地域観光消費2!L27</f>
        <v>54671</v>
      </c>
      <c r="L93" s="55">
        <f>地域観光消費2!M27</f>
        <v>56851</v>
      </c>
      <c r="M93" s="55">
        <f>地域観光消費2!N27</f>
        <v>36926</v>
      </c>
      <c r="N93" s="55">
        <f>地域観光消費2!O27</f>
        <v>46085</v>
      </c>
      <c r="O93" s="55">
        <f>地域観光消費2!P27</f>
        <v>59684</v>
      </c>
    </row>
    <row r="94" spans="1:15" x14ac:dyDescent="0.15">
      <c r="A94" s="111"/>
      <c r="B94" s="111" t="s">
        <v>110</v>
      </c>
      <c r="C94" s="55">
        <f>SUM(C91:C93)</f>
        <v>98718</v>
      </c>
      <c r="D94" s="55">
        <f t="shared" ref="D94:I94" si="38">SUM(D91:D93)</f>
        <v>95926</v>
      </c>
      <c r="E94" s="55">
        <f t="shared" si="38"/>
        <v>94127</v>
      </c>
      <c r="F94" s="55">
        <f t="shared" si="38"/>
        <v>94974</v>
      </c>
      <c r="G94" s="55">
        <f t="shared" si="38"/>
        <v>88756</v>
      </c>
      <c r="H94" s="55">
        <f t="shared" si="38"/>
        <v>101023</v>
      </c>
      <c r="I94" s="55">
        <f t="shared" si="38"/>
        <v>110054</v>
      </c>
      <c r="J94" s="55">
        <f t="shared" ref="J94:K94" si="39">SUM(J91:J93)</f>
        <v>111946</v>
      </c>
      <c r="K94" s="55">
        <f t="shared" si="39"/>
        <v>108817</v>
      </c>
      <c r="L94" s="55">
        <f t="shared" ref="L94:M94" si="40">SUM(L91:L93)</f>
        <v>110235</v>
      </c>
      <c r="M94" s="55">
        <f t="shared" si="40"/>
        <v>70368</v>
      </c>
      <c r="N94" s="55">
        <f t="shared" ref="N94:O94" si="41">SUM(N91:N93)</f>
        <v>91095</v>
      </c>
      <c r="O94" s="55">
        <f t="shared" si="41"/>
        <v>114136</v>
      </c>
    </row>
    <row r="95" spans="1:15" x14ac:dyDescent="0.15">
      <c r="E95" s="54"/>
      <c r="F95" s="54"/>
      <c r="G95" s="54"/>
      <c r="H95" s="54"/>
      <c r="I95" s="54"/>
    </row>
    <row r="96" spans="1:15" x14ac:dyDescent="0.15">
      <c r="C96" s="54"/>
      <c r="D96" s="54"/>
      <c r="E96" s="54"/>
      <c r="F96" s="54"/>
      <c r="G96" s="54"/>
      <c r="H96" s="54"/>
      <c r="I96" s="54"/>
    </row>
    <row r="97" spans="1:15" x14ac:dyDescent="0.15">
      <c r="A97" s="108" t="s">
        <v>33</v>
      </c>
      <c r="B97" s="43" t="s">
        <v>165</v>
      </c>
      <c r="C97" s="47">
        <f>市町入込数2!D18</f>
        <v>1146000</v>
      </c>
      <c r="D97" s="47">
        <f>市町入込数2!E18</f>
        <v>1164396</v>
      </c>
      <c r="E97" s="47">
        <f>市町入込数2!F18</f>
        <v>1133035</v>
      </c>
      <c r="F97" s="47">
        <f>市町入込数2!G18</f>
        <v>1070981</v>
      </c>
      <c r="G97" s="47">
        <f>市町入込数2!H18</f>
        <v>1032294</v>
      </c>
      <c r="H97" s="47">
        <f>市町入込数2!I18</f>
        <v>1175364</v>
      </c>
      <c r="I97" s="47">
        <f>市町入込数2!J18</f>
        <v>1176624</v>
      </c>
      <c r="J97" s="47">
        <f>市町入込数2!K18</f>
        <v>1141490</v>
      </c>
      <c r="K97" s="47">
        <f>市町入込数2!L18</f>
        <v>1141575</v>
      </c>
      <c r="L97" s="47">
        <f>市町入込数2!M18</f>
        <v>1184196</v>
      </c>
      <c r="M97" s="47">
        <f>市町入込数2!N18</f>
        <v>829895</v>
      </c>
      <c r="N97" s="47">
        <f>市町入込数2!O18</f>
        <v>849369</v>
      </c>
      <c r="O97" s="97">
        <f>市町入込数2!P18</f>
        <v>1012729</v>
      </c>
    </row>
    <row r="98" spans="1:15" x14ac:dyDescent="0.15">
      <c r="A98" s="72"/>
      <c r="B98" s="61" t="s">
        <v>166</v>
      </c>
      <c r="C98" s="53">
        <f>市町入込数2!Q18</f>
        <v>82000</v>
      </c>
      <c r="D98" s="53">
        <f>市町入込数2!R18</f>
        <v>84087</v>
      </c>
      <c r="E98" s="53">
        <f>市町入込数2!S18</f>
        <v>78565</v>
      </c>
      <c r="F98" s="53">
        <f>市町入込数2!T18</f>
        <v>77240</v>
      </c>
      <c r="G98" s="53">
        <f>市町入込数2!U18</f>
        <v>73968</v>
      </c>
      <c r="H98" s="53">
        <f>市町入込数2!V18</f>
        <v>94408</v>
      </c>
      <c r="I98" s="53">
        <f>市町入込数2!W18</f>
        <v>100677</v>
      </c>
      <c r="J98" s="53">
        <f>市町入込数2!X18</f>
        <v>88552</v>
      </c>
      <c r="K98" s="53">
        <f>市町入込数2!Y18</f>
        <v>88401</v>
      </c>
      <c r="L98" s="53">
        <f>市町入込数2!Z18</f>
        <v>81695</v>
      </c>
      <c r="M98" s="49">
        <f>市町入込数2!AA18</f>
        <v>49860</v>
      </c>
      <c r="N98" s="49">
        <f>市町入込数2!AB18</f>
        <v>51287</v>
      </c>
      <c r="O98" s="96">
        <f>市町入込数2!AC18</f>
        <v>71364</v>
      </c>
    </row>
    <row r="99" spans="1:15" x14ac:dyDescent="0.15">
      <c r="B99" t="s">
        <v>158</v>
      </c>
      <c r="C99" s="54">
        <v>34</v>
      </c>
      <c r="D99" s="54">
        <v>36</v>
      </c>
      <c r="E99" s="54">
        <v>51</v>
      </c>
      <c r="F99" s="54">
        <v>45</v>
      </c>
      <c r="G99" s="54">
        <v>35</v>
      </c>
      <c r="H99" s="54">
        <v>49</v>
      </c>
      <c r="I99" s="79">
        <v>49</v>
      </c>
      <c r="J99" s="50">
        <f>宿泊者数!P19</f>
        <v>46</v>
      </c>
      <c r="K99" s="50">
        <f>宿泊者数!P42</f>
        <v>44.631999999999998</v>
      </c>
      <c r="L99" s="152">
        <f>宿泊者数!P65</f>
        <v>38.426000000000002</v>
      </c>
      <c r="M99" s="152">
        <f>宿泊者数!P88</f>
        <v>26.821000000000002</v>
      </c>
      <c r="N99" s="152">
        <f>宿泊者数!P120</f>
        <v>27.186</v>
      </c>
      <c r="O99" s="792">
        <f>宿泊者数!P142</f>
        <v>34.168999999999997</v>
      </c>
    </row>
    <row r="100" spans="1:15" x14ac:dyDescent="0.15">
      <c r="B100" t="s">
        <v>159</v>
      </c>
      <c r="C100" s="54">
        <v>1</v>
      </c>
      <c r="D100" s="54">
        <v>1</v>
      </c>
      <c r="E100" s="54">
        <v>1</v>
      </c>
      <c r="F100" s="54">
        <v>1</v>
      </c>
      <c r="G100" s="54">
        <v>2</v>
      </c>
      <c r="H100" s="54">
        <v>2</v>
      </c>
      <c r="I100" s="78">
        <v>1</v>
      </c>
      <c r="J100" s="50">
        <f>宿泊者数!P20</f>
        <v>4</v>
      </c>
      <c r="K100" s="50">
        <f>宿泊者数!P43</f>
        <v>3.6</v>
      </c>
      <c r="L100" s="50">
        <f>宿泊者数!P66</f>
        <v>3</v>
      </c>
      <c r="M100" s="50">
        <f>宿泊者数!P89</f>
        <v>2</v>
      </c>
      <c r="N100" s="50">
        <f>宿泊者数!P121</f>
        <v>2</v>
      </c>
      <c r="O100" s="511">
        <f>宿泊者数!P143</f>
        <v>2</v>
      </c>
    </row>
    <row r="101" spans="1:15" x14ac:dyDescent="0.15">
      <c r="B101" t="s">
        <v>160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78">
        <v>0</v>
      </c>
      <c r="J101" s="50">
        <f>宿泊者数!P21</f>
        <v>0</v>
      </c>
      <c r="K101" s="50">
        <f>宿泊者数!P44</f>
        <v>0</v>
      </c>
      <c r="L101" s="50">
        <f>宿泊者数!P67</f>
        <v>0</v>
      </c>
      <c r="M101" s="50">
        <f>宿泊者数!P90</f>
        <v>0</v>
      </c>
      <c r="N101" s="50">
        <f>宿泊者数!P122</f>
        <v>0</v>
      </c>
      <c r="O101" s="511">
        <f>宿泊者数!P144</f>
        <v>0</v>
      </c>
    </row>
    <row r="102" spans="1:15" x14ac:dyDescent="0.15">
      <c r="B102" t="s">
        <v>161</v>
      </c>
      <c r="C102" s="54">
        <v>16</v>
      </c>
      <c r="D102" s="54">
        <v>16</v>
      </c>
      <c r="E102" s="54">
        <v>12</v>
      </c>
      <c r="F102" s="54">
        <v>17</v>
      </c>
      <c r="G102" s="54">
        <v>20</v>
      </c>
      <c r="H102" s="54">
        <v>23</v>
      </c>
      <c r="I102" s="78">
        <v>21</v>
      </c>
      <c r="J102" s="50">
        <f>宿泊者数!P22</f>
        <v>15</v>
      </c>
      <c r="K102" s="50">
        <f>宿泊者数!P45</f>
        <v>13.853999999999999</v>
      </c>
      <c r="L102" s="50">
        <f>宿泊者数!P68</f>
        <v>13.391</v>
      </c>
      <c r="M102" s="50">
        <f>宿泊者数!P91</f>
        <v>4.6269999999999998</v>
      </c>
      <c r="N102" s="50">
        <f>宿泊者数!P123</f>
        <v>4.8209999999999997</v>
      </c>
      <c r="O102" s="511">
        <f>宿泊者数!P145</f>
        <v>9.0760000000000005</v>
      </c>
    </row>
    <row r="103" spans="1:15" x14ac:dyDescent="0.15">
      <c r="B103" t="s">
        <v>162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78">
        <v>0</v>
      </c>
      <c r="J103" s="50">
        <f>宿泊者数!P23</f>
        <v>0</v>
      </c>
      <c r="K103" s="50">
        <f>宿泊者数!P46</f>
        <v>0</v>
      </c>
      <c r="L103" s="50">
        <f>宿泊者数!P69</f>
        <v>0</v>
      </c>
      <c r="M103" s="50">
        <f>宿泊者数!P92</f>
        <v>0</v>
      </c>
      <c r="N103" s="50">
        <f>宿泊者数!P124</f>
        <v>0</v>
      </c>
      <c r="O103" s="511">
        <f>宿泊者数!P146</f>
        <v>0</v>
      </c>
    </row>
    <row r="104" spans="1:15" x14ac:dyDescent="0.15">
      <c r="B104" t="s">
        <v>163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78">
        <v>0</v>
      </c>
      <c r="J104" s="50">
        <f>宿泊者数!P24</f>
        <v>0</v>
      </c>
      <c r="K104" s="50">
        <f>宿泊者数!P47</f>
        <v>0</v>
      </c>
      <c r="L104" s="50">
        <f>宿泊者数!P70</f>
        <v>0</v>
      </c>
      <c r="M104" s="50">
        <f>宿泊者数!P93</f>
        <v>0</v>
      </c>
      <c r="N104" s="50">
        <f>宿泊者数!P125</f>
        <v>0</v>
      </c>
      <c r="O104" s="511">
        <f>宿泊者数!P147</f>
        <v>0</v>
      </c>
    </row>
    <row r="105" spans="1:15" x14ac:dyDescent="0.15">
      <c r="A105" s="61"/>
      <c r="B105" s="61" t="s">
        <v>164</v>
      </c>
      <c r="C105" s="53">
        <v>31</v>
      </c>
      <c r="D105" s="53">
        <v>31</v>
      </c>
      <c r="E105" s="53">
        <v>15</v>
      </c>
      <c r="F105" s="53">
        <v>14</v>
      </c>
      <c r="G105" s="53">
        <v>18</v>
      </c>
      <c r="H105" s="53">
        <v>2</v>
      </c>
      <c r="I105" s="80">
        <v>30</v>
      </c>
      <c r="J105" s="50">
        <f>宿泊者数!P25</f>
        <v>24</v>
      </c>
      <c r="K105" s="50">
        <f>宿泊者数!P48</f>
        <v>26.315000000000001</v>
      </c>
      <c r="L105" s="55">
        <f>宿泊者数!P71</f>
        <v>26.878</v>
      </c>
      <c r="M105" s="55">
        <f>宿泊者数!P94</f>
        <v>16.411999999999999</v>
      </c>
      <c r="N105" s="55">
        <f>宿泊者数!P126</f>
        <v>17.28</v>
      </c>
      <c r="O105" s="793">
        <f>宿泊者数!P148</f>
        <v>26.119</v>
      </c>
    </row>
    <row r="106" spans="1:15" x14ac:dyDescent="0.15">
      <c r="A106" s="93" t="s">
        <v>32</v>
      </c>
      <c r="B106" s="43" t="s">
        <v>165</v>
      </c>
      <c r="C106" s="47">
        <f>市町入込数2!D19</f>
        <v>5444000</v>
      </c>
      <c r="D106" s="47">
        <f>市町入込数2!E19</f>
        <v>5332014</v>
      </c>
      <c r="E106" s="47">
        <f>市町入込数2!F19</f>
        <v>5548888</v>
      </c>
      <c r="F106" s="47">
        <f>市町入込数2!G19</f>
        <v>5488260</v>
      </c>
      <c r="G106" s="47">
        <f>市町入込数2!H19</f>
        <v>4874177</v>
      </c>
      <c r="H106" s="47">
        <f>市町入込数2!I19</f>
        <v>4840994</v>
      </c>
      <c r="I106" s="47">
        <f>市町入込数2!J19</f>
        <v>4898502</v>
      </c>
      <c r="J106" s="47">
        <f>市町入込数2!K19</f>
        <v>5066372</v>
      </c>
      <c r="K106" s="47">
        <f>市町入込数2!L19</f>
        <v>4904267</v>
      </c>
      <c r="L106" s="47">
        <f>市町入込数2!M19</f>
        <v>5009577</v>
      </c>
      <c r="M106" s="49">
        <f>市町入込数2!N19</f>
        <v>3828978</v>
      </c>
      <c r="N106" s="49">
        <f>市町入込数2!O19</f>
        <v>4161237</v>
      </c>
      <c r="O106" s="96">
        <f>市町入込数2!P19</f>
        <v>4616239</v>
      </c>
    </row>
    <row r="107" spans="1:15" x14ac:dyDescent="0.15">
      <c r="A107" s="72"/>
      <c r="B107" s="61" t="s">
        <v>166</v>
      </c>
      <c r="C107" s="53">
        <f>市町入込数2!Q19</f>
        <v>89000</v>
      </c>
      <c r="D107" s="53">
        <f>市町入込数2!R19</f>
        <v>92624</v>
      </c>
      <c r="E107" s="53">
        <f>市町入込数2!S19</f>
        <v>86081</v>
      </c>
      <c r="F107" s="53">
        <f>市町入込数2!T19</f>
        <v>87197</v>
      </c>
      <c r="G107" s="53">
        <f>市町入込数2!U19</f>
        <v>91854</v>
      </c>
      <c r="H107" s="53">
        <f>市町入込数2!V19</f>
        <v>87039</v>
      </c>
      <c r="I107" s="53">
        <f>市町入込数2!W19</f>
        <v>75942</v>
      </c>
      <c r="J107" s="53">
        <f>市町入込数2!X19</f>
        <v>160410</v>
      </c>
      <c r="K107" s="53">
        <f>市町入込数2!Y19</f>
        <v>139587</v>
      </c>
      <c r="L107" s="53">
        <f>市町入込数2!Z19</f>
        <v>156639</v>
      </c>
      <c r="M107" s="49">
        <f>市町入込数2!AA19</f>
        <v>105603</v>
      </c>
      <c r="N107" s="49">
        <f>市町入込数2!AB19</f>
        <v>105603</v>
      </c>
      <c r="O107" s="96">
        <f>市町入込数2!AC19</f>
        <v>145207</v>
      </c>
    </row>
    <row r="108" spans="1:15" x14ac:dyDescent="0.15">
      <c r="B108" t="s">
        <v>158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79">
        <v>35</v>
      </c>
      <c r="J108" s="50">
        <f>宿泊者数!Q19</f>
        <v>98</v>
      </c>
      <c r="K108" s="50">
        <f>宿泊者数!Q42</f>
        <v>105.678</v>
      </c>
      <c r="L108" s="152">
        <f>宿泊者数!Q65</f>
        <v>122.682</v>
      </c>
      <c r="M108" s="152">
        <f>宿泊者数!Q88</f>
        <v>93.998000000000005</v>
      </c>
      <c r="N108" s="152">
        <f>宿泊者数!Q120</f>
        <v>93.998000000000005</v>
      </c>
      <c r="O108" s="792">
        <f>宿泊者数!Q142</f>
        <v>119.926</v>
      </c>
    </row>
    <row r="109" spans="1:15" x14ac:dyDescent="0.15">
      <c r="B109" t="s">
        <v>159</v>
      </c>
      <c r="C109" s="54">
        <v>2</v>
      </c>
      <c r="D109" s="54">
        <v>7</v>
      </c>
      <c r="E109" s="54">
        <v>8</v>
      </c>
      <c r="F109" s="54">
        <v>6</v>
      </c>
      <c r="G109" s="54">
        <v>8</v>
      </c>
      <c r="H109" s="54">
        <v>6</v>
      </c>
      <c r="I109" s="78">
        <v>7</v>
      </c>
      <c r="J109" s="50">
        <f>宿泊者数!Q20</f>
        <v>4</v>
      </c>
      <c r="K109" s="50">
        <f>宿泊者数!Q43</f>
        <v>3.391</v>
      </c>
      <c r="L109" s="50">
        <f>宿泊者数!Q66</f>
        <v>3.7069999999999999</v>
      </c>
      <c r="M109" s="50">
        <f>宿泊者数!Q89</f>
        <v>1.8540000000000001</v>
      </c>
      <c r="N109" s="50">
        <f>宿泊者数!Q121</f>
        <v>1.8540000000000001</v>
      </c>
      <c r="O109" s="511">
        <f>宿泊者数!Q143</f>
        <v>1.9770000000000001</v>
      </c>
    </row>
    <row r="110" spans="1:15" x14ac:dyDescent="0.15">
      <c r="B110" t="s">
        <v>160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宿泊者数!Q21</f>
        <v>0</v>
      </c>
      <c r="K110" s="50">
        <f>宿泊者数!Q44</f>
        <v>0</v>
      </c>
      <c r="L110" s="50">
        <f>宿泊者数!Q67</f>
        <v>0</v>
      </c>
      <c r="M110" s="50">
        <f>宿泊者数!Q90</f>
        <v>0</v>
      </c>
      <c r="N110" s="50">
        <f>宿泊者数!Q122</f>
        <v>0</v>
      </c>
      <c r="O110" s="511">
        <f>宿泊者数!Q144</f>
        <v>0</v>
      </c>
    </row>
    <row r="111" spans="1:15" x14ac:dyDescent="0.15">
      <c r="B111" t="s">
        <v>161</v>
      </c>
      <c r="C111" s="54">
        <v>87</v>
      </c>
      <c r="D111" s="54">
        <v>73</v>
      </c>
      <c r="E111" s="54">
        <v>66</v>
      </c>
      <c r="F111" s="54">
        <v>68</v>
      </c>
      <c r="G111" s="54">
        <v>69</v>
      </c>
      <c r="H111" s="54">
        <v>64</v>
      </c>
      <c r="I111" s="78">
        <v>16</v>
      </c>
      <c r="J111" s="50">
        <f>宿泊者数!Q22</f>
        <v>41</v>
      </c>
      <c r="K111" s="50">
        <f>宿泊者数!Q45</f>
        <v>14.254</v>
      </c>
      <c r="L111" s="50">
        <f>宿泊者数!Q68</f>
        <v>13.606</v>
      </c>
      <c r="M111" s="50">
        <f>宿泊者数!Q91</f>
        <v>2.2400000000000002</v>
      </c>
      <c r="N111" s="50">
        <f>宿泊者数!Q123</f>
        <v>2.2400000000000002</v>
      </c>
      <c r="O111" s="511">
        <f>宿泊者数!Q145</f>
        <v>11.920999999999999</v>
      </c>
    </row>
    <row r="112" spans="1:15" x14ac:dyDescent="0.15">
      <c r="B112" t="s">
        <v>162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78">
        <v>0</v>
      </c>
      <c r="J112" s="50">
        <f>宿泊者数!Q23</f>
        <v>0</v>
      </c>
      <c r="K112" s="50">
        <f>宿泊者数!Q46</f>
        <v>0</v>
      </c>
      <c r="L112" s="50">
        <f>宿泊者数!Q69</f>
        <v>0</v>
      </c>
      <c r="M112" s="50">
        <f>宿泊者数!Q92</f>
        <v>0</v>
      </c>
      <c r="N112" s="50">
        <f>宿泊者数!Q124</f>
        <v>0</v>
      </c>
      <c r="O112" s="511">
        <f>宿泊者数!Q146</f>
        <v>0</v>
      </c>
    </row>
    <row r="113" spans="1:15" x14ac:dyDescent="0.15">
      <c r="B113" t="s">
        <v>163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78">
        <v>0</v>
      </c>
      <c r="J113" s="50">
        <f>宿泊者数!Q24</f>
        <v>0</v>
      </c>
      <c r="K113" s="50">
        <f>宿泊者数!Q47</f>
        <v>0</v>
      </c>
      <c r="L113" s="50">
        <f>宿泊者数!Q70</f>
        <v>0</v>
      </c>
      <c r="M113" s="50">
        <f>宿泊者数!Q93</f>
        <v>0</v>
      </c>
      <c r="N113" s="50">
        <f>宿泊者数!Q125</f>
        <v>0</v>
      </c>
      <c r="O113" s="511">
        <f>宿泊者数!Q147</f>
        <v>0</v>
      </c>
    </row>
    <row r="114" spans="1:15" x14ac:dyDescent="0.15">
      <c r="A114" s="61"/>
      <c r="B114" s="61" t="s">
        <v>164</v>
      </c>
      <c r="C114" s="53">
        <v>0</v>
      </c>
      <c r="D114" s="53">
        <v>13</v>
      </c>
      <c r="E114" s="53">
        <v>12</v>
      </c>
      <c r="F114" s="53">
        <v>14</v>
      </c>
      <c r="G114" s="53">
        <v>14</v>
      </c>
      <c r="H114" s="53">
        <v>17</v>
      </c>
      <c r="I114" s="80">
        <v>18</v>
      </c>
      <c r="J114" s="50">
        <f>宿泊者数!Q25</f>
        <v>18</v>
      </c>
      <c r="K114" s="50">
        <f>宿泊者数!Q48</f>
        <v>16.263999999999999</v>
      </c>
      <c r="L114" s="55">
        <f>宿泊者数!Q71</f>
        <v>16.643999999999998</v>
      </c>
      <c r="M114" s="55">
        <f>宿泊者数!Q94</f>
        <v>7.5110000000000001</v>
      </c>
      <c r="N114" s="55">
        <f>宿泊者数!Q126</f>
        <v>7.5110000000000001</v>
      </c>
      <c r="O114" s="793">
        <f>宿泊者数!Q148</f>
        <v>11.382999999999999</v>
      </c>
    </row>
    <row r="115" spans="1:15" x14ac:dyDescent="0.15">
      <c r="A115" s="93" t="s">
        <v>31</v>
      </c>
      <c r="B115" s="43" t="s">
        <v>165</v>
      </c>
      <c r="C115" s="47">
        <f>市町入込数2!D20</f>
        <v>2446000</v>
      </c>
      <c r="D115" s="47">
        <f>市町入込数2!E20</f>
        <v>2362332</v>
      </c>
      <c r="E115" s="47">
        <f>市町入込数2!F20</f>
        <v>2265364</v>
      </c>
      <c r="F115" s="47">
        <f>市町入込数2!G20</f>
        <v>2306546</v>
      </c>
      <c r="G115" s="47">
        <f>市町入込数2!H20</f>
        <v>2322877</v>
      </c>
      <c r="H115" s="47">
        <f>市町入込数2!I20</f>
        <v>2353673</v>
      </c>
      <c r="I115" s="47">
        <f>市町入込数2!J20</f>
        <v>2396675</v>
      </c>
      <c r="J115" s="47">
        <f>市町入込数2!K20</f>
        <v>2183346</v>
      </c>
      <c r="K115" s="47">
        <f>市町入込数2!L20</f>
        <v>2175415</v>
      </c>
      <c r="L115" s="47">
        <f>市町入込数2!M20</f>
        <v>1888276</v>
      </c>
      <c r="M115" s="49">
        <f>市町入込数2!N20</f>
        <v>1594851</v>
      </c>
      <c r="N115" s="49">
        <f>市町入込数2!O20</f>
        <v>1660843</v>
      </c>
      <c r="O115" s="96">
        <f>市町入込数2!P20</f>
        <v>2285380</v>
      </c>
    </row>
    <row r="116" spans="1:15" x14ac:dyDescent="0.15">
      <c r="A116" s="72"/>
      <c r="B116" s="61" t="s">
        <v>166</v>
      </c>
      <c r="C116" s="53">
        <f>市町入込数2!Q20</f>
        <v>7000</v>
      </c>
      <c r="D116" s="53">
        <f>市町入込数2!R20</f>
        <v>7800</v>
      </c>
      <c r="E116" s="53">
        <f>市町入込数2!S20</f>
        <v>9155</v>
      </c>
      <c r="F116" s="53">
        <f>市町入込数2!T20</f>
        <v>9446</v>
      </c>
      <c r="G116" s="53">
        <f>市町入込数2!U20</f>
        <v>44361</v>
      </c>
      <c r="H116" s="53">
        <f>市町入込数2!V20</f>
        <v>94681</v>
      </c>
      <c r="I116" s="53">
        <f>市町入込数2!W20</f>
        <v>73973</v>
      </c>
      <c r="J116" s="53">
        <f>市町入込数2!X20</f>
        <v>72778</v>
      </c>
      <c r="K116" s="53">
        <f>市町入込数2!Y20</f>
        <v>73534</v>
      </c>
      <c r="L116" s="53">
        <f>市町入込数2!Z20</f>
        <v>69137</v>
      </c>
      <c r="M116" s="53">
        <f>市町入込数2!AA20</f>
        <v>48943</v>
      </c>
      <c r="N116" s="53">
        <f>市町入込数2!AB20</f>
        <v>54689</v>
      </c>
      <c r="O116" s="886">
        <f>市町入込数2!AC20</f>
        <v>86214</v>
      </c>
    </row>
    <row r="117" spans="1:15" x14ac:dyDescent="0.15">
      <c r="B117" t="s">
        <v>158</v>
      </c>
      <c r="C117" s="54">
        <v>7</v>
      </c>
      <c r="D117" s="54">
        <v>7</v>
      </c>
      <c r="E117" s="54">
        <v>9</v>
      </c>
      <c r="F117" s="54">
        <v>9</v>
      </c>
      <c r="G117" s="54">
        <v>44</v>
      </c>
      <c r="H117" s="54">
        <v>95</v>
      </c>
      <c r="I117" s="79">
        <v>74</v>
      </c>
      <c r="J117" s="50">
        <f>宿泊者数!R19</f>
        <v>73</v>
      </c>
      <c r="K117" s="50">
        <f>宿泊者数!R42</f>
        <v>73.534000000000006</v>
      </c>
      <c r="L117" s="50">
        <f>宿泊者数!R65</f>
        <v>69.137</v>
      </c>
      <c r="M117" s="50">
        <f>宿泊者数!R88</f>
        <v>48.942999999999998</v>
      </c>
      <c r="N117" s="152">
        <f>宿泊者数!R120</f>
        <v>54.689</v>
      </c>
      <c r="O117" s="792">
        <f>宿泊者数!R142</f>
        <v>86.213999999999999</v>
      </c>
    </row>
    <row r="118" spans="1:15" x14ac:dyDescent="0.15">
      <c r="B118" t="s">
        <v>159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78">
        <v>0</v>
      </c>
      <c r="J118" s="50">
        <f>宿泊者数!R20</f>
        <v>0</v>
      </c>
      <c r="K118" s="50">
        <f>宿泊者数!R43</f>
        <v>0</v>
      </c>
      <c r="L118" s="50">
        <f>宿泊者数!R66</f>
        <v>0</v>
      </c>
      <c r="M118" s="50">
        <f>宿泊者数!R89</f>
        <v>0</v>
      </c>
      <c r="N118" s="50">
        <f>宿泊者数!R121</f>
        <v>0</v>
      </c>
      <c r="O118" s="511">
        <f>宿泊者数!R143</f>
        <v>0</v>
      </c>
    </row>
    <row r="119" spans="1:15" x14ac:dyDescent="0.15">
      <c r="B119" t="s">
        <v>160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78">
        <v>0</v>
      </c>
      <c r="J119" s="50">
        <f>宿泊者数!R21</f>
        <v>0</v>
      </c>
      <c r="K119" s="50">
        <f>宿泊者数!R44</f>
        <v>0</v>
      </c>
      <c r="L119" s="50">
        <f>宿泊者数!R67</f>
        <v>0</v>
      </c>
      <c r="M119" s="50">
        <f>宿泊者数!R90</f>
        <v>0</v>
      </c>
      <c r="N119" s="50">
        <f>宿泊者数!R122</f>
        <v>0</v>
      </c>
      <c r="O119" s="511">
        <f>宿泊者数!R144</f>
        <v>0</v>
      </c>
    </row>
    <row r="120" spans="1:15" x14ac:dyDescent="0.15">
      <c r="B120" t="s">
        <v>161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78">
        <v>0</v>
      </c>
      <c r="J120" s="50">
        <f>宿泊者数!R22</f>
        <v>0</v>
      </c>
      <c r="K120" s="50">
        <f>宿泊者数!R45</f>
        <v>0</v>
      </c>
      <c r="L120" s="50">
        <f>宿泊者数!R68</f>
        <v>0</v>
      </c>
      <c r="M120" s="50">
        <f>宿泊者数!R91</f>
        <v>0</v>
      </c>
      <c r="N120" s="50">
        <f>宿泊者数!R123</f>
        <v>0</v>
      </c>
      <c r="O120" s="511">
        <f>宿泊者数!R145</f>
        <v>0</v>
      </c>
    </row>
    <row r="121" spans="1:15" x14ac:dyDescent="0.15">
      <c r="B121" t="s">
        <v>162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宿泊者数!R23</f>
        <v>0</v>
      </c>
      <c r="K121" s="50">
        <f>宿泊者数!R46</f>
        <v>0</v>
      </c>
      <c r="L121" s="50">
        <f>宿泊者数!R69</f>
        <v>0</v>
      </c>
      <c r="M121" s="50">
        <f>宿泊者数!R92</f>
        <v>0</v>
      </c>
      <c r="N121" s="50">
        <f>宿泊者数!R124</f>
        <v>0</v>
      </c>
      <c r="O121" s="511">
        <f>宿泊者数!R146</f>
        <v>0</v>
      </c>
    </row>
    <row r="122" spans="1:15" x14ac:dyDescent="0.15">
      <c r="B122" t="s">
        <v>163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78">
        <v>0</v>
      </c>
      <c r="J122" s="50">
        <f>宿泊者数!R24</f>
        <v>0</v>
      </c>
      <c r="K122" s="50">
        <f>宿泊者数!R47</f>
        <v>0</v>
      </c>
      <c r="L122" s="50">
        <f>宿泊者数!R70</f>
        <v>0</v>
      </c>
      <c r="M122" s="50">
        <f>宿泊者数!R93</f>
        <v>0</v>
      </c>
      <c r="N122" s="50">
        <f>宿泊者数!R125</f>
        <v>0</v>
      </c>
      <c r="O122" s="511">
        <f>宿泊者数!R147</f>
        <v>0</v>
      </c>
    </row>
    <row r="123" spans="1:15" x14ac:dyDescent="0.15">
      <c r="A123" s="61"/>
      <c r="B123" s="61" t="s">
        <v>164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宿泊者数!R25</f>
        <v>0</v>
      </c>
      <c r="K123" s="50">
        <f>宿泊者数!R48</f>
        <v>0</v>
      </c>
      <c r="L123" s="50">
        <f>宿泊者数!R71</f>
        <v>0</v>
      </c>
      <c r="M123" s="50">
        <f>宿泊者数!R94</f>
        <v>0</v>
      </c>
      <c r="N123" s="55">
        <f>宿泊者数!R126</f>
        <v>0</v>
      </c>
      <c r="O123" s="793">
        <f>宿泊者数!R148</f>
        <v>0</v>
      </c>
    </row>
    <row r="124" spans="1:15" x14ac:dyDescent="0.15">
      <c r="A124" s="93" t="s">
        <v>30</v>
      </c>
      <c r="B124" s="43" t="s">
        <v>165</v>
      </c>
      <c r="C124" s="47">
        <f>市町入込数2!D21</f>
        <v>817000</v>
      </c>
      <c r="D124" s="47">
        <f>市町入込数2!E21</f>
        <v>784736</v>
      </c>
      <c r="E124" s="47">
        <f>市町入込数2!F21</f>
        <v>823503</v>
      </c>
      <c r="F124" s="47">
        <f>市町入込数2!G21</f>
        <v>859234</v>
      </c>
      <c r="G124" s="47">
        <f>市町入込数2!H21</f>
        <v>818710</v>
      </c>
      <c r="H124" s="47">
        <f>市町入込数2!I21</f>
        <v>862060</v>
      </c>
      <c r="I124" s="47">
        <f>市町入込数2!J21</f>
        <v>836126</v>
      </c>
      <c r="J124" s="47">
        <f>市町入込数2!K21</f>
        <v>811909</v>
      </c>
      <c r="K124" s="47">
        <f>市町入込数2!L21</f>
        <v>885667</v>
      </c>
      <c r="L124" s="47">
        <f>市町入込数2!M21</f>
        <v>1025287</v>
      </c>
      <c r="M124" s="47">
        <f>市町入込数2!N21</f>
        <v>820459</v>
      </c>
      <c r="N124" s="47">
        <f>市町入込数2!O21</f>
        <v>900895</v>
      </c>
      <c r="O124" s="97">
        <f>市町入込数2!P21</f>
        <v>1130890</v>
      </c>
    </row>
    <row r="125" spans="1:15" x14ac:dyDescent="0.15">
      <c r="A125" s="72"/>
      <c r="B125" s="61" t="s">
        <v>166</v>
      </c>
      <c r="C125" s="53">
        <f>市町入込数2!Q21</f>
        <v>36000</v>
      </c>
      <c r="D125" s="53">
        <f>市町入込数2!R21</f>
        <v>36000</v>
      </c>
      <c r="E125" s="53">
        <f>市町入込数2!S21</f>
        <v>35000</v>
      </c>
      <c r="F125" s="53">
        <f>市町入込数2!T21</f>
        <v>35000</v>
      </c>
      <c r="G125" s="53">
        <f>市町入込数2!U21</f>
        <v>35000</v>
      </c>
      <c r="H125" s="53">
        <f>市町入込数2!V21</f>
        <v>35000</v>
      </c>
      <c r="I125" s="53">
        <f>市町入込数2!W21</f>
        <v>35000</v>
      </c>
      <c r="J125" s="53">
        <f>市町入込数2!X21</f>
        <v>24858</v>
      </c>
      <c r="K125" s="53">
        <f>市町入込数2!Y21</f>
        <v>34891</v>
      </c>
      <c r="L125" s="53">
        <f>市町入込数2!Z21</f>
        <v>75420</v>
      </c>
      <c r="M125" s="53">
        <f>市町入込数2!AA21</f>
        <v>52713</v>
      </c>
      <c r="N125" s="53">
        <f>市町入込数2!AB21</f>
        <v>53958</v>
      </c>
      <c r="O125" s="886">
        <f>市町入込数2!AC21</f>
        <v>74313</v>
      </c>
    </row>
    <row r="126" spans="1:15" x14ac:dyDescent="0.15">
      <c r="B126" t="s">
        <v>158</v>
      </c>
      <c r="C126" s="54">
        <v>18</v>
      </c>
      <c r="D126" s="54">
        <v>18</v>
      </c>
      <c r="E126" s="54">
        <v>18</v>
      </c>
      <c r="F126" s="54">
        <v>18</v>
      </c>
      <c r="G126" s="54">
        <v>18</v>
      </c>
      <c r="H126" s="54">
        <v>18</v>
      </c>
      <c r="I126" s="79">
        <v>18</v>
      </c>
      <c r="J126" s="50">
        <f>宿泊者数!S19</f>
        <v>11</v>
      </c>
      <c r="K126" s="50">
        <f>宿泊者数!S42</f>
        <v>16.777999999999999</v>
      </c>
      <c r="L126" s="50">
        <f>宿泊者数!S65</f>
        <v>48.107999999999997</v>
      </c>
      <c r="M126" s="50">
        <f>宿泊者数!S88</f>
        <v>39.537999999999997</v>
      </c>
      <c r="N126" s="152">
        <f>宿泊者数!S120</f>
        <v>38.11</v>
      </c>
      <c r="O126" s="792">
        <f>宿泊者数!S142</f>
        <v>48.683</v>
      </c>
    </row>
    <row r="127" spans="1:15" x14ac:dyDescent="0.15">
      <c r="B127" t="s">
        <v>159</v>
      </c>
      <c r="C127" s="54">
        <v>1</v>
      </c>
      <c r="D127" s="54">
        <v>1</v>
      </c>
      <c r="E127" s="54">
        <v>0</v>
      </c>
      <c r="F127" s="54">
        <v>0</v>
      </c>
      <c r="G127" s="54">
        <v>0</v>
      </c>
      <c r="H127" s="54">
        <v>0</v>
      </c>
      <c r="I127" s="78">
        <v>0</v>
      </c>
      <c r="J127" s="50">
        <f>宿泊者数!S20</f>
        <v>0</v>
      </c>
      <c r="K127" s="50">
        <f>宿泊者数!S43</f>
        <v>0</v>
      </c>
      <c r="L127" s="50">
        <f>宿泊者数!S66</f>
        <v>0</v>
      </c>
      <c r="M127" s="50">
        <f>宿泊者数!S89</f>
        <v>0</v>
      </c>
      <c r="N127" s="50">
        <f>宿泊者数!S121</f>
        <v>0</v>
      </c>
      <c r="O127" s="511">
        <f>宿泊者数!S143</f>
        <v>0</v>
      </c>
    </row>
    <row r="128" spans="1:15" x14ac:dyDescent="0.15">
      <c r="B128" t="s">
        <v>160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78">
        <v>0</v>
      </c>
      <c r="J128" s="50">
        <f>宿泊者数!S21</f>
        <v>0</v>
      </c>
      <c r="K128" s="50">
        <f>宿泊者数!S44</f>
        <v>0</v>
      </c>
      <c r="L128" s="50">
        <f>宿泊者数!S67</f>
        <v>0</v>
      </c>
      <c r="M128" s="50">
        <f>宿泊者数!S90</f>
        <v>0</v>
      </c>
      <c r="N128" s="50">
        <f>宿泊者数!S122</f>
        <v>0</v>
      </c>
      <c r="O128" s="511">
        <f>宿泊者数!S144</f>
        <v>0</v>
      </c>
    </row>
    <row r="129" spans="1:15" x14ac:dyDescent="0.15">
      <c r="B129" t="s">
        <v>161</v>
      </c>
      <c r="C129" s="54">
        <v>17</v>
      </c>
      <c r="D129" s="454">
        <v>17</v>
      </c>
      <c r="E129" s="54">
        <v>17</v>
      </c>
      <c r="F129" s="54">
        <v>17</v>
      </c>
      <c r="G129" s="54">
        <v>17</v>
      </c>
      <c r="H129" s="54">
        <v>17</v>
      </c>
      <c r="I129" s="78">
        <v>17</v>
      </c>
      <c r="J129" s="50">
        <f>宿泊者数!S22</f>
        <v>14</v>
      </c>
      <c r="K129" s="50">
        <f>宿泊者数!S45</f>
        <v>18.113</v>
      </c>
      <c r="L129" s="50">
        <f>宿泊者数!S68</f>
        <v>27.312000000000001</v>
      </c>
      <c r="M129" s="50">
        <f>宿泊者数!S91</f>
        <v>13.175000000000001</v>
      </c>
      <c r="N129" s="50">
        <f>宿泊者数!S123</f>
        <v>15.848000000000001</v>
      </c>
      <c r="O129" s="511">
        <f>宿泊者数!S145</f>
        <v>25.63</v>
      </c>
    </row>
    <row r="130" spans="1:15" x14ac:dyDescent="0.15">
      <c r="B130" t="s">
        <v>162</v>
      </c>
      <c r="C130" s="49">
        <v>0</v>
      </c>
      <c r="D130" s="453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宿泊者数!S23</f>
        <v>0</v>
      </c>
      <c r="K130" s="50">
        <f>宿泊者数!S46</f>
        <v>0</v>
      </c>
      <c r="L130" s="50">
        <f>宿泊者数!S69</f>
        <v>0</v>
      </c>
      <c r="M130" s="50">
        <f>宿泊者数!S92</f>
        <v>0</v>
      </c>
      <c r="N130" s="50">
        <f>宿泊者数!S124</f>
        <v>0</v>
      </c>
      <c r="O130" s="511">
        <f>宿泊者数!S146</f>
        <v>0</v>
      </c>
    </row>
    <row r="131" spans="1:15" x14ac:dyDescent="0.15">
      <c r="B131" t="s">
        <v>163</v>
      </c>
      <c r="C131" s="95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宿泊者数!S24</f>
        <v>0</v>
      </c>
      <c r="K131" s="50">
        <f>宿泊者数!S47</f>
        <v>0</v>
      </c>
      <c r="L131" s="50">
        <f>宿泊者数!S70</f>
        <v>0</v>
      </c>
      <c r="M131" s="50">
        <f>宿泊者数!S93</f>
        <v>0</v>
      </c>
      <c r="N131" s="50">
        <f>宿泊者数!S125</f>
        <v>0</v>
      </c>
      <c r="O131" s="511">
        <f>宿泊者数!S147</f>
        <v>0</v>
      </c>
    </row>
    <row r="132" spans="1:15" x14ac:dyDescent="0.15">
      <c r="A132" s="61"/>
      <c r="B132" s="61" t="s">
        <v>164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80">
        <v>0</v>
      </c>
      <c r="J132" s="50">
        <f>宿泊者数!S25</f>
        <v>0</v>
      </c>
      <c r="K132" s="50">
        <f>宿泊者数!S48</f>
        <v>0</v>
      </c>
      <c r="L132" s="50">
        <f>宿泊者数!S71</f>
        <v>0</v>
      </c>
      <c r="M132" s="50">
        <f>宿泊者数!S94</f>
        <v>0</v>
      </c>
      <c r="N132" s="55">
        <f>宿泊者数!S126</f>
        <v>0</v>
      </c>
      <c r="O132" s="793">
        <f>宿泊者数!S148</f>
        <v>0</v>
      </c>
    </row>
    <row r="133" spans="1:15" x14ac:dyDescent="0.15">
      <c r="A133" s="93" t="s">
        <v>29</v>
      </c>
      <c r="B133" s="43" t="s">
        <v>165</v>
      </c>
      <c r="C133" s="47">
        <f>市町入込数2!D22</f>
        <v>3060000</v>
      </c>
      <c r="D133" s="47">
        <f>市町入込数2!E22</f>
        <v>2978359</v>
      </c>
      <c r="E133" s="47">
        <f>市町入込数2!F22</f>
        <v>3043024</v>
      </c>
      <c r="F133" s="47">
        <f>市町入込数2!G22</f>
        <v>2957131</v>
      </c>
      <c r="G133" s="47">
        <f>市町入込数2!H22</f>
        <v>3215026</v>
      </c>
      <c r="H133" s="47">
        <f>市町入込数2!I22</f>
        <v>3322262</v>
      </c>
      <c r="I133" s="47">
        <f>市町入込数2!J22</f>
        <v>3149926</v>
      </c>
      <c r="J133" s="47">
        <f>市町入込数2!K22</f>
        <v>3145343</v>
      </c>
      <c r="K133" s="47">
        <f>市町入込数2!L22</f>
        <v>3308370</v>
      </c>
      <c r="L133" s="47">
        <f>市町入込数2!M22</f>
        <v>3254343</v>
      </c>
      <c r="M133" s="47">
        <f>市町入込数2!N22</f>
        <v>2592154</v>
      </c>
      <c r="N133" s="47">
        <f>市町入込数2!O22</f>
        <v>2674123</v>
      </c>
      <c r="O133" s="97">
        <f>市町入込数2!P22</f>
        <v>3053553</v>
      </c>
    </row>
    <row r="134" spans="1:15" x14ac:dyDescent="0.15">
      <c r="A134" s="72"/>
      <c r="B134" s="61" t="s">
        <v>166</v>
      </c>
      <c r="C134" s="53">
        <f>市町入込数2!Q22</f>
        <v>225000</v>
      </c>
      <c r="D134" s="53">
        <f>市町入込数2!R22</f>
        <v>213579</v>
      </c>
      <c r="E134" s="53">
        <f>市町入込数2!S22</f>
        <v>201277</v>
      </c>
      <c r="F134" s="53">
        <f>市町入込数2!T22</f>
        <v>200088</v>
      </c>
      <c r="G134" s="53">
        <f>市町入込数2!U22</f>
        <v>216094</v>
      </c>
      <c r="H134" s="53">
        <f>市町入込数2!V22</f>
        <v>157601</v>
      </c>
      <c r="I134" s="53">
        <f>市町入込数2!W22</f>
        <v>207073</v>
      </c>
      <c r="J134" s="53">
        <f>市町入込数2!X22</f>
        <v>193416</v>
      </c>
      <c r="K134" s="53">
        <f>市町入込数2!Y22</f>
        <v>191800</v>
      </c>
      <c r="L134" s="53">
        <f>市町入込数2!Z22</f>
        <v>157649</v>
      </c>
      <c r="M134" s="49">
        <f>市町入込数2!AA22</f>
        <v>55849</v>
      </c>
      <c r="N134" s="49">
        <f>市町入込数2!AB22</f>
        <v>86017</v>
      </c>
      <c r="O134" s="96">
        <f>市町入込数2!AC22</f>
        <v>115112</v>
      </c>
    </row>
    <row r="135" spans="1:15" x14ac:dyDescent="0.15">
      <c r="B135" t="s">
        <v>158</v>
      </c>
      <c r="C135" s="54">
        <v>104</v>
      </c>
      <c r="D135" s="54">
        <v>107</v>
      </c>
      <c r="E135" s="54">
        <v>117</v>
      </c>
      <c r="F135" s="54">
        <v>119</v>
      </c>
      <c r="G135" s="54">
        <v>129</v>
      </c>
      <c r="H135" s="54">
        <v>133</v>
      </c>
      <c r="I135" s="79">
        <v>134</v>
      </c>
      <c r="J135" s="50">
        <f>宿泊者数!T19</f>
        <v>129</v>
      </c>
      <c r="K135" s="50">
        <f>宿泊者数!T42</f>
        <v>126.057</v>
      </c>
      <c r="L135" s="152">
        <f>宿泊者数!T65</f>
        <v>95.674000000000007</v>
      </c>
      <c r="M135" s="152">
        <f>宿泊者数!T88</f>
        <v>38.835000000000001</v>
      </c>
      <c r="N135" s="152">
        <f>宿泊者数!T120</f>
        <v>40.183</v>
      </c>
      <c r="O135" s="792">
        <f>宿泊者数!T142</f>
        <v>73.686000000000007</v>
      </c>
    </row>
    <row r="136" spans="1:15" x14ac:dyDescent="0.15">
      <c r="B136" t="s">
        <v>159</v>
      </c>
      <c r="C136" s="54">
        <v>46</v>
      </c>
      <c r="D136" s="54">
        <v>26</v>
      </c>
      <c r="E136" s="54">
        <v>14</v>
      </c>
      <c r="F136" s="54">
        <v>14</v>
      </c>
      <c r="G136" s="54">
        <v>15</v>
      </c>
      <c r="H136" s="54">
        <v>12</v>
      </c>
      <c r="I136" s="78">
        <v>15</v>
      </c>
      <c r="J136" s="50">
        <f>宿泊者数!T20</f>
        <v>15</v>
      </c>
      <c r="K136" s="50">
        <f>宿泊者数!T43</f>
        <v>14.829000000000001</v>
      </c>
      <c r="L136" s="50">
        <f>宿泊者数!T66</f>
        <v>8.8409999999999993</v>
      </c>
      <c r="M136" s="50">
        <f>宿泊者数!T89</f>
        <v>3.19</v>
      </c>
      <c r="N136" s="50">
        <f>宿泊者数!T121</f>
        <v>2.0950000000000002</v>
      </c>
      <c r="O136" s="511">
        <f>宿泊者数!T143</f>
        <v>8.5039999999999996</v>
      </c>
    </row>
    <row r="137" spans="1:15" x14ac:dyDescent="0.15">
      <c r="B137" t="s">
        <v>160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宿泊者数!T21</f>
        <v>0</v>
      </c>
      <c r="K137" s="50">
        <f>宿泊者数!T44</f>
        <v>0</v>
      </c>
      <c r="L137" s="50">
        <f>宿泊者数!T67</f>
        <v>0</v>
      </c>
      <c r="M137" s="50">
        <f>宿泊者数!T90</f>
        <v>0</v>
      </c>
      <c r="N137" s="50">
        <f>宿泊者数!T122</f>
        <v>0</v>
      </c>
      <c r="O137" s="511">
        <f>宿泊者数!T144</f>
        <v>0</v>
      </c>
    </row>
    <row r="138" spans="1:15" x14ac:dyDescent="0.15">
      <c r="B138" t="s">
        <v>161</v>
      </c>
      <c r="C138" s="54">
        <v>59</v>
      </c>
      <c r="D138" s="54">
        <v>60</v>
      </c>
      <c r="E138" s="54">
        <v>59</v>
      </c>
      <c r="F138" s="54">
        <v>55</v>
      </c>
      <c r="G138" s="54">
        <v>59</v>
      </c>
      <c r="H138" s="54">
        <v>3</v>
      </c>
      <c r="I138" s="78">
        <v>42</v>
      </c>
      <c r="J138" s="50">
        <f>宿泊者数!T22</f>
        <v>38</v>
      </c>
      <c r="K138" s="50">
        <f>宿泊者数!T45</f>
        <v>38.9</v>
      </c>
      <c r="L138" s="50">
        <f>宿泊者数!T68</f>
        <v>37.472999999999999</v>
      </c>
      <c r="M138" s="50">
        <f>宿泊者数!T91</f>
        <v>2.1</v>
      </c>
      <c r="N138" s="50">
        <f>宿泊者数!T123</f>
        <v>9.4380000000000006</v>
      </c>
      <c r="O138" s="511">
        <f>宿泊者数!T145</f>
        <v>20.312999999999999</v>
      </c>
    </row>
    <row r="139" spans="1:15" x14ac:dyDescent="0.15">
      <c r="B139" t="s">
        <v>162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宿泊者数!T23</f>
        <v>0</v>
      </c>
      <c r="K139" s="50">
        <f>宿泊者数!T46</f>
        <v>0</v>
      </c>
      <c r="L139" s="50">
        <f>宿泊者数!T69</f>
        <v>0</v>
      </c>
      <c r="M139" s="50">
        <f>宿泊者数!T92</f>
        <v>0</v>
      </c>
      <c r="N139" s="50">
        <f>宿泊者数!T124</f>
        <v>0</v>
      </c>
      <c r="O139" s="511">
        <f>宿泊者数!T146</f>
        <v>0</v>
      </c>
    </row>
    <row r="140" spans="1:15" x14ac:dyDescent="0.15">
      <c r="B140" t="s">
        <v>163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宿泊者数!T24</f>
        <v>0</v>
      </c>
      <c r="K140" s="50">
        <f>宿泊者数!T47</f>
        <v>0</v>
      </c>
      <c r="L140" s="50">
        <f>宿泊者数!T70</f>
        <v>0</v>
      </c>
      <c r="M140" s="50">
        <f>宿泊者数!T93</f>
        <v>0</v>
      </c>
      <c r="N140" s="50">
        <f>宿泊者数!T125</f>
        <v>0</v>
      </c>
      <c r="O140" s="511">
        <f>宿泊者数!T147</f>
        <v>0</v>
      </c>
    </row>
    <row r="141" spans="1:15" x14ac:dyDescent="0.15">
      <c r="A141" s="61"/>
      <c r="B141" s="61" t="s">
        <v>164</v>
      </c>
      <c r="C141" s="53">
        <v>16</v>
      </c>
      <c r="D141" s="53">
        <v>21</v>
      </c>
      <c r="E141" s="53">
        <v>11</v>
      </c>
      <c r="F141" s="53">
        <v>12</v>
      </c>
      <c r="G141" s="53">
        <v>13</v>
      </c>
      <c r="H141" s="53">
        <v>9</v>
      </c>
      <c r="I141" s="80">
        <v>16</v>
      </c>
      <c r="J141" s="50">
        <f>宿泊者数!T25</f>
        <v>12</v>
      </c>
      <c r="K141" s="50">
        <f>宿泊者数!T48</f>
        <v>12.013999999999999</v>
      </c>
      <c r="L141" s="55">
        <f>宿泊者数!T71</f>
        <v>15.661</v>
      </c>
      <c r="M141" s="55">
        <f>宿泊者数!T94</f>
        <v>11.724</v>
      </c>
      <c r="N141" s="55">
        <f>宿泊者数!T126</f>
        <v>34.301000000000002</v>
      </c>
      <c r="O141" s="793">
        <f>宿泊者数!T148</f>
        <v>12.609</v>
      </c>
    </row>
    <row r="142" spans="1:15" x14ac:dyDescent="0.15">
      <c r="A142" s="93" t="s">
        <v>27</v>
      </c>
      <c r="B142" s="43" t="s">
        <v>165</v>
      </c>
      <c r="C142" s="47">
        <f>市町入込数2!D23</f>
        <v>774000</v>
      </c>
      <c r="D142" s="47">
        <f>市町入込数2!E23</f>
        <v>763638</v>
      </c>
      <c r="E142" s="47">
        <f>市町入込数2!F23</f>
        <v>950464</v>
      </c>
      <c r="F142" s="47">
        <f>市町入込数2!G23</f>
        <v>1030339</v>
      </c>
      <c r="G142" s="47">
        <f>市町入込数2!H23</f>
        <v>1097736</v>
      </c>
      <c r="H142" s="47">
        <f>市町入込数2!I23</f>
        <v>1111850</v>
      </c>
      <c r="I142" s="47">
        <f>市町入込数2!J23</f>
        <v>1118915</v>
      </c>
      <c r="J142" s="47">
        <f>市町入込数2!K23</f>
        <v>1030562</v>
      </c>
      <c r="K142" s="47">
        <f>市町入込数2!L23</f>
        <v>1088267</v>
      </c>
      <c r="L142" s="47">
        <f>市町入込数2!M23</f>
        <v>1021368</v>
      </c>
      <c r="M142" s="49">
        <f>市町入込数2!N23</f>
        <v>817566</v>
      </c>
      <c r="N142" s="49">
        <f>市町入込数2!O23</f>
        <v>785745</v>
      </c>
      <c r="O142" s="96">
        <f>市町入込数2!P23</f>
        <v>892345</v>
      </c>
    </row>
    <row r="143" spans="1:15" x14ac:dyDescent="0.15">
      <c r="A143" s="72"/>
      <c r="B143" s="61" t="s">
        <v>166</v>
      </c>
      <c r="C143" s="53">
        <f>市町入込数2!Q23</f>
        <v>48000</v>
      </c>
      <c r="D143" s="53">
        <f>市町入込数2!R23</f>
        <v>46000</v>
      </c>
      <c r="E143" s="53">
        <f>市町入込数2!S23</f>
        <v>46600</v>
      </c>
      <c r="F143" s="53">
        <f>市町入込数2!T23</f>
        <v>47400</v>
      </c>
      <c r="G143" s="53">
        <f>市町入込数2!U23</f>
        <v>45600</v>
      </c>
      <c r="H143" s="53">
        <f>市町入込数2!V23</f>
        <v>41200</v>
      </c>
      <c r="I143" s="53">
        <f>市町入込数2!W23</f>
        <v>40500</v>
      </c>
      <c r="J143" s="53">
        <f>市町入込数2!X23</f>
        <v>37500</v>
      </c>
      <c r="K143" s="53">
        <f>市町入込数2!Y23</f>
        <v>12779</v>
      </c>
      <c r="L143" s="53">
        <f>市町入込数2!Z23</f>
        <v>16979</v>
      </c>
      <c r="M143" s="49">
        <f>市町入込数2!AA23</f>
        <v>11749</v>
      </c>
      <c r="N143" s="49">
        <f>市町入込数2!AB23</f>
        <v>12432</v>
      </c>
      <c r="O143" s="96">
        <f>市町入込数2!AC23</f>
        <v>19065</v>
      </c>
    </row>
    <row r="144" spans="1:15" x14ac:dyDescent="0.15">
      <c r="A144" s="43"/>
      <c r="B144" s="43" t="s">
        <v>158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79">
        <v>0</v>
      </c>
      <c r="J144" s="50">
        <f>宿泊者数!U19</f>
        <v>0</v>
      </c>
      <c r="K144" s="50">
        <f>宿泊者数!U42</f>
        <v>0</v>
      </c>
      <c r="L144" s="152">
        <f>宿泊者数!U65</f>
        <v>0</v>
      </c>
      <c r="M144" s="152">
        <f>宿泊者数!U88</f>
        <v>0</v>
      </c>
      <c r="N144" s="152">
        <f>宿泊者数!U120</f>
        <v>0</v>
      </c>
      <c r="O144" s="792">
        <f>宿泊者数!U142</f>
        <v>0</v>
      </c>
    </row>
    <row r="145" spans="1:15" x14ac:dyDescent="0.15">
      <c r="B145" t="s">
        <v>159</v>
      </c>
      <c r="C145" s="49">
        <v>5</v>
      </c>
      <c r="D145" s="49">
        <v>5</v>
      </c>
      <c r="E145" s="49">
        <v>5</v>
      </c>
      <c r="F145" s="49">
        <v>4</v>
      </c>
      <c r="G145" s="49">
        <v>4</v>
      </c>
      <c r="H145" s="49">
        <v>3</v>
      </c>
      <c r="I145" s="78">
        <v>3</v>
      </c>
      <c r="J145" s="50">
        <f>宿泊者数!U20</f>
        <v>3</v>
      </c>
      <c r="K145" s="50">
        <f>宿泊者数!U43</f>
        <v>4.218</v>
      </c>
      <c r="L145" s="50">
        <f>宿泊者数!U66</f>
        <v>5.944</v>
      </c>
      <c r="M145" s="50">
        <f>宿泊者数!U89</f>
        <v>2.5409999999999999</v>
      </c>
      <c r="N145" s="50">
        <f>宿泊者数!U121</f>
        <v>2.5840000000000001</v>
      </c>
      <c r="O145" s="511">
        <f>宿泊者数!U143</f>
        <v>3.2519999999999998</v>
      </c>
    </row>
    <row r="146" spans="1:15" x14ac:dyDescent="0.15">
      <c r="B146" t="s">
        <v>160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78">
        <v>0</v>
      </c>
      <c r="J146" s="50">
        <f>宿泊者数!U21</f>
        <v>0</v>
      </c>
      <c r="K146" s="50">
        <f>宿泊者数!U44</f>
        <v>0</v>
      </c>
      <c r="L146" s="50">
        <f>宿泊者数!U67</f>
        <v>0</v>
      </c>
      <c r="M146" s="50">
        <f>宿泊者数!U90</f>
        <v>0</v>
      </c>
      <c r="N146" s="50">
        <f>宿泊者数!U122</f>
        <v>0</v>
      </c>
      <c r="O146" s="511">
        <f>宿泊者数!U144</f>
        <v>0</v>
      </c>
    </row>
    <row r="147" spans="1:15" x14ac:dyDescent="0.15">
      <c r="B147" t="s">
        <v>161</v>
      </c>
      <c r="C147" s="95">
        <v>33</v>
      </c>
      <c r="D147" s="49">
        <v>32</v>
      </c>
      <c r="E147" s="49">
        <v>33</v>
      </c>
      <c r="F147" s="49">
        <v>33</v>
      </c>
      <c r="G147" s="49">
        <v>34</v>
      </c>
      <c r="H147" s="49">
        <v>30</v>
      </c>
      <c r="I147" s="78">
        <v>30</v>
      </c>
      <c r="J147" s="50">
        <f>宿泊者数!U22</f>
        <v>28</v>
      </c>
      <c r="K147" s="50">
        <f>宿泊者数!U45</f>
        <v>5.0490000000000004</v>
      </c>
      <c r="L147" s="50">
        <f>宿泊者数!U68</f>
        <v>6.9370000000000003</v>
      </c>
      <c r="M147" s="50">
        <f>宿泊者数!U91</f>
        <v>5.8860000000000001</v>
      </c>
      <c r="N147" s="50">
        <f>宿泊者数!U123</f>
        <v>6.6230000000000002</v>
      </c>
      <c r="O147" s="511">
        <f>宿泊者数!U145</f>
        <v>12.458</v>
      </c>
    </row>
    <row r="148" spans="1:15" x14ac:dyDescent="0.15">
      <c r="B148" t="s">
        <v>162</v>
      </c>
      <c r="C148" s="95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宿泊者数!U23</f>
        <v>0</v>
      </c>
      <c r="K148" s="50">
        <f>宿泊者数!U46</f>
        <v>0</v>
      </c>
      <c r="L148" s="50">
        <f>宿泊者数!U69</f>
        <v>0</v>
      </c>
      <c r="M148" s="50">
        <f>宿泊者数!U92</f>
        <v>0</v>
      </c>
      <c r="N148" s="50">
        <f>宿泊者数!U124</f>
        <v>0</v>
      </c>
      <c r="O148" s="511">
        <f>宿泊者数!U146</f>
        <v>0</v>
      </c>
    </row>
    <row r="149" spans="1:15" x14ac:dyDescent="0.15">
      <c r="B149" t="s">
        <v>163</v>
      </c>
      <c r="C149" s="95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宿泊者数!U24</f>
        <v>0</v>
      </c>
      <c r="K149" s="50">
        <f>宿泊者数!U47</f>
        <v>0</v>
      </c>
      <c r="L149" s="50">
        <f>宿泊者数!U70</f>
        <v>0</v>
      </c>
      <c r="M149" s="50">
        <f>宿泊者数!U93</f>
        <v>0</v>
      </c>
      <c r="N149" s="50">
        <f>宿泊者数!U125</f>
        <v>0</v>
      </c>
      <c r="O149" s="511">
        <f>宿泊者数!U147</f>
        <v>0</v>
      </c>
    </row>
    <row r="150" spans="1:15" x14ac:dyDescent="0.15">
      <c r="A150" s="61"/>
      <c r="B150" s="61" t="s">
        <v>164</v>
      </c>
      <c r="C150" s="49">
        <v>10</v>
      </c>
      <c r="D150" s="53">
        <v>9</v>
      </c>
      <c r="E150" s="53">
        <v>9</v>
      </c>
      <c r="F150" s="53">
        <v>10</v>
      </c>
      <c r="G150" s="53">
        <v>8</v>
      </c>
      <c r="H150" s="53">
        <v>8</v>
      </c>
      <c r="I150" s="80">
        <v>8</v>
      </c>
      <c r="J150" s="50">
        <f>宿泊者数!U25</f>
        <v>7</v>
      </c>
      <c r="K150" s="50">
        <f>宿泊者数!U48</f>
        <v>3.512</v>
      </c>
      <c r="L150" s="55">
        <f>宿泊者数!U71</f>
        <v>4.0979999999999999</v>
      </c>
      <c r="M150" s="55">
        <f>宿泊者数!U94</f>
        <v>3.3220000000000001</v>
      </c>
      <c r="N150" s="55">
        <f>宿泊者数!U126</f>
        <v>3.2250000000000001</v>
      </c>
      <c r="O150" s="793">
        <f>宿泊者数!U148</f>
        <v>3.355</v>
      </c>
    </row>
    <row r="151" spans="1:15" x14ac:dyDescent="0.15">
      <c r="A151" s="109" t="s">
        <v>219</v>
      </c>
      <c r="B151" s="109" t="s">
        <v>165</v>
      </c>
      <c r="C151" s="98">
        <f>C97+C106+C115+C124+C133+C142</f>
        <v>13687000</v>
      </c>
      <c r="D151" s="98">
        <f>D97+D106+D115+D124+D133+D142</f>
        <v>13385475</v>
      </c>
      <c r="E151" s="98">
        <f t="shared" ref="E151:I151" si="42">E97+E106+E115+E124+E133+E142</f>
        <v>13764278</v>
      </c>
      <c r="F151" s="98">
        <f t="shared" si="42"/>
        <v>13712491</v>
      </c>
      <c r="G151" s="98">
        <f t="shared" si="42"/>
        <v>13360820</v>
      </c>
      <c r="H151" s="98">
        <f t="shared" si="42"/>
        <v>13666203</v>
      </c>
      <c r="I151" s="98">
        <f t="shared" si="42"/>
        <v>13576768</v>
      </c>
      <c r="J151" s="98">
        <f t="shared" ref="J151:K151" si="43">J97+J106+J115+J124+J133+J142</f>
        <v>13379022</v>
      </c>
      <c r="K151" s="98">
        <f t="shared" si="43"/>
        <v>13503561</v>
      </c>
      <c r="L151" s="98">
        <f t="shared" ref="L151:M151" si="44">L97+L106+L115+L124+L133+L142</f>
        <v>13383047</v>
      </c>
      <c r="M151" s="99">
        <f t="shared" si="44"/>
        <v>10483903</v>
      </c>
      <c r="N151" s="99">
        <f t="shared" ref="N151:O151" si="45">N97+N106+N115+N124+N133+N142</f>
        <v>11032212</v>
      </c>
      <c r="O151" s="99">
        <f t="shared" si="45"/>
        <v>12991136</v>
      </c>
    </row>
    <row r="152" spans="1:15" x14ac:dyDescent="0.15">
      <c r="A152" s="56"/>
      <c r="B152" s="110" t="s">
        <v>166</v>
      </c>
      <c r="C152" s="100">
        <f t="shared" ref="C152:I152" si="46">C98+C107+C116+C125+C134+C143</f>
        <v>487000</v>
      </c>
      <c r="D152" s="100">
        <f t="shared" ref="D152" si="47">D98+D107+D116+D125+D134+D143</f>
        <v>480090</v>
      </c>
      <c r="E152" s="100">
        <f t="shared" si="46"/>
        <v>456678</v>
      </c>
      <c r="F152" s="100">
        <f t="shared" si="46"/>
        <v>456371</v>
      </c>
      <c r="G152" s="100">
        <f t="shared" si="46"/>
        <v>506877</v>
      </c>
      <c r="H152" s="100">
        <f t="shared" si="46"/>
        <v>509929</v>
      </c>
      <c r="I152" s="100">
        <f t="shared" si="46"/>
        <v>533165</v>
      </c>
      <c r="J152" s="100">
        <f t="shared" ref="J152:K152" si="48">J98+J107+J116+J125+J134+J143</f>
        <v>577514</v>
      </c>
      <c r="K152" s="100">
        <f t="shared" si="48"/>
        <v>540992</v>
      </c>
      <c r="L152" s="100">
        <f t="shared" ref="L152:M152" si="49">L98+L107+L116+L125+L134+L143</f>
        <v>557519</v>
      </c>
      <c r="M152" s="100">
        <f t="shared" si="49"/>
        <v>324717</v>
      </c>
      <c r="N152" s="100">
        <f t="shared" ref="N152:O152" si="50">N98+N107+N116+N125+N134+N143</f>
        <v>363986</v>
      </c>
      <c r="O152" s="100">
        <f t="shared" si="50"/>
        <v>511275</v>
      </c>
    </row>
    <row r="153" spans="1:15" x14ac:dyDescent="0.15">
      <c r="A153" s="56"/>
      <c r="B153" s="111" t="s">
        <v>223</v>
      </c>
      <c r="C153" s="112">
        <f>C151+C152</f>
        <v>14174000</v>
      </c>
      <c r="D153" s="112">
        <f>D151+D152</f>
        <v>13865565</v>
      </c>
      <c r="E153" s="112">
        <f t="shared" ref="E153:I153" si="51">E151+E152</f>
        <v>14220956</v>
      </c>
      <c r="F153" s="112">
        <f t="shared" si="51"/>
        <v>14168862</v>
      </c>
      <c r="G153" s="112">
        <f t="shared" si="51"/>
        <v>13867697</v>
      </c>
      <c r="H153" s="112">
        <f t="shared" si="51"/>
        <v>14176132</v>
      </c>
      <c r="I153" s="112">
        <f t="shared" si="51"/>
        <v>14109933</v>
      </c>
      <c r="J153" s="112">
        <f t="shared" ref="J153:K153" si="52">J151+J152</f>
        <v>13956536</v>
      </c>
      <c r="K153" s="112">
        <f t="shared" si="52"/>
        <v>14044553</v>
      </c>
      <c r="L153" s="112">
        <f t="shared" ref="L153:M153" si="53">L151+L152</f>
        <v>13940566</v>
      </c>
      <c r="M153" s="112">
        <f t="shared" si="53"/>
        <v>10808620</v>
      </c>
      <c r="N153" s="112">
        <f t="shared" ref="N153:O153" si="54">N151+N152</f>
        <v>11396198</v>
      </c>
      <c r="O153" s="112">
        <f t="shared" si="54"/>
        <v>13502411</v>
      </c>
    </row>
    <row r="154" spans="1:15" x14ac:dyDescent="0.15">
      <c r="A154" s="56"/>
      <c r="B154" s="56" t="s">
        <v>158</v>
      </c>
      <c r="C154" s="99">
        <f t="shared" ref="C154:I160" si="55">C99+C108+C117+C126+C135+C144</f>
        <v>163</v>
      </c>
      <c r="D154" s="99">
        <f t="shared" ref="D154" si="56">D99+D108+D117+D126+D135+D144</f>
        <v>168</v>
      </c>
      <c r="E154" s="99">
        <f t="shared" si="55"/>
        <v>195</v>
      </c>
      <c r="F154" s="99">
        <f t="shared" si="55"/>
        <v>191</v>
      </c>
      <c r="G154" s="99">
        <f t="shared" si="55"/>
        <v>226</v>
      </c>
      <c r="H154" s="99">
        <f t="shared" si="55"/>
        <v>295</v>
      </c>
      <c r="I154" s="99">
        <f t="shared" si="55"/>
        <v>310</v>
      </c>
      <c r="J154" s="99">
        <f t="shared" ref="J154:K154" si="57">J99+J108+J117+J126+J135+J144</f>
        <v>357</v>
      </c>
      <c r="K154" s="99">
        <f t="shared" si="57"/>
        <v>366.67899999999997</v>
      </c>
      <c r="L154" s="99">
        <f t="shared" ref="L154:M154" si="58">L99+L108+L117+L126+L135+L144</f>
        <v>374.02700000000004</v>
      </c>
      <c r="M154" s="99">
        <f t="shared" si="58"/>
        <v>248.13500000000002</v>
      </c>
      <c r="N154" s="99">
        <f t="shared" ref="N154:O154" si="59">N99+N108+N117+N126+N135+N144</f>
        <v>254.166</v>
      </c>
      <c r="O154" s="99">
        <f t="shared" si="59"/>
        <v>362.678</v>
      </c>
    </row>
    <row r="155" spans="1:15" x14ac:dyDescent="0.15">
      <c r="A155" s="56"/>
      <c r="B155" s="56" t="s">
        <v>159</v>
      </c>
      <c r="C155" s="99">
        <f t="shared" si="55"/>
        <v>55</v>
      </c>
      <c r="D155" s="99">
        <f t="shared" ref="D155" si="60">D100+D109+D118+D127+D136+D145</f>
        <v>40</v>
      </c>
      <c r="E155" s="99">
        <f t="shared" si="55"/>
        <v>28</v>
      </c>
      <c r="F155" s="99">
        <f t="shared" si="55"/>
        <v>25</v>
      </c>
      <c r="G155" s="99">
        <f t="shared" si="55"/>
        <v>29</v>
      </c>
      <c r="H155" s="99">
        <f t="shared" si="55"/>
        <v>23</v>
      </c>
      <c r="I155" s="99">
        <f t="shared" si="55"/>
        <v>26</v>
      </c>
      <c r="J155" s="99">
        <f t="shared" ref="J155:K155" si="61">J100+J109+J118+J127+J136+J145</f>
        <v>26</v>
      </c>
      <c r="K155" s="99">
        <f t="shared" si="61"/>
        <v>26.038</v>
      </c>
      <c r="L155" s="99">
        <f t="shared" ref="L155:M155" si="62">L100+L109+L118+L127+L136+L145</f>
        <v>21.491999999999997</v>
      </c>
      <c r="M155" s="99">
        <f t="shared" si="62"/>
        <v>9.5850000000000009</v>
      </c>
      <c r="N155" s="99">
        <f t="shared" ref="N155:O155" si="63">N100+N109+N118+N127+N136+N145</f>
        <v>8.5329999999999995</v>
      </c>
      <c r="O155" s="99">
        <f t="shared" si="63"/>
        <v>15.733000000000001</v>
      </c>
    </row>
    <row r="156" spans="1:15" x14ac:dyDescent="0.15">
      <c r="A156" s="56"/>
      <c r="B156" s="56" t="s">
        <v>160</v>
      </c>
      <c r="C156" s="99">
        <f t="shared" si="55"/>
        <v>0</v>
      </c>
      <c r="D156" s="99">
        <f t="shared" ref="D156" si="64">D101+D110+D119+D128+D137+D146</f>
        <v>0</v>
      </c>
      <c r="E156" s="99">
        <f t="shared" si="55"/>
        <v>0</v>
      </c>
      <c r="F156" s="99">
        <f t="shared" si="55"/>
        <v>0</v>
      </c>
      <c r="G156" s="99">
        <f t="shared" si="55"/>
        <v>0</v>
      </c>
      <c r="H156" s="99">
        <f t="shared" si="55"/>
        <v>0</v>
      </c>
      <c r="I156" s="99">
        <f t="shared" si="55"/>
        <v>0</v>
      </c>
      <c r="J156" s="99">
        <f t="shared" ref="J156:K156" si="65">J101+J110+J119+J128+J137+J146</f>
        <v>0</v>
      </c>
      <c r="K156" s="99">
        <f t="shared" si="65"/>
        <v>0</v>
      </c>
      <c r="L156" s="99">
        <f t="shared" ref="L156:M156" si="66">L101+L110+L119+L128+L137+L146</f>
        <v>0</v>
      </c>
      <c r="M156" s="99">
        <f t="shared" si="66"/>
        <v>0</v>
      </c>
      <c r="N156" s="99">
        <f t="shared" ref="N156:O156" si="67">N101+N110+N119+N128+N137+N146</f>
        <v>0</v>
      </c>
      <c r="O156" s="99">
        <f t="shared" si="67"/>
        <v>0</v>
      </c>
    </row>
    <row r="157" spans="1:15" x14ac:dyDescent="0.15">
      <c r="A157" s="56"/>
      <c r="B157" s="56" t="s">
        <v>161</v>
      </c>
      <c r="C157" s="99">
        <f t="shared" si="55"/>
        <v>212</v>
      </c>
      <c r="D157" s="99">
        <f t="shared" ref="D157" si="68">D102+D111+D120+D129+D138+D147</f>
        <v>198</v>
      </c>
      <c r="E157" s="99">
        <f t="shared" si="55"/>
        <v>187</v>
      </c>
      <c r="F157" s="99">
        <f t="shared" si="55"/>
        <v>190</v>
      </c>
      <c r="G157" s="99">
        <f t="shared" si="55"/>
        <v>199</v>
      </c>
      <c r="H157" s="99">
        <f t="shared" si="55"/>
        <v>137</v>
      </c>
      <c r="I157" s="99">
        <f t="shared" si="55"/>
        <v>126</v>
      </c>
      <c r="J157" s="99">
        <f t="shared" ref="J157:K157" si="69">J102+J111+J120+J129+J138+J147</f>
        <v>136</v>
      </c>
      <c r="K157" s="99">
        <f t="shared" si="69"/>
        <v>90.17</v>
      </c>
      <c r="L157" s="99">
        <f t="shared" ref="L157:M157" si="70">L102+L111+L120+L129+L138+L147</f>
        <v>98.718999999999994</v>
      </c>
      <c r="M157" s="99">
        <f t="shared" si="70"/>
        <v>28.028000000000002</v>
      </c>
      <c r="N157" s="99">
        <f t="shared" ref="N157:O157" si="71">N102+N111+N120+N129+N138+N147</f>
        <v>38.97</v>
      </c>
      <c r="O157" s="99">
        <f t="shared" si="71"/>
        <v>79.397999999999996</v>
      </c>
    </row>
    <row r="158" spans="1:15" x14ac:dyDescent="0.15">
      <c r="A158" s="56"/>
      <c r="B158" s="56" t="s">
        <v>162</v>
      </c>
      <c r="C158" s="99">
        <f t="shared" si="55"/>
        <v>0</v>
      </c>
      <c r="D158" s="99">
        <f t="shared" ref="D158" si="72">D103+D112+D121+D130+D139+D148</f>
        <v>0</v>
      </c>
      <c r="E158" s="99">
        <f t="shared" si="55"/>
        <v>0</v>
      </c>
      <c r="F158" s="99">
        <f t="shared" si="55"/>
        <v>0</v>
      </c>
      <c r="G158" s="99">
        <f t="shared" si="55"/>
        <v>0</v>
      </c>
      <c r="H158" s="99">
        <f t="shared" si="55"/>
        <v>0</v>
      </c>
      <c r="I158" s="99">
        <f t="shared" si="55"/>
        <v>0</v>
      </c>
      <c r="J158" s="99">
        <f t="shared" ref="J158:K158" si="73">J103+J112+J121+J130+J139+J148</f>
        <v>0</v>
      </c>
      <c r="K158" s="99">
        <f t="shared" si="73"/>
        <v>0</v>
      </c>
      <c r="L158" s="99">
        <f t="shared" ref="L158:M158" si="74">L103+L112+L121+L130+L139+L148</f>
        <v>0</v>
      </c>
      <c r="M158" s="99">
        <f t="shared" si="74"/>
        <v>0</v>
      </c>
      <c r="N158" s="99">
        <f t="shared" ref="N158:O158" si="75">N103+N112+N121+N130+N139+N148</f>
        <v>0</v>
      </c>
      <c r="O158" s="99">
        <f t="shared" si="75"/>
        <v>0</v>
      </c>
    </row>
    <row r="159" spans="1:15" x14ac:dyDescent="0.15">
      <c r="A159" s="56"/>
      <c r="B159" s="56" t="s">
        <v>163</v>
      </c>
      <c r="C159" s="99">
        <f t="shared" si="55"/>
        <v>0</v>
      </c>
      <c r="D159" s="99">
        <f t="shared" ref="D159" si="76">D104+D113+D122+D131+D140+D149</f>
        <v>0</v>
      </c>
      <c r="E159" s="99">
        <f t="shared" si="55"/>
        <v>0</v>
      </c>
      <c r="F159" s="99">
        <f t="shared" si="55"/>
        <v>0</v>
      </c>
      <c r="G159" s="99">
        <f t="shared" si="55"/>
        <v>0</v>
      </c>
      <c r="H159" s="99">
        <f t="shared" si="55"/>
        <v>0</v>
      </c>
      <c r="I159" s="99">
        <f t="shared" si="55"/>
        <v>0</v>
      </c>
      <c r="J159" s="99">
        <f t="shared" ref="J159:K159" si="77">J104+J113+J122+J131+J140+J149</f>
        <v>0</v>
      </c>
      <c r="K159" s="99">
        <f t="shared" si="77"/>
        <v>0</v>
      </c>
      <c r="L159" s="99">
        <f t="shared" ref="L159:M159" si="78">L104+L113+L122+L131+L140+L149</f>
        <v>0</v>
      </c>
      <c r="M159" s="99">
        <f t="shared" si="78"/>
        <v>0</v>
      </c>
      <c r="N159" s="99">
        <f t="shared" ref="N159:O159" si="79">N104+N113+N122+N131+N140+N149</f>
        <v>0</v>
      </c>
      <c r="O159" s="99">
        <f t="shared" si="79"/>
        <v>0</v>
      </c>
    </row>
    <row r="160" spans="1:15" x14ac:dyDescent="0.15">
      <c r="A160" s="110"/>
      <c r="B160" s="110" t="s">
        <v>164</v>
      </c>
      <c r="C160" s="100">
        <f t="shared" si="55"/>
        <v>57</v>
      </c>
      <c r="D160" s="100">
        <f t="shared" ref="D160" si="80">D105+D114+D123+D132+D141+D150</f>
        <v>74</v>
      </c>
      <c r="E160" s="100">
        <f t="shared" si="55"/>
        <v>47</v>
      </c>
      <c r="F160" s="100">
        <f t="shared" si="55"/>
        <v>50</v>
      </c>
      <c r="G160" s="100">
        <f t="shared" si="55"/>
        <v>53</v>
      </c>
      <c r="H160" s="100">
        <f t="shared" si="55"/>
        <v>36</v>
      </c>
      <c r="I160" s="100">
        <f t="shared" si="55"/>
        <v>72</v>
      </c>
      <c r="J160" s="100">
        <f t="shared" ref="J160:K160" si="81">J105+J114+J123+J132+J141+J150</f>
        <v>61</v>
      </c>
      <c r="K160" s="100">
        <f t="shared" si="81"/>
        <v>58.105000000000004</v>
      </c>
      <c r="L160" s="100">
        <f t="shared" ref="L160:M160" si="82">L105+L114+L123+L132+L141+L150</f>
        <v>63.280999999999999</v>
      </c>
      <c r="M160" s="100">
        <f t="shared" si="82"/>
        <v>38.969000000000001</v>
      </c>
      <c r="N160" s="100">
        <f t="shared" ref="N160:O160" si="83">N105+N114+N123+N132+N141+N150</f>
        <v>62.317</v>
      </c>
      <c r="O160" s="100">
        <f t="shared" si="83"/>
        <v>53.465999999999994</v>
      </c>
    </row>
    <row r="161" spans="1:15" x14ac:dyDescent="0.15">
      <c r="C161" s="68">
        <f>SUM(C154:C160)</f>
        <v>487</v>
      </c>
      <c r="D161" s="68">
        <f>SUM(D154:D160)</f>
        <v>480</v>
      </c>
    </row>
    <row r="162" spans="1:15" x14ac:dyDescent="0.15">
      <c r="A162" t="s">
        <v>172</v>
      </c>
      <c r="B162" s="67"/>
      <c r="C162" s="345" t="s">
        <v>169</v>
      </c>
      <c r="D162" s="345" t="s">
        <v>70</v>
      </c>
      <c r="E162" s="789" t="s">
        <v>67</v>
      </c>
      <c r="F162" s="345" t="s">
        <v>61</v>
      </c>
      <c r="G162" s="345" t="s">
        <v>60</v>
      </c>
      <c r="H162" s="345" t="s">
        <v>75</v>
      </c>
      <c r="I162" s="345" t="s">
        <v>76</v>
      </c>
      <c r="J162" s="345" t="s">
        <v>395</v>
      </c>
      <c r="K162" s="345" t="s">
        <v>447</v>
      </c>
      <c r="L162" s="345" t="s">
        <v>464</v>
      </c>
      <c r="M162" s="396" t="s">
        <v>517</v>
      </c>
      <c r="N162" s="396" t="s">
        <v>2171</v>
      </c>
      <c r="O162" s="396" t="s">
        <v>2199</v>
      </c>
    </row>
    <row r="163" spans="1:15" x14ac:dyDescent="0.15">
      <c r="B163" t="s">
        <v>188</v>
      </c>
      <c r="C163" s="49">
        <f>SUM(C164:C170)</f>
        <v>364</v>
      </c>
      <c r="D163" s="49">
        <f>SUM(D164:D170)</f>
        <v>383</v>
      </c>
      <c r="E163" s="49">
        <f t="shared" ref="E163:H163" si="84">SUM(E164:E170)</f>
        <v>585</v>
      </c>
      <c r="F163" s="49">
        <f t="shared" si="84"/>
        <v>495</v>
      </c>
      <c r="G163" s="49">
        <f t="shared" si="84"/>
        <v>486</v>
      </c>
      <c r="H163" s="49">
        <f t="shared" si="84"/>
        <v>735</v>
      </c>
      <c r="I163" s="49">
        <f t="shared" ref="I163:J163" si="85">SUM(I164:I170)</f>
        <v>810</v>
      </c>
      <c r="J163" s="49">
        <f t="shared" si="85"/>
        <v>808</v>
      </c>
      <c r="K163" s="49">
        <f t="shared" ref="K163:L163" si="86">SUM(K164:K170)</f>
        <v>830</v>
      </c>
      <c r="L163" s="49">
        <f t="shared" si="86"/>
        <v>702</v>
      </c>
      <c r="M163" s="49">
        <f t="shared" ref="M163:N163" si="87">SUM(M164:M170)</f>
        <v>545</v>
      </c>
      <c r="N163" s="49">
        <f t="shared" si="87"/>
        <v>720</v>
      </c>
      <c r="O163" s="49">
        <f t="shared" ref="O163" si="88">SUM(O164:O170)</f>
        <v>804</v>
      </c>
    </row>
    <row r="164" spans="1:15" x14ac:dyDescent="0.15">
      <c r="B164" s="102" t="s">
        <v>158</v>
      </c>
      <c r="C164" s="49">
        <f t="shared" ref="C164:N164" si="89">ROUND(C71*C99/C154,0)</f>
        <v>272</v>
      </c>
      <c r="D164" s="49">
        <f t="shared" si="89"/>
        <v>306</v>
      </c>
      <c r="E164" s="49">
        <f t="shared" si="89"/>
        <v>514</v>
      </c>
      <c r="F164" s="49">
        <f t="shared" si="89"/>
        <v>408</v>
      </c>
      <c r="G164" s="49">
        <f t="shared" si="89"/>
        <v>356</v>
      </c>
      <c r="H164" s="49">
        <f t="shared" si="89"/>
        <v>562</v>
      </c>
      <c r="I164" s="49">
        <f t="shared" si="89"/>
        <v>638</v>
      </c>
      <c r="J164" s="49">
        <f t="shared" si="89"/>
        <v>636</v>
      </c>
      <c r="K164" s="49">
        <f t="shared" si="89"/>
        <v>660</v>
      </c>
      <c r="L164" s="49">
        <f t="shared" si="89"/>
        <v>540</v>
      </c>
      <c r="M164" s="49">
        <f t="shared" si="89"/>
        <v>480</v>
      </c>
      <c r="N164" s="49">
        <f t="shared" si="89"/>
        <v>631</v>
      </c>
      <c r="O164" s="49">
        <f t="shared" ref="O164" si="90">ROUND(O71*O99/O154,0)</f>
        <v>682</v>
      </c>
    </row>
    <row r="165" spans="1:15" x14ac:dyDescent="0.15">
      <c r="B165" s="103" t="s">
        <v>159</v>
      </c>
      <c r="C165" s="49">
        <f t="shared" ref="C165:N165" si="91">ROUND(C72*C100/C155,0)</f>
        <v>6</v>
      </c>
      <c r="D165" s="49">
        <f t="shared" si="91"/>
        <v>7</v>
      </c>
      <c r="E165" s="49">
        <f t="shared" si="91"/>
        <v>7</v>
      </c>
      <c r="F165" s="49">
        <f t="shared" si="91"/>
        <v>7</v>
      </c>
      <c r="G165" s="49">
        <f t="shared" si="91"/>
        <v>17</v>
      </c>
      <c r="H165" s="49">
        <f t="shared" si="91"/>
        <v>17</v>
      </c>
      <c r="I165" s="49">
        <f t="shared" si="91"/>
        <v>9</v>
      </c>
      <c r="J165" s="49">
        <f t="shared" si="91"/>
        <v>39</v>
      </c>
      <c r="K165" s="49">
        <f t="shared" si="91"/>
        <v>41</v>
      </c>
      <c r="L165" s="49">
        <f t="shared" si="91"/>
        <v>34</v>
      </c>
      <c r="M165" s="49">
        <f t="shared" si="91"/>
        <v>27</v>
      </c>
      <c r="N165" s="49">
        <f t="shared" si="91"/>
        <v>28</v>
      </c>
      <c r="O165" s="49">
        <f t="shared" ref="O165" si="92">ROUND(O72*O100/O155,0)</f>
        <v>27</v>
      </c>
    </row>
    <row r="166" spans="1:15" x14ac:dyDescent="0.15">
      <c r="B166" s="113" t="s">
        <v>160</v>
      </c>
      <c r="C166" s="114"/>
      <c r="D166" s="114"/>
      <c r="E166" s="114"/>
      <c r="F166" s="114"/>
      <c r="G166" s="114"/>
      <c r="H166" s="114"/>
      <c r="I166" s="114"/>
    </row>
    <row r="167" spans="1:15" x14ac:dyDescent="0.15">
      <c r="B167" s="103" t="s">
        <v>161</v>
      </c>
      <c r="C167" s="49">
        <f t="shared" ref="C167:N167" si="93">ROUND(C74*C102/C157,0)</f>
        <v>86</v>
      </c>
      <c r="D167" s="49">
        <f t="shared" si="93"/>
        <v>70</v>
      </c>
      <c r="E167" s="49">
        <f t="shared" si="93"/>
        <v>64</v>
      </c>
      <c r="F167" s="49">
        <f t="shared" si="93"/>
        <v>80</v>
      </c>
      <c r="G167" s="49">
        <f t="shared" si="93"/>
        <v>113</v>
      </c>
      <c r="H167" s="49">
        <f t="shared" si="93"/>
        <v>156</v>
      </c>
      <c r="I167" s="49">
        <f t="shared" si="93"/>
        <v>163</v>
      </c>
      <c r="J167" s="49">
        <f t="shared" si="93"/>
        <v>133</v>
      </c>
      <c r="K167" s="49">
        <f t="shared" si="93"/>
        <v>129</v>
      </c>
      <c r="L167" s="49">
        <f t="shared" si="93"/>
        <v>128</v>
      </c>
      <c r="M167" s="49">
        <f t="shared" si="93"/>
        <v>38</v>
      </c>
      <c r="N167" s="49">
        <f t="shared" si="93"/>
        <v>61</v>
      </c>
      <c r="O167" s="49">
        <f t="shared" ref="O167" si="94">ROUND(O74*O102/O157,0)</f>
        <v>95</v>
      </c>
    </row>
    <row r="168" spans="1:15" x14ac:dyDescent="0.15">
      <c r="B168" s="113" t="s">
        <v>162</v>
      </c>
      <c r="C168" s="114"/>
      <c r="D168" s="114"/>
      <c r="E168" s="114"/>
      <c r="F168" s="114"/>
      <c r="G168" s="114"/>
      <c r="H168" s="114"/>
      <c r="I168" s="114"/>
    </row>
    <row r="169" spans="1:15" x14ac:dyDescent="0.15">
      <c r="B169" s="113" t="s">
        <v>163</v>
      </c>
      <c r="C169" s="114"/>
      <c r="D169" s="114"/>
      <c r="E169" s="114"/>
      <c r="F169" s="114"/>
      <c r="G169" s="114"/>
      <c r="H169" s="114"/>
      <c r="I169" s="114"/>
    </row>
    <row r="170" spans="1:15" x14ac:dyDescent="0.15">
      <c r="B170" s="106" t="s">
        <v>164</v>
      </c>
      <c r="C170" s="53">
        <f t="shared" ref="C170:N170" si="95">ROUND(C77*C105/C160,0)</f>
        <v>0</v>
      </c>
      <c r="D170" s="53">
        <f t="shared" si="95"/>
        <v>0</v>
      </c>
      <c r="E170" s="53">
        <f t="shared" si="95"/>
        <v>0</v>
      </c>
      <c r="F170" s="53">
        <f t="shared" si="95"/>
        <v>0</v>
      </c>
      <c r="G170" s="53">
        <f t="shared" si="95"/>
        <v>0</v>
      </c>
      <c r="H170" s="53">
        <f t="shared" si="95"/>
        <v>0</v>
      </c>
      <c r="I170" s="53">
        <f t="shared" si="95"/>
        <v>0</v>
      </c>
      <c r="J170" s="53">
        <f t="shared" si="95"/>
        <v>0</v>
      </c>
      <c r="K170" s="53">
        <f t="shared" si="95"/>
        <v>0</v>
      </c>
      <c r="L170" s="53">
        <f t="shared" si="95"/>
        <v>0</v>
      </c>
      <c r="M170" s="53">
        <f t="shared" si="95"/>
        <v>0</v>
      </c>
      <c r="N170" s="53">
        <f t="shared" si="95"/>
        <v>0</v>
      </c>
      <c r="O170" s="53">
        <f t="shared" ref="O170" si="96">ROUND(O77*O105/O160,0)</f>
        <v>0</v>
      </c>
    </row>
    <row r="171" spans="1:15" x14ac:dyDescent="0.15">
      <c r="B171" t="s">
        <v>189</v>
      </c>
      <c r="C171" s="47">
        <f>SUM(C172:C178)</f>
        <v>477</v>
      </c>
      <c r="D171" s="47">
        <f>SUM(D172:D178)</f>
        <v>368</v>
      </c>
      <c r="E171" s="47">
        <f t="shared" ref="E171:H171" si="97">SUM(E172:E178)</f>
        <v>407</v>
      </c>
      <c r="F171" s="47">
        <f t="shared" si="97"/>
        <v>363</v>
      </c>
      <c r="G171" s="47">
        <f t="shared" si="97"/>
        <v>457</v>
      </c>
      <c r="H171" s="47">
        <f t="shared" si="97"/>
        <v>485</v>
      </c>
      <c r="I171" s="47">
        <f t="shared" ref="I171:J171" si="98">SUM(I172:I178)</f>
        <v>643</v>
      </c>
      <c r="J171" s="47">
        <f t="shared" si="98"/>
        <v>1758</v>
      </c>
      <c r="K171" s="47">
        <f t="shared" ref="K171:L171" si="99">SUM(K172:K178)</f>
        <v>1734</v>
      </c>
      <c r="L171" s="47">
        <f t="shared" si="99"/>
        <v>1897</v>
      </c>
      <c r="M171" s="47">
        <f t="shared" ref="M171:N171" si="100">SUM(M172:M178)</f>
        <v>1727</v>
      </c>
      <c r="N171" s="47">
        <f t="shared" si="100"/>
        <v>2235</v>
      </c>
      <c r="O171" s="47">
        <f t="shared" ref="O171" si="101">SUM(O172:O178)</f>
        <v>2546</v>
      </c>
    </row>
    <row r="172" spans="1:15" x14ac:dyDescent="0.15">
      <c r="B172" s="102" t="s">
        <v>158</v>
      </c>
      <c r="C172" s="54">
        <f t="shared" ref="C172:N172" si="102">ROUND(C71*C108/C154,0)</f>
        <v>0</v>
      </c>
      <c r="D172" s="54">
        <f t="shared" si="102"/>
        <v>0</v>
      </c>
      <c r="E172" s="54">
        <f t="shared" si="102"/>
        <v>0</v>
      </c>
      <c r="F172" s="54">
        <f t="shared" si="102"/>
        <v>0</v>
      </c>
      <c r="G172" s="54">
        <f t="shared" si="102"/>
        <v>0</v>
      </c>
      <c r="H172" s="54">
        <f t="shared" si="102"/>
        <v>0</v>
      </c>
      <c r="I172" s="54">
        <f t="shared" si="102"/>
        <v>456</v>
      </c>
      <c r="J172" s="54">
        <f t="shared" si="102"/>
        <v>1356</v>
      </c>
      <c r="K172" s="54">
        <f t="shared" si="102"/>
        <v>1562</v>
      </c>
      <c r="L172" s="54">
        <f t="shared" si="102"/>
        <v>1725</v>
      </c>
      <c r="M172" s="54">
        <f t="shared" si="102"/>
        <v>1683</v>
      </c>
      <c r="N172" s="54">
        <f t="shared" si="102"/>
        <v>2181</v>
      </c>
      <c r="O172" s="54">
        <f t="shared" ref="O172" si="103">ROUND(O71*O108/O154,0)</f>
        <v>2395</v>
      </c>
    </row>
    <row r="173" spans="1:15" x14ac:dyDescent="0.15">
      <c r="B173" s="103" t="s">
        <v>159</v>
      </c>
      <c r="C173" s="54">
        <f t="shared" ref="C173:N173" si="104">ROUND(C72*C109/C155,0)</f>
        <v>12</v>
      </c>
      <c r="D173" s="54">
        <f t="shared" si="104"/>
        <v>47</v>
      </c>
      <c r="E173" s="54">
        <f t="shared" si="104"/>
        <v>57</v>
      </c>
      <c r="F173" s="54">
        <f t="shared" si="104"/>
        <v>44</v>
      </c>
      <c r="G173" s="54">
        <f t="shared" si="104"/>
        <v>67</v>
      </c>
      <c r="H173" s="54">
        <f t="shared" si="104"/>
        <v>51</v>
      </c>
      <c r="I173" s="54">
        <f t="shared" si="104"/>
        <v>63</v>
      </c>
      <c r="J173" s="54">
        <f t="shared" si="104"/>
        <v>39</v>
      </c>
      <c r="K173" s="54">
        <f t="shared" si="104"/>
        <v>39</v>
      </c>
      <c r="L173" s="54">
        <f t="shared" si="104"/>
        <v>42</v>
      </c>
      <c r="M173" s="54">
        <f t="shared" si="104"/>
        <v>25</v>
      </c>
      <c r="N173" s="54">
        <f t="shared" si="104"/>
        <v>26</v>
      </c>
      <c r="O173" s="54">
        <f t="shared" ref="O173" si="105">ROUND(O72*O109/O155,0)</f>
        <v>27</v>
      </c>
    </row>
    <row r="174" spans="1:15" x14ac:dyDescent="0.15">
      <c r="B174" s="113" t="s">
        <v>160</v>
      </c>
      <c r="C174" s="117"/>
      <c r="D174" s="117"/>
      <c r="E174" s="117"/>
      <c r="F174" s="117"/>
      <c r="G174" s="117"/>
      <c r="H174" s="117"/>
      <c r="I174" s="117"/>
    </row>
    <row r="175" spans="1:15" x14ac:dyDescent="0.15">
      <c r="B175" s="103" t="s">
        <v>161</v>
      </c>
      <c r="C175" s="54">
        <f t="shared" ref="C175:N175" si="106">ROUND(C74*C111/C157,0)</f>
        <v>465</v>
      </c>
      <c r="D175" s="54">
        <f t="shared" si="106"/>
        <v>321</v>
      </c>
      <c r="E175" s="54">
        <f t="shared" si="106"/>
        <v>350</v>
      </c>
      <c r="F175" s="54">
        <f t="shared" si="106"/>
        <v>319</v>
      </c>
      <c r="G175" s="54">
        <f t="shared" si="106"/>
        <v>390</v>
      </c>
      <c r="H175" s="54">
        <f t="shared" si="106"/>
        <v>434</v>
      </c>
      <c r="I175" s="54">
        <f t="shared" si="106"/>
        <v>124</v>
      </c>
      <c r="J175" s="54">
        <f t="shared" si="106"/>
        <v>363</v>
      </c>
      <c r="K175" s="54">
        <f t="shared" si="106"/>
        <v>133</v>
      </c>
      <c r="L175" s="54">
        <f t="shared" si="106"/>
        <v>130</v>
      </c>
      <c r="M175" s="54">
        <f t="shared" si="106"/>
        <v>19</v>
      </c>
      <c r="N175" s="54">
        <f t="shared" si="106"/>
        <v>28</v>
      </c>
      <c r="O175" s="54">
        <f t="shared" ref="O175" si="107">ROUND(O74*O111/O157,0)</f>
        <v>124</v>
      </c>
    </row>
    <row r="176" spans="1:15" x14ac:dyDescent="0.15">
      <c r="B176" s="113" t="s">
        <v>162</v>
      </c>
      <c r="C176" s="117"/>
      <c r="D176" s="117"/>
      <c r="E176" s="117"/>
      <c r="F176" s="117"/>
      <c r="G176" s="117"/>
      <c r="H176" s="117"/>
      <c r="I176" s="117"/>
    </row>
    <row r="177" spans="2:15" x14ac:dyDescent="0.15">
      <c r="B177" s="113" t="s">
        <v>163</v>
      </c>
      <c r="C177" s="117"/>
      <c r="D177" s="117"/>
      <c r="E177" s="117"/>
      <c r="F177" s="117"/>
      <c r="G177" s="117"/>
      <c r="H177" s="117"/>
      <c r="I177" s="117"/>
    </row>
    <row r="178" spans="2:15" x14ac:dyDescent="0.15">
      <c r="B178" s="103" t="s">
        <v>164</v>
      </c>
      <c r="C178" s="54">
        <f t="shared" ref="C178:N178" si="108">ROUND(C77*C114/C160,0)</f>
        <v>0</v>
      </c>
      <c r="D178" s="54">
        <f t="shared" si="108"/>
        <v>0</v>
      </c>
      <c r="E178" s="54">
        <f t="shared" si="108"/>
        <v>0</v>
      </c>
      <c r="F178" s="54">
        <f t="shared" si="108"/>
        <v>0</v>
      </c>
      <c r="G178" s="54">
        <f t="shared" si="108"/>
        <v>0</v>
      </c>
      <c r="H178" s="54">
        <f t="shared" si="108"/>
        <v>0</v>
      </c>
      <c r="I178" s="54">
        <f t="shared" si="108"/>
        <v>0</v>
      </c>
      <c r="J178" s="54">
        <f t="shared" si="108"/>
        <v>0</v>
      </c>
      <c r="K178" s="54">
        <f t="shared" si="108"/>
        <v>0</v>
      </c>
      <c r="L178" s="54">
        <f t="shared" si="108"/>
        <v>0</v>
      </c>
      <c r="M178" s="54">
        <f t="shared" si="108"/>
        <v>0</v>
      </c>
      <c r="N178" s="54">
        <f t="shared" si="108"/>
        <v>0</v>
      </c>
      <c r="O178" s="54">
        <f t="shared" ref="O178" si="109">ROUND(O77*O114/O160,0)</f>
        <v>0</v>
      </c>
    </row>
    <row r="179" spans="2:15" x14ac:dyDescent="0.15">
      <c r="B179" s="43" t="s">
        <v>190</v>
      </c>
      <c r="C179" s="47">
        <f>SUM(C180:C186)</f>
        <v>56</v>
      </c>
      <c r="D179" s="47">
        <f>SUM(D180:D186)</f>
        <v>59</v>
      </c>
      <c r="E179" s="47">
        <f t="shared" ref="E179:H179" si="110">SUM(E180:E186)</f>
        <v>91</v>
      </c>
      <c r="F179" s="47">
        <f t="shared" si="110"/>
        <v>82</v>
      </c>
      <c r="G179" s="47">
        <f t="shared" si="110"/>
        <v>447</v>
      </c>
      <c r="H179" s="47">
        <f t="shared" si="110"/>
        <v>1090</v>
      </c>
      <c r="I179" s="47">
        <f t="shared" ref="I179:J179" si="111">SUM(I180:I186)</f>
        <v>963</v>
      </c>
      <c r="J179" s="47">
        <f t="shared" si="111"/>
        <v>1010</v>
      </c>
      <c r="K179" s="47">
        <f t="shared" ref="K179:L179" si="112">SUM(K180:K186)</f>
        <v>1087</v>
      </c>
      <c r="L179" s="47">
        <f t="shared" si="112"/>
        <v>972</v>
      </c>
      <c r="M179" s="47">
        <f t="shared" ref="M179:N179" si="113">SUM(M180:M186)</f>
        <v>876</v>
      </c>
      <c r="N179" s="47">
        <f t="shared" si="113"/>
        <v>1269</v>
      </c>
      <c r="O179" s="47">
        <f t="shared" ref="O179" si="114">SUM(O180:O186)</f>
        <v>1722</v>
      </c>
    </row>
    <row r="180" spans="2:15" x14ac:dyDescent="0.15">
      <c r="B180" s="102" t="s">
        <v>158</v>
      </c>
      <c r="C180" s="49">
        <f t="shared" ref="C180:N180" si="115">ROUND(C71*C117/C154,0)</f>
        <v>56</v>
      </c>
      <c r="D180" s="49">
        <f t="shared" si="115"/>
        <v>59</v>
      </c>
      <c r="E180" s="49">
        <f t="shared" si="115"/>
        <v>91</v>
      </c>
      <c r="F180" s="49">
        <f t="shared" si="115"/>
        <v>82</v>
      </c>
      <c r="G180" s="49">
        <f t="shared" si="115"/>
        <v>447</v>
      </c>
      <c r="H180" s="49">
        <f t="shared" si="115"/>
        <v>1090</v>
      </c>
      <c r="I180" s="49">
        <f t="shared" si="115"/>
        <v>963</v>
      </c>
      <c r="J180" s="49">
        <f t="shared" si="115"/>
        <v>1010</v>
      </c>
      <c r="K180" s="49">
        <f t="shared" si="115"/>
        <v>1087</v>
      </c>
      <c r="L180" s="49">
        <f t="shared" si="115"/>
        <v>972</v>
      </c>
      <c r="M180" s="49">
        <f t="shared" si="115"/>
        <v>876</v>
      </c>
      <c r="N180" s="49">
        <f t="shared" si="115"/>
        <v>1269</v>
      </c>
      <c r="O180" s="49">
        <f t="shared" ref="O180" si="116">ROUND(O71*O117/O154,0)</f>
        <v>1722</v>
      </c>
    </row>
    <row r="181" spans="2:15" x14ac:dyDescent="0.15">
      <c r="B181" s="103" t="s">
        <v>159</v>
      </c>
      <c r="C181" s="49">
        <f t="shared" ref="C181:N181" si="117">ROUND(C72*C118/C155,0)</f>
        <v>0</v>
      </c>
      <c r="D181" s="49">
        <f t="shared" si="117"/>
        <v>0</v>
      </c>
      <c r="E181" s="49">
        <f t="shared" si="117"/>
        <v>0</v>
      </c>
      <c r="F181" s="49">
        <f t="shared" si="117"/>
        <v>0</v>
      </c>
      <c r="G181" s="49">
        <f t="shared" si="117"/>
        <v>0</v>
      </c>
      <c r="H181" s="49">
        <f t="shared" si="117"/>
        <v>0</v>
      </c>
      <c r="I181" s="49">
        <f t="shared" si="117"/>
        <v>0</v>
      </c>
      <c r="J181" s="49">
        <f t="shared" si="117"/>
        <v>0</v>
      </c>
      <c r="K181" s="49">
        <f t="shared" si="117"/>
        <v>0</v>
      </c>
      <c r="L181" s="49">
        <f t="shared" si="117"/>
        <v>0</v>
      </c>
      <c r="M181" s="49">
        <f t="shared" si="117"/>
        <v>0</v>
      </c>
      <c r="N181" s="49">
        <f t="shared" si="117"/>
        <v>0</v>
      </c>
      <c r="O181" s="49">
        <f t="shared" ref="O181" si="118">ROUND(O72*O118/O155,0)</f>
        <v>0</v>
      </c>
    </row>
    <row r="182" spans="2:15" x14ac:dyDescent="0.15">
      <c r="B182" s="113" t="s">
        <v>160</v>
      </c>
      <c r="C182" s="114"/>
      <c r="D182" s="114"/>
      <c r="E182" s="114"/>
      <c r="F182" s="114"/>
      <c r="G182" s="114"/>
      <c r="H182" s="114"/>
      <c r="I182" s="114"/>
    </row>
    <row r="183" spans="2:15" x14ac:dyDescent="0.15">
      <c r="B183" s="103" t="s">
        <v>161</v>
      </c>
      <c r="C183" s="49">
        <f t="shared" ref="C183:N183" si="119">ROUND(C74*C120/C157,0)</f>
        <v>0</v>
      </c>
      <c r="D183" s="49">
        <f t="shared" si="119"/>
        <v>0</v>
      </c>
      <c r="E183" s="49">
        <f t="shared" si="119"/>
        <v>0</v>
      </c>
      <c r="F183" s="49">
        <f t="shared" si="119"/>
        <v>0</v>
      </c>
      <c r="G183" s="49">
        <f t="shared" si="119"/>
        <v>0</v>
      </c>
      <c r="H183" s="49">
        <f t="shared" si="119"/>
        <v>0</v>
      </c>
      <c r="I183" s="49">
        <f t="shared" si="119"/>
        <v>0</v>
      </c>
      <c r="J183" s="49">
        <f t="shared" si="119"/>
        <v>0</v>
      </c>
      <c r="K183" s="49">
        <f t="shared" si="119"/>
        <v>0</v>
      </c>
      <c r="L183" s="49">
        <f t="shared" si="119"/>
        <v>0</v>
      </c>
      <c r="M183" s="49">
        <f t="shared" si="119"/>
        <v>0</v>
      </c>
      <c r="N183" s="49">
        <f t="shared" si="119"/>
        <v>0</v>
      </c>
      <c r="O183" s="49">
        <f t="shared" ref="O183" si="120">ROUND(O74*O120/O157,0)</f>
        <v>0</v>
      </c>
    </row>
    <row r="184" spans="2:15" x14ac:dyDescent="0.15">
      <c r="B184" s="113" t="s">
        <v>162</v>
      </c>
      <c r="C184" s="114"/>
      <c r="D184" s="114"/>
      <c r="E184" s="114"/>
      <c r="F184" s="114"/>
      <c r="G184" s="114"/>
      <c r="H184" s="114"/>
      <c r="I184" s="114"/>
    </row>
    <row r="185" spans="2:15" x14ac:dyDescent="0.15">
      <c r="B185" s="113" t="s">
        <v>163</v>
      </c>
      <c r="C185" s="114"/>
      <c r="D185" s="114"/>
      <c r="E185" s="114"/>
      <c r="F185" s="114"/>
      <c r="G185" s="114"/>
      <c r="H185" s="114"/>
      <c r="I185" s="114"/>
    </row>
    <row r="186" spans="2:15" x14ac:dyDescent="0.15">
      <c r="B186" s="106" t="s">
        <v>164</v>
      </c>
      <c r="C186" s="53">
        <f t="shared" ref="C186:N186" si="121">ROUND(C77*C123/C160,0)</f>
        <v>0</v>
      </c>
      <c r="D186" s="53">
        <f t="shared" si="121"/>
        <v>0</v>
      </c>
      <c r="E186" s="53">
        <f t="shared" si="121"/>
        <v>0</v>
      </c>
      <c r="F186" s="53">
        <f t="shared" si="121"/>
        <v>0</v>
      </c>
      <c r="G186" s="53">
        <f t="shared" si="121"/>
        <v>0</v>
      </c>
      <c r="H186" s="53">
        <f t="shared" si="121"/>
        <v>0</v>
      </c>
      <c r="I186" s="53">
        <f t="shared" si="121"/>
        <v>0</v>
      </c>
      <c r="J186" s="53">
        <f t="shared" si="121"/>
        <v>0</v>
      </c>
      <c r="K186" s="53">
        <f t="shared" si="121"/>
        <v>0</v>
      </c>
      <c r="L186" s="53">
        <f t="shared" si="121"/>
        <v>0</v>
      </c>
      <c r="M186" s="53">
        <f t="shared" si="121"/>
        <v>0</v>
      </c>
      <c r="N186" s="53">
        <f t="shared" si="121"/>
        <v>0</v>
      </c>
      <c r="O186" s="53">
        <f t="shared" ref="O186" si="122">ROUND(O77*O123/O160,0)</f>
        <v>0</v>
      </c>
    </row>
    <row r="187" spans="2:15" x14ac:dyDescent="0.15">
      <c r="B187" t="s">
        <v>191</v>
      </c>
      <c r="C187" s="47">
        <f>SUM(C188:C194)</f>
        <v>241</v>
      </c>
      <c r="D187" s="47">
        <f>SUM(D188:D194)</f>
        <v>235</v>
      </c>
      <c r="E187" s="47">
        <f t="shared" ref="E187:H187" si="123">SUM(E188:E194)</f>
        <v>271</v>
      </c>
      <c r="F187" s="47">
        <f t="shared" si="123"/>
        <v>243</v>
      </c>
      <c r="G187" s="47">
        <f t="shared" si="123"/>
        <v>279</v>
      </c>
      <c r="H187" s="47">
        <f t="shared" si="123"/>
        <v>321</v>
      </c>
      <c r="I187" s="47">
        <f t="shared" ref="I187:J187" si="124">SUM(I188:I194)</f>
        <v>366</v>
      </c>
      <c r="J187" s="47">
        <f t="shared" si="124"/>
        <v>276</v>
      </c>
      <c r="K187" s="47">
        <f t="shared" ref="K187:L187" si="125">SUM(K188:K194)</f>
        <v>417</v>
      </c>
      <c r="L187" s="47">
        <f t="shared" si="125"/>
        <v>938</v>
      </c>
      <c r="M187" s="47">
        <f t="shared" ref="M187:N187" si="126">SUM(M188:M194)</f>
        <v>817</v>
      </c>
      <c r="N187" s="47">
        <f t="shared" si="126"/>
        <v>1084</v>
      </c>
      <c r="O187" s="47">
        <f t="shared" ref="O187" si="127">SUM(O188:O194)</f>
        <v>1239</v>
      </c>
    </row>
    <row r="188" spans="2:15" x14ac:dyDescent="0.15">
      <c r="B188" s="102" t="s">
        <v>158</v>
      </c>
      <c r="C188" s="54">
        <f t="shared" ref="C188:N188" si="128">ROUND(C71*C126/C154,0)</f>
        <v>144</v>
      </c>
      <c r="D188" s="54">
        <f t="shared" si="128"/>
        <v>153</v>
      </c>
      <c r="E188" s="54">
        <f t="shared" si="128"/>
        <v>181</v>
      </c>
      <c r="F188" s="54">
        <f t="shared" si="128"/>
        <v>163</v>
      </c>
      <c r="G188" s="54">
        <f t="shared" si="128"/>
        <v>183</v>
      </c>
      <c r="H188" s="54">
        <f t="shared" si="128"/>
        <v>206</v>
      </c>
      <c r="I188" s="54">
        <f t="shared" si="128"/>
        <v>234</v>
      </c>
      <c r="J188" s="54">
        <f t="shared" si="128"/>
        <v>152</v>
      </c>
      <c r="K188" s="54">
        <f t="shared" si="128"/>
        <v>248</v>
      </c>
      <c r="L188" s="54">
        <f t="shared" si="128"/>
        <v>676</v>
      </c>
      <c r="M188" s="54">
        <f t="shared" si="128"/>
        <v>708</v>
      </c>
      <c r="N188" s="54">
        <f t="shared" si="128"/>
        <v>884</v>
      </c>
      <c r="O188" s="54">
        <f t="shared" ref="O188" si="129">ROUND(O71*O126/O154,0)</f>
        <v>972</v>
      </c>
    </row>
    <row r="189" spans="2:15" x14ac:dyDescent="0.15">
      <c r="B189" s="103" t="s">
        <v>159</v>
      </c>
      <c r="C189" s="54">
        <f t="shared" ref="C189:N189" si="130">ROUND(C72*C127/C155,0)</f>
        <v>6</v>
      </c>
      <c r="D189" s="54">
        <f t="shared" si="130"/>
        <v>7</v>
      </c>
      <c r="E189" s="54">
        <f t="shared" si="130"/>
        <v>0</v>
      </c>
      <c r="F189" s="54">
        <f t="shared" si="130"/>
        <v>0</v>
      </c>
      <c r="G189" s="54">
        <f t="shared" si="130"/>
        <v>0</v>
      </c>
      <c r="H189" s="54">
        <f t="shared" si="130"/>
        <v>0</v>
      </c>
      <c r="I189" s="54">
        <f t="shared" si="130"/>
        <v>0</v>
      </c>
      <c r="J189" s="54">
        <f t="shared" si="130"/>
        <v>0</v>
      </c>
      <c r="K189" s="54">
        <f t="shared" si="130"/>
        <v>0</v>
      </c>
      <c r="L189" s="54">
        <f t="shared" si="130"/>
        <v>0</v>
      </c>
      <c r="M189" s="54">
        <f t="shared" si="130"/>
        <v>0</v>
      </c>
      <c r="N189" s="54">
        <f t="shared" si="130"/>
        <v>0</v>
      </c>
      <c r="O189" s="54">
        <f t="shared" ref="O189" si="131">ROUND(O72*O127/O155,0)</f>
        <v>0</v>
      </c>
    </row>
    <row r="190" spans="2:15" x14ac:dyDescent="0.15">
      <c r="B190" s="113" t="s">
        <v>160</v>
      </c>
      <c r="C190" s="117"/>
      <c r="D190" s="117"/>
      <c r="E190" s="117"/>
      <c r="F190" s="117"/>
      <c r="G190" s="117"/>
      <c r="H190" s="117"/>
      <c r="I190" s="117"/>
    </row>
    <row r="191" spans="2:15" x14ac:dyDescent="0.15">
      <c r="B191" s="103" t="s">
        <v>161</v>
      </c>
      <c r="C191" s="54">
        <f t="shared" ref="C191:N191" si="132">ROUND(C74*C129/C157,0)</f>
        <v>91</v>
      </c>
      <c r="D191" s="54">
        <f t="shared" si="132"/>
        <v>75</v>
      </c>
      <c r="E191" s="54">
        <f t="shared" si="132"/>
        <v>90</v>
      </c>
      <c r="F191" s="54">
        <f t="shared" si="132"/>
        <v>80</v>
      </c>
      <c r="G191" s="54">
        <f t="shared" si="132"/>
        <v>96</v>
      </c>
      <c r="H191" s="54">
        <f t="shared" si="132"/>
        <v>115</v>
      </c>
      <c r="I191" s="54">
        <f t="shared" si="132"/>
        <v>132</v>
      </c>
      <c r="J191" s="54">
        <f t="shared" si="132"/>
        <v>124</v>
      </c>
      <c r="K191" s="54">
        <f t="shared" si="132"/>
        <v>169</v>
      </c>
      <c r="L191" s="54">
        <f t="shared" si="132"/>
        <v>262</v>
      </c>
      <c r="M191" s="54">
        <f t="shared" si="132"/>
        <v>109</v>
      </c>
      <c r="N191" s="54">
        <f t="shared" si="132"/>
        <v>200</v>
      </c>
      <c r="O191" s="54">
        <f t="shared" ref="O191" si="133">ROUND(O74*O129/O157,0)</f>
        <v>267</v>
      </c>
    </row>
    <row r="192" spans="2:15" x14ac:dyDescent="0.15">
      <c r="B192" s="113" t="s">
        <v>162</v>
      </c>
      <c r="C192" s="117"/>
      <c r="D192" s="117"/>
      <c r="E192" s="117"/>
      <c r="F192" s="117"/>
      <c r="G192" s="117"/>
      <c r="H192" s="117"/>
      <c r="I192" s="117"/>
    </row>
    <row r="193" spans="2:16" x14ac:dyDescent="0.15">
      <c r="B193" s="113" t="s">
        <v>163</v>
      </c>
      <c r="C193" s="117"/>
      <c r="D193" s="117"/>
      <c r="E193" s="117"/>
      <c r="F193" s="117"/>
      <c r="G193" s="117"/>
      <c r="H193" s="117"/>
      <c r="I193" s="117"/>
    </row>
    <row r="194" spans="2:16" x14ac:dyDescent="0.15">
      <c r="B194" s="103" t="s">
        <v>164</v>
      </c>
      <c r="C194" s="54">
        <f t="shared" ref="C194:N194" si="134">ROUND(C77*C132/C160,0)</f>
        <v>0</v>
      </c>
      <c r="D194" s="54">
        <f t="shared" si="134"/>
        <v>0</v>
      </c>
      <c r="E194" s="54">
        <f t="shared" si="134"/>
        <v>0</v>
      </c>
      <c r="F194" s="54">
        <f t="shared" si="134"/>
        <v>0</v>
      </c>
      <c r="G194" s="54">
        <f t="shared" si="134"/>
        <v>0</v>
      </c>
      <c r="H194" s="54">
        <f t="shared" si="134"/>
        <v>0</v>
      </c>
      <c r="I194" s="54">
        <f t="shared" si="134"/>
        <v>0</v>
      </c>
      <c r="J194" s="54">
        <f t="shared" si="134"/>
        <v>0</v>
      </c>
      <c r="K194" s="54">
        <f t="shared" si="134"/>
        <v>0</v>
      </c>
      <c r="L194" s="54">
        <f t="shared" si="134"/>
        <v>0</v>
      </c>
      <c r="M194" s="54">
        <f t="shared" si="134"/>
        <v>0</v>
      </c>
      <c r="N194" s="54">
        <f t="shared" si="134"/>
        <v>0</v>
      </c>
      <c r="O194" s="54">
        <f t="shared" ref="O194" si="135">ROUND(O77*O132/O160,0)</f>
        <v>0</v>
      </c>
    </row>
    <row r="195" spans="2:16" x14ac:dyDescent="0.15">
      <c r="B195" s="43" t="s">
        <v>192</v>
      </c>
      <c r="C195" s="47">
        <f>SUM(C196:C202)</f>
        <v>1435</v>
      </c>
      <c r="D195" s="47">
        <f>SUM(D196:D202)</f>
        <v>1348</v>
      </c>
      <c r="E195" s="47">
        <f t="shared" ref="E195:H195" si="136">SUM(E196:E202)</f>
        <v>1592</v>
      </c>
      <c r="F195" s="47">
        <f t="shared" si="136"/>
        <v>1441</v>
      </c>
      <c r="G195" s="47">
        <f t="shared" si="136"/>
        <v>1770</v>
      </c>
      <c r="H195" s="47">
        <f t="shared" si="136"/>
        <v>1649</v>
      </c>
      <c r="I195" s="47">
        <f t="shared" ref="I195:J195" si="137">SUM(I196:I202)</f>
        <v>2207</v>
      </c>
      <c r="J195" s="47">
        <f t="shared" si="137"/>
        <v>2265</v>
      </c>
      <c r="K195" s="47">
        <f t="shared" ref="K195:L195" si="138">SUM(K196:K202)</f>
        <v>2397</v>
      </c>
      <c r="L195" s="47">
        <f t="shared" si="138"/>
        <v>1806</v>
      </c>
      <c r="M195" s="47">
        <f t="shared" ref="M195:N195" si="139">SUM(M196:M202)</f>
        <v>757</v>
      </c>
      <c r="N195" s="47">
        <f t="shared" si="139"/>
        <v>1081</v>
      </c>
      <c r="O195" s="47">
        <f t="shared" ref="O195" si="140">SUM(O196:O202)</f>
        <v>1801</v>
      </c>
    </row>
    <row r="196" spans="2:16" x14ac:dyDescent="0.15">
      <c r="B196" s="457" t="s">
        <v>158</v>
      </c>
      <c r="C196" s="114">
        <f>ROUND(C71*C135/C154,0)+1</f>
        <v>834</v>
      </c>
      <c r="D196" s="114">
        <f>ROUND(D71*D135/D154,0)-1</f>
        <v>908</v>
      </c>
      <c r="E196" s="114">
        <f t="shared" ref="E196:K196" si="141">ROUND(E71*E135/E154,0)</f>
        <v>1178</v>
      </c>
      <c r="F196" s="114">
        <f>ROUND(F71*F135/F154,0)+1</f>
        <v>1081</v>
      </c>
      <c r="G196" s="114">
        <f>ROUND(G71*G135/G154,0)-1</f>
        <v>1310</v>
      </c>
      <c r="H196" s="114">
        <f>ROUND(H71*H135/H154,0)+1</f>
        <v>1527</v>
      </c>
      <c r="I196" s="114">
        <f>ROUND(I71*I135/I154,0)+1</f>
        <v>1746</v>
      </c>
      <c r="J196" s="114">
        <f t="shared" si="141"/>
        <v>1784</v>
      </c>
      <c r="K196" s="114">
        <f t="shared" si="141"/>
        <v>1864</v>
      </c>
      <c r="L196" s="114">
        <f>ROUND(L71*L135/L154,0)+2</f>
        <v>1347</v>
      </c>
      <c r="M196" s="114">
        <f>ROUND(M71*M135/M154,0)+2</f>
        <v>697</v>
      </c>
      <c r="N196" s="114">
        <f>ROUND(N71*N135/N154,0)+1</f>
        <v>933</v>
      </c>
      <c r="O196" s="114">
        <f>ROUND(O71*O135/O154,0)</f>
        <v>1472</v>
      </c>
      <c r="P196" t="s">
        <v>495</v>
      </c>
    </row>
    <row r="197" spans="2:16" x14ac:dyDescent="0.15">
      <c r="B197" s="103" t="s">
        <v>159</v>
      </c>
      <c r="C197" s="49">
        <f>ROUND(C72*C136/C155,0)</f>
        <v>286</v>
      </c>
      <c r="D197" s="49">
        <f t="shared" ref="D197:N197" si="142">ROUND(D72*D136/D155,0)</f>
        <v>176</v>
      </c>
      <c r="E197" s="49">
        <f t="shared" si="142"/>
        <v>101</v>
      </c>
      <c r="F197" s="49">
        <f t="shared" si="142"/>
        <v>102</v>
      </c>
      <c r="G197" s="49">
        <f t="shared" si="142"/>
        <v>126</v>
      </c>
      <c r="H197" s="49">
        <f t="shared" si="142"/>
        <v>102</v>
      </c>
      <c r="I197" s="49">
        <f t="shared" si="142"/>
        <v>135</v>
      </c>
      <c r="J197" s="49">
        <f t="shared" si="142"/>
        <v>145</v>
      </c>
      <c r="K197" s="49">
        <f t="shared" si="142"/>
        <v>170</v>
      </c>
      <c r="L197" s="49">
        <f t="shared" si="142"/>
        <v>100</v>
      </c>
      <c r="M197" s="49">
        <f t="shared" si="142"/>
        <v>43</v>
      </c>
      <c r="N197" s="49">
        <f t="shared" si="142"/>
        <v>29</v>
      </c>
      <c r="O197" s="49">
        <f t="shared" ref="O197" si="143">ROUND(O72*O136/O155,0)</f>
        <v>117</v>
      </c>
    </row>
    <row r="198" spans="2:16" x14ac:dyDescent="0.15">
      <c r="B198" s="113" t="s">
        <v>160</v>
      </c>
      <c r="C198" s="114"/>
      <c r="D198" s="114"/>
      <c r="E198" s="114"/>
      <c r="F198" s="114"/>
      <c r="G198" s="114"/>
      <c r="H198" s="114"/>
      <c r="I198" s="114"/>
    </row>
    <row r="199" spans="2:16" x14ac:dyDescent="0.15">
      <c r="B199" s="103" t="s">
        <v>161</v>
      </c>
      <c r="C199" s="49">
        <f t="shared" ref="C199:N199" si="144">ROUND(C74*C138/C157,0)</f>
        <v>315</v>
      </c>
      <c r="D199" s="49">
        <f t="shared" si="144"/>
        <v>264</v>
      </c>
      <c r="E199" s="49">
        <f t="shared" si="144"/>
        <v>313</v>
      </c>
      <c r="F199" s="49">
        <f t="shared" si="144"/>
        <v>258</v>
      </c>
      <c r="G199" s="49">
        <f t="shared" si="144"/>
        <v>334</v>
      </c>
      <c r="H199" s="49">
        <f t="shared" si="144"/>
        <v>20</v>
      </c>
      <c r="I199" s="49">
        <f t="shared" si="144"/>
        <v>326</v>
      </c>
      <c r="J199" s="49">
        <f t="shared" si="144"/>
        <v>336</v>
      </c>
      <c r="K199" s="49">
        <f t="shared" si="144"/>
        <v>363</v>
      </c>
      <c r="L199" s="49">
        <f t="shared" si="144"/>
        <v>359</v>
      </c>
      <c r="M199" s="49">
        <f t="shared" si="144"/>
        <v>17</v>
      </c>
      <c r="N199" s="49">
        <f t="shared" si="144"/>
        <v>119</v>
      </c>
      <c r="O199" s="49">
        <f t="shared" ref="O199" si="145">ROUND(O74*O138/O157,0)</f>
        <v>212</v>
      </c>
    </row>
    <row r="200" spans="2:16" x14ac:dyDescent="0.15">
      <c r="B200" s="113" t="s">
        <v>162</v>
      </c>
      <c r="C200" s="114"/>
      <c r="D200" s="114"/>
      <c r="E200" s="114"/>
      <c r="F200" s="114"/>
      <c r="G200" s="114"/>
      <c r="H200" s="114"/>
      <c r="I200" s="114"/>
    </row>
    <row r="201" spans="2:16" x14ac:dyDescent="0.15">
      <c r="B201" s="113" t="s">
        <v>163</v>
      </c>
      <c r="C201" s="114"/>
      <c r="D201" s="114"/>
      <c r="E201" s="114"/>
      <c r="F201" s="114"/>
      <c r="G201" s="114"/>
      <c r="H201" s="114"/>
      <c r="I201" s="114"/>
    </row>
    <row r="202" spans="2:16" x14ac:dyDescent="0.15">
      <c r="B202" s="106" t="s">
        <v>164</v>
      </c>
      <c r="C202" s="49">
        <f t="shared" ref="C202:N202" si="146">ROUND(C77*C141/C160,0)</f>
        <v>0</v>
      </c>
      <c r="D202" s="49">
        <f t="shared" si="146"/>
        <v>0</v>
      </c>
      <c r="E202" s="49">
        <f t="shared" si="146"/>
        <v>0</v>
      </c>
      <c r="F202" s="49">
        <f t="shared" si="146"/>
        <v>0</v>
      </c>
      <c r="G202" s="49">
        <f t="shared" si="146"/>
        <v>0</v>
      </c>
      <c r="H202" s="49">
        <f t="shared" si="146"/>
        <v>0</v>
      </c>
      <c r="I202" s="49">
        <f t="shared" si="146"/>
        <v>0</v>
      </c>
      <c r="J202" s="49">
        <f t="shared" si="146"/>
        <v>0</v>
      </c>
      <c r="K202" s="49">
        <f t="shared" si="146"/>
        <v>0</v>
      </c>
      <c r="L202" s="49">
        <f t="shared" si="146"/>
        <v>0</v>
      </c>
      <c r="M202" s="49">
        <f t="shared" si="146"/>
        <v>0</v>
      </c>
      <c r="N202" s="49">
        <f t="shared" si="146"/>
        <v>0</v>
      </c>
      <c r="O202" s="49">
        <f t="shared" ref="O202" si="147">ROUND(O77*O141/O160,0)</f>
        <v>0</v>
      </c>
    </row>
    <row r="203" spans="2:16" x14ac:dyDescent="0.15">
      <c r="B203" s="43" t="s">
        <v>193</v>
      </c>
      <c r="C203" s="47">
        <f>SUM(C204:C210)</f>
        <v>207</v>
      </c>
      <c r="D203" s="47">
        <f>SUM(D204:D210)</f>
        <v>175</v>
      </c>
      <c r="E203" s="47">
        <f t="shared" ref="E203:H203" si="148">SUM(E204:E210)</f>
        <v>211</v>
      </c>
      <c r="F203" s="47">
        <f t="shared" si="148"/>
        <v>184</v>
      </c>
      <c r="G203" s="47">
        <f t="shared" si="148"/>
        <v>226</v>
      </c>
      <c r="H203" s="47">
        <f t="shared" si="148"/>
        <v>229</v>
      </c>
      <c r="I203" s="47">
        <f t="shared" ref="I203:J203" si="149">SUM(I204:I210)</f>
        <v>260</v>
      </c>
      <c r="J203" s="47">
        <f t="shared" si="149"/>
        <v>277</v>
      </c>
      <c r="K203" s="47">
        <f t="shared" ref="K203:L203" si="150">SUM(K204:K210)</f>
        <v>95</v>
      </c>
      <c r="L203" s="47">
        <f t="shared" si="150"/>
        <v>133</v>
      </c>
      <c r="M203" s="47">
        <f t="shared" ref="M203:N203" si="151">SUM(M204:M210)</f>
        <v>83</v>
      </c>
      <c r="N203" s="47">
        <f t="shared" si="151"/>
        <v>120</v>
      </c>
      <c r="O203" s="47">
        <f t="shared" ref="O203" si="152">SUM(O204:O210)</f>
        <v>175</v>
      </c>
    </row>
    <row r="204" spans="2:16" x14ac:dyDescent="0.15">
      <c r="B204" s="102" t="s">
        <v>158</v>
      </c>
      <c r="C204" s="49">
        <f t="shared" ref="C204:N204" si="153">ROUND(C71*C144/C154,0)</f>
        <v>0</v>
      </c>
      <c r="D204" s="49">
        <f t="shared" si="153"/>
        <v>0</v>
      </c>
      <c r="E204" s="49">
        <f t="shared" si="153"/>
        <v>0</v>
      </c>
      <c r="F204" s="49">
        <f t="shared" si="153"/>
        <v>0</v>
      </c>
      <c r="G204" s="49">
        <f t="shared" si="153"/>
        <v>0</v>
      </c>
      <c r="H204" s="49">
        <f t="shared" si="153"/>
        <v>0</v>
      </c>
      <c r="I204" s="49">
        <f t="shared" si="153"/>
        <v>0</v>
      </c>
      <c r="J204" s="49">
        <f t="shared" si="153"/>
        <v>0</v>
      </c>
      <c r="K204" s="49">
        <f t="shared" si="153"/>
        <v>0</v>
      </c>
      <c r="L204" s="49">
        <f t="shared" si="153"/>
        <v>0</v>
      </c>
      <c r="M204" s="49">
        <f t="shared" si="153"/>
        <v>0</v>
      </c>
      <c r="N204" s="49">
        <f t="shared" si="153"/>
        <v>0</v>
      </c>
      <c r="O204" s="49">
        <f t="shared" ref="O204" si="154">ROUND(O71*O144/O154,0)</f>
        <v>0</v>
      </c>
    </row>
    <row r="205" spans="2:16" x14ac:dyDescent="0.15">
      <c r="B205" s="103" t="s">
        <v>159</v>
      </c>
      <c r="C205" s="49">
        <f t="shared" ref="C205:N205" si="155">ROUND(C72*C145/C155,0)</f>
        <v>31</v>
      </c>
      <c r="D205" s="49">
        <f t="shared" si="155"/>
        <v>34</v>
      </c>
      <c r="E205" s="49">
        <f t="shared" si="155"/>
        <v>36</v>
      </c>
      <c r="F205" s="49">
        <f t="shared" si="155"/>
        <v>29</v>
      </c>
      <c r="G205" s="49">
        <f t="shared" si="155"/>
        <v>34</v>
      </c>
      <c r="H205" s="49">
        <f t="shared" si="155"/>
        <v>25</v>
      </c>
      <c r="I205" s="49">
        <f t="shared" si="155"/>
        <v>27</v>
      </c>
      <c r="J205" s="49">
        <f t="shared" si="155"/>
        <v>29</v>
      </c>
      <c r="K205" s="49">
        <f t="shared" si="155"/>
        <v>48</v>
      </c>
      <c r="L205" s="49">
        <f t="shared" si="155"/>
        <v>67</v>
      </c>
      <c r="M205" s="49">
        <f t="shared" si="155"/>
        <v>34</v>
      </c>
      <c r="N205" s="49">
        <f t="shared" si="155"/>
        <v>36</v>
      </c>
      <c r="O205" s="49">
        <f t="shared" ref="O205" si="156">ROUND(O72*O145/O155,0)</f>
        <v>45</v>
      </c>
    </row>
    <row r="206" spans="2:16" x14ac:dyDescent="0.15">
      <c r="B206" s="113" t="s">
        <v>160</v>
      </c>
      <c r="C206" s="114"/>
      <c r="D206" s="114"/>
      <c r="E206" s="114"/>
      <c r="F206" s="114"/>
      <c r="G206" s="114"/>
      <c r="H206" s="114"/>
      <c r="I206" s="114"/>
    </row>
    <row r="207" spans="2:16" x14ac:dyDescent="0.15">
      <c r="B207" s="103" t="s">
        <v>161</v>
      </c>
      <c r="C207" s="49">
        <f t="shared" ref="C207:N207" si="157">ROUND(C74*C147/C157,0)</f>
        <v>176</v>
      </c>
      <c r="D207" s="49">
        <f t="shared" si="157"/>
        <v>141</v>
      </c>
      <c r="E207" s="49">
        <f t="shared" si="157"/>
        <v>175</v>
      </c>
      <c r="F207" s="49">
        <f t="shared" si="157"/>
        <v>155</v>
      </c>
      <c r="G207" s="49">
        <f t="shared" si="157"/>
        <v>192</v>
      </c>
      <c r="H207" s="49">
        <f t="shared" si="157"/>
        <v>204</v>
      </c>
      <c r="I207" s="49">
        <f t="shared" si="157"/>
        <v>233</v>
      </c>
      <c r="J207" s="49">
        <f t="shared" si="157"/>
        <v>248</v>
      </c>
      <c r="K207" s="49">
        <f t="shared" si="157"/>
        <v>47</v>
      </c>
      <c r="L207" s="49">
        <f t="shared" si="157"/>
        <v>66</v>
      </c>
      <c r="M207" s="49">
        <f t="shared" si="157"/>
        <v>49</v>
      </c>
      <c r="N207" s="49">
        <f t="shared" si="157"/>
        <v>84</v>
      </c>
      <c r="O207" s="49">
        <f t="shared" ref="O207" si="158">ROUND(O74*O147/O157,0)</f>
        <v>130</v>
      </c>
    </row>
    <row r="208" spans="2:16" x14ac:dyDescent="0.15">
      <c r="B208" s="113" t="s">
        <v>162</v>
      </c>
      <c r="C208" s="114"/>
      <c r="D208" s="114"/>
      <c r="E208" s="114"/>
      <c r="F208" s="114"/>
      <c r="G208" s="114"/>
      <c r="H208" s="114"/>
      <c r="I208" s="114"/>
    </row>
    <row r="209" spans="1:15" x14ac:dyDescent="0.15">
      <c r="B209" s="113" t="s">
        <v>163</v>
      </c>
      <c r="C209" s="114"/>
      <c r="D209" s="114"/>
      <c r="E209" s="114"/>
      <c r="F209" s="114"/>
      <c r="G209" s="114"/>
      <c r="H209" s="114"/>
      <c r="I209" s="114"/>
    </row>
    <row r="210" spans="1:15" x14ac:dyDescent="0.15">
      <c r="B210" s="106" t="s">
        <v>164</v>
      </c>
      <c r="C210" s="53">
        <f t="shared" ref="C210:N210" si="159">ROUND(C77*C150/C160,0)</f>
        <v>0</v>
      </c>
      <c r="D210" s="53">
        <f t="shared" si="159"/>
        <v>0</v>
      </c>
      <c r="E210" s="53">
        <f t="shared" si="159"/>
        <v>0</v>
      </c>
      <c r="F210" s="53">
        <f t="shared" si="159"/>
        <v>0</v>
      </c>
      <c r="G210" s="53">
        <f t="shared" si="159"/>
        <v>0</v>
      </c>
      <c r="H210" s="53">
        <f t="shared" si="159"/>
        <v>0</v>
      </c>
      <c r="I210" s="53">
        <f t="shared" si="159"/>
        <v>0</v>
      </c>
      <c r="J210" s="53">
        <f t="shared" si="159"/>
        <v>0</v>
      </c>
      <c r="K210" s="53">
        <f t="shared" si="159"/>
        <v>0</v>
      </c>
      <c r="L210" s="53">
        <f t="shared" si="159"/>
        <v>0</v>
      </c>
      <c r="M210" s="53">
        <f t="shared" si="159"/>
        <v>0</v>
      </c>
      <c r="N210" s="53">
        <f t="shared" si="159"/>
        <v>0</v>
      </c>
      <c r="O210" s="53">
        <f t="shared" ref="O210" si="160">ROUND(O77*O150/O160,0)</f>
        <v>0</v>
      </c>
    </row>
    <row r="211" spans="1:15" x14ac:dyDescent="0.15">
      <c r="B211" s="452" t="s">
        <v>492</v>
      </c>
      <c r="C211" s="451">
        <f>C163+C171+C179+C187+C195+C203-地域観光消費2!D25</f>
        <v>0</v>
      </c>
      <c r="D211" s="451">
        <f>D163+D171+D179+D187+D195+D203-地域観光消費2!E25</f>
        <v>0</v>
      </c>
      <c r="E211" s="451">
        <f>E163+E171+E179+E187+E195+E203-地域観光消費2!F25</f>
        <v>0</v>
      </c>
      <c r="F211" s="451">
        <f>F163+F171+F179+F187+F195+F203-地域観光消費2!G25</f>
        <v>0</v>
      </c>
      <c r="G211" s="451">
        <f>G163+G171+G179+G187+G195+G203-地域観光消費2!H25</f>
        <v>0</v>
      </c>
      <c r="H211" s="451">
        <f>H163+H171+H179+H187+H195+H203-地域観光消費2!I25</f>
        <v>0</v>
      </c>
      <c r="I211" s="451">
        <f>I163+I171+I179+I187+I195+I203-地域観光消費2!J25</f>
        <v>0</v>
      </c>
      <c r="J211" s="451">
        <f>J163+J171+J179+J187+J195+J203-地域観光消費2!K25</f>
        <v>0</v>
      </c>
      <c r="K211" s="451">
        <f>K163+K171+K179+K187+K195+K203-地域観光消費2!L25</f>
        <v>0</v>
      </c>
      <c r="L211" s="451">
        <f>L163+L171+L179+L187+L195+L203-地域観光消費2!M25</f>
        <v>0</v>
      </c>
      <c r="M211" s="451">
        <f>M163+M171+M179+M187+M195+M203-地域観光消費2!N25</f>
        <v>0</v>
      </c>
      <c r="N211" s="451">
        <f>N163+N171+N179+N187+N195+N203-地域観光消費2!O25</f>
        <v>0</v>
      </c>
      <c r="O211" s="451">
        <f>O163+O171+O179+O187+O195+O203-地域観光消費2!P25</f>
        <v>0</v>
      </c>
    </row>
    <row r="212" spans="1:15" x14ac:dyDescent="0.15">
      <c r="A212" t="s">
        <v>254</v>
      </c>
      <c r="B212" s="145" t="s">
        <v>255</v>
      </c>
      <c r="C212" s="68">
        <f>交通費単価!E22</f>
        <v>2440</v>
      </c>
      <c r="D212" s="68">
        <f>交通費単価!H22</f>
        <v>2440</v>
      </c>
      <c r="E212" s="54">
        <f>交通費単価!K22</f>
        <v>2440</v>
      </c>
      <c r="F212" s="68">
        <f>交通費単価!O22</f>
        <v>2440</v>
      </c>
      <c r="G212" s="68">
        <f>交通費単価!S22</f>
        <v>2440</v>
      </c>
      <c r="H212" s="68">
        <f>交通費単価!W22</f>
        <v>2440</v>
      </c>
      <c r="I212" s="68">
        <f>交通費単価!AA22</f>
        <v>2303</v>
      </c>
      <c r="J212" s="68">
        <f>交通費単価!AE22</f>
        <v>2090</v>
      </c>
      <c r="K212" s="68">
        <f>交通費単価!AI22</f>
        <v>1862</v>
      </c>
      <c r="L212" s="68">
        <f>交通費単価!AM22</f>
        <v>1659</v>
      </c>
      <c r="M212" s="68">
        <f>交通費単価!AQ22</f>
        <v>1478</v>
      </c>
      <c r="N212" s="68">
        <f>交通費単価!AU22</f>
        <v>1478</v>
      </c>
      <c r="O212" s="68">
        <f>交通費単価!AY22</f>
        <v>1478</v>
      </c>
    </row>
    <row r="213" spans="1:15" x14ac:dyDescent="0.15">
      <c r="B213" s="145" t="s">
        <v>256</v>
      </c>
      <c r="C213" s="68">
        <f>交通費単価!E23</f>
        <v>13180</v>
      </c>
      <c r="D213" s="68">
        <f>交通費単価!H23</f>
        <v>13180</v>
      </c>
      <c r="E213" s="54">
        <f>交通費単価!K23</f>
        <v>13180</v>
      </c>
      <c r="F213" s="68">
        <f>交通費単価!O23</f>
        <v>13580</v>
      </c>
      <c r="G213" s="68">
        <f>交通費単価!S23</f>
        <v>13590</v>
      </c>
      <c r="H213" s="68">
        <f>交通費単価!W23</f>
        <v>13580</v>
      </c>
      <c r="I213" s="68">
        <f>交通費単価!AA23</f>
        <v>12817</v>
      </c>
      <c r="J213" s="60">
        <f>交通費単価!AE23</f>
        <v>12450</v>
      </c>
      <c r="K213" s="60">
        <f>交通費単価!AI23</f>
        <v>12408</v>
      </c>
      <c r="L213" s="60">
        <f>交通費単価!AM23</f>
        <v>12611</v>
      </c>
      <c r="M213" s="60">
        <f>交通費単価!AQ23</f>
        <v>12792</v>
      </c>
      <c r="N213" s="60">
        <f>交通費単価!AU23</f>
        <v>11070</v>
      </c>
      <c r="O213" s="60">
        <f>交通費単価!AY23</f>
        <v>11070</v>
      </c>
    </row>
    <row r="214" spans="1:15" x14ac:dyDescent="0.15">
      <c r="A214" s="150" t="s">
        <v>260</v>
      </c>
      <c r="B214" s="146" t="s">
        <v>257</v>
      </c>
      <c r="C214" s="47">
        <f t="shared" ref="C214:N214" si="161">C212*C7/1000</f>
        <v>33396.28</v>
      </c>
      <c r="D214" s="47">
        <f t="shared" si="161"/>
        <v>32661.84</v>
      </c>
      <c r="E214" s="47">
        <f t="shared" si="161"/>
        <v>33584.160000000003</v>
      </c>
      <c r="F214" s="47">
        <f t="shared" si="161"/>
        <v>33458.478040000002</v>
      </c>
      <c r="G214" s="47">
        <f t="shared" si="161"/>
        <v>32600.84</v>
      </c>
      <c r="H214" s="47">
        <f t="shared" si="161"/>
        <v>33345.040000000001</v>
      </c>
      <c r="I214" s="47">
        <f t="shared" si="161"/>
        <v>31267.296704</v>
      </c>
      <c r="J214" s="47">
        <f t="shared" si="161"/>
        <v>27962.11</v>
      </c>
      <c r="K214" s="47">
        <f t="shared" si="161"/>
        <v>25144.448</v>
      </c>
      <c r="L214" s="47">
        <f t="shared" si="161"/>
        <v>22202.474973</v>
      </c>
      <c r="M214" s="47">
        <f t="shared" si="161"/>
        <v>15495.208633999999</v>
      </c>
      <c r="N214" s="47">
        <f t="shared" si="161"/>
        <v>16290.285431999999</v>
      </c>
      <c r="O214" s="47">
        <f t="shared" ref="O214" si="162">O212*O7/1000</f>
        <v>19200.899008</v>
      </c>
    </row>
    <row r="215" spans="1:15" x14ac:dyDescent="0.15">
      <c r="B215" s="147" t="s">
        <v>258</v>
      </c>
      <c r="C215" s="49">
        <f t="shared" ref="C215:N215" si="163">C213*C8/1000</f>
        <v>6418.66</v>
      </c>
      <c r="D215" s="49">
        <f t="shared" si="163"/>
        <v>6326.4</v>
      </c>
      <c r="E215" s="49">
        <f t="shared" si="163"/>
        <v>6023.26</v>
      </c>
      <c r="F215" s="49">
        <f t="shared" si="163"/>
        <v>6197.51818</v>
      </c>
      <c r="G215" s="49">
        <f t="shared" si="163"/>
        <v>6890.13</v>
      </c>
      <c r="H215" s="49">
        <f t="shared" si="163"/>
        <v>6925.8</v>
      </c>
      <c r="I215" s="49">
        <f t="shared" si="163"/>
        <v>6844.2780000000002</v>
      </c>
      <c r="J215" s="49">
        <f t="shared" si="163"/>
        <v>7221</v>
      </c>
      <c r="K215" s="49">
        <f t="shared" si="163"/>
        <v>6712.7280000000001</v>
      </c>
      <c r="L215" s="49">
        <f t="shared" si="163"/>
        <v>7030.8721089999999</v>
      </c>
      <c r="M215" s="49">
        <f t="shared" si="163"/>
        <v>4153.7798639999992</v>
      </c>
      <c r="N215" s="49">
        <f t="shared" si="163"/>
        <v>4087.7524800000001</v>
      </c>
      <c r="O215" s="49">
        <f t="shared" ref="O215" si="164">O213*O8/1000</f>
        <v>5659.8142500000004</v>
      </c>
    </row>
    <row r="216" spans="1:15" x14ac:dyDescent="0.15">
      <c r="A216" s="61"/>
      <c r="B216" s="148" t="s">
        <v>259</v>
      </c>
      <c r="C216" s="60">
        <f>C214+C215</f>
        <v>39814.94</v>
      </c>
      <c r="D216" s="60">
        <f t="shared" ref="D216:H216" si="165">D214+D215</f>
        <v>38988.239999999998</v>
      </c>
      <c r="E216" s="60">
        <f t="shared" si="165"/>
        <v>39607.420000000006</v>
      </c>
      <c r="F216" s="60">
        <f t="shared" si="165"/>
        <v>39655.996220000001</v>
      </c>
      <c r="G216" s="60">
        <f t="shared" si="165"/>
        <v>39490.97</v>
      </c>
      <c r="H216" s="60">
        <f t="shared" si="165"/>
        <v>40270.840000000004</v>
      </c>
      <c r="I216" s="60">
        <f t="shared" ref="I216:J216" si="166">I214+I215</f>
        <v>38111.574703999999</v>
      </c>
      <c r="J216" s="60">
        <f t="shared" si="166"/>
        <v>35183.11</v>
      </c>
      <c r="K216" s="60">
        <f t="shared" ref="K216:L216" si="167">K214+K215</f>
        <v>31857.175999999999</v>
      </c>
      <c r="L216" s="60">
        <f t="shared" si="167"/>
        <v>29233.347082</v>
      </c>
      <c r="M216" s="60">
        <f t="shared" ref="M216:N216" si="168">M214+M215</f>
        <v>19648.988497999999</v>
      </c>
      <c r="N216" s="60">
        <f t="shared" si="168"/>
        <v>20378.037912</v>
      </c>
      <c r="O216" s="60">
        <f t="shared" ref="O216" si="169">O214+O215</f>
        <v>24860.713258</v>
      </c>
    </row>
    <row r="217" spans="1:15" x14ac:dyDescent="0.15">
      <c r="A217" s="154" t="s">
        <v>261</v>
      </c>
      <c r="B217" s="151" t="s">
        <v>262</v>
      </c>
      <c r="C217" s="152">
        <f>ROUND(C219*C214/C216,0)</f>
        <v>39520</v>
      </c>
      <c r="D217" s="152">
        <f t="shared" ref="D217:H217" si="170">ROUND(D219*D214/D216,0)</f>
        <v>38671</v>
      </c>
      <c r="E217" s="152">
        <f t="shared" si="170"/>
        <v>38437</v>
      </c>
      <c r="F217" s="152">
        <f t="shared" si="170"/>
        <v>38121</v>
      </c>
      <c r="G217" s="152">
        <f t="shared" si="170"/>
        <v>34107</v>
      </c>
      <c r="H217" s="152">
        <f t="shared" si="170"/>
        <v>39368</v>
      </c>
      <c r="I217" s="152">
        <f t="shared" ref="I217:J217" si="171">ROUND(I219*I214/I216,0)</f>
        <v>42196</v>
      </c>
      <c r="J217" s="152">
        <f t="shared" si="171"/>
        <v>41103</v>
      </c>
      <c r="K217" s="152">
        <f t="shared" ref="K217:L217" si="172">ROUND(K219*K214/K216,0)</f>
        <v>37559</v>
      </c>
      <c r="L217" s="152">
        <f t="shared" si="172"/>
        <v>35647</v>
      </c>
      <c r="M217" s="152">
        <f t="shared" ref="M217:N217" si="173">ROUND(M219*M214/M216,0)</f>
        <v>22583</v>
      </c>
      <c r="N217" s="152">
        <f t="shared" si="173"/>
        <v>30778</v>
      </c>
      <c r="O217" s="152">
        <f t="shared" ref="O217" si="174">ROUND(O219*O214/O216,0)</f>
        <v>35655</v>
      </c>
    </row>
    <row r="218" spans="1:15" x14ac:dyDescent="0.15">
      <c r="B218" s="153" t="s">
        <v>263</v>
      </c>
      <c r="C218" s="50">
        <f>C219-C217</f>
        <v>7596</v>
      </c>
      <c r="D218" s="50">
        <f t="shared" ref="D218:H218" si="175">D219-D217</f>
        <v>7490</v>
      </c>
      <c r="E218" s="50">
        <f t="shared" si="175"/>
        <v>6894</v>
      </c>
      <c r="F218" s="50">
        <f t="shared" si="175"/>
        <v>7061</v>
      </c>
      <c r="G218" s="50">
        <f t="shared" si="175"/>
        <v>7208</v>
      </c>
      <c r="H218" s="50">
        <f t="shared" si="175"/>
        <v>8177</v>
      </c>
      <c r="I218" s="50">
        <f t="shared" ref="I218:J218" si="176">I219-I217</f>
        <v>9236</v>
      </c>
      <c r="J218" s="50">
        <f t="shared" si="176"/>
        <v>10614</v>
      </c>
      <c r="K218" s="50">
        <f t="shared" ref="K218:L218" si="177">K219-K217</f>
        <v>10027</v>
      </c>
      <c r="L218" s="50">
        <f t="shared" si="177"/>
        <v>11289</v>
      </c>
      <c r="M218" s="50">
        <f t="shared" ref="M218:N218" si="178">M219-M217</f>
        <v>6054</v>
      </c>
      <c r="N218" s="50">
        <f t="shared" si="178"/>
        <v>7723</v>
      </c>
      <c r="O218" s="50">
        <f t="shared" ref="O218" si="179">O219-O217</f>
        <v>10510</v>
      </c>
    </row>
    <row r="219" spans="1:15" x14ac:dyDescent="0.15">
      <c r="A219" s="61"/>
      <c r="B219" s="148" t="s">
        <v>264</v>
      </c>
      <c r="C219" s="60">
        <f>C83</f>
        <v>47116</v>
      </c>
      <c r="D219" s="60">
        <f t="shared" ref="D219:I219" si="180">D83</f>
        <v>46161</v>
      </c>
      <c r="E219" s="60">
        <f t="shared" si="180"/>
        <v>45331</v>
      </c>
      <c r="F219" s="60">
        <f t="shared" si="180"/>
        <v>45182</v>
      </c>
      <c r="G219" s="60">
        <f t="shared" si="180"/>
        <v>41315</v>
      </c>
      <c r="H219" s="60">
        <f t="shared" si="180"/>
        <v>47545</v>
      </c>
      <c r="I219" s="60">
        <f t="shared" si="180"/>
        <v>51432</v>
      </c>
      <c r="J219" s="60">
        <f t="shared" ref="J219:K219" si="181">J83</f>
        <v>51717</v>
      </c>
      <c r="K219" s="60">
        <f t="shared" si="181"/>
        <v>47586</v>
      </c>
      <c r="L219" s="60">
        <f t="shared" ref="L219:M219" si="182">L83</f>
        <v>46936</v>
      </c>
      <c r="M219" s="60">
        <f t="shared" si="182"/>
        <v>28637</v>
      </c>
      <c r="N219" s="60">
        <f t="shared" ref="N219:O219" si="183">N83</f>
        <v>38501</v>
      </c>
      <c r="O219" s="60">
        <f t="shared" si="183"/>
        <v>46165</v>
      </c>
    </row>
    <row r="221" spans="1:15" x14ac:dyDescent="0.15">
      <c r="A221" t="s">
        <v>173</v>
      </c>
      <c r="B221" s="67"/>
      <c r="C221" s="345" t="s">
        <v>169</v>
      </c>
      <c r="D221" s="345" t="s">
        <v>70</v>
      </c>
      <c r="E221" s="789" t="s">
        <v>67</v>
      </c>
      <c r="F221" s="345" t="s">
        <v>61</v>
      </c>
      <c r="G221" s="345" t="s">
        <v>60</v>
      </c>
      <c r="H221" s="345" t="s">
        <v>75</v>
      </c>
      <c r="I221" s="345" t="s">
        <v>76</v>
      </c>
      <c r="J221" s="345" t="s">
        <v>395</v>
      </c>
      <c r="K221" s="345" t="s">
        <v>447</v>
      </c>
      <c r="L221" s="345" t="s">
        <v>464</v>
      </c>
      <c r="M221" s="345" t="s">
        <v>514</v>
      </c>
      <c r="N221" s="345" t="s">
        <v>2170</v>
      </c>
      <c r="O221" s="345" t="s">
        <v>2197</v>
      </c>
    </row>
    <row r="222" spans="1:15" x14ac:dyDescent="0.15">
      <c r="B222" s="43" t="s">
        <v>188</v>
      </c>
      <c r="C222" s="47">
        <f>C223+C224</f>
        <v>4588</v>
      </c>
      <c r="D222" s="47">
        <f t="shared" ref="D222:H222" si="184">D223+D224</f>
        <v>4676</v>
      </c>
      <c r="E222" s="47">
        <f t="shared" si="184"/>
        <v>4350</v>
      </c>
      <c r="F222" s="47">
        <f t="shared" si="184"/>
        <v>4172</v>
      </c>
      <c r="G222" s="47">
        <f t="shared" si="184"/>
        <v>3687</v>
      </c>
      <c r="H222" s="47">
        <f t="shared" si="184"/>
        <v>4900</v>
      </c>
      <c r="I222" s="47">
        <f t="shared" ref="I222:J222" si="185">I223+I224</f>
        <v>5401</v>
      </c>
      <c r="J222" s="47">
        <f t="shared" si="185"/>
        <v>5134</v>
      </c>
      <c r="K222" s="47">
        <f t="shared" ref="K222:L222" si="186">K223+K224</f>
        <v>4813</v>
      </c>
      <c r="L222" s="47">
        <f t="shared" si="186"/>
        <v>4808</v>
      </c>
      <c r="M222" s="47">
        <f t="shared" ref="M222:N222" si="187">M223+M224</f>
        <v>2718</v>
      </c>
      <c r="N222" s="47">
        <f t="shared" si="187"/>
        <v>3458</v>
      </c>
      <c r="O222" s="47">
        <f t="shared" ref="O222" si="188">O223+O224</f>
        <v>4246</v>
      </c>
    </row>
    <row r="223" spans="1:15" x14ac:dyDescent="0.15">
      <c r="B223" s="102" t="s">
        <v>165</v>
      </c>
      <c r="C223" s="49">
        <f>ROUND(C217*C97/C151,0)</f>
        <v>3309</v>
      </c>
      <c r="D223" s="49">
        <f t="shared" ref="D223:H223" si="189">ROUND(D217*D97/D151,0)</f>
        <v>3364</v>
      </c>
      <c r="E223" s="49">
        <f t="shared" si="189"/>
        <v>3164</v>
      </c>
      <c r="F223" s="49">
        <f t="shared" si="189"/>
        <v>2977</v>
      </c>
      <c r="G223" s="49">
        <f t="shared" si="189"/>
        <v>2635</v>
      </c>
      <c r="H223" s="49">
        <f t="shared" si="189"/>
        <v>3386</v>
      </c>
      <c r="I223" s="49">
        <f t="shared" ref="I223:J223" si="190">ROUND(I217*I97/I151,0)</f>
        <v>3657</v>
      </c>
      <c r="J223" s="49">
        <f t="shared" si="190"/>
        <v>3507</v>
      </c>
      <c r="K223" s="49">
        <f t="shared" ref="K223:L223" si="191">ROUND(K217*K97/K151,0)</f>
        <v>3175</v>
      </c>
      <c r="L223" s="49">
        <f t="shared" si="191"/>
        <v>3154</v>
      </c>
      <c r="M223" s="49">
        <f t="shared" ref="M223:N223" si="192">ROUND(M217*M97/M151,0)</f>
        <v>1788</v>
      </c>
      <c r="N223" s="49">
        <f t="shared" si="192"/>
        <v>2370</v>
      </c>
      <c r="O223" s="49">
        <f t="shared" ref="O223" si="193">ROUND(O217*O97/O151,0)</f>
        <v>2779</v>
      </c>
    </row>
    <row r="224" spans="1:15" x14ac:dyDescent="0.15">
      <c r="B224" s="103" t="s">
        <v>166</v>
      </c>
      <c r="C224" s="49">
        <f>ROUND(C218*C98/C152,0)</f>
        <v>1279</v>
      </c>
      <c r="D224" s="49">
        <f t="shared" ref="D224:H224" si="194">ROUND(D218*D98/D152,0)</f>
        <v>1312</v>
      </c>
      <c r="E224" s="49">
        <f t="shared" si="194"/>
        <v>1186</v>
      </c>
      <c r="F224" s="49">
        <f t="shared" si="194"/>
        <v>1195</v>
      </c>
      <c r="G224" s="49">
        <f t="shared" si="194"/>
        <v>1052</v>
      </c>
      <c r="H224" s="49">
        <f t="shared" si="194"/>
        <v>1514</v>
      </c>
      <c r="I224" s="49">
        <f t="shared" ref="I224:J224" si="195">ROUND(I218*I98/I152,0)</f>
        <v>1744</v>
      </c>
      <c r="J224" s="49">
        <f t="shared" si="195"/>
        <v>1627</v>
      </c>
      <c r="K224" s="49">
        <f t="shared" ref="K224:L224" si="196">ROUND(K218*K98/K152,0)</f>
        <v>1638</v>
      </c>
      <c r="L224" s="49">
        <f t="shared" si="196"/>
        <v>1654</v>
      </c>
      <c r="M224" s="49">
        <f t="shared" ref="M224:N224" si="197">ROUND(M218*M98/M152,0)</f>
        <v>930</v>
      </c>
      <c r="N224" s="49">
        <f t="shared" si="197"/>
        <v>1088</v>
      </c>
      <c r="O224" s="49">
        <f t="shared" ref="O224" si="198">ROUND(O218*O98/O152,0)</f>
        <v>1467</v>
      </c>
    </row>
    <row r="225" spans="2:15" x14ac:dyDescent="0.15">
      <c r="B225" s="43" t="s">
        <v>189</v>
      </c>
      <c r="C225" s="47">
        <f>C226+C227</f>
        <v>17107</v>
      </c>
      <c r="D225" s="47">
        <f t="shared" ref="D225:H225" si="199">D226+D227</f>
        <v>16848</v>
      </c>
      <c r="E225" s="47">
        <f t="shared" si="199"/>
        <v>16796</v>
      </c>
      <c r="F225" s="47">
        <f t="shared" si="199"/>
        <v>16607</v>
      </c>
      <c r="G225" s="47">
        <f t="shared" si="199"/>
        <v>13749</v>
      </c>
      <c r="H225" s="47">
        <f t="shared" si="199"/>
        <v>15342</v>
      </c>
      <c r="I225" s="47">
        <f t="shared" ref="I225:J225" si="200">I226+I227</f>
        <v>16539</v>
      </c>
      <c r="J225" s="47">
        <f t="shared" si="200"/>
        <v>18513</v>
      </c>
      <c r="K225" s="47">
        <f t="shared" ref="K225:L225" si="201">K226+K227</f>
        <v>16228</v>
      </c>
      <c r="L225" s="47">
        <f t="shared" si="201"/>
        <v>16515</v>
      </c>
      <c r="M225" s="47">
        <f t="shared" ref="M225:N225" si="202">M226+M227</f>
        <v>10217</v>
      </c>
      <c r="N225" s="47">
        <f t="shared" si="202"/>
        <v>13851</v>
      </c>
      <c r="O225" s="47">
        <f t="shared" ref="O225" si="203">O226+O227</f>
        <v>15655</v>
      </c>
    </row>
    <row r="226" spans="2:15" x14ac:dyDescent="0.15">
      <c r="B226" s="457" t="s">
        <v>165</v>
      </c>
      <c r="C226" s="114">
        <f>ROUND(C217*C106/C151,0)</f>
        <v>15719</v>
      </c>
      <c r="D226" s="114">
        <f>ROUND(D217*D106/D151,0)-1</f>
        <v>15403</v>
      </c>
      <c r="E226" s="114">
        <f>ROUND(E217*E106/E151,0)+2</f>
        <v>15497</v>
      </c>
      <c r="F226" s="114">
        <f>ROUND(F217*F106/F151,0)+1</f>
        <v>15258</v>
      </c>
      <c r="G226" s="114">
        <f t="shared" ref="G226:M226" si="204">ROUND(G217*G106/G151,0)</f>
        <v>12443</v>
      </c>
      <c r="H226" s="114">
        <f>ROUND(H217*H106/H151,0)+1</f>
        <v>13946</v>
      </c>
      <c r="I226" s="114">
        <f>ROUND(I217*I106/I151,0)-1</f>
        <v>15223</v>
      </c>
      <c r="J226" s="114">
        <f t="shared" si="204"/>
        <v>15565</v>
      </c>
      <c r="K226" s="114">
        <f t="shared" si="204"/>
        <v>13641</v>
      </c>
      <c r="L226" s="114">
        <f t="shared" si="204"/>
        <v>13343</v>
      </c>
      <c r="M226" s="114">
        <f t="shared" si="204"/>
        <v>8248</v>
      </c>
      <c r="N226" s="114">
        <f>ROUND(N217*N106/N151,0)+1</f>
        <v>11610</v>
      </c>
      <c r="O226" s="114">
        <f>ROUND(O217*O106/O151,0)</f>
        <v>12670</v>
      </c>
    </row>
    <row r="227" spans="2:15" x14ac:dyDescent="0.15">
      <c r="B227" s="106" t="s">
        <v>166</v>
      </c>
      <c r="C227" s="53">
        <f>ROUND(C218*C107/C152,0)</f>
        <v>1388</v>
      </c>
      <c r="D227" s="53">
        <f t="shared" ref="D227:H227" si="205">ROUND(D218*D107/D152,0)</f>
        <v>1445</v>
      </c>
      <c r="E227" s="53">
        <f t="shared" si="205"/>
        <v>1299</v>
      </c>
      <c r="F227" s="53">
        <f t="shared" si="205"/>
        <v>1349</v>
      </c>
      <c r="G227" s="53">
        <f t="shared" si="205"/>
        <v>1306</v>
      </c>
      <c r="H227" s="53">
        <f t="shared" si="205"/>
        <v>1396</v>
      </c>
      <c r="I227" s="53">
        <f t="shared" ref="I227:J227" si="206">ROUND(I218*I107/I152,0)</f>
        <v>1316</v>
      </c>
      <c r="J227" s="53">
        <f t="shared" si="206"/>
        <v>2948</v>
      </c>
      <c r="K227" s="53">
        <f t="shared" ref="K227:L227" si="207">ROUND(K218*K107/K152,0)</f>
        <v>2587</v>
      </c>
      <c r="L227" s="53">
        <f t="shared" si="207"/>
        <v>3172</v>
      </c>
      <c r="M227" s="53">
        <f t="shared" ref="M227:N227" si="208">ROUND(M218*M107/M152,0)</f>
        <v>1969</v>
      </c>
      <c r="N227" s="53">
        <f t="shared" si="208"/>
        <v>2241</v>
      </c>
      <c r="O227" s="53">
        <f t="shared" ref="O227" si="209">ROUND(O218*O107/O152,0)</f>
        <v>2985</v>
      </c>
    </row>
    <row r="228" spans="2:15" x14ac:dyDescent="0.15">
      <c r="B228" t="s">
        <v>190</v>
      </c>
      <c r="C228" s="47">
        <f>C229+C230</f>
        <v>7172</v>
      </c>
      <c r="D228" s="47">
        <f t="shared" ref="D228:H228" si="210">D229+D230</f>
        <v>6947</v>
      </c>
      <c r="E228" s="47">
        <f t="shared" si="210"/>
        <v>6464</v>
      </c>
      <c r="F228" s="47">
        <f t="shared" si="210"/>
        <v>6558</v>
      </c>
      <c r="G228" s="47">
        <f t="shared" si="210"/>
        <v>6561</v>
      </c>
      <c r="H228" s="47">
        <f t="shared" si="210"/>
        <v>8298</v>
      </c>
      <c r="I228" s="47">
        <f t="shared" ref="I228:J228" si="211">I229+I230</f>
        <v>8730</v>
      </c>
      <c r="J228" s="47">
        <f t="shared" si="211"/>
        <v>8046</v>
      </c>
      <c r="K228" s="47">
        <f t="shared" ref="K228:L228" si="212">K229+K230</f>
        <v>7414</v>
      </c>
      <c r="L228" s="47">
        <f t="shared" si="212"/>
        <v>6430</v>
      </c>
      <c r="M228" s="47">
        <f t="shared" ref="M228:N228" si="213">M229+M230</f>
        <v>4347</v>
      </c>
      <c r="N228" s="47">
        <f t="shared" si="213"/>
        <v>5793</v>
      </c>
      <c r="O228" s="47">
        <f t="shared" ref="O228" si="214">O229+O230</f>
        <v>8044</v>
      </c>
    </row>
    <row r="229" spans="2:15" x14ac:dyDescent="0.15">
      <c r="B229" s="102" t="s">
        <v>165</v>
      </c>
      <c r="C229" s="49">
        <f>ROUND(C217*C115/C151,0)</f>
        <v>7063</v>
      </c>
      <c r="D229" s="49">
        <f t="shared" ref="D229:H229" si="215">ROUND(D217*D115/D151,0)</f>
        <v>6825</v>
      </c>
      <c r="E229" s="49">
        <f t="shared" si="215"/>
        <v>6326</v>
      </c>
      <c r="F229" s="49">
        <f t="shared" si="215"/>
        <v>6412</v>
      </c>
      <c r="G229" s="49">
        <f t="shared" si="215"/>
        <v>5930</v>
      </c>
      <c r="H229" s="49">
        <f t="shared" si="215"/>
        <v>6780</v>
      </c>
      <c r="I229" s="49">
        <f t="shared" ref="I229:J229" si="216">ROUND(I217*I115/I151,0)</f>
        <v>7449</v>
      </c>
      <c r="J229" s="49">
        <f t="shared" si="216"/>
        <v>6708</v>
      </c>
      <c r="K229" s="49">
        <f t="shared" ref="K229:L229" si="217">ROUND(K217*K115/K151,0)</f>
        <v>6051</v>
      </c>
      <c r="L229" s="49">
        <f t="shared" si="217"/>
        <v>5030</v>
      </c>
      <c r="M229" s="49">
        <f t="shared" ref="M229:N229" si="218">ROUND(M217*M115/M151,0)</f>
        <v>3435</v>
      </c>
      <c r="N229" s="49">
        <f t="shared" si="218"/>
        <v>4633</v>
      </c>
      <c r="O229" s="49">
        <f t="shared" ref="O229" si="219">ROUND(O217*O115/O151,0)</f>
        <v>6272</v>
      </c>
    </row>
    <row r="230" spans="2:15" x14ac:dyDescent="0.15">
      <c r="B230" s="103" t="s">
        <v>166</v>
      </c>
      <c r="C230" s="49">
        <f>ROUND(C218*C116/C152,0)</f>
        <v>109</v>
      </c>
      <c r="D230" s="49">
        <f t="shared" ref="D230:H230" si="220">ROUND(D218*D116/D152,0)</f>
        <v>122</v>
      </c>
      <c r="E230" s="49">
        <f t="shared" si="220"/>
        <v>138</v>
      </c>
      <c r="F230" s="49">
        <f t="shared" si="220"/>
        <v>146</v>
      </c>
      <c r="G230" s="49">
        <f t="shared" si="220"/>
        <v>631</v>
      </c>
      <c r="H230" s="49">
        <f t="shared" si="220"/>
        <v>1518</v>
      </c>
      <c r="I230" s="49">
        <f t="shared" ref="I230:J230" si="221">ROUND(I218*I116/I152,0)</f>
        <v>1281</v>
      </c>
      <c r="J230" s="49">
        <f t="shared" si="221"/>
        <v>1338</v>
      </c>
      <c r="K230" s="49">
        <f t="shared" ref="K230:L230" si="222">ROUND(K218*K116/K152,0)</f>
        <v>1363</v>
      </c>
      <c r="L230" s="49">
        <f t="shared" si="222"/>
        <v>1400</v>
      </c>
      <c r="M230" s="49">
        <f t="shared" ref="M230:N230" si="223">ROUND(M218*M116/M152,0)</f>
        <v>912</v>
      </c>
      <c r="N230" s="49">
        <f t="shared" si="223"/>
        <v>1160</v>
      </c>
      <c r="O230" s="49">
        <f t="shared" ref="O230" si="224">ROUND(O218*O116/O152,0)</f>
        <v>1772</v>
      </c>
    </row>
    <row r="231" spans="2:15" x14ac:dyDescent="0.15">
      <c r="B231" s="43" t="s">
        <v>191</v>
      </c>
      <c r="C231" s="47">
        <f>C232+C233</f>
        <v>2921</v>
      </c>
      <c r="D231" s="47">
        <f t="shared" ref="D231:H231" si="225">D232+D233</f>
        <v>2829</v>
      </c>
      <c r="E231" s="47">
        <f t="shared" si="225"/>
        <v>2828</v>
      </c>
      <c r="F231" s="47">
        <f t="shared" si="225"/>
        <v>2931</v>
      </c>
      <c r="G231" s="47">
        <f t="shared" si="225"/>
        <v>2588</v>
      </c>
      <c r="H231" s="47">
        <f t="shared" si="225"/>
        <v>3044</v>
      </c>
      <c r="I231" s="47">
        <f t="shared" ref="I231:J231" si="226">I232+I233</f>
        <v>3205</v>
      </c>
      <c r="J231" s="47">
        <f t="shared" si="226"/>
        <v>2951</v>
      </c>
      <c r="K231" s="47">
        <f t="shared" ref="K231:L231" si="227">K232+K233</f>
        <v>3110</v>
      </c>
      <c r="L231" s="47">
        <f t="shared" si="227"/>
        <v>4258</v>
      </c>
      <c r="M231" s="47">
        <f t="shared" ref="M231:N231" si="228">M232+M233</f>
        <v>2750</v>
      </c>
      <c r="N231" s="47">
        <f t="shared" si="228"/>
        <v>3658</v>
      </c>
      <c r="O231" s="47">
        <f t="shared" ref="O231" si="229">O232+O233</f>
        <v>4632</v>
      </c>
    </row>
    <row r="232" spans="2:15" x14ac:dyDescent="0.15">
      <c r="B232" s="102" t="s">
        <v>165</v>
      </c>
      <c r="C232" s="49">
        <f>ROUND(C217*C124/C151,0)</f>
        <v>2359</v>
      </c>
      <c r="D232" s="49">
        <f t="shared" ref="D232:H232" si="230">ROUND(D217*D124/D151,0)</f>
        <v>2267</v>
      </c>
      <c r="E232" s="49">
        <f t="shared" si="230"/>
        <v>2300</v>
      </c>
      <c r="F232" s="49">
        <f t="shared" si="230"/>
        <v>2389</v>
      </c>
      <c r="G232" s="49">
        <f t="shared" si="230"/>
        <v>2090</v>
      </c>
      <c r="H232" s="49">
        <f t="shared" si="230"/>
        <v>2483</v>
      </c>
      <c r="I232" s="49">
        <f t="shared" ref="I232:J232" si="231">ROUND(I217*I124/I151,0)</f>
        <v>2599</v>
      </c>
      <c r="J232" s="49">
        <f t="shared" si="231"/>
        <v>2494</v>
      </c>
      <c r="K232" s="49">
        <f t="shared" ref="K232:L232" si="232">ROUND(K217*K124/K151,0)</f>
        <v>2463</v>
      </c>
      <c r="L232" s="49">
        <f t="shared" si="232"/>
        <v>2731</v>
      </c>
      <c r="M232" s="49">
        <f t="shared" ref="M232:N232" si="233">ROUND(M217*M124/M151,0)</f>
        <v>1767</v>
      </c>
      <c r="N232" s="49">
        <f t="shared" si="233"/>
        <v>2513</v>
      </c>
      <c r="O232" s="49">
        <f t="shared" ref="O232" si="234">ROUND(O217*O124/O151,0)</f>
        <v>3104</v>
      </c>
    </row>
    <row r="233" spans="2:15" x14ac:dyDescent="0.15">
      <c r="B233" s="106" t="s">
        <v>166</v>
      </c>
      <c r="C233" s="53">
        <f>ROUND(C218*C125/C152,0)</f>
        <v>562</v>
      </c>
      <c r="D233" s="53">
        <f t="shared" ref="D233:H233" si="235">ROUND(D218*D125/D152,0)</f>
        <v>562</v>
      </c>
      <c r="E233" s="53">
        <f t="shared" si="235"/>
        <v>528</v>
      </c>
      <c r="F233" s="53">
        <f t="shared" si="235"/>
        <v>542</v>
      </c>
      <c r="G233" s="53">
        <f t="shared" si="235"/>
        <v>498</v>
      </c>
      <c r="H233" s="53">
        <f t="shared" si="235"/>
        <v>561</v>
      </c>
      <c r="I233" s="53">
        <f t="shared" ref="I233:J233" si="236">ROUND(I218*I125/I152,0)</f>
        <v>606</v>
      </c>
      <c r="J233" s="53">
        <f t="shared" si="236"/>
        <v>457</v>
      </c>
      <c r="K233" s="53">
        <f t="shared" ref="K233:L233" si="237">ROUND(K218*K125/K152,0)</f>
        <v>647</v>
      </c>
      <c r="L233" s="53">
        <f t="shared" si="237"/>
        <v>1527</v>
      </c>
      <c r="M233" s="53">
        <f t="shared" ref="M233:N233" si="238">ROUND(M218*M125/M152,0)</f>
        <v>983</v>
      </c>
      <c r="N233" s="53">
        <f t="shared" si="238"/>
        <v>1145</v>
      </c>
      <c r="O233" s="53">
        <f t="shared" ref="O233" si="239">ROUND(O218*O125/O152,0)</f>
        <v>1528</v>
      </c>
    </row>
    <row r="234" spans="2:15" x14ac:dyDescent="0.15">
      <c r="B234" t="s">
        <v>192</v>
      </c>
      <c r="C234" s="47">
        <f>C235+C236</f>
        <v>12344</v>
      </c>
      <c r="D234" s="47">
        <f t="shared" ref="D234:H234" si="240">D235+D236</f>
        <v>11937</v>
      </c>
      <c r="E234" s="47">
        <f t="shared" si="240"/>
        <v>11536</v>
      </c>
      <c r="F234" s="47">
        <f t="shared" si="240"/>
        <v>11317</v>
      </c>
      <c r="G234" s="47">
        <f t="shared" si="240"/>
        <v>11280</v>
      </c>
      <c r="H234" s="47">
        <f t="shared" si="240"/>
        <v>12097</v>
      </c>
      <c r="I234" s="47">
        <f t="shared" ref="I234:J234" si="241">I235+I236</f>
        <v>13377</v>
      </c>
      <c r="J234" s="47">
        <f t="shared" si="241"/>
        <v>13218</v>
      </c>
      <c r="K234" s="47">
        <f t="shared" ref="K234:L234" si="242">K235+K236</f>
        <v>12757</v>
      </c>
      <c r="L234" s="47">
        <f t="shared" si="242"/>
        <v>11860</v>
      </c>
      <c r="M234" s="47">
        <f t="shared" ref="M234:N234" si="243">M235+M236</f>
        <v>6625</v>
      </c>
      <c r="N234" s="47">
        <f t="shared" si="243"/>
        <v>9285</v>
      </c>
      <c r="O234" s="47">
        <f t="shared" ref="O234" si="244">O235+O236</f>
        <v>10747</v>
      </c>
    </row>
    <row r="235" spans="2:15" x14ac:dyDescent="0.15">
      <c r="B235" s="102" t="s">
        <v>165</v>
      </c>
      <c r="C235" s="49">
        <f>ROUND(C217*C133/C151,0)</f>
        <v>8835</v>
      </c>
      <c r="D235" s="49">
        <f t="shared" ref="D235:H235" si="245">ROUND(D217*D133/D151,0)</f>
        <v>8605</v>
      </c>
      <c r="E235" s="49">
        <f t="shared" si="245"/>
        <v>8498</v>
      </c>
      <c r="F235" s="49">
        <f t="shared" si="245"/>
        <v>8221</v>
      </c>
      <c r="G235" s="49">
        <f t="shared" si="245"/>
        <v>8207</v>
      </c>
      <c r="H235" s="49">
        <f t="shared" si="245"/>
        <v>9570</v>
      </c>
      <c r="I235" s="49">
        <f t="shared" ref="I235:J235" si="246">ROUND(I217*I133/I151,0)</f>
        <v>9790</v>
      </c>
      <c r="J235" s="49">
        <f t="shared" si="246"/>
        <v>9663</v>
      </c>
      <c r="K235" s="49">
        <f t="shared" ref="K235:L235" si="247">ROUND(K217*K133/K151,0)</f>
        <v>9202</v>
      </c>
      <c r="L235" s="49">
        <f t="shared" si="247"/>
        <v>8668</v>
      </c>
      <c r="M235" s="49">
        <f t="shared" ref="M235:N235" si="248">ROUND(M217*M133/M151,0)</f>
        <v>5584</v>
      </c>
      <c r="N235" s="49">
        <f t="shared" si="248"/>
        <v>7460</v>
      </c>
      <c r="O235" s="49">
        <f t="shared" ref="O235" si="249">ROUND(O217*O133/O151,0)</f>
        <v>8381</v>
      </c>
    </row>
    <row r="236" spans="2:15" x14ac:dyDescent="0.15">
      <c r="B236" s="103" t="s">
        <v>166</v>
      </c>
      <c r="C236" s="49">
        <f>ROUND(C218*C134/C152,0)</f>
        <v>3509</v>
      </c>
      <c r="D236" s="49">
        <f t="shared" ref="D236:H236" si="250">ROUND(D218*D134/D152,0)</f>
        <v>3332</v>
      </c>
      <c r="E236" s="49">
        <f t="shared" si="250"/>
        <v>3038</v>
      </c>
      <c r="F236" s="49">
        <f t="shared" si="250"/>
        <v>3096</v>
      </c>
      <c r="G236" s="49">
        <f t="shared" si="250"/>
        <v>3073</v>
      </c>
      <c r="H236" s="49">
        <f t="shared" si="250"/>
        <v>2527</v>
      </c>
      <c r="I236" s="49">
        <f t="shared" ref="I236:J236" si="251">ROUND(I218*I134/I152,0)</f>
        <v>3587</v>
      </c>
      <c r="J236" s="49">
        <f t="shared" si="251"/>
        <v>3555</v>
      </c>
      <c r="K236" s="49">
        <f t="shared" ref="K236:L236" si="252">ROUND(K218*K134/K152,0)</f>
        <v>3555</v>
      </c>
      <c r="L236" s="49">
        <f t="shared" si="252"/>
        <v>3192</v>
      </c>
      <c r="M236" s="49">
        <f t="shared" ref="M236:N236" si="253">ROUND(M218*M134/M152,0)</f>
        <v>1041</v>
      </c>
      <c r="N236" s="49">
        <f t="shared" si="253"/>
        <v>1825</v>
      </c>
      <c r="O236" s="49">
        <f t="shared" ref="O236" si="254">ROUND(O218*O134/O152,0)</f>
        <v>2366</v>
      </c>
    </row>
    <row r="237" spans="2:15" x14ac:dyDescent="0.15">
      <c r="B237" s="43" t="s">
        <v>193</v>
      </c>
      <c r="C237" s="47">
        <f>C238+C239</f>
        <v>2984</v>
      </c>
      <c r="D237" s="47">
        <f t="shared" ref="D237:H237" si="255">D238+D239</f>
        <v>2924</v>
      </c>
      <c r="E237" s="47">
        <f t="shared" si="255"/>
        <v>3357</v>
      </c>
      <c r="F237" s="47">
        <f t="shared" si="255"/>
        <v>3597</v>
      </c>
      <c r="G237" s="47">
        <f t="shared" si="255"/>
        <v>3450</v>
      </c>
      <c r="H237" s="47">
        <f t="shared" si="255"/>
        <v>3864</v>
      </c>
      <c r="I237" s="47">
        <f t="shared" ref="I237:J237" si="256">I238+I239</f>
        <v>4180</v>
      </c>
      <c r="J237" s="47">
        <f t="shared" si="256"/>
        <v>3855</v>
      </c>
      <c r="K237" s="47">
        <f t="shared" ref="K237:L237" si="257">K238+K239</f>
        <v>3264</v>
      </c>
      <c r="L237" s="47">
        <f t="shared" si="257"/>
        <v>3065</v>
      </c>
      <c r="M237" s="47">
        <f t="shared" ref="M237:N237" si="258">M238+M239</f>
        <v>1980</v>
      </c>
      <c r="N237" s="47">
        <f t="shared" si="258"/>
        <v>2456</v>
      </c>
      <c r="O237" s="47">
        <f t="shared" ref="O237" si="259">O238+O239</f>
        <v>2841</v>
      </c>
    </row>
    <row r="238" spans="2:15" x14ac:dyDescent="0.15">
      <c r="B238" s="102" t="s">
        <v>165</v>
      </c>
      <c r="C238" s="49">
        <f>ROUND(C217*C142/C151,0)</f>
        <v>2235</v>
      </c>
      <c r="D238" s="49">
        <f t="shared" ref="D238:H238" si="260">ROUND(D217*D142/D151,0)</f>
        <v>2206</v>
      </c>
      <c r="E238" s="49">
        <f t="shared" si="260"/>
        <v>2654</v>
      </c>
      <c r="F238" s="49">
        <f t="shared" si="260"/>
        <v>2864</v>
      </c>
      <c r="G238" s="49">
        <f t="shared" si="260"/>
        <v>2802</v>
      </c>
      <c r="H238" s="49">
        <f t="shared" si="260"/>
        <v>3203</v>
      </c>
      <c r="I238" s="49">
        <f t="shared" ref="I238:J238" si="261">ROUND(I217*I142/I151,0)</f>
        <v>3478</v>
      </c>
      <c r="J238" s="49">
        <f t="shared" si="261"/>
        <v>3166</v>
      </c>
      <c r="K238" s="49">
        <f t="shared" ref="K238:L238" si="262">ROUND(K217*K142/K151,0)</f>
        <v>3027</v>
      </c>
      <c r="L238" s="49">
        <f t="shared" si="262"/>
        <v>2721</v>
      </c>
      <c r="M238" s="49">
        <f t="shared" ref="M238:N238" si="263">ROUND(M217*M142/M151,0)</f>
        <v>1761</v>
      </c>
      <c r="N238" s="49">
        <f t="shared" si="263"/>
        <v>2192</v>
      </c>
      <c r="O238" s="49">
        <f t="shared" ref="O238" si="264">ROUND(O217*O142/O151,0)</f>
        <v>2449</v>
      </c>
    </row>
    <row r="239" spans="2:15" x14ac:dyDescent="0.15">
      <c r="B239" s="106" t="s">
        <v>166</v>
      </c>
      <c r="C239" s="53">
        <f>ROUND(C218*C143/C152,0)</f>
        <v>749</v>
      </c>
      <c r="D239" s="53">
        <f t="shared" ref="D239:H239" si="265">ROUND(D218*D143/D152,0)</f>
        <v>718</v>
      </c>
      <c r="E239" s="53">
        <f t="shared" si="265"/>
        <v>703</v>
      </c>
      <c r="F239" s="53">
        <f t="shared" si="265"/>
        <v>733</v>
      </c>
      <c r="G239" s="53">
        <f t="shared" si="265"/>
        <v>648</v>
      </c>
      <c r="H239" s="53">
        <f t="shared" si="265"/>
        <v>661</v>
      </c>
      <c r="I239" s="53">
        <f t="shared" ref="I239:J239" si="266">ROUND(I218*I143/I152,0)</f>
        <v>702</v>
      </c>
      <c r="J239" s="53">
        <f t="shared" si="266"/>
        <v>689</v>
      </c>
      <c r="K239" s="53">
        <f t="shared" ref="K239:L239" si="267">ROUND(K218*K143/K152,0)</f>
        <v>237</v>
      </c>
      <c r="L239" s="53">
        <f t="shared" si="267"/>
        <v>344</v>
      </c>
      <c r="M239" s="53">
        <f t="shared" ref="M239:N239" si="268">ROUND(M218*M143/M152,0)</f>
        <v>219</v>
      </c>
      <c r="N239" s="53">
        <f t="shared" si="268"/>
        <v>264</v>
      </c>
      <c r="O239" s="53">
        <f t="shared" ref="O239" si="269">ROUND(O218*O143/O152,0)</f>
        <v>392</v>
      </c>
    </row>
    <row r="240" spans="2:15" x14ac:dyDescent="0.15">
      <c r="B240" s="452" t="s">
        <v>492</v>
      </c>
      <c r="C240" s="451">
        <f>C222+C225+C228+C231+C234+C237-地域観光消費2!D26</f>
        <v>0</v>
      </c>
      <c r="D240" s="451">
        <f>D222+D225+D228+D231+D234+D237-地域観光消費2!E26</f>
        <v>0</v>
      </c>
      <c r="E240" s="451">
        <f>E222+E225+E228+E231+E234+E237-地域観光消費2!F26</f>
        <v>0</v>
      </c>
      <c r="F240" s="451">
        <f>F222+F225+F228+F231+F234+F237-地域観光消費2!G26</f>
        <v>0</v>
      </c>
      <c r="G240" s="451">
        <f>G222+G225+G228+G231+G234+G237-地域観光消費2!H26</f>
        <v>0</v>
      </c>
      <c r="H240" s="451">
        <f>H222+H225+H228+H231+H234+H237-地域観光消費2!I26</f>
        <v>0</v>
      </c>
      <c r="I240" s="451">
        <f>I222+I225+I228+I231+I234+I237-地域観光消費2!J26</f>
        <v>0</v>
      </c>
      <c r="J240" s="451">
        <f>J222+J225+J228+J231+J234+J237-地域観光消費2!K26</f>
        <v>0</v>
      </c>
      <c r="K240" s="451">
        <f>K222+K225+K228+K231+K234+K237-地域観光消費2!L26</f>
        <v>0</v>
      </c>
      <c r="L240" s="451">
        <f>L222+L225+L228+L231+L234+L237-地域観光消費2!M26</f>
        <v>0</v>
      </c>
      <c r="M240" s="451">
        <f>M222+M225+M228+M231+M234+M237-地域観光消費2!N26</f>
        <v>0</v>
      </c>
      <c r="N240" s="451">
        <f>N222+N225+N228+N231+N234+N237-地域観光消費2!O26</f>
        <v>0</v>
      </c>
      <c r="O240" s="451">
        <f>O222+O225+O228+O231+O234+O237-地域観光消費2!P26</f>
        <v>0</v>
      </c>
    </row>
    <row r="242" spans="1:15" x14ac:dyDescent="0.15">
      <c r="A242" t="s">
        <v>174</v>
      </c>
      <c r="B242" s="67"/>
      <c r="C242" s="345" t="s">
        <v>169</v>
      </c>
      <c r="D242" s="345" t="s">
        <v>70</v>
      </c>
      <c r="E242" s="789" t="s">
        <v>67</v>
      </c>
      <c r="F242" s="345" t="s">
        <v>61</v>
      </c>
      <c r="G242" s="345" t="s">
        <v>60</v>
      </c>
      <c r="H242" s="345" t="s">
        <v>75</v>
      </c>
      <c r="I242" s="345" t="s">
        <v>76</v>
      </c>
      <c r="J242" s="345" t="s">
        <v>395</v>
      </c>
      <c r="K242" s="345" t="s">
        <v>447</v>
      </c>
      <c r="L242" s="345" t="s">
        <v>464</v>
      </c>
      <c r="M242" s="345" t="s">
        <v>514</v>
      </c>
      <c r="N242" s="345" t="s">
        <v>2170</v>
      </c>
      <c r="O242" s="345" t="s">
        <v>2197</v>
      </c>
    </row>
    <row r="243" spans="1:15" x14ac:dyDescent="0.15">
      <c r="B243" s="43" t="s">
        <v>188</v>
      </c>
      <c r="C243" s="47">
        <f>C244+C245</f>
        <v>4435</v>
      </c>
      <c r="D243" s="47">
        <f t="shared" ref="D243:H243" si="270">D244+D245</f>
        <v>4459</v>
      </c>
      <c r="E243" s="47">
        <f t="shared" si="270"/>
        <v>4111</v>
      </c>
      <c r="F243" s="47">
        <f t="shared" si="270"/>
        <v>3996</v>
      </c>
      <c r="G243" s="47">
        <f t="shared" si="270"/>
        <v>3650</v>
      </c>
      <c r="H243" s="47">
        <f t="shared" si="270"/>
        <v>4698</v>
      </c>
      <c r="I243" s="47">
        <f t="shared" ref="I243:J243" si="271">I244+I245</f>
        <v>5163</v>
      </c>
      <c r="J243" s="47">
        <f t="shared" si="271"/>
        <v>4984</v>
      </c>
      <c r="K243" s="47">
        <f t="shared" ref="K243:L243" si="272">K244+K245</f>
        <v>5029</v>
      </c>
      <c r="L243" s="47">
        <f t="shared" si="272"/>
        <v>5318</v>
      </c>
      <c r="M243" s="47">
        <f t="shared" ref="M243:N243" si="273">M244+M245</f>
        <v>3124</v>
      </c>
      <c r="N243" s="47">
        <f t="shared" si="273"/>
        <v>3746</v>
      </c>
      <c r="O243" s="47">
        <f t="shared" ref="O243" si="274">O244+O245</f>
        <v>4946</v>
      </c>
    </row>
    <row r="244" spans="1:15" x14ac:dyDescent="0.15">
      <c r="B244" s="102" t="s">
        <v>165</v>
      </c>
      <c r="C244" s="49">
        <f>ROUND(C86*C97/C151,0)</f>
        <v>3744</v>
      </c>
      <c r="D244" s="49">
        <f t="shared" ref="D244:I244" si="275">ROUND(D86*D97/D151,0)</f>
        <v>3757</v>
      </c>
      <c r="E244" s="49">
        <f t="shared" si="275"/>
        <v>3431</v>
      </c>
      <c r="F244" s="49">
        <f t="shared" si="275"/>
        <v>3389</v>
      </c>
      <c r="G244" s="49">
        <f t="shared" si="275"/>
        <v>3082</v>
      </c>
      <c r="H244" s="49">
        <f t="shared" si="275"/>
        <v>3790</v>
      </c>
      <c r="I244" s="49">
        <f t="shared" si="275"/>
        <v>4170</v>
      </c>
      <c r="J244" s="49">
        <f t="shared" ref="J244:K244" si="276">ROUND(J86*J97/J151,0)</f>
        <v>4104</v>
      </c>
      <c r="K244" s="49">
        <f t="shared" si="276"/>
        <v>4186</v>
      </c>
      <c r="L244" s="49">
        <f t="shared" ref="L244:M244" si="277">ROUND(L86*L97/L151,0)</f>
        <v>4593</v>
      </c>
      <c r="M244" s="49">
        <f t="shared" si="277"/>
        <v>2710</v>
      </c>
      <c r="N244" s="49">
        <f t="shared" ref="N244:O244" si="278">ROUND(N86*N97/N151,0)</f>
        <v>3310</v>
      </c>
      <c r="O244" s="49">
        <f t="shared" si="278"/>
        <v>4282</v>
      </c>
    </row>
    <row r="245" spans="1:15" x14ac:dyDescent="0.15">
      <c r="B245" s="103" t="s">
        <v>166</v>
      </c>
      <c r="C245" s="49">
        <f>ROUND(C87*C98/C152,0)</f>
        <v>691</v>
      </c>
      <c r="D245" s="49">
        <f t="shared" ref="D245:I245" si="279">ROUND(D87*D98/D152,0)</f>
        <v>702</v>
      </c>
      <c r="E245" s="49">
        <f t="shared" si="279"/>
        <v>680</v>
      </c>
      <c r="F245" s="49">
        <f t="shared" si="279"/>
        <v>607</v>
      </c>
      <c r="G245" s="49">
        <f t="shared" si="279"/>
        <v>568</v>
      </c>
      <c r="H245" s="49">
        <f t="shared" si="279"/>
        <v>908</v>
      </c>
      <c r="I245" s="49">
        <f t="shared" si="279"/>
        <v>993</v>
      </c>
      <c r="J245" s="49">
        <f t="shared" ref="J245:K245" si="280">ROUND(J87*J98/J152,0)</f>
        <v>880</v>
      </c>
      <c r="K245" s="49">
        <f t="shared" si="280"/>
        <v>843</v>
      </c>
      <c r="L245" s="49">
        <f t="shared" ref="L245:M245" si="281">ROUND(L87*L98/L152,0)</f>
        <v>725</v>
      </c>
      <c r="M245" s="49">
        <f t="shared" si="281"/>
        <v>414</v>
      </c>
      <c r="N245" s="49">
        <f t="shared" ref="N245:O245" si="282">ROUND(N87*N98/N152,0)</f>
        <v>436</v>
      </c>
      <c r="O245" s="49">
        <f t="shared" si="282"/>
        <v>664</v>
      </c>
    </row>
    <row r="246" spans="1:15" x14ac:dyDescent="0.15">
      <c r="B246" s="43" t="s">
        <v>189</v>
      </c>
      <c r="C246" s="47">
        <f>C247+C248</f>
        <v>18537</v>
      </c>
      <c r="D246" s="47">
        <f t="shared" ref="D246:H246" si="283">D247+D248</f>
        <v>17978</v>
      </c>
      <c r="E246" s="47">
        <f t="shared" si="283"/>
        <v>17551</v>
      </c>
      <c r="F246" s="47">
        <f t="shared" si="283"/>
        <v>18056</v>
      </c>
      <c r="G246" s="47">
        <f t="shared" si="283"/>
        <v>15255</v>
      </c>
      <c r="H246" s="47">
        <f t="shared" si="283"/>
        <v>16447</v>
      </c>
      <c r="I246" s="47">
        <f t="shared" ref="I246:J246" si="284">I247+I248</f>
        <v>18109</v>
      </c>
      <c r="J246" s="47">
        <f t="shared" si="284"/>
        <v>19807</v>
      </c>
      <c r="K246" s="47">
        <f t="shared" ref="K246:L246" si="285">K247+K248</f>
        <v>19312</v>
      </c>
      <c r="L246" s="47">
        <f t="shared" si="285"/>
        <v>20818</v>
      </c>
      <c r="M246" s="47">
        <f t="shared" ref="M246:N246" si="286">M247+M248</f>
        <v>13378</v>
      </c>
      <c r="N246" s="47">
        <f t="shared" si="286"/>
        <v>17113</v>
      </c>
      <c r="O246" s="47">
        <f t="shared" ref="O246" si="287">O247+O248</f>
        <v>20870</v>
      </c>
    </row>
    <row r="247" spans="1:15" x14ac:dyDescent="0.15">
      <c r="B247" s="457" t="s">
        <v>165</v>
      </c>
      <c r="C247" s="114">
        <f t="shared" ref="C247:N247" si="288">ROUND(C86*C106/C151,0)</f>
        <v>17787</v>
      </c>
      <c r="D247" s="114">
        <f t="shared" si="288"/>
        <v>17205</v>
      </c>
      <c r="E247" s="114">
        <f>ROUND(E86*E106/E151,0)+2</f>
        <v>16806</v>
      </c>
      <c r="F247" s="114">
        <f>ROUND(F86*F106/F151,0)+1</f>
        <v>17371</v>
      </c>
      <c r="G247" s="114">
        <f>ROUND(G86*G106/G151,0)-1</f>
        <v>14550</v>
      </c>
      <c r="H247" s="114">
        <f t="shared" si="288"/>
        <v>15610</v>
      </c>
      <c r="I247" s="114">
        <f t="shared" si="288"/>
        <v>17360</v>
      </c>
      <c r="J247" s="114">
        <f t="shared" si="288"/>
        <v>18214</v>
      </c>
      <c r="K247" s="114">
        <f>ROUND(K86*K106/K151,0)-1</f>
        <v>17981</v>
      </c>
      <c r="L247" s="114">
        <f>ROUND(L86*L106/L151,0)-1</f>
        <v>19428</v>
      </c>
      <c r="M247" s="114">
        <f>ROUND(M86*M106/M151,0)-1</f>
        <v>12502</v>
      </c>
      <c r="N247" s="114">
        <f t="shared" si="288"/>
        <v>16215</v>
      </c>
      <c r="O247" s="114">
        <f>ROUND(O86*O106/O151,0)+1</f>
        <v>19518</v>
      </c>
    </row>
    <row r="248" spans="1:15" x14ac:dyDescent="0.15">
      <c r="B248" s="106" t="s">
        <v>166</v>
      </c>
      <c r="C248" s="53">
        <f>ROUND(C87*C107/C152,0)</f>
        <v>750</v>
      </c>
      <c r="D248" s="53">
        <f t="shared" ref="D248:I248" si="289">ROUND(D87*D107/D152,0)</f>
        <v>773</v>
      </c>
      <c r="E248" s="53">
        <f t="shared" si="289"/>
        <v>745</v>
      </c>
      <c r="F248" s="53">
        <f t="shared" si="289"/>
        <v>685</v>
      </c>
      <c r="G248" s="53">
        <f t="shared" si="289"/>
        <v>705</v>
      </c>
      <c r="H248" s="53">
        <f t="shared" si="289"/>
        <v>837</v>
      </c>
      <c r="I248" s="53">
        <f t="shared" si="289"/>
        <v>749</v>
      </c>
      <c r="J248" s="53">
        <f t="shared" ref="J248:K248" si="290">ROUND(J87*J107/J152,0)</f>
        <v>1593</v>
      </c>
      <c r="K248" s="53">
        <f t="shared" si="290"/>
        <v>1331</v>
      </c>
      <c r="L248" s="53">
        <f t="shared" ref="L248:M248" si="291">ROUND(L87*L107/L152,0)</f>
        <v>1390</v>
      </c>
      <c r="M248" s="53">
        <f t="shared" si="291"/>
        <v>876</v>
      </c>
      <c r="N248" s="53">
        <f t="shared" ref="N248:O248" si="292">ROUND(N87*N107/N152,0)</f>
        <v>898</v>
      </c>
      <c r="O248" s="53">
        <f t="shared" si="292"/>
        <v>1352</v>
      </c>
    </row>
    <row r="249" spans="1:15" x14ac:dyDescent="0.15">
      <c r="B249" t="s">
        <v>190</v>
      </c>
      <c r="C249" s="47">
        <f>C250+C251</f>
        <v>8051</v>
      </c>
      <c r="D249" s="47">
        <f t="shared" ref="D249:H249" si="293">D250+D251</f>
        <v>7688</v>
      </c>
      <c r="E249" s="47">
        <f t="shared" si="293"/>
        <v>6939</v>
      </c>
      <c r="F249" s="47">
        <f t="shared" si="293"/>
        <v>7374</v>
      </c>
      <c r="G249" s="47">
        <f t="shared" si="293"/>
        <v>7275</v>
      </c>
      <c r="H249" s="47">
        <f t="shared" si="293"/>
        <v>8499</v>
      </c>
      <c r="I249" s="47">
        <f t="shared" ref="I249:J249" si="294">I250+I251</f>
        <v>9223</v>
      </c>
      <c r="J249" s="47">
        <f t="shared" si="294"/>
        <v>8572</v>
      </c>
      <c r="K249" s="47">
        <f t="shared" ref="K249:L249" si="295">K250+K251</f>
        <v>8678</v>
      </c>
      <c r="L249" s="47">
        <f t="shared" si="295"/>
        <v>7937</v>
      </c>
      <c r="M249" s="47">
        <f t="shared" ref="M249:N249" si="296">M250+M251</f>
        <v>5614</v>
      </c>
      <c r="N249" s="47">
        <f t="shared" si="296"/>
        <v>6937</v>
      </c>
      <c r="O249" s="47">
        <f t="shared" ref="O249" si="297">O250+O251</f>
        <v>10464</v>
      </c>
    </row>
    <row r="250" spans="1:15" x14ac:dyDescent="0.15">
      <c r="B250" s="102" t="s">
        <v>165</v>
      </c>
      <c r="C250" s="49">
        <f>ROUND(C86*C115/C151,0)</f>
        <v>7992</v>
      </c>
      <c r="D250" s="49">
        <f t="shared" ref="D250:I250" si="298">ROUND(D86*D115/D151,0)</f>
        <v>7623</v>
      </c>
      <c r="E250" s="49">
        <f t="shared" si="298"/>
        <v>6860</v>
      </c>
      <c r="F250" s="49">
        <f t="shared" si="298"/>
        <v>7300</v>
      </c>
      <c r="G250" s="49">
        <f t="shared" si="298"/>
        <v>6935</v>
      </c>
      <c r="H250" s="49">
        <f t="shared" si="298"/>
        <v>7589</v>
      </c>
      <c r="I250" s="49">
        <f t="shared" si="298"/>
        <v>8493</v>
      </c>
      <c r="J250" s="49">
        <f t="shared" ref="J250:K250" si="299">ROUND(J86*J115/J151,0)</f>
        <v>7849</v>
      </c>
      <c r="K250" s="49">
        <f t="shared" si="299"/>
        <v>7977</v>
      </c>
      <c r="L250" s="49">
        <f t="shared" ref="L250:M250" si="300">ROUND(L86*L115/L151,0)</f>
        <v>7324</v>
      </c>
      <c r="M250" s="49">
        <f t="shared" si="300"/>
        <v>5208</v>
      </c>
      <c r="N250" s="49">
        <f t="shared" ref="N250:O250" si="301">ROUND(N86*N115/N151,0)</f>
        <v>6472</v>
      </c>
      <c r="O250" s="49">
        <f t="shared" si="301"/>
        <v>9662</v>
      </c>
    </row>
    <row r="251" spans="1:15" x14ac:dyDescent="0.15">
      <c r="B251" s="103" t="s">
        <v>166</v>
      </c>
      <c r="C251" s="49">
        <f>ROUND(C87*C116/C152,0)</f>
        <v>59</v>
      </c>
      <c r="D251" s="49">
        <f t="shared" ref="D251:I251" si="302">ROUND(D87*D116/D152,0)</f>
        <v>65</v>
      </c>
      <c r="E251" s="49">
        <f t="shared" si="302"/>
        <v>79</v>
      </c>
      <c r="F251" s="49">
        <f t="shared" si="302"/>
        <v>74</v>
      </c>
      <c r="G251" s="49">
        <f t="shared" si="302"/>
        <v>340</v>
      </c>
      <c r="H251" s="49">
        <f t="shared" si="302"/>
        <v>910</v>
      </c>
      <c r="I251" s="49">
        <f t="shared" si="302"/>
        <v>730</v>
      </c>
      <c r="J251" s="49">
        <f t="shared" ref="J251:K251" si="303">ROUND(J87*J116/J152,0)</f>
        <v>723</v>
      </c>
      <c r="K251" s="49">
        <f t="shared" si="303"/>
        <v>701</v>
      </c>
      <c r="L251" s="49">
        <f t="shared" ref="L251:M251" si="304">ROUND(L87*L116/L152,0)</f>
        <v>613</v>
      </c>
      <c r="M251" s="49">
        <f t="shared" si="304"/>
        <v>406</v>
      </c>
      <c r="N251" s="49">
        <f t="shared" ref="N251:O251" si="305">ROUND(N87*N116/N152,0)</f>
        <v>465</v>
      </c>
      <c r="O251" s="49">
        <f t="shared" si="305"/>
        <v>802</v>
      </c>
    </row>
    <row r="252" spans="1:15" x14ac:dyDescent="0.15">
      <c r="B252" s="43" t="s">
        <v>191</v>
      </c>
      <c r="C252" s="47">
        <f>C253+C254</f>
        <v>2972</v>
      </c>
      <c r="D252" s="47">
        <f t="shared" ref="D252:H252" si="306">D253+D254</f>
        <v>2832</v>
      </c>
      <c r="E252" s="47">
        <f t="shared" si="306"/>
        <v>2797</v>
      </c>
      <c r="F252" s="47">
        <f t="shared" si="306"/>
        <v>2994</v>
      </c>
      <c r="G252" s="47">
        <f t="shared" si="306"/>
        <v>2713</v>
      </c>
      <c r="H252" s="47">
        <f t="shared" si="306"/>
        <v>3117</v>
      </c>
      <c r="I252" s="47">
        <f t="shared" ref="I252:J252" si="307">I253+I254</f>
        <v>3308</v>
      </c>
      <c r="J252" s="47">
        <f t="shared" si="307"/>
        <v>3166</v>
      </c>
      <c r="K252" s="47">
        <f t="shared" ref="K252:L252" si="308">K253+K254</f>
        <v>3580</v>
      </c>
      <c r="L252" s="47">
        <f t="shared" si="308"/>
        <v>4645</v>
      </c>
      <c r="M252" s="47">
        <f t="shared" ref="M252:N252" si="309">M253+M254</f>
        <v>3116</v>
      </c>
      <c r="N252" s="47">
        <f t="shared" si="309"/>
        <v>3969</v>
      </c>
      <c r="O252" s="47">
        <f t="shared" ref="O252" si="310">O253+O254</f>
        <v>5473</v>
      </c>
    </row>
    <row r="253" spans="1:15" x14ac:dyDescent="0.15">
      <c r="B253" s="102" t="s">
        <v>165</v>
      </c>
      <c r="C253" s="49">
        <f>ROUND(C86*C124/C151,0)</f>
        <v>2669</v>
      </c>
      <c r="D253" s="49">
        <f t="shared" ref="D253:I253" si="311">ROUND(D86*D124/D151,0)</f>
        <v>2532</v>
      </c>
      <c r="E253" s="49">
        <f t="shared" si="311"/>
        <v>2494</v>
      </c>
      <c r="F253" s="49">
        <f t="shared" si="311"/>
        <v>2719</v>
      </c>
      <c r="G253" s="49">
        <f t="shared" si="311"/>
        <v>2444</v>
      </c>
      <c r="H253" s="49">
        <f t="shared" si="311"/>
        <v>2780</v>
      </c>
      <c r="I253" s="49">
        <f t="shared" si="311"/>
        <v>2963</v>
      </c>
      <c r="J253" s="49">
        <f t="shared" ref="J253:K253" si="312">ROUND(J86*J124/J151,0)</f>
        <v>2919</v>
      </c>
      <c r="K253" s="49">
        <f t="shared" si="312"/>
        <v>3247</v>
      </c>
      <c r="L253" s="49">
        <f t="shared" ref="L253:M253" si="313">ROUND(L86*L124/L151,0)</f>
        <v>3976</v>
      </c>
      <c r="M253" s="49">
        <f t="shared" si="313"/>
        <v>2679</v>
      </c>
      <c r="N253" s="49">
        <f t="shared" ref="N253:O253" si="314">ROUND(N86*N124/N151,0)</f>
        <v>3510</v>
      </c>
      <c r="O253" s="49">
        <f t="shared" si="314"/>
        <v>4781</v>
      </c>
    </row>
    <row r="254" spans="1:15" x14ac:dyDescent="0.15">
      <c r="B254" s="106" t="s">
        <v>166</v>
      </c>
      <c r="C254" s="53">
        <f>ROUND(C87*C125/C152,0)</f>
        <v>303</v>
      </c>
      <c r="D254" s="53">
        <f t="shared" ref="D254:I254" si="315">ROUND(D87*D125/D152,0)</f>
        <v>300</v>
      </c>
      <c r="E254" s="53">
        <f t="shared" si="315"/>
        <v>303</v>
      </c>
      <c r="F254" s="53">
        <f t="shared" si="315"/>
        <v>275</v>
      </c>
      <c r="G254" s="53">
        <f t="shared" si="315"/>
        <v>269</v>
      </c>
      <c r="H254" s="53">
        <f t="shared" si="315"/>
        <v>337</v>
      </c>
      <c r="I254" s="53">
        <f t="shared" si="315"/>
        <v>345</v>
      </c>
      <c r="J254" s="53">
        <f t="shared" ref="J254:K254" si="316">ROUND(J87*J125/J152,0)</f>
        <v>247</v>
      </c>
      <c r="K254" s="53">
        <f t="shared" si="316"/>
        <v>333</v>
      </c>
      <c r="L254" s="53">
        <f t="shared" ref="L254:M254" si="317">ROUND(L87*L125/L152,0)</f>
        <v>669</v>
      </c>
      <c r="M254" s="53">
        <f t="shared" si="317"/>
        <v>437</v>
      </c>
      <c r="N254" s="53">
        <f t="shared" ref="N254:O254" si="318">ROUND(N87*N125/N152,0)</f>
        <v>459</v>
      </c>
      <c r="O254" s="53">
        <f t="shared" si="318"/>
        <v>692</v>
      </c>
    </row>
    <row r="255" spans="1:15" x14ac:dyDescent="0.15">
      <c r="B255" t="s">
        <v>192</v>
      </c>
      <c r="C255" s="47">
        <f>C256+C257</f>
        <v>11894</v>
      </c>
      <c r="D255" s="47">
        <f t="shared" ref="D255:H255" si="319">D256+D257</f>
        <v>11392</v>
      </c>
      <c r="E255" s="47">
        <f t="shared" si="319"/>
        <v>10959</v>
      </c>
      <c r="F255" s="47">
        <f t="shared" si="319"/>
        <v>10931</v>
      </c>
      <c r="G255" s="47">
        <f t="shared" si="319"/>
        <v>11256</v>
      </c>
      <c r="H255" s="47">
        <f t="shared" si="319"/>
        <v>12227</v>
      </c>
      <c r="I255" s="47">
        <f t="shared" ref="I255:J255" si="320">I256+I257</f>
        <v>13206</v>
      </c>
      <c r="J255" s="47">
        <f t="shared" si="320"/>
        <v>13229</v>
      </c>
      <c r="K255" s="47">
        <f t="shared" ref="K255:L255" si="321">K256+K257</f>
        <v>13960</v>
      </c>
      <c r="L255" s="47">
        <f t="shared" si="321"/>
        <v>14021</v>
      </c>
      <c r="M255" s="47">
        <f t="shared" ref="M255:N255" si="322">M256+M257</f>
        <v>8927</v>
      </c>
      <c r="N255" s="47">
        <f t="shared" si="322"/>
        <v>11152</v>
      </c>
      <c r="O255" s="47">
        <f t="shared" ref="O255" si="323">O256+O257</f>
        <v>13981</v>
      </c>
    </row>
    <row r="256" spans="1:15" x14ac:dyDescent="0.15">
      <c r="B256" s="102" t="s">
        <v>165</v>
      </c>
      <c r="C256" s="49">
        <f>ROUND(C86*C133/C151,0)</f>
        <v>9998</v>
      </c>
      <c r="D256" s="49">
        <f t="shared" ref="D256:I256" si="324">ROUND(D86*D133/D151,0)</f>
        <v>9610</v>
      </c>
      <c r="E256" s="49">
        <f t="shared" si="324"/>
        <v>9216</v>
      </c>
      <c r="F256" s="49">
        <f t="shared" si="324"/>
        <v>9359</v>
      </c>
      <c r="G256" s="49">
        <f t="shared" si="324"/>
        <v>9598</v>
      </c>
      <c r="H256" s="49">
        <f t="shared" si="324"/>
        <v>10712</v>
      </c>
      <c r="I256" s="49">
        <f t="shared" si="324"/>
        <v>11163</v>
      </c>
      <c r="J256" s="49">
        <f t="shared" ref="J256:K256" si="325">ROUND(J86*J133/J151,0)</f>
        <v>11308</v>
      </c>
      <c r="K256" s="49">
        <f t="shared" si="325"/>
        <v>12131</v>
      </c>
      <c r="L256" s="49">
        <f t="shared" ref="L256:M256" si="326">ROUND(L86*L133/L151,0)</f>
        <v>12622</v>
      </c>
      <c r="M256" s="49">
        <f t="shared" si="326"/>
        <v>8464</v>
      </c>
      <c r="N256" s="49">
        <f t="shared" ref="N256:O256" si="327">ROUND(N86*N133/N151,0)</f>
        <v>10420</v>
      </c>
      <c r="O256" s="49">
        <f t="shared" si="327"/>
        <v>12910</v>
      </c>
    </row>
    <row r="257" spans="1:15" x14ac:dyDescent="0.15">
      <c r="B257" s="103" t="s">
        <v>166</v>
      </c>
      <c r="C257" s="49">
        <f>ROUND(C87*C134/C152,0)</f>
        <v>1896</v>
      </c>
      <c r="D257" s="49">
        <f t="shared" ref="D257:I257" si="328">ROUND(D87*D134/D152,0)</f>
        <v>1782</v>
      </c>
      <c r="E257" s="49">
        <f t="shared" si="328"/>
        <v>1743</v>
      </c>
      <c r="F257" s="49">
        <f t="shared" si="328"/>
        <v>1572</v>
      </c>
      <c r="G257" s="49">
        <f t="shared" si="328"/>
        <v>1658</v>
      </c>
      <c r="H257" s="49">
        <f t="shared" si="328"/>
        <v>1515</v>
      </c>
      <c r="I257" s="49">
        <f t="shared" si="328"/>
        <v>2043</v>
      </c>
      <c r="J257" s="49">
        <f t="shared" ref="J257:K257" si="329">ROUND(J87*J134/J152,0)</f>
        <v>1921</v>
      </c>
      <c r="K257" s="49">
        <f t="shared" si="329"/>
        <v>1829</v>
      </c>
      <c r="L257" s="49">
        <f t="shared" ref="L257:M257" si="330">ROUND(L87*L134/L152,0)</f>
        <v>1399</v>
      </c>
      <c r="M257" s="49">
        <f t="shared" si="330"/>
        <v>463</v>
      </c>
      <c r="N257" s="49">
        <f t="shared" ref="N257:O257" si="331">ROUND(N87*N134/N152,0)</f>
        <v>732</v>
      </c>
      <c r="O257" s="49">
        <f t="shared" si="331"/>
        <v>1071</v>
      </c>
    </row>
    <row r="258" spans="1:15" x14ac:dyDescent="0.15">
      <c r="B258" s="43" t="s">
        <v>193</v>
      </c>
      <c r="C258" s="47">
        <f>C259+C260</f>
        <v>2933</v>
      </c>
      <c r="D258" s="47">
        <f t="shared" ref="D258:H258" si="332">D259+D260</f>
        <v>2848</v>
      </c>
      <c r="E258" s="47">
        <f t="shared" si="332"/>
        <v>3282</v>
      </c>
      <c r="F258" s="47">
        <f t="shared" si="332"/>
        <v>3633</v>
      </c>
      <c r="G258" s="47">
        <f t="shared" si="332"/>
        <v>3627</v>
      </c>
      <c r="H258" s="47">
        <f t="shared" si="332"/>
        <v>3981</v>
      </c>
      <c r="I258" s="47">
        <f t="shared" ref="I258:J258" si="333">I259+I260</f>
        <v>4364</v>
      </c>
      <c r="J258" s="47">
        <f t="shared" si="333"/>
        <v>4077</v>
      </c>
      <c r="K258" s="47">
        <f t="shared" ref="K258:L258" si="334">K259+K260</f>
        <v>4112</v>
      </c>
      <c r="L258" s="47">
        <f t="shared" si="334"/>
        <v>4112</v>
      </c>
      <c r="M258" s="47">
        <f t="shared" ref="M258:N258" si="335">M259+M260</f>
        <v>2767</v>
      </c>
      <c r="N258" s="47">
        <f t="shared" si="335"/>
        <v>3168</v>
      </c>
      <c r="O258" s="47">
        <f t="shared" ref="O258" si="336">O259+O260</f>
        <v>3950</v>
      </c>
    </row>
    <row r="259" spans="1:15" x14ac:dyDescent="0.15">
      <c r="B259" s="102" t="s">
        <v>165</v>
      </c>
      <c r="C259" s="49">
        <f>ROUND(C86*C142/C151,0)</f>
        <v>2529</v>
      </c>
      <c r="D259" s="49">
        <f t="shared" ref="D259:I259" si="337">ROUND(D86*D142/D151,0)</f>
        <v>2464</v>
      </c>
      <c r="E259" s="49">
        <f t="shared" si="337"/>
        <v>2878</v>
      </c>
      <c r="F259" s="49">
        <f t="shared" si="337"/>
        <v>3261</v>
      </c>
      <c r="G259" s="49">
        <f t="shared" si="337"/>
        <v>3277</v>
      </c>
      <c r="H259" s="49">
        <f t="shared" si="337"/>
        <v>3585</v>
      </c>
      <c r="I259" s="49">
        <f t="shared" si="337"/>
        <v>3965</v>
      </c>
      <c r="J259" s="49">
        <f t="shared" ref="J259:K259" si="338">ROUND(J86*J142/J151,0)</f>
        <v>3705</v>
      </c>
      <c r="K259" s="49">
        <f t="shared" si="338"/>
        <v>3990</v>
      </c>
      <c r="L259" s="49">
        <f t="shared" ref="L259:M259" si="339">ROUND(L86*L142/L151,0)</f>
        <v>3961</v>
      </c>
      <c r="M259" s="49">
        <f t="shared" si="339"/>
        <v>2670</v>
      </c>
      <c r="N259" s="49">
        <f t="shared" ref="N259:O259" si="340">ROUND(N86*N142/N151,0)</f>
        <v>3062</v>
      </c>
      <c r="O259" s="49">
        <f t="shared" si="340"/>
        <v>3773</v>
      </c>
    </row>
    <row r="260" spans="1:15" x14ac:dyDescent="0.15">
      <c r="B260" s="106" t="s">
        <v>166</v>
      </c>
      <c r="C260" s="53">
        <f>ROUND(C87*C143/C152,0)</f>
        <v>404</v>
      </c>
      <c r="D260" s="53">
        <f t="shared" ref="D260:I260" si="341">ROUND(D87*D143/D152,0)</f>
        <v>384</v>
      </c>
      <c r="E260" s="53">
        <f t="shared" si="341"/>
        <v>404</v>
      </c>
      <c r="F260" s="53">
        <f t="shared" si="341"/>
        <v>372</v>
      </c>
      <c r="G260" s="53">
        <f t="shared" si="341"/>
        <v>350</v>
      </c>
      <c r="H260" s="53">
        <f t="shared" si="341"/>
        <v>396</v>
      </c>
      <c r="I260" s="53">
        <f t="shared" si="341"/>
        <v>399</v>
      </c>
      <c r="J260" s="53">
        <f t="shared" ref="J260:K260" si="342">ROUND(J87*J143/J152,0)</f>
        <v>372</v>
      </c>
      <c r="K260" s="53">
        <f t="shared" si="342"/>
        <v>122</v>
      </c>
      <c r="L260" s="53">
        <f t="shared" ref="L260:M260" si="343">ROUND(L87*L143/L152,0)</f>
        <v>151</v>
      </c>
      <c r="M260" s="53">
        <f t="shared" si="343"/>
        <v>97</v>
      </c>
      <c r="N260" s="53">
        <f t="shared" ref="N260:O260" si="344">ROUND(N87*N143/N152,0)</f>
        <v>106</v>
      </c>
      <c r="O260" s="53">
        <f t="shared" si="344"/>
        <v>177</v>
      </c>
    </row>
    <row r="261" spans="1:15" x14ac:dyDescent="0.15">
      <c r="B261" s="452" t="s">
        <v>492</v>
      </c>
      <c r="C261" s="453">
        <f>C243+C246+C249+C252+C255+C258-地域観光消費2!D27</f>
        <v>0</v>
      </c>
      <c r="D261" s="453">
        <f>D243+D246+D249+D252+D255+D258-地域観光消費2!E27</f>
        <v>0</v>
      </c>
      <c r="E261" s="453">
        <f>E243+E246+E249+E252+E255+E258-地域観光消費2!F27</f>
        <v>0</v>
      </c>
      <c r="F261" s="453">
        <f>F243+F246+F249+F252+F255+F258-地域観光消費2!G27</f>
        <v>0</v>
      </c>
      <c r="G261" s="453">
        <f>G243+G246+G249+G252+G255+G258-地域観光消費2!H27</f>
        <v>0</v>
      </c>
      <c r="H261" s="453">
        <f>H243+H246+H249+H252+H255+H258-地域観光消費2!I27</f>
        <v>0</v>
      </c>
      <c r="I261" s="453">
        <f>I243+I246+I249+I252+I255+I258-地域観光消費2!J27</f>
        <v>0</v>
      </c>
      <c r="J261" s="453">
        <f>J243+J246+J249+J252+J255+J258-地域観光消費2!K27</f>
        <v>0</v>
      </c>
      <c r="K261" s="453">
        <f>K243+K246+K249+K252+K255+K258-地域観光消費2!L27</f>
        <v>0</v>
      </c>
      <c r="L261" s="453">
        <f>L243+L246+L249+L252+L255+L258-地域観光消費2!M27</f>
        <v>0</v>
      </c>
      <c r="M261" s="453">
        <f>M243+M246+M249+M252+M255+M258-地域観光消費2!N27</f>
        <v>0</v>
      </c>
      <c r="N261" s="453">
        <f>N243+N246+N249+N252+N255+N258-地域観光消費2!O27</f>
        <v>0</v>
      </c>
      <c r="O261" s="453">
        <f>O243+O246+O249+O252+O255+O258-地域観光消費2!P27</f>
        <v>0</v>
      </c>
    </row>
    <row r="262" spans="1:15" x14ac:dyDescent="0.15">
      <c r="A262" s="93" t="s">
        <v>386</v>
      </c>
      <c r="F262" s="212" t="s">
        <v>491</v>
      </c>
      <c r="J262" s="61"/>
      <c r="K262" s="474" t="s">
        <v>168</v>
      </c>
      <c r="L262" s="61"/>
    </row>
    <row r="263" spans="1:15" x14ac:dyDescent="0.15">
      <c r="A263" s="962" t="s">
        <v>381</v>
      </c>
      <c r="B263" s="962"/>
      <c r="C263" s="67" t="s">
        <v>169</v>
      </c>
      <c r="D263" s="67" t="s">
        <v>303</v>
      </c>
      <c r="E263" s="67" t="s">
        <v>304</v>
      </c>
      <c r="F263" s="67" t="s">
        <v>305</v>
      </c>
      <c r="G263" s="67" t="s">
        <v>306</v>
      </c>
      <c r="H263" s="67" t="s">
        <v>307</v>
      </c>
      <c r="I263" s="67" t="s">
        <v>316</v>
      </c>
      <c r="J263" s="45" t="s">
        <v>395</v>
      </c>
      <c r="K263" s="45" t="s">
        <v>447</v>
      </c>
      <c r="L263" t="s">
        <v>464</v>
      </c>
      <c r="M263" s="345" t="s">
        <v>514</v>
      </c>
      <c r="N263" s="345" t="s">
        <v>2170</v>
      </c>
      <c r="O263" s="345" t="s">
        <v>2197</v>
      </c>
    </row>
    <row r="264" spans="1:15" x14ac:dyDescent="0.15">
      <c r="A264" s="43" t="s">
        <v>372</v>
      </c>
      <c r="B264" s="43" t="s">
        <v>370</v>
      </c>
      <c r="C264" s="59">
        <f>C223+C226+C229+C232+C235+C238</f>
        <v>39520</v>
      </c>
      <c r="D264" s="59">
        <f t="shared" ref="D264:I264" si="345">D223+D226+D229+D232+D235+D238</f>
        <v>38670</v>
      </c>
      <c r="E264" s="59">
        <f t="shared" si="345"/>
        <v>38439</v>
      </c>
      <c r="F264" s="59">
        <f t="shared" si="345"/>
        <v>38121</v>
      </c>
      <c r="G264" s="59">
        <f t="shared" si="345"/>
        <v>34107</v>
      </c>
      <c r="H264" s="59">
        <f t="shared" si="345"/>
        <v>39368</v>
      </c>
      <c r="I264" s="59">
        <f t="shared" si="345"/>
        <v>42196</v>
      </c>
      <c r="J264" s="59">
        <f t="shared" ref="J264" si="346">J223+J226+J229+J232+J235+J238</f>
        <v>41103</v>
      </c>
      <c r="K264" s="59">
        <f t="shared" ref="K264:L264" si="347">K223+K226+K229+K232+K235+K238</f>
        <v>37559</v>
      </c>
      <c r="L264" s="59">
        <f t="shared" si="347"/>
        <v>35647</v>
      </c>
      <c r="M264" s="59">
        <f t="shared" ref="M264:N264" si="348">M223+M226+M229+M232+M235+M238</f>
        <v>22583</v>
      </c>
      <c r="N264" s="59">
        <f t="shared" si="348"/>
        <v>30778</v>
      </c>
      <c r="O264" s="59">
        <f t="shared" ref="O264" si="349">O223+O226+O229+O232+O235+O238</f>
        <v>35655</v>
      </c>
    </row>
    <row r="265" spans="1:15" x14ac:dyDescent="0.15">
      <c r="B265" t="s">
        <v>371</v>
      </c>
      <c r="C265" s="68">
        <f>C244+C247+C250+C253+C256+C259</f>
        <v>44719</v>
      </c>
      <c r="D265" s="68">
        <f t="shared" ref="D265:I265" si="350">D244+D247+D250+D253+D256+D259</f>
        <v>43191</v>
      </c>
      <c r="E265" s="68">
        <f t="shared" si="350"/>
        <v>41685</v>
      </c>
      <c r="F265" s="68">
        <f t="shared" si="350"/>
        <v>43399</v>
      </c>
      <c r="G265" s="68">
        <f t="shared" si="350"/>
        <v>39886</v>
      </c>
      <c r="H265" s="68">
        <f t="shared" si="350"/>
        <v>44066</v>
      </c>
      <c r="I265" s="68">
        <f t="shared" si="350"/>
        <v>48114</v>
      </c>
      <c r="J265" s="68">
        <f t="shared" ref="J265" si="351">J244+J247+J250+J253+J256+J259</f>
        <v>48099</v>
      </c>
      <c r="K265" s="68">
        <f t="shared" ref="K265:L265" si="352">K244+K247+K250+K253+K256+K259</f>
        <v>49512</v>
      </c>
      <c r="L265" s="68">
        <f t="shared" si="352"/>
        <v>51904</v>
      </c>
      <c r="M265" s="68">
        <f t="shared" ref="M265:N265" si="353">M244+M247+M250+M253+M256+M259</f>
        <v>34233</v>
      </c>
      <c r="N265" s="68">
        <f t="shared" si="353"/>
        <v>42989</v>
      </c>
      <c r="O265" s="68">
        <f t="shared" ref="O265" si="354">O244+O247+O250+O253+O256+O259</f>
        <v>54926</v>
      </c>
    </row>
    <row r="266" spans="1:15" x14ac:dyDescent="0.15">
      <c r="A266" s="61"/>
      <c r="B266" s="67" t="s">
        <v>369</v>
      </c>
      <c r="C266" s="239">
        <f>SUM(C264:C265)</f>
        <v>84239</v>
      </c>
      <c r="D266" s="239">
        <f t="shared" ref="D266:I266" si="355">SUM(D264:D265)</f>
        <v>81861</v>
      </c>
      <c r="E266" s="239">
        <f t="shared" si="355"/>
        <v>80124</v>
      </c>
      <c r="F266" s="239">
        <f t="shared" si="355"/>
        <v>81520</v>
      </c>
      <c r="G266" s="239">
        <f t="shared" si="355"/>
        <v>73993</v>
      </c>
      <c r="H266" s="239">
        <f t="shared" si="355"/>
        <v>83434</v>
      </c>
      <c r="I266" s="239">
        <f t="shared" si="355"/>
        <v>90310</v>
      </c>
      <c r="J266" s="239">
        <f t="shared" ref="J266" si="356">SUM(J264:J265)</f>
        <v>89202</v>
      </c>
      <c r="K266" s="239">
        <f t="shared" ref="K266:L266" si="357">SUM(K264:K265)</f>
        <v>87071</v>
      </c>
      <c r="L266" s="239">
        <f t="shared" si="357"/>
        <v>87551</v>
      </c>
      <c r="M266" s="239">
        <f t="shared" ref="M266:N266" si="358">SUM(M264:M265)</f>
        <v>56816</v>
      </c>
      <c r="N266" s="239">
        <f t="shared" si="358"/>
        <v>73767</v>
      </c>
      <c r="O266" s="239">
        <f t="shared" ref="O266" si="359">SUM(O264:O265)</f>
        <v>90581</v>
      </c>
    </row>
    <row r="267" spans="1:15" x14ac:dyDescent="0.15">
      <c r="A267" s="43" t="s">
        <v>373</v>
      </c>
      <c r="B267" s="43" t="s">
        <v>374</v>
      </c>
      <c r="C267" s="59">
        <f>C163+C171+C179+C187+C195+C203</f>
        <v>2780</v>
      </c>
      <c r="D267" s="59">
        <f t="shared" ref="D267:I267" si="360">D163+D171+D179+D187+D195+D203</f>
        <v>2568</v>
      </c>
      <c r="E267" s="59">
        <f t="shared" si="360"/>
        <v>3157</v>
      </c>
      <c r="F267" s="59">
        <f t="shared" si="360"/>
        <v>2808</v>
      </c>
      <c r="G267" s="59">
        <f t="shared" si="360"/>
        <v>3665</v>
      </c>
      <c r="H267" s="59">
        <f t="shared" si="360"/>
        <v>4509</v>
      </c>
      <c r="I267" s="59">
        <f t="shared" si="360"/>
        <v>5249</v>
      </c>
      <c r="J267" s="59">
        <f t="shared" ref="J267" si="361">J163+J171+J179+J187+J195+J203</f>
        <v>6394</v>
      </c>
      <c r="K267" s="59">
        <f t="shared" ref="K267:L267" si="362">K163+K171+K179+K187+K195+K203</f>
        <v>6560</v>
      </c>
      <c r="L267" s="59">
        <f t="shared" si="362"/>
        <v>6448</v>
      </c>
      <c r="M267" s="59">
        <f t="shared" ref="M267:N267" si="363">M163+M171+M179+M187+M195+M203</f>
        <v>4805</v>
      </c>
      <c r="N267" s="59">
        <f t="shared" si="363"/>
        <v>6509</v>
      </c>
      <c r="O267" s="59">
        <f t="shared" ref="O267" si="364">O163+O171+O179+O187+O195+O203</f>
        <v>8287</v>
      </c>
    </row>
    <row r="268" spans="1:15" x14ac:dyDescent="0.15">
      <c r="B268" t="s">
        <v>370</v>
      </c>
      <c r="C268" s="68">
        <f>C224+C227+C230+C233+C236+C239</f>
        <v>7596</v>
      </c>
      <c r="D268" s="68">
        <f t="shared" ref="D268:I268" si="365">D224+D227+D230+D233+D236+D239</f>
        <v>7491</v>
      </c>
      <c r="E268" s="68">
        <f t="shared" si="365"/>
        <v>6892</v>
      </c>
      <c r="F268" s="68">
        <f t="shared" si="365"/>
        <v>7061</v>
      </c>
      <c r="G268" s="68">
        <f t="shared" si="365"/>
        <v>7208</v>
      </c>
      <c r="H268" s="68">
        <f t="shared" si="365"/>
        <v>8177</v>
      </c>
      <c r="I268" s="68">
        <f t="shared" si="365"/>
        <v>9236</v>
      </c>
      <c r="J268" s="68">
        <f t="shared" ref="J268" si="366">J224+J227+J230+J233+J236+J239</f>
        <v>10614</v>
      </c>
      <c r="K268" s="68">
        <f t="shared" ref="K268:L268" si="367">K224+K227+K230+K233+K236+K239</f>
        <v>10027</v>
      </c>
      <c r="L268" s="68">
        <f t="shared" si="367"/>
        <v>11289</v>
      </c>
      <c r="M268" s="68">
        <f t="shared" ref="M268:N268" si="368">M224+M227+M230+M233+M236+M239</f>
        <v>6054</v>
      </c>
      <c r="N268" s="68">
        <f t="shared" si="368"/>
        <v>7723</v>
      </c>
      <c r="O268" s="68">
        <f t="shared" ref="O268" si="369">O224+O227+O230+O233+O236+O239</f>
        <v>10510</v>
      </c>
    </row>
    <row r="269" spans="1:15" x14ac:dyDescent="0.15">
      <c r="B269" t="s">
        <v>371</v>
      </c>
      <c r="C269" s="68">
        <f>C245+C248+C251+C254+C257+C260</f>
        <v>4103</v>
      </c>
      <c r="D269" s="68">
        <f t="shared" ref="D269:I269" si="370">D245+D248+D251+D254+D257+D260</f>
        <v>4006</v>
      </c>
      <c r="E269" s="68">
        <f t="shared" si="370"/>
        <v>3954</v>
      </c>
      <c r="F269" s="68">
        <f t="shared" si="370"/>
        <v>3585</v>
      </c>
      <c r="G269" s="68">
        <f t="shared" si="370"/>
        <v>3890</v>
      </c>
      <c r="H269" s="68">
        <f t="shared" si="370"/>
        <v>4903</v>
      </c>
      <c r="I269" s="68">
        <f t="shared" si="370"/>
        <v>5259</v>
      </c>
      <c r="J269" s="68">
        <f t="shared" ref="J269" si="371">J245+J248+J251+J254+J257+J260</f>
        <v>5736</v>
      </c>
      <c r="K269" s="68">
        <f t="shared" ref="K269:L269" si="372">K245+K248+K251+K254+K257+K260</f>
        <v>5159</v>
      </c>
      <c r="L269" s="68">
        <f t="shared" si="372"/>
        <v>4947</v>
      </c>
      <c r="M269" s="68">
        <f t="shared" ref="M269:N269" si="373">M245+M248+M251+M254+M257+M260</f>
        <v>2693</v>
      </c>
      <c r="N269" s="68">
        <f t="shared" si="373"/>
        <v>3096</v>
      </c>
      <c r="O269" s="68">
        <f t="shared" ref="O269" si="374">O245+O248+O251+O254+O257+O260</f>
        <v>4758</v>
      </c>
    </row>
    <row r="270" spans="1:15" x14ac:dyDescent="0.15">
      <c r="A270" s="61"/>
      <c r="B270" s="67" t="s">
        <v>369</v>
      </c>
      <c r="C270" s="239">
        <f>SUM(C267:C269)</f>
        <v>14479</v>
      </c>
      <c r="D270" s="239">
        <f t="shared" ref="D270:I270" si="375">SUM(D267:D269)</f>
        <v>14065</v>
      </c>
      <c r="E270" s="239">
        <f t="shared" si="375"/>
        <v>14003</v>
      </c>
      <c r="F270" s="239">
        <f t="shared" si="375"/>
        <v>13454</v>
      </c>
      <c r="G270" s="239">
        <f t="shared" si="375"/>
        <v>14763</v>
      </c>
      <c r="H270" s="239">
        <f t="shared" si="375"/>
        <v>17589</v>
      </c>
      <c r="I270" s="239">
        <f t="shared" si="375"/>
        <v>19744</v>
      </c>
      <c r="J270" s="239">
        <f t="shared" ref="J270" si="376">SUM(J267:J269)</f>
        <v>22744</v>
      </c>
      <c r="K270" s="239">
        <f t="shared" ref="K270:L270" si="377">SUM(K267:K269)</f>
        <v>21746</v>
      </c>
      <c r="L270" s="239">
        <f t="shared" si="377"/>
        <v>22684</v>
      </c>
      <c r="M270" s="239">
        <f t="shared" ref="M270:N270" si="378">SUM(M267:M269)</f>
        <v>13552</v>
      </c>
      <c r="N270" s="239">
        <f t="shared" si="378"/>
        <v>17328</v>
      </c>
      <c r="O270" s="239">
        <f t="shared" ref="O270" si="379">SUM(O267:O269)</f>
        <v>23555</v>
      </c>
    </row>
    <row r="271" spans="1:15" x14ac:dyDescent="0.15">
      <c r="A271" s="67"/>
      <c r="B271" s="67" t="s">
        <v>375</v>
      </c>
      <c r="C271" s="65">
        <f>C270+C266</f>
        <v>98718</v>
      </c>
      <c r="D271" s="65">
        <f t="shared" ref="D271:I271" si="380">D270+D266</f>
        <v>95926</v>
      </c>
      <c r="E271" s="65">
        <f t="shared" si="380"/>
        <v>94127</v>
      </c>
      <c r="F271" s="65">
        <f t="shared" si="380"/>
        <v>94974</v>
      </c>
      <c r="G271" s="65">
        <f t="shared" si="380"/>
        <v>88756</v>
      </c>
      <c r="H271" s="65">
        <f t="shared" si="380"/>
        <v>101023</v>
      </c>
      <c r="I271" s="65">
        <f t="shared" si="380"/>
        <v>110054</v>
      </c>
      <c r="J271" s="65">
        <f t="shared" ref="J271" si="381">J270+J266</f>
        <v>111946</v>
      </c>
      <c r="K271" s="65">
        <f t="shared" ref="K271:L271" si="382">K270+K266</f>
        <v>108817</v>
      </c>
      <c r="L271" s="65">
        <f t="shared" si="382"/>
        <v>110235</v>
      </c>
      <c r="M271" s="65">
        <f t="shared" ref="M271:N271" si="383">M270+M266</f>
        <v>70368</v>
      </c>
      <c r="N271" s="65">
        <f t="shared" si="383"/>
        <v>91095</v>
      </c>
      <c r="O271" s="65">
        <f t="shared" ref="O271" si="384">O270+O266</f>
        <v>114136</v>
      </c>
    </row>
  </sheetData>
  <mergeCells count="1">
    <mergeCell ref="A263:B263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225"/>
  <sheetViews>
    <sheetView workbookViewId="0">
      <pane xSplit="2" ySplit="4" topLeftCell="E206" activePane="bottomRight" state="frozen"/>
      <selection pane="topRight" activeCell="C1" sqref="C1"/>
      <selection pane="bottomLeft" activeCell="A5" sqref="A5"/>
      <selection pane="bottomRight" activeCell="O205" sqref="O205"/>
    </sheetView>
  </sheetViews>
  <sheetFormatPr defaultRowHeight="13.5" x14ac:dyDescent="0.15"/>
  <cols>
    <col min="1" max="1" width="10.625" customWidth="1"/>
    <col min="2" max="2" width="16.5" customWidth="1"/>
    <col min="3" max="11" width="11" customWidth="1"/>
    <col min="12" max="13" width="12.125" customWidth="1"/>
    <col min="14" max="15" width="11.875" customWidth="1"/>
    <col min="240" max="240" width="15" customWidth="1"/>
    <col min="241" max="251" width="0" hidden="1" customWidth="1"/>
    <col min="252" max="261" width="10" customWidth="1"/>
    <col min="262" max="268" width="11" customWidth="1"/>
    <col min="496" max="496" width="15" customWidth="1"/>
    <col min="497" max="507" width="0" hidden="1" customWidth="1"/>
    <col min="508" max="517" width="10" customWidth="1"/>
    <col min="518" max="524" width="11" customWidth="1"/>
    <col min="752" max="752" width="15" customWidth="1"/>
    <col min="753" max="763" width="0" hidden="1" customWidth="1"/>
    <col min="764" max="773" width="10" customWidth="1"/>
    <col min="774" max="780" width="11" customWidth="1"/>
    <col min="1008" max="1008" width="15" customWidth="1"/>
    <col min="1009" max="1019" width="0" hidden="1" customWidth="1"/>
    <col min="1020" max="1029" width="10" customWidth="1"/>
    <col min="1030" max="1036" width="11" customWidth="1"/>
    <col min="1264" max="1264" width="15" customWidth="1"/>
    <col min="1265" max="1275" width="0" hidden="1" customWidth="1"/>
    <col min="1276" max="1285" width="10" customWidth="1"/>
    <col min="1286" max="1292" width="11" customWidth="1"/>
    <col min="1520" max="1520" width="15" customWidth="1"/>
    <col min="1521" max="1531" width="0" hidden="1" customWidth="1"/>
    <col min="1532" max="1541" width="10" customWidth="1"/>
    <col min="1542" max="1548" width="11" customWidth="1"/>
    <col min="1776" max="1776" width="15" customWidth="1"/>
    <col min="1777" max="1787" width="0" hidden="1" customWidth="1"/>
    <col min="1788" max="1797" width="10" customWidth="1"/>
    <col min="1798" max="1804" width="11" customWidth="1"/>
    <col min="2032" max="2032" width="15" customWidth="1"/>
    <col min="2033" max="2043" width="0" hidden="1" customWidth="1"/>
    <col min="2044" max="2053" width="10" customWidth="1"/>
    <col min="2054" max="2060" width="11" customWidth="1"/>
    <col min="2288" max="2288" width="15" customWidth="1"/>
    <col min="2289" max="2299" width="0" hidden="1" customWidth="1"/>
    <col min="2300" max="2309" width="10" customWidth="1"/>
    <col min="2310" max="2316" width="11" customWidth="1"/>
    <col min="2544" max="2544" width="15" customWidth="1"/>
    <col min="2545" max="2555" width="0" hidden="1" customWidth="1"/>
    <col min="2556" max="2565" width="10" customWidth="1"/>
    <col min="2566" max="2572" width="11" customWidth="1"/>
    <col min="2800" max="2800" width="15" customWidth="1"/>
    <col min="2801" max="2811" width="0" hidden="1" customWidth="1"/>
    <col min="2812" max="2821" width="10" customWidth="1"/>
    <col min="2822" max="2828" width="11" customWidth="1"/>
    <col min="3056" max="3056" width="15" customWidth="1"/>
    <col min="3057" max="3067" width="0" hidden="1" customWidth="1"/>
    <col min="3068" max="3077" width="10" customWidth="1"/>
    <col min="3078" max="3084" width="11" customWidth="1"/>
    <col min="3312" max="3312" width="15" customWidth="1"/>
    <col min="3313" max="3323" width="0" hidden="1" customWidth="1"/>
    <col min="3324" max="3333" width="10" customWidth="1"/>
    <col min="3334" max="3340" width="11" customWidth="1"/>
    <col min="3568" max="3568" width="15" customWidth="1"/>
    <col min="3569" max="3579" width="0" hidden="1" customWidth="1"/>
    <col min="3580" max="3589" width="10" customWidth="1"/>
    <col min="3590" max="3596" width="11" customWidth="1"/>
    <col min="3824" max="3824" width="15" customWidth="1"/>
    <col min="3825" max="3835" width="0" hidden="1" customWidth="1"/>
    <col min="3836" max="3845" width="10" customWidth="1"/>
    <col min="3846" max="3852" width="11" customWidth="1"/>
    <col min="4080" max="4080" width="15" customWidth="1"/>
    <col min="4081" max="4091" width="0" hidden="1" customWidth="1"/>
    <col min="4092" max="4101" width="10" customWidth="1"/>
    <col min="4102" max="4108" width="11" customWidth="1"/>
    <col min="4336" max="4336" width="15" customWidth="1"/>
    <col min="4337" max="4347" width="0" hidden="1" customWidth="1"/>
    <col min="4348" max="4357" width="10" customWidth="1"/>
    <col min="4358" max="4364" width="11" customWidth="1"/>
    <col min="4592" max="4592" width="15" customWidth="1"/>
    <col min="4593" max="4603" width="0" hidden="1" customWidth="1"/>
    <col min="4604" max="4613" width="10" customWidth="1"/>
    <col min="4614" max="4620" width="11" customWidth="1"/>
    <col min="4848" max="4848" width="15" customWidth="1"/>
    <col min="4849" max="4859" width="0" hidden="1" customWidth="1"/>
    <col min="4860" max="4869" width="10" customWidth="1"/>
    <col min="4870" max="4876" width="11" customWidth="1"/>
    <col min="5104" max="5104" width="15" customWidth="1"/>
    <col min="5105" max="5115" width="0" hidden="1" customWidth="1"/>
    <col min="5116" max="5125" width="10" customWidth="1"/>
    <col min="5126" max="5132" width="11" customWidth="1"/>
    <col min="5360" max="5360" width="15" customWidth="1"/>
    <col min="5361" max="5371" width="0" hidden="1" customWidth="1"/>
    <col min="5372" max="5381" width="10" customWidth="1"/>
    <col min="5382" max="5388" width="11" customWidth="1"/>
    <col min="5616" max="5616" width="15" customWidth="1"/>
    <col min="5617" max="5627" width="0" hidden="1" customWidth="1"/>
    <col min="5628" max="5637" width="10" customWidth="1"/>
    <col min="5638" max="5644" width="11" customWidth="1"/>
    <col min="5872" max="5872" width="15" customWidth="1"/>
    <col min="5873" max="5883" width="0" hidden="1" customWidth="1"/>
    <col min="5884" max="5893" width="10" customWidth="1"/>
    <col min="5894" max="5900" width="11" customWidth="1"/>
    <col min="6128" max="6128" width="15" customWidth="1"/>
    <col min="6129" max="6139" width="0" hidden="1" customWidth="1"/>
    <col min="6140" max="6149" width="10" customWidth="1"/>
    <col min="6150" max="6156" width="11" customWidth="1"/>
    <col min="6384" max="6384" width="15" customWidth="1"/>
    <col min="6385" max="6395" width="0" hidden="1" customWidth="1"/>
    <col min="6396" max="6405" width="10" customWidth="1"/>
    <col min="6406" max="6412" width="11" customWidth="1"/>
    <col min="6640" max="6640" width="15" customWidth="1"/>
    <col min="6641" max="6651" width="0" hidden="1" customWidth="1"/>
    <col min="6652" max="6661" width="10" customWidth="1"/>
    <col min="6662" max="6668" width="11" customWidth="1"/>
    <col min="6896" max="6896" width="15" customWidth="1"/>
    <col min="6897" max="6907" width="0" hidden="1" customWidth="1"/>
    <col min="6908" max="6917" width="10" customWidth="1"/>
    <col min="6918" max="6924" width="11" customWidth="1"/>
    <col min="7152" max="7152" width="15" customWidth="1"/>
    <col min="7153" max="7163" width="0" hidden="1" customWidth="1"/>
    <col min="7164" max="7173" width="10" customWidth="1"/>
    <col min="7174" max="7180" width="11" customWidth="1"/>
    <col min="7408" max="7408" width="15" customWidth="1"/>
    <col min="7409" max="7419" width="0" hidden="1" customWidth="1"/>
    <col min="7420" max="7429" width="10" customWidth="1"/>
    <col min="7430" max="7436" width="11" customWidth="1"/>
    <col min="7664" max="7664" width="15" customWidth="1"/>
    <col min="7665" max="7675" width="0" hidden="1" customWidth="1"/>
    <col min="7676" max="7685" width="10" customWidth="1"/>
    <col min="7686" max="7692" width="11" customWidth="1"/>
    <col min="7920" max="7920" width="15" customWidth="1"/>
    <col min="7921" max="7931" width="0" hidden="1" customWidth="1"/>
    <col min="7932" max="7941" width="10" customWidth="1"/>
    <col min="7942" max="7948" width="11" customWidth="1"/>
    <col min="8176" max="8176" width="15" customWidth="1"/>
    <col min="8177" max="8187" width="0" hidden="1" customWidth="1"/>
    <col min="8188" max="8197" width="10" customWidth="1"/>
    <col min="8198" max="8204" width="11" customWidth="1"/>
    <col min="8432" max="8432" width="15" customWidth="1"/>
    <col min="8433" max="8443" width="0" hidden="1" customWidth="1"/>
    <col min="8444" max="8453" width="10" customWidth="1"/>
    <col min="8454" max="8460" width="11" customWidth="1"/>
    <col min="8688" max="8688" width="15" customWidth="1"/>
    <col min="8689" max="8699" width="0" hidden="1" customWidth="1"/>
    <col min="8700" max="8709" width="10" customWidth="1"/>
    <col min="8710" max="8716" width="11" customWidth="1"/>
    <col min="8944" max="8944" width="15" customWidth="1"/>
    <col min="8945" max="8955" width="0" hidden="1" customWidth="1"/>
    <col min="8956" max="8965" width="10" customWidth="1"/>
    <col min="8966" max="8972" width="11" customWidth="1"/>
    <col min="9200" max="9200" width="15" customWidth="1"/>
    <col min="9201" max="9211" width="0" hidden="1" customWidth="1"/>
    <col min="9212" max="9221" width="10" customWidth="1"/>
    <col min="9222" max="9228" width="11" customWidth="1"/>
    <col min="9456" max="9456" width="15" customWidth="1"/>
    <col min="9457" max="9467" width="0" hidden="1" customWidth="1"/>
    <col min="9468" max="9477" width="10" customWidth="1"/>
    <col min="9478" max="9484" width="11" customWidth="1"/>
    <col min="9712" max="9712" width="15" customWidth="1"/>
    <col min="9713" max="9723" width="0" hidden="1" customWidth="1"/>
    <col min="9724" max="9733" width="10" customWidth="1"/>
    <col min="9734" max="9740" width="11" customWidth="1"/>
    <col min="9968" max="9968" width="15" customWidth="1"/>
    <col min="9969" max="9979" width="0" hidden="1" customWidth="1"/>
    <col min="9980" max="9989" width="10" customWidth="1"/>
    <col min="9990" max="9996" width="11" customWidth="1"/>
    <col min="10224" max="10224" width="15" customWidth="1"/>
    <col min="10225" max="10235" width="0" hidden="1" customWidth="1"/>
    <col min="10236" max="10245" width="10" customWidth="1"/>
    <col min="10246" max="10252" width="11" customWidth="1"/>
    <col min="10480" max="10480" width="15" customWidth="1"/>
    <col min="10481" max="10491" width="0" hidden="1" customWidth="1"/>
    <col min="10492" max="10501" width="10" customWidth="1"/>
    <col min="10502" max="10508" width="11" customWidth="1"/>
    <col min="10736" max="10736" width="15" customWidth="1"/>
    <col min="10737" max="10747" width="0" hidden="1" customWidth="1"/>
    <col min="10748" max="10757" width="10" customWidth="1"/>
    <col min="10758" max="10764" width="11" customWidth="1"/>
    <col min="10992" max="10992" width="15" customWidth="1"/>
    <col min="10993" max="11003" width="0" hidden="1" customWidth="1"/>
    <col min="11004" max="11013" width="10" customWidth="1"/>
    <col min="11014" max="11020" width="11" customWidth="1"/>
    <col min="11248" max="11248" width="15" customWidth="1"/>
    <col min="11249" max="11259" width="0" hidden="1" customWidth="1"/>
    <col min="11260" max="11269" width="10" customWidth="1"/>
    <col min="11270" max="11276" width="11" customWidth="1"/>
    <col min="11504" max="11504" width="15" customWidth="1"/>
    <col min="11505" max="11515" width="0" hidden="1" customWidth="1"/>
    <col min="11516" max="11525" width="10" customWidth="1"/>
    <col min="11526" max="11532" width="11" customWidth="1"/>
    <col min="11760" max="11760" width="15" customWidth="1"/>
    <col min="11761" max="11771" width="0" hidden="1" customWidth="1"/>
    <col min="11772" max="11781" width="10" customWidth="1"/>
    <col min="11782" max="11788" width="11" customWidth="1"/>
    <col min="12016" max="12016" width="15" customWidth="1"/>
    <col min="12017" max="12027" width="0" hidden="1" customWidth="1"/>
    <col min="12028" max="12037" width="10" customWidth="1"/>
    <col min="12038" max="12044" width="11" customWidth="1"/>
    <col min="12272" max="12272" width="15" customWidth="1"/>
    <col min="12273" max="12283" width="0" hidden="1" customWidth="1"/>
    <col min="12284" max="12293" width="10" customWidth="1"/>
    <col min="12294" max="12300" width="11" customWidth="1"/>
    <col min="12528" max="12528" width="15" customWidth="1"/>
    <col min="12529" max="12539" width="0" hidden="1" customWidth="1"/>
    <col min="12540" max="12549" width="10" customWidth="1"/>
    <col min="12550" max="12556" width="11" customWidth="1"/>
    <col min="12784" max="12784" width="15" customWidth="1"/>
    <col min="12785" max="12795" width="0" hidden="1" customWidth="1"/>
    <col min="12796" max="12805" width="10" customWidth="1"/>
    <col min="12806" max="12812" width="11" customWidth="1"/>
    <col min="13040" max="13040" width="15" customWidth="1"/>
    <col min="13041" max="13051" width="0" hidden="1" customWidth="1"/>
    <col min="13052" max="13061" width="10" customWidth="1"/>
    <col min="13062" max="13068" width="11" customWidth="1"/>
    <col min="13296" max="13296" width="15" customWidth="1"/>
    <col min="13297" max="13307" width="0" hidden="1" customWidth="1"/>
    <col min="13308" max="13317" width="10" customWidth="1"/>
    <col min="13318" max="13324" width="11" customWidth="1"/>
    <col min="13552" max="13552" width="15" customWidth="1"/>
    <col min="13553" max="13563" width="0" hidden="1" customWidth="1"/>
    <col min="13564" max="13573" width="10" customWidth="1"/>
    <col min="13574" max="13580" width="11" customWidth="1"/>
    <col min="13808" max="13808" width="15" customWidth="1"/>
    <col min="13809" max="13819" width="0" hidden="1" customWidth="1"/>
    <col min="13820" max="13829" width="10" customWidth="1"/>
    <col min="13830" max="13836" width="11" customWidth="1"/>
    <col min="14064" max="14064" width="15" customWidth="1"/>
    <col min="14065" max="14075" width="0" hidden="1" customWidth="1"/>
    <col min="14076" max="14085" width="10" customWidth="1"/>
    <col min="14086" max="14092" width="11" customWidth="1"/>
    <col min="14320" max="14320" width="15" customWidth="1"/>
    <col min="14321" max="14331" width="0" hidden="1" customWidth="1"/>
    <col min="14332" max="14341" width="10" customWidth="1"/>
    <col min="14342" max="14348" width="11" customWidth="1"/>
    <col min="14576" max="14576" width="15" customWidth="1"/>
    <col min="14577" max="14587" width="0" hidden="1" customWidth="1"/>
    <col min="14588" max="14597" width="10" customWidth="1"/>
    <col min="14598" max="14604" width="11" customWidth="1"/>
    <col min="14832" max="14832" width="15" customWidth="1"/>
    <col min="14833" max="14843" width="0" hidden="1" customWidth="1"/>
    <col min="14844" max="14853" width="10" customWidth="1"/>
    <col min="14854" max="14860" width="11" customWidth="1"/>
    <col min="15088" max="15088" width="15" customWidth="1"/>
    <col min="15089" max="15099" width="0" hidden="1" customWidth="1"/>
    <col min="15100" max="15109" width="10" customWidth="1"/>
    <col min="15110" max="15116" width="11" customWidth="1"/>
    <col min="15344" max="15344" width="15" customWidth="1"/>
    <col min="15345" max="15355" width="0" hidden="1" customWidth="1"/>
    <col min="15356" max="15365" width="10" customWidth="1"/>
    <col min="15366" max="15372" width="11" customWidth="1"/>
    <col min="15600" max="15600" width="15" customWidth="1"/>
    <col min="15601" max="15611" width="0" hidden="1" customWidth="1"/>
    <col min="15612" max="15621" width="10" customWidth="1"/>
    <col min="15622" max="15628" width="11" customWidth="1"/>
    <col min="15856" max="15856" width="15" customWidth="1"/>
    <col min="15857" max="15867" width="0" hidden="1" customWidth="1"/>
    <col min="15868" max="15877" width="10" customWidth="1"/>
    <col min="15878" max="15884" width="11" customWidth="1"/>
    <col min="16112" max="16112" width="15" customWidth="1"/>
    <col min="16113" max="16123" width="0" hidden="1" customWidth="1"/>
    <col min="16124" max="16133" width="10" customWidth="1"/>
    <col min="16134" max="16140" width="11" customWidth="1"/>
  </cols>
  <sheetData>
    <row r="1" spans="1:20" x14ac:dyDescent="0.15">
      <c r="A1" s="39" t="s">
        <v>2234</v>
      </c>
    </row>
    <row r="2" spans="1:20" x14ac:dyDescent="0.15">
      <c r="F2" s="40"/>
      <c r="G2" s="40"/>
      <c r="H2" s="40"/>
    </row>
    <row r="3" spans="1:20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20" x14ac:dyDescent="0.15">
      <c r="A4" s="44"/>
      <c r="B4" s="40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20" x14ac:dyDescent="0.15">
      <c r="A5" s="46" t="s">
        <v>2208</v>
      </c>
      <c r="B5" s="57"/>
      <c r="C5" s="785">
        <v>8662</v>
      </c>
      <c r="D5" s="785">
        <v>9768</v>
      </c>
      <c r="E5" s="805">
        <v>9010</v>
      </c>
      <c r="F5" s="805">
        <v>9851.8520000000008</v>
      </c>
      <c r="G5" s="805">
        <v>10022</v>
      </c>
      <c r="H5" s="805">
        <v>12878</v>
      </c>
      <c r="I5" s="805">
        <v>11303.536</v>
      </c>
      <c r="J5" s="805">
        <v>10964</v>
      </c>
      <c r="K5" s="805">
        <v>10328</v>
      </c>
      <c r="L5" s="183">
        <v>10366.137000000001</v>
      </c>
      <c r="M5" s="183">
        <v>4300.3919999999998</v>
      </c>
      <c r="N5" s="183">
        <v>5411.6059999999998</v>
      </c>
      <c r="O5" s="183">
        <v>8355.9269999999997</v>
      </c>
    </row>
    <row r="6" spans="1:20" x14ac:dyDescent="0.15">
      <c r="A6" s="48" t="s">
        <v>83</v>
      </c>
      <c r="B6" s="46"/>
      <c r="C6" s="798">
        <v>1924</v>
      </c>
      <c r="D6" s="798">
        <v>2156</v>
      </c>
      <c r="E6" s="787">
        <v>1724</v>
      </c>
      <c r="F6" s="787">
        <v>1785</v>
      </c>
      <c r="G6" s="806"/>
      <c r="H6" s="806"/>
      <c r="I6" s="806"/>
    </row>
    <row r="7" spans="1:20" x14ac:dyDescent="0.15">
      <c r="A7" s="46" t="s">
        <v>2179</v>
      </c>
      <c r="B7" s="48" t="s">
        <v>2209</v>
      </c>
      <c r="C7" s="810">
        <v>7775</v>
      </c>
      <c r="D7" s="810">
        <v>8778</v>
      </c>
      <c r="E7" s="811">
        <v>8210</v>
      </c>
      <c r="F7" s="811">
        <v>9022.09</v>
      </c>
      <c r="G7" s="811">
        <v>9182</v>
      </c>
      <c r="H7" s="811">
        <v>11108</v>
      </c>
      <c r="I7" s="811">
        <v>9953.5360000000001</v>
      </c>
      <c r="J7" s="68">
        <v>9867</v>
      </c>
      <c r="K7" s="68">
        <v>8871</v>
      </c>
      <c r="L7" s="68">
        <v>9385.0529999999999</v>
      </c>
      <c r="M7" s="68">
        <v>3806.125</v>
      </c>
      <c r="N7" s="68">
        <v>4705.2640000000001</v>
      </c>
      <c r="O7" s="68">
        <v>6998.9139999999998</v>
      </c>
      <c r="Q7" s="448" t="s">
        <v>119</v>
      </c>
    </row>
    <row r="8" spans="1:20" x14ac:dyDescent="0.15">
      <c r="A8" s="51"/>
      <c r="B8" s="52" t="s">
        <v>2210</v>
      </c>
      <c r="C8" s="812">
        <v>887</v>
      </c>
      <c r="D8" s="812">
        <v>990</v>
      </c>
      <c r="E8" s="813">
        <v>800</v>
      </c>
      <c r="F8" s="813">
        <v>829.76200000000017</v>
      </c>
      <c r="G8" s="811">
        <v>840</v>
      </c>
      <c r="H8" s="811">
        <v>1770</v>
      </c>
      <c r="I8" s="811">
        <v>1350</v>
      </c>
      <c r="J8" s="68">
        <v>1097</v>
      </c>
      <c r="K8" s="68">
        <v>1457</v>
      </c>
      <c r="L8" s="68">
        <v>981.08399999999995</v>
      </c>
      <c r="M8" s="68">
        <v>494.267</v>
      </c>
      <c r="N8" s="68">
        <v>706.34199999999998</v>
      </c>
      <c r="O8" s="60">
        <v>1357.0129999999999</v>
      </c>
      <c r="Q8" s="45" t="s">
        <v>116</v>
      </c>
      <c r="R8" s="45" t="s">
        <v>77</v>
      </c>
      <c r="S8" s="45" t="s">
        <v>78</v>
      </c>
      <c r="T8" s="45" t="s">
        <v>79</v>
      </c>
    </row>
    <row r="9" spans="1:20" x14ac:dyDescent="0.15">
      <c r="A9" s="48" t="s">
        <v>2211</v>
      </c>
      <c r="B9" s="46"/>
      <c r="C9" s="790">
        <v>2811</v>
      </c>
      <c r="D9" s="790">
        <v>3146</v>
      </c>
      <c r="E9" s="790">
        <v>2524</v>
      </c>
      <c r="F9" s="790">
        <v>2614.7620000000002</v>
      </c>
      <c r="G9" s="805">
        <v>840</v>
      </c>
      <c r="H9" s="805">
        <v>1770.6020000000001</v>
      </c>
      <c r="I9" s="805">
        <v>1350</v>
      </c>
      <c r="J9" s="814">
        <v>1097</v>
      </c>
      <c r="K9" s="65">
        <v>1457</v>
      </c>
      <c r="L9" s="65">
        <v>981.08400000000006</v>
      </c>
      <c r="M9" s="65">
        <v>494.267</v>
      </c>
      <c r="N9" s="65">
        <v>706.34199999999998</v>
      </c>
      <c r="O9" s="68">
        <v>1357.0129999999999</v>
      </c>
      <c r="Q9" s="66">
        <v>2811</v>
      </c>
      <c r="R9" s="66">
        <v>3146</v>
      </c>
      <c r="S9" s="66">
        <v>2524</v>
      </c>
      <c r="T9" s="66">
        <v>2614.7620000000002</v>
      </c>
    </row>
    <row r="10" spans="1:20" x14ac:dyDescent="0.15">
      <c r="A10" s="46" t="s">
        <v>2179</v>
      </c>
      <c r="B10" s="48" t="s">
        <v>158</v>
      </c>
      <c r="C10" s="800">
        <v>1684</v>
      </c>
      <c r="D10" s="800">
        <v>2096</v>
      </c>
      <c r="E10" s="800">
        <v>1720</v>
      </c>
      <c r="F10" s="786">
        <v>1655.4829999999999</v>
      </c>
      <c r="G10" s="786">
        <v>619</v>
      </c>
      <c r="H10" s="815">
        <v>1327.2280000000001</v>
      </c>
      <c r="I10" s="786">
        <v>974</v>
      </c>
      <c r="J10" s="785">
        <v>768</v>
      </c>
      <c r="K10" s="59">
        <v>1080</v>
      </c>
      <c r="L10" s="59">
        <v>750.50300000000004</v>
      </c>
      <c r="M10" s="59">
        <v>368.52699999999999</v>
      </c>
      <c r="N10" s="68">
        <v>541.25900000000001</v>
      </c>
      <c r="O10" s="59">
        <v>1105.192</v>
      </c>
      <c r="Q10" s="47">
        <v>1684</v>
      </c>
      <c r="R10" s="47">
        <v>2096</v>
      </c>
      <c r="S10" s="47">
        <v>1720</v>
      </c>
      <c r="T10" s="47">
        <v>1655.4829999999999</v>
      </c>
    </row>
    <row r="11" spans="1:20" x14ac:dyDescent="0.15">
      <c r="A11" s="46"/>
      <c r="B11" s="48" t="s">
        <v>159</v>
      </c>
      <c r="C11" s="798">
        <v>273</v>
      </c>
      <c r="D11" s="798">
        <v>272</v>
      </c>
      <c r="E11" s="798">
        <v>115</v>
      </c>
      <c r="F11" s="787">
        <v>229.64699999999999</v>
      </c>
      <c r="G11" s="787">
        <v>136</v>
      </c>
      <c r="H11" s="787">
        <v>230.79400000000001</v>
      </c>
      <c r="I11" s="787">
        <v>160</v>
      </c>
      <c r="J11" s="790">
        <v>204</v>
      </c>
      <c r="K11" s="68">
        <v>182</v>
      </c>
      <c r="L11" s="68">
        <v>106.154</v>
      </c>
      <c r="M11" s="68">
        <v>72.861999999999995</v>
      </c>
      <c r="N11" s="68">
        <v>52.856999999999999</v>
      </c>
      <c r="O11" s="68">
        <v>108.922</v>
      </c>
      <c r="Q11" s="49">
        <v>273</v>
      </c>
      <c r="R11" s="49">
        <v>272</v>
      </c>
      <c r="S11" s="49">
        <v>115</v>
      </c>
      <c r="T11" s="49">
        <v>229.64699999999999</v>
      </c>
    </row>
    <row r="12" spans="1:20" x14ac:dyDescent="0.15">
      <c r="A12" s="46"/>
      <c r="B12" s="48" t="s">
        <v>160</v>
      </c>
      <c r="C12" s="798">
        <v>1</v>
      </c>
      <c r="D12" s="798">
        <v>1</v>
      </c>
      <c r="E12" s="798">
        <v>1</v>
      </c>
      <c r="F12" s="787">
        <v>0.34799999999999998</v>
      </c>
      <c r="G12" s="787">
        <v>0</v>
      </c>
      <c r="H12" s="787">
        <v>118.206</v>
      </c>
      <c r="I12" s="787">
        <v>0</v>
      </c>
      <c r="J12" s="790">
        <v>0</v>
      </c>
      <c r="K12" s="68">
        <v>0</v>
      </c>
      <c r="L12" s="68">
        <v>1.4E-2</v>
      </c>
      <c r="M12" s="68">
        <v>2.3E-2</v>
      </c>
      <c r="N12" s="68">
        <v>2.9000000000000001E-2</v>
      </c>
      <c r="O12" s="68">
        <v>3.1E-2</v>
      </c>
      <c r="Q12" s="49">
        <v>1</v>
      </c>
      <c r="R12" s="49">
        <v>1</v>
      </c>
      <c r="S12" s="49">
        <v>1</v>
      </c>
      <c r="T12" s="49">
        <v>0.34799999999999998</v>
      </c>
    </row>
    <row r="13" spans="1:20" x14ac:dyDescent="0.15">
      <c r="A13" s="46"/>
      <c r="B13" s="48" t="s">
        <v>161</v>
      </c>
      <c r="C13" s="798">
        <v>237</v>
      </c>
      <c r="D13" s="798">
        <v>205</v>
      </c>
      <c r="E13" s="798">
        <v>216</v>
      </c>
      <c r="F13" s="787">
        <v>237.89500000000001</v>
      </c>
      <c r="G13" s="787">
        <v>34</v>
      </c>
      <c r="H13" s="787">
        <v>35.847000000000001</v>
      </c>
      <c r="I13" s="787">
        <v>38</v>
      </c>
      <c r="J13" s="790">
        <v>37</v>
      </c>
      <c r="K13" s="68">
        <v>34</v>
      </c>
      <c r="L13" s="68">
        <v>17.099</v>
      </c>
      <c r="M13" s="68">
        <v>34.728999999999999</v>
      </c>
      <c r="N13" s="68">
        <v>35.295999999999999</v>
      </c>
      <c r="O13" s="68">
        <v>38.648000000000003</v>
      </c>
      <c r="Q13" s="49">
        <v>237</v>
      </c>
      <c r="R13" s="49">
        <v>205</v>
      </c>
      <c r="S13" s="49">
        <v>216</v>
      </c>
      <c r="T13" s="49">
        <v>237.89500000000001</v>
      </c>
    </row>
    <row r="14" spans="1:20" x14ac:dyDescent="0.15">
      <c r="A14" s="46"/>
      <c r="B14" s="48" t="s">
        <v>162</v>
      </c>
      <c r="C14" s="798">
        <v>0</v>
      </c>
      <c r="D14" s="798">
        <v>0</v>
      </c>
      <c r="E14" s="798">
        <v>0</v>
      </c>
      <c r="F14" s="787">
        <v>0</v>
      </c>
      <c r="G14" s="787">
        <v>0</v>
      </c>
      <c r="H14" s="787">
        <v>0</v>
      </c>
      <c r="I14" s="787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Q14" s="49">
        <v>0</v>
      </c>
      <c r="R14" s="49">
        <v>0</v>
      </c>
      <c r="S14" s="49">
        <v>0</v>
      </c>
      <c r="T14" s="49">
        <v>0</v>
      </c>
    </row>
    <row r="15" spans="1:20" x14ac:dyDescent="0.15">
      <c r="A15" s="46"/>
      <c r="B15" s="48" t="s">
        <v>163</v>
      </c>
      <c r="C15" s="798">
        <v>0</v>
      </c>
      <c r="D15" s="798">
        <v>0</v>
      </c>
      <c r="E15" s="798">
        <v>0</v>
      </c>
      <c r="F15" s="787">
        <v>0</v>
      </c>
      <c r="G15" s="787">
        <v>0</v>
      </c>
      <c r="H15" s="787">
        <v>0</v>
      </c>
      <c r="I15" s="787">
        <v>0</v>
      </c>
      <c r="J15" s="790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Q15" s="49">
        <v>0</v>
      </c>
      <c r="R15" s="49">
        <v>0</v>
      </c>
      <c r="S15" s="49">
        <v>0</v>
      </c>
      <c r="T15" s="49">
        <v>0</v>
      </c>
    </row>
    <row r="16" spans="1:20" x14ac:dyDescent="0.15">
      <c r="A16" s="51"/>
      <c r="B16" s="52" t="s">
        <v>164</v>
      </c>
      <c r="C16" s="799">
        <v>616</v>
      </c>
      <c r="D16" s="799">
        <v>572</v>
      </c>
      <c r="E16" s="799">
        <v>472</v>
      </c>
      <c r="F16" s="788">
        <v>491.38900000000001</v>
      </c>
      <c r="G16" s="788">
        <v>51</v>
      </c>
      <c r="H16" s="788">
        <v>58.527000000000001</v>
      </c>
      <c r="I16" s="788">
        <v>178</v>
      </c>
      <c r="J16" s="791">
        <v>88</v>
      </c>
      <c r="K16" s="60">
        <v>161</v>
      </c>
      <c r="L16" s="60">
        <v>107.31399999999999</v>
      </c>
      <c r="M16" s="60">
        <v>18.126000000000001</v>
      </c>
      <c r="N16" s="60">
        <v>76.900999999999996</v>
      </c>
      <c r="O16" s="60">
        <v>104.22</v>
      </c>
      <c r="Q16" s="53">
        <v>616</v>
      </c>
      <c r="R16" s="53">
        <v>572</v>
      </c>
      <c r="S16" s="53">
        <v>472</v>
      </c>
      <c r="T16" s="53">
        <v>491.38900000000001</v>
      </c>
    </row>
    <row r="17" spans="1:15" x14ac:dyDescent="0.15">
      <c r="A17" s="48" t="s">
        <v>2212</v>
      </c>
      <c r="B17" s="46"/>
      <c r="C17" s="790"/>
      <c r="D17" s="790"/>
      <c r="E17" s="806"/>
      <c r="F17" s="806"/>
      <c r="G17" s="806"/>
      <c r="H17" s="806"/>
      <c r="I17" s="806"/>
    </row>
    <row r="18" spans="1:15" x14ac:dyDescent="0.15">
      <c r="A18" s="57" t="s">
        <v>2179</v>
      </c>
      <c r="B18" s="58" t="s">
        <v>2180</v>
      </c>
      <c r="C18" s="785">
        <v>2400</v>
      </c>
      <c r="D18" s="785">
        <v>2177</v>
      </c>
      <c r="E18" s="786">
        <v>2217</v>
      </c>
      <c r="F18" s="786">
        <v>2755.694</v>
      </c>
      <c r="G18" s="786">
        <v>2410</v>
      </c>
      <c r="H18" s="786">
        <v>3743</v>
      </c>
      <c r="I18" s="786">
        <v>3743</v>
      </c>
      <c r="J18" s="152">
        <v>2870.4650000000001</v>
      </c>
      <c r="K18" s="152">
        <v>2564.538</v>
      </c>
      <c r="L18" s="152">
        <v>3063.19</v>
      </c>
      <c r="M18" s="152">
        <v>440.22300000000001</v>
      </c>
      <c r="N18" s="152">
        <v>832.30100000000004</v>
      </c>
      <c r="O18" s="152"/>
    </row>
    <row r="19" spans="1:15" x14ac:dyDescent="0.15">
      <c r="A19" s="46"/>
      <c r="B19" s="48" t="s">
        <v>2182</v>
      </c>
      <c r="C19" s="790">
        <v>2211</v>
      </c>
      <c r="D19" s="790">
        <v>2524</v>
      </c>
      <c r="E19" s="787">
        <v>2426</v>
      </c>
      <c r="F19" s="787">
        <v>2430.7109999999998</v>
      </c>
      <c r="G19" s="787">
        <v>2640</v>
      </c>
      <c r="H19" s="787">
        <v>3183</v>
      </c>
      <c r="I19" s="787">
        <v>3183</v>
      </c>
      <c r="J19" s="50">
        <v>2591.9830000000002</v>
      </c>
      <c r="K19" s="50">
        <v>2332.1729999999998</v>
      </c>
      <c r="L19" s="50">
        <v>2612.7109999999998</v>
      </c>
      <c r="M19" s="50">
        <v>1316.4770000000001</v>
      </c>
      <c r="N19" s="50">
        <v>1313.422</v>
      </c>
      <c r="O19" s="50"/>
    </row>
    <row r="20" spans="1:15" x14ac:dyDescent="0.15">
      <c r="A20" s="46"/>
      <c r="B20" s="48" t="s">
        <v>2184</v>
      </c>
      <c r="C20" s="790">
        <v>2471</v>
      </c>
      <c r="D20" s="790">
        <v>3155</v>
      </c>
      <c r="E20" s="787">
        <v>2470</v>
      </c>
      <c r="F20" s="787">
        <v>2713.076</v>
      </c>
      <c r="G20" s="787">
        <v>2682</v>
      </c>
      <c r="H20" s="787">
        <v>3418</v>
      </c>
      <c r="I20" s="787">
        <v>3418</v>
      </c>
      <c r="J20" s="50">
        <v>3060.107</v>
      </c>
      <c r="K20" s="50">
        <v>2954.0770000000002</v>
      </c>
      <c r="L20" s="50">
        <v>3026.223</v>
      </c>
      <c r="M20" s="50">
        <v>1487.896</v>
      </c>
      <c r="N20" s="50">
        <v>1764.7059999999999</v>
      </c>
      <c r="O20" s="50"/>
    </row>
    <row r="21" spans="1:15" x14ac:dyDescent="0.15">
      <c r="A21" s="51"/>
      <c r="B21" s="52" t="s">
        <v>2186</v>
      </c>
      <c r="C21" s="791">
        <v>1580</v>
      </c>
      <c r="D21" s="791">
        <v>1912</v>
      </c>
      <c r="E21" s="788">
        <v>1897</v>
      </c>
      <c r="F21" s="788">
        <v>1912.3710000000001</v>
      </c>
      <c r="G21" s="788">
        <v>2290</v>
      </c>
      <c r="H21" s="788">
        <v>2534</v>
      </c>
      <c r="I21" s="788">
        <v>2534</v>
      </c>
      <c r="J21" s="55">
        <v>2439.9670000000001</v>
      </c>
      <c r="K21" s="55">
        <v>2475.8780000000002</v>
      </c>
      <c r="L21" s="55">
        <v>1664.0129999999999</v>
      </c>
      <c r="M21" s="55">
        <v>1055.796</v>
      </c>
      <c r="N21" s="55">
        <v>1501.1769999999999</v>
      </c>
      <c r="O21" s="55"/>
    </row>
    <row r="22" spans="1:15" x14ac:dyDescent="0.15">
      <c r="C22" s="785">
        <v>8662</v>
      </c>
      <c r="D22" s="785">
        <v>9768</v>
      </c>
      <c r="E22" s="785">
        <v>9010</v>
      </c>
      <c r="F22" s="785">
        <v>9811.851999999999</v>
      </c>
      <c r="G22" s="785">
        <v>10022</v>
      </c>
      <c r="H22" s="785">
        <v>12878</v>
      </c>
      <c r="I22" s="785">
        <v>12878</v>
      </c>
      <c r="J22" s="785">
        <v>10962.522000000001</v>
      </c>
      <c r="K22" s="785">
        <v>10326.665999999999</v>
      </c>
      <c r="L22" s="785">
        <v>10366.136999999999</v>
      </c>
      <c r="M22" s="785">
        <v>4300.3919999999998</v>
      </c>
      <c r="N22" s="785">
        <v>5411.6059999999998</v>
      </c>
      <c r="O22" s="790"/>
    </row>
    <row r="23" spans="1:15" x14ac:dyDescent="0.15">
      <c r="E23" s="184"/>
      <c r="F23" s="184"/>
      <c r="G23" s="184"/>
      <c r="H23" s="184"/>
      <c r="I23" s="184"/>
    </row>
    <row r="24" spans="1:15" x14ac:dyDescent="0.15">
      <c r="A24" s="48" t="s">
        <v>2231</v>
      </c>
      <c r="B24" s="46"/>
      <c r="C24" s="40"/>
      <c r="D24" s="40"/>
      <c r="E24" s="816"/>
      <c r="F24" s="809"/>
      <c r="G24" s="809"/>
      <c r="H24" s="809"/>
      <c r="I24" s="809"/>
    </row>
    <row r="25" spans="1:15" x14ac:dyDescent="0.15">
      <c r="A25" s="57" t="s">
        <v>2214</v>
      </c>
      <c r="B25" s="58" t="s">
        <v>158</v>
      </c>
      <c r="C25" s="817">
        <v>18800</v>
      </c>
      <c r="D25" s="817">
        <v>23200</v>
      </c>
      <c r="E25" s="817">
        <v>22400</v>
      </c>
      <c r="F25" s="817">
        <v>23200</v>
      </c>
      <c r="G25" s="817">
        <v>23700</v>
      </c>
      <c r="H25" s="817">
        <v>24900</v>
      </c>
      <c r="I25" s="817">
        <v>25300</v>
      </c>
      <c r="J25" s="817">
        <v>26100</v>
      </c>
      <c r="K25" s="817">
        <v>24500</v>
      </c>
      <c r="L25" s="817">
        <v>27000</v>
      </c>
      <c r="M25" s="817">
        <v>28800</v>
      </c>
      <c r="N25" s="817">
        <v>27600</v>
      </c>
      <c r="O25" s="817">
        <v>27600</v>
      </c>
    </row>
    <row r="26" spans="1:15" x14ac:dyDescent="0.15">
      <c r="A26" s="46"/>
      <c r="B26" s="48" t="s">
        <v>159</v>
      </c>
      <c r="C26" s="818">
        <v>14350</v>
      </c>
      <c r="D26" s="818">
        <v>18500</v>
      </c>
      <c r="E26" s="818">
        <v>16000</v>
      </c>
      <c r="F26" s="818">
        <v>18500</v>
      </c>
      <c r="G26" s="818">
        <v>19500</v>
      </c>
      <c r="H26" s="818">
        <v>18550</v>
      </c>
      <c r="I26" s="818">
        <v>17450</v>
      </c>
      <c r="J26" s="818">
        <v>18300</v>
      </c>
      <c r="K26" s="818">
        <v>19050</v>
      </c>
      <c r="L26" s="818">
        <v>21750</v>
      </c>
      <c r="M26" s="818">
        <v>21800</v>
      </c>
      <c r="N26" s="818">
        <v>19000</v>
      </c>
      <c r="O26" s="818">
        <v>19000</v>
      </c>
    </row>
    <row r="27" spans="1:15" x14ac:dyDescent="0.15">
      <c r="A27" s="46"/>
      <c r="B27" s="48" t="s">
        <v>160</v>
      </c>
      <c r="C27" s="818">
        <v>13500</v>
      </c>
      <c r="D27" s="818">
        <v>23800</v>
      </c>
      <c r="E27" s="818">
        <v>20100</v>
      </c>
      <c r="F27" s="818">
        <v>23800</v>
      </c>
      <c r="G27" s="818">
        <v>19300</v>
      </c>
      <c r="H27" s="818">
        <v>19900</v>
      </c>
      <c r="I27" s="818">
        <v>22400</v>
      </c>
      <c r="J27" s="818">
        <v>24300</v>
      </c>
      <c r="K27" s="818">
        <v>21100</v>
      </c>
      <c r="L27" s="818">
        <v>25700</v>
      </c>
      <c r="M27" s="818">
        <v>24500</v>
      </c>
      <c r="N27" s="818">
        <v>19100</v>
      </c>
      <c r="O27" s="818">
        <v>19100</v>
      </c>
    </row>
    <row r="28" spans="1:15" x14ac:dyDescent="0.15">
      <c r="A28" s="46"/>
      <c r="B28" s="48" t="s">
        <v>161</v>
      </c>
      <c r="C28" s="818">
        <v>12600</v>
      </c>
      <c r="D28" s="818">
        <v>12000</v>
      </c>
      <c r="E28" s="818">
        <v>11800</v>
      </c>
      <c r="F28" s="818">
        <v>12000</v>
      </c>
      <c r="G28" s="818">
        <v>13200</v>
      </c>
      <c r="H28" s="818">
        <v>14800</v>
      </c>
      <c r="I28" s="818">
        <v>15100</v>
      </c>
      <c r="J28" s="818">
        <v>16700</v>
      </c>
      <c r="K28" s="818">
        <v>15500</v>
      </c>
      <c r="L28" s="818">
        <v>18400</v>
      </c>
      <c r="M28" s="818">
        <v>13300</v>
      </c>
      <c r="N28" s="818">
        <v>14400</v>
      </c>
      <c r="O28" s="818">
        <v>14400</v>
      </c>
    </row>
    <row r="29" spans="1:15" x14ac:dyDescent="0.15">
      <c r="A29" s="46"/>
      <c r="B29" s="48" t="s">
        <v>162</v>
      </c>
      <c r="C29" s="818">
        <v>8900</v>
      </c>
      <c r="D29" s="818">
        <v>13500</v>
      </c>
      <c r="E29" s="818">
        <v>14600</v>
      </c>
      <c r="F29" s="818">
        <v>13500</v>
      </c>
      <c r="G29" s="818">
        <v>13000</v>
      </c>
      <c r="H29" s="818">
        <v>17200</v>
      </c>
      <c r="I29" s="818">
        <v>14900</v>
      </c>
      <c r="J29" s="818">
        <v>15200</v>
      </c>
      <c r="K29" s="818">
        <v>12700</v>
      </c>
      <c r="L29" s="818">
        <v>15600</v>
      </c>
      <c r="M29" s="818">
        <v>12400</v>
      </c>
      <c r="N29" s="818">
        <v>14500</v>
      </c>
      <c r="O29" s="818">
        <v>14500</v>
      </c>
    </row>
    <row r="30" spans="1:15" x14ac:dyDescent="0.15">
      <c r="A30" s="46"/>
      <c r="B30" s="48" t="s">
        <v>163</v>
      </c>
      <c r="C30" s="818">
        <v>5940</v>
      </c>
      <c r="D30" s="818">
        <v>7240</v>
      </c>
      <c r="E30" s="818">
        <v>7800</v>
      </c>
      <c r="F30" s="818">
        <v>7240</v>
      </c>
      <c r="G30" s="818">
        <v>8460</v>
      </c>
      <c r="H30" s="818">
        <v>8560</v>
      </c>
      <c r="I30" s="818">
        <v>8720</v>
      </c>
      <c r="J30" s="818">
        <v>8883.3333333333339</v>
      </c>
      <c r="K30" s="818">
        <v>9716.6666666666661</v>
      </c>
      <c r="L30" s="818">
        <v>13566.666666666666</v>
      </c>
      <c r="M30" s="818">
        <v>16083.333333333334</v>
      </c>
      <c r="N30" s="818">
        <v>15383.333333333334</v>
      </c>
      <c r="O30" s="818">
        <v>15383.333333333334</v>
      </c>
    </row>
    <row r="31" spans="1:15" x14ac:dyDescent="0.15">
      <c r="A31" s="51"/>
      <c r="B31" s="52" t="s">
        <v>164</v>
      </c>
      <c r="C31" s="819">
        <v>0</v>
      </c>
      <c r="D31" s="819">
        <v>0</v>
      </c>
      <c r="E31" s="819">
        <v>0</v>
      </c>
      <c r="F31" s="819">
        <v>0</v>
      </c>
      <c r="G31" s="819">
        <v>0</v>
      </c>
      <c r="H31" s="819">
        <v>0</v>
      </c>
      <c r="I31" s="819">
        <v>0</v>
      </c>
      <c r="J31" s="819">
        <v>0</v>
      </c>
      <c r="K31" s="819">
        <v>0</v>
      </c>
      <c r="L31" s="819">
        <v>0</v>
      </c>
      <c r="M31" s="819">
        <v>0</v>
      </c>
      <c r="N31" s="819">
        <v>0</v>
      </c>
      <c r="O31" s="819">
        <v>0</v>
      </c>
    </row>
    <row r="32" spans="1:15" x14ac:dyDescent="0.15">
      <c r="A32" s="40"/>
      <c r="B32" s="40"/>
      <c r="C32" s="40"/>
      <c r="D32" s="40"/>
      <c r="E32" s="820"/>
      <c r="F32" s="809"/>
      <c r="G32" s="809"/>
      <c r="H32" s="809"/>
      <c r="I32" s="809"/>
    </row>
    <row r="33" spans="1:15" x14ac:dyDescent="0.15">
      <c r="A33" s="48" t="s">
        <v>2215</v>
      </c>
      <c r="B33" s="46"/>
      <c r="C33" s="40"/>
      <c r="D33" s="40"/>
      <c r="E33" s="816"/>
      <c r="F33" s="809"/>
      <c r="G33" s="809"/>
      <c r="H33" s="809"/>
      <c r="I33" s="809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</row>
    <row r="36" spans="1:15" x14ac:dyDescent="0.15">
      <c r="E36" s="183"/>
      <c r="F36" s="184"/>
      <c r="G36" s="184"/>
      <c r="H36" s="184"/>
      <c r="I36" s="184"/>
    </row>
    <row r="37" spans="1:15" x14ac:dyDescent="0.15">
      <c r="A37" s="39" t="s">
        <v>2218</v>
      </c>
      <c r="B37" s="40"/>
      <c r="E37" s="185"/>
      <c r="F37" s="184"/>
      <c r="G37" s="184"/>
      <c r="H37" s="184"/>
      <c r="I37" s="184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</row>
    <row r="40" spans="1:15" x14ac:dyDescent="0.15">
      <c r="E40" s="183"/>
      <c r="F40" s="183"/>
      <c r="G40" s="184"/>
      <c r="H40" s="184"/>
      <c r="I40" s="184"/>
    </row>
    <row r="41" spans="1:15" x14ac:dyDescent="0.15">
      <c r="E41" s="184"/>
      <c r="F41" s="184"/>
      <c r="G41" s="184"/>
      <c r="H41" s="184"/>
      <c r="I41" s="184"/>
    </row>
    <row r="42" spans="1:15" x14ac:dyDescent="0.15">
      <c r="A42" s="62" t="s">
        <v>2219</v>
      </c>
      <c r="B42" s="46"/>
      <c r="E42" s="185"/>
      <c r="F42" s="185"/>
      <c r="G42" s="184"/>
      <c r="H42" s="184"/>
      <c r="I42" s="184"/>
    </row>
    <row r="43" spans="1:15" x14ac:dyDescent="0.15">
      <c r="A43" s="57" t="s">
        <v>2220</v>
      </c>
      <c r="B43" s="58" t="s">
        <v>158</v>
      </c>
      <c r="C43" s="183">
        <v>31659</v>
      </c>
      <c r="D43" s="183">
        <v>48627</v>
      </c>
      <c r="E43" s="183">
        <v>38528</v>
      </c>
      <c r="F43" s="183">
        <v>38407</v>
      </c>
      <c r="G43" s="183">
        <v>14670</v>
      </c>
      <c r="H43" s="183">
        <v>33048</v>
      </c>
      <c r="I43" s="183">
        <v>24642</v>
      </c>
      <c r="J43" s="183">
        <v>20045</v>
      </c>
      <c r="K43" s="183">
        <v>26460</v>
      </c>
      <c r="L43" s="183">
        <v>20264</v>
      </c>
      <c r="M43" s="183">
        <v>10614</v>
      </c>
      <c r="N43" s="183">
        <v>14939</v>
      </c>
      <c r="O43" s="183">
        <v>30503</v>
      </c>
    </row>
    <row r="44" spans="1:15" x14ac:dyDescent="0.15">
      <c r="A44" s="46"/>
      <c r="B44" s="48" t="s">
        <v>159</v>
      </c>
      <c r="C44" s="184">
        <v>3918</v>
      </c>
      <c r="D44" s="184">
        <v>5032</v>
      </c>
      <c r="E44" s="184">
        <v>1840</v>
      </c>
      <c r="F44" s="184">
        <v>4248</v>
      </c>
      <c r="G44" s="184">
        <v>2652</v>
      </c>
      <c r="H44" s="184">
        <v>4281</v>
      </c>
      <c r="I44" s="184">
        <v>2792</v>
      </c>
      <c r="J44" s="184">
        <v>3733</v>
      </c>
      <c r="K44" s="184">
        <v>3467</v>
      </c>
      <c r="L44" s="184">
        <v>2309</v>
      </c>
      <c r="M44" s="184">
        <v>1588</v>
      </c>
      <c r="N44" s="184">
        <v>1004</v>
      </c>
      <c r="O44" s="184">
        <v>2070</v>
      </c>
    </row>
    <row r="45" spans="1:15" x14ac:dyDescent="0.15">
      <c r="A45" s="46"/>
      <c r="B45" s="48" t="s">
        <v>160</v>
      </c>
      <c r="C45" s="184">
        <v>14</v>
      </c>
      <c r="D45" s="184">
        <v>24</v>
      </c>
      <c r="E45" s="184">
        <v>20</v>
      </c>
      <c r="F45" s="184">
        <v>8</v>
      </c>
      <c r="G45" s="184">
        <v>0</v>
      </c>
      <c r="H45" s="184">
        <v>2352</v>
      </c>
      <c r="I45" s="184">
        <v>0</v>
      </c>
      <c r="J45" s="184">
        <v>0</v>
      </c>
      <c r="K45" s="184">
        <v>0</v>
      </c>
      <c r="L45" s="184">
        <v>0</v>
      </c>
      <c r="M45" s="184">
        <v>1</v>
      </c>
      <c r="N45" s="184">
        <v>1</v>
      </c>
      <c r="O45" s="184">
        <v>1</v>
      </c>
    </row>
    <row r="46" spans="1:15" x14ac:dyDescent="0.15">
      <c r="A46" s="46"/>
      <c r="B46" s="48" t="s">
        <v>161</v>
      </c>
      <c r="C46" s="184">
        <v>2986</v>
      </c>
      <c r="D46" s="184">
        <v>2460</v>
      </c>
      <c r="E46" s="184">
        <v>2549</v>
      </c>
      <c r="F46" s="184">
        <v>2855</v>
      </c>
      <c r="G46" s="184">
        <v>449</v>
      </c>
      <c r="H46" s="184">
        <v>531</v>
      </c>
      <c r="I46" s="184">
        <v>574</v>
      </c>
      <c r="J46" s="184">
        <v>618</v>
      </c>
      <c r="K46" s="184">
        <v>527</v>
      </c>
      <c r="L46" s="184">
        <v>315</v>
      </c>
      <c r="M46" s="184">
        <v>462</v>
      </c>
      <c r="N46" s="184">
        <v>508</v>
      </c>
      <c r="O46" s="184">
        <v>557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0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</row>
    <row r="50" spans="1:15" x14ac:dyDescent="0.15">
      <c r="A50" s="63"/>
      <c r="B50" s="64" t="s">
        <v>2221</v>
      </c>
      <c r="C50" s="189">
        <v>38577</v>
      </c>
      <c r="D50" s="189">
        <v>56143</v>
      </c>
      <c r="E50" s="189">
        <v>42937</v>
      </c>
      <c r="F50" s="189">
        <v>45518</v>
      </c>
      <c r="G50" s="189">
        <v>17771</v>
      </c>
      <c r="H50" s="189">
        <v>40212</v>
      </c>
      <c r="I50" s="189">
        <v>28008</v>
      </c>
      <c r="J50" s="189">
        <v>24396</v>
      </c>
      <c r="K50" s="189">
        <v>30454</v>
      </c>
      <c r="L50" s="189">
        <v>22888</v>
      </c>
      <c r="M50" s="189">
        <v>12665</v>
      </c>
      <c r="N50" s="189">
        <v>16452</v>
      </c>
      <c r="O50" s="184">
        <v>33131</v>
      </c>
    </row>
    <row r="51" spans="1:15" x14ac:dyDescent="0.15">
      <c r="A51" s="40"/>
      <c r="B51" s="40"/>
      <c r="E51" s="184"/>
      <c r="F51" s="184"/>
      <c r="G51" s="184"/>
      <c r="H51" s="184"/>
      <c r="I51" s="184"/>
      <c r="O51" s="43"/>
    </row>
    <row r="52" spans="1:15" x14ac:dyDescent="0.15">
      <c r="A52" s="62" t="s">
        <v>2222</v>
      </c>
      <c r="B52" s="46"/>
      <c r="E52" s="184"/>
      <c r="F52" s="184"/>
      <c r="G52" s="184"/>
      <c r="H52" s="184"/>
      <c r="I52" s="184"/>
      <c r="O52" s="61"/>
    </row>
    <row r="53" spans="1:15" x14ac:dyDescent="0.15">
      <c r="A53" s="57" t="s">
        <v>2220</v>
      </c>
      <c r="B53" s="43" t="s">
        <v>2216</v>
      </c>
      <c r="C53" s="183">
        <v>37273</v>
      </c>
      <c r="D53" s="183">
        <v>40668</v>
      </c>
      <c r="E53" s="183">
        <v>35976</v>
      </c>
      <c r="F53" s="183">
        <v>41754</v>
      </c>
      <c r="G53" s="183">
        <v>39198</v>
      </c>
      <c r="H53" s="183">
        <v>52085</v>
      </c>
      <c r="I53" s="183">
        <v>48852</v>
      </c>
      <c r="J53" s="183">
        <v>49404</v>
      </c>
      <c r="K53" s="183">
        <v>42208</v>
      </c>
      <c r="L53" s="183">
        <v>44222</v>
      </c>
      <c r="M53" s="183">
        <v>14380</v>
      </c>
      <c r="N53" s="183">
        <v>22162</v>
      </c>
      <c r="O53" s="184">
        <v>33049</v>
      </c>
    </row>
    <row r="54" spans="1:15" x14ac:dyDescent="0.15">
      <c r="A54" s="46"/>
      <c r="B54" s="61" t="s">
        <v>2217</v>
      </c>
      <c r="C54" s="185">
        <v>7999</v>
      </c>
      <c r="D54" s="185">
        <v>9561</v>
      </c>
      <c r="E54" s="185">
        <v>8086</v>
      </c>
      <c r="F54" s="185">
        <v>8118</v>
      </c>
      <c r="G54" s="185">
        <v>8219</v>
      </c>
      <c r="H54" s="185">
        <v>19574</v>
      </c>
      <c r="I54" s="185">
        <v>15480</v>
      </c>
      <c r="J54" s="185">
        <v>12784</v>
      </c>
      <c r="K54" s="185">
        <v>17831</v>
      </c>
      <c r="L54" s="185">
        <v>11190</v>
      </c>
      <c r="M54" s="185">
        <v>5013</v>
      </c>
      <c r="N54" s="185">
        <v>7315</v>
      </c>
      <c r="O54" s="184">
        <v>15071</v>
      </c>
    </row>
    <row r="55" spans="1:15" x14ac:dyDescent="0.15">
      <c r="A55" s="67"/>
      <c r="B55" s="64" t="s">
        <v>2221</v>
      </c>
      <c r="C55" s="65">
        <v>45272</v>
      </c>
      <c r="D55" s="65">
        <v>50229</v>
      </c>
      <c r="E55" s="65">
        <v>44062</v>
      </c>
      <c r="F55" s="65">
        <v>49872</v>
      </c>
      <c r="G55" s="65">
        <v>47417</v>
      </c>
      <c r="H55" s="65">
        <v>71659</v>
      </c>
      <c r="I55" s="65">
        <v>64332</v>
      </c>
      <c r="J55" s="65">
        <v>62188</v>
      </c>
      <c r="K55" s="65">
        <v>60039</v>
      </c>
      <c r="L55" s="65">
        <v>55412</v>
      </c>
      <c r="M55" s="65">
        <v>19393</v>
      </c>
      <c r="N55" s="65">
        <v>29477</v>
      </c>
      <c r="O55" s="65">
        <v>48120</v>
      </c>
    </row>
    <row r="56" spans="1:15" x14ac:dyDescent="0.15">
      <c r="E56" s="184"/>
      <c r="F56" s="184"/>
      <c r="G56" s="184"/>
      <c r="H56" s="184"/>
      <c r="I56" s="184"/>
    </row>
    <row r="57" spans="1:15" x14ac:dyDescent="0.15">
      <c r="A57" s="39" t="s">
        <v>2223</v>
      </c>
      <c r="B57" s="40"/>
      <c r="E57" s="184"/>
      <c r="F57" s="184"/>
      <c r="G57" s="184"/>
      <c r="H57" s="184"/>
      <c r="I57" s="184"/>
    </row>
    <row r="58" spans="1:15" x14ac:dyDescent="0.15">
      <c r="A58" s="42" t="s">
        <v>2220</v>
      </c>
      <c r="B58" s="43" t="s">
        <v>2216</v>
      </c>
      <c r="C58" s="183">
        <v>28130</v>
      </c>
      <c r="D58" s="183">
        <v>30082</v>
      </c>
      <c r="E58" s="183">
        <v>26321</v>
      </c>
      <c r="F58" s="183">
        <v>31686</v>
      </c>
      <c r="G58" s="183">
        <v>31155</v>
      </c>
      <c r="H58" s="183">
        <v>39333</v>
      </c>
      <c r="I58" s="183">
        <v>38142</v>
      </c>
      <c r="J58" s="183">
        <v>39310</v>
      </c>
      <c r="K58" s="183">
        <v>38207</v>
      </c>
      <c r="L58" s="183">
        <v>43030</v>
      </c>
      <c r="M58" s="183">
        <v>15362</v>
      </c>
      <c r="N58" s="183">
        <v>21710</v>
      </c>
      <c r="O58" s="183">
        <v>34764</v>
      </c>
    </row>
    <row r="59" spans="1:15" x14ac:dyDescent="0.15">
      <c r="A59" s="44"/>
      <c r="B59" s="61" t="s">
        <v>2217</v>
      </c>
      <c r="C59" s="184">
        <v>8276</v>
      </c>
      <c r="D59" s="184">
        <v>8775</v>
      </c>
      <c r="E59" s="184">
        <v>7329</v>
      </c>
      <c r="F59" s="184">
        <v>7234</v>
      </c>
      <c r="G59" s="184">
        <v>7323</v>
      </c>
      <c r="H59" s="184">
        <v>18686</v>
      </c>
      <c r="I59" s="184">
        <v>14378</v>
      </c>
      <c r="J59" s="184">
        <v>12024</v>
      </c>
      <c r="K59" s="184">
        <v>16318</v>
      </c>
      <c r="L59" s="184">
        <v>10289</v>
      </c>
      <c r="M59" s="184">
        <v>5065</v>
      </c>
      <c r="N59" s="184">
        <v>7007</v>
      </c>
      <c r="O59" s="185">
        <v>14840</v>
      </c>
    </row>
    <row r="60" spans="1:15" x14ac:dyDescent="0.15">
      <c r="A60" s="67"/>
      <c r="B60" s="67" t="s">
        <v>2221</v>
      </c>
      <c r="C60" s="65">
        <v>36406</v>
      </c>
      <c r="D60" s="65">
        <v>38857</v>
      </c>
      <c r="E60" s="189">
        <v>33650</v>
      </c>
      <c r="F60" s="189">
        <v>38920</v>
      </c>
      <c r="G60" s="189">
        <v>38478</v>
      </c>
      <c r="H60" s="189">
        <v>58019</v>
      </c>
      <c r="I60" s="189">
        <v>52520</v>
      </c>
      <c r="J60" s="189">
        <v>51334</v>
      </c>
      <c r="K60" s="189">
        <v>54525</v>
      </c>
      <c r="L60" s="189">
        <v>53319</v>
      </c>
      <c r="M60" s="189">
        <v>20427</v>
      </c>
      <c r="N60" s="189">
        <v>28717</v>
      </c>
      <c r="O60" s="184">
        <v>49604</v>
      </c>
    </row>
    <row r="61" spans="1:15" x14ac:dyDescent="0.15">
      <c r="E61" s="183"/>
      <c r="F61" s="183"/>
      <c r="G61" s="184"/>
      <c r="H61" s="184"/>
      <c r="I61" s="184"/>
      <c r="O61" s="43"/>
    </row>
    <row r="62" spans="1:15" x14ac:dyDescent="0.15">
      <c r="E62" s="184"/>
      <c r="F62" s="184"/>
      <c r="G62" s="184"/>
      <c r="H62" s="184"/>
      <c r="I62" s="184"/>
    </row>
    <row r="63" spans="1:15" x14ac:dyDescent="0.15">
      <c r="A63" s="39" t="s">
        <v>2224</v>
      </c>
      <c r="E63" s="185"/>
      <c r="F63" s="185"/>
      <c r="G63" s="184"/>
      <c r="H63" s="184"/>
      <c r="I63" s="184"/>
      <c r="O63" s="61"/>
    </row>
    <row r="64" spans="1:15" x14ac:dyDescent="0.15">
      <c r="A64" s="43" t="s">
        <v>2220</v>
      </c>
      <c r="B64" s="43" t="s">
        <v>472</v>
      </c>
      <c r="C64" s="59">
        <v>38577</v>
      </c>
      <c r="D64" s="59">
        <v>56143</v>
      </c>
      <c r="E64" s="183">
        <v>42937</v>
      </c>
      <c r="F64" s="183">
        <v>45518</v>
      </c>
      <c r="G64" s="183">
        <v>17771</v>
      </c>
      <c r="H64" s="183">
        <v>40212</v>
      </c>
      <c r="I64" s="183">
        <v>28008</v>
      </c>
      <c r="J64" s="183">
        <v>24396</v>
      </c>
      <c r="K64" s="183">
        <v>30454</v>
      </c>
      <c r="L64" s="183">
        <v>22888</v>
      </c>
      <c r="M64" s="183">
        <v>12665</v>
      </c>
      <c r="N64" s="183">
        <v>16452</v>
      </c>
      <c r="O64" s="184">
        <v>33131</v>
      </c>
    </row>
    <row r="65" spans="1:15" x14ac:dyDescent="0.15">
      <c r="B65" t="s">
        <v>471</v>
      </c>
      <c r="C65" s="68">
        <v>45272</v>
      </c>
      <c r="D65" s="68">
        <v>50229</v>
      </c>
      <c r="E65" s="184">
        <v>44062</v>
      </c>
      <c r="F65" s="184">
        <v>49872</v>
      </c>
      <c r="G65" s="184">
        <v>47417</v>
      </c>
      <c r="H65" s="184">
        <v>71659</v>
      </c>
      <c r="I65" s="184">
        <v>64332</v>
      </c>
      <c r="J65" s="184">
        <v>62188</v>
      </c>
      <c r="K65" s="184">
        <v>60039</v>
      </c>
      <c r="L65" s="184">
        <v>55412</v>
      </c>
      <c r="M65" s="184">
        <v>19393</v>
      </c>
      <c r="N65" s="184">
        <v>29477</v>
      </c>
      <c r="O65" s="184">
        <v>48120</v>
      </c>
    </row>
    <row r="66" spans="1:15" x14ac:dyDescent="0.15">
      <c r="A66" s="61"/>
      <c r="B66" s="61" t="s">
        <v>474</v>
      </c>
      <c r="C66" s="68">
        <v>36406</v>
      </c>
      <c r="D66" s="68">
        <v>38857</v>
      </c>
      <c r="E66" s="184">
        <v>33650</v>
      </c>
      <c r="F66" s="184">
        <v>38920</v>
      </c>
      <c r="G66" s="184">
        <v>38478</v>
      </c>
      <c r="H66" s="184">
        <v>58019</v>
      </c>
      <c r="I66" s="184">
        <v>52520</v>
      </c>
      <c r="J66" s="184">
        <v>51334</v>
      </c>
      <c r="K66" s="184">
        <v>54525</v>
      </c>
      <c r="L66" s="184">
        <v>53319</v>
      </c>
      <c r="M66" s="184">
        <v>20427</v>
      </c>
      <c r="N66" s="184">
        <v>28717</v>
      </c>
      <c r="O66" s="184">
        <v>49604</v>
      </c>
    </row>
    <row r="67" spans="1:15" x14ac:dyDescent="0.15">
      <c r="A67" s="67"/>
      <c r="B67" s="67" t="s">
        <v>2221</v>
      </c>
      <c r="C67" s="65">
        <v>120255</v>
      </c>
      <c r="D67" s="65">
        <v>145229</v>
      </c>
      <c r="E67" s="189">
        <v>120649</v>
      </c>
      <c r="F67" s="189">
        <v>134310</v>
      </c>
      <c r="G67" s="189">
        <v>103666</v>
      </c>
      <c r="H67" s="189">
        <v>169890</v>
      </c>
      <c r="I67" s="189">
        <v>144860</v>
      </c>
      <c r="J67" s="189">
        <v>137918</v>
      </c>
      <c r="K67" s="189">
        <v>145018</v>
      </c>
      <c r="L67" s="189">
        <v>131619</v>
      </c>
      <c r="M67" s="189">
        <v>52485</v>
      </c>
      <c r="N67" s="189">
        <v>74646</v>
      </c>
      <c r="O67" s="189">
        <v>130855</v>
      </c>
    </row>
    <row r="68" spans="1:15" x14ac:dyDescent="0.15">
      <c r="C68" s="68"/>
      <c r="D68" s="68"/>
      <c r="E68" s="184"/>
      <c r="F68" s="184"/>
      <c r="G68" s="184"/>
      <c r="H68" s="184"/>
      <c r="I68" s="184"/>
      <c r="J68" s="356"/>
    </row>
    <row r="69" spans="1:15" x14ac:dyDescent="0.15">
      <c r="C69" s="68"/>
      <c r="D69" s="68"/>
      <c r="E69" s="184"/>
      <c r="F69" s="184"/>
      <c r="G69" s="184"/>
      <c r="H69" s="184"/>
      <c r="I69" s="184"/>
      <c r="J69" s="356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  <c r="J70" s="356"/>
    </row>
    <row r="71" spans="1:15" x14ac:dyDescent="0.15">
      <c r="A71" s="57" t="s">
        <v>107</v>
      </c>
      <c r="B71" s="58" t="s">
        <v>87</v>
      </c>
      <c r="C71" s="152">
        <f>C78-SUM(C72:C77)</f>
        <v>13483</v>
      </c>
      <c r="D71" s="152">
        <f t="shared" ref="D71:I71" si="0">D78-SUM(D72:D77)</f>
        <v>17807</v>
      </c>
      <c r="E71" s="152">
        <f t="shared" si="0"/>
        <v>17314</v>
      </c>
      <c r="F71" s="152">
        <f t="shared" si="0"/>
        <v>15011</v>
      </c>
      <c r="G71" s="152">
        <f t="shared" si="0"/>
        <v>6290</v>
      </c>
      <c r="H71" s="152">
        <f t="shared" si="0"/>
        <v>15206</v>
      </c>
      <c r="I71" s="152">
        <f t="shared" si="0"/>
        <v>12681</v>
      </c>
      <c r="J71" s="152">
        <f t="shared" ref="J71:K71" si="1">J78-SUM(J72:J77)</f>
        <v>10622</v>
      </c>
      <c r="K71" s="152">
        <f t="shared" si="1"/>
        <v>15952</v>
      </c>
      <c r="L71" s="152">
        <f t="shared" ref="L71:M71" si="2">L78-SUM(L72:L77)</f>
        <v>10553</v>
      </c>
      <c r="M71" s="152">
        <f t="shared" si="2"/>
        <v>6600</v>
      </c>
      <c r="N71" s="152">
        <f t="shared" ref="N71:O71" si="3">N78-SUM(N72:N77)</f>
        <v>12404</v>
      </c>
      <c r="O71" s="152">
        <f t="shared" si="3"/>
        <v>22073</v>
      </c>
    </row>
    <row r="72" spans="1:15" x14ac:dyDescent="0.15">
      <c r="A72" s="46"/>
      <c r="B72" s="48" t="s">
        <v>88</v>
      </c>
      <c r="C72" s="50">
        <f t="shared" ref="C72:N72" si="4">ROUND(C$78*C44/C$50,0)</f>
        <v>1669</v>
      </c>
      <c r="D72" s="50">
        <f t="shared" si="4"/>
        <v>1843</v>
      </c>
      <c r="E72" s="50">
        <f t="shared" si="4"/>
        <v>827</v>
      </c>
      <c r="F72" s="50">
        <f t="shared" si="4"/>
        <v>1660</v>
      </c>
      <c r="G72" s="50">
        <f t="shared" si="4"/>
        <v>1137</v>
      </c>
      <c r="H72" s="50">
        <f t="shared" si="4"/>
        <v>1970</v>
      </c>
      <c r="I72" s="50">
        <f t="shared" si="4"/>
        <v>1437</v>
      </c>
      <c r="J72" s="50">
        <f t="shared" si="4"/>
        <v>1978</v>
      </c>
      <c r="K72" s="50">
        <f t="shared" si="4"/>
        <v>2090</v>
      </c>
      <c r="L72" s="50">
        <f t="shared" si="4"/>
        <v>1202</v>
      </c>
      <c r="M72" s="50">
        <f t="shared" si="4"/>
        <v>987</v>
      </c>
      <c r="N72" s="50">
        <f t="shared" si="4"/>
        <v>834</v>
      </c>
      <c r="O72" s="50">
        <f t="shared" ref="O72" si="5">ROUND(O$78*O44/O$50,0)</f>
        <v>1498</v>
      </c>
    </row>
    <row r="73" spans="1:15" x14ac:dyDescent="0.15">
      <c r="A73" s="46"/>
      <c r="B73" s="48" t="s">
        <v>89</v>
      </c>
      <c r="C73" s="50">
        <f t="shared" ref="C73:N73" si="6">ROUND(C$78*C45/C$50,0)</f>
        <v>6</v>
      </c>
      <c r="D73" s="50">
        <f t="shared" si="6"/>
        <v>9</v>
      </c>
      <c r="E73" s="50">
        <f t="shared" si="6"/>
        <v>9</v>
      </c>
      <c r="F73" s="50">
        <f t="shared" si="6"/>
        <v>3</v>
      </c>
      <c r="G73" s="50">
        <f t="shared" si="6"/>
        <v>0</v>
      </c>
      <c r="H73" s="50">
        <f t="shared" si="6"/>
        <v>1082</v>
      </c>
      <c r="I73" s="50">
        <f t="shared" si="6"/>
        <v>0</v>
      </c>
      <c r="J73" s="50">
        <f t="shared" si="6"/>
        <v>0</v>
      </c>
      <c r="K73" s="50">
        <f t="shared" si="6"/>
        <v>0</v>
      </c>
      <c r="L73" s="50">
        <f t="shared" si="6"/>
        <v>0</v>
      </c>
      <c r="M73" s="50">
        <f t="shared" si="6"/>
        <v>1</v>
      </c>
      <c r="N73" s="50">
        <f t="shared" si="6"/>
        <v>1</v>
      </c>
      <c r="O73" s="50">
        <f t="shared" ref="O73" si="7">ROUND(O$78*O45/O$50,0)</f>
        <v>1</v>
      </c>
    </row>
    <row r="74" spans="1:15" x14ac:dyDescent="0.15">
      <c r="A74" s="46"/>
      <c r="B74" s="48" t="s">
        <v>90</v>
      </c>
      <c r="C74" s="50">
        <f t="shared" ref="C74:N74" si="8">ROUND(C$78*C46/C$50,0)</f>
        <v>1272</v>
      </c>
      <c r="D74" s="50">
        <f t="shared" si="8"/>
        <v>901</v>
      </c>
      <c r="E74" s="50">
        <f t="shared" si="8"/>
        <v>1146</v>
      </c>
      <c r="F74" s="50">
        <f t="shared" si="8"/>
        <v>1116</v>
      </c>
      <c r="G74" s="50">
        <f t="shared" si="8"/>
        <v>193</v>
      </c>
      <c r="H74" s="50">
        <f t="shared" si="8"/>
        <v>244</v>
      </c>
      <c r="I74" s="50">
        <f t="shared" si="8"/>
        <v>295</v>
      </c>
      <c r="J74" s="50">
        <f t="shared" si="8"/>
        <v>327</v>
      </c>
      <c r="K74" s="50">
        <f t="shared" si="8"/>
        <v>318</v>
      </c>
      <c r="L74" s="50">
        <f t="shared" si="8"/>
        <v>164</v>
      </c>
      <c r="M74" s="50">
        <f t="shared" si="8"/>
        <v>287</v>
      </c>
      <c r="N74" s="50">
        <f t="shared" si="8"/>
        <v>422</v>
      </c>
      <c r="O74" s="50">
        <f t="shared" ref="O74" si="9">ROUND(O$78*O46/O$50,0)</f>
        <v>403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0</v>
      </c>
      <c r="D76" s="50">
        <f t="shared" si="12"/>
        <v>0</v>
      </c>
      <c r="E76" s="50">
        <f t="shared" si="12"/>
        <v>0</v>
      </c>
      <c r="F76" s="50">
        <f t="shared" si="12"/>
        <v>0</v>
      </c>
      <c r="G76" s="50">
        <f t="shared" si="12"/>
        <v>0</v>
      </c>
      <c r="H76" s="50">
        <f t="shared" si="12"/>
        <v>0</v>
      </c>
      <c r="I76" s="50">
        <f t="shared" si="12"/>
        <v>0</v>
      </c>
      <c r="J76" s="50">
        <f t="shared" si="12"/>
        <v>0</v>
      </c>
      <c r="K76" s="50">
        <f t="shared" si="12"/>
        <v>0</v>
      </c>
      <c r="L76" s="50">
        <f t="shared" si="12"/>
        <v>0</v>
      </c>
      <c r="M76" s="50">
        <f t="shared" si="12"/>
        <v>0</v>
      </c>
      <c r="N76" s="50">
        <f t="shared" si="12"/>
        <v>0</v>
      </c>
      <c r="O76" s="50">
        <f t="shared" ref="O76" si="13">ROUND(O$78*O48/O$50,0)</f>
        <v>0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16430</v>
      </c>
      <c r="D78" s="239">
        <f t="shared" ref="D78:I78" si="16">D91</f>
        <v>20560</v>
      </c>
      <c r="E78" s="239">
        <f t="shared" si="16"/>
        <v>19296</v>
      </c>
      <c r="F78" s="239">
        <f t="shared" si="16"/>
        <v>17790</v>
      </c>
      <c r="G78" s="239">
        <f t="shared" si="16"/>
        <v>7620</v>
      </c>
      <c r="H78" s="239">
        <f t="shared" si="16"/>
        <v>18502</v>
      </c>
      <c r="I78" s="239">
        <f t="shared" si="16"/>
        <v>14413</v>
      </c>
      <c r="J78" s="239">
        <f t="shared" ref="J78:K78" si="17">J91</f>
        <v>12927</v>
      </c>
      <c r="K78" s="239">
        <f t="shared" si="17"/>
        <v>18360</v>
      </c>
      <c r="L78" s="239">
        <f t="shared" ref="L78:M78" si="18">L91</f>
        <v>11919</v>
      </c>
      <c r="M78" s="239">
        <f t="shared" si="18"/>
        <v>7875</v>
      </c>
      <c r="N78" s="239">
        <f t="shared" ref="N78:O78" si="19">N91</f>
        <v>13661</v>
      </c>
      <c r="O78" s="239">
        <f t="shared" si="19"/>
        <v>23975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  <c r="J79" s="79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  <c r="J80" s="80"/>
    </row>
    <row r="81" spans="1:19" x14ac:dyDescent="0.15">
      <c r="A81" s="57" t="s">
        <v>107</v>
      </c>
      <c r="B81" s="43" t="s">
        <v>104</v>
      </c>
      <c r="C81" s="152">
        <f t="shared" ref="C81:N81" si="20">C83-SUM(C82:C82)</f>
        <v>25086</v>
      </c>
      <c r="D81" s="152">
        <f t="shared" si="20"/>
        <v>28165</v>
      </c>
      <c r="E81" s="152">
        <f t="shared" si="20"/>
        <v>25116</v>
      </c>
      <c r="F81" s="152">
        <f t="shared" si="20"/>
        <v>27773</v>
      </c>
      <c r="G81" s="152">
        <f t="shared" si="20"/>
        <v>26121</v>
      </c>
      <c r="H81" s="152">
        <f t="shared" si="20"/>
        <v>35519</v>
      </c>
      <c r="I81" s="152">
        <f t="shared" si="20"/>
        <v>34533</v>
      </c>
      <c r="J81" s="152">
        <f t="shared" si="20"/>
        <v>34645</v>
      </c>
      <c r="K81" s="152">
        <f t="shared" si="20"/>
        <v>28340</v>
      </c>
      <c r="L81" s="152">
        <f t="shared" si="20"/>
        <v>29899</v>
      </c>
      <c r="M81" s="152">
        <f t="shared" si="20"/>
        <v>9599</v>
      </c>
      <c r="N81" s="152">
        <f t="shared" si="20"/>
        <v>15309</v>
      </c>
      <c r="O81" s="152">
        <f t="shared" ref="O81" si="21">O83-SUM(O82:O82)</f>
        <v>22765</v>
      </c>
    </row>
    <row r="82" spans="1:19" x14ac:dyDescent="0.15">
      <c r="A82" s="46"/>
      <c r="B82" s="61" t="s">
        <v>105</v>
      </c>
      <c r="C82" s="50">
        <f t="shared" ref="C82:N82" si="22">ROUND(C$83*C54/C$55,0)</f>
        <v>5383</v>
      </c>
      <c r="D82" s="50">
        <f t="shared" si="22"/>
        <v>6621</v>
      </c>
      <c r="E82" s="50">
        <f t="shared" si="22"/>
        <v>5645</v>
      </c>
      <c r="F82" s="50">
        <f t="shared" si="22"/>
        <v>5400</v>
      </c>
      <c r="G82" s="50">
        <f t="shared" si="22"/>
        <v>5477</v>
      </c>
      <c r="H82" s="50">
        <f t="shared" si="22"/>
        <v>13348</v>
      </c>
      <c r="I82" s="50">
        <f t="shared" si="22"/>
        <v>10943</v>
      </c>
      <c r="J82" s="50">
        <f t="shared" si="22"/>
        <v>8965</v>
      </c>
      <c r="K82" s="50">
        <f t="shared" si="22"/>
        <v>11972</v>
      </c>
      <c r="L82" s="50">
        <f t="shared" si="22"/>
        <v>7566</v>
      </c>
      <c r="M82" s="50">
        <f t="shared" si="22"/>
        <v>3346</v>
      </c>
      <c r="N82" s="50">
        <f t="shared" si="22"/>
        <v>5053</v>
      </c>
      <c r="O82" s="50">
        <f t="shared" ref="O82" si="23">ROUND(O$83*O54/O$55,0)</f>
        <v>10381</v>
      </c>
    </row>
    <row r="83" spans="1:19" x14ac:dyDescent="0.15">
      <c r="A83" s="67"/>
      <c r="B83" s="64" t="s">
        <v>110</v>
      </c>
      <c r="C83" s="239">
        <f>C92</f>
        <v>30469</v>
      </c>
      <c r="D83" s="239">
        <f t="shared" ref="D83:I83" si="24">D92</f>
        <v>34786</v>
      </c>
      <c r="E83" s="239">
        <f t="shared" si="24"/>
        <v>30761</v>
      </c>
      <c r="F83" s="239">
        <f t="shared" si="24"/>
        <v>33173</v>
      </c>
      <c r="G83" s="239">
        <f t="shared" si="24"/>
        <v>31598</v>
      </c>
      <c r="H83" s="239">
        <f t="shared" si="24"/>
        <v>48867</v>
      </c>
      <c r="I83" s="239">
        <f t="shared" si="24"/>
        <v>45476</v>
      </c>
      <c r="J83" s="239">
        <f t="shared" ref="J83:K83" si="25">J92</f>
        <v>43610</v>
      </c>
      <c r="K83" s="239">
        <f t="shared" si="25"/>
        <v>40312</v>
      </c>
      <c r="L83" s="239">
        <f t="shared" ref="L83:M83" si="26">L92</f>
        <v>37465</v>
      </c>
      <c r="M83" s="239">
        <f t="shared" si="26"/>
        <v>12945</v>
      </c>
      <c r="N83" s="239">
        <f t="shared" ref="N83:O83" si="27">N92</f>
        <v>20362</v>
      </c>
      <c r="O83" s="239">
        <f t="shared" si="27"/>
        <v>33146</v>
      </c>
    </row>
    <row r="84" spans="1:19" x14ac:dyDescent="0.15">
      <c r="C84" s="68"/>
      <c r="D84" s="68"/>
      <c r="E84" s="184"/>
      <c r="F84" s="184"/>
      <c r="G84" s="184"/>
      <c r="H84" s="184"/>
      <c r="I84" s="184"/>
      <c r="J84" s="79"/>
    </row>
    <row r="85" spans="1:19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  <c r="J85" s="80"/>
    </row>
    <row r="86" spans="1:19" x14ac:dyDescent="0.15">
      <c r="A86" s="42" t="s">
        <v>107</v>
      </c>
      <c r="B86" s="43" t="s">
        <v>104</v>
      </c>
      <c r="C86" s="152">
        <f>C88-C87</f>
        <v>27756</v>
      </c>
      <c r="D86" s="152">
        <f t="shared" ref="D86:I86" si="28">D88-D87</f>
        <v>32089</v>
      </c>
      <c r="E86" s="152">
        <f t="shared" si="28"/>
        <v>27639</v>
      </c>
      <c r="F86" s="152">
        <f t="shared" si="28"/>
        <v>31579</v>
      </c>
      <c r="G86" s="152">
        <f t="shared" si="28"/>
        <v>28158</v>
      </c>
      <c r="H86" s="152">
        <f t="shared" si="28"/>
        <v>37399</v>
      </c>
      <c r="I86" s="152">
        <f t="shared" si="28"/>
        <v>36344</v>
      </c>
      <c r="J86" s="152">
        <f t="shared" ref="J86:K86" si="29">J88-J87</f>
        <v>36257</v>
      </c>
      <c r="K86" s="152">
        <f t="shared" si="29"/>
        <v>33699</v>
      </c>
      <c r="L86" s="152">
        <f t="shared" ref="L86:M86" si="30">L88-L87</f>
        <v>37246</v>
      </c>
      <c r="M86" s="152">
        <f t="shared" si="30"/>
        <v>12916</v>
      </c>
      <c r="N86" s="152">
        <f t="shared" ref="N86:O86" si="31">N88-N87</f>
        <v>19030</v>
      </c>
      <c r="O86" s="152">
        <f t="shared" si="31"/>
        <v>30919</v>
      </c>
    </row>
    <row r="87" spans="1:19" x14ac:dyDescent="0.15">
      <c r="A87" s="44"/>
      <c r="B87" s="61" t="s">
        <v>105</v>
      </c>
      <c r="C87" s="55">
        <f t="shared" ref="C87:N87" si="32">ROUND(C$88*C59/C$60,0)</f>
        <v>8166</v>
      </c>
      <c r="D87" s="55">
        <f t="shared" si="32"/>
        <v>9361</v>
      </c>
      <c r="E87" s="55">
        <f t="shared" si="32"/>
        <v>7696</v>
      </c>
      <c r="F87" s="55">
        <f t="shared" si="32"/>
        <v>7210</v>
      </c>
      <c r="G87" s="55">
        <f t="shared" si="32"/>
        <v>6619</v>
      </c>
      <c r="H87" s="55">
        <f t="shared" si="32"/>
        <v>17767</v>
      </c>
      <c r="I87" s="55">
        <f t="shared" si="32"/>
        <v>13700</v>
      </c>
      <c r="J87" s="55">
        <f t="shared" si="32"/>
        <v>11090</v>
      </c>
      <c r="K87" s="55">
        <f t="shared" si="32"/>
        <v>14392</v>
      </c>
      <c r="L87" s="55">
        <f t="shared" si="32"/>
        <v>8906</v>
      </c>
      <c r="M87" s="55">
        <f t="shared" si="32"/>
        <v>4258</v>
      </c>
      <c r="N87" s="55">
        <f t="shared" si="32"/>
        <v>6142</v>
      </c>
      <c r="O87" s="55">
        <f t="shared" ref="O87" si="33">ROUND(O$88*O59/O$60,0)</f>
        <v>13198</v>
      </c>
    </row>
    <row r="88" spans="1:19" x14ac:dyDescent="0.15">
      <c r="A88" s="67"/>
      <c r="B88" s="67" t="s">
        <v>110</v>
      </c>
      <c r="C88" s="239">
        <f>C93</f>
        <v>35922</v>
      </c>
      <c r="D88" s="239">
        <f t="shared" ref="D88:I88" si="34">D93</f>
        <v>41450</v>
      </c>
      <c r="E88" s="239">
        <f t="shared" si="34"/>
        <v>35335</v>
      </c>
      <c r="F88" s="239">
        <f t="shared" si="34"/>
        <v>38789</v>
      </c>
      <c r="G88" s="239">
        <f t="shared" si="34"/>
        <v>34777</v>
      </c>
      <c r="H88" s="239">
        <f t="shared" si="34"/>
        <v>55166</v>
      </c>
      <c r="I88" s="239">
        <f t="shared" si="34"/>
        <v>50044</v>
      </c>
      <c r="J88" s="239">
        <f t="shared" ref="J88:K88" si="35">J93</f>
        <v>47347</v>
      </c>
      <c r="K88" s="239">
        <f t="shared" si="35"/>
        <v>48091</v>
      </c>
      <c r="L88" s="239">
        <f t="shared" ref="L88:M88" si="36">L93</f>
        <v>46152</v>
      </c>
      <c r="M88" s="239">
        <f t="shared" si="36"/>
        <v>17174</v>
      </c>
      <c r="N88" s="239">
        <f t="shared" ref="N88:O88" si="37">N93</f>
        <v>25172</v>
      </c>
      <c r="O88" s="239">
        <f t="shared" si="37"/>
        <v>44117</v>
      </c>
    </row>
    <row r="89" spans="1:19" x14ac:dyDescent="0.15">
      <c r="E89" s="184"/>
      <c r="F89" s="184"/>
      <c r="G89" s="184"/>
      <c r="H89" s="184"/>
      <c r="I89" s="184"/>
    </row>
    <row r="90" spans="1:19" x14ac:dyDescent="0.15">
      <c r="A90" s="39" t="s">
        <v>365</v>
      </c>
      <c r="E90" s="184"/>
      <c r="F90" s="184"/>
      <c r="G90" s="184"/>
      <c r="H90" s="184"/>
      <c r="I90" s="184"/>
    </row>
    <row r="91" spans="1:19" x14ac:dyDescent="0.15">
      <c r="A91" s="109" t="s">
        <v>107</v>
      </c>
      <c r="B91" s="109" t="s">
        <v>113</v>
      </c>
      <c r="C91" s="152">
        <f>地域観光消費2!D29</f>
        <v>16430</v>
      </c>
      <c r="D91" s="152">
        <f>地域観光消費2!E29</f>
        <v>20560</v>
      </c>
      <c r="E91" s="152">
        <f>地域観光消費2!F29</f>
        <v>19296</v>
      </c>
      <c r="F91" s="152">
        <f>地域観光消費2!G29</f>
        <v>17790</v>
      </c>
      <c r="G91" s="152">
        <f>地域観光消費2!H29</f>
        <v>7620</v>
      </c>
      <c r="H91" s="152">
        <f>地域観光消費2!I29</f>
        <v>18502</v>
      </c>
      <c r="I91" s="152">
        <f>地域観光消費2!J29</f>
        <v>14413</v>
      </c>
      <c r="J91" s="152">
        <f>地域観光消費2!K29</f>
        <v>12927</v>
      </c>
      <c r="K91" s="152">
        <f>地域観光消費2!L29</f>
        <v>18360</v>
      </c>
      <c r="L91" s="152">
        <f>地域観光消費2!M29</f>
        <v>11919</v>
      </c>
      <c r="M91" s="152">
        <f>地域観光消費2!N29</f>
        <v>7875</v>
      </c>
      <c r="N91" s="152">
        <f>地域観光消費2!O29</f>
        <v>13661</v>
      </c>
      <c r="O91" s="152">
        <f>地域観光消費2!P29</f>
        <v>23975</v>
      </c>
    </row>
    <row r="92" spans="1:19" x14ac:dyDescent="0.15">
      <c r="A92" s="56"/>
      <c r="B92" s="56" t="s">
        <v>114</v>
      </c>
      <c r="C92" s="50">
        <f>地域観光消費2!D30</f>
        <v>30469</v>
      </c>
      <c r="D92" s="50">
        <f>地域観光消費2!E30</f>
        <v>34786</v>
      </c>
      <c r="E92" s="50">
        <f>地域観光消費2!F30</f>
        <v>30761</v>
      </c>
      <c r="F92" s="50">
        <f>地域観光消費2!G30</f>
        <v>33173</v>
      </c>
      <c r="G92" s="50">
        <f>地域観光消費2!H30</f>
        <v>31598</v>
      </c>
      <c r="H92" s="50">
        <f>地域観光消費2!I30</f>
        <v>48867</v>
      </c>
      <c r="I92" s="50">
        <f>地域観光消費2!J30</f>
        <v>45476</v>
      </c>
      <c r="J92" s="50">
        <f>地域観光消費2!K30</f>
        <v>43610</v>
      </c>
      <c r="K92" s="50">
        <f>地域観光消費2!L30</f>
        <v>40312</v>
      </c>
      <c r="L92" s="50">
        <f>地域観光消費2!M30</f>
        <v>37465</v>
      </c>
      <c r="M92" s="50">
        <f>地域観光消費2!N30</f>
        <v>12945</v>
      </c>
      <c r="N92" s="50">
        <f>地域観光消費2!O30</f>
        <v>20362</v>
      </c>
      <c r="O92" s="50">
        <f>地域観光消費2!P30</f>
        <v>33146</v>
      </c>
    </row>
    <row r="93" spans="1:19" x14ac:dyDescent="0.15">
      <c r="A93" s="110"/>
      <c r="B93" s="110" t="s">
        <v>115</v>
      </c>
      <c r="C93" s="55">
        <f>地域観光消費2!D31</f>
        <v>35922</v>
      </c>
      <c r="D93" s="55">
        <f>地域観光消費2!E31</f>
        <v>41450</v>
      </c>
      <c r="E93" s="55">
        <f>地域観光消費2!F31</f>
        <v>35335</v>
      </c>
      <c r="F93" s="55">
        <f>地域観光消費2!G31</f>
        <v>38789</v>
      </c>
      <c r="G93" s="55">
        <f>地域観光消費2!H31</f>
        <v>34777</v>
      </c>
      <c r="H93" s="55">
        <f>地域観光消費2!I31</f>
        <v>55166</v>
      </c>
      <c r="I93" s="55">
        <f>地域観光消費2!J31</f>
        <v>50044</v>
      </c>
      <c r="J93" s="55">
        <f>地域観光消費2!K31</f>
        <v>47347</v>
      </c>
      <c r="K93" s="55">
        <f>地域観光消費2!L31</f>
        <v>48091</v>
      </c>
      <c r="L93" s="55">
        <f>地域観光消費2!M31</f>
        <v>46152</v>
      </c>
      <c r="M93" s="55">
        <f>地域観光消費2!N31</f>
        <v>17174</v>
      </c>
      <c r="N93" s="55">
        <f>地域観光消費2!O31</f>
        <v>25172</v>
      </c>
      <c r="O93" s="55">
        <f>地域観光消費2!P31</f>
        <v>44117</v>
      </c>
    </row>
    <row r="94" spans="1:19" x14ac:dyDescent="0.15">
      <c r="A94" s="111"/>
      <c r="B94" s="111" t="s">
        <v>110</v>
      </c>
      <c r="C94" s="55">
        <f>SUM(C91:C93)</f>
        <v>82821</v>
      </c>
      <c r="D94" s="55">
        <f t="shared" ref="D94:I94" si="38">SUM(D91:D93)</f>
        <v>96796</v>
      </c>
      <c r="E94" s="55">
        <f t="shared" si="38"/>
        <v>85392</v>
      </c>
      <c r="F94" s="55">
        <f t="shared" si="38"/>
        <v>89752</v>
      </c>
      <c r="G94" s="55">
        <f t="shared" si="38"/>
        <v>73995</v>
      </c>
      <c r="H94" s="55">
        <f t="shared" si="38"/>
        <v>122535</v>
      </c>
      <c r="I94" s="55">
        <f t="shared" si="38"/>
        <v>109933</v>
      </c>
      <c r="J94" s="55">
        <f t="shared" ref="J94:K94" si="39">SUM(J91:J93)</f>
        <v>103884</v>
      </c>
      <c r="K94" s="55">
        <f t="shared" si="39"/>
        <v>106763</v>
      </c>
      <c r="L94" s="55">
        <f t="shared" ref="L94:M94" si="40">SUM(L91:L93)</f>
        <v>95536</v>
      </c>
      <c r="M94" s="55">
        <f t="shared" si="40"/>
        <v>37994</v>
      </c>
      <c r="N94" s="55">
        <f t="shared" ref="N94:O94" si="41">SUM(N91:N93)</f>
        <v>59195</v>
      </c>
      <c r="O94" s="55">
        <f t="shared" si="41"/>
        <v>101238</v>
      </c>
    </row>
    <row r="95" spans="1:19" x14ac:dyDescent="0.15">
      <c r="C95" s="54"/>
      <c r="D95" s="54"/>
      <c r="E95" s="54"/>
      <c r="F95" s="54"/>
      <c r="G95" s="54"/>
      <c r="H95" s="54"/>
      <c r="I95" s="54"/>
    </row>
    <row r="96" spans="1:19" x14ac:dyDescent="0.15">
      <c r="B96" t="s">
        <v>170</v>
      </c>
      <c r="C96" s="54">
        <f t="shared" ref="C96:F96" si="42">SUM(C99:C105)</f>
        <v>1924</v>
      </c>
      <c r="D96" s="54">
        <f t="shared" si="42"/>
        <v>2156</v>
      </c>
      <c r="E96" s="54">
        <f t="shared" si="42"/>
        <v>1724</v>
      </c>
      <c r="F96" s="54">
        <f t="shared" si="42"/>
        <v>1785</v>
      </c>
      <c r="G96" s="54">
        <f>SUM(G99:G105)</f>
        <v>787</v>
      </c>
      <c r="H96" s="54">
        <f>SUM(H99:H105)</f>
        <v>1713</v>
      </c>
      <c r="I96" s="54"/>
      <c r="P96" t="s">
        <v>295</v>
      </c>
      <c r="Q96" t="s">
        <v>296</v>
      </c>
      <c r="R96" t="s">
        <v>297</v>
      </c>
      <c r="S96" t="s">
        <v>293</v>
      </c>
    </row>
    <row r="97" spans="1:19" x14ac:dyDescent="0.15">
      <c r="A97" s="108" t="s">
        <v>26</v>
      </c>
      <c r="B97" s="43" t="s">
        <v>165</v>
      </c>
      <c r="C97" s="47">
        <f>市町入込数2!D24</f>
        <v>4973000</v>
      </c>
      <c r="D97" s="47">
        <f>市町入込数2!E24</f>
        <v>5692428</v>
      </c>
      <c r="E97" s="47">
        <f>市町入込数2!F24</f>
        <v>5555057</v>
      </c>
      <c r="F97" s="47">
        <f>市町入込数2!G24</f>
        <v>6361466</v>
      </c>
      <c r="G97" s="47">
        <f>市町入込数2!H24</f>
        <v>8251493</v>
      </c>
      <c r="H97" s="47">
        <f>市町入込数2!I24</f>
        <v>10100408</v>
      </c>
      <c r="I97" s="47">
        <f>市町入込数2!J24</f>
        <v>8872000</v>
      </c>
      <c r="J97" s="47">
        <f>市町入込数2!K24</f>
        <v>8743904</v>
      </c>
      <c r="K97" s="47">
        <f>市町入込数2!L24</f>
        <v>7635740</v>
      </c>
      <c r="L97" s="47">
        <f>市町入込数2!M24</f>
        <v>8200364</v>
      </c>
      <c r="M97" s="47">
        <f>市町入込数2!N24</f>
        <v>2772453</v>
      </c>
      <c r="N97" s="47">
        <f>市町入込数2!O24</f>
        <v>3507371</v>
      </c>
      <c r="O97" s="97">
        <f>市町入込数2!P24</f>
        <v>5659988</v>
      </c>
      <c r="S97" t="s">
        <v>294</v>
      </c>
    </row>
    <row r="98" spans="1:19" x14ac:dyDescent="0.15">
      <c r="A98" s="72"/>
      <c r="B98" s="61" t="s">
        <v>166</v>
      </c>
      <c r="C98" s="49">
        <f>市町入込数2!Q24</f>
        <v>1924399</v>
      </c>
      <c r="D98" s="49">
        <f>市町入込数2!R24</f>
        <v>2156497</v>
      </c>
      <c r="E98" s="49">
        <f>市町入込数2!S24</f>
        <v>1723665</v>
      </c>
      <c r="F98" s="49">
        <f>市町入込数2!T24</f>
        <v>1785000</v>
      </c>
      <c r="G98" s="53">
        <f>市町入込数2!U24</f>
        <v>786287</v>
      </c>
      <c r="H98" s="53">
        <f>市町入込数2!V24</f>
        <v>1712935</v>
      </c>
      <c r="I98" s="53">
        <f>市町入込数2!W24</f>
        <v>1290658</v>
      </c>
      <c r="J98" s="53">
        <f>市町入込数2!X24</f>
        <v>1036749</v>
      </c>
      <c r="K98" s="53">
        <f>市町入込数2!Y24</f>
        <v>1400639</v>
      </c>
      <c r="L98" s="53">
        <f>市町入込数2!Z24</f>
        <v>941625</v>
      </c>
      <c r="M98" s="49">
        <f>市町入込数2!AA24</f>
        <v>439251</v>
      </c>
      <c r="N98" s="49">
        <f>市町入込数2!AB24</f>
        <v>648282</v>
      </c>
      <c r="O98" s="96">
        <f>市町入込数2!AC24</f>
        <v>1293314</v>
      </c>
      <c r="P98" s="101">
        <v>1924</v>
      </c>
      <c r="Q98" s="101">
        <v>2156</v>
      </c>
      <c r="R98" s="101">
        <v>1724</v>
      </c>
      <c r="S98" s="101">
        <f>SUM(S99:S105)</f>
        <v>1785</v>
      </c>
    </row>
    <row r="99" spans="1:19" x14ac:dyDescent="0.15">
      <c r="A99" s="43"/>
      <c r="B99" s="43" t="s">
        <v>158</v>
      </c>
      <c r="C99" s="98">
        <f>P98-(C100+C102+C105)</f>
        <v>1168</v>
      </c>
      <c r="D99" s="98">
        <f>Q98-(D100+D102+D105)</f>
        <v>1454</v>
      </c>
      <c r="E99" s="98">
        <f>R98-(E100+E102+E105)</f>
        <v>1191</v>
      </c>
      <c r="F99" s="98">
        <f>S99</f>
        <v>1042</v>
      </c>
      <c r="G99" s="47">
        <v>610</v>
      </c>
      <c r="H99" s="47">
        <v>1313</v>
      </c>
      <c r="I99" s="79">
        <v>960</v>
      </c>
      <c r="J99" s="50">
        <f>宿泊者数!V19</f>
        <v>753</v>
      </c>
      <c r="K99" s="50">
        <f>宿泊者数!V42</f>
        <v>1065.5840000000001</v>
      </c>
      <c r="L99" s="152">
        <f>宿泊者数!V65</f>
        <v>737.19299999999998</v>
      </c>
      <c r="M99" s="152">
        <f>宿泊者数!V88</f>
        <v>354.863</v>
      </c>
      <c r="N99" s="152">
        <f>宿泊者数!V120</f>
        <v>526.89099999999996</v>
      </c>
      <c r="O99" s="792">
        <f>宿泊者数!V142</f>
        <v>1088.873</v>
      </c>
      <c r="P99" s="47">
        <v>1676</v>
      </c>
      <c r="Q99" s="47">
        <v>2085</v>
      </c>
      <c r="R99" s="47">
        <v>1709</v>
      </c>
      <c r="S99" s="47">
        <v>1042</v>
      </c>
    </row>
    <row r="100" spans="1:19" x14ac:dyDescent="0.15">
      <c r="B100" t="s">
        <v>159</v>
      </c>
      <c r="C100" s="99">
        <f>ROUND(P$98*P100/P$106,0)</f>
        <v>187</v>
      </c>
      <c r="D100" s="99">
        <f>ROUND(Q$98*Q100/Q$106,0)</f>
        <v>185</v>
      </c>
      <c r="E100" s="99">
        <f>ROUND(R$98*R100/R$106,0)</f>
        <v>76</v>
      </c>
      <c r="F100" s="99">
        <f>S100</f>
        <v>97</v>
      </c>
      <c r="G100" s="49">
        <v>128</v>
      </c>
      <c r="H100" s="49">
        <v>225</v>
      </c>
      <c r="I100" s="78">
        <v>155</v>
      </c>
      <c r="J100" s="50">
        <f>宿泊者数!V20</f>
        <v>198</v>
      </c>
      <c r="K100" s="50">
        <f>宿泊者数!V43</f>
        <v>175.767</v>
      </c>
      <c r="L100" s="50">
        <f>宿泊者数!V66</f>
        <v>99.117999999999995</v>
      </c>
      <c r="M100" s="50">
        <f>宿泊者数!V89</f>
        <v>68.262</v>
      </c>
      <c r="N100" s="50">
        <f>宿泊者数!V121</f>
        <v>46.49</v>
      </c>
      <c r="O100" s="511">
        <f>宿泊者数!V143</f>
        <v>102.221</v>
      </c>
      <c r="P100" s="49">
        <v>268</v>
      </c>
      <c r="Q100" s="49">
        <v>266</v>
      </c>
      <c r="R100" s="49">
        <v>109</v>
      </c>
      <c r="S100" s="49">
        <v>97</v>
      </c>
    </row>
    <row r="101" spans="1:19" x14ac:dyDescent="0.15">
      <c r="B101" t="s">
        <v>160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118</v>
      </c>
      <c r="I101" s="78">
        <v>0</v>
      </c>
      <c r="J101" s="50">
        <f>宿泊者数!V21</f>
        <v>0</v>
      </c>
      <c r="K101" s="50">
        <f>宿泊者数!V44</f>
        <v>0</v>
      </c>
      <c r="L101" s="50">
        <f>宿泊者数!V67</f>
        <v>0</v>
      </c>
      <c r="M101" s="50">
        <f>宿泊者数!V90</f>
        <v>0</v>
      </c>
      <c r="N101" s="50">
        <f>宿泊者数!V122</f>
        <v>0</v>
      </c>
      <c r="O101" s="511">
        <f>宿泊者数!V144</f>
        <v>0</v>
      </c>
      <c r="P101" s="49">
        <v>0</v>
      </c>
      <c r="Q101" s="49">
        <v>0</v>
      </c>
      <c r="R101" s="49">
        <v>0</v>
      </c>
      <c r="S101" s="49">
        <v>0</v>
      </c>
    </row>
    <row r="102" spans="1:19" x14ac:dyDescent="0.15">
      <c r="B102" t="s">
        <v>161</v>
      </c>
      <c r="C102" s="99">
        <f>ROUND(P$98*P102/P$106,0)</f>
        <v>142</v>
      </c>
      <c r="D102" s="99">
        <f>ROUND(Q$98*Q102/Q$106,0)</f>
        <v>121</v>
      </c>
      <c r="E102" s="99">
        <f>ROUND(R$98*R102/R$106,0)</f>
        <v>129</v>
      </c>
      <c r="F102" s="99">
        <f>S102</f>
        <v>205</v>
      </c>
      <c r="G102" s="49">
        <v>0</v>
      </c>
      <c r="H102" s="49">
        <v>0</v>
      </c>
      <c r="I102" s="78">
        <v>0</v>
      </c>
      <c r="J102" s="50">
        <f>宿泊者数!V22</f>
        <v>0</v>
      </c>
      <c r="K102" s="50">
        <f>宿泊者数!V45</f>
        <v>0</v>
      </c>
      <c r="L102" s="50">
        <f>宿泊者数!V68</f>
        <v>0</v>
      </c>
      <c r="M102" s="50">
        <f>宿泊者数!V91</f>
        <v>0</v>
      </c>
      <c r="N102" s="50">
        <f>宿泊者数!V123</f>
        <v>0</v>
      </c>
      <c r="O102" s="511">
        <f>宿泊者数!V145</f>
        <v>0</v>
      </c>
      <c r="P102" s="49">
        <v>204</v>
      </c>
      <c r="Q102" s="49">
        <v>174</v>
      </c>
      <c r="R102" s="49">
        <v>185</v>
      </c>
      <c r="S102" s="49">
        <v>205</v>
      </c>
    </row>
    <row r="103" spans="1:19" x14ac:dyDescent="0.15">
      <c r="B103" t="s">
        <v>162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宿泊者数!V23</f>
        <v>0</v>
      </c>
      <c r="K103" s="50">
        <f>宿泊者数!V46</f>
        <v>0</v>
      </c>
      <c r="L103" s="50">
        <f>宿泊者数!V69</f>
        <v>0</v>
      </c>
      <c r="M103" s="50">
        <f>宿泊者数!V92</f>
        <v>0</v>
      </c>
      <c r="N103" s="50">
        <f>宿泊者数!V124</f>
        <v>0</v>
      </c>
      <c r="O103" s="511">
        <f>宿泊者数!V146</f>
        <v>0</v>
      </c>
      <c r="P103" s="49">
        <v>0</v>
      </c>
      <c r="Q103" s="49">
        <v>0</v>
      </c>
      <c r="R103" s="49">
        <v>0</v>
      </c>
      <c r="S103" s="49">
        <v>0</v>
      </c>
    </row>
    <row r="104" spans="1:19" x14ac:dyDescent="0.15">
      <c r="B104" t="s">
        <v>163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宿泊者数!V24</f>
        <v>0</v>
      </c>
      <c r="K104" s="50">
        <f>宿泊者数!V47</f>
        <v>0</v>
      </c>
      <c r="L104" s="50">
        <f>宿泊者数!V70</f>
        <v>0</v>
      </c>
      <c r="M104" s="50">
        <f>宿泊者数!V93</f>
        <v>0</v>
      </c>
      <c r="N104" s="50">
        <f>宿泊者数!V125</f>
        <v>0</v>
      </c>
      <c r="O104" s="511">
        <f>宿泊者数!V147</f>
        <v>0</v>
      </c>
      <c r="P104" s="49">
        <v>0</v>
      </c>
      <c r="Q104" s="49">
        <v>0</v>
      </c>
      <c r="R104" s="49">
        <v>0</v>
      </c>
      <c r="S104" s="49">
        <v>0</v>
      </c>
    </row>
    <row r="105" spans="1:19" x14ac:dyDescent="0.15">
      <c r="A105" s="61"/>
      <c r="B105" s="61" t="s">
        <v>164</v>
      </c>
      <c r="C105" s="100">
        <f>ROUND(P$98*P105/P$106,0)</f>
        <v>427</v>
      </c>
      <c r="D105" s="100">
        <f>ROUND(Q$98*Q105/Q$106,0)</f>
        <v>396</v>
      </c>
      <c r="E105" s="100">
        <f>ROUND(R$98*R105/R$106,0)</f>
        <v>328</v>
      </c>
      <c r="F105" s="100">
        <f>S105</f>
        <v>441</v>
      </c>
      <c r="G105" s="53">
        <v>49</v>
      </c>
      <c r="H105" s="53">
        <v>57</v>
      </c>
      <c r="I105" s="80">
        <v>176</v>
      </c>
      <c r="J105" s="50">
        <f>宿泊者数!V25</f>
        <v>86</v>
      </c>
      <c r="K105" s="50">
        <f>宿泊者数!V48</f>
        <v>159.28800000000001</v>
      </c>
      <c r="L105" s="55">
        <f>宿泊者数!V71</f>
        <v>105.31399999999999</v>
      </c>
      <c r="M105" s="55">
        <f>宿泊者数!V94</f>
        <v>16.126000000000001</v>
      </c>
      <c r="N105" s="55">
        <f>宿泊者数!V126</f>
        <v>74.900999999999996</v>
      </c>
      <c r="O105" s="793">
        <f>宿泊者数!V148</f>
        <v>102.22</v>
      </c>
      <c r="P105" s="53">
        <v>613</v>
      </c>
      <c r="Q105" s="53">
        <v>569</v>
      </c>
      <c r="R105" s="53">
        <v>470</v>
      </c>
      <c r="S105" s="53">
        <v>441</v>
      </c>
    </row>
    <row r="106" spans="1:19" x14ac:dyDescent="0.15">
      <c r="A106" s="93" t="s">
        <v>25</v>
      </c>
      <c r="B106" s="43" t="s">
        <v>165</v>
      </c>
      <c r="C106" s="49">
        <f>市町入込数2!D25</f>
        <v>511000</v>
      </c>
      <c r="D106" s="49">
        <f>市町入込数2!E25</f>
        <v>549627</v>
      </c>
      <c r="E106" s="49">
        <f>市町入込数2!F25</f>
        <v>557207</v>
      </c>
      <c r="F106" s="49">
        <f>市町入込数2!G25</f>
        <v>519774</v>
      </c>
      <c r="G106" s="47">
        <f>市町入込数2!H25</f>
        <v>516783</v>
      </c>
      <c r="H106" s="47">
        <f>市町入込数2!I25</f>
        <v>556538</v>
      </c>
      <c r="I106" s="47">
        <f>市町入込数2!J25</f>
        <v>509387</v>
      </c>
      <c r="J106" s="47">
        <f>市町入込数2!K25</f>
        <v>585536</v>
      </c>
      <c r="K106" s="47">
        <f>市町入込数2!L25</f>
        <v>694844</v>
      </c>
      <c r="L106" s="47">
        <f>市町入込数2!M25</f>
        <v>652142</v>
      </c>
      <c r="M106" s="49">
        <f>市町入込数2!N25</f>
        <v>550389</v>
      </c>
      <c r="N106" s="49">
        <f>市町入込数2!O25</f>
        <v>618111</v>
      </c>
      <c r="O106" s="96">
        <f>市町入込数2!P25</f>
        <v>637617</v>
      </c>
      <c r="P106" s="68">
        <f>SUM(P99:P105)</f>
        <v>2761</v>
      </c>
      <c r="Q106" s="68">
        <f t="shared" ref="Q106:R106" si="43">SUM(Q99:Q105)</f>
        <v>3094</v>
      </c>
      <c r="R106" s="68">
        <f t="shared" si="43"/>
        <v>2473</v>
      </c>
    </row>
    <row r="107" spans="1:19" x14ac:dyDescent="0.15">
      <c r="A107" s="72"/>
      <c r="B107" s="61" t="s">
        <v>166</v>
      </c>
      <c r="C107" s="53">
        <f>市町入込数2!Q25</f>
        <v>39000</v>
      </c>
      <c r="D107" s="53">
        <f>市町入込数2!R25</f>
        <v>40118</v>
      </c>
      <c r="E107" s="53">
        <f>市町入込数2!S25</f>
        <v>42832</v>
      </c>
      <c r="F107" s="53">
        <f>市町入込数2!T25</f>
        <v>43599</v>
      </c>
      <c r="G107" s="53">
        <f>市町入込数2!U25</f>
        <v>43509</v>
      </c>
      <c r="H107" s="53">
        <f>市町入込数2!V25</f>
        <v>47634</v>
      </c>
      <c r="I107" s="53">
        <f>市町入込数2!W25</f>
        <v>48714</v>
      </c>
      <c r="J107" s="53">
        <f>市町入込数2!X25</f>
        <v>49404</v>
      </c>
      <c r="K107" s="53">
        <f>市町入込数2!Y25</f>
        <v>47054</v>
      </c>
      <c r="L107" s="53">
        <f>市町入込数2!Z25</f>
        <v>29925</v>
      </c>
      <c r="M107" s="49">
        <f>市町入込数2!AA25</f>
        <v>44508</v>
      </c>
      <c r="N107" s="49">
        <f>市町入込数2!AB25</f>
        <v>47744</v>
      </c>
      <c r="O107" s="96">
        <f>市町入込数2!AC25</f>
        <v>52402</v>
      </c>
    </row>
    <row r="108" spans="1:19" x14ac:dyDescent="0.15">
      <c r="A108" s="43"/>
      <c r="B108" s="43" t="s">
        <v>158</v>
      </c>
      <c r="C108" s="47">
        <v>8</v>
      </c>
      <c r="D108" s="47">
        <v>11</v>
      </c>
      <c r="E108" s="47">
        <v>12</v>
      </c>
      <c r="F108" s="47">
        <v>12</v>
      </c>
      <c r="G108" s="47">
        <v>10</v>
      </c>
      <c r="H108" s="47">
        <v>13</v>
      </c>
      <c r="I108" s="79">
        <v>14</v>
      </c>
      <c r="J108" s="50">
        <f>宿泊者数!W19</f>
        <v>15</v>
      </c>
      <c r="K108" s="50">
        <f>宿泊者数!W42</f>
        <v>14.34</v>
      </c>
      <c r="L108" s="152">
        <f>宿泊者数!W65</f>
        <v>13.31</v>
      </c>
      <c r="M108" s="152">
        <f>宿泊者数!W88</f>
        <v>13.664</v>
      </c>
      <c r="N108" s="152">
        <f>宿泊者数!W120</f>
        <v>14.368</v>
      </c>
      <c r="O108" s="792">
        <f>宿泊者数!W142</f>
        <v>16.318999999999999</v>
      </c>
    </row>
    <row r="109" spans="1:19" x14ac:dyDescent="0.15">
      <c r="B109" t="s">
        <v>159</v>
      </c>
      <c r="C109" s="49">
        <v>2</v>
      </c>
      <c r="D109" s="49">
        <v>3</v>
      </c>
      <c r="E109" s="49">
        <v>3</v>
      </c>
      <c r="F109" s="49">
        <v>4</v>
      </c>
      <c r="G109" s="49">
        <v>5</v>
      </c>
      <c r="H109" s="49">
        <v>4</v>
      </c>
      <c r="I109" s="78">
        <v>3</v>
      </c>
      <c r="J109" s="50">
        <f>宿泊者数!W20</f>
        <v>4</v>
      </c>
      <c r="K109" s="50">
        <f>宿泊者数!W43</f>
        <v>4.2210000000000001</v>
      </c>
      <c r="L109" s="50">
        <f>宿泊者数!W66</f>
        <v>4.7359999999999998</v>
      </c>
      <c r="M109" s="50">
        <f>宿泊者数!W89</f>
        <v>1.8</v>
      </c>
      <c r="N109" s="50">
        <f>宿泊者数!W121</f>
        <v>3.5670000000000002</v>
      </c>
      <c r="O109" s="511">
        <f>宿泊者数!W143</f>
        <v>3.9009999999999998</v>
      </c>
    </row>
    <row r="110" spans="1:19" x14ac:dyDescent="0.15">
      <c r="B110" t="s">
        <v>160</v>
      </c>
      <c r="C110" s="49">
        <v>1</v>
      </c>
      <c r="D110" s="49">
        <v>1</v>
      </c>
      <c r="E110" s="49">
        <v>1</v>
      </c>
      <c r="F110" s="49">
        <v>0</v>
      </c>
      <c r="G110" s="49">
        <v>0</v>
      </c>
      <c r="H110" s="49">
        <v>0</v>
      </c>
      <c r="I110" s="78">
        <v>0</v>
      </c>
      <c r="J110" s="50">
        <f>宿泊者数!W21</f>
        <v>0</v>
      </c>
      <c r="K110" s="50">
        <f>宿泊者数!W44</f>
        <v>5.0000000000000001E-3</v>
      </c>
      <c r="L110" s="50">
        <f>宿泊者数!W67</f>
        <v>1.4E-2</v>
      </c>
      <c r="M110" s="50">
        <f>宿泊者数!W90</f>
        <v>2.3E-2</v>
      </c>
      <c r="N110" s="50">
        <f>宿泊者数!W122</f>
        <v>2.9000000000000001E-2</v>
      </c>
      <c r="O110" s="511">
        <f>宿泊者数!W144</f>
        <v>3.1E-2</v>
      </c>
    </row>
    <row r="111" spans="1:19" x14ac:dyDescent="0.15">
      <c r="B111" t="s">
        <v>161</v>
      </c>
      <c r="C111" s="49">
        <v>28</v>
      </c>
      <c r="D111" s="49">
        <v>25</v>
      </c>
      <c r="E111" s="49">
        <v>27</v>
      </c>
      <c r="F111" s="49">
        <v>28</v>
      </c>
      <c r="G111" s="49">
        <v>28</v>
      </c>
      <c r="H111" s="49">
        <v>30</v>
      </c>
      <c r="I111" s="78">
        <v>32</v>
      </c>
      <c r="J111" s="50">
        <f>宿泊者数!W22</f>
        <v>31</v>
      </c>
      <c r="K111" s="50">
        <f>宿泊者数!W45</f>
        <v>28.488</v>
      </c>
      <c r="L111" s="50">
        <f>宿泊者数!W68</f>
        <v>11.865</v>
      </c>
      <c r="M111" s="50">
        <f>宿泊者数!W91</f>
        <v>29.021000000000001</v>
      </c>
      <c r="N111" s="50">
        <f>宿泊者数!W123</f>
        <v>29.78</v>
      </c>
      <c r="O111" s="511">
        <f>宿泊者数!W145</f>
        <v>32.151000000000003</v>
      </c>
    </row>
    <row r="112" spans="1:19" x14ac:dyDescent="0.15">
      <c r="B112" t="s">
        <v>162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宿泊者数!W23</f>
        <v>0</v>
      </c>
      <c r="K112" s="50">
        <f>宿泊者数!W46</f>
        <v>0</v>
      </c>
      <c r="L112" s="50">
        <f>宿泊者数!W69</f>
        <v>0</v>
      </c>
      <c r="M112" s="50">
        <f>宿泊者数!W92</f>
        <v>0</v>
      </c>
      <c r="N112" s="50">
        <f>宿泊者数!W124</f>
        <v>0</v>
      </c>
      <c r="O112" s="511">
        <f>宿泊者数!W146</f>
        <v>0</v>
      </c>
    </row>
    <row r="113" spans="1:15" x14ac:dyDescent="0.15">
      <c r="B113" t="s">
        <v>163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宿泊者数!W24</f>
        <v>0</v>
      </c>
      <c r="K113" s="50">
        <f>宿泊者数!W47</f>
        <v>0</v>
      </c>
      <c r="L113" s="50">
        <f>宿泊者数!W70</f>
        <v>0</v>
      </c>
      <c r="M113" s="50">
        <f>宿泊者数!W93</f>
        <v>0</v>
      </c>
      <c r="N113" s="50">
        <f>宿泊者数!W125</f>
        <v>0</v>
      </c>
      <c r="O113" s="511">
        <f>宿泊者数!W147</f>
        <v>0</v>
      </c>
    </row>
    <row r="114" spans="1:15" x14ac:dyDescent="0.15">
      <c r="A114" s="61"/>
      <c r="B114" s="61" t="s">
        <v>164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宿泊者数!W25</f>
        <v>0</v>
      </c>
      <c r="K114" s="50">
        <f>宿泊者数!W48</f>
        <v>0</v>
      </c>
      <c r="L114" s="55">
        <f>宿泊者数!W71</f>
        <v>0</v>
      </c>
      <c r="M114" s="55">
        <f>宿泊者数!W94</f>
        <v>0</v>
      </c>
      <c r="N114" s="55">
        <f>宿泊者数!W126</f>
        <v>0</v>
      </c>
      <c r="O114" s="793">
        <f>宿泊者数!W148</f>
        <v>0</v>
      </c>
    </row>
    <row r="115" spans="1:15" x14ac:dyDescent="0.15">
      <c r="A115" s="93" t="s">
        <v>24</v>
      </c>
      <c r="B115" s="43" t="s">
        <v>165</v>
      </c>
      <c r="C115" s="47">
        <f>市町入込数2!D26</f>
        <v>150000</v>
      </c>
      <c r="D115" s="47">
        <f>市町入込数2!E26</f>
        <v>158278</v>
      </c>
      <c r="E115" s="47">
        <f>市町入込数2!F26</f>
        <v>145958</v>
      </c>
      <c r="F115" s="47">
        <f>市町入込数2!G26</f>
        <v>115078</v>
      </c>
      <c r="G115" s="47">
        <f>市町入込数2!H26</f>
        <v>85128</v>
      </c>
      <c r="H115" s="47">
        <f>市町入込数2!I26</f>
        <v>111285</v>
      </c>
      <c r="I115" s="47">
        <f>市町入込数2!J26</f>
        <v>164462</v>
      </c>
      <c r="J115" s="47">
        <f>市町入込数2!K26</f>
        <v>146794</v>
      </c>
      <c r="K115" s="47">
        <f>市町入込数2!L26</f>
        <v>128131</v>
      </c>
      <c r="L115" s="47">
        <f>市町入込数2!M26</f>
        <v>123823</v>
      </c>
      <c r="M115" s="49">
        <f>市町入込数2!N26</f>
        <v>82723</v>
      </c>
      <c r="N115" s="49">
        <f>市町入込数2!O26</f>
        <v>98494</v>
      </c>
      <c r="O115" s="96">
        <f>市町入込数2!P26</f>
        <v>104730</v>
      </c>
    </row>
    <row r="116" spans="1:15" x14ac:dyDescent="0.15">
      <c r="A116" s="72"/>
      <c r="B116" s="61" t="s">
        <v>166</v>
      </c>
      <c r="C116" s="53">
        <f>市町入込数2!Q26</f>
        <v>4000</v>
      </c>
      <c r="D116" s="53">
        <f>市町入込数2!R26</f>
        <v>4679</v>
      </c>
      <c r="E116" s="53">
        <f>市町入込数2!S26</f>
        <v>1450</v>
      </c>
      <c r="F116" s="53">
        <f>市町入込数2!T26</f>
        <v>3217</v>
      </c>
      <c r="G116" s="53">
        <f>市町入込数2!U26</f>
        <v>2432</v>
      </c>
      <c r="H116" s="53">
        <f>市町入込数2!V26</f>
        <v>2733</v>
      </c>
      <c r="I116" s="53">
        <f>市町入込数2!W26</f>
        <v>2707</v>
      </c>
      <c r="J116" s="53">
        <f>市町入込数2!X26</f>
        <v>2937</v>
      </c>
      <c r="K116" s="53">
        <f>市町入込数2!Y26</f>
        <v>2636</v>
      </c>
      <c r="L116" s="53">
        <f>市町入込数2!Z26</f>
        <v>2234</v>
      </c>
      <c r="M116" s="49">
        <f>市町入込数2!AA26</f>
        <v>2708</v>
      </c>
      <c r="N116" s="49">
        <f>市町入込数2!AB26</f>
        <v>2516</v>
      </c>
      <c r="O116" s="96">
        <f>市町入込数2!AC26</f>
        <v>3497</v>
      </c>
    </row>
    <row r="117" spans="1:15" x14ac:dyDescent="0.15">
      <c r="A117" s="43"/>
      <c r="B117" s="43" t="s">
        <v>158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79">
        <v>0</v>
      </c>
      <c r="J117" s="50">
        <f>宿泊者数!X19</f>
        <v>0</v>
      </c>
      <c r="K117" s="50">
        <f>宿泊者数!X42</f>
        <v>0</v>
      </c>
      <c r="L117" s="152">
        <f>宿泊者数!X65</f>
        <v>0</v>
      </c>
      <c r="M117" s="152">
        <f>宿泊者数!X88</f>
        <v>0</v>
      </c>
      <c r="N117" s="152">
        <f>宿泊者数!X120</f>
        <v>0</v>
      </c>
      <c r="O117" s="792">
        <f>宿泊者数!X142</f>
        <v>0</v>
      </c>
    </row>
    <row r="118" spans="1:15" x14ac:dyDescent="0.15">
      <c r="B118" t="s">
        <v>159</v>
      </c>
      <c r="C118" s="49">
        <v>1</v>
      </c>
      <c r="D118" s="49">
        <v>1</v>
      </c>
      <c r="E118" s="49">
        <v>1</v>
      </c>
      <c r="F118" s="49">
        <v>1</v>
      </c>
      <c r="G118" s="49">
        <v>0</v>
      </c>
      <c r="H118" s="49">
        <v>0</v>
      </c>
      <c r="I118" s="78">
        <v>0</v>
      </c>
      <c r="J118" s="50">
        <f>宿泊者数!X20</f>
        <v>0</v>
      </c>
      <c r="K118" s="50">
        <f>宿泊者数!X43</f>
        <v>0</v>
      </c>
      <c r="L118" s="50">
        <f>宿泊者数!X66</f>
        <v>0</v>
      </c>
      <c r="M118" s="50">
        <f>宿泊者数!X89</f>
        <v>0</v>
      </c>
      <c r="N118" s="50">
        <f>宿泊者数!X121</f>
        <v>0</v>
      </c>
      <c r="O118" s="511">
        <f>宿泊者数!X143</f>
        <v>0</v>
      </c>
    </row>
    <row r="119" spans="1:15" x14ac:dyDescent="0.15">
      <c r="B119" t="s">
        <v>160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78">
        <v>0</v>
      </c>
      <c r="J119" s="50">
        <f>宿泊者数!X21</f>
        <v>0</v>
      </c>
      <c r="K119" s="50">
        <f>宿泊者数!X44</f>
        <v>0</v>
      </c>
      <c r="L119" s="50">
        <f>宿泊者数!X67</f>
        <v>0</v>
      </c>
      <c r="M119" s="50">
        <f>宿泊者数!X90</f>
        <v>0</v>
      </c>
      <c r="N119" s="50">
        <f>宿泊者数!X122</f>
        <v>0</v>
      </c>
      <c r="O119" s="511">
        <f>宿泊者数!X144</f>
        <v>0</v>
      </c>
    </row>
    <row r="120" spans="1:15" x14ac:dyDescent="0.15">
      <c r="B120" t="s">
        <v>161</v>
      </c>
      <c r="C120" s="49">
        <v>2</v>
      </c>
      <c r="D120" s="49">
        <v>3</v>
      </c>
      <c r="E120" s="49">
        <v>0</v>
      </c>
      <c r="F120" s="49">
        <v>2</v>
      </c>
      <c r="G120" s="49">
        <v>3</v>
      </c>
      <c r="H120" s="49">
        <v>3</v>
      </c>
      <c r="I120" s="78">
        <v>3</v>
      </c>
      <c r="J120" s="50">
        <f>宿泊者数!X22</f>
        <v>3</v>
      </c>
      <c r="K120" s="50">
        <f>宿泊者数!X45</f>
        <v>2.6360000000000001</v>
      </c>
      <c r="L120" s="50">
        <f>宿泊者数!X68</f>
        <v>2.234</v>
      </c>
      <c r="M120" s="50">
        <f>宿泊者数!X91</f>
        <v>2.7080000000000002</v>
      </c>
      <c r="N120" s="50">
        <f>宿泊者数!X123</f>
        <v>2.516</v>
      </c>
      <c r="O120" s="511">
        <f>宿泊者数!X145</f>
        <v>3.4969999999999999</v>
      </c>
    </row>
    <row r="121" spans="1:15" x14ac:dyDescent="0.15">
      <c r="B121" t="s">
        <v>162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宿泊者数!X23</f>
        <v>0</v>
      </c>
      <c r="K121" s="50">
        <f>宿泊者数!X46</f>
        <v>0</v>
      </c>
      <c r="L121" s="50">
        <f>宿泊者数!X69</f>
        <v>0</v>
      </c>
      <c r="M121" s="50">
        <f>宿泊者数!X92</f>
        <v>0</v>
      </c>
      <c r="N121" s="50">
        <f>宿泊者数!X124</f>
        <v>0</v>
      </c>
      <c r="O121" s="511">
        <f>宿泊者数!X146</f>
        <v>0</v>
      </c>
    </row>
    <row r="122" spans="1:15" x14ac:dyDescent="0.15">
      <c r="B122" t="s">
        <v>163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宿泊者数!X24</f>
        <v>0</v>
      </c>
      <c r="K122" s="50">
        <f>宿泊者数!X47</f>
        <v>0</v>
      </c>
      <c r="L122" s="50">
        <f>宿泊者数!X70</f>
        <v>0</v>
      </c>
      <c r="M122" s="50">
        <f>宿泊者数!X93</f>
        <v>0</v>
      </c>
      <c r="N122" s="50">
        <f>宿泊者数!X125</f>
        <v>0</v>
      </c>
      <c r="O122" s="511">
        <f>宿泊者数!X147</f>
        <v>0</v>
      </c>
    </row>
    <row r="123" spans="1:15" x14ac:dyDescent="0.15">
      <c r="A123" s="61"/>
      <c r="B123" s="61" t="s">
        <v>164</v>
      </c>
      <c r="C123" s="53">
        <v>1</v>
      </c>
      <c r="D123" s="53">
        <v>1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宿泊者数!X25</f>
        <v>0</v>
      </c>
      <c r="K123" s="50">
        <f>宿泊者数!X48</f>
        <v>0</v>
      </c>
      <c r="L123" s="55">
        <f>宿泊者数!X71</f>
        <v>0</v>
      </c>
      <c r="M123" s="55">
        <f>宿泊者数!X94</f>
        <v>0</v>
      </c>
      <c r="N123" s="55">
        <f>宿泊者数!X126</f>
        <v>0</v>
      </c>
      <c r="O123" s="793">
        <f>宿泊者数!X148</f>
        <v>0</v>
      </c>
    </row>
    <row r="124" spans="1:15" x14ac:dyDescent="0.15">
      <c r="A124" s="93" t="s">
        <v>22</v>
      </c>
      <c r="B124" s="43" t="s">
        <v>165</v>
      </c>
      <c r="C124" s="47">
        <f>市町入込数2!D27</f>
        <v>217000</v>
      </c>
      <c r="D124" s="47">
        <f>市町入込数2!E27</f>
        <v>221225</v>
      </c>
      <c r="E124" s="47">
        <f>市町入込数2!F27</f>
        <v>227517</v>
      </c>
      <c r="F124" s="47">
        <f>市町入込数2!G27</f>
        <v>240772</v>
      </c>
      <c r="G124" s="47">
        <f>市町入込数2!H27</f>
        <v>329271</v>
      </c>
      <c r="H124" s="47">
        <f>市町入込数2!I27</f>
        <v>339380</v>
      </c>
      <c r="I124" s="47">
        <f>市町入込数2!J27</f>
        <v>407687</v>
      </c>
      <c r="J124" s="47">
        <f>市町入込数2!K27</f>
        <v>389898</v>
      </c>
      <c r="K124" s="47">
        <f>市町入込数2!L27</f>
        <v>412117</v>
      </c>
      <c r="L124" s="47">
        <f>市町入込数2!M27</f>
        <v>408724</v>
      </c>
      <c r="M124" s="49">
        <f>市町入込数2!N27</f>
        <v>400560</v>
      </c>
      <c r="N124" s="49">
        <f>市町入込数2!O27</f>
        <v>481288</v>
      </c>
      <c r="O124" s="96">
        <f>市町入込数2!P27</f>
        <v>596579</v>
      </c>
    </row>
    <row r="125" spans="1:15" x14ac:dyDescent="0.15">
      <c r="A125" s="72"/>
      <c r="B125" s="61" t="s">
        <v>166</v>
      </c>
      <c r="C125" s="53">
        <f>市町入込数2!Q27</f>
        <v>7000</v>
      </c>
      <c r="D125" s="53">
        <f>市町入込数2!R27</f>
        <v>7300</v>
      </c>
      <c r="E125" s="53">
        <f>市町入込数2!S27</f>
        <v>7300</v>
      </c>
      <c r="F125" s="53">
        <f>市町入込数2!T27</f>
        <v>7300</v>
      </c>
      <c r="G125" s="53">
        <f>市町入込数2!U27</f>
        <v>7300</v>
      </c>
      <c r="H125" s="53">
        <f>市町入込数2!V27</f>
        <v>7300</v>
      </c>
      <c r="I125" s="53">
        <f>市町入込数2!W27</f>
        <v>7300</v>
      </c>
      <c r="J125" s="53">
        <f>市町入込数2!X27</f>
        <v>7300</v>
      </c>
      <c r="K125" s="53">
        <f>市町入込数2!Y27</f>
        <v>7300</v>
      </c>
      <c r="L125" s="53">
        <f>市町入込数2!Z27</f>
        <v>7300</v>
      </c>
      <c r="M125" s="53">
        <f>市町入込数2!AA27</f>
        <v>7800</v>
      </c>
      <c r="N125" s="53">
        <f>市町入込数2!AB27</f>
        <v>7800</v>
      </c>
      <c r="O125" s="886">
        <f>市町入込数2!AC27</f>
        <v>7800</v>
      </c>
    </row>
    <row r="126" spans="1:15" x14ac:dyDescent="0.15">
      <c r="A126" s="43"/>
      <c r="B126" s="43" t="s">
        <v>158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79">
        <v>0</v>
      </c>
      <c r="J126" s="50">
        <f>宿泊者数!Y19</f>
        <v>0</v>
      </c>
      <c r="K126" s="50">
        <f>宿泊者数!Y42</f>
        <v>0</v>
      </c>
      <c r="L126" s="50">
        <f>宿泊者数!Y65</f>
        <v>0</v>
      </c>
      <c r="M126" s="50">
        <f>宿泊者数!Y88</f>
        <v>0</v>
      </c>
      <c r="N126" s="152">
        <f>宿泊者数!Y120</f>
        <v>0</v>
      </c>
      <c r="O126" s="792">
        <f>宿泊者数!Y142</f>
        <v>0</v>
      </c>
    </row>
    <row r="127" spans="1:15" x14ac:dyDescent="0.15">
      <c r="B127" t="s">
        <v>159</v>
      </c>
      <c r="C127" s="49">
        <v>2</v>
      </c>
      <c r="D127" s="49">
        <v>2</v>
      </c>
      <c r="E127" s="49">
        <v>2</v>
      </c>
      <c r="F127" s="49">
        <v>2</v>
      </c>
      <c r="G127" s="49">
        <v>2</v>
      </c>
      <c r="H127" s="49">
        <v>2</v>
      </c>
      <c r="I127" s="78">
        <v>2</v>
      </c>
      <c r="J127" s="50">
        <f>宿泊者数!Y20</f>
        <v>2</v>
      </c>
      <c r="K127" s="50">
        <f>宿泊者数!Y43</f>
        <v>2.2999999999999998</v>
      </c>
      <c r="L127" s="50">
        <f>宿泊者数!Y66</f>
        <v>2.2999999999999998</v>
      </c>
      <c r="M127" s="50">
        <f>宿泊者数!Y89</f>
        <v>2.8</v>
      </c>
      <c r="N127" s="50">
        <f>宿泊者数!Y121</f>
        <v>2.8</v>
      </c>
      <c r="O127" s="511">
        <f>宿泊者数!Y143</f>
        <v>2.8</v>
      </c>
    </row>
    <row r="128" spans="1:15" x14ac:dyDescent="0.15">
      <c r="B128" t="s">
        <v>160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78">
        <v>0</v>
      </c>
      <c r="J128" s="50">
        <f>宿泊者数!Y21</f>
        <v>0</v>
      </c>
      <c r="K128" s="50">
        <f>宿泊者数!Y44</f>
        <v>0</v>
      </c>
      <c r="L128" s="50">
        <f>宿泊者数!Y67</f>
        <v>0</v>
      </c>
      <c r="M128" s="50">
        <f>宿泊者数!Y90</f>
        <v>0</v>
      </c>
      <c r="N128" s="50">
        <f>宿泊者数!Y122</f>
        <v>0</v>
      </c>
      <c r="O128" s="511">
        <f>宿泊者数!Y144</f>
        <v>0</v>
      </c>
    </row>
    <row r="129" spans="1:15" x14ac:dyDescent="0.15">
      <c r="B129" t="s">
        <v>161</v>
      </c>
      <c r="C129" s="49">
        <v>3</v>
      </c>
      <c r="D129" s="49">
        <v>3</v>
      </c>
      <c r="E129" s="49">
        <v>3</v>
      </c>
      <c r="F129" s="49">
        <v>3</v>
      </c>
      <c r="G129" s="49">
        <v>3</v>
      </c>
      <c r="H129" s="49">
        <v>3</v>
      </c>
      <c r="I129" s="78">
        <v>3</v>
      </c>
      <c r="J129" s="50">
        <f>宿泊者数!Y22</f>
        <v>3</v>
      </c>
      <c r="K129" s="50">
        <f>宿泊者数!Y45</f>
        <v>3</v>
      </c>
      <c r="L129" s="50">
        <f>宿泊者数!Y68</f>
        <v>3</v>
      </c>
      <c r="M129" s="50">
        <f>宿泊者数!Y91</f>
        <v>3</v>
      </c>
      <c r="N129" s="50">
        <f>宿泊者数!Y123</f>
        <v>3</v>
      </c>
      <c r="O129" s="511">
        <f>宿泊者数!Y145</f>
        <v>3</v>
      </c>
    </row>
    <row r="130" spans="1:15" x14ac:dyDescent="0.15">
      <c r="B130" t="s">
        <v>162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宿泊者数!Y23</f>
        <v>0</v>
      </c>
      <c r="K130" s="50">
        <f>宿泊者数!Y46</f>
        <v>0</v>
      </c>
      <c r="L130" s="50">
        <f>宿泊者数!Y69</f>
        <v>0</v>
      </c>
      <c r="M130" s="50">
        <f>宿泊者数!Y92</f>
        <v>0</v>
      </c>
      <c r="N130" s="50">
        <f>宿泊者数!Y124</f>
        <v>0</v>
      </c>
      <c r="O130" s="511">
        <f>宿泊者数!Y146</f>
        <v>0</v>
      </c>
    </row>
    <row r="131" spans="1:15" x14ac:dyDescent="0.15">
      <c r="B131" t="s">
        <v>163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宿泊者数!Y24</f>
        <v>0</v>
      </c>
      <c r="K131" s="50">
        <f>宿泊者数!Y47</f>
        <v>0</v>
      </c>
      <c r="L131" s="50">
        <f>宿泊者数!Y70</f>
        <v>0</v>
      </c>
      <c r="M131" s="50">
        <f>宿泊者数!Y93</f>
        <v>0</v>
      </c>
      <c r="N131" s="50">
        <f>宿泊者数!Y125</f>
        <v>0</v>
      </c>
      <c r="O131" s="511">
        <f>宿泊者数!Y147</f>
        <v>0</v>
      </c>
    </row>
    <row r="132" spans="1:15" x14ac:dyDescent="0.15">
      <c r="A132" s="61"/>
      <c r="B132" s="61" t="s">
        <v>164</v>
      </c>
      <c r="C132" s="49">
        <v>2</v>
      </c>
      <c r="D132" s="53">
        <v>2</v>
      </c>
      <c r="E132" s="53">
        <v>2</v>
      </c>
      <c r="F132" s="53">
        <v>2</v>
      </c>
      <c r="G132" s="53">
        <v>2</v>
      </c>
      <c r="H132" s="53">
        <v>2</v>
      </c>
      <c r="I132" s="80">
        <v>2</v>
      </c>
      <c r="J132" s="50">
        <f>宿泊者数!Y25</f>
        <v>2</v>
      </c>
      <c r="K132" s="50">
        <f>宿泊者数!Y48</f>
        <v>2</v>
      </c>
      <c r="L132" s="50">
        <f>宿泊者数!Y71</f>
        <v>2</v>
      </c>
      <c r="M132" s="50">
        <f>宿泊者数!Y94</f>
        <v>2</v>
      </c>
      <c r="N132" s="55">
        <f>宿泊者数!Y126</f>
        <v>2</v>
      </c>
      <c r="O132" s="793">
        <f>宿泊者数!Y148</f>
        <v>2</v>
      </c>
    </row>
    <row r="133" spans="1:15" x14ac:dyDescent="0.15">
      <c r="A133" s="109" t="s">
        <v>218</v>
      </c>
      <c r="B133" s="109" t="s">
        <v>165</v>
      </c>
      <c r="C133" s="98">
        <f>C97+C106+C115+C124</f>
        <v>5851000</v>
      </c>
      <c r="D133" s="98">
        <f t="shared" ref="D133:I133" si="44">D97+D106+D115+D124</f>
        <v>6621558</v>
      </c>
      <c r="E133" s="98">
        <f t="shared" si="44"/>
        <v>6485739</v>
      </c>
      <c r="F133" s="98">
        <f t="shared" si="44"/>
        <v>7237090</v>
      </c>
      <c r="G133" s="98">
        <f t="shared" si="44"/>
        <v>9182675</v>
      </c>
      <c r="H133" s="98">
        <f t="shared" si="44"/>
        <v>11107611</v>
      </c>
      <c r="I133" s="98">
        <f t="shared" si="44"/>
        <v>9953536</v>
      </c>
      <c r="J133" s="98">
        <f t="shared" ref="J133:K133" si="45">J97+J106+J115+J124</f>
        <v>9866132</v>
      </c>
      <c r="K133" s="98">
        <f t="shared" si="45"/>
        <v>8870832</v>
      </c>
      <c r="L133" s="98">
        <f t="shared" ref="L133:M133" si="46">L97+L106+L115+L124</f>
        <v>9385053</v>
      </c>
      <c r="M133" s="98">
        <f t="shared" si="46"/>
        <v>3806125</v>
      </c>
      <c r="N133" s="98">
        <f t="shared" ref="N133:O133" si="47">N97+N106+N115+N124</f>
        <v>4705264</v>
      </c>
      <c r="O133" s="99">
        <f t="shared" si="47"/>
        <v>6998914</v>
      </c>
    </row>
    <row r="134" spans="1:15" x14ac:dyDescent="0.15">
      <c r="A134" s="56"/>
      <c r="B134" s="110" t="s">
        <v>166</v>
      </c>
      <c r="C134" s="99">
        <f t="shared" ref="C134:I134" si="48">C98+C107+C116+C125</f>
        <v>1974399</v>
      </c>
      <c r="D134" s="99">
        <f t="shared" si="48"/>
        <v>2208594</v>
      </c>
      <c r="E134" s="99">
        <f t="shared" si="48"/>
        <v>1775247</v>
      </c>
      <c r="F134" s="99">
        <f t="shared" si="48"/>
        <v>1839116</v>
      </c>
      <c r="G134" s="99">
        <f t="shared" si="48"/>
        <v>839528</v>
      </c>
      <c r="H134" s="99">
        <f t="shared" si="48"/>
        <v>1770602</v>
      </c>
      <c r="I134" s="99">
        <f t="shared" si="48"/>
        <v>1349379</v>
      </c>
      <c r="J134" s="99">
        <f t="shared" ref="J134:K134" si="49">J98+J107+J116+J125</f>
        <v>1096390</v>
      </c>
      <c r="K134" s="99">
        <f t="shared" si="49"/>
        <v>1457629</v>
      </c>
      <c r="L134" s="99">
        <f t="shared" ref="L134:M134" si="50">L98+L107+L116+L125</f>
        <v>981084</v>
      </c>
      <c r="M134" s="99">
        <f t="shared" si="50"/>
        <v>494267</v>
      </c>
      <c r="N134" s="99">
        <f t="shared" ref="N134:O134" si="51">N98+N107+N116+N125</f>
        <v>706342</v>
      </c>
      <c r="O134" s="99">
        <f t="shared" si="51"/>
        <v>1357013</v>
      </c>
    </row>
    <row r="135" spans="1:15" x14ac:dyDescent="0.15">
      <c r="A135" s="56"/>
      <c r="B135" s="111" t="s">
        <v>223</v>
      </c>
      <c r="C135" s="112">
        <f>C133+C134</f>
        <v>7825399</v>
      </c>
      <c r="D135" s="112">
        <f t="shared" ref="D135:I135" si="52">D133+D134</f>
        <v>8830152</v>
      </c>
      <c r="E135" s="112">
        <f t="shared" si="52"/>
        <v>8260986</v>
      </c>
      <c r="F135" s="112">
        <f t="shared" si="52"/>
        <v>9076206</v>
      </c>
      <c r="G135" s="112">
        <f t="shared" si="52"/>
        <v>10022203</v>
      </c>
      <c r="H135" s="112">
        <f t="shared" si="52"/>
        <v>12878213</v>
      </c>
      <c r="I135" s="112">
        <f t="shared" si="52"/>
        <v>11302915</v>
      </c>
      <c r="J135" s="112">
        <f t="shared" ref="J135:K135" si="53">J133+J134</f>
        <v>10962522</v>
      </c>
      <c r="K135" s="112">
        <f t="shared" si="53"/>
        <v>10328461</v>
      </c>
      <c r="L135" s="112">
        <f t="shared" ref="L135:M135" si="54">L133+L134</f>
        <v>10366137</v>
      </c>
      <c r="M135" s="112">
        <f t="shared" si="54"/>
        <v>4300392</v>
      </c>
      <c r="N135" s="112">
        <f t="shared" ref="N135:O135" si="55">N133+N134</f>
        <v>5411606</v>
      </c>
      <c r="O135" s="112">
        <f t="shared" si="55"/>
        <v>8355927</v>
      </c>
    </row>
    <row r="136" spans="1:15" x14ac:dyDescent="0.15">
      <c r="A136" s="56"/>
      <c r="B136" s="109" t="s">
        <v>158</v>
      </c>
      <c r="C136" s="98">
        <f t="shared" ref="C136:I142" si="56">C99+C108+C117+C126</f>
        <v>1176</v>
      </c>
      <c r="D136" s="98">
        <f t="shared" si="56"/>
        <v>1465</v>
      </c>
      <c r="E136" s="98">
        <f t="shared" si="56"/>
        <v>1203</v>
      </c>
      <c r="F136" s="98">
        <f t="shared" si="56"/>
        <v>1054</v>
      </c>
      <c r="G136" s="98">
        <f t="shared" si="56"/>
        <v>620</v>
      </c>
      <c r="H136" s="98">
        <f t="shared" si="56"/>
        <v>1326</v>
      </c>
      <c r="I136" s="98">
        <f t="shared" si="56"/>
        <v>974</v>
      </c>
      <c r="J136" s="98">
        <f t="shared" ref="J136:K136" si="57">J99+J108+J117+J126</f>
        <v>768</v>
      </c>
      <c r="K136" s="98">
        <f t="shared" si="57"/>
        <v>1079.924</v>
      </c>
      <c r="L136" s="98">
        <f t="shared" ref="L136:M136" si="58">L99+L108+L117+L126</f>
        <v>750.50299999999993</v>
      </c>
      <c r="M136" s="98">
        <f t="shared" si="58"/>
        <v>368.52699999999999</v>
      </c>
      <c r="N136" s="98">
        <f t="shared" ref="N136:O136" si="59">N99+N108+N117+N126</f>
        <v>541.25900000000001</v>
      </c>
      <c r="O136" s="98">
        <f t="shared" si="59"/>
        <v>1105.192</v>
      </c>
    </row>
    <row r="137" spans="1:15" x14ac:dyDescent="0.15">
      <c r="A137" s="56"/>
      <c r="B137" s="56" t="s">
        <v>159</v>
      </c>
      <c r="C137" s="99">
        <f t="shared" si="56"/>
        <v>192</v>
      </c>
      <c r="D137" s="99">
        <f t="shared" si="56"/>
        <v>191</v>
      </c>
      <c r="E137" s="99">
        <f t="shared" si="56"/>
        <v>82</v>
      </c>
      <c r="F137" s="99">
        <f t="shared" si="56"/>
        <v>104</v>
      </c>
      <c r="G137" s="99">
        <f t="shared" si="56"/>
        <v>135</v>
      </c>
      <c r="H137" s="99">
        <f t="shared" si="56"/>
        <v>231</v>
      </c>
      <c r="I137" s="99">
        <f t="shared" si="56"/>
        <v>160</v>
      </c>
      <c r="J137" s="99">
        <f t="shared" ref="J137:K137" si="60">J100+J109+J118+J127</f>
        <v>204</v>
      </c>
      <c r="K137" s="99">
        <f t="shared" si="60"/>
        <v>182.28800000000001</v>
      </c>
      <c r="L137" s="99">
        <f t="shared" ref="L137:M137" si="61">L100+L109+L118+L127</f>
        <v>106.154</v>
      </c>
      <c r="M137" s="99">
        <f t="shared" si="61"/>
        <v>72.861999999999995</v>
      </c>
      <c r="N137" s="99">
        <f t="shared" ref="N137:O137" si="62">N100+N109+N118+N127</f>
        <v>52.856999999999999</v>
      </c>
      <c r="O137" s="99">
        <f t="shared" si="62"/>
        <v>108.922</v>
      </c>
    </row>
    <row r="138" spans="1:15" x14ac:dyDescent="0.15">
      <c r="A138" s="56"/>
      <c r="B138" s="56" t="s">
        <v>160</v>
      </c>
      <c r="C138" s="99">
        <f t="shared" si="56"/>
        <v>1</v>
      </c>
      <c r="D138" s="99">
        <f t="shared" si="56"/>
        <v>1</v>
      </c>
      <c r="E138" s="99">
        <f t="shared" si="56"/>
        <v>1</v>
      </c>
      <c r="F138" s="99">
        <f t="shared" si="56"/>
        <v>0</v>
      </c>
      <c r="G138" s="99">
        <f t="shared" si="56"/>
        <v>0</v>
      </c>
      <c r="H138" s="99">
        <f t="shared" si="56"/>
        <v>118</v>
      </c>
      <c r="I138" s="99">
        <f t="shared" si="56"/>
        <v>0</v>
      </c>
      <c r="J138" s="99">
        <f t="shared" ref="J138:K138" si="63">J101+J110+J119+J128</f>
        <v>0</v>
      </c>
      <c r="K138" s="99">
        <f t="shared" si="63"/>
        <v>5.0000000000000001E-3</v>
      </c>
      <c r="L138" s="99">
        <f t="shared" ref="L138:M138" si="64">L101+L110+L119+L128</f>
        <v>1.4E-2</v>
      </c>
      <c r="M138" s="99">
        <f t="shared" si="64"/>
        <v>2.3E-2</v>
      </c>
      <c r="N138" s="99">
        <f t="shared" ref="N138:O138" si="65">N101+N110+N119+N128</f>
        <v>2.9000000000000001E-2</v>
      </c>
      <c r="O138" s="99">
        <f t="shared" si="65"/>
        <v>3.1E-2</v>
      </c>
    </row>
    <row r="139" spans="1:15" x14ac:dyDescent="0.15">
      <c r="A139" s="56"/>
      <c r="B139" s="56" t="s">
        <v>161</v>
      </c>
      <c r="C139" s="99">
        <f t="shared" si="56"/>
        <v>175</v>
      </c>
      <c r="D139" s="99">
        <f t="shared" si="56"/>
        <v>152</v>
      </c>
      <c r="E139" s="99">
        <f t="shared" si="56"/>
        <v>159</v>
      </c>
      <c r="F139" s="99">
        <f t="shared" si="56"/>
        <v>238</v>
      </c>
      <c r="G139" s="99">
        <f t="shared" si="56"/>
        <v>34</v>
      </c>
      <c r="H139" s="99">
        <f t="shared" si="56"/>
        <v>36</v>
      </c>
      <c r="I139" s="99">
        <f t="shared" si="56"/>
        <v>38</v>
      </c>
      <c r="J139" s="99">
        <f t="shared" ref="J139:K139" si="66">J102+J111+J120+J129</f>
        <v>37</v>
      </c>
      <c r="K139" s="99">
        <f t="shared" si="66"/>
        <v>34.123999999999995</v>
      </c>
      <c r="L139" s="99">
        <f t="shared" ref="L139:M139" si="67">L102+L111+L120+L129</f>
        <v>17.099</v>
      </c>
      <c r="M139" s="99">
        <f t="shared" si="67"/>
        <v>34.728999999999999</v>
      </c>
      <c r="N139" s="99">
        <f t="shared" ref="N139:O139" si="68">N102+N111+N120+N129</f>
        <v>35.295999999999999</v>
      </c>
      <c r="O139" s="99">
        <f t="shared" si="68"/>
        <v>38.648000000000003</v>
      </c>
    </row>
    <row r="140" spans="1:15" x14ac:dyDescent="0.15">
      <c r="A140" s="56"/>
      <c r="B140" s="56" t="s">
        <v>162</v>
      </c>
      <c r="C140" s="99">
        <f t="shared" si="56"/>
        <v>0</v>
      </c>
      <c r="D140" s="99">
        <f t="shared" si="56"/>
        <v>0</v>
      </c>
      <c r="E140" s="99">
        <f t="shared" si="56"/>
        <v>0</v>
      </c>
      <c r="F140" s="99">
        <f t="shared" si="56"/>
        <v>0</v>
      </c>
      <c r="G140" s="99">
        <f t="shared" si="56"/>
        <v>0</v>
      </c>
      <c r="H140" s="99">
        <f t="shared" si="56"/>
        <v>0</v>
      </c>
      <c r="I140" s="99">
        <f t="shared" si="56"/>
        <v>0</v>
      </c>
      <c r="J140" s="99">
        <f t="shared" ref="J140:K140" si="69">J103+J112+J121+J130</f>
        <v>0</v>
      </c>
      <c r="K140" s="99">
        <f t="shared" si="69"/>
        <v>0</v>
      </c>
      <c r="L140" s="99">
        <f t="shared" ref="L140:M140" si="70">L103+L112+L121+L130</f>
        <v>0</v>
      </c>
      <c r="M140" s="99">
        <f t="shared" si="70"/>
        <v>0</v>
      </c>
      <c r="N140" s="99">
        <f t="shared" ref="N140:O140" si="71">N103+N112+N121+N130</f>
        <v>0</v>
      </c>
      <c r="O140" s="99">
        <f t="shared" si="71"/>
        <v>0</v>
      </c>
    </row>
    <row r="141" spans="1:15" x14ac:dyDescent="0.15">
      <c r="A141" s="56"/>
      <c r="B141" s="56" t="s">
        <v>163</v>
      </c>
      <c r="C141" s="99">
        <f t="shared" si="56"/>
        <v>0</v>
      </c>
      <c r="D141" s="99">
        <f t="shared" si="56"/>
        <v>0</v>
      </c>
      <c r="E141" s="99">
        <f t="shared" si="56"/>
        <v>0</v>
      </c>
      <c r="F141" s="99">
        <f t="shared" si="56"/>
        <v>0</v>
      </c>
      <c r="G141" s="99">
        <f t="shared" si="56"/>
        <v>0</v>
      </c>
      <c r="H141" s="99">
        <f t="shared" si="56"/>
        <v>0</v>
      </c>
      <c r="I141" s="99">
        <f t="shared" si="56"/>
        <v>0</v>
      </c>
      <c r="J141" s="99">
        <f t="shared" ref="J141:K141" si="72">J104+J113+J122+J131</f>
        <v>0</v>
      </c>
      <c r="K141" s="99">
        <f t="shared" si="72"/>
        <v>0</v>
      </c>
      <c r="L141" s="99">
        <f t="shared" ref="L141:M141" si="73">L104+L113+L122+L131</f>
        <v>0</v>
      </c>
      <c r="M141" s="99">
        <f t="shared" si="73"/>
        <v>0</v>
      </c>
      <c r="N141" s="99">
        <f t="shared" ref="N141:O141" si="74">N104+N113+N122+N131</f>
        <v>0</v>
      </c>
      <c r="O141" s="99">
        <f t="shared" si="74"/>
        <v>0</v>
      </c>
    </row>
    <row r="142" spans="1:15" x14ac:dyDescent="0.15">
      <c r="A142" s="110"/>
      <c r="B142" s="110" t="s">
        <v>164</v>
      </c>
      <c r="C142" s="100">
        <f t="shared" si="56"/>
        <v>430</v>
      </c>
      <c r="D142" s="100">
        <f t="shared" si="56"/>
        <v>399</v>
      </c>
      <c r="E142" s="100">
        <f t="shared" si="56"/>
        <v>330</v>
      </c>
      <c r="F142" s="100">
        <f t="shared" si="56"/>
        <v>443</v>
      </c>
      <c r="G142" s="100">
        <f t="shared" si="56"/>
        <v>51</v>
      </c>
      <c r="H142" s="100">
        <f t="shared" si="56"/>
        <v>59</v>
      </c>
      <c r="I142" s="100">
        <f t="shared" si="56"/>
        <v>178</v>
      </c>
      <c r="J142" s="100">
        <f t="shared" ref="J142:K142" si="75">J105+J114+J123+J132</f>
        <v>88</v>
      </c>
      <c r="K142" s="100">
        <f t="shared" si="75"/>
        <v>161.28800000000001</v>
      </c>
      <c r="L142" s="100">
        <f t="shared" ref="L142:M142" si="76">L105+L114+L123+L132</f>
        <v>107.31399999999999</v>
      </c>
      <c r="M142" s="100">
        <f t="shared" si="76"/>
        <v>18.126000000000001</v>
      </c>
      <c r="N142" s="100">
        <f t="shared" ref="N142:O142" si="77">N105+N114+N123+N132</f>
        <v>76.900999999999996</v>
      </c>
      <c r="O142" s="100">
        <f t="shared" si="77"/>
        <v>104.22</v>
      </c>
    </row>
    <row r="143" spans="1:15" x14ac:dyDescent="0.15">
      <c r="C143" s="54"/>
      <c r="D143" s="54"/>
      <c r="E143" s="54"/>
      <c r="F143" s="54"/>
      <c r="G143" s="54"/>
      <c r="H143" s="54"/>
      <c r="I143" s="54"/>
    </row>
    <row r="144" spans="1:15" x14ac:dyDescent="0.15">
      <c r="A144" t="s">
        <v>172</v>
      </c>
      <c r="B144" s="67"/>
      <c r="C144" s="345" t="s">
        <v>169</v>
      </c>
      <c r="D144" s="345" t="s">
        <v>70</v>
      </c>
      <c r="E144" s="789" t="s">
        <v>67</v>
      </c>
      <c r="F144" s="345" t="s">
        <v>61</v>
      </c>
      <c r="G144" s="345" t="s">
        <v>60</v>
      </c>
      <c r="H144" s="345" t="s">
        <v>75</v>
      </c>
      <c r="I144" s="345" t="s">
        <v>76</v>
      </c>
      <c r="J144" s="345" t="s">
        <v>395</v>
      </c>
      <c r="K144" s="345" t="s">
        <v>447</v>
      </c>
      <c r="L144" s="345" t="s">
        <v>464</v>
      </c>
      <c r="M144" s="345" t="s">
        <v>514</v>
      </c>
      <c r="N144" s="345" t="s">
        <v>2170</v>
      </c>
      <c r="O144" s="345" t="s">
        <v>2197</v>
      </c>
    </row>
    <row r="145" spans="2:16" x14ac:dyDescent="0.15">
      <c r="B145" s="43" t="s">
        <v>194</v>
      </c>
      <c r="C145" s="47">
        <f>SUM(C146:C152)</f>
        <v>16048</v>
      </c>
      <c r="D145" s="47">
        <f t="shared" ref="D145:H145" si="78">SUM(D146:D152)</f>
        <v>20175</v>
      </c>
      <c r="E145" s="47">
        <f t="shared" si="78"/>
        <v>18837</v>
      </c>
      <c r="F145" s="47">
        <f t="shared" si="78"/>
        <v>17353</v>
      </c>
      <c r="G145" s="47">
        <f t="shared" si="78"/>
        <v>7267</v>
      </c>
      <c r="H145" s="47">
        <f t="shared" si="78"/>
        <v>18059</v>
      </c>
      <c r="I145" s="47">
        <f t="shared" ref="I145:J145" si="79">SUM(I146:I152)</f>
        <v>13892</v>
      </c>
      <c r="J145" s="47">
        <f t="shared" si="79"/>
        <v>12334</v>
      </c>
      <c r="K145" s="47">
        <f t="shared" ref="K145:L145" si="80">SUM(K146:K152)</f>
        <v>17756</v>
      </c>
      <c r="L145" s="47">
        <f t="shared" si="80"/>
        <v>11488</v>
      </c>
      <c r="M145" s="47">
        <f t="shared" ref="M145:N145" si="81">SUM(M146:M152)</f>
        <v>7281</v>
      </c>
      <c r="N145" s="47">
        <f t="shared" si="81"/>
        <v>12810</v>
      </c>
      <c r="O145" s="47">
        <f t="shared" ref="O145" si="82">SUM(O146:O152)</f>
        <v>23154</v>
      </c>
    </row>
    <row r="146" spans="2:16" x14ac:dyDescent="0.15">
      <c r="B146" s="457" t="s">
        <v>158</v>
      </c>
      <c r="C146" s="114">
        <f>ROUND(C71*C99/C136,0)-1</f>
        <v>13390</v>
      </c>
      <c r="D146" s="114">
        <f t="shared" ref="D146:L146" si="83">ROUND(D71*D99/D136,0)</f>
        <v>17673</v>
      </c>
      <c r="E146" s="114">
        <f t="shared" si="83"/>
        <v>17141</v>
      </c>
      <c r="F146" s="114">
        <f>ROUND(F71*F99/F136,0)+4</f>
        <v>14844</v>
      </c>
      <c r="G146" s="114">
        <f t="shared" si="83"/>
        <v>6189</v>
      </c>
      <c r="H146" s="114">
        <f>ROUND(H71*H99/H136,0)+1</f>
        <v>15058</v>
      </c>
      <c r="I146" s="114">
        <f>ROUND(I71*I99/I136,0)+1</f>
        <v>12500</v>
      </c>
      <c r="J146" s="114">
        <f>ROUND(J71*J99/J136,0)-1</f>
        <v>10414</v>
      </c>
      <c r="K146" s="114">
        <f>ROUND(K71*K99/K136,0)+1</f>
        <v>15741</v>
      </c>
      <c r="L146" s="114">
        <f t="shared" si="83"/>
        <v>10366</v>
      </c>
      <c r="M146" s="114">
        <f>ROUND(M71*M99/M136,0)+1</f>
        <v>6356</v>
      </c>
      <c r="N146" s="114">
        <f>ROUND(N71*N99/N136,0)+1</f>
        <v>12076</v>
      </c>
      <c r="O146" s="114">
        <f>ROUND(O71*O99/O136,0)+1</f>
        <v>21748</v>
      </c>
      <c r="P146" t="s">
        <v>495</v>
      </c>
    </row>
    <row r="147" spans="2:16" x14ac:dyDescent="0.15">
      <c r="B147" s="103" t="s">
        <v>159</v>
      </c>
      <c r="C147" s="49">
        <f>ROUND(C72*C100/C137,0)</f>
        <v>1626</v>
      </c>
      <c r="D147" s="49">
        <f t="shared" ref="D147:N147" si="84">ROUND(D72*D100/D137,0)</f>
        <v>1785</v>
      </c>
      <c r="E147" s="49">
        <f t="shared" si="84"/>
        <v>766</v>
      </c>
      <c r="F147" s="49">
        <f t="shared" si="84"/>
        <v>1548</v>
      </c>
      <c r="G147" s="49">
        <f t="shared" si="84"/>
        <v>1078</v>
      </c>
      <c r="H147" s="49">
        <f t="shared" si="84"/>
        <v>1919</v>
      </c>
      <c r="I147" s="49">
        <f t="shared" si="84"/>
        <v>1392</v>
      </c>
      <c r="J147" s="49">
        <f t="shared" si="84"/>
        <v>1920</v>
      </c>
      <c r="K147" s="49">
        <f t="shared" si="84"/>
        <v>2015</v>
      </c>
      <c r="L147" s="49">
        <f t="shared" si="84"/>
        <v>1122</v>
      </c>
      <c r="M147" s="49">
        <f t="shared" si="84"/>
        <v>925</v>
      </c>
      <c r="N147" s="49">
        <f t="shared" si="84"/>
        <v>734</v>
      </c>
      <c r="O147" s="49">
        <f t="shared" ref="O147" si="85">ROUND(O72*O100/O137,0)</f>
        <v>1406</v>
      </c>
    </row>
    <row r="148" spans="2:16" x14ac:dyDescent="0.15">
      <c r="B148" s="103" t="s">
        <v>160</v>
      </c>
      <c r="C148" s="114">
        <f>ROUND(C45*C101/C138,0)</f>
        <v>0</v>
      </c>
      <c r="D148" s="114">
        <f>ROUND(D45*D101/D138,0)</f>
        <v>0</v>
      </c>
      <c r="E148" s="114">
        <f>ROUND(E45*E101/E138,0)</f>
        <v>0</v>
      </c>
      <c r="F148" s="114">
        <v>0</v>
      </c>
      <c r="G148" s="114">
        <v>0</v>
      </c>
      <c r="H148" s="49">
        <f>ROUND(H73*H101/H138,0)</f>
        <v>1082</v>
      </c>
      <c r="I148" s="49">
        <v>0</v>
      </c>
      <c r="J148" s="49">
        <v>0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</row>
    <row r="149" spans="2:16" x14ac:dyDescent="0.15">
      <c r="B149" s="103" t="s">
        <v>161</v>
      </c>
      <c r="C149" s="49">
        <f>ROUND(C74*C102/C139,0)</f>
        <v>1032</v>
      </c>
      <c r="D149" s="49">
        <f>ROUND(D74*D102/D139,0)</f>
        <v>717</v>
      </c>
      <c r="E149" s="49">
        <f>ROUND(E74*E102/E139,0)</f>
        <v>930</v>
      </c>
      <c r="F149" s="49">
        <f>ROUND(F74*F102/F139,0)</f>
        <v>961</v>
      </c>
      <c r="G149" s="49">
        <f>ROUND(G74*G102/G139,0)</f>
        <v>0</v>
      </c>
      <c r="H149" s="49">
        <f>ROUND(H74*H102/H139,0)</f>
        <v>0</v>
      </c>
      <c r="I149" s="49">
        <f t="shared" ref="I149:N149" si="86">ROUND(I74*I102/I139,0)</f>
        <v>0</v>
      </c>
      <c r="J149" s="49">
        <f t="shared" si="86"/>
        <v>0</v>
      </c>
      <c r="K149" s="49">
        <f t="shared" si="86"/>
        <v>0</v>
      </c>
      <c r="L149" s="49">
        <f t="shared" si="86"/>
        <v>0</v>
      </c>
      <c r="M149" s="49">
        <f t="shared" si="86"/>
        <v>0</v>
      </c>
      <c r="N149" s="49">
        <f t="shared" si="86"/>
        <v>0</v>
      </c>
      <c r="O149" s="49">
        <f t="shared" ref="O149" si="87">ROUND(O74*O102/O139,0)</f>
        <v>0</v>
      </c>
    </row>
    <row r="150" spans="2:16" x14ac:dyDescent="0.15">
      <c r="B150" s="113" t="s">
        <v>162</v>
      </c>
      <c r="C150" s="114"/>
      <c r="D150" s="114"/>
      <c r="E150" s="114"/>
      <c r="F150" s="114"/>
      <c r="G150" s="114"/>
      <c r="H150" s="114"/>
      <c r="I150" s="114"/>
    </row>
    <row r="151" spans="2:16" x14ac:dyDescent="0.15">
      <c r="B151" s="113" t="s">
        <v>163</v>
      </c>
      <c r="C151" s="114"/>
      <c r="D151" s="114"/>
      <c r="E151" s="114"/>
      <c r="F151" s="114"/>
      <c r="G151" s="114"/>
      <c r="H151" s="114"/>
      <c r="I151" s="114"/>
    </row>
    <row r="152" spans="2:16" x14ac:dyDescent="0.15">
      <c r="B152" s="106" t="s">
        <v>164</v>
      </c>
      <c r="C152" s="53">
        <f t="shared" ref="C152:N152" si="88">ROUND(C77*C105/C142,0)</f>
        <v>0</v>
      </c>
      <c r="D152" s="53">
        <f t="shared" si="88"/>
        <v>0</v>
      </c>
      <c r="E152" s="53">
        <f t="shared" si="88"/>
        <v>0</v>
      </c>
      <c r="F152" s="53">
        <f t="shared" si="88"/>
        <v>0</v>
      </c>
      <c r="G152" s="53">
        <f t="shared" si="88"/>
        <v>0</v>
      </c>
      <c r="H152" s="53">
        <f t="shared" si="88"/>
        <v>0</v>
      </c>
      <c r="I152" s="53">
        <f t="shared" si="88"/>
        <v>0</v>
      </c>
      <c r="J152" s="53">
        <f t="shared" si="88"/>
        <v>0</v>
      </c>
      <c r="K152" s="53">
        <f t="shared" si="88"/>
        <v>0</v>
      </c>
      <c r="L152" s="53">
        <f t="shared" si="88"/>
        <v>0</v>
      </c>
      <c r="M152" s="53">
        <f t="shared" si="88"/>
        <v>0</v>
      </c>
      <c r="N152" s="53">
        <f t="shared" si="88"/>
        <v>0</v>
      </c>
      <c r="O152" s="53">
        <f t="shared" ref="O152" si="89">ROUND(O77*O105/O142,0)</f>
        <v>0</v>
      </c>
    </row>
    <row r="153" spans="2:16" x14ac:dyDescent="0.15">
      <c r="B153" t="s">
        <v>195</v>
      </c>
      <c r="C153" s="47">
        <f>SUM(C154:C160)</f>
        <v>319</v>
      </c>
      <c r="D153" s="47">
        <f t="shared" ref="D153:H153" si="90">SUM(D154:D160)</f>
        <v>320</v>
      </c>
      <c r="E153" s="47">
        <f t="shared" si="90"/>
        <v>407</v>
      </c>
      <c r="F153" s="47">
        <f t="shared" si="90"/>
        <v>366</v>
      </c>
      <c r="G153" s="47">
        <f t="shared" si="90"/>
        <v>302</v>
      </c>
      <c r="H153" s="47">
        <f t="shared" si="90"/>
        <v>386</v>
      </c>
      <c r="I153" s="47">
        <f t="shared" ref="I153:J153" si="91">SUM(I154:I160)</f>
        <v>457</v>
      </c>
      <c r="J153" s="47">
        <f t="shared" si="91"/>
        <v>520</v>
      </c>
      <c r="K153" s="47">
        <f t="shared" ref="K153:L153" si="92">SUM(K154:K160)</f>
        <v>525</v>
      </c>
      <c r="L153" s="47">
        <f t="shared" si="92"/>
        <v>355</v>
      </c>
      <c r="M153" s="47">
        <f t="shared" ref="M153:N153" si="93">SUM(M154:M160)</f>
        <v>509</v>
      </c>
      <c r="N153" s="47">
        <f t="shared" si="93"/>
        <v>741</v>
      </c>
      <c r="O153" s="47">
        <f t="shared" ref="O153" si="94">SUM(O154:O160)</f>
        <v>715</v>
      </c>
    </row>
    <row r="154" spans="2:16" x14ac:dyDescent="0.15">
      <c r="B154" s="102" t="s">
        <v>158</v>
      </c>
      <c r="C154" s="54">
        <f t="shared" ref="C154:N154" si="95">ROUND(C71*C108/C136,0)</f>
        <v>92</v>
      </c>
      <c r="D154" s="54">
        <f t="shared" si="95"/>
        <v>134</v>
      </c>
      <c r="E154" s="54">
        <f t="shared" si="95"/>
        <v>173</v>
      </c>
      <c r="F154" s="54">
        <f t="shared" si="95"/>
        <v>171</v>
      </c>
      <c r="G154" s="54">
        <f t="shared" si="95"/>
        <v>101</v>
      </c>
      <c r="H154" s="54">
        <f t="shared" si="95"/>
        <v>149</v>
      </c>
      <c r="I154" s="54">
        <f t="shared" si="95"/>
        <v>182</v>
      </c>
      <c r="J154" s="54">
        <f t="shared" si="95"/>
        <v>207</v>
      </c>
      <c r="K154" s="54">
        <f t="shared" si="95"/>
        <v>212</v>
      </c>
      <c r="L154" s="54">
        <f t="shared" si="95"/>
        <v>187</v>
      </c>
      <c r="M154" s="54">
        <f t="shared" si="95"/>
        <v>245</v>
      </c>
      <c r="N154" s="54">
        <f t="shared" si="95"/>
        <v>329</v>
      </c>
      <c r="O154" s="54">
        <f t="shared" ref="O154" si="96">ROUND(O71*O108/O136,0)</f>
        <v>326</v>
      </c>
    </row>
    <row r="155" spans="2:16" x14ac:dyDescent="0.15">
      <c r="B155" s="103" t="s">
        <v>159</v>
      </c>
      <c r="C155" s="54">
        <f t="shared" ref="C155:N155" si="97">ROUND(C72*C109/C137,0)</f>
        <v>17</v>
      </c>
      <c r="D155" s="54">
        <f t="shared" si="97"/>
        <v>29</v>
      </c>
      <c r="E155" s="54">
        <f t="shared" si="97"/>
        <v>30</v>
      </c>
      <c r="F155" s="54">
        <f t="shared" si="97"/>
        <v>64</v>
      </c>
      <c r="G155" s="54">
        <f t="shared" si="97"/>
        <v>42</v>
      </c>
      <c r="H155" s="54">
        <f t="shared" si="97"/>
        <v>34</v>
      </c>
      <c r="I155" s="54">
        <f t="shared" si="97"/>
        <v>27</v>
      </c>
      <c r="J155" s="54">
        <f t="shared" si="97"/>
        <v>39</v>
      </c>
      <c r="K155" s="54">
        <f t="shared" si="97"/>
        <v>48</v>
      </c>
      <c r="L155" s="54">
        <f t="shared" si="97"/>
        <v>54</v>
      </c>
      <c r="M155" s="54">
        <f t="shared" si="97"/>
        <v>24</v>
      </c>
      <c r="N155" s="54">
        <f t="shared" si="97"/>
        <v>56</v>
      </c>
      <c r="O155" s="54">
        <f t="shared" ref="O155" si="98">ROUND(O72*O109/O137,0)</f>
        <v>54</v>
      </c>
    </row>
    <row r="156" spans="2:16" x14ac:dyDescent="0.15">
      <c r="B156" s="103" t="s">
        <v>160</v>
      </c>
      <c r="C156" s="54">
        <f t="shared" ref="C156:E157" si="99">ROUND(C73*C110/C138,0)</f>
        <v>6</v>
      </c>
      <c r="D156" s="54">
        <f t="shared" si="99"/>
        <v>9</v>
      </c>
      <c r="E156" s="54">
        <f t="shared" si="99"/>
        <v>9</v>
      </c>
      <c r="F156" s="54">
        <v>0</v>
      </c>
      <c r="G156" s="54">
        <v>0</v>
      </c>
      <c r="H156" s="54">
        <f>ROUND(H73*H110/H138,0)</f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</row>
    <row r="157" spans="2:16" x14ac:dyDescent="0.15">
      <c r="B157" s="103" t="s">
        <v>161</v>
      </c>
      <c r="C157" s="54">
        <f t="shared" si="99"/>
        <v>204</v>
      </c>
      <c r="D157" s="54">
        <f t="shared" si="99"/>
        <v>148</v>
      </c>
      <c r="E157" s="54">
        <f t="shared" si="99"/>
        <v>195</v>
      </c>
      <c r="F157" s="54">
        <f>ROUND(F74*F111/F139,0)</f>
        <v>131</v>
      </c>
      <c r="G157" s="54">
        <f>ROUND(G74*G111/G139,0)</f>
        <v>159</v>
      </c>
      <c r="H157" s="54">
        <f>ROUND(H74*H111/H139,0)</f>
        <v>203</v>
      </c>
      <c r="I157" s="54">
        <f t="shared" ref="I157:N157" si="100">ROUND(I74*I111/I139,0)</f>
        <v>248</v>
      </c>
      <c r="J157" s="54">
        <f t="shared" si="100"/>
        <v>274</v>
      </c>
      <c r="K157" s="54">
        <f t="shared" si="100"/>
        <v>265</v>
      </c>
      <c r="L157" s="54">
        <f t="shared" si="100"/>
        <v>114</v>
      </c>
      <c r="M157" s="54">
        <f t="shared" si="100"/>
        <v>240</v>
      </c>
      <c r="N157" s="54">
        <f t="shared" si="100"/>
        <v>356</v>
      </c>
      <c r="O157" s="54">
        <f t="shared" ref="O157" si="101">ROUND(O74*O111/O139,0)</f>
        <v>335</v>
      </c>
    </row>
    <row r="158" spans="2:16" x14ac:dyDescent="0.15">
      <c r="B158" s="113" t="s">
        <v>162</v>
      </c>
      <c r="C158" s="117"/>
      <c r="D158" s="117"/>
      <c r="E158" s="117"/>
      <c r="F158" s="117"/>
      <c r="G158" s="117"/>
      <c r="H158" s="117"/>
      <c r="I158" s="117"/>
    </row>
    <row r="159" spans="2:16" x14ac:dyDescent="0.15">
      <c r="B159" s="113" t="s">
        <v>163</v>
      </c>
      <c r="C159" s="117"/>
      <c r="D159" s="117"/>
      <c r="E159" s="117"/>
      <c r="F159" s="117"/>
      <c r="G159" s="117"/>
      <c r="H159" s="117"/>
      <c r="I159" s="117"/>
    </row>
    <row r="160" spans="2:16" x14ac:dyDescent="0.15">
      <c r="B160" s="103" t="s">
        <v>164</v>
      </c>
      <c r="C160" s="54">
        <f t="shared" ref="C160:N160" si="102">ROUND(C77*C114/C142,0)</f>
        <v>0</v>
      </c>
      <c r="D160" s="54">
        <f t="shared" si="102"/>
        <v>0</v>
      </c>
      <c r="E160" s="54">
        <f t="shared" si="102"/>
        <v>0</v>
      </c>
      <c r="F160" s="54">
        <f t="shared" si="102"/>
        <v>0</v>
      </c>
      <c r="G160" s="54">
        <f t="shared" si="102"/>
        <v>0</v>
      </c>
      <c r="H160" s="54">
        <f t="shared" si="102"/>
        <v>0</v>
      </c>
      <c r="I160" s="54">
        <f t="shared" si="102"/>
        <v>0</v>
      </c>
      <c r="J160" s="54">
        <f t="shared" si="102"/>
        <v>0</v>
      </c>
      <c r="K160" s="54">
        <f t="shared" si="102"/>
        <v>0</v>
      </c>
      <c r="L160" s="54">
        <f t="shared" si="102"/>
        <v>0</v>
      </c>
      <c r="M160" s="54">
        <f t="shared" si="102"/>
        <v>0</v>
      </c>
      <c r="N160" s="54">
        <f t="shared" si="102"/>
        <v>0</v>
      </c>
      <c r="O160" s="54">
        <f t="shared" ref="O160" si="103">ROUND(O77*O114/O142,0)</f>
        <v>0</v>
      </c>
    </row>
    <row r="161" spans="2:15" x14ac:dyDescent="0.15">
      <c r="B161" s="43" t="s">
        <v>196</v>
      </c>
      <c r="C161" s="47">
        <f>SUM(C162:C168)</f>
        <v>24</v>
      </c>
      <c r="D161" s="47">
        <f t="shared" ref="D161:H161" si="104">SUM(D162:D168)</f>
        <v>28</v>
      </c>
      <c r="E161" s="47">
        <f t="shared" si="104"/>
        <v>10</v>
      </c>
      <c r="F161" s="47">
        <f t="shared" si="104"/>
        <v>25</v>
      </c>
      <c r="G161" s="47">
        <f t="shared" si="104"/>
        <v>17</v>
      </c>
      <c r="H161" s="47">
        <f t="shared" si="104"/>
        <v>20</v>
      </c>
      <c r="I161" s="47">
        <f t="shared" ref="I161:J161" si="105">SUM(I162:I168)</f>
        <v>23</v>
      </c>
      <c r="J161" s="47">
        <f t="shared" si="105"/>
        <v>27</v>
      </c>
      <c r="K161" s="47">
        <f t="shared" ref="K161:L161" si="106">SUM(K162:K168)</f>
        <v>25</v>
      </c>
      <c r="L161" s="47">
        <f t="shared" si="106"/>
        <v>21</v>
      </c>
      <c r="M161" s="47">
        <f t="shared" ref="M161:N161" si="107">SUM(M162:M168)</f>
        <v>22</v>
      </c>
      <c r="N161" s="47">
        <f t="shared" si="107"/>
        <v>30</v>
      </c>
      <c r="O161" s="47">
        <f t="shared" ref="O161" si="108">SUM(O162:O168)</f>
        <v>36</v>
      </c>
    </row>
    <row r="162" spans="2:15" x14ac:dyDescent="0.15">
      <c r="B162" s="102" t="s">
        <v>158</v>
      </c>
      <c r="C162" s="49">
        <f t="shared" ref="C162:N162" si="109">ROUND(C71*C117/C136,0)</f>
        <v>0</v>
      </c>
      <c r="D162" s="49">
        <f t="shared" si="109"/>
        <v>0</v>
      </c>
      <c r="E162" s="49">
        <f t="shared" si="109"/>
        <v>0</v>
      </c>
      <c r="F162" s="49">
        <f t="shared" si="109"/>
        <v>0</v>
      </c>
      <c r="G162" s="49">
        <f t="shared" si="109"/>
        <v>0</v>
      </c>
      <c r="H162" s="49">
        <f t="shared" si="109"/>
        <v>0</v>
      </c>
      <c r="I162" s="49">
        <f t="shared" si="109"/>
        <v>0</v>
      </c>
      <c r="J162" s="49">
        <f t="shared" si="109"/>
        <v>0</v>
      </c>
      <c r="K162" s="49">
        <f t="shared" si="109"/>
        <v>0</v>
      </c>
      <c r="L162" s="49">
        <f t="shared" si="109"/>
        <v>0</v>
      </c>
      <c r="M162" s="49">
        <f t="shared" si="109"/>
        <v>0</v>
      </c>
      <c r="N162" s="49">
        <f t="shared" si="109"/>
        <v>0</v>
      </c>
      <c r="O162" s="49">
        <f t="shared" ref="O162" si="110">ROUND(O71*O117/O136,0)</f>
        <v>0</v>
      </c>
    </row>
    <row r="163" spans="2:15" x14ac:dyDescent="0.15">
      <c r="B163" s="103" t="s">
        <v>159</v>
      </c>
      <c r="C163" s="49">
        <f t="shared" ref="C163:N163" si="111">ROUND(C72*C118/C137,0)</f>
        <v>9</v>
      </c>
      <c r="D163" s="49">
        <f t="shared" si="111"/>
        <v>10</v>
      </c>
      <c r="E163" s="49">
        <f t="shared" si="111"/>
        <v>10</v>
      </c>
      <c r="F163" s="49">
        <f t="shared" si="111"/>
        <v>16</v>
      </c>
      <c r="G163" s="49">
        <f t="shared" si="111"/>
        <v>0</v>
      </c>
      <c r="H163" s="49">
        <f t="shared" si="111"/>
        <v>0</v>
      </c>
      <c r="I163" s="49">
        <f t="shared" si="111"/>
        <v>0</v>
      </c>
      <c r="J163" s="49">
        <f t="shared" si="111"/>
        <v>0</v>
      </c>
      <c r="K163" s="49">
        <f t="shared" si="111"/>
        <v>0</v>
      </c>
      <c r="L163" s="49">
        <f t="shared" si="111"/>
        <v>0</v>
      </c>
      <c r="M163" s="49">
        <f t="shared" si="111"/>
        <v>0</v>
      </c>
      <c r="N163" s="49">
        <f t="shared" si="111"/>
        <v>0</v>
      </c>
      <c r="O163" s="49">
        <f t="shared" ref="O163" si="112">ROUND(O72*O118/O137,0)</f>
        <v>0</v>
      </c>
    </row>
    <row r="164" spans="2:15" x14ac:dyDescent="0.15">
      <c r="B164" s="103" t="s">
        <v>160</v>
      </c>
      <c r="C164" s="49">
        <f t="shared" ref="C164:E165" si="113">ROUND(C73*C119/C138,0)</f>
        <v>0</v>
      </c>
      <c r="D164" s="49">
        <f t="shared" si="113"/>
        <v>0</v>
      </c>
      <c r="E164" s="49">
        <f t="shared" si="113"/>
        <v>0</v>
      </c>
      <c r="F164" s="49">
        <v>0</v>
      </c>
      <c r="G164" s="49">
        <v>0</v>
      </c>
      <c r="H164" s="49">
        <f>ROUND(H73*H119/H138,0)</f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49">
        <v>0</v>
      </c>
      <c r="O164" s="49">
        <v>0</v>
      </c>
    </row>
    <row r="165" spans="2:15" x14ac:dyDescent="0.15">
      <c r="B165" s="103" t="s">
        <v>161</v>
      </c>
      <c r="C165" s="49">
        <f t="shared" si="113"/>
        <v>15</v>
      </c>
      <c r="D165" s="49">
        <f t="shared" si="113"/>
        <v>18</v>
      </c>
      <c r="E165" s="49">
        <f t="shared" si="113"/>
        <v>0</v>
      </c>
      <c r="F165" s="49">
        <f>ROUND(F74*F120/F139,0)</f>
        <v>9</v>
      </c>
      <c r="G165" s="49">
        <f>ROUND(G74*G120/G139,0)</f>
        <v>17</v>
      </c>
      <c r="H165" s="49">
        <f>ROUND(H74*H120/H139,0)</f>
        <v>20</v>
      </c>
      <c r="I165" s="49">
        <f t="shared" ref="I165:N165" si="114">ROUND(I74*I120/I139,0)</f>
        <v>23</v>
      </c>
      <c r="J165" s="49">
        <f t="shared" si="114"/>
        <v>27</v>
      </c>
      <c r="K165" s="49">
        <f t="shared" si="114"/>
        <v>25</v>
      </c>
      <c r="L165" s="49">
        <f t="shared" si="114"/>
        <v>21</v>
      </c>
      <c r="M165" s="49">
        <f t="shared" si="114"/>
        <v>22</v>
      </c>
      <c r="N165" s="49">
        <f t="shared" si="114"/>
        <v>30</v>
      </c>
      <c r="O165" s="49">
        <f t="shared" ref="O165" si="115">ROUND(O74*O120/O139,0)</f>
        <v>36</v>
      </c>
    </row>
    <row r="166" spans="2:15" x14ac:dyDescent="0.15">
      <c r="B166" s="113" t="s">
        <v>162</v>
      </c>
      <c r="C166" s="114"/>
      <c r="D166" s="114"/>
      <c r="E166" s="114"/>
      <c r="F166" s="114"/>
      <c r="G166" s="114"/>
      <c r="H166" s="114"/>
      <c r="I166" s="114"/>
    </row>
    <row r="167" spans="2:15" x14ac:dyDescent="0.15">
      <c r="B167" s="113" t="s">
        <v>163</v>
      </c>
      <c r="C167" s="114"/>
      <c r="D167" s="114"/>
      <c r="E167" s="114"/>
      <c r="F167" s="114"/>
      <c r="G167" s="114"/>
      <c r="H167" s="114"/>
      <c r="I167" s="114"/>
    </row>
    <row r="168" spans="2:15" x14ac:dyDescent="0.15">
      <c r="B168" s="106" t="s">
        <v>164</v>
      </c>
      <c r="C168" s="49">
        <f t="shared" ref="C168:N168" si="116">ROUND(C77*C123/C142,0)</f>
        <v>0</v>
      </c>
      <c r="D168" s="49">
        <f t="shared" si="116"/>
        <v>0</v>
      </c>
      <c r="E168" s="49">
        <f t="shared" si="116"/>
        <v>0</v>
      </c>
      <c r="F168" s="49">
        <f t="shared" si="116"/>
        <v>0</v>
      </c>
      <c r="G168" s="49">
        <f t="shared" si="116"/>
        <v>0</v>
      </c>
      <c r="H168" s="49">
        <f t="shared" si="116"/>
        <v>0</v>
      </c>
      <c r="I168" s="49">
        <f t="shared" si="116"/>
        <v>0</v>
      </c>
      <c r="J168" s="49">
        <f t="shared" si="116"/>
        <v>0</v>
      </c>
      <c r="K168" s="49">
        <f t="shared" si="116"/>
        <v>0</v>
      </c>
      <c r="L168" s="49">
        <f t="shared" si="116"/>
        <v>0</v>
      </c>
      <c r="M168" s="49">
        <f t="shared" si="116"/>
        <v>0</v>
      </c>
      <c r="N168" s="49">
        <f t="shared" si="116"/>
        <v>0</v>
      </c>
      <c r="O168" s="49">
        <f t="shared" ref="O168" si="117">ROUND(O77*O123/O142,0)</f>
        <v>0</v>
      </c>
    </row>
    <row r="169" spans="2:15" x14ac:dyDescent="0.15">
      <c r="B169" s="43" t="s">
        <v>197</v>
      </c>
      <c r="C169" s="47">
        <f>SUM(C170:C176)</f>
        <v>39</v>
      </c>
      <c r="D169" s="47">
        <f t="shared" ref="D169:H169" si="118">SUM(D170:D176)</f>
        <v>37</v>
      </c>
      <c r="E169" s="47">
        <f t="shared" si="118"/>
        <v>42</v>
      </c>
      <c r="F169" s="47">
        <f t="shared" si="118"/>
        <v>46</v>
      </c>
      <c r="G169" s="47">
        <f t="shared" si="118"/>
        <v>34</v>
      </c>
      <c r="H169" s="47">
        <f t="shared" si="118"/>
        <v>37</v>
      </c>
      <c r="I169" s="47">
        <f t="shared" ref="I169:J169" si="119">SUM(I170:I176)</f>
        <v>41</v>
      </c>
      <c r="J169" s="47">
        <f t="shared" si="119"/>
        <v>46</v>
      </c>
      <c r="K169" s="47">
        <f t="shared" ref="K169:L169" si="120">SUM(K170:K176)</f>
        <v>54</v>
      </c>
      <c r="L169" s="47">
        <f t="shared" si="120"/>
        <v>55</v>
      </c>
      <c r="M169" s="47">
        <f t="shared" ref="M169:N169" si="121">SUM(M170:M176)</f>
        <v>63</v>
      </c>
      <c r="N169" s="47">
        <f t="shared" si="121"/>
        <v>80</v>
      </c>
      <c r="O169" s="47">
        <f t="shared" ref="O169" si="122">SUM(O170:O176)</f>
        <v>70</v>
      </c>
    </row>
    <row r="170" spans="2:15" x14ac:dyDescent="0.15">
      <c r="B170" s="102" t="s">
        <v>158</v>
      </c>
      <c r="C170" s="49">
        <f t="shared" ref="C170:N170" si="123">ROUND(C71*C126/C136,0)</f>
        <v>0</v>
      </c>
      <c r="D170" s="49">
        <f t="shared" si="123"/>
        <v>0</v>
      </c>
      <c r="E170" s="49">
        <f t="shared" si="123"/>
        <v>0</v>
      </c>
      <c r="F170" s="49">
        <f t="shared" si="123"/>
        <v>0</v>
      </c>
      <c r="G170" s="49">
        <f t="shared" si="123"/>
        <v>0</v>
      </c>
      <c r="H170" s="49">
        <f t="shared" si="123"/>
        <v>0</v>
      </c>
      <c r="I170" s="49">
        <f t="shared" si="123"/>
        <v>0</v>
      </c>
      <c r="J170" s="49">
        <f t="shared" si="123"/>
        <v>0</v>
      </c>
      <c r="K170" s="49">
        <f t="shared" si="123"/>
        <v>0</v>
      </c>
      <c r="L170" s="49">
        <f t="shared" si="123"/>
        <v>0</v>
      </c>
      <c r="M170" s="49">
        <f t="shared" si="123"/>
        <v>0</v>
      </c>
      <c r="N170" s="49">
        <f t="shared" si="123"/>
        <v>0</v>
      </c>
      <c r="O170" s="49">
        <f t="shared" ref="O170" si="124">ROUND(O71*O126/O136,0)</f>
        <v>0</v>
      </c>
    </row>
    <row r="171" spans="2:15" x14ac:dyDescent="0.15">
      <c r="B171" s="103" t="s">
        <v>159</v>
      </c>
      <c r="C171" s="49">
        <f t="shared" ref="C171:N171" si="125">ROUND(C72*C127/C137,0)</f>
        <v>17</v>
      </c>
      <c r="D171" s="49">
        <f t="shared" si="125"/>
        <v>19</v>
      </c>
      <c r="E171" s="49">
        <f t="shared" si="125"/>
        <v>20</v>
      </c>
      <c r="F171" s="49">
        <f t="shared" si="125"/>
        <v>32</v>
      </c>
      <c r="G171" s="49">
        <f t="shared" si="125"/>
        <v>17</v>
      </c>
      <c r="H171" s="49">
        <f t="shared" si="125"/>
        <v>17</v>
      </c>
      <c r="I171" s="49">
        <f t="shared" si="125"/>
        <v>18</v>
      </c>
      <c r="J171" s="49">
        <f t="shared" si="125"/>
        <v>19</v>
      </c>
      <c r="K171" s="49">
        <f t="shared" si="125"/>
        <v>26</v>
      </c>
      <c r="L171" s="49">
        <f t="shared" si="125"/>
        <v>26</v>
      </c>
      <c r="M171" s="49">
        <f t="shared" si="125"/>
        <v>38</v>
      </c>
      <c r="N171" s="49">
        <f t="shared" si="125"/>
        <v>44</v>
      </c>
      <c r="O171" s="49">
        <f t="shared" ref="O171" si="126">ROUND(O72*O127/O137,0)</f>
        <v>39</v>
      </c>
    </row>
    <row r="172" spans="2:15" x14ac:dyDescent="0.15">
      <c r="B172" s="103" t="s">
        <v>160</v>
      </c>
      <c r="C172" s="49">
        <f t="shared" ref="C172:E173" si="127">ROUND(C73*C128/C138,0)</f>
        <v>0</v>
      </c>
      <c r="D172" s="49">
        <f t="shared" si="127"/>
        <v>0</v>
      </c>
      <c r="E172" s="49">
        <f t="shared" si="127"/>
        <v>0</v>
      </c>
      <c r="F172" s="49">
        <v>0</v>
      </c>
      <c r="G172" s="49">
        <v>0</v>
      </c>
      <c r="H172" s="49">
        <f>ROUND(H73*H128/H138,0)</f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49">
        <v>0</v>
      </c>
      <c r="O172" s="49">
        <v>0</v>
      </c>
    </row>
    <row r="173" spans="2:15" x14ac:dyDescent="0.15">
      <c r="B173" s="103" t="s">
        <v>161</v>
      </c>
      <c r="C173" s="49">
        <f t="shared" si="127"/>
        <v>22</v>
      </c>
      <c r="D173" s="49">
        <f t="shared" si="127"/>
        <v>18</v>
      </c>
      <c r="E173" s="49">
        <f t="shared" si="127"/>
        <v>22</v>
      </c>
      <c r="F173" s="49">
        <f>ROUND(F74*F129/F139,0)</f>
        <v>14</v>
      </c>
      <c r="G173" s="49">
        <f>ROUND(G74*G129/G139,0)</f>
        <v>17</v>
      </c>
      <c r="H173" s="49">
        <f>ROUND(H74*H129/H139,0)</f>
        <v>20</v>
      </c>
      <c r="I173" s="49">
        <f t="shared" ref="I173:N173" si="128">ROUND(I74*I129/I139,0)</f>
        <v>23</v>
      </c>
      <c r="J173" s="49">
        <f t="shared" si="128"/>
        <v>27</v>
      </c>
      <c r="K173" s="49">
        <f t="shared" si="128"/>
        <v>28</v>
      </c>
      <c r="L173" s="49">
        <f t="shared" si="128"/>
        <v>29</v>
      </c>
      <c r="M173" s="49">
        <f t="shared" si="128"/>
        <v>25</v>
      </c>
      <c r="N173" s="49">
        <f t="shared" si="128"/>
        <v>36</v>
      </c>
      <c r="O173" s="49">
        <f t="shared" ref="O173" si="129">ROUND(O74*O129/O139,0)</f>
        <v>31</v>
      </c>
    </row>
    <row r="174" spans="2:15" x14ac:dyDescent="0.15">
      <c r="B174" s="113" t="s">
        <v>162</v>
      </c>
      <c r="C174" s="114"/>
      <c r="D174" s="114"/>
      <c r="E174" s="114"/>
      <c r="F174" s="114"/>
      <c r="G174" s="114"/>
      <c r="H174" s="114"/>
      <c r="I174" s="114"/>
    </row>
    <row r="175" spans="2:15" x14ac:dyDescent="0.15">
      <c r="B175" s="113" t="s">
        <v>163</v>
      </c>
      <c r="C175" s="114"/>
      <c r="D175" s="114"/>
      <c r="E175" s="114"/>
      <c r="F175" s="114"/>
      <c r="G175" s="114"/>
      <c r="H175" s="114"/>
      <c r="I175" s="114"/>
    </row>
    <row r="176" spans="2:15" x14ac:dyDescent="0.15">
      <c r="B176" s="106" t="s">
        <v>164</v>
      </c>
      <c r="C176" s="53">
        <f t="shared" ref="C176:N176" si="130">ROUND(C77*C132/C142,0)</f>
        <v>0</v>
      </c>
      <c r="D176" s="53">
        <f t="shared" si="130"/>
        <v>0</v>
      </c>
      <c r="E176" s="53">
        <f t="shared" si="130"/>
        <v>0</v>
      </c>
      <c r="F176" s="53">
        <f t="shared" si="130"/>
        <v>0</v>
      </c>
      <c r="G176" s="53">
        <f t="shared" si="130"/>
        <v>0</v>
      </c>
      <c r="H176" s="53">
        <f t="shared" si="130"/>
        <v>0</v>
      </c>
      <c r="I176" s="53">
        <f t="shared" si="130"/>
        <v>0</v>
      </c>
      <c r="J176" s="53">
        <f t="shared" si="130"/>
        <v>0</v>
      </c>
      <c r="K176" s="53">
        <f t="shared" si="130"/>
        <v>0</v>
      </c>
      <c r="L176" s="53">
        <f t="shared" si="130"/>
        <v>0</v>
      </c>
      <c r="M176" s="53">
        <f t="shared" si="130"/>
        <v>0</v>
      </c>
      <c r="N176" s="53">
        <f t="shared" si="130"/>
        <v>0</v>
      </c>
      <c r="O176" s="53">
        <f t="shared" ref="O176" si="131">ROUND(O77*O132/O142,0)</f>
        <v>0</v>
      </c>
    </row>
    <row r="177" spans="1:15" x14ac:dyDescent="0.15">
      <c r="B177" s="452" t="s">
        <v>492</v>
      </c>
      <c r="C177" s="451">
        <f>C145+C153+C161+C169-地域観光消費2!D29</f>
        <v>0</v>
      </c>
      <c r="D177" s="451">
        <f>D145+D153+D161+D169-地域観光消費2!E29</f>
        <v>0</v>
      </c>
      <c r="E177" s="451">
        <f>E145+E153+E161+E169-地域観光消費2!F29</f>
        <v>0</v>
      </c>
      <c r="F177" s="451">
        <f>F145+F153+F161+F169-地域観光消費2!G29</f>
        <v>0</v>
      </c>
      <c r="G177" s="451">
        <f>G145+G153+G161+G169-地域観光消費2!H29</f>
        <v>0</v>
      </c>
      <c r="H177" s="451">
        <f>H145+H153+H161+H169-地域観光消費2!I29</f>
        <v>0</v>
      </c>
      <c r="I177" s="451">
        <f>I145+I153+I161+I169-地域観光消費2!J29</f>
        <v>0</v>
      </c>
      <c r="J177" s="451">
        <f>J145+J153+J161+J169-地域観光消費2!K29</f>
        <v>0</v>
      </c>
      <c r="K177" s="451">
        <f>K145+K153+K161+K169-地域観光消費2!L29</f>
        <v>0</v>
      </c>
      <c r="L177" s="451">
        <f>L145+L153+L161+L169-地域観光消費2!M29</f>
        <v>0</v>
      </c>
      <c r="M177" s="451">
        <f>M145+M153+M161+M169-地域観光消費2!N29</f>
        <v>0</v>
      </c>
      <c r="N177" s="451">
        <f>N145+N153+N161+N169-地域観光消費2!O29</f>
        <v>0</v>
      </c>
      <c r="O177" s="451">
        <f>O145+O153+O161+O169-地域観光消費2!P29</f>
        <v>0</v>
      </c>
    </row>
    <row r="178" spans="1:15" x14ac:dyDescent="0.15">
      <c r="A178" t="s">
        <v>254</v>
      </c>
      <c r="B178" s="145" t="s">
        <v>255</v>
      </c>
      <c r="C178" s="68">
        <f>交通費単価!E22</f>
        <v>2440</v>
      </c>
      <c r="D178" s="68">
        <f>交通費単価!H22</f>
        <v>2440</v>
      </c>
      <c r="E178" s="54">
        <f>交通費単価!K22</f>
        <v>2440</v>
      </c>
      <c r="F178" s="68">
        <f>交通費単価!O22</f>
        <v>2440</v>
      </c>
      <c r="G178" s="68">
        <f>交通費単価!S22</f>
        <v>2440</v>
      </c>
      <c r="H178" s="68">
        <f>交通費単価!W22</f>
        <v>2440</v>
      </c>
      <c r="I178" s="68">
        <f>交通費単価!AA22</f>
        <v>2303</v>
      </c>
      <c r="J178" s="68">
        <f>交通費単価!AE22</f>
        <v>2090</v>
      </c>
      <c r="K178" s="68">
        <f>交通費単価!AI22</f>
        <v>1862</v>
      </c>
      <c r="L178" s="68">
        <f>交通費単価!AM22</f>
        <v>1659</v>
      </c>
      <c r="M178" s="68">
        <f>交通費単価!AQ22</f>
        <v>1478</v>
      </c>
      <c r="N178" s="68">
        <f>交通費単価!AU22</f>
        <v>1478</v>
      </c>
      <c r="O178" s="68">
        <f>交通費単価!AY22</f>
        <v>1478</v>
      </c>
    </row>
    <row r="179" spans="1:15" x14ac:dyDescent="0.15">
      <c r="B179" s="145" t="s">
        <v>256</v>
      </c>
      <c r="C179" s="68">
        <f>交通費単価!E23</f>
        <v>13180</v>
      </c>
      <c r="D179" s="68">
        <f>交通費単価!H23</f>
        <v>13180</v>
      </c>
      <c r="E179" s="54">
        <f>交通費単価!K23</f>
        <v>13180</v>
      </c>
      <c r="F179" s="68">
        <f>交通費単価!O23</f>
        <v>13580</v>
      </c>
      <c r="G179" s="68">
        <f>交通費単価!S23</f>
        <v>13590</v>
      </c>
      <c r="H179" s="68">
        <f>交通費単価!W23</f>
        <v>13580</v>
      </c>
      <c r="I179" s="68">
        <f>交通費単価!AA23</f>
        <v>12817</v>
      </c>
      <c r="J179" s="60">
        <f>交通費単価!AE23</f>
        <v>12450</v>
      </c>
      <c r="K179" s="60">
        <f>交通費単価!AI23</f>
        <v>12408</v>
      </c>
      <c r="L179" s="60">
        <f>交通費単価!AM23</f>
        <v>12611</v>
      </c>
      <c r="M179" s="60">
        <f>交通費単価!AQ23</f>
        <v>12792</v>
      </c>
      <c r="N179" s="60">
        <f>交通費単価!AU23</f>
        <v>11070</v>
      </c>
      <c r="O179" s="60">
        <f>交通費単価!AY23</f>
        <v>11070</v>
      </c>
    </row>
    <row r="180" spans="1:15" x14ac:dyDescent="0.15">
      <c r="A180" s="150" t="s">
        <v>260</v>
      </c>
      <c r="B180" s="146" t="s">
        <v>257</v>
      </c>
      <c r="C180" s="47">
        <f t="shared" ref="C180:N180" si="132">C7*C178/1000</f>
        <v>18971</v>
      </c>
      <c r="D180" s="47">
        <f t="shared" si="132"/>
        <v>21418.32</v>
      </c>
      <c r="E180" s="47">
        <f t="shared" si="132"/>
        <v>20032.400000000001</v>
      </c>
      <c r="F180" s="47">
        <f t="shared" si="132"/>
        <v>22013.899600000001</v>
      </c>
      <c r="G180" s="47">
        <f t="shared" si="132"/>
        <v>22404.080000000002</v>
      </c>
      <c r="H180" s="47">
        <f t="shared" si="132"/>
        <v>27103.52</v>
      </c>
      <c r="I180" s="47">
        <f t="shared" si="132"/>
        <v>22922.993407999998</v>
      </c>
      <c r="J180" s="47">
        <f t="shared" si="132"/>
        <v>20622.03</v>
      </c>
      <c r="K180" s="47">
        <f t="shared" si="132"/>
        <v>16517.802</v>
      </c>
      <c r="L180" s="47">
        <f t="shared" si="132"/>
        <v>15569.802926999999</v>
      </c>
      <c r="M180" s="47">
        <f t="shared" si="132"/>
        <v>5625.4527500000004</v>
      </c>
      <c r="N180" s="47">
        <f t="shared" si="132"/>
        <v>6954.3801919999996</v>
      </c>
      <c r="O180" s="47">
        <f t="shared" ref="O180" si="133">O7*O178/1000</f>
        <v>10344.394891999998</v>
      </c>
    </row>
    <row r="181" spans="1:15" x14ac:dyDescent="0.15">
      <c r="B181" s="147" t="s">
        <v>258</v>
      </c>
      <c r="C181" s="49">
        <f t="shared" ref="C181:N181" si="134">C8*C179/1000</f>
        <v>11690.66</v>
      </c>
      <c r="D181" s="49">
        <f t="shared" si="134"/>
        <v>13048.2</v>
      </c>
      <c r="E181" s="49">
        <f t="shared" si="134"/>
        <v>10544</v>
      </c>
      <c r="F181" s="49">
        <f t="shared" si="134"/>
        <v>11268.167960000002</v>
      </c>
      <c r="G181" s="49">
        <f t="shared" si="134"/>
        <v>11415.6</v>
      </c>
      <c r="H181" s="49">
        <f t="shared" si="134"/>
        <v>24036.6</v>
      </c>
      <c r="I181" s="49">
        <f t="shared" si="134"/>
        <v>17302.95</v>
      </c>
      <c r="J181" s="49">
        <f t="shared" si="134"/>
        <v>13657.65</v>
      </c>
      <c r="K181" s="49">
        <f t="shared" si="134"/>
        <v>18078.455999999998</v>
      </c>
      <c r="L181" s="49">
        <f t="shared" si="134"/>
        <v>12372.450323999999</v>
      </c>
      <c r="M181" s="49">
        <f t="shared" si="134"/>
        <v>6322.6634639999993</v>
      </c>
      <c r="N181" s="49">
        <f t="shared" si="134"/>
        <v>7819.2059399999998</v>
      </c>
      <c r="O181" s="49">
        <f t="shared" ref="O181" si="135">O8*O179/1000</f>
        <v>15022.133909999999</v>
      </c>
    </row>
    <row r="182" spans="1:15" x14ac:dyDescent="0.15">
      <c r="A182" s="61"/>
      <c r="B182" s="148" t="s">
        <v>259</v>
      </c>
      <c r="C182" s="60">
        <f>C180+C181</f>
        <v>30661.66</v>
      </c>
      <c r="D182" s="60">
        <f t="shared" ref="D182:H182" si="136">D180+D181</f>
        <v>34466.520000000004</v>
      </c>
      <c r="E182" s="60">
        <f t="shared" si="136"/>
        <v>30576.400000000001</v>
      </c>
      <c r="F182" s="60">
        <f t="shared" si="136"/>
        <v>33282.067560000003</v>
      </c>
      <c r="G182" s="60">
        <f t="shared" si="136"/>
        <v>33819.68</v>
      </c>
      <c r="H182" s="60">
        <f t="shared" si="136"/>
        <v>51140.119999999995</v>
      </c>
      <c r="I182" s="60">
        <f t="shared" ref="I182:J182" si="137">I180+I181</f>
        <v>40225.943407999999</v>
      </c>
      <c r="J182" s="60">
        <f t="shared" si="137"/>
        <v>34279.68</v>
      </c>
      <c r="K182" s="60">
        <f t="shared" ref="K182:L182" si="138">K180+K181</f>
        <v>34596.258000000002</v>
      </c>
      <c r="L182" s="60">
        <f t="shared" si="138"/>
        <v>27942.253250999998</v>
      </c>
      <c r="M182" s="60">
        <f t="shared" ref="M182:N182" si="139">M180+M181</f>
        <v>11948.116214</v>
      </c>
      <c r="N182" s="60">
        <f t="shared" si="139"/>
        <v>14773.586132</v>
      </c>
      <c r="O182" s="60">
        <f t="shared" ref="O182" si="140">O180+O181</f>
        <v>25366.528801999997</v>
      </c>
    </row>
    <row r="183" spans="1:15" x14ac:dyDescent="0.15">
      <c r="A183" s="154" t="s">
        <v>261</v>
      </c>
      <c r="B183" s="151" t="s">
        <v>262</v>
      </c>
      <c r="C183" s="152">
        <f>ROUND(C185*C180/C182,0)</f>
        <v>18852</v>
      </c>
      <c r="D183" s="152">
        <f t="shared" ref="D183:H183" si="141">ROUND(D185*D180/D182,0)</f>
        <v>21617</v>
      </c>
      <c r="E183" s="152">
        <f t="shared" si="141"/>
        <v>20153</v>
      </c>
      <c r="F183" s="152">
        <f t="shared" si="141"/>
        <v>21942</v>
      </c>
      <c r="G183" s="152">
        <f t="shared" si="141"/>
        <v>20932</v>
      </c>
      <c r="H183" s="152">
        <f t="shared" si="141"/>
        <v>25899</v>
      </c>
      <c r="I183" s="152">
        <f t="shared" ref="I183:J183" si="142">ROUND(I185*I180/I182,0)</f>
        <v>25915</v>
      </c>
      <c r="J183" s="152">
        <f t="shared" si="142"/>
        <v>26235</v>
      </c>
      <c r="K183" s="152">
        <f t="shared" ref="K183:L183" si="143">ROUND(K185*K180/K182,0)</f>
        <v>19247</v>
      </c>
      <c r="L183" s="152">
        <f t="shared" si="143"/>
        <v>20876</v>
      </c>
      <c r="M183" s="152">
        <f t="shared" ref="M183:N183" si="144">ROUND(M185*M180/M182,0)</f>
        <v>6095</v>
      </c>
      <c r="N183" s="152">
        <f t="shared" si="144"/>
        <v>9585</v>
      </c>
      <c r="O183" s="152">
        <f t="shared" ref="O183" si="145">ROUND(O185*O180/O182,0)</f>
        <v>13517</v>
      </c>
    </row>
    <row r="184" spans="1:15" x14ac:dyDescent="0.15">
      <c r="B184" s="153" t="s">
        <v>263</v>
      </c>
      <c r="C184" s="50">
        <f>C185-C183</f>
        <v>11617</v>
      </c>
      <c r="D184" s="50">
        <f t="shared" ref="D184:H184" si="146">D185-D183</f>
        <v>13169</v>
      </c>
      <c r="E184" s="50">
        <f t="shared" si="146"/>
        <v>10608</v>
      </c>
      <c r="F184" s="50">
        <f t="shared" si="146"/>
        <v>11231</v>
      </c>
      <c r="G184" s="50">
        <f t="shared" si="146"/>
        <v>10666</v>
      </c>
      <c r="H184" s="50">
        <f t="shared" si="146"/>
        <v>22968</v>
      </c>
      <c r="I184" s="50">
        <f t="shared" ref="I184:J184" si="147">I185-I183</f>
        <v>19561</v>
      </c>
      <c r="J184" s="50">
        <f t="shared" si="147"/>
        <v>17375</v>
      </c>
      <c r="K184" s="50">
        <f t="shared" ref="K184:L184" si="148">K185-K183</f>
        <v>21065</v>
      </c>
      <c r="L184" s="50">
        <f t="shared" si="148"/>
        <v>16589</v>
      </c>
      <c r="M184" s="50">
        <f t="shared" ref="M184:N184" si="149">M185-M183</f>
        <v>6850</v>
      </c>
      <c r="N184" s="50">
        <f t="shared" si="149"/>
        <v>10777</v>
      </c>
      <c r="O184" s="50">
        <f t="shared" ref="O184" si="150">O185-O183</f>
        <v>19629</v>
      </c>
    </row>
    <row r="185" spans="1:15" x14ac:dyDescent="0.15">
      <c r="A185" s="61"/>
      <c r="B185" s="148" t="s">
        <v>264</v>
      </c>
      <c r="C185" s="60">
        <f>C83</f>
        <v>30469</v>
      </c>
      <c r="D185" s="60">
        <f t="shared" ref="D185:I185" si="151">D83</f>
        <v>34786</v>
      </c>
      <c r="E185" s="60">
        <f t="shared" si="151"/>
        <v>30761</v>
      </c>
      <c r="F185" s="60">
        <f t="shared" si="151"/>
        <v>33173</v>
      </c>
      <c r="G185" s="60">
        <f t="shared" si="151"/>
        <v>31598</v>
      </c>
      <c r="H185" s="60">
        <f t="shared" si="151"/>
        <v>48867</v>
      </c>
      <c r="I185" s="60">
        <f t="shared" si="151"/>
        <v>45476</v>
      </c>
      <c r="J185" s="60">
        <f t="shared" ref="J185:K185" si="152">J83</f>
        <v>43610</v>
      </c>
      <c r="K185" s="60">
        <f t="shared" si="152"/>
        <v>40312</v>
      </c>
      <c r="L185" s="60">
        <f t="shared" ref="L185:M185" si="153">L83</f>
        <v>37465</v>
      </c>
      <c r="M185" s="60">
        <f t="shared" si="153"/>
        <v>12945</v>
      </c>
      <c r="N185" s="60">
        <f t="shared" ref="N185:O185" si="154">N83</f>
        <v>20362</v>
      </c>
      <c r="O185" s="60">
        <f t="shared" si="154"/>
        <v>33146</v>
      </c>
    </row>
    <row r="187" spans="1:15" x14ac:dyDescent="0.15">
      <c r="A187" t="s">
        <v>173</v>
      </c>
      <c r="B187" s="67"/>
      <c r="C187" s="345" t="s">
        <v>169</v>
      </c>
      <c r="D187" s="345" t="s">
        <v>70</v>
      </c>
      <c r="E187" s="789" t="s">
        <v>67</v>
      </c>
      <c r="F187" s="345" t="s">
        <v>61</v>
      </c>
      <c r="G187" s="345" t="s">
        <v>60</v>
      </c>
      <c r="H187" s="345" t="s">
        <v>75</v>
      </c>
      <c r="I187" s="345" t="s">
        <v>76</v>
      </c>
      <c r="J187" s="345" t="s">
        <v>395</v>
      </c>
      <c r="K187" s="345" t="s">
        <v>447</v>
      </c>
      <c r="L187" s="345" t="s">
        <v>464</v>
      </c>
      <c r="M187" s="345" t="s">
        <v>514</v>
      </c>
      <c r="N187" s="345" t="s">
        <v>2170</v>
      </c>
      <c r="O187" s="345" t="s">
        <v>2197</v>
      </c>
    </row>
    <row r="188" spans="1:15" x14ac:dyDescent="0.15">
      <c r="B188" s="43" t="s">
        <v>194</v>
      </c>
      <c r="C188" s="47">
        <f>C189+C190</f>
        <v>27347</v>
      </c>
      <c r="D188" s="47">
        <f t="shared" ref="D188:H188" si="155">D189+D190</f>
        <v>31442</v>
      </c>
      <c r="E188" s="47">
        <f t="shared" si="155"/>
        <v>27560</v>
      </c>
      <c r="F188" s="47">
        <f t="shared" si="155"/>
        <v>30187</v>
      </c>
      <c r="G188" s="47">
        <f t="shared" si="155"/>
        <v>28798</v>
      </c>
      <c r="H188" s="47">
        <f t="shared" si="155"/>
        <v>45771</v>
      </c>
      <c r="I188" s="47">
        <f t="shared" ref="I188:J188" si="156">I189+I190</f>
        <v>41810</v>
      </c>
      <c r="J188" s="47">
        <f t="shared" si="156"/>
        <v>39680</v>
      </c>
      <c r="K188" s="47">
        <f t="shared" ref="K188:L188" si="157">K189+K190</f>
        <v>36809</v>
      </c>
      <c r="L188" s="47">
        <f t="shared" si="157"/>
        <v>34163</v>
      </c>
      <c r="M188" s="47">
        <f t="shared" ref="M188:N188" si="158">M189+M190</f>
        <v>10528</v>
      </c>
      <c r="N188" s="47">
        <f t="shared" si="158"/>
        <v>17037</v>
      </c>
      <c r="O188" s="47">
        <f t="shared" ref="O188" si="159">O189+O190</f>
        <v>29639</v>
      </c>
    </row>
    <row r="189" spans="1:15" x14ac:dyDescent="0.15">
      <c r="B189" s="457" t="s">
        <v>165</v>
      </c>
      <c r="C189" s="458">
        <f>ROUND(C183*C97/C133,0)+1</f>
        <v>16024</v>
      </c>
      <c r="D189" s="458">
        <f t="shared" ref="D189:O189" si="160">ROUND(D183*D97/D133,0)</f>
        <v>18584</v>
      </c>
      <c r="E189" s="458">
        <f>ROUND(E183*E97/E133,0)-1</f>
        <v>17260</v>
      </c>
      <c r="F189" s="458">
        <f>ROUND(F183*F97/F133,0)-1</f>
        <v>19286</v>
      </c>
      <c r="G189" s="458">
        <f>ROUND(G183*G97/G133,0)-1</f>
        <v>18808</v>
      </c>
      <c r="H189" s="458">
        <f t="shared" si="160"/>
        <v>23551</v>
      </c>
      <c r="I189" s="458">
        <f>ROUND(I183*I97/I133,0)+1</f>
        <v>23100</v>
      </c>
      <c r="J189" s="458">
        <f>ROUND(J183*J97/J133,0)-1</f>
        <v>23250</v>
      </c>
      <c r="K189" s="458">
        <f>ROUND(K183*K97/K133,0)+1</f>
        <v>16568</v>
      </c>
      <c r="L189" s="458">
        <f t="shared" si="160"/>
        <v>18241</v>
      </c>
      <c r="M189" s="458">
        <f t="shared" si="160"/>
        <v>4440</v>
      </c>
      <c r="N189" s="458">
        <f>ROUND(N183*N97/N133,0)+1</f>
        <v>7146</v>
      </c>
      <c r="O189" s="458">
        <f t="shared" si="160"/>
        <v>10931</v>
      </c>
    </row>
    <row r="190" spans="1:15" x14ac:dyDescent="0.15">
      <c r="B190" s="106" t="s">
        <v>166</v>
      </c>
      <c r="C190" s="49">
        <f>ROUND(C184*C98/C134,0)</f>
        <v>11323</v>
      </c>
      <c r="D190" s="49">
        <f t="shared" ref="D190:H190" si="161">ROUND(D184*D98/D134,0)</f>
        <v>12858</v>
      </c>
      <c r="E190" s="49">
        <f t="shared" si="161"/>
        <v>10300</v>
      </c>
      <c r="F190" s="49">
        <f t="shared" si="161"/>
        <v>10901</v>
      </c>
      <c r="G190" s="49">
        <f t="shared" si="161"/>
        <v>9990</v>
      </c>
      <c r="H190" s="49">
        <f t="shared" si="161"/>
        <v>22220</v>
      </c>
      <c r="I190" s="49">
        <f t="shared" ref="I190:J190" si="162">ROUND(I184*I98/I134,0)</f>
        <v>18710</v>
      </c>
      <c r="J190" s="49">
        <f t="shared" si="162"/>
        <v>16430</v>
      </c>
      <c r="K190" s="49">
        <f t="shared" ref="K190:L190" si="163">ROUND(K184*K98/K134,0)</f>
        <v>20241</v>
      </c>
      <c r="L190" s="49">
        <f t="shared" si="163"/>
        <v>15922</v>
      </c>
      <c r="M190" s="49">
        <f t="shared" ref="M190:N190" si="164">ROUND(M184*M98/M134,0)</f>
        <v>6088</v>
      </c>
      <c r="N190" s="49">
        <f t="shared" si="164"/>
        <v>9891</v>
      </c>
      <c r="O190" s="49">
        <f t="shared" ref="O190" si="165">ROUND(O184*O98/O134,0)</f>
        <v>18708</v>
      </c>
    </row>
    <row r="191" spans="1:15" x14ac:dyDescent="0.15">
      <c r="B191" s="43" t="s">
        <v>195</v>
      </c>
      <c r="C191" s="47">
        <f>C192+C193</f>
        <v>1875</v>
      </c>
      <c r="D191" s="47">
        <f t="shared" ref="D191:H191" si="166">D192+D193</f>
        <v>2033</v>
      </c>
      <c r="E191" s="47">
        <f t="shared" si="166"/>
        <v>1987</v>
      </c>
      <c r="F191" s="47">
        <f t="shared" si="166"/>
        <v>1842</v>
      </c>
      <c r="G191" s="47">
        <f t="shared" si="166"/>
        <v>1731</v>
      </c>
      <c r="H191" s="47">
        <f t="shared" si="166"/>
        <v>1916</v>
      </c>
      <c r="I191" s="47">
        <f t="shared" ref="I191:J191" si="167">I192+I193</f>
        <v>2032</v>
      </c>
      <c r="J191" s="47">
        <f t="shared" si="167"/>
        <v>2340</v>
      </c>
      <c r="K191" s="47">
        <f t="shared" ref="K191:L191" si="168">K192+K193</f>
        <v>2188</v>
      </c>
      <c r="L191" s="47">
        <f t="shared" si="168"/>
        <v>1957</v>
      </c>
      <c r="M191" s="47">
        <f t="shared" ref="M191:N191" si="169">M192+M193</f>
        <v>1498</v>
      </c>
      <c r="N191" s="47">
        <f t="shared" si="169"/>
        <v>1987</v>
      </c>
      <c r="O191" s="47">
        <f t="shared" ref="O191" si="170">O192+O193</f>
        <v>1989</v>
      </c>
    </row>
    <row r="192" spans="1:15" x14ac:dyDescent="0.15">
      <c r="B192" s="102" t="s">
        <v>165</v>
      </c>
      <c r="C192" s="49">
        <f>ROUND(C183*C106/C133,0)</f>
        <v>1646</v>
      </c>
      <c r="D192" s="49">
        <f t="shared" ref="D192:H192" si="171">ROUND(D183*D106/D133,0)</f>
        <v>1794</v>
      </c>
      <c r="E192" s="49">
        <f t="shared" si="171"/>
        <v>1731</v>
      </c>
      <c r="F192" s="49">
        <f t="shared" si="171"/>
        <v>1576</v>
      </c>
      <c r="G192" s="49">
        <f t="shared" si="171"/>
        <v>1178</v>
      </c>
      <c r="H192" s="49">
        <f t="shared" si="171"/>
        <v>1298</v>
      </c>
      <c r="I192" s="49">
        <f t="shared" ref="I192:J192" si="172">ROUND(I183*I106/I133,0)</f>
        <v>1326</v>
      </c>
      <c r="J192" s="49">
        <f t="shared" si="172"/>
        <v>1557</v>
      </c>
      <c r="K192" s="49">
        <f t="shared" ref="K192:L192" si="173">ROUND(K183*K106/K133,0)</f>
        <v>1508</v>
      </c>
      <c r="L192" s="49">
        <f t="shared" si="173"/>
        <v>1451</v>
      </c>
      <c r="M192" s="49">
        <f t="shared" ref="M192:N192" si="174">ROUND(M183*M106/M133,0)</f>
        <v>881</v>
      </c>
      <c r="N192" s="49">
        <f t="shared" si="174"/>
        <v>1259</v>
      </c>
      <c r="O192" s="49">
        <f t="shared" ref="O192" si="175">ROUND(O183*O106/O133,0)</f>
        <v>1231</v>
      </c>
    </row>
    <row r="193" spans="1:15" x14ac:dyDescent="0.15">
      <c r="B193" s="106" t="s">
        <v>166</v>
      </c>
      <c r="C193" s="53">
        <f>ROUND(C184*C107/C134,0)</f>
        <v>229</v>
      </c>
      <c r="D193" s="53">
        <f t="shared" ref="D193:H193" si="176">ROUND(D184*D107/D134,0)</f>
        <v>239</v>
      </c>
      <c r="E193" s="53">
        <f t="shared" si="176"/>
        <v>256</v>
      </c>
      <c r="F193" s="53">
        <f t="shared" si="176"/>
        <v>266</v>
      </c>
      <c r="G193" s="53">
        <f t="shared" si="176"/>
        <v>553</v>
      </c>
      <c r="H193" s="53">
        <f t="shared" si="176"/>
        <v>618</v>
      </c>
      <c r="I193" s="53">
        <f t="shared" ref="I193:J193" si="177">ROUND(I184*I107/I134,0)</f>
        <v>706</v>
      </c>
      <c r="J193" s="53">
        <f t="shared" si="177"/>
        <v>783</v>
      </c>
      <c r="K193" s="53">
        <f t="shared" ref="K193:L193" si="178">ROUND(K184*K107/K134,0)</f>
        <v>680</v>
      </c>
      <c r="L193" s="53">
        <f t="shared" si="178"/>
        <v>506</v>
      </c>
      <c r="M193" s="53">
        <f t="shared" ref="M193:N193" si="179">ROUND(M184*M107/M134,0)</f>
        <v>617</v>
      </c>
      <c r="N193" s="53">
        <f t="shared" si="179"/>
        <v>728</v>
      </c>
      <c r="O193" s="53">
        <f t="shared" ref="O193" si="180">ROUND(O184*O107/O134,0)</f>
        <v>758</v>
      </c>
    </row>
    <row r="194" spans="1:15" x14ac:dyDescent="0.15">
      <c r="B194" t="s">
        <v>196</v>
      </c>
      <c r="C194" s="47">
        <f>C195+C196</f>
        <v>507</v>
      </c>
      <c r="D194" s="47">
        <f t="shared" ref="D194:H194" si="181">D195+D196</f>
        <v>545</v>
      </c>
      <c r="E194" s="47">
        <f t="shared" si="181"/>
        <v>463</v>
      </c>
      <c r="F194" s="47">
        <f t="shared" si="181"/>
        <v>369</v>
      </c>
      <c r="G194" s="47">
        <f t="shared" si="181"/>
        <v>225</v>
      </c>
      <c r="H194" s="47">
        <f t="shared" si="181"/>
        <v>294</v>
      </c>
      <c r="I194" s="47">
        <f t="shared" ref="I194:J194" si="182">I195+I196</f>
        <v>467</v>
      </c>
      <c r="J194" s="47">
        <f t="shared" si="182"/>
        <v>437</v>
      </c>
      <c r="K194" s="47">
        <f t="shared" ref="K194:L194" si="183">K195+K196</f>
        <v>316</v>
      </c>
      <c r="L194" s="47">
        <f t="shared" si="183"/>
        <v>313</v>
      </c>
      <c r="M194" s="47">
        <f t="shared" ref="M194:N194" si="184">M195+M196</f>
        <v>170</v>
      </c>
      <c r="N194" s="47">
        <f t="shared" si="184"/>
        <v>239</v>
      </c>
      <c r="O194" s="47">
        <f t="shared" ref="O194" si="185">O195+O196</f>
        <v>253</v>
      </c>
    </row>
    <row r="195" spans="1:15" x14ac:dyDescent="0.15">
      <c r="B195" s="102" t="s">
        <v>165</v>
      </c>
      <c r="C195" s="49">
        <f>ROUND(C183*C115/C133,0)</f>
        <v>483</v>
      </c>
      <c r="D195" s="49">
        <f t="shared" ref="D195:H195" si="186">ROUND(D183*D115/D133,0)</f>
        <v>517</v>
      </c>
      <c r="E195" s="49">
        <f t="shared" si="186"/>
        <v>454</v>
      </c>
      <c r="F195" s="49">
        <f t="shared" si="186"/>
        <v>349</v>
      </c>
      <c r="G195" s="49">
        <f t="shared" si="186"/>
        <v>194</v>
      </c>
      <c r="H195" s="49">
        <f t="shared" si="186"/>
        <v>259</v>
      </c>
      <c r="I195" s="49">
        <f t="shared" ref="I195:J195" si="187">ROUND(I183*I115/I133,0)</f>
        <v>428</v>
      </c>
      <c r="J195" s="49">
        <f t="shared" si="187"/>
        <v>390</v>
      </c>
      <c r="K195" s="49">
        <f t="shared" ref="K195:L195" si="188">ROUND(K183*K115/K133,0)</f>
        <v>278</v>
      </c>
      <c r="L195" s="49">
        <f t="shared" si="188"/>
        <v>275</v>
      </c>
      <c r="M195" s="49">
        <f t="shared" ref="M195:N195" si="189">ROUND(M183*M115/M133,0)</f>
        <v>132</v>
      </c>
      <c r="N195" s="49">
        <f t="shared" si="189"/>
        <v>201</v>
      </c>
      <c r="O195" s="49">
        <f t="shared" ref="O195" si="190">ROUND(O183*O115/O133,0)</f>
        <v>202</v>
      </c>
    </row>
    <row r="196" spans="1:15" x14ac:dyDescent="0.15">
      <c r="B196" s="106" t="s">
        <v>166</v>
      </c>
      <c r="C196" s="49">
        <f>ROUND(C184*C116/C134,0)</f>
        <v>24</v>
      </c>
      <c r="D196" s="49">
        <f t="shared" ref="D196:H196" si="191">ROUND(D184*D116/D134,0)</f>
        <v>28</v>
      </c>
      <c r="E196" s="49">
        <f t="shared" si="191"/>
        <v>9</v>
      </c>
      <c r="F196" s="49">
        <f t="shared" si="191"/>
        <v>20</v>
      </c>
      <c r="G196" s="49">
        <f t="shared" si="191"/>
        <v>31</v>
      </c>
      <c r="H196" s="49">
        <f t="shared" si="191"/>
        <v>35</v>
      </c>
      <c r="I196" s="49">
        <f t="shared" ref="I196:J196" si="192">ROUND(I184*I116/I134,0)</f>
        <v>39</v>
      </c>
      <c r="J196" s="49">
        <f t="shared" si="192"/>
        <v>47</v>
      </c>
      <c r="K196" s="49">
        <f t="shared" ref="K196:L196" si="193">ROUND(K184*K116/K134,0)</f>
        <v>38</v>
      </c>
      <c r="L196" s="49">
        <f t="shared" si="193"/>
        <v>38</v>
      </c>
      <c r="M196" s="49">
        <f t="shared" ref="M196:N196" si="194">ROUND(M184*M116/M134,0)</f>
        <v>38</v>
      </c>
      <c r="N196" s="49">
        <f t="shared" si="194"/>
        <v>38</v>
      </c>
      <c r="O196" s="49">
        <f t="shared" ref="O196" si="195">ROUND(O184*O116/O134,0)</f>
        <v>51</v>
      </c>
    </row>
    <row r="197" spans="1:15" x14ac:dyDescent="0.15">
      <c r="B197" s="43" t="s">
        <v>197</v>
      </c>
      <c r="C197" s="47">
        <f>C198+C199</f>
        <v>740</v>
      </c>
      <c r="D197" s="47">
        <f t="shared" ref="D197:H197" si="196">D198+D199</f>
        <v>766</v>
      </c>
      <c r="E197" s="47">
        <f t="shared" si="196"/>
        <v>751</v>
      </c>
      <c r="F197" s="47">
        <f t="shared" si="196"/>
        <v>775</v>
      </c>
      <c r="G197" s="47">
        <f t="shared" si="196"/>
        <v>844</v>
      </c>
      <c r="H197" s="47">
        <f t="shared" si="196"/>
        <v>886</v>
      </c>
      <c r="I197" s="47">
        <f t="shared" ref="I197:J197" si="197">I198+I199</f>
        <v>1167</v>
      </c>
      <c r="J197" s="47">
        <f t="shared" si="197"/>
        <v>1153</v>
      </c>
      <c r="K197" s="47">
        <f t="shared" ref="K197:L197" si="198">K198+K199</f>
        <v>999</v>
      </c>
      <c r="L197" s="47">
        <f t="shared" si="198"/>
        <v>1032</v>
      </c>
      <c r="M197" s="47">
        <f t="shared" ref="M197:N197" si="199">M198+M199</f>
        <v>749</v>
      </c>
      <c r="N197" s="47">
        <f t="shared" si="199"/>
        <v>1099</v>
      </c>
      <c r="O197" s="47">
        <f t="shared" ref="O197" si="200">O198+O199</f>
        <v>1265</v>
      </c>
    </row>
    <row r="198" spans="1:15" x14ac:dyDescent="0.15">
      <c r="B198" s="102" t="s">
        <v>165</v>
      </c>
      <c r="C198" s="49">
        <f>ROUND(C183*C124/C133,0)</f>
        <v>699</v>
      </c>
      <c r="D198" s="49">
        <f t="shared" ref="D198:H198" si="201">ROUND(D183*D124/D133,0)</f>
        <v>722</v>
      </c>
      <c r="E198" s="49">
        <f t="shared" si="201"/>
        <v>707</v>
      </c>
      <c r="F198" s="49">
        <f t="shared" si="201"/>
        <v>730</v>
      </c>
      <c r="G198" s="49">
        <f t="shared" si="201"/>
        <v>751</v>
      </c>
      <c r="H198" s="49">
        <f t="shared" si="201"/>
        <v>791</v>
      </c>
      <c r="I198" s="49">
        <f t="shared" ref="I198:J198" si="202">ROUND(I183*I124/I133,0)</f>
        <v>1061</v>
      </c>
      <c r="J198" s="49">
        <f t="shared" si="202"/>
        <v>1037</v>
      </c>
      <c r="K198" s="49">
        <f t="shared" ref="K198:L198" si="203">ROUND(K183*K124/K133,0)</f>
        <v>894</v>
      </c>
      <c r="L198" s="49">
        <f t="shared" si="203"/>
        <v>909</v>
      </c>
      <c r="M198" s="49">
        <f t="shared" ref="M198:N198" si="204">ROUND(M183*M124/M133,0)</f>
        <v>641</v>
      </c>
      <c r="N198" s="49">
        <f t="shared" si="204"/>
        <v>980</v>
      </c>
      <c r="O198" s="49">
        <f t="shared" ref="O198" si="205">ROUND(O183*O124/O133,0)</f>
        <v>1152</v>
      </c>
    </row>
    <row r="199" spans="1:15" x14ac:dyDescent="0.15">
      <c r="B199" s="106" t="s">
        <v>166</v>
      </c>
      <c r="C199" s="53">
        <f>ROUND(C184*C125/C134,0)</f>
        <v>41</v>
      </c>
      <c r="D199" s="53">
        <f t="shared" ref="D199:H199" si="206">ROUND(D184*D125/D134,0)</f>
        <v>44</v>
      </c>
      <c r="E199" s="53">
        <f t="shared" si="206"/>
        <v>44</v>
      </c>
      <c r="F199" s="53">
        <f t="shared" si="206"/>
        <v>45</v>
      </c>
      <c r="G199" s="53">
        <f t="shared" si="206"/>
        <v>93</v>
      </c>
      <c r="H199" s="53">
        <f t="shared" si="206"/>
        <v>95</v>
      </c>
      <c r="I199" s="53">
        <f t="shared" ref="I199:J199" si="207">ROUND(I184*I125/I134,0)</f>
        <v>106</v>
      </c>
      <c r="J199" s="53">
        <f t="shared" si="207"/>
        <v>116</v>
      </c>
      <c r="K199" s="53">
        <f t="shared" ref="K199:L199" si="208">ROUND(K184*K125/K134,0)</f>
        <v>105</v>
      </c>
      <c r="L199" s="53">
        <f t="shared" si="208"/>
        <v>123</v>
      </c>
      <c r="M199" s="53">
        <f t="shared" ref="M199:N199" si="209">ROUND(M184*M125/M134,0)</f>
        <v>108</v>
      </c>
      <c r="N199" s="53">
        <f t="shared" si="209"/>
        <v>119</v>
      </c>
      <c r="O199" s="53">
        <f t="shared" ref="O199" si="210">ROUND(O184*O125/O134,0)</f>
        <v>113</v>
      </c>
    </row>
    <row r="200" spans="1:15" x14ac:dyDescent="0.15">
      <c r="B200" s="452" t="s">
        <v>492</v>
      </c>
      <c r="C200" s="451">
        <f>C188+C191+C194+C197-地域観光消費2!D30</f>
        <v>0</v>
      </c>
      <c r="D200" s="451">
        <f>D188+D191+D194+D197-地域観光消費2!E30</f>
        <v>0</v>
      </c>
      <c r="E200" s="451">
        <f>E188+E191+E194+E197-地域観光消費2!F30</f>
        <v>0</v>
      </c>
      <c r="F200" s="451">
        <f>F188+F191+F194+F197-地域観光消費2!G30</f>
        <v>0</v>
      </c>
      <c r="G200" s="451">
        <f>G188+G191+G194+G197-地域観光消費2!H30</f>
        <v>0</v>
      </c>
      <c r="H200" s="451">
        <f>H188+H191+H194+H197-地域観光消費2!I30</f>
        <v>0</v>
      </c>
      <c r="I200" s="451">
        <f>I188+I191+I194+I197-地域観光消費2!J30</f>
        <v>0</v>
      </c>
      <c r="J200" s="451">
        <f>J188+J191+J194+J197-地域観光消費2!K30</f>
        <v>0</v>
      </c>
      <c r="K200" s="451">
        <f>K188+K191+K194+K197-地域観光消費2!L30</f>
        <v>0</v>
      </c>
      <c r="L200" s="451">
        <f>L188+L191+L194+L197-地域観光消費2!M30</f>
        <v>0</v>
      </c>
      <c r="M200" s="451">
        <f>M188+M191+M194+M197-地域観光消費2!N30</f>
        <v>0</v>
      </c>
      <c r="N200" s="451">
        <f>N188+N191+N194+N197-地域観光消費2!O30</f>
        <v>0</v>
      </c>
      <c r="O200" s="451">
        <f>O188+O191+O194+O197-地域観光消費2!P30</f>
        <v>0</v>
      </c>
    </row>
    <row r="202" spans="1:15" x14ac:dyDescent="0.15">
      <c r="A202" t="s">
        <v>174</v>
      </c>
      <c r="B202" s="67"/>
      <c r="C202" s="345" t="s">
        <v>169</v>
      </c>
      <c r="D202" s="345" t="s">
        <v>70</v>
      </c>
      <c r="E202" s="789" t="s">
        <v>67</v>
      </c>
      <c r="F202" s="345" t="s">
        <v>61</v>
      </c>
      <c r="G202" s="345" t="s">
        <v>60</v>
      </c>
      <c r="H202" s="345" t="s">
        <v>75</v>
      </c>
      <c r="I202" s="345" t="s">
        <v>76</v>
      </c>
      <c r="J202" s="345" t="s">
        <v>395</v>
      </c>
      <c r="K202" s="345" t="s">
        <v>447</v>
      </c>
      <c r="L202" s="345" t="s">
        <v>464</v>
      </c>
      <c r="M202" s="345" t="s">
        <v>514</v>
      </c>
      <c r="N202" s="345" t="s">
        <v>2170</v>
      </c>
      <c r="O202" s="345" t="s">
        <v>2197</v>
      </c>
    </row>
    <row r="203" spans="1:15" x14ac:dyDescent="0.15">
      <c r="B203" s="43" t="s">
        <v>194</v>
      </c>
      <c r="C203" s="47">
        <f>C204+C205</f>
        <v>31550</v>
      </c>
      <c r="D203" s="47">
        <f t="shared" ref="D203:H203" si="211">D204+D205</f>
        <v>36726</v>
      </c>
      <c r="E203" s="47">
        <f t="shared" si="211"/>
        <v>31144</v>
      </c>
      <c r="F203" s="47">
        <f t="shared" si="211"/>
        <v>34755</v>
      </c>
      <c r="G203" s="47">
        <f t="shared" si="211"/>
        <v>31501</v>
      </c>
      <c r="H203" s="47">
        <f t="shared" si="211"/>
        <v>51196</v>
      </c>
      <c r="I203" s="47">
        <f t="shared" ref="I203:J203" si="212">I204+I205</f>
        <v>45498</v>
      </c>
      <c r="J203" s="47">
        <f t="shared" si="212"/>
        <v>42619</v>
      </c>
      <c r="K203" s="47">
        <f t="shared" ref="K203:L203" si="213">K204+K205</f>
        <v>42835</v>
      </c>
      <c r="L203" s="47">
        <f t="shared" si="213"/>
        <v>41093</v>
      </c>
      <c r="M203" s="47">
        <f t="shared" ref="M203:N203" si="214">M204+M205</f>
        <v>13193</v>
      </c>
      <c r="N203" s="47">
        <f t="shared" si="214"/>
        <v>19822</v>
      </c>
      <c r="O203" s="47">
        <f t="shared" ref="O203" si="215">O204+O205</f>
        <v>37582</v>
      </c>
    </row>
    <row r="204" spans="1:15" x14ac:dyDescent="0.15">
      <c r="B204" s="457" t="s">
        <v>165</v>
      </c>
      <c r="C204" s="114">
        <f>ROUND(C86*C97/C133,0)</f>
        <v>23591</v>
      </c>
      <c r="D204" s="114">
        <f t="shared" ref="D204:N204" si="216">ROUND(D86*D97/D133,0)</f>
        <v>27586</v>
      </c>
      <c r="E204" s="114">
        <f>ROUND(E86*E97/E133,0)-1</f>
        <v>23672</v>
      </c>
      <c r="F204" s="114">
        <f>ROUND(F86*F97/F133,0)-1</f>
        <v>27757</v>
      </c>
      <c r="G204" s="114">
        <f>ROUND(G86*G97/G133,0)-1</f>
        <v>25302</v>
      </c>
      <c r="H204" s="114">
        <f t="shared" si="216"/>
        <v>34008</v>
      </c>
      <c r="I204" s="114">
        <f>ROUND(I86*I97/I133,0)-1</f>
        <v>32394</v>
      </c>
      <c r="J204" s="114">
        <f>ROUND(J86*J97/J133,0)-1</f>
        <v>32132</v>
      </c>
      <c r="K204" s="114">
        <f>ROUND(K86*K97/K133,0)-1</f>
        <v>29006</v>
      </c>
      <c r="L204" s="114">
        <f>ROUND(L86*L97/L133,0)+1</f>
        <v>32545</v>
      </c>
      <c r="M204" s="114">
        <f>ROUND(M86*M97/M133,0)+1</f>
        <v>9409</v>
      </c>
      <c r="N204" s="114">
        <f t="shared" si="216"/>
        <v>14185</v>
      </c>
      <c r="O204" s="114">
        <f>ROUND(O86*O97/O133,0)</f>
        <v>25004</v>
      </c>
    </row>
    <row r="205" spans="1:15" x14ac:dyDescent="0.15">
      <c r="B205" s="106" t="s">
        <v>166</v>
      </c>
      <c r="C205" s="53">
        <f>ROUND(C87*C98/C134,0)</f>
        <v>7959</v>
      </c>
      <c r="D205" s="53">
        <f t="shared" ref="D205:I205" si="217">ROUND(D87*D98/D134,0)</f>
        <v>9140</v>
      </c>
      <c r="E205" s="53">
        <f t="shared" si="217"/>
        <v>7472</v>
      </c>
      <c r="F205" s="53">
        <f t="shared" si="217"/>
        <v>6998</v>
      </c>
      <c r="G205" s="53">
        <f t="shared" si="217"/>
        <v>6199</v>
      </c>
      <c r="H205" s="53">
        <f t="shared" si="217"/>
        <v>17188</v>
      </c>
      <c r="I205" s="53">
        <f t="shared" si="217"/>
        <v>13104</v>
      </c>
      <c r="J205" s="53">
        <f t="shared" ref="J205:K205" si="218">ROUND(J87*J98/J134,0)</f>
        <v>10487</v>
      </c>
      <c r="K205" s="53">
        <f t="shared" si="218"/>
        <v>13829</v>
      </c>
      <c r="L205" s="53">
        <f t="shared" ref="L205:M205" si="219">ROUND(L87*L98/L134,0)</f>
        <v>8548</v>
      </c>
      <c r="M205" s="53">
        <f t="shared" si="219"/>
        <v>3784</v>
      </c>
      <c r="N205" s="53">
        <f t="shared" ref="N205:O205" si="220">ROUND(N87*N98/N134,0)</f>
        <v>5637</v>
      </c>
      <c r="O205" s="53">
        <f t="shared" si="220"/>
        <v>12578</v>
      </c>
    </row>
    <row r="206" spans="1:15" x14ac:dyDescent="0.15">
      <c r="B206" t="s">
        <v>195</v>
      </c>
      <c r="C206" s="47">
        <f>C207+C208</f>
        <v>2585</v>
      </c>
      <c r="D206" s="47">
        <f t="shared" ref="D206:H206" si="221">D207+D208</f>
        <v>2834</v>
      </c>
      <c r="E206" s="47">
        <f t="shared" si="221"/>
        <v>2561</v>
      </c>
      <c r="F206" s="47">
        <f t="shared" si="221"/>
        <v>2439</v>
      </c>
      <c r="G206" s="47">
        <f t="shared" si="221"/>
        <v>1928</v>
      </c>
      <c r="H206" s="47">
        <f t="shared" si="221"/>
        <v>2352</v>
      </c>
      <c r="I206" s="47">
        <f t="shared" ref="I206:J206" si="222">I207+I208</f>
        <v>2355</v>
      </c>
      <c r="J206" s="47">
        <f t="shared" si="222"/>
        <v>2652</v>
      </c>
      <c r="K206" s="47">
        <f t="shared" ref="K206:L206" si="223">K207+K208</f>
        <v>3105</v>
      </c>
      <c r="L206" s="47">
        <f t="shared" si="223"/>
        <v>2860</v>
      </c>
      <c r="M206" s="47">
        <f t="shared" ref="M206:N206" si="224">M207+M208</f>
        <v>2251</v>
      </c>
      <c r="N206" s="47">
        <f t="shared" si="224"/>
        <v>2915</v>
      </c>
      <c r="O206" s="47">
        <f t="shared" ref="O206" si="225">O207+O208</f>
        <v>3327</v>
      </c>
    </row>
    <row r="207" spans="1:15" x14ac:dyDescent="0.15">
      <c r="B207" s="102" t="s">
        <v>165</v>
      </c>
      <c r="C207" s="49">
        <f>ROUND(C86*C106/C133,0)</f>
        <v>2424</v>
      </c>
      <c r="D207" s="49">
        <f t="shared" ref="D207:I207" si="226">ROUND(D86*D106/D133,0)</f>
        <v>2664</v>
      </c>
      <c r="E207" s="49">
        <f t="shared" si="226"/>
        <v>2375</v>
      </c>
      <c r="F207" s="49">
        <f t="shared" si="226"/>
        <v>2268</v>
      </c>
      <c r="G207" s="49">
        <f t="shared" si="226"/>
        <v>1585</v>
      </c>
      <c r="H207" s="49">
        <f t="shared" si="226"/>
        <v>1874</v>
      </c>
      <c r="I207" s="49">
        <f t="shared" si="226"/>
        <v>1860</v>
      </c>
      <c r="J207" s="49">
        <f t="shared" ref="J207:K207" si="227">ROUND(J86*J106/J133,0)</f>
        <v>2152</v>
      </c>
      <c r="K207" s="49">
        <f t="shared" si="227"/>
        <v>2640</v>
      </c>
      <c r="L207" s="49">
        <f t="shared" ref="L207:M207" si="228">ROUND(L86*L106/L133,0)</f>
        <v>2588</v>
      </c>
      <c r="M207" s="49">
        <f t="shared" si="228"/>
        <v>1868</v>
      </c>
      <c r="N207" s="49">
        <f t="shared" ref="N207:O207" si="229">ROUND(N86*N106/N133,0)</f>
        <v>2500</v>
      </c>
      <c r="O207" s="49">
        <f t="shared" si="229"/>
        <v>2817</v>
      </c>
    </row>
    <row r="208" spans="1:15" x14ac:dyDescent="0.15">
      <c r="B208" s="106" t="s">
        <v>166</v>
      </c>
      <c r="C208" s="53">
        <f>ROUND(C87*C107/C134,0)</f>
        <v>161</v>
      </c>
      <c r="D208" s="53">
        <f t="shared" ref="D208:I208" si="230">ROUND(D87*D107/D134,0)</f>
        <v>170</v>
      </c>
      <c r="E208" s="53">
        <f t="shared" si="230"/>
        <v>186</v>
      </c>
      <c r="F208" s="53">
        <f t="shared" si="230"/>
        <v>171</v>
      </c>
      <c r="G208" s="53">
        <f t="shared" si="230"/>
        <v>343</v>
      </c>
      <c r="H208" s="53">
        <f t="shared" si="230"/>
        <v>478</v>
      </c>
      <c r="I208" s="53">
        <f t="shared" si="230"/>
        <v>495</v>
      </c>
      <c r="J208" s="53">
        <f t="shared" ref="J208:K208" si="231">ROUND(J87*J107/J134,0)</f>
        <v>500</v>
      </c>
      <c r="K208" s="53">
        <f t="shared" si="231"/>
        <v>465</v>
      </c>
      <c r="L208" s="53">
        <f t="shared" ref="L208:M208" si="232">ROUND(L87*L107/L134,0)</f>
        <v>272</v>
      </c>
      <c r="M208" s="53">
        <f t="shared" si="232"/>
        <v>383</v>
      </c>
      <c r="N208" s="53">
        <f t="shared" ref="N208:O208" si="233">ROUND(N87*N107/N134,0)</f>
        <v>415</v>
      </c>
      <c r="O208" s="53">
        <f t="shared" si="233"/>
        <v>510</v>
      </c>
    </row>
    <row r="209" spans="1:15" x14ac:dyDescent="0.15">
      <c r="B209" t="s">
        <v>196</v>
      </c>
      <c r="C209" s="47">
        <f>C210+C211</f>
        <v>729</v>
      </c>
      <c r="D209" s="47">
        <f t="shared" ref="D209:H209" si="234">D210+D211</f>
        <v>787</v>
      </c>
      <c r="E209" s="47">
        <f t="shared" si="234"/>
        <v>628</v>
      </c>
      <c r="F209" s="47">
        <f t="shared" si="234"/>
        <v>515</v>
      </c>
      <c r="G209" s="47">
        <f t="shared" si="234"/>
        <v>280</v>
      </c>
      <c r="H209" s="47">
        <f t="shared" si="234"/>
        <v>402</v>
      </c>
      <c r="I209" s="47">
        <f t="shared" ref="I209:J209" si="235">I210+I211</f>
        <v>628</v>
      </c>
      <c r="J209" s="47">
        <f t="shared" si="235"/>
        <v>569</v>
      </c>
      <c r="K209" s="47">
        <f t="shared" ref="K209:L209" si="236">K210+K211</f>
        <v>513</v>
      </c>
      <c r="L209" s="47">
        <f t="shared" si="236"/>
        <v>511</v>
      </c>
      <c r="M209" s="47">
        <f t="shared" ref="M209:N209" si="237">M210+M211</f>
        <v>304</v>
      </c>
      <c r="N209" s="47">
        <f t="shared" si="237"/>
        <v>420</v>
      </c>
      <c r="O209" s="47">
        <f t="shared" ref="O209" si="238">O210+O211</f>
        <v>497</v>
      </c>
    </row>
    <row r="210" spans="1:15" x14ac:dyDescent="0.15">
      <c r="B210" s="102" t="s">
        <v>165</v>
      </c>
      <c r="C210" s="49">
        <f>ROUND(C86*C115/C133,0)</f>
        <v>712</v>
      </c>
      <c r="D210" s="49">
        <f t="shared" ref="D210:I210" si="239">ROUND(D86*D115/D133,0)</f>
        <v>767</v>
      </c>
      <c r="E210" s="49">
        <f t="shared" si="239"/>
        <v>622</v>
      </c>
      <c r="F210" s="49">
        <f t="shared" si="239"/>
        <v>502</v>
      </c>
      <c r="G210" s="49">
        <f t="shared" si="239"/>
        <v>261</v>
      </c>
      <c r="H210" s="49">
        <f t="shared" si="239"/>
        <v>375</v>
      </c>
      <c r="I210" s="49">
        <f t="shared" si="239"/>
        <v>601</v>
      </c>
      <c r="J210" s="49">
        <f t="shared" ref="J210:K210" si="240">ROUND(J86*J115/J133,0)</f>
        <v>539</v>
      </c>
      <c r="K210" s="49">
        <f t="shared" si="240"/>
        <v>487</v>
      </c>
      <c r="L210" s="49">
        <f t="shared" ref="L210:M210" si="241">ROUND(L86*L115/L133,0)</f>
        <v>491</v>
      </c>
      <c r="M210" s="49">
        <f t="shared" si="241"/>
        <v>281</v>
      </c>
      <c r="N210" s="49">
        <f t="shared" ref="N210:O210" si="242">ROUND(N86*N115/N133,0)</f>
        <v>398</v>
      </c>
      <c r="O210" s="49">
        <f t="shared" si="242"/>
        <v>463</v>
      </c>
    </row>
    <row r="211" spans="1:15" x14ac:dyDescent="0.15">
      <c r="B211" s="106" t="s">
        <v>166</v>
      </c>
      <c r="C211" s="53">
        <f>ROUND(C87*C116/C134,0)</f>
        <v>17</v>
      </c>
      <c r="D211" s="53">
        <f t="shared" ref="D211:I211" si="243">ROUND(D87*D116/D134,0)</f>
        <v>20</v>
      </c>
      <c r="E211" s="53">
        <f t="shared" si="243"/>
        <v>6</v>
      </c>
      <c r="F211" s="53">
        <f t="shared" si="243"/>
        <v>13</v>
      </c>
      <c r="G211" s="53">
        <f t="shared" si="243"/>
        <v>19</v>
      </c>
      <c r="H211" s="53">
        <f t="shared" si="243"/>
        <v>27</v>
      </c>
      <c r="I211" s="53">
        <f t="shared" si="243"/>
        <v>27</v>
      </c>
      <c r="J211" s="53">
        <f t="shared" ref="J211:K211" si="244">ROUND(J87*J116/J134,0)</f>
        <v>30</v>
      </c>
      <c r="K211" s="53">
        <f t="shared" si="244"/>
        <v>26</v>
      </c>
      <c r="L211" s="53">
        <f t="shared" ref="L211:M211" si="245">ROUND(L87*L116/L134,0)</f>
        <v>20</v>
      </c>
      <c r="M211" s="53">
        <f t="shared" si="245"/>
        <v>23</v>
      </c>
      <c r="N211" s="53">
        <f t="shared" ref="N211:O211" si="246">ROUND(N87*N116/N134,0)</f>
        <v>22</v>
      </c>
      <c r="O211" s="53">
        <f t="shared" si="246"/>
        <v>34</v>
      </c>
    </row>
    <row r="212" spans="1:15" x14ac:dyDescent="0.15">
      <c r="B212" t="s">
        <v>197</v>
      </c>
      <c r="C212" s="47">
        <f>C213+C214</f>
        <v>1058</v>
      </c>
      <c r="D212" s="47">
        <f t="shared" ref="D212:H212" si="247">D213+D214</f>
        <v>1103</v>
      </c>
      <c r="E212" s="47">
        <f t="shared" si="247"/>
        <v>1002</v>
      </c>
      <c r="F212" s="47">
        <f t="shared" si="247"/>
        <v>1080</v>
      </c>
      <c r="G212" s="47">
        <f t="shared" si="247"/>
        <v>1068</v>
      </c>
      <c r="H212" s="47">
        <f t="shared" si="247"/>
        <v>1216</v>
      </c>
      <c r="I212" s="47">
        <f t="shared" ref="I212:J212" si="248">I213+I214</f>
        <v>1563</v>
      </c>
      <c r="J212" s="47">
        <f t="shared" si="248"/>
        <v>1507</v>
      </c>
      <c r="K212" s="47">
        <f t="shared" ref="K212:L212" si="249">K213+K214</f>
        <v>1638</v>
      </c>
      <c r="L212" s="47">
        <f t="shared" si="249"/>
        <v>1688</v>
      </c>
      <c r="M212" s="47">
        <f t="shared" ref="M212:N212" si="250">M213+M214</f>
        <v>1426</v>
      </c>
      <c r="N212" s="47">
        <f t="shared" si="250"/>
        <v>2015</v>
      </c>
      <c r="O212" s="47">
        <f t="shared" ref="O212" si="251">O213+O214</f>
        <v>2711</v>
      </c>
    </row>
    <row r="213" spans="1:15" x14ac:dyDescent="0.15">
      <c r="B213" s="102" t="s">
        <v>165</v>
      </c>
      <c r="C213" s="49">
        <f>ROUND(C86*C124/C133,0)</f>
        <v>1029</v>
      </c>
      <c r="D213" s="49">
        <f t="shared" ref="D213:I213" si="252">ROUND(D86*D124/D133,0)</f>
        <v>1072</v>
      </c>
      <c r="E213" s="49">
        <f t="shared" si="252"/>
        <v>970</v>
      </c>
      <c r="F213" s="49">
        <f t="shared" si="252"/>
        <v>1051</v>
      </c>
      <c r="G213" s="49">
        <f t="shared" si="252"/>
        <v>1010</v>
      </c>
      <c r="H213" s="49">
        <f t="shared" si="252"/>
        <v>1143</v>
      </c>
      <c r="I213" s="49">
        <f t="shared" si="252"/>
        <v>1489</v>
      </c>
      <c r="J213" s="49">
        <f t="shared" ref="J213:K213" si="253">ROUND(J86*J124/J133,0)</f>
        <v>1433</v>
      </c>
      <c r="K213" s="49">
        <f t="shared" si="253"/>
        <v>1566</v>
      </c>
      <c r="L213" s="49">
        <f t="shared" ref="L213:M213" si="254">ROUND(L86*L124/L133,0)</f>
        <v>1622</v>
      </c>
      <c r="M213" s="49">
        <f t="shared" si="254"/>
        <v>1359</v>
      </c>
      <c r="N213" s="49">
        <f t="shared" ref="N213:O213" si="255">ROUND(N86*N124/N133,0)</f>
        <v>1947</v>
      </c>
      <c r="O213" s="49">
        <f t="shared" si="255"/>
        <v>2635</v>
      </c>
    </row>
    <row r="214" spans="1:15" x14ac:dyDescent="0.15">
      <c r="B214" s="106" t="s">
        <v>166</v>
      </c>
      <c r="C214" s="53">
        <f>ROUND(C87*C125/C134,0)</f>
        <v>29</v>
      </c>
      <c r="D214" s="53">
        <f t="shared" ref="D214:I214" si="256">ROUND(D87*D125/D134,0)</f>
        <v>31</v>
      </c>
      <c r="E214" s="53">
        <f t="shared" si="256"/>
        <v>32</v>
      </c>
      <c r="F214" s="53">
        <f t="shared" si="256"/>
        <v>29</v>
      </c>
      <c r="G214" s="53">
        <f t="shared" si="256"/>
        <v>58</v>
      </c>
      <c r="H214" s="53">
        <f t="shared" si="256"/>
        <v>73</v>
      </c>
      <c r="I214" s="53">
        <f t="shared" si="256"/>
        <v>74</v>
      </c>
      <c r="J214" s="53">
        <f t="shared" ref="J214:K214" si="257">ROUND(J87*J125/J134,0)</f>
        <v>74</v>
      </c>
      <c r="K214" s="53">
        <f t="shared" si="257"/>
        <v>72</v>
      </c>
      <c r="L214" s="53">
        <f t="shared" ref="L214:M214" si="258">ROUND(L87*L125/L134,0)</f>
        <v>66</v>
      </c>
      <c r="M214" s="53">
        <f t="shared" si="258"/>
        <v>67</v>
      </c>
      <c r="N214" s="53">
        <f t="shared" ref="N214:O214" si="259">ROUND(N87*N125/N134,0)</f>
        <v>68</v>
      </c>
      <c r="O214" s="53">
        <f t="shared" si="259"/>
        <v>76</v>
      </c>
    </row>
    <row r="215" spans="1:15" x14ac:dyDescent="0.15">
      <c r="B215" s="452" t="s">
        <v>492</v>
      </c>
      <c r="C215" s="96">
        <f>C203+C206+C209+C212-地域観光消費2!D31</f>
        <v>0</v>
      </c>
      <c r="D215" s="96">
        <f>D203+D206+D209+D212-地域観光消費2!E31</f>
        <v>0</v>
      </c>
      <c r="E215" s="96">
        <f>E203+E206+E209+E212-地域観光消費2!F31</f>
        <v>0</v>
      </c>
      <c r="F215" s="96">
        <f>F203+F206+F209+F212-地域観光消費2!G31</f>
        <v>0</v>
      </c>
      <c r="G215" s="96">
        <f>G203+G206+G209+G212-地域観光消費2!H31</f>
        <v>0</v>
      </c>
      <c r="H215" s="96">
        <f>H203+H206+H209+H212-地域観光消費2!I31</f>
        <v>0</v>
      </c>
      <c r="I215" s="96">
        <f>I203+I206+I209+I212-地域観光消費2!J31</f>
        <v>0</v>
      </c>
      <c r="J215" s="96">
        <f>J203+J206+J209+J212-地域観光消費2!K31</f>
        <v>0</v>
      </c>
      <c r="K215" s="96">
        <f>K203+K206+K209+K212-地域観光消費2!L31</f>
        <v>0</v>
      </c>
      <c r="L215" s="96">
        <f>L203+L206+L209+L212-地域観光消費2!M31</f>
        <v>0</v>
      </c>
      <c r="M215" s="96">
        <f>M203+M206+M209+M212-地域観光消費2!N31</f>
        <v>0</v>
      </c>
      <c r="N215" s="96">
        <f>N203+N206+N209+N212-地域観光消費2!O31</f>
        <v>0</v>
      </c>
      <c r="O215" s="96">
        <f>O203+O206+O209+O212-地域観光消費2!P31</f>
        <v>0</v>
      </c>
    </row>
    <row r="216" spans="1:15" x14ac:dyDescent="0.15">
      <c r="A216" s="93" t="s">
        <v>385</v>
      </c>
      <c r="F216" s="212" t="s">
        <v>491</v>
      </c>
      <c r="J216" s="61"/>
      <c r="K216" s="159" t="s">
        <v>168</v>
      </c>
      <c r="L216" s="61"/>
    </row>
    <row r="217" spans="1:15" x14ac:dyDescent="0.15">
      <c r="A217" s="962" t="s">
        <v>381</v>
      </c>
      <c r="B217" s="962"/>
      <c r="C217" s="67" t="s">
        <v>169</v>
      </c>
      <c r="D217" s="67" t="s">
        <v>303</v>
      </c>
      <c r="E217" s="67" t="s">
        <v>304</v>
      </c>
      <c r="F217" s="67" t="s">
        <v>305</v>
      </c>
      <c r="G217" s="67" t="s">
        <v>306</v>
      </c>
      <c r="H217" s="67" t="s">
        <v>307</v>
      </c>
      <c r="I217" s="67" t="s">
        <v>316</v>
      </c>
      <c r="J217" s="45" t="s">
        <v>395</v>
      </c>
      <c r="K217" s="345" t="s">
        <v>447</v>
      </c>
      <c r="L217" t="s">
        <v>464</v>
      </c>
      <c r="M217" s="345" t="s">
        <v>514</v>
      </c>
      <c r="N217" s="345" t="s">
        <v>2170</v>
      </c>
      <c r="O217" s="345" t="s">
        <v>2197</v>
      </c>
    </row>
    <row r="218" spans="1:15" x14ac:dyDescent="0.15">
      <c r="A218" s="43" t="s">
        <v>372</v>
      </c>
      <c r="B218" s="43" t="s">
        <v>370</v>
      </c>
      <c r="C218" s="59">
        <f>C189+C192+C195+C198</f>
        <v>18852</v>
      </c>
      <c r="D218" s="59">
        <f t="shared" ref="D218:I218" si="260">D189+D192+D195+D198</f>
        <v>21617</v>
      </c>
      <c r="E218" s="59">
        <f t="shared" si="260"/>
        <v>20152</v>
      </c>
      <c r="F218" s="59">
        <f t="shared" si="260"/>
        <v>21941</v>
      </c>
      <c r="G218" s="59">
        <f t="shared" si="260"/>
        <v>20931</v>
      </c>
      <c r="H218" s="59">
        <f t="shared" si="260"/>
        <v>25899</v>
      </c>
      <c r="I218" s="59">
        <f t="shared" si="260"/>
        <v>25915</v>
      </c>
      <c r="J218" s="59">
        <f t="shared" ref="J218:K218" si="261">J189+J192+J195+J198</f>
        <v>26234</v>
      </c>
      <c r="K218" s="59">
        <f t="shared" si="261"/>
        <v>19248</v>
      </c>
      <c r="L218" s="59">
        <f t="shared" ref="L218:M218" si="262">L189+L192+L195+L198</f>
        <v>20876</v>
      </c>
      <c r="M218" s="59">
        <f t="shared" si="262"/>
        <v>6094</v>
      </c>
      <c r="N218" s="59">
        <f t="shared" ref="N218:O218" si="263">N189+N192+N195+N198</f>
        <v>9586</v>
      </c>
      <c r="O218" s="59">
        <f t="shared" si="263"/>
        <v>13516</v>
      </c>
    </row>
    <row r="219" spans="1:15" x14ac:dyDescent="0.15">
      <c r="B219" t="s">
        <v>371</v>
      </c>
      <c r="C219" s="68">
        <f>C204+C207+C210+C213</f>
        <v>27756</v>
      </c>
      <c r="D219" s="68">
        <f t="shared" ref="D219:I219" si="264">D204+D207+D210+D213</f>
        <v>32089</v>
      </c>
      <c r="E219" s="68">
        <f t="shared" si="264"/>
        <v>27639</v>
      </c>
      <c r="F219" s="68">
        <f t="shared" si="264"/>
        <v>31578</v>
      </c>
      <c r="G219" s="68">
        <f t="shared" si="264"/>
        <v>28158</v>
      </c>
      <c r="H219" s="68">
        <f t="shared" si="264"/>
        <v>37400</v>
      </c>
      <c r="I219" s="68">
        <f t="shared" si="264"/>
        <v>36344</v>
      </c>
      <c r="J219" s="68">
        <f t="shared" ref="J219:K219" si="265">J204+J207+J210+J213</f>
        <v>36256</v>
      </c>
      <c r="K219" s="68">
        <f t="shared" si="265"/>
        <v>33699</v>
      </c>
      <c r="L219" s="68">
        <f t="shared" ref="L219:M219" si="266">L204+L207+L210+L213</f>
        <v>37246</v>
      </c>
      <c r="M219" s="68">
        <f t="shared" si="266"/>
        <v>12917</v>
      </c>
      <c r="N219" s="68">
        <f t="shared" ref="N219:O219" si="267">N204+N207+N210+N213</f>
        <v>19030</v>
      </c>
      <c r="O219" s="68">
        <f t="shared" si="267"/>
        <v>30919</v>
      </c>
    </row>
    <row r="220" spans="1:15" x14ac:dyDescent="0.15">
      <c r="A220" s="61"/>
      <c r="B220" s="67" t="s">
        <v>369</v>
      </c>
      <c r="C220" s="239">
        <f>SUM(C218:C219)</f>
        <v>46608</v>
      </c>
      <c r="D220" s="239">
        <f t="shared" ref="D220:I220" si="268">SUM(D218:D219)</f>
        <v>53706</v>
      </c>
      <c r="E220" s="239">
        <f t="shared" si="268"/>
        <v>47791</v>
      </c>
      <c r="F220" s="239">
        <f t="shared" si="268"/>
        <v>53519</v>
      </c>
      <c r="G220" s="239">
        <f t="shared" si="268"/>
        <v>49089</v>
      </c>
      <c r="H220" s="239">
        <f t="shared" si="268"/>
        <v>63299</v>
      </c>
      <c r="I220" s="239">
        <f t="shared" si="268"/>
        <v>62259</v>
      </c>
      <c r="J220" s="239">
        <f t="shared" ref="J220:K220" si="269">SUM(J218:J219)</f>
        <v>62490</v>
      </c>
      <c r="K220" s="239">
        <f t="shared" si="269"/>
        <v>52947</v>
      </c>
      <c r="L220" s="239">
        <f t="shared" ref="L220:M220" si="270">SUM(L218:L219)</f>
        <v>58122</v>
      </c>
      <c r="M220" s="239">
        <f t="shared" si="270"/>
        <v>19011</v>
      </c>
      <c r="N220" s="239">
        <f t="shared" ref="N220:O220" si="271">SUM(N218:N219)</f>
        <v>28616</v>
      </c>
      <c r="O220" s="239">
        <f t="shared" si="271"/>
        <v>44435</v>
      </c>
    </row>
    <row r="221" spans="1:15" x14ac:dyDescent="0.15">
      <c r="A221" s="43" t="s">
        <v>373</v>
      </c>
      <c r="B221" s="43" t="s">
        <v>374</v>
      </c>
      <c r="C221" s="59">
        <f t="shared" ref="C221" si="272">C145+C153+C161+C169+T173</f>
        <v>16430</v>
      </c>
      <c r="D221" s="59">
        <f t="shared" ref="D221" si="273">D145+D153+D161+D169+U173</f>
        <v>20560</v>
      </c>
      <c r="E221" s="59">
        <f t="shared" ref="E221" si="274">E145+E153+E161+E169+V173</f>
        <v>19296</v>
      </c>
      <c r="F221" s="59">
        <f t="shared" ref="F221:O221" si="275">F145+F153+F161+F169+U173</f>
        <v>17790</v>
      </c>
      <c r="G221" s="59">
        <f t="shared" si="275"/>
        <v>7620</v>
      </c>
      <c r="H221" s="59">
        <f t="shared" si="275"/>
        <v>18502</v>
      </c>
      <c r="I221" s="59">
        <f t="shared" si="275"/>
        <v>14413</v>
      </c>
      <c r="J221" s="59">
        <f t="shared" si="275"/>
        <v>12927</v>
      </c>
      <c r="K221" s="59">
        <f t="shared" si="275"/>
        <v>18360</v>
      </c>
      <c r="L221" s="59">
        <f t="shared" si="275"/>
        <v>11919</v>
      </c>
      <c r="M221" s="59">
        <f t="shared" si="275"/>
        <v>7875</v>
      </c>
      <c r="N221" s="59">
        <f t="shared" si="275"/>
        <v>13661</v>
      </c>
      <c r="O221" s="59">
        <f t="shared" si="275"/>
        <v>23975</v>
      </c>
    </row>
    <row r="222" spans="1:15" x14ac:dyDescent="0.15">
      <c r="B222" t="s">
        <v>370</v>
      </c>
      <c r="C222" s="68">
        <f>C190+C193+C196+C199</f>
        <v>11617</v>
      </c>
      <c r="D222" s="68">
        <f t="shared" ref="D222:I222" si="276">D190+D193+D196+D199</f>
        <v>13169</v>
      </c>
      <c r="E222" s="68">
        <f t="shared" si="276"/>
        <v>10609</v>
      </c>
      <c r="F222" s="68">
        <f t="shared" si="276"/>
        <v>11232</v>
      </c>
      <c r="G222" s="68">
        <f t="shared" si="276"/>
        <v>10667</v>
      </c>
      <c r="H222" s="68">
        <f t="shared" si="276"/>
        <v>22968</v>
      </c>
      <c r="I222" s="68">
        <f t="shared" si="276"/>
        <v>19561</v>
      </c>
      <c r="J222" s="68">
        <f t="shared" ref="J222:K222" si="277">J190+J193+J196+J199</f>
        <v>17376</v>
      </c>
      <c r="K222" s="68">
        <f t="shared" si="277"/>
        <v>21064</v>
      </c>
      <c r="L222" s="68">
        <f t="shared" ref="L222:M222" si="278">L190+L193+L196+L199</f>
        <v>16589</v>
      </c>
      <c r="M222" s="68">
        <f t="shared" si="278"/>
        <v>6851</v>
      </c>
      <c r="N222" s="68">
        <f t="shared" ref="N222:O222" si="279">N190+N193+N196+N199</f>
        <v>10776</v>
      </c>
      <c r="O222" s="68">
        <f t="shared" si="279"/>
        <v>19630</v>
      </c>
    </row>
    <row r="223" spans="1:15" x14ac:dyDescent="0.15">
      <c r="B223" t="s">
        <v>371</v>
      </c>
      <c r="C223" s="68">
        <f>C205+C208+C211+C214</f>
        <v>8166</v>
      </c>
      <c r="D223" s="68">
        <f t="shared" ref="D223:I223" si="280">D205+D208+D211+D214</f>
        <v>9361</v>
      </c>
      <c r="E223" s="68">
        <f t="shared" si="280"/>
        <v>7696</v>
      </c>
      <c r="F223" s="68">
        <f t="shared" si="280"/>
        <v>7211</v>
      </c>
      <c r="G223" s="68">
        <f t="shared" si="280"/>
        <v>6619</v>
      </c>
      <c r="H223" s="68">
        <f t="shared" si="280"/>
        <v>17766</v>
      </c>
      <c r="I223" s="68">
        <f t="shared" si="280"/>
        <v>13700</v>
      </c>
      <c r="J223" s="68">
        <f t="shared" ref="J223:K223" si="281">J205+J208+J211+J214</f>
        <v>11091</v>
      </c>
      <c r="K223" s="68">
        <f t="shared" si="281"/>
        <v>14392</v>
      </c>
      <c r="L223" s="68">
        <f t="shared" ref="L223:M223" si="282">L205+L208+L211+L214</f>
        <v>8906</v>
      </c>
      <c r="M223" s="68">
        <f t="shared" si="282"/>
        <v>4257</v>
      </c>
      <c r="N223" s="68">
        <f t="shared" ref="N223:O223" si="283">N205+N208+N211+N214</f>
        <v>6142</v>
      </c>
      <c r="O223" s="68">
        <f t="shared" si="283"/>
        <v>13198</v>
      </c>
    </row>
    <row r="224" spans="1:15" x14ac:dyDescent="0.15">
      <c r="A224" s="61"/>
      <c r="B224" s="67" t="s">
        <v>369</v>
      </c>
      <c r="C224" s="239">
        <f>SUM(C221:C223)</f>
        <v>36213</v>
      </c>
      <c r="D224" s="239">
        <f t="shared" ref="D224:I224" si="284">SUM(D221:D223)</f>
        <v>43090</v>
      </c>
      <c r="E224" s="239">
        <f t="shared" si="284"/>
        <v>37601</v>
      </c>
      <c r="F224" s="239">
        <f t="shared" si="284"/>
        <v>36233</v>
      </c>
      <c r="G224" s="239">
        <f t="shared" si="284"/>
        <v>24906</v>
      </c>
      <c r="H224" s="239">
        <f t="shared" si="284"/>
        <v>59236</v>
      </c>
      <c r="I224" s="239">
        <f t="shared" si="284"/>
        <v>47674</v>
      </c>
      <c r="J224" s="239">
        <f t="shared" ref="J224:K224" si="285">SUM(J221:J223)</f>
        <v>41394</v>
      </c>
      <c r="K224" s="239">
        <f t="shared" si="285"/>
        <v>53816</v>
      </c>
      <c r="L224" s="239">
        <f t="shared" ref="L224:M224" si="286">SUM(L221:L223)</f>
        <v>37414</v>
      </c>
      <c r="M224" s="239">
        <f t="shared" si="286"/>
        <v>18983</v>
      </c>
      <c r="N224" s="239">
        <f t="shared" ref="N224:O224" si="287">SUM(N221:N223)</f>
        <v>30579</v>
      </c>
      <c r="O224" s="239">
        <f t="shared" si="287"/>
        <v>56803</v>
      </c>
    </row>
    <row r="225" spans="1:15" x14ac:dyDescent="0.15">
      <c r="A225" s="67"/>
      <c r="B225" s="67" t="s">
        <v>375</v>
      </c>
      <c r="C225" s="65">
        <f>C224+C220</f>
        <v>82821</v>
      </c>
      <c r="D225" s="65">
        <f t="shared" ref="D225:I225" si="288">D224+D220</f>
        <v>96796</v>
      </c>
      <c r="E225" s="65">
        <f t="shared" si="288"/>
        <v>85392</v>
      </c>
      <c r="F225" s="65">
        <f t="shared" si="288"/>
        <v>89752</v>
      </c>
      <c r="G225" s="65">
        <f t="shared" si="288"/>
        <v>73995</v>
      </c>
      <c r="H225" s="65">
        <f t="shared" si="288"/>
        <v>122535</v>
      </c>
      <c r="I225" s="65">
        <f t="shared" si="288"/>
        <v>109933</v>
      </c>
      <c r="J225" s="65">
        <f t="shared" ref="J225:K225" si="289">J224+J220</f>
        <v>103884</v>
      </c>
      <c r="K225" s="65">
        <f t="shared" si="289"/>
        <v>106763</v>
      </c>
      <c r="L225" s="65">
        <f t="shared" ref="L225:M225" si="290">L224+L220</f>
        <v>95536</v>
      </c>
      <c r="M225" s="65">
        <f t="shared" si="290"/>
        <v>37994</v>
      </c>
      <c r="N225" s="65">
        <f t="shared" ref="N225:O225" si="291">N224+N220</f>
        <v>59195</v>
      </c>
      <c r="O225" s="65">
        <f t="shared" si="291"/>
        <v>101238</v>
      </c>
    </row>
  </sheetData>
  <mergeCells count="1">
    <mergeCell ref="A217:B217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1:M35"/>
  <sheetViews>
    <sheetView workbookViewId="0">
      <selection activeCell="H2" sqref="H2"/>
    </sheetView>
  </sheetViews>
  <sheetFormatPr defaultRowHeight="13.5" x14ac:dyDescent="0.15"/>
  <cols>
    <col min="1" max="1" width="3.75" customWidth="1"/>
    <col min="2" max="2" width="15" customWidth="1"/>
    <col min="3" max="3" width="12" customWidth="1"/>
    <col min="8" max="8" width="17.625" bestFit="1" customWidth="1"/>
  </cols>
  <sheetData>
    <row r="1" spans="1:13" x14ac:dyDescent="0.15">
      <c r="A1" s="219" t="s">
        <v>2142</v>
      </c>
      <c r="B1" s="31"/>
      <c r="C1" s="31"/>
      <c r="D1" s="31"/>
      <c r="E1" s="31"/>
      <c r="F1" s="31"/>
      <c r="G1" s="31"/>
      <c r="H1" s="407" t="s">
        <v>2244</v>
      </c>
      <c r="I1" s="31"/>
      <c r="J1" s="31"/>
      <c r="K1" s="31"/>
      <c r="L1" s="31"/>
      <c r="M1" s="31"/>
    </row>
    <row r="2" spans="1:13" x14ac:dyDescent="0.1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</row>
    <row r="3" spans="1:13" x14ac:dyDescent="0.15">
      <c r="A3" s="31" t="s">
        <v>546</v>
      </c>
      <c r="B3" s="31"/>
      <c r="C3" s="31"/>
      <c r="D3" s="70" t="s">
        <v>547</v>
      </c>
      <c r="E3" s="31"/>
      <c r="F3" s="31"/>
      <c r="G3" s="31"/>
      <c r="H3" s="31"/>
      <c r="I3" s="31"/>
      <c r="J3" s="31"/>
      <c r="K3" s="31"/>
      <c r="L3" s="31"/>
      <c r="M3" s="31"/>
    </row>
    <row r="4" spans="1:13" x14ac:dyDescent="0.1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1:13" x14ac:dyDescent="0.15">
      <c r="A5" s="31" t="s">
        <v>333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x14ac:dyDescent="0.15">
      <c r="A6" s="31" t="s">
        <v>2226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</row>
    <row r="7" spans="1:13" x14ac:dyDescent="0.15">
      <c r="A7" s="31" t="s">
        <v>321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13" x14ac:dyDescent="0.15">
      <c r="A8" s="31" t="s">
        <v>327</v>
      </c>
      <c r="B8" s="70" t="s">
        <v>328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</row>
    <row r="9" spans="1:13" x14ac:dyDescent="0.15">
      <c r="A9" s="31" t="s">
        <v>322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</row>
    <row r="10" spans="1:13" x14ac:dyDescent="0.15">
      <c r="A10" s="31" t="s">
        <v>323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</row>
    <row r="11" spans="1:13" x14ac:dyDescent="0.15">
      <c r="A11" s="31" t="s">
        <v>329</v>
      </c>
      <c r="B11" s="31" t="s">
        <v>330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</row>
    <row r="12" spans="1:13" x14ac:dyDescent="0.15">
      <c r="A12" s="31" t="s">
        <v>324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x14ac:dyDescent="0.15">
      <c r="A13" s="31" t="s">
        <v>325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3" x14ac:dyDescent="0.1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3" x14ac:dyDescent="0.15">
      <c r="A15" s="31" t="s">
        <v>331</v>
      </c>
      <c r="B15" s="31" t="s">
        <v>332</v>
      </c>
      <c r="C15" s="31"/>
      <c r="D15" s="31"/>
      <c r="E15" s="31"/>
      <c r="F15" s="31"/>
      <c r="G15" s="31"/>
      <c r="H15" s="31"/>
      <c r="I15" s="31"/>
      <c r="J15" s="31" t="s">
        <v>2140</v>
      </c>
      <c r="K15" s="31"/>
      <c r="L15" s="31"/>
      <c r="M15" s="31"/>
    </row>
    <row r="16" spans="1:13" x14ac:dyDescent="0.15">
      <c r="A16" s="31" t="s">
        <v>326</v>
      </c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x14ac:dyDescent="0.15">
      <c r="A17" s="31" t="s">
        <v>325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</row>
    <row r="18" spans="1:13" x14ac:dyDescent="0.1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x14ac:dyDescent="0.15">
      <c r="A19" s="31" t="s">
        <v>2191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</row>
    <row r="20" spans="1:13" x14ac:dyDescent="0.1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</row>
    <row r="21" spans="1:13" x14ac:dyDescent="0.15">
      <c r="A21" s="219" t="s">
        <v>2143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 x14ac:dyDescent="0.1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15">
      <c r="A23" s="31" t="s">
        <v>2144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 x14ac:dyDescent="0.15">
      <c r="A24" s="31"/>
      <c r="B24" s="31" t="s">
        <v>2145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 x14ac:dyDescent="0.15">
      <c r="A25" s="31"/>
      <c r="B25" s="31" t="s">
        <v>2146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x14ac:dyDescent="0.15">
      <c r="A26" s="396"/>
      <c r="B26" s="396" t="s">
        <v>2167</v>
      </c>
      <c r="C26" s="396" t="s">
        <v>2168</v>
      </c>
      <c r="D26" s="396"/>
      <c r="E26" s="396"/>
      <c r="F26" s="31"/>
      <c r="G26" s="31"/>
      <c r="H26" s="31"/>
      <c r="I26" s="31"/>
      <c r="J26" s="31"/>
      <c r="K26" s="31"/>
      <c r="L26" s="31"/>
      <c r="M26" s="31"/>
    </row>
    <row r="27" spans="1:13" x14ac:dyDescent="0.15">
      <c r="A27" s="193">
        <v>1</v>
      </c>
      <c r="B27" s="193" t="s">
        <v>2148</v>
      </c>
      <c r="C27" s="193" t="s">
        <v>2147</v>
      </c>
      <c r="D27" s="193"/>
      <c r="E27" s="193"/>
      <c r="F27" s="31"/>
      <c r="G27" s="31"/>
      <c r="H27" s="31"/>
      <c r="I27" s="31"/>
      <c r="J27" s="31"/>
      <c r="K27" s="31"/>
      <c r="L27" s="31"/>
      <c r="M27" s="31"/>
    </row>
    <row r="28" spans="1:13" x14ac:dyDescent="0.15">
      <c r="A28" s="31">
        <v>2</v>
      </c>
      <c r="B28" s="31" t="s">
        <v>2149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 x14ac:dyDescent="0.15">
      <c r="A29" s="31">
        <v>3</v>
      </c>
      <c r="B29" s="31" t="s">
        <v>2150</v>
      </c>
      <c r="C29" s="31" t="s">
        <v>1303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x14ac:dyDescent="0.15">
      <c r="A30" s="31">
        <v>4</v>
      </c>
      <c r="B30" s="31" t="s">
        <v>2151</v>
      </c>
      <c r="C30" s="31" t="s">
        <v>2157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x14ac:dyDescent="0.15">
      <c r="A31" s="31">
        <v>5</v>
      </c>
      <c r="B31" s="31" t="s">
        <v>2152</v>
      </c>
      <c r="C31" s="31" t="s">
        <v>2158</v>
      </c>
      <c r="D31" s="31" t="s">
        <v>2159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3" x14ac:dyDescent="0.15">
      <c r="A32" s="31">
        <v>6</v>
      </c>
      <c r="B32" s="31" t="s">
        <v>2153</v>
      </c>
      <c r="C32" s="31" t="s">
        <v>2160</v>
      </c>
      <c r="D32" s="31" t="s">
        <v>2161</v>
      </c>
      <c r="E32" s="31"/>
      <c r="F32" s="31"/>
      <c r="G32" s="31"/>
      <c r="H32" s="31"/>
      <c r="I32" s="31"/>
      <c r="J32" s="31"/>
      <c r="K32" s="31"/>
      <c r="L32" s="31"/>
      <c r="M32" s="31"/>
    </row>
    <row r="33" spans="1:13" x14ac:dyDescent="0.15">
      <c r="A33" s="31">
        <v>7</v>
      </c>
      <c r="B33" s="31" t="s">
        <v>2154</v>
      </c>
      <c r="C33" s="31" t="s">
        <v>2162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x14ac:dyDescent="0.15">
      <c r="A34" s="31">
        <v>8</v>
      </c>
      <c r="B34" s="31" t="s">
        <v>2155</v>
      </c>
      <c r="C34" s="31" t="s">
        <v>2163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 x14ac:dyDescent="0.15">
      <c r="A35" s="397">
        <v>9</v>
      </c>
      <c r="B35" s="397" t="s">
        <v>2156</v>
      </c>
      <c r="C35" s="397" t="s">
        <v>2164</v>
      </c>
      <c r="D35" s="397" t="s">
        <v>2165</v>
      </c>
      <c r="E35" s="397" t="s">
        <v>2166</v>
      </c>
      <c r="F35" s="31"/>
      <c r="G35" s="31"/>
      <c r="H35" s="31"/>
      <c r="I35" s="31"/>
      <c r="J35" s="31"/>
      <c r="K35" s="31"/>
      <c r="L35" s="31"/>
      <c r="M35" s="31"/>
    </row>
  </sheetData>
  <dataConsolidate/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295"/>
  <sheetViews>
    <sheetView workbookViewId="0">
      <pane xSplit="2" ySplit="4" topLeftCell="E282" activePane="bottomRight" state="frozen"/>
      <selection pane="topRight" activeCell="C1" sqref="C1"/>
      <selection pane="bottomLeft" activeCell="A5" sqref="A5"/>
      <selection pane="bottomRight" activeCell="O301" sqref="O301"/>
    </sheetView>
  </sheetViews>
  <sheetFormatPr defaultRowHeight="13.5" x14ac:dyDescent="0.15"/>
  <cols>
    <col min="1" max="1" width="10.125" customWidth="1"/>
    <col min="2" max="2" width="16.75" customWidth="1"/>
    <col min="3" max="9" width="10.875" customWidth="1"/>
    <col min="10" max="13" width="11" customWidth="1"/>
    <col min="14" max="15" width="10.375" customWidth="1"/>
    <col min="237" max="237" width="7.75" customWidth="1"/>
    <col min="238" max="238" width="16.75" customWidth="1"/>
    <col min="239" max="249" width="0" hidden="1" customWidth="1"/>
    <col min="250" max="259" width="9.875" customWidth="1"/>
    <col min="260" max="266" width="10.875" customWidth="1"/>
    <col min="493" max="493" width="7.75" customWidth="1"/>
    <col min="494" max="494" width="16.75" customWidth="1"/>
    <col min="495" max="505" width="0" hidden="1" customWidth="1"/>
    <col min="506" max="515" width="9.875" customWidth="1"/>
    <col min="516" max="522" width="10.875" customWidth="1"/>
    <col min="749" max="749" width="7.75" customWidth="1"/>
    <col min="750" max="750" width="16.75" customWidth="1"/>
    <col min="751" max="761" width="0" hidden="1" customWidth="1"/>
    <col min="762" max="771" width="9.875" customWidth="1"/>
    <col min="772" max="778" width="10.875" customWidth="1"/>
    <col min="1005" max="1005" width="7.75" customWidth="1"/>
    <col min="1006" max="1006" width="16.75" customWidth="1"/>
    <col min="1007" max="1017" width="0" hidden="1" customWidth="1"/>
    <col min="1018" max="1027" width="9.875" customWidth="1"/>
    <col min="1028" max="1034" width="10.875" customWidth="1"/>
    <col min="1261" max="1261" width="7.75" customWidth="1"/>
    <col min="1262" max="1262" width="16.75" customWidth="1"/>
    <col min="1263" max="1273" width="0" hidden="1" customWidth="1"/>
    <col min="1274" max="1283" width="9.875" customWidth="1"/>
    <col min="1284" max="1290" width="10.875" customWidth="1"/>
    <col min="1517" max="1517" width="7.75" customWidth="1"/>
    <col min="1518" max="1518" width="16.75" customWidth="1"/>
    <col min="1519" max="1529" width="0" hidden="1" customWidth="1"/>
    <col min="1530" max="1539" width="9.875" customWidth="1"/>
    <col min="1540" max="1546" width="10.875" customWidth="1"/>
    <col min="1773" max="1773" width="7.75" customWidth="1"/>
    <col min="1774" max="1774" width="16.75" customWidth="1"/>
    <col min="1775" max="1785" width="0" hidden="1" customWidth="1"/>
    <col min="1786" max="1795" width="9.875" customWidth="1"/>
    <col min="1796" max="1802" width="10.875" customWidth="1"/>
    <col min="2029" max="2029" width="7.75" customWidth="1"/>
    <col min="2030" max="2030" width="16.75" customWidth="1"/>
    <col min="2031" max="2041" width="0" hidden="1" customWidth="1"/>
    <col min="2042" max="2051" width="9.875" customWidth="1"/>
    <col min="2052" max="2058" width="10.875" customWidth="1"/>
    <col min="2285" max="2285" width="7.75" customWidth="1"/>
    <col min="2286" max="2286" width="16.75" customWidth="1"/>
    <col min="2287" max="2297" width="0" hidden="1" customWidth="1"/>
    <col min="2298" max="2307" width="9.875" customWidth="1"/>
    <col min="2308" max="2314" width="10.875" customWidth="1"/>
    <col min="2541" max="2541" width="7.75" customWidth="1"/>
    <col min="2542" max="2542" width="16.75" customWidth="1"/>
    <col min="2543" max="2553" width="0" hidden="1" customWidth="1"/>
    <col min="2554" max="2563" width="9.875" customWidth="1"/>
    <col min="2564" max="2570" width="10.875" customWidth="1"/>
    <col min="2797" max="2797" width="7.75" customWidth="1"/>
    <col min="2798" max="2798" width="16.75" customWidth="1"/>
    <col min="2799" max="2809" width="0" hidden="1" customWidth="1"/>
    <col min="2810" max="2819" width="9.875" customWidth="1"/>
    <col min="2820" max="2826" width="10.875" customWidth="1"/>
    <col min="3053" max="3053" width="7.75" customWidth="1"/>
    <col min="3054" max="3054" width="16.75" customWidth="1"/>
    <col min="3055" max="3065" width="0" hidden="1" customWidth="1"/>
    <col min="3066" max="3075" width="9.875" customWidth="1"/>
    <col min="3076" max="3082" width="10.875" customWidth="1"/>
    <col min="3309" max="3309" width="7.75" customWidth="1"/>
    <col min="3310" max="3310" width="16.75" customWidth="1"/>
    <col min="3311" max="3321" width="0" hidden="1" customWidth="1"/>
    <col min="3322" max="3331" width="9.875" customWidth="1"/>
    <col min="3332" max="3338" width="10.875" customWidth="1"/>
    <col min="3565" max="3565" width="7.75" customWidth="1"/>
    <col min="3566" max="3566" width="16.75" customWidth="1"/>
    <col min="3567" max="3577" width="0" hidden="1" customWidth="1"/>
    <col min="3578" max="3587" width="9.875" customWidth="1"/>
    <col min="3588" max="3594" width="10.875" customWidth="1"/>
    <col min="3821" max="3821" width="7.75" customWidth="1"/>
    <col min="3822" max="3822" width="16.75" customWidth="1"/>
    <col min="3823" max="3833" width="0" hidden="1" customWidth="1"/>
    <col min="3834" max="3843" width="9.875" customWidth="1"/>
    <col min="3844" max="3850" width="10.875" customWidth="1"/>
    <col min="4077" max="4077" width="7.75" customWidth="1"/>
    <col min="4078" max="4078" width="16.75" customWidth="1"/>
    <col min="4079" max="4089" width="0" hidden="1" customWidth="1"/>
    <col min="4090" max="4099" width="9.875" customWidth="1"/>
    <col min="4100" max="4106" width="10.875" customWidth="1"/>
    <col min="4333" max="4333" width="7.75" customWidth="1"/>
    <col min="4334" max="4334" width="16.75" customWidth="1"/>
    <col min="4335" max="4345" width="0" hidden="1" customWidth="1"/>
    <col min="4346" max="4355" width="9.875" customWidth="1"/>
    <col min="4356" max="4362" width="10.875" customWidth="1"/>
    <col min="4589" max="4589" width="7.75" customWidth="1"/>
    <col min="4590" max="4590" width="16.75" customWidth="1"/>
    <col min="4591" max="4601" width="0" hidden="1" customWidth="1"/>
    <col min="4602" max="4611" width="9.875" customWidth="1"/>
    <col min="4612" max="4618" width="10.875" customWidth="1"/>
    <col min="4845" max="4845" width="7.75" customWidth="1"/>
    <col min="4846" max="4846" width="16.75" customWidth="1"/>
    <col min="4847" max="4857" width="0" hidden="1" customWidth="1"/>
    <col min="4858" max="4867" width="9.875" customWidth="1"/>
    <col min="4868" max="4874" width="10.875" customWidth="1"/>
    <col min="5101" max="5101" width="7.75" customWidth="1"/>
    <col min="5102" max="5102" width="16.75" customWidth="1"/>
    <col min="5103" max="5113" width="0" hidden="1" customWidth="1"/>
    <col min="5114" max="5123" width="9.875" customWidth="1"/>
    <col min="5124" max="5130" width="10.875" customWidth="1"/>
    <col min="5357" max="5357" width="7.75" customWidth="1"/>
    <col min="5358" max="5358" width="16.75" customWidth="1"/>
    <col min="5359" max="5369" width="0" hidden="1" customWidth="1"/>
    <col min="5370" max="5379" width="9.875" customWidth="1"/>
    <col min="5380" max="5386" width="10.875" customWidth="1"/>
    <col min="5613" max="5613" width="7.75" customWidth="1"/>
    <col min="5614" max="5614" width="16.75" customWidth="1"/>
    <col min="5615" max="5625" width="0" hidden="1" customWidth="1"/>
    <col min="5626" max="5635" width="9.875" customWidth="1"/>
    <col min="5636" max="5642" width="10.875" customWidth="1"/>
    <col min="5869" max="5869" width="7.75" customWidth="1"/>
    <col min="5870" max="5870" width="16.75" customWidth="1"/>
    <col min="5871" max="5881" width="0" hidden="1" customWidth="1"/>
    <col min="5882" max="5891" width="9.875" customWidth="1"/>
    <col min="5892" max="5898" width="10.875" customWidth="1"/>
    <col min="6125" max="6125" width="7.75" customWidth="1"/>
    <col min="6126" max="6126" width="16.75" customWidth="1"/>
    <col min="6127" max="6137" width="0" hidden="1" customWidth="1"/>
    <col min="6138" max="6147" width="9.875" customWidth="1"/>
    <col min="6148" max="6154" width="10.875" customWidth="1"/>
    <col min="6381" max="6381" width="7.75" customWidth="1"/>
    <col min="6382" max="6382" width="16.75" customWidth="1"/>
    <col min="6383" max="6393" width="0" hidden="1" customWidth="1"/>
    <col min="6394" max="6403" width="9.875" customWidth="1"/>
    <col min="6404" max="6410" width="10.875" customWidth="1"/>
    <col min="6637" max="6637" width="7.75" customWidth="1"/>
    <col min="6638" max="6638" width="16.75" customWidth="1"/>
    <col min="6639" max="6649" width="0" hidden="1" customWidth="1"/>
    <col min="6650" max="6659" width="9.875" customWidth="1"/>
    <col min="6660" max="6666" width="10.875" customWidth="1"/>
    <col min="6893" max="6893" width="7.75" customWidth="1"/>
    <col min="6894" max="6894" width="16.75" customWidth="1"/>
    <col min="6895" max="6905" width="0" hidden="1" customWidth="1"/>
    <col min="6906" max="6915" width="9.875" customWidth="1"/>
    <col min="6916" max="6922" width="10.875" customWidth="1"/>
    <col min="7149" max="7149" width="7.75" customWidth="1"/>
    <col min="7150" max="7150" width="16.75" customWidth="1"/>
    <col min="7151" max="7161" width="0" hidden="1" customWidth="1"/>
    <col min="7162" max="7171" width="9.875" customWidth="1"/>
    <col min="7172" max="7178" width="10.875" customWidth="1"/>
    <col min="7405" max="7405" width="7.75" customWidth="1"/>
    <col min="7406" max="7406" width="16.75" customWidth="1"/>
    <col min="7407" max="7417" width="0" hidden="1" customWidth="1"/>
    <col min="7418" max="7427" width="9.875" customWidth="1"/>
    <col min="7428" max="7434" width="10.875" customWidth="1"/>
    <col min="7661" max="7661" width="7.75" customWidth="1"/>
    <col min="7662" max="7662" width="16.75" customWidth="1"/>
    <col min="7663" max="7673" width="0" hidden="1" customWidth="1"/>
    <col min="7674" max="7683" width="9.875" customWidth="1"/>
    <col min="7684" max="7690" width="10.875" customWidth="1"/>
    <col min="7917" max="7917" width="7.75" customWidth="1"/>
    <col min="7918" max="7918" width="16.75" customWidth="1"/>
    <col min="7919" max="7929" width="0" hidden="1" customWidth="1"/>
    <col min="7930" max="7939" width="9.875" customWidth="1"/>
    <col min="7940" max="7946" width="10.875" customWidth="1"/>
    <col min="8173" max="8173" width="7.75" customWidth="1"/>
    <col min="8174" max="8174" width="16.75" customWidth="1"/>
    <col min="8175" max="8185" width="0" hidden="1" customWidth="1"/>
    <col min="8186" max="8195" width="9.875" customWidth="1"/>
    <col min="8196" max="8202" width="10.875" customWidth="1"/>
    <col min="8429" max="8429" width="7.75" customWidth="1"/>
    <col min="8430" max="8430" width="16.75" customWidth="1"/>
    <col min="8431" max="8441" width="0" hidden="1" customWidth="1"/>
    <col min="8442" max="8451" width="9.875" customWidth="1"/>
    <col min="8452" max="8458" width="10.875" customWidth="1"/>
    <col min="8685" max="8685" width="7.75" customWidth="1"/>
    <col min="8686" max="8686" width="16.75" customWidth="1"/>
    <col min="8687" max="8697" width="0" hidden="1" customWidth="1"/>
    <col min="8698" max="8707" width="9.875" customWidth="1"/>
    <col min="8708" max="8714" width="10.875" customWidth="1"/>
    <col min="8941" max="8941" width="7.75" customWidth="1"/>
    <col min="8942" max="8942" width="16.75" customWidth="1"/>
    <col min="8943" max="8953" width="0" hidden="1" customWidth="1"/>
    <col min="8954" max="8963" width="9.875" customWidth="1"/>
    <col min="8964" max="8970" width="10.875" customWidth="1"/>
    <col min="9197" max="9197" width="7.75" customWidth="1"/>
    <col min="9198" max="9198" width="16.75" customWidth="1"/>
    <col min="9199" max="9209" width="0" hidden="1" customWidth="1"/>
    <col min="9210" max="9219" width="9.875" customWidth="1"/>
    <col min="9220" max="9226" width="10.875" customWidth="1"/>
    <col min="9453" max="9453" width="7.75" customWidth="1"/>
    <col min="9454" max="9454" width="16.75" customWidth="1"/>
    <col min="9455" max="9465" width="0" hidden="1" customWidth="1"/>
    <col min="9466" max="9475" width="9.875" customWidth="1"/>
    <col min="9476" max="9482" width="10.875" customWidth="1"/>
    <col min="9709" max="9709" width="7.75" customWidth="1"/>
    <col min="9710" max="9710" width="16.75" customWidth="1"/>
    <col min="9711" max="9721" width="0" hidden="1" customWidth="1"/>
    <col min="9722" max="9731" width="9.875" customWidth="1"/>
    <col min="9732" max="9738" width="10.875" customWidth="1"/>
    <col min="9965" max="9965" width="7.75" customWidth="1"/>
    <col min="9966" max="9966" width="16.75" customWidth="1"/>
    <col min="9967" max="9977" width="0" hidden="1" customWidth="1"/>
    <col min="9978" max="9987" width="9.875" customWidth="1"/>
    <col min="9988" max="9994" width="10.875" customWidth="1"/>
    <col min="10221" max="10221" width="7.75" customWidth="1"/>
    <col min="10222" max="10222" width="16.75" customWidth="1"/>
    <col min="10223" max="10233" width="0" hidden="1" customWidth="1"/>
    <col min="10234" max="10243" width="9.875" customWidth="1"/>
    <col min="10244" max="10250" width="10.875" customWidth="1"/>
    <col min="10477" max="10477" width="7.75" customWidth="1"/>
    <col min="10478" max="10478" width="16.75" customWidth="1"/>
    <col min="10479" max="10489" width="0" hidden="1" customWidth="1"/>
    <col min="10490" max="10499" width="9.875" customWidth="1"/>
    <col min="10500" max="10506" width="10.875" customWidth="1"/>
    <col min="10733" max="10733" width="7.75" customWidth="1"/>
    <col min="10734" max="10734" width="16.75" customWidth="1"/>
    <col min="10735" max="10745" width="0" hidden="1" customWidth="1"/>
    <col min="10746" max="10755" width="9.875" customWidth="1"/>
    <col min="10756" max="10762" width="10.875" customWidth="1"/>
    <col min="10989" max="10989" width="7.75" customWidth="1"/>
    <col min="10990" max="10990" width="16.75" customWidth="1"/>
    <col min="10991" max="11001" width="0" hidden="1" customWidth="1"/>
    <col min="11002" max="11011" width="9.875" customWidth="1"/>
    <col min="11012" max="11018" width="10.875" customWidth="1"/>
    <col min="11245" max="11245" width="7.75" customWidth="1"/>
    <col min="11246" max="11246" width="16.75" customWidth="1"/>
    <col min="11247" max="11257" width="0" hidden="1" customWidth="1"/>
    <col min="11258" max="11267" width="9.875" customWidth="1"/>
    <col min="11268" max="11274" width="10.875" customWidth="1"/>
    <col min="11501" max="11501" width="7.75" customWidth="1"/>
    <col min="11502" max="11502" width="16.75" customWidth="1"/>
    <col min="11503" max="11513" width="0" hidden="1" customWidth="1"/>
    <col min="11514" max="11523" width="9.875" customWidth="1"/>
    <col min="11524" max="11530" width="10.875" customWidth="1"/>
    <col min="11757" max="11757" width="7.75" customWidth="1"/>
    <col min="11758" max="11758" width="16.75" customWidth="1"/>
    <col min="11759" max="11769" width="0" hidden="1" customWidth="1"/>
    <col min="11770" max="11779" width="9.875" customWidth="1"/>
    <col min="11780" max="11786" width="10.875" customWidth="1"/>
    <col min="12013" max="12013" width="7.75" customWidth="1"/>
    <col min="12014" max="12014" width="16.75" customWidth="1"/>
    <col min="12015" max="12025" width="0" hidden="1" customWidth="1"/>
    <col min="12026" max="12035" width="9.875" customWidth="1"/>
    <col min="12036" max="12042" width="10.875" customWidth="1"/>
    <col min="12269" max="12269" width="7.75" customWidth="1"/>
    <col min="12270" max="12270" width="16.75" customWidth="1"/>
    <col min="12271" max="12281" width="0" hidden="1" customWidth="1"/>
    <col min="12282" max="12291" width="9.875" customWidth="1"/>
    <col min="12292" max="12298" width="10.875" customWidth="1"/>
    <col min="12525" max="12525" width="7.75" customWidth="1"/>
    <col min="12526" max="12526" width="16.75" customWidth="1"/>
    <col min="12527" max="12537" width="0" hidden="1" customWidth="1"/>
    <col min="12538" max="12547" width="9.875" customWidth="1"/>
    <col min="12548" max="12554" width="10.875" customWidth="1"/>
    <col min="12781" max="12781" width="7.75" customWidth="1"/>
    <col min="12782" max="12782" width="16.75" customWidth="1"/>
    <col min="12783" max="12793" width="0" hidden="1" customWidth="1"/>
    <col min="12794" max="12803" width="9.875" customWidth="1"/>
    <col min="12804" max="12810" width="10.875" customWidth="1"/>
    <col min="13037" max="13037" width="7.75" customWidth="1"/>
    <col min="13038" max="13038" width="16.75" customWidth="1"/>
    <col min="13039" max="13049" width="0" hidden="1" customWidth="1"/>
    <col min="13050" max="13059" width="9.875" customWidth="1"/>
    <col min="13060" max="13066" width="10.875" customWidth="1"/>
    <col min="13293" max="13293" width="7.75" customWidth="1"/>
    <col min="13294" max="13294" width="16.75" customWidth="1"/>
    <col min="13295" max="13305" width="0" hidden="1" customWidth="1"/>
    <col min="13306" max="13315" width="9.875" customWidth="1"/>
    <col min="13316" max="13322" width="10.875" customWidth="1"/>
    <col min="13549" max="13549" width="7.75" customWidth="1"/>
    <col min="13550" max="13550" width="16.75" customWidth="1"/>
    <col min="13551" max="13561" width="0" hidden="1" customWidth="1"/>
    <col min="13562" max="13571" width="9.875" customWidth="1"/>
    <col min="13572" max="13578" width="10.875" customWidth="1"/>
    <col min="13805" max="13805" width="7.75" customWidth="1"/>
    <col min="13806" max="13806" width="16.75" customWidth="1"/>
    <col min="13807" max="13817" width="0" hidden="1" customWidth="1"/>
    <col min="13818" max="13827" width="9.875" customWidth="1"/>
    <col min="13828" max="13834" width="10.875" customWidth="1"/>
    <col min="14061" max="14061" width="7.75" customWidth="1"/>
    <col min="14062" max="14062" width="16.75" customWidth="1"/>
    <col min="14063" max="14073" width="0" hidden="1" customWidth="1"/>
    <col min="14074" max="14083" width="9.875" customWidth="1"/>
    <col min="14084" max="14090" width="10.875" customWidth="1"/>
    <col min="14317" max="14317" width="7.75" customWidth="1"/>
    <col min="14318" max="14318" width="16.75" customWidth="1"/>
    <col min="14319" max="14329" width="0" hidden="1" customWidth="1"/>
    <col min="14330" max="14339" width="9.875" customWidth="1"/>
    <col min="14340" max="14346" width="10.875" customWidth="1"/>
    <col min="14573" max="14573" width="7.75" customWidth="1"/>
    <col min="14574" max="14574" width="16.75" customWidth="1"/>
    <col min="14575" max="14585" width="0" hidden="1" customWidth="1"/>
    <col min="14586" max="14595" width="9.875" customWidth="1"/>
    <col min="14596" max="14602" width="10.875" customWidth="1"/>
    <col min="14829" max="14829" width="7.75" customWidth="1"/>
    <col min="14830" max="14830" width="16.75" customWidth="1"/>
    <col min="14831" max="14841" width="0" hidden="1" customWidth="1"/>
    <col min="14842" max="14851" width="9.875" customWidth="1"/>
    <col min="14852" max="14858" width="10.875" customWidth="1"/>
    <col min="15085" max="15085" width="7.75" customWidth="1"/>
    <col min="15086" max="15086" width="16.75" customWidth="1"/>
    <col min="15087" max="15097" width="0" hidden="1" customWidth="1"/>
    <col min="15098" max="15107" width="9.875" customWidth="1"/>
    <col min="15108" max="15114" width="10.875" customWidth="1"/>
    <col min="15341" max="15341" width="7.75" customWidth="1"/>
    <col min="15342" max="15342" width="16.75" customWidth="1"/>
    <col min="15343" max="15353" width="0" hidden="1" customWidth="1"/>
    <col min="15354" max="15363" width="9.875" customWidth="1"/>
    <col min="15364" max="15370" width="10.875" customWidth="1"/>
    <col min="15597" max="15597" width="7.75" customWidth="1"/>
    <col min="15598" max="15598" width="16.75" customWidth="1"/>
    <col min="15599" max="15609" width="0" hidden="1" customWidth="1"/>
    <col min="15610" max="15619" width="9.875" customWidth="1"/>
    <col min="15620" max="15626" width="10.875" customWidth="1"/>
    <col min="15853" max="15853" width="7.75" customWidth="1"/>
    <col min="15854" max="15854" width="16.75" customWidth="1"/>
    <col min="15855" max="15865" width="0" hidden="1" customWidth="1"/>
    <col min="15866" max="15875" width="9.875" customWidth="1"/>
    <col min="15876" max="15882" width="10.875" customWidth="1"/>
    <col min="16109" max="16109" width="7.75" customWidth="1"/>
    <col min="16110" max="16110" width="16.75" customWidth="1"/>
    <col min="16111" max="16121" width="0" hidden="1" customWidth="1"/>
    <col min="16122" max="16131" width="9.875" customWidth="1"/>
    <col min="16132" max="16138" width="10.875" customWidth="1"/>
  </cols>
  <sheetData>
    <row r="1" spans="1:15" x14ac:dyDescent="0.15">
      <c r="A1" s="39" t="s">
        <v>2235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2208</v>
      </c>
      <c r="B5" s="46"/>
      <c r="C5" s="785">
        <v>6542</v>
      </c>
      <c r="D5" s="785">
        <v>6444</v>
      </c>
      <c r="E5" s="805">
        <v>6647</v>
      </c>
      <c r="F5" s="805">
        <v>6657.6030000000001</v>
      </c>
      <c r="G5" s="805">
        <v>6635</v>
      </c>
      <c r="H5" s="805">
        <v>6759</v>
      </c>
      <c r="I5" s="805">
        <v>6539.8909999999996</v>
      </c>
      <c r="J5" s="805">
        <v>6606</v>
      </c>
      <c r="K5" s="805">
        <v>6248</v>
      </c>
      <c r="L5" s="183">
        <v>6186.8240000000005</v>
      </c>
      <c r="M5" s="183">
        <v>3696.6039999999998</v>
      </c>
      <c r="N5" s="183">
        <v>4277.3969999999999</v>
      </c>
      <c r="O5" s="183">
        <v>4919.3379999999997</v>
      </c>
    </row>
    <row r="6" spans="1:15" x14ac:dyDescent="0.15">
      <c r="A6" s="48" t="s">
        <v>83</v>
      </c>
      <c r="B6" s="46"/>
      <c r="C6" s="790"/>
      <c r="D6" s="790"/>
      <c r="E6" s="806"/>
      <c r="F6" s="806"/>
      <c r="G6" s="806"/>
      <c r="H6" s="806"/>
      <c r="I6" s="806"/>
    </row>
    <row r="7" spans="1:15" x14ac:dyDescent="0.15">
      <c r="A7" s="46" t="s">
        <v>2179</v>
      </c>
      <c r="B7" s="48" t="s">
        <v>2209</v>
      </c>
      <c r="C7" s="790">
        <v>5905</v>
      </c>
      <c r="D7" s="790">
        <v>5842</v>
      </c>
      <c r="E7" s="806">
        <v>6026</v>
      </c>
      <c r="F7" s="787">
        <v>6038.8140000000003</v>
      </c>
      <c r="G7" s="787">
        <v>5995</v>
      </c>
      <c r="H7" s="787">
        <v>6107</v>
      </c>
      <c r="I7" s="787">
        <v>5908.3909999999996</v>
      </c>
      <c r="J7" s="68">
        <v>5971</v>
      </c>
      <c r="K7" s="68">
        <v>5629</v>
      </c>
      <c r="L7" s="68">
        <v>5565.7430000000004</v>
      </c>
      <c r="M7" s="68">
        <v>3265.1219999999998</v>
      </c>
      <c r="N7" s="68">
        <v>3783.2559999999999</v>
      </c>
      <c r="O7" s="68">
        <v>4241.915</v>
      </c>
    </row>
    <row r="8" spans="1:15" x14ac:dyDescent="0.15">
      <c r="A8" s="51"/>
      <c r="B8" s="52" t="s">
        <v>2210</v>
      </c>
      <c r="C8" s="791">
        <v>636</v>
      </c>
      <c r="D8" s="791">
        <v>602</v>
      </c>
      <c r="E8" s="807">
        <v>621</v>
      </c>
      <c r="F8" s="788">
        <v>618.78899999999999</v>
      </c>
      <c r="G8" s="788">
        <v>640</v>
      </c>
      <c r="H8" s="788">
        <v>652</v>
      </c>
      <c r="I8" s="788">
        <v>631.5</v>
      </c>
      <c r="J8" s="60">
        <v>635</v>
      </c>
      <c r="K8" s="68">
        <v>619</v>
      </c>
      <c r="L8" s="68">
        <v>621.08100000000002</v>
      </c>
      <c r="M8" s="68">
        <v>431.48200000000003</v>
      </c>
      <c r="N8" s="68">
        <v>494.14100000000002</v>
      </c>
      <c r="O8" s="60">
        <v>677.423</v>
      </c>
    </row>
    <row r="9" spans="1:15" x14ac:dyDescent="0.15">
      <c r="A9" s="48" t="s">
        <v>2211</v>
      </c>
      <c r="B9" s="46"/>
      <c r="C9" s="790">
        <v>636</v>
      </c>
      <c r="D9" s="790">
        <v>602</v>
      </c>
      <c r="E9" s="806">
        <v>621</v>
      </c>
      <c r="F9" s="806">
        <v>618.78899999999999</v>
      </c>
      <c r="G9" s="806">
        <v>640</v>
      </c>
      <c r="H9" s="806">
        <v>652.48299999999983</v>
      </c>
      <c r="I9" s="806">
        <v>631.5</v>
      </c>
      <c r="J9" s="806">
        <v>635</v>
      </c>
      <c r="K9" s="59">
        <v>619</v>
      </c>
      <c r="L9" s="59">
        <v>621.08100000000002</v>
      </c>
      <c r="M9" s="59">
        <v>431.48200000000003</v>
      </c>
      <c r="N9" s="59">
        <v>494.14100000000008</v>
      </c>
      <c r="O9" s="68">
        <v>677.423</v>
      </c>
    </row>
    <row r="10" spans="1:15" x14ac:dyDescent="0.15">
      <c r="A10" s="46" t="s">
        <v>2179</v>
      </c>
      <c r="B10" s="48" t="s">
        <v>158</v>
      </c>
      <c r="C10" s="790">
        <v>238</v>
      </c>
      <c r="D10" s="790">
        <v>239</v>
      </c>
      <c r="E10" s="806">
        <v>246</v>
      </c>
      <c r="F10" s="787">
        <v>258.79700000000003</v>
      </c>
      <c r="G10" s="787">
        <v>281</v>
      </c>
      <c r="H10" s="787">
        <v>297.52199999999999</v>
      </c>
      <c r="I10" s="787">
        <v>290</v>
      </c>
      <c r="J10" s="790">
        <v>307</v>
      </c>
      <c r="K10" s="68">
        <v>313</v>
      </c>
      <c r="L10" s="68">
        <v>316.25200000000001</v>
      </c>
      <c r="M10" s="68">
        <v>228.93899999999999</v>
      </c>
      <c r="N10" s="68">
        <v>236.09100000000001</v>
      </c>
      <c r="O10" s="68">
        <v>297.74700000000001</v>
      </c>
    </row>
    <row r="11" spans="1:15" x14ac:dyDescent="0.15">
      <c r="A11" s="46"/>
      <c r="B11" s="48" t="s">
        <v>159</v>
      </c>
      <c r="C11" s="790">
        <v>156</v>
      </c>
      <c r="D11" s="790">
        <v>144</v>
      </c>
      <c r="E11" s="806">
        <v>156</v>
      </c>
      <c r="F11" s="787">
        <v>150.893</v>
      </c>
      <c r="G11" s="787">
        <v>156</v>
      </c>
      <c r="H11" s="787">
        <v>189.26300000000001</v>
      </c>
      <c r="I11" s="787">
        <v>182.5</v>
      </c>
      <c r="J11" s="790">
        <v>175</v>
      </c>
      <c r="K11" s="68">
        <v>167</v>
      </c>
      <c r="L11" s="68">
        <v>158.11799999999999</v>
      </c>
      <c r="M11" s="68">
        <v>98.808999999999997</v>
      </c>
      <c r="N11" s="68">
        <v>129.435</v>
      </c>
      <c r="O11" s="68">
        <v>168.30799999999999</v>
      </c>
    </row>
    <row r="12" spans="1:15" x14ac:dyDescent="0.15">
      <c r="A12" s="46"/>
      <c r="B12" s="48" t="s">
        <v>160</v>
      </c>
      <c r="C12" s="790">
        <v>19</v>
      </c>
      <c r="D12" s="790">
        <v>3</v>
      </c>
      <c r="E12" s="806">
        <v>3</v>
      </c>
      <c r="F12" s="787">
        <v>3.0139999999999998</v>
      </c>
      <c r="G12" s="787">
        <v>3</v>
      </c>
      <c r="H12" s="787">
        <v>3.01</v>
      </c>
      <c r="I12" s="787">
        <v>4</v>
      </c>
      <c r="J12" s="790">
        <v>4</v>
      </c>
      <c r="K12" s="68">
        <v>3</v>
      </c>
      <c r="L12" s="68">
        <v>3.1659999999999999</v>
      </c>
      <c r="M12" s="68">
        <v>1.8009999999999999</v>
      </c>
      <c r="N12" s="68">
        <v>1.79</v>
      </c>
      <c r="O12" s="68">
        <v>0.89500000000000002</v>
      </c>
    </row>
    <row r="13" spans="1:15" x14ac:dyDescent="0.15">
      <c r="A13" s="46"/>
      <c r="B13" s="48" t="s">
        <v>161</v>
      </c>
      <c r="C13" s="790">
        <v>148</v>
      </c>
      <c r="D13" s="790">
        <v>152</v>
      </c>
      <c r="E13" s="806">
        <v>146</v>
      </c>
      <c r="F13" s="787">
        <v>134.75700000000001</v>
      </c>
      <c r="G13" s="787">
        <v>128</v>
      </c>
      <c r="H13" s="787">
        <v>86.266999999999996</v>
      </c>
      <c r="I13" s="787">
        <v>82</v>
      </c>
      <c r="J13" s="790">
        <v>80</v>
      </c>
      <c r="K13" s="68">
        <v>68</v>
      </c>
      <c r="L13" s="68">
        <v>76.438000000000002</v>
      </c>
      <c r="M13" s="68">
        <v>48.076000000000001</v>
      </c>
      <c r="N13" s="68">
        <v>55.664999999999999</v>
      </c>
      <c r="O13" s="68">
        <v>70.131</v>
      </c>
    </row>
    <row r="14" spans="1:15" x14ac:dyDescent="0.15">
      <c r="A14" s="46"/>
      <c r="B14" s="48" t="s">
        <v>162</v>
      </c>
      <c r="C14" s="790">
        <v>0</v>
      </c>
      <c r="D14" s="790">
        <v>0</v>
      </c>
      <c r="E14" s="806">
        <v>0</v>
      </c>
      <c r="F14" s="787">
        <v>0</v>
      </c>
      <c r="G14" s="787">
        <v>0</v>
      </c>
      <c r="H14" s="787">
        <v>0</v>
      </c>
      <c r="I14" s="787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</row>
    <row r="15" spans="1:15" x14ac:dyDescent="0.15">
      <c r="A15" s="46"/>
      <c r="B15" s="48" t="s">
        <v>163</v>
      </c>
      <c r="C15" s="790">
        <v>3</v>
      </c>
      <c r="D15" s="790">
        <v>1</v>
      </c>
      <c r="E15" s="806">
        <v>1</v>
      </c>
      <c r="F15" s="787">
        <v>1.331</v>
      </c>
      <c r="G15" s="787">
        <v>1</v>
      </c>
      <c r="H15" s="787">
        <v>1.3340000000000001</v>
      </c>
      <c r="I15" s="787">
        <v>1</v>
      </c>
      <c r="J15" s="790">
        <v>1</v>
      </c>
      <c r="K15" s="68">
        <v>1</v>
      </c>
      <c r="L15" s="68">
        <v>0.64900000000000002</v>
      </c>
      <c r="M15" s="68">
        <v>0.51900000000000002</v>
      </c>
      <c r="N15" s="68">
        <v>0.55900000000000005</v>
      </c>
      <c r="O15" s="68">
        <v>0.57499999999999996</v>
      </c>
    </row>
    <row r="16" spans="1:15" x14ac:dyDescent="0.15">
      <c r="A16" s="51"/>
      <c r="B16" s="52" t="s">
        <v>164</v>
      </c>
      <c r="C16" s="791">
        <v>72</v>
      </c>
      <c r="D16" s="791">
        <v>63</v>
      </c>
      <c r="E16" s="807">
        <v>69</v>
      </c>
      <c r="F16" s="788">
        <v>69.997</v>
      </c>
      <c r="G16" s="788">
        <v>71</v>
      </c>
      <c r="H16" s="788">
        <v>75.087000000000003</v>
      </c>
      <c r="I16" s="788">
        <v>72</v>
      </c>
      <c r="J16" s="791">
        <v>68</v>
      </c>
      <c r="K16" s="60">
        <v>67</v>
      </c>
      <c r="L16" s="60">
        <v>66.457999999999998</v>
      </c>
      <c r="M16" s="60">
        <v>53.338000000000001</v>
      </c>
      <c r="N16" s="60">
        <v>70.600999999999999</v>
      </c>
      <c r="O16" s="68">
        <v>139.767</v>
      </c>
    </row>
    <row r="17" spans="1:15" x14ac:dyDescent="0.15">
      <c r="A17" s="48" t="s">
        <v>2212</v>
      </c>
      <c r="B17" s="46"/>
      <c r="C17" s="785"/>
      <c r="D17" s="790"/>
      <c r="E17" s="806"/>
      <c r="F17" s="806"/>
      <c r="G17" s="806"/>
      <c r="H17" s="806"/>
      <c r="I17" s="806"/>
      <c r="O17" s="67"/>
    </row>
    <row r="18" spans="1:15" x14ac:dyDescent="0.15">
      <c r="A18" s="57" t="s">
        <v>2179</v>
      </c>
      <c r="B18" s="58" t="s">
        <v>2180</v>
      </c>
      <c r="C18" s="785">
        <v>1836</v>
      </c>
      <c r="D18" s="785">
        <v>1583</v>
      </c>
      <c r="E18" s="786">
        <v>1772</v>
      </c>
      <c r="F18" s="786">
        <v>1762.1780000000001</v>
      </c>
      <c r="G18" s="786">
        <v>1747</v>
      </c>
      <c r="H18" s="786">
        <v>1750</v>
      </c>
      <c r="I18" s="786">
        <v>1750</v>
      </c>
      <c r="J18" s="152">
        <v>1742.373</v>
      </c>
      <c r="K18" s="152">
        <v>1648.297</v>
      </c>
      <c r="L18" s="152">
        <v>1668.2940000000001</v>
      </c>
      <c r="M18" s="152">
        <v>607.99800000000005</v>
      </c>
      <c r="N18" s="152">
        <v>823.07899999999995</v>
      </c>
      <c r="O18" s="50"/>
    </row>
    <row r="19" spans="1:15" x14ac:dyDescent="0.15">
      <c r="A19" s="46"/>
      <c r="B19" s="48" t="s">
        <v>2182</v>
      </c>
      <c r="C19" s="790">
        <v>1601</v>
      </c>
      <c r="D19" s="790">
        <v>1639</v>
      </c>
      <c r="E19" s="787">
        <v>1696</v>
      </c>
      <c r="F19" s="787">
        <v>1716.9639999999999</v>
      </c>
      <c r="G19" s="787">
        <v>1675</v>
      </c>
      <c r="H19" s="787">
        <v>1883</v>
      </c>
      <c r="I19" s="787">
        <v>1883</v>
      </c>
      <c r="J19" s="50">
        <v>1727.13</v>
      </c>
      <c r="K19" s="50">
        <v>1561.779</v>
      </c>
      <c r="L19" s="50">
        <v>1624.9380000000001</v>
      </c>
      <c r="M19" s="50">
        <v>1063.3040000000001</v>
      </c>
      <c r="N19" s="50">
        <v>1069.5429999999999</v>
      </c>
      <c r="O19" s="50"/>
    </row>
    <row r="20" spans="1:15" x14ac:dyDescent="0.15">
      <c r="A20" s="46"/>
      <c r="B20" s="48" t="s">
        <v>2184</v>
      </c>
      <c r="C20" s="790">
        <v>1714</v>
      </c>
      <c r="D20" s="790">
        <v>1811</v>
      </c>
      <c r="E20" s="787">
        <v>1723</v>
      </c>
      <c r="F20" s="787">
        <v>1725.578</v>
      </c>
      <c r="G20" s="787">
        <v>1766</v>
      </c>
      <c r="H20" s="787">
        <v>1771</v>
      </c>
      <c r="I20" s="787">
        <v>1771</v>
      </c>
      <c r="J20" s="50">
        <v>1740.921</v>
      </c>
      <c r="K20" s="50">
        <v>1675.443</v>
      </c>
      <c r="L20" s="50">
        <v>1720.0170000000001</v>
      </c>
      <c r="M20" s="50">
        <v>1080.146</v>
      </c>
      <c r="N20" s="50">
        <v>1283.7249999999999</v>
      </c>
      <c r="O20" s="50"/>
    </row>
    <row r="21" spans="1:15" x14ac:dyDescent="0.15">
      <c r="A21" s="51"/>
      <c r="B21" s="52" t="s">
        <v>2186</v>
      </c>
      <c r="C21" s="791">
        <v>1391</v>
      </c>
      <c r="D21" s="791">
        <v>1411</v>
      </c>
      <c r="E21" s="788">
        <v>1456</v>
      </c>
      <c r="F21" s="788">
        <v>1452.883</v>
      </c>
      <c r="G21" s="788">
        <v>1447</v>
      </c>
      <c r="H21" s="788">
        <v>1355</v>
      </c>
      <c r="I21" s="788">
        <v>1355</v>
      </c>
      <c r="J21" s="55">
        <v>1394.9459999999999</v>
      </c>
      <c r="K21" s="55">
        <v>1366.867</v>
      </c>
      <c r="L21" s="55">
        <v>1173.575</v>
      </c>
      <c r="M21" s="55">
        <v>945.15599999999995</v>
      </c>
      <c r="N21" s="55">
        <v>1101.05</v>
      </c>
      <c r="O21" s="50"/>
    </row>
    <row r="22" spans="1:15" x14ac:dyDescent="0.15">
      <c r="C22" s="785">
        <v>6542</v>
      </c>
      <c r="D22" s="785">
        <v>6444</v>
      </c>
      <c r="E22" s="785">
        <v>6647</v>
      </c>
      <c r="F22" s="785">
        <v>6657.6029999999992</v>
      </c>
      <c r="G22" s="785">
        <v>6635</v>
      </c>
      <c r="H22" s="785">
        <v>6759</v>
      </c>
      <c r="I22" s="785">
        <v>6759</v>
      </c>
      <c r="J22" s="785">
        <v>6605.37</v>
      </c>
      <c r="K22" s="785">
        <v>6252.3860000000004</v>
      </c>
      <c r="L22" s="785">
        <v>6186.8239999999996</v>
      </c>
      <c r="M22" s="785">
        <v>3696.6040000000003</v>
      </c>
      <c r="N22" s="785">
        <v>4277.3969999999999</v>
      </c>
      <c r="O22" s="785"/>
    </row>
    <row r="23" spans="1:15" x14ac:dyDescent="0.15">
      <c r="E23" s="184"/>
      <c r="F23" s="184"/>
      <c r="G23" s="184"/>
      <c r="H23" s="184"/>
      <c r="I23" s="184"/>
    </row>
    <row r="24" spans="1:15" x14ac:dyDescent="0.15">
      <c r="A24" s="48" t="s">
        <v>2231</v>
      </c>
      <c r="B24" s="46"/>
      <c r="C24" s="40"/>
      <c r="D24" s="40"/>
      <c r="E24" s="816"/>
      <c r="F24" s="809"/>
      <c r="G24" s="809"/>
      <c r="H24" s="809"/>
      <c r="I24" s="809"/>
      <c r="O24" s="61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3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3">
        <v>0</v>
      </c>
    </row>
    <row r="32" spans="1:15" x14ac:dyDescent="0.15">
      <c r="A32" s="40"/>
      <c r="B32" s="40"/>
      <c r="C32" s="40"/>
      <c r="D32" s="40"/>
      <c r="E32" s="820"/>
      <c r="F32" s="820"/>
      <c r="G32" s="809"/>
      <c r="H32" s="809"/>
      <c r="I32" s="809"/>
      <c r="O32" s="43"/>
    </row>
    <row r="33" spans="1:15" x14ac:dyDescent="0.15">
      <c r="A33" s="48" t="s">
        <v>2215</v>
      </c>
      <c r="B33" s="46"/>
      <c r="C33" s="40"/>
      <c r="D33" s="40"/>
      <c r="E33" s="816"/>
      <c r="F33" s="816"/>
      <c r="G33" s="809"/>
      <c r="H33" s="809"/>
      <c r="I33" s="809"/>
      <c r="O33" s="61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</row>
    <row r="36" spans="1:15" x14ac:dyDescent="0.15">
      <c r="E36" s="183"/>
      <c r="F36" s="184"/>
      <c r="G36" s="184"/>
      <c r="H36" s="184"/>
      <c r="I36" s="184"/>
      <c r="O36" s="43"/>
    </row>
    <row r="37" spans="1:15" x14ac:dyDescent="0.15">
      <c r="A37" s="39" t="s">
        <v>2218</v>
      </c>
      <c r="B37" s="40"/>
      <c r="E37" s="185"/>
      <c r="F37" s="184"/>
      <c r="G37" s="184"/>
      <c r="H37" s="184"/>
      <c r="I37" s="184"/>
      <c r="O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</row>
    <row r="40" spans="1:15" x14ac:dyDescent="0.15">
      <c r="E40" s="183"/>
      <c r="F40" s="184"/>
      <c r="G40" s="184"/>
      <c r="H40" s="184"/>
      <c r="I40" s="184"/>
      <c r="O40" s="43"/>
    </row>
    <row r="41" spans="1:15" x14ac:dyDescent="0.15">
      <c r="E41" s="184"/>
      <c r="F41" s="184"/>
      <c r="G41" s="184"/>
      <c r="H41" s="184"/>
      <c r="I41" s="184"/>
    </row>
    <row r="42" spans="1:15" x14ac:dyDescent="0.15">
      <c r="A42" s="62" t="s">
        <v>2219</v>
      </c>
      <c r="B42" s="46"/>
      <c r="E42" s="185"/>
      <c r="F42" s="184"/>
      <c r="G42" s="184"/>
      <c r="H42" s="184"/>
      <c r="I42" s="184"/>
      <c r="O42" s="61"/>
    </row>
    <row r="43" spans="1:15" x14ac:dyDescent="0.15">
      <c r="A43" s="57" t="s">
        <v>2220</v>
      </c>
      <c r="B43" s="58" t="s">
        <v>158</v>
      </c>
      <c r="C43" s="183">
        <v>4474</v>
      </c>
      <c r="D43" s="183">
        <v>5545</v>
      </c>
      <c r="E43" s="183">
        <v>5510</v>
      </c>
      <c r="F43" s="183">
        <v>6004</v>
      </c>
      <c r="G43" s="183">
        <v>6660</v>
      </c>
      <c r="H43" s="183">
        <v>7408</v>
      </c>
      <c r="I43" s="183">
        <v>7337</v>
      </c>
      <c r="J43" s="183">
        <v>8013</v>
      </c>
      <c r="K43" s="183">
        <v>7669</v>
      </c>
      <c r="L43" s="183">
        <v>8539</v>
      </c>
      <c r="M43" s="183">
        <v>6593</v>
      </c>
      <c r="N43" s="183">
        <v>6516</v>
      </c>
      <c r="O43" s="184">
        <v>8218</v>
      </c>
    </row>
    <row r="44" spans="1:15" x14ac:dyDescent="0.15">
      <c r="A44" s="46"/>
      <c r="B44" s="48" t="s">
        <v>159</v>
      </c>
      <c r="C44" s="184">
        <v>2239</v>
      </c>
      <c r="D44" s="184">
        <v>2664</v>
      </c>
      <c r="E44" s="184">
        <v>2496</v>
      </c>
      <c r="F44" s="184">
        <v>2792</v>
      </c>
      <c r="G44" s="184">
        <v>3042</v>
      </c>
      <c r="H44" s="184">
        <v>3511</v>
      </c>
      <c r="I44" s="184">
        <v>3185</v>
      </c>
      <c r="J44" s="184">
        <v>3203</v>
      </c>
      <c r="K44" s="184">
        <v>3181</v>
      </c>
      <c r="L44" s="184">
        <v>3439</v>
      </c>
      <c r="M44" s="184">
        <v>2154</v>
      </c>
      <c r="N44" s="184">
        <v>2459</v>
      </c>
      <c r="O44" s="184">
        <v>3198</v>
      </c>
    </row>
    <row r="45" spans="1:15" x14ac:dyDescent="0.15">
      <c r="A45" s="46"/>
      <c r="B45" s="48" t="s">
        <v>160</v>
      </c>
      <c r="C45" s="184">
        <v>257</v>
      </c>
      <c r="D45" s="184">
        <v>71</v>
      </c>
      <c r="E45" s="184">
        <v>60</v>
      </c>
      <c r="F45" s="184">
        <v>72</v>
      </c>
      <c r="G45" s="184">
        <v>58</v>
      </c>
      <c r="H45" s="184">
        <v>60</v>
      </c>
      <c r="I45" s="184">
        <v>90</v>
      </c>
      <c r="J45" s="184">
        <v>97</v>
      </c>
      <c r="K45" s="184">
        <v>63</v>
      </c>
      <c r="L45" s="184">
        <v>81</v>
      </c>
      <c r="M45" s="184">
        <v>44</v>
      </c>
      <c r="N45" s="184">
        <v>34</v>
      </c>
      <c r="O45" s="184">
        <v>17</v>
      </c>
    </row>
    <row r="46" spans="1:15" x14ac:dyDescent="0.15">
      <c r="A46" s="46"/>
      <c r="B46" s="48" t="s">
        <v>161</v>
      </c>
      <c r="C46" s="184">
        <v>1865</v>
      </c>
      <c r="D46" s="184">
        <v>1824</v>
      </c>
      <c r="E46" s="184">
        <v>1723</v>
      </c>
      <c r="F46" s="184">
        <v>1617</v>
      </c>
      <c r="G46" s="184">
        <v>1690</v>
      </c>
      <c r="H46" s="184">
        <v>1277</v>
      </c>
      <c r="I46" s="184">
        <v>1238</v>
      </c>
      <c r="J46" s="184">
        <v>1336</v>
      </c>
      <c r="K46" s="184">
        <v>1054</v>
      </c>
      <c r="L46" s="184">
        <v>1406</v>
      </c>
      <c r="M46" s="184">
        <v>639</v>
      </c>
      <c r="N46" s="184">
        <v>802</v>
      </c>
      <c r="O46" s="184">
        <v>1010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18</v>
      </c>
      <c r="D48" s="184">
        <v>7</v>
      </c>
      <c r="E48" s="184">
        <v>8</v>
      </c>
      <c r="F48" s="184">
        <v>10</v>
      </c>
      <c r="G48" s="184">
        <v>8</v>
      </c>
      <c r="H48" s="184">
        <v>11</v>
      </c>
      <c r="I48" s="184">
        <v>9</v>
      </c>
      <c r="J48" s="184">
        <v>9</v>
      </c>
      <c r="K48" s="184">
        <v>10</v>
      </c>
      <c r="L48" s="184">
        <v>9</v>
      </c>
      <c r="M48" s="184">
        <v>8</v>
      </c>
      <c r="N48" s="184">
        <v>9</v>
      </c>
      <c r="O48" s="184">
        <v>9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2221</v>
      </c>
      <c r="C50" s="65">
        <v>8853</v>
      </c>
      <c r="D50" s="65">
        <v>10111</v>
      </c>
      <c r="E50" s="189">
        <v>9797</v>
      </c>
      <c r="F50" s="189">
        <v>10495</v>
      </c>
      <c r="G50" s="189">
        <v>11458</v>
      </c>
      <c r="H50" s="189">
        <v>12267</v>
      </c>
      <c r="I50" s="189">
        <v>11859</v>
      </c>
      <c r="J50" s="189">
        <v>12658</v>
      </c>
      <c r="K50" s="189">
        <v>11977</v>
      </c>
      <c r="L50" s="189">
        <v>13474</v>
      </c>
      <c r="M50" s="189">
        <v>9438</v>
      </c>
      <c r="N50" s="189">
        <v>9820</v>
      </c>
      <c r="O50" s="189">
        <v>12452</v>
      </c>
    </row>
    <row r="51" spans="1:15" x14ac:dyDescent="0.15">
      <c r="A51" s="40"/>
      <c r="B51" s="40"/>
      <c r="E51" s="184"/>
      <c r="F51" s="184"/>
      <c r="G51" s="184"/>
      <c r="H51" s="184"/>
      <c r="I51" s="184"/>
    </row>
    <row r="52" spans="1:15" x14ac:dyDescent="0.15">
      <c r="A52" s="62" t="s">
        <v>2222</v>
      </c>
      <c r="B52" s="46"/>
      <c r="E52" s="184"/>
      <c r="F52" s="184"/>
      <c r="G52" s="184"/>
      <c r="H52" s="184"/>
      <c r="I52" s="184"/>
    </row>
    <row r="53" spans="1:15" x14ac:dyDescent="0.15">
      <c r="A53" s="57" t="s">
        <v>2220</v>
      </c>
      <c r="B53" s="43" t="s">
        <v>2216</v>
      </c>
      <c r="C53" s="183">
        <v>28309</v>
      </c>
      <c r="D53" s="183">
        <v>27066</v>
      </c>
      <c r="E53" s="183">
        <v>26406</v>
      </c>
      <c r="F53" s="183">
        <v>27948</v>
      </c>
      <c r="G53" s="183">
        <v>25593</v>
      </c>
      <c r="H53" s="183">
        <v>28636</v>
      </c>
      <c r="I53" s="183">
        <v>28998</v>
      </c>
      <c r="J53" s="183">
        <v>29897</v>
      </c>
      <c r="K53" s="183">
        <v>26783</v>
      </c>
      <c r="L53" s="183">
        <v>26226</v>
      </c>
      <c r="M53" s="183">
        <v>12336</v>
      </c>
      <c r="N53" s="183">
        <v>17819</v>
      </c>
      <c r="O53" s="183">
        <v>20030</v>
      </c>
    </row>
    <row r="54" spans="1:15" x14ac:dyDescent="0.15">
      <c r="A54" s="46"/>
      <c r="B54" s="61" t="s">
        <v>2217</v>
      </c>
      <c r="C54" s="185">
        <v>5735</v>
      </c>
      <c r="D54" s="185">
        <v>5814</v>
      </c>
      <c r="E54" s="185">
        <v>6277</v>
      </c>
      <c r="F54" s="185">
        <v>6054</v>
      </c>
      <c r="G54" s="185">
        <v>6262</v>
      </c>
      <c r="H54" s="185">
        <v>7210</v>
      </c>
      <c r="I54" s="185">
        <v>7241</v>
      </c>
      <c r="J54" s="185">
        <v>7400</v>
      </c>
      <c r="K54" s="185">
        <v>7575</v>
      </c>
      <c r="L54" s="185">
        <v>7084</v>
      </c>
      <c r="M54" s="185">
        <v>4377</v>
      </c>
      <c r="N54" s="185">
        <v>5117</v>
      </c>
      <c r="O54" s="185">
        <v>7523</v>
      </c>
    </row>
    <row r="55" spans="1:15" x14ac:dyDescent="0.15">
      <c r="A55" s="67"/>
      <c r="B55" s="64" t="s">
        <v>2221</v>
      </c>
      <c r="C55" s="65">
        <v>34044</v>
      </c>
      <c r="D55" s="65">
        <v>32880</v>
      </c>
      <c r="E55" s="65">
        <v>32683</v>
      </c>
      <c r="F55" s="65">
        <v>34002</v>
      </c>
      <c r="G55" s="65">
        <v>31855</v>
      </c>
      <c r="H55" s="65">
        <v>35846</v>
      </c>
      <c r="I55" s="65">
        <v>36239</v>
      </c>
      <c r="J55" s="65">
        <v>37297</v>
      </c>
      <c r="K55" s="65">
        <v>34358</v>
      </c>
      <c r="L55" s="65">
        <v>33310</v>
      </c>
      <c r="M55" s="65">
        <v>16713</v>
      </c>
      <c r="N55" s="65">
        <v>22936</v>
      </c>
      <c r="O55" s="68">
        <v>27553</v>
      </c>
    </row>
    <row r="56" spans="1:15" x14ac:dyDescent="0.15">
      <c r="E56" s="184"/>
      <c r="F56" s="184"/>
      <c r="G56" s="184"/>
      <c r="H56" s="184"/>
      <c r="I56" s="184"/>
      <c r="O56" s="43"/>
    </row>
    <row r="57" spans="1:15" x14ac:dyDescent="0.15">
      <c r="A57" s="39" t="s">
        <v>2223</v>
      </c>
      <c r="B57" s="40"/>
      <c r="E57" s="185"/>
      <c r="F57" s="185"/>
      <c r="G57" s="184"/>
      <c r="H57" s="184"/>
      <c r="I57" s="184"/>
      <c r="O57" s="61"/>
    </row>
    <row r="58" spans="1:15" x14ac:dyDescent="0.15">
      <c r="A58" s="42" t="s">
        <v>2220</v>
      </c>
      <c r="B58" s="43" t="s">
        <v>2216</v>
      </c>
      <c r="C58" s="183">
        <v>21364</v>
      </c>
      <c r="D58" s="183">
        <v>20021</v>
      </c>
      <c r="E58" s="183">
        <v>19319</v>
      </c>
      <c r="F58" s="183">
        <v>21208</v>
      </c>
      <c r="G58" s="183">
        <v>20341</v>
      </c>
      <c r="H58" s="183">
        <v>21625</v>
      </c>
      <c r="I58" s="183">
        <v>22641</v>
      </c>
      <c r="J58" s="183">
        <v>23788</v>
      </c>
      <c r="K58" s="183">
        <v>24244</v>
      </c>
      <c r="L58" s="183">
        <v>25519</v>
      </c>
      <c r="M58" s="183">
        <v>13178</v>
      </c>
      <c r="N58" s="183">
        <v>17456</v>
      </c>
      <c r="O58" s="184">
        <v>21070</v>
      </c>
    </row>
    <row r="59" spans="1:15" x14ac:dyDescent="0.15">
      <c r="A59" s="44"/>
      <c r="B59" s="61" t="s">
        <v>2217</v>
      </c>
      <c r="C59" s="184">
        <v>5934</v>
      </c>
      <c r="D59" s="184">
        <v>5336</v>
      </c>
      <c r="E59" s="184">
        <v>5689</v>
      </c>
      <c r="F59" s="184">
        <v>5395</v>
      </c>
      <c r="G59" s="184">
        <v>5580</v>
      </c>
      <c r="H59" s="184">
        <v>6883</v>
      </c>
      <c r="I59" s="184">
        <v>6725</v>
      </c>
      <c r="J59" s="184">
        <v>6960</v>
      </c>
      <c r="K59" s="184">
        <v>6933</v>
      </c>
      <c r="L59" s="184">
        <v>6513</v>
      </c>
      <c r="M59" s="184">
        <v>4422</v>
      </c>
      <c r="N59" s="184">
        <v>4902</v>
      </c>
      <c r="O59" s="184">
        <v>7408</v>
      </c>
    </row>
    <row r="60" spans="1:15" x14ac:dyDescent="0.15">
      <c r="A60" s="67"/>
      <c r="B60" s="67" t="s">
        <v>2221</v>
      </c>
      <c r="C60" s="65">
        <v>27298</v>
      </c>
      <c r="D60" s="65">
        <v>25357</v>
      </c>
      <c r="E60" s="189">
        <v>25008</v>
      </c>
      <c r="F60" s="189">
        <v>26603</v>
      </c>
      <c r="G60" s="189">
        <v>25921</v>
      </c>
      <c r="H60" s="189">
        <v>28508</v>
      </c>
      <c r="I60" s="189">
        <v>29366</v>
      </c>
      <c r="J60" s="189">
        <v>30748</v>
      </c>
      <c r="K60" s="189">
        <v>31177</v>
      </c>
      <c r="L60" s="189">
        <v>32032</v>
      </c>
      <c r="M60" s="189">
        <v>17600</v>
      </c>
      <c r="N60" s="189">
        <v>22358</v>
      </c>
      <c r="O60" s="189">
        <v>28478</v>
      </c>
    </row>
    <row r="61" spans="1:15" x14ac:dyDescent="0.15">
      <c r="E61" s="184"/>
      <c r="F61" s="184"/>
      <c r="G61" s="184"/>
      <c r="H61" s="184"/>
      <c r="I61" s="184"/>
    </row>
    <row r="62" spans="1:15" x14ac:dyDescent="0.15">
      <c r="E62" s="184"/>
      <c r="F62" s="184"/>
      <c r="G62" s="184"/>
      <c r="H62" s="184"/>
      <c r="I62" s="184"/>
    </row>
    <row r="63" spans="1:15" x14ac:dyDescent="0.15">
      <c r="A63" s="39" t="s">
        <v>2224</v>
      </c>
      <c r="E63" s="184"/>
      <c r="F63" s="184"/>
      <c r="G63" s="184"/>
      <c r="H63" s="184"/>
      <c r="I63" s="184"/>
    </row>
    <row r="64" spans="1:15" x14ac:dyDescent="0.15">
      <c r="A64" s="43" t="s">
        <v>2220</v>
      </c>
      <c r="B64" s="43" t="s">
        <v>472</v>
      </c>
      <c r="C64" s="59">
        <v>8853</v>
      </c>
      <c r="D64" s="59">
        <v>10111</v>
      </c>
      <c r="E64" s="183">
        <v>9797</v>
      </c>
      <c r="F64" s="183">
        <v>10495</v>
      </c>
      <c r="G64" s="183">
        <v>11458</v>
      </c>
      <c r="H64" s="183">
        <v>12267</v>
      </c>
      <c r="I64" s="183">
        <v>11859</v>
      </c>
      <c r="J64" s="183">
        <v>12658</v>
      </c>
      <c r="K64" s="183">
        <v>11977</v>
      </c>
      <c r="L64" s="183">
        <v>13474</v>
      </c>
      <c r="M64" s="183">
        <v>9438</v>
      </c>
      <c r="N64" s="183">
        <v>9820</v>
      </c>
      <c r="O64" s="183">
        <v>12452</v>
      </c>
    </row>
    <row r="65" spans="1:15" x14ac:dyDescent="0.15">
      <c r="B65" t="s">
        <v>471</v>
      </c>
      <c r="C65" s="68">
        <v>34044</v>
      </c>
      <c r="D65" s="68">
        <v>32880</v>
      </c>
      <c r="E65" s="184">
        <v>32683</v>
      </c>
      <c r="F65" s="184">
        <v>34002</v>
      </c>
      <c r="G65" s="184">
        <v>31855</v>
      </c>
      <c r="H65" s="184">
        <v>35846</v>
      </c>
      <c r="I65" s="184">
        <v>36239</v>
      </c>
      <c r="J65" s="184">
        <v>37297</v>
      </c>
      <c r="K65" s="184">
        <v>34358</v>
      </c>
      <c r="L65" s="184">
        <v>33310</v>
      </c>
      <c r="M65" s="184">
        <v>16713</v>
      </c>
      <c r="N65" s="184">
        <v>22936</v>
      </c>
      <c r="O65" s="184">
        <v>27553</v>
      </c>
    </row>
    <row r="66" spans="1:15" x14ac:dyDescent="0.15">
      <c r="A66" s="61"/>
      <c r="B66" s="61" t="s">
        <v>474</v>
      </c>
      <c r="C66" s="68">
        <v>27298</v>
      </c>
      <c r="D66" s="68">
        <v>25357</v>
      </c>
      <c r="E66" s="184">
        <v>25008</v>
      </c>
      <c r="F66" s="184">
        <v>26603</v>
      </c>
      <c r="G66" s="184">
        <v>25921</v>
      </c>
      <c r="H66" s="184">
        <v>28508</v>
      </c>
      <c r="I66" s="184">
        <v>29366</v>
      </c>
      <c r="J66" s="184">
        <v>30748</v>
      </c>
      <c r="K66" s="184">
        <v>31177</v>
      </c>
      <c r="L66" s="184">
        <v>32032</v>
      </c>
      <c r="M66" s="184">
        <v>17600</v>
      </c>
      <c r="N66" s="184">
        <v>22358</v>
      </c>
      <c r="O66" s="185">
        <v>28478</v>
      </c>
    </row>
    <row r="67" spans="1:15" x14ac:dyDescent="0.15">
      <c r="A67" s="67"/>
      <c r="B67" s="67" t="s">
        <v>2221</v>
      </c>
      <c r="C67" s="65">
        <v>70195</v>
      </c>
      <c r="D67" s="65">
        <v>68348</v>
      </c>
      <c r="E67" s="189">
        <v>67488</v>
      </c>
      <c r="F67" s="189">
        <v>71100</v>
      </c>
      <c r="G67" s="189">
        <v>69234</v>
      </c>
      <c r="H67" s="189">
        <v>76621</v>
      </c>
      <c r="I67" s="189">
        <v>77464</v>
      </c>
      <c r="J67" s="189">
        <v>80703</v>
      </c>
      <c r="K67" s="189">
        <v>77512</v>
      </c>
      <c r="L67" s="189">
        <v>78816</v>
      </c>
      <c r="M67" s="189">
        <v>43751</v>
      </c>
      <c r="N67" s="189">
        <v>55114</v>
      </c>
      <c r="O67" s="184">
        <v>68483</v>
      </c>
    </row>
    <row r="68" spans="1:15" x14ac:dyDescent="0.15">
      <c r="C68" s="68"/>
      <c r="D68" s="68"/>
      <c r="E68" s="184"/>
      <c r="F68" s="184"/>
      <c r="G68" s="184"/>
      <c r="H68" s="184"/>
      <c r="I68" s="184"/>
      <c r="M68" s="43"/>
      <c r="O68" s="43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  <c r="M70" s="61"/>
      <c r="O70" s="61"/>
    </row>
    <row r="71" spans="1:15" x14ac:dyDescent="0.15">
      <c r="A71" s="57" t="s">
        <v>107</v>
      </c>
      <c r="B71" s="58" t="s">
        <v>87</v>
      </c>
      <c r="C71" s="152">
        <f>C78-SUM(C72:C77)</f>
        <v>1906</v>
      </c>
      <c r="D71" s="152">
        <f t="shared" ref="D71:I71" si="0">D78-SUM(D72:D77)</f>
        <v>2030</v>
      </c>
      <c r="E71" s="152">
        <f t="shared" si="0"/>
        <v>2476</v>
      </c>
      <c r="F71" s="152">
        <f t="shared" si="0"/>
        <v>2347</v>
      </c>
      <c r="G71" s="152">
        <f t="shared" si="0"/>
        <v>2856</v>
      </c>
      <c r="H71" s="152">
        <f t="shared" si="0"/>
        <v>3408</v>
      </c>
      <c r="I71" s="152">
        <f t="shared" si="0"/>
        <v>3775</v>
      </c>
      <c r="J71" s="152">
        <f t="shared" ref="J71:K71" si="1">J78-SUM(J72:J77)</f>
        <v>4246</v>
      </c>
      <c r="K71" s="152">
        <f t="shared" si="1"/>
        <v>4623</v>
      </c>
      <c r="L71" s="152">
        <f t="shared" ref="L71:M71" si="2">L78-SUM(L72:L77)</f>
        <v>4447</v>
      </c>
      <c r="M71" s="152">
        <f t="shared" si="2"/>
        <v>4100</v>
      </c>
      <c r="N71" s="152">
        <f t="shared" ref="N71:O71" si="3">N78-SUM(N72:N77)</f>
        <v>5411</v>
      </c>
      <c r="O71" s="152">
        <f t="shared" si="3"/>
        <v>5947</v>
      </c>
    </row>
    <row r="72" spans="1:15" x14ac:dyDescent="0.15">
      <c r="A72" s="46"/>
      <c r="B72" s="48" t="s">
        <v>88</v>
      </c>
      <c r="C72" s="50">
        <f t="shared" ref="C72:N72" si="4">ROUND(C$78*C44/C$50,0)</f>
        <v>954</v>
      </c>
      <c r="D72" s="50">
        <f t="shared" si="4"/>
        <v>976</v>
      </c>
      <c r="E72" s="50">
        <f t="shared" si="4"/>
        <v>1122</v>
      </c>
      <c r="F72" s="50">
        <f t="shared" si="4"/>
        <v>1091</v>
      </c>
      <c r="G72" s="50">
        <f t="shared" si="4"/>
        <v>1304</v>
      </c>
      <c r="H72" s="50">
        <f t="shared" si="4"/>
        <v>1616</v>
      </c>
      <c r="I72" s="50">
        <f t="shared" si="4"/>
        <v>1639</v>
      </c>
      <c r="J72" s="50">
        <f t="shared" si="4"/>
        <v>1697</v>
      </c>
      <c r="K72" s="50">
        <f t="shared" si="4"/>
        <v>1918</v>
      </c>
      <c r="L72" s="50">
        <f t="shared" si="4"/>
        <v>1791</v>
      </c>
      <c r="M72" s="50">
        <f t="shared" si="4"/>
        <v>1339</v>
      </c>
      <c r="N72" s="50">
        <f t="shared" si="4"/>
        <v>2042</v>
      </c>
      <c r="O72" s="50">
        <f t="shared" ref="O72" si="5">ROUND(O$78*O44/O$50,0)</f>
        <v>2314</v>
      </c>
    </row>
    <row r="73" spans="1:15" x14ac:dyDescent="0.15">
      <c r="A73" s="46"/>
      <c r="B73" s="48" t="s">
        <v>89</v>
      </c>
      <c r="C73" s="50">
        <f t="shared" ref="C73:N73" si="6">ROUND(C$78*C45/C$50,0)</f>
        <v>109</v>
      </c>
      <c r="D73" s="50">
        <f t="shared" si="6"/>
        <v>26</v>
      </c>
      <c r="E73" s="50">
        <f t="shared" si="6"/>
        <v>27</v>
      </c>
      <c r="F73" s="50">
        <f t="shared" si="6"/>
        <v>28</v>
      </c>
      <c r="G73" s="50">
        <f t="shared" si="6"/>
        <v>25</v>
      </c>
      <c r="H73" s="50">
        <f t="shared" si="6"/>
        <v>28</v>
      </c>
      <c r="I73" s="50">
        <f t="shared" si="6"/>
        <v>46</v>
      </c>
      <c r="J73" s="50">
        <f t="shared" si="6"/>
        <v>51</v>
      </c>
      <c r="K73" s="50">
        <f t="shared" si="6"/>
        <v>38</v>
      </c>
      <c r="L73" s="50">
        <f t="shared" si="6"/>
        <v>42</v>
      </c>
      <c r="M73" s="50">
        <f t="shared" si="6"/>
        <v>27</v>
      </c>
      <c r="N73" s="50">
        <f t="shared" si="6"/>
        <v>28</v>
      </c>
      <c r="O73" s="50">
        <f t="shared" ref="O73" si="7">ROUND(O$78*O45/O$50,0)</f>
        <v>12</v>
      </c>
    </row>
    <row r="74" spans="1:15" x14ac:dyDescent="0.15">
      <c r="A74" s="46"/>
      <c r="B74" s="48" t="s">
        <v>90</v>
      </c>
      <c r="C74" s="50">
        <f t="shared" ref="C74:N74" si="8">ROUND(C$78*C46/C$50,0)</f>
        <v>794</v>
      </c>
      <c r="D74" s="50">
        <f t="shared" si="8"/>
        <v>668</v>
      </c>
      <c r="E74" s="50">
        <f t="shared" si="8"/>
        <v>774</v>
      </c>
      <c r="F74" s="50">
        <f t="shared" si="8"/>
        <v>632</v>
      </c>
      <c r="G74" s="50">
        <f t="shared" si="8"/>
        <v>725</v>
      </c>
      <c r="H74" s="50">
        <f t="shared" si="8"/>
        <v>588</v>
      </c>
      <c r="I74" s="50">
        <f t="shared" si="8"/>
        <v>637</v>
      </c>
      <c r="J74" s="50">
        <f t="shared" si="8"/>
        <v>708</v>
      </c>
      <c r="K74" s="50">
        <f t="shared" si="8"/>
        <v>635</v>
      </c>
      <c r="L74" s="50">
        <f t="shared" si="8"/>
        <v>732</v>
      </c>
      <c r="M74" s="50">
        <f t="shared" si="8"/>
        <v>397</v>
      </c>
      <c r="N74" s="50">
        <f t="shared" si="8"/>
        <v>666</v>
      </c>
      <c r="O74" s="50">
        <f t="shared" ref="O74" si="9">ROUND(O$78*O46/O$50,0)</f>
        <v>731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8</v>
      </c>
      <c r="D76" s="50">
        <f t="shared" si="12"/>
        <v>3</v>
      </c>
      <c r="E76" s="50">
        <f t="shared" si="12"/>
        <v>4</v>
      </c>
      <c r="F76" s="50">
        <f t="shared" si="12"/>
        <v>4</v>
      </c>
      <c r="G76" s="50">
        <f t="shared" si="12"/>
        <v>3</v>
      </c>
      <c r="H76" s="50">
        <f t="shared" si="12"/>
        <v>5</v>
      </c>
      <c r="I76" s="50">
        <f t="shared" si="12"/>
        <v>5</v>
      </c>
      <c r="J76" s="50">
        <f t="shared" si="12"/>
        <v>5</v>
      </c>
      <c r="K76" s="50">
        <f t="shared" si="12"/>
        <v>6</v>
      </c>
      <c r="L76" s="50">
        <f t="shared" si="12"/>
        <v>5</v>
      </c>
      <c r="M76" s="50">
        <f t="shared" si="12"/>
        <v>5</v>
      </c>
      <c r="N76" s="50">
        <f t="shared" si="12"/>
        <v>7</v>
      </c>
      <c r="O76" s="50">
        <f t="shared" ref="O76" si="13">ROUND(O$78*O48/O$50,0)</f>
        <v>7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3771</v>
      </c>
      <c r="D78" s="239">
        <f t="shared" ref="D78:I78" si="16">D91</f>
        <v>3703</v>
      </c>
      <c r="E78" s="239">
        <f t="shared" si="16"/>
        <v>4403</v>
      </c>
      <c r="F78" s="239">
        <f t="shared" si="16"/>
        <v>4102</v>
      </c>
      <c r="G78" s="239">
        <f t="shared" si="16"/>
        <v>4913</v>
      </c>
      <c r="H78" s="239">
        <f t="shared" si="16"/>
        <v>5645</v>
      </c>
      <c r="I78" s="239">
        <f t="shared" si="16"/>
        <v>6102</v>
      </c>
      <c r="J78" s="239">
        <f t="shared" ref="J78:K78" si="17">J91</f>
        <v>6707</v>
      </c>
      <c r="K78" s="239">
        <f t="shared" si="17"/>
        <v>7220</v>
      </c>
      <c r="L78" s="239">
        <f t="shared" ref="L78:M78" si="18">L91</f>
        <v>7017</v>
      </c>
      <c r="M78" s="239">
        <f t="shared" si="18"/>
        <v>5868</v>
      </c>
      <c r="N78" s="239">
        <f t="shared" ref="N78:O78" si="19">N91</f>
        <v>8154</v>
      </c>
      <c r="O78" s="239">
        <f t="shared" si="19"/>
        <v>9011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19052</v>
      </c>
      <c r="D81" s="152">
        <f t="shared" si="20"/>
        <v>18745</v>
      </c>
      <c r="E81" s="152">
        <f t="shared" si="20"/>
        <v>18435</v>
      </c>
      <c r="F81" s="152">
        <f t="shared" si="20"/>
        <v>18590</v>
      </c>
      <c r="G81" s="152">
        <f t="shared" si="20"/>
        <v>17055</v>
      </c>
      <c r="H81" s="152">
        <f t="shared" si="20"/>
        <v>19528</v>
      </c>
      <c r="I81" s="152">
        <f t="shared" si="20"/>
        <v>20498</v>
      </c>
      <c r="J81" s="152">
        <f t="shared" si="20"/>
        <v>20966</v>
      </c>
      <c r="K81" s="152">
        <f t="shared" si="20"/>
        <v>17983</v>
      </c>
      <c r="L81" s="152">
        <f t="shared" si="20"/>
        <v>17731</v>
      </c>
      <c r="M81" s="152">
        <f t="shared" si="20"/>
        <v>8234</v>
      </c>
      <c r="N81" s="152">
        <f t="shared" si="20"/>
        <v>12308</v>
      </c>
      <c r="O81" s="152">
        <f t="shared" ref="O81" si="21">O83-SUM(O82:O82)</f>
        <v>13797</v>
      </c>
    </row>
    <row r="82" spans="1:15" x14ac:dyDescent="0.15">
      <c r="A82" s="46"/>
      <c r="B82" s="61" t="s">
        <v>105</v>
      </c>
      <c r="C82" s="50">
        <f t="shared" ref="C82:N82" si="22">ROUND(C$83*C54/C$55,0)</f>
        <v>3860</v>
      </c>
      <c r="D82" s="50">
        <f t="shared" si="22"/>
        <v>4026</v>
      </c>
      <c r="E82" s="50">
        <f t="shared" si="22"/>
        <v>4382</v>
      </c>
      <c r="F82" s="50">
        <f t="shared" si="22"/>
        <v>4027</v>
      </c>
      <c r="G82" s="50">
        <f t="shared" si="22"/>
        <v>4173</v>
      </c>
      <c r="H82" s="50">
        <f t="shared" si="22"/>
        <v>4917</v>
      </c>
      <c r="I82" s="50">
        <f t="shared" si="22"/>
        <v>5119</v>
      </c>
      <c r="J82" s="50">
        <f t="shared" si="22"/>
        <v>5189</v>
      </c>
      <c r="K82" s="50">
        <f t="shared" si="22"/>
        <v>5086</v>
      </c>
      <c r="L82" s="50">
        <f t="shared" si="22"/>
        <v>4790</v>
      </c>
      <c r="M82" s="50">
        <f t="shared" si="22"/>
        <v>2922</v>
      </c>
      <c r="N82" s="50">
        <f t="shared" si="22"/>
        <v>3535</v>
      </c>
      <c r="O82" s="50">
        <f t="shared" ref="O82" si="23">ROUND(O$83*O54/O$55,0)</f>
        <v>5182</v>
      </c>
    </row>
    <row r="83" spans="1:15" x14ac:dyDescent="0.15">
      <c r="A83" s="67"/>
      <c r="B83" s="64" t="s">
        <v>110</v>
      </c>
      <c r="C83" s="239">
        <f>C92</f>
        <v>22912</v>
      </c>
      <c r="D83" s="239">
        <f t="shared" ref="D83:I83" si="24">D92</f>
        <v>22771</v>
      </c>
      <c r="E83" s="239">
        <f t="shared" si="24"/>
        <v>22817</v>
      </c>
      <c r="F83" s="239">
        <f t="shared" si="24"/>
        <v>22617</v>
      </c>
      <c r="G83" s="239">
        <f t="shared" si="24"/>
        <v>21228</v>
      </c>
      <c r="H83" s="239">
        <f t="shared" si="24"/>
        <v>24445</v>
      </c>
      <c r="I83" s="239">
        <f t="shared" si="24"/>
        <v>25617</v>
      </c>
      <c r="J83" s="239">
        <f t="shared" ref="J83:K83" si="25">J92</f>
        <v>26155</v>
      </c>
      <c r="K83" s="239">
        <f t="shared" si="25"/>
        <v>23069</v>
      </c>
      <c r="L83" s="239">
        <f t="shared" ref="L83:M83" si="26">L92</f>
        <v>22521</v>
      </c>
      <c r="M83" s="239">
        <f t="shared" si="26"/>
        <v>11156</v>
      </c>
      <c r="N83" s="239">
        <f t="shared" ref="N83:O83" si="27">N92</f>
        <v>15843</v>
      </c>
      <c r="O83" s="239">
        <f t="shared" si="27"/>
        <v>18979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19607</v>
      </c>
      <c r="D86" s="152">
        <f t="shared" ref="D86:I86" si="28">D88-D87</f>
        <v>19297</v>
      </c>
      <c r="E86" s="152">
        <f t="shared" si="28"/>
        <v>18639</v>
      </c>
      <c r="F86" s="152">
        <f t="shared" si="28"/>
        <v>19577</v>
      </c>
      <c r="G86" s="152">
        <f t="shared" si="28"/>
        <v>18344</v>
      </c>
      <c r="H86" s="152">
        <f t="shared" si="28"/>
        <v>20097</v>
      </c>
      <c r="I86" s="152">
        <f t="shared" si="28"/>
        <v>21336</v>
      </c>
      <c r="J86" s="152">
        <f t="shared" ref="J86:K86" si="29">J88-J87</f>
        <v>21821</v>
      </c>
      <c r="K86" s="152">
        <f t="shared" si="29"/>
        <v>21050</v>
      </c>
      <c r="L86" s="152">
        <f t="shared" ref="L86:M86" si="30">L88-L87</f>
        <v>22073</v>
      </c>
      <c r="M86" s="152">
        <f t="shared" si="30"/>
        <v>11004</v>
      </c>
      <c r="N86" s="152">
        <f t="shared" ref="N86:O86" si="31">N88-N87</f>
        <v>15132</v>
      </c>
      <c r="O86" s="152">
        <f t="shared" si="31"/>
        <v>18378</v>
      </c>
    </row>
    <row r="87" spans="1:15" x14ac:dyDescent="0.15">
      <c r="A87" s="44"/>
      <c r="B87" s="61" t="s">
        <v>105</v>
      </c>
      <c r="C87" s="55">
        <f t="shared" ref="C87:N87" si="32">ROUND(C$88*C59/C$60,0)</f>
        <v>5446</v>
      </c>
      <c r="D87" s="55">
        <f t="shared" si="32"/>
        <v>5143</v>
      </c>
      <c r="E87" s="55">
        <f t="shared" si="32"/>
        <v>5489</v>
      </c>
      <c r="F87" s="55">
        <f t="shared" si="32"/>
        <v>4980</v>
      </c>
      <c r="G87" s="55">
        <f t="shared" si="32"/>
        <v>5032</v>
      </c>
      <c r="H87" s="55">
        <f t="shared" si="32"/>
        <v>6397</v>
      </c>
      <c r="I87" s="55">
        <f t="shared" si="32"/>
        <v>6337</v>
      </c>
      <c r="J87" s="55">
        <f t="shared" si="32"/>
        <v>6385</v>
      </c>
      <c r="K87" s="55">
        <f t="shared" si="32"/>
        <v>6019</v>
      </c>
      <c r="L87" s="55">
        <f t="shared" si="32"/>
        <v>5634</v>
      </c>
      <c r="M87" s="55">
        <f t="shared" si="32"/>
        <v>3692</v>
      </c>
      <c r="N87" s="55">
        <f t="shared" si="32"/>
        <v>4249</v>
      </c>
      <c r="O87" s="55">
        <f t="shared" ref="O87" si="33">ROUND(O$88*O59/O$60,0)</f>
        <v>6461</v>
      </c>
    </row>
    <row r="88" spans="1:15" x14ac:dyDescent="0.15">
      <c r="A88" s="67"/>
      <c r="B88" s="67" t="s">
        <v>110</v>
      </c>
      <c r="C88" s="239">
        <f>C93</f>
        <v>25053</v>
      </c>
      <c r="D88" s="239">
        <f t="shared" ref="D88:I88" si="34">D93</f>
        <v>24440</v>
      </c>
      <c r="E88" s="239">
        <f t="shared" si="34"/>
        <v>24128</v>
      </c>
      <c r="F88" s="239">
        <f t="shared" si="34"/>
        <v>24557</v>
      </c>
      <c r="G88" s="239">
        <f t="shared" si="34"/>
        <v>23376</v>
      </c>
      <c r="H88" s="239">
        <f t="shared" si="34"/>
        <v>26494</v>
      </c>
      <c r="I88" s="239">
        <f t="shared" si="34"/>
        <v>27673</v>
      </c>
      <c r="J88" s="239">
        <f t="shared" ref="J88:K88" si="35">J93</f>
        <v>28206</v>
      </c>
      <c r="K88" s="239">
        <f t="shared" si="35"/>
        <v>27069</v>
      </c>
      <c r="L88" s="239">
        <f t="shared" ref="L88:M88" si="36">L93</f>
        <v>27707</v>
      </c>
      <c r="M88" s="239">
        <f t="shared" si="36"/>
        <v>14696</v>
      </c>
      <c r="N88" s="239">
        <f t="shared" ref="N88:O88" si="37">N93</f>
        <v>19381</v>
      </c>
      <c r="O88" s="239">
        <f t="shared" si="37"/>
        <v>24839</v>
      </c>
    </row>
    <row r="89" spans="1:15" x14ac:dyDescent="0.15">
      <c r="E89" s="184"/>
      <c r="F89" s="184"/>
      <c r="G89" s="184"/>
      <c r="H89" s="184"/>
      <c r="I89" s="184"/>
    </row>
    <row r="90" spans="1:15" x14ac:dyDescent="0.15">
      <c r="A90" s="39" t="s">
        <v>365</v>
      </c>
      <c r="E90" s="184"/>
      <c r="F90" s="184"/>
      <c r="G90" s="184"/>
      <c r="H90" s="184"/>
      <c r="I90" s="184"/>
    </row>
    <row r="91" spans="1:15" x14ac:dyDescent="0.15">
      <c r="A91" s="109" t="s">
        <v>107</v>
      </c>
      <c r="B91" s="109" t="s">
        <v>113</v>
      </c>
      <c r="C91" s="152">
        <f>地域観光消費2!D33</f>
        <v>3771</v>
      </c>
      <c r="D91" s="152">
        <f>地域観光消費2!E33</f>
        <v>3703</v>
      </c>
      <c r="E91" s="152">
        <f>地域観光消費2!F33</f>
        <v>4403</v>
      </c>
      <c r="F91" s="152">
        <f>地域観光消費2!G33</f>
        <v>4102</v>
      </c>
      <c r="G91" s="152">
        <f>地域観光消費2!H33</f>
        <v>4913</v>
      </c>
      <c r="H91" s="152">
        <f>地域観光消費2!I33</f>
        <v>5645</v>
      </c>
      <c r="I91" s="152">
        <f>地域観光消費2!J33</f>
        <v>6102</v>
      </c>
      <c r="J91" s="152">
        <f>地域観光消費2!K33</f>
        <v>6707</v>
      </c>
      <c r="K91" s="152">
        <f>地域観光消費2!L33</f>
        <v>7220</v>
      </c>
      <c r="L91" s="152">
        <f>地域観光消費2!M33</f>
        <v>7017</v>
      </c>
      <c r="M91" s="152">
        <f>地域観光消費2!N33</f>
        <v>5868</v>
      </c>
      <c r="N91" s="152">
        <f>地域観光消費2!O33</f>
        <v>8154</v>
      </c>
      <c r="O91" s="152">
        <f>地域観光消費2!P33</f>
        <v>9011</v>
      </c>
    </row>
    <row r="92" spans="1:15" x14ac:dyDescent="0.15">
      <c r="A92" s="56"/>
      <c r="B92" s="56" t="s">
        <v>114</v>
      </c>
      <c r="C92" s="50">
        <f>地域観光消費2!D34</f>
        <v>22912</v>
      </c>
      <c r="D92" s="50">
        <f>地域観光消費2!E34</f>
        <v>22771</v>
      </c>
      <c r="E92" s="50">
        <f>地域観光消費2!F34</f>
        <v>22817</v>
      </c>
      <c r="F92" s="50">
        <f>地域観光消費2!G34</f>
        <v>22617</v>
      </c>
      <c r="G92" s="50">
        <f>地域観光消費2!H34</f>
        <v>21228</v>
      </c>
      <c r="H92" s="50">
        <f>地域観光消費2!I34</f>
        <v>24445</v>
      </c>
      <c r="I92" s="50">
        <f>地域観光消費2!J34</f>
        <v>25617</v>
      </c>
      <c r="J92" s="50">
        <f>地域観光消費2!K34</f>
        <v>26155</v>
      </c>
      <c r="K92" s="50">
        <f>地域観光消費2!L34</f>
        <v>23069</v>
      </c>
      <c r="L92" s="50">
        <f>地域観光消費2!M34</f>
        <v>22521</v>
      </c>
      <c r="M92" s="50">
        <f>地域観光消費2!N34</f>
        <v>11156</v>
      </c>
      <c r="N92" s="50">
        <f>地域観光消費2!O34</f>
        <v>15843</v>
      </c>
      <c r="O92" s="50">
        <f>地域観光消費2!P34</f>
        <v>18979</v>
      </c>
    </row>
    <row r="93" spans="1:15" x14ac:dyDescent="0.15">
      <c r="A93" s="110"/>
      <c r="B93" s="110" t="s">
        <v>115</v>
      </c>
      <c r="C93" s="55">
        <f>地域観光消費2!D35</f>
        <v>25053</v>
      </c>
      <c r="D93" s="55">
        <f>地域観光消費2!E35</f>
        <v>24440</v>
      </c>
      <c r="E93" s="55">
        <f>地域観光消費2!F35</f>
        <v>24128</v>
      </c>
      <c r="F93" s="55">
        <f>地域観光消費2!G35</f>
        <v>24557</v>
      </c>
      <c r="G93" s="55">
        <f>地域観光消費2!H35</f>
        <v>23376</v>
      </c>
      <c r="H93" s="55">
        <f>地域観光消費2!I35</f>
        <v>26494</v>
      </c>
      <c r="I93" s="55">
        <f>地域観光消費2!J35</f>
        <v>27673</v>
      </c>
      <c r="J93" s="55">
        <f>地域観光消費2!K35</f>
        <v>28206</v>
      </c>
      <c r="K93" s="55">
        <f>地域観光消費2!L35</f>
        <v>27069</v>
      </c>
      <c r="L93" s="55">
        <f>地域観光消費2!M35</f>
        <v>27707</v>
      </c>
      <c r="M93" s="55">
        <f>地域観光消費2!N35</f>
        <v>14696</v>
      </c>
      <c r="N93" s="55">
        <f>地域観光消費2!O35</f>
        <v>19381</v>
      </c>
      <c r="O93" s="55">
        <f>地域観光消費2!P35</f>
        <v>24839</v>
      </c>
    </row>
    <row r="94" spans="1:15" x14ac:dyDescent="0.15">
      <c r="A94" s="111"/>
      <c r="B94" s="111" t="s">
        <v>110</v>
      </c>
      <c r="C94" s="55">
        <f>SUM(C91:C93)</f>
        <v>51736</v>
      </c>
      <c r="D94" s="55">
        <f t="shared" ref="D94:I94" si="38">SUM(D91:D93)</f>
        <v>50914</v>
      </c>
      <c r="E94" s="55">
        <f t="shared" si="38"/>
        <v>51348</v>
      </c>
      <c r="F94" s="55">
        <f t="shared" si="38"/>
        <v>51276</v>
      </c>
      <c r="G94" s="55">
        <f t="shared" si="38"/>
        <v>49517</v>
      </c>
      <c r="H94" s="55">
        <f t="shared" si="38"/>
        <v>56584</v>
      </c>
      <c r="I94" s="55">
        <f t="shared" si="38"/>
        <v>59392</v>
      </c>
      <c r="J94" s="55">
        <f t="shared" ref="J94:K94" si="39">SUM(J91:J93)</f>
        <v>61068</v>
      </c>
      <c r="K94" s="55">
        <f t="shared" si="39"/>
        <v>57358</v>
      </c>
      <c r="L94" s="55">
        <f t="shared" ref="L94:M94" si="40">SUM(L91:L93)</f>
        <v>57245</v>
      </c>
      <c r="M94" s="55">
        <f t="shared" si="40"/>
        <v>31720</v>
      </c>
      <c r="N94" s="55">
        <f t="shared" ref="N94:O94" si="41">SUM(N91:N93)</f>
        <v>43378</v>
      </c>
      <c r="O94" s="55">
        <f t="shared" si="41"/>
        <v>52829</v>
      </c>
    </row>
    <row r="96" spans="1:15" x14ac:dyDescent="0.15">
      <c r="B96" s="54"/>
      <c r="C96" s="54"/>
      <c r="D96" s="54"/>
      <c r="E96" s="54"/>
      <c r="F96" s="54"/>
      <c r="G96" s="54"/>
      <c r="H96" s="54"/>
      <c r="I96" s="54"/>
    </row>
    <row r="97" spans="1:15" x14ac:dyDescent="0.15">
      <c r="A97" s="108" t="s">
        <v>21</v>
      </c>
      <c r="B97" s="47" t="s">
        <v>165</v>
      </c>
      <c r="C97" s="47">
        <f>市町入込数2!D28</f>
        <v>637000</v>
      </c>
      <c r="D97" s="47">
        <f>市町入込数2!E28</f>
        <v>502218</v>
      </c>
      <c r="E97" s="47">
        <f>市町入込数2!F28</f>
        <v>599208</v>
      </c>
      <c r="F97" s="47">
        <f>市町入込数2!G28</f>
        <v>593204</v>
      </c>
      <c r="G97" s="47">
        <f>市町入込数2!H28</f>
        <v>604480</v>
      </c>
      <c r="H97" s="47">
        <f>市町入込数2!I28</f>
        <v>558953</v>
      </c>
      <c r="I97" s="47">
        <f>市町入込数2!J28</f>
        <v>535533</v>
      </c>
      <c r="J97" s="47">
        <f>市町入込数2!K28</f>
        <v>518594</v>
      </c>
      <c r="K97" s="47">
        <f>市町入込数2!L28</f>
        <v>497697</v>
      </c>
      <c r="L97" s="47">
        <f>市町入込数2!M28</f>
        <v>483077</v>
      </c>
      <c r="M97" s="47">
        <f>市町入込数2!N28</f>
        <v>281427</v>
      </c>
      <c r="N97" s="47">
        <f>市町入込数2!O28</f>
        <v>298890</v>
      </c>
      <c r="O97" s="97">
        <f>市町入込数2!P28</f>
        <v>298743</v>
      </c>
    </row>
    <row r="98" spans="1:15" x14ac:dyDescent="0.15">
      <c r="A98" s="72"/>
      <c r="B98" s="53" t="s">
        <v>166</v>
      </c>
      <c r="C98" s="53">
        <f>市町入込数2!Q28</f>
        <v>109000</v>
      </c>
      <c r="D98" s="53">
        <f>市町入込数2!R28</f>
        <v>118739</v>
      </c>
      <c r="E98" s="53">
        <f>市町入込数2!S28</f>
        <v>120738</v>
      </c>
      <c r="F98" s="53">
        <f>市町入込数2!T28</f>
        <v>121315</v>
      </c>
      <c r="G98" s="53">
        <f>市町入込数2!U28</f>
        <v>113211</v>
      </c>
      <c r="H98" s="53">
        <f>市町入込数2!V28</f>
        <v>105902</v>
      </c>
      <c r="I98" s="53">
        <f>市町入込数2!W28</f>
        <v>102515</v>
      </c>
      <c r="J98" s="53">
        <f>市町入込数2!X28</f>
        <v>118157</v>
      </c>
      <c r="K98" s="53">
        <f>市町入込数2!Y28</f>
        <v>117903</v>
      </c>
      <c r="L98" s="53">
        <f>市町入込数2!Z28</f>
        <v>123790</v>
      </c>
      <c r="M98" s="53">
        <f>市町入込数2!AA28</f>
        <v>100492</v>
      </c>
      <c r="N98" s="53">
        <f>市町入込数2!AB28</f>
        <v>103913</v>
      </c>
      <c r="O98" s="886">
        <f>市町入込数2!AC28</f>
        <v>117680</v>
      </c>
    </row>
    <row r="99" spans="1:15" x14ac:dyDescent="0.15">
      <c r="A99" s="43"/>
      <c r="B99" s="47" t="s">
        <v>158</v>
      </c>
      <c r="C99" s="47">
        <v>90</v>
      </c>
      <c r="D99" s="47">
        <v>97</v>
      </c>
      <c r="E99" s="47">
        <v>99</v>
      </c>
      <c r="F99" s="47">
        <v>100</v>
      </c>
      <c r="G99" s="47">
        <v>93</v>
      </c>
      <c r="H99" s="47">
        <v>85</v>
      </c>
      <c r="I99" s="79">
        <v>80</v>
      </c>
      <c r="J99" s="50">
        <f>宿泊者数!Z19</f>
        <v>98</v>
      </c>
      <c r="K99" s="50">
        <f>宿泊者数!Z42</f>
        <v>97.8</v>
      </c>
      <c r="L99" s="50">
        <f>宿泊者数!Z65</f>
        <v>103.947</v>
      </c>
      <c r="M99" s="50">
        <f>宿泊者数!Z88</f>
        <v>88.971000000000004</v>
      </c>
      <c r="N99" s="50">
        <f>宿泊者数!Z120</f>
        <v>91.817999999999998</v>
      </c>
      <c r="O99" s="511">
        <f>宿泊者数!Z142</f>
        <v>108.72799999999999</v>
      </c>
    </row>
    <row r="100" spans="1:15" x14ac:dyDescent="0.15">
      <c r="B100" s="49" t="s">
        <v>159</v>
      </c>
      <c r="C100" s="49">
        <v>6</v>
      </c>
      <c r="D100" s="49">
        <v>6</v>
      </c>
      <c r="E100" s="49">
        <v>6</v>
      </c>
      <c r="F100" s="49">
        <v>6</v>
      </c>
      <c r="G100" s="49">
        <v>9</v>
      </c>
      <c r="H100" s="49">
        <v>10</v>
      </c>
      <c r="I100" s="78">
        <v>12</v>
      </c>
      <c r="J100" s="50">
        <f>宿泊者数!Z20</f>
        <v>9</v>
      </c>
      <c r="K100" s="50">
        <f>宿泊者数!Z43</f>
        <v>8.7010000000000005</v>
      </c>
      <c r="L100" s="50">
        <f>宿泊者数!Z66</f>
        <v>8.7110000000000003</v>
      </c>
      <c r="M100" s="50">
        <f>宿泊者数!Z89</f>
        <v>5.0069999999999997</v>
      </c>
      <c r="N100" s="50">
        <f>宿泊者数!Z121</f>
        <v>4.1980000000000004</v>
      </c>
      <c r="O100" s="511">
        <f>宿泊者数!Z143</f>
        <v>0</v>
      </c>
    </row>
    <row r="101" spans="1:15" x14ac:dyDescent="0.15">
      <c r="B101" s="49" t="s">
        <v>160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0</v>
      </c>
      <c r="I101" s="78">
        <v>0</v>
      </c>
      <c r="J101" s="50">
        <f>宿泊者数!Z21</f>
        <v>0</v>
      </c>
      <c r="K101" s="50">
        <f>宿泊者数!Z44</f>
        <v>0</v>
      </c>
      <c r="L101" s="50">
        <f>宿泊者数!Z67</f>
        <v>0</v>
      </c>
      <c r="M101" s="50">
        <f>宿泊者数!Z90</f>
        <v>0</v>
      </c>
      <c r="N101" s="50">
        <f>宿泊者数!Z122</f>
        <v>0</v>
      </c>
      <c r="O101" s="511">
        <f>宿泊者数!Z144</f>
        <v>0</v>
      </c>
    </row>
    <row r="102" spans="1:15" x14ac:dyDescent="0.15">
      <c r="B102" s="49" t="s">
        <v>161</v>
      </c>
      <c r="C102" s="49">
        <v>13</v>
      </c>
      <c r="D102" s="49">
        <v>16</v>
      </c>
      <c r="E102" s="49">
        <v>16</v>
      </c>
      <c r="F102" s="49">
        <v>15</v>
      </c>
      <c r="G102" s="49">
        <v>11</v>
      </c>
      <c r="H102" s="49">
        <v>11</v>
      </c>
      <c r="I102" s="78">
        <v>11</v>
      </c>
      <c r="J102" s="50">
        <f>宿泊者数!Z22</f>
        <v>11</v>
      </c>
      <c r="K102" s="50">
        <f>宿泊者数!Z45</f>
        <v>11.401999999999999</v>
      </c>
      <c r="L102" s="50">
        <f>宿泊者数!Z68</f>
        <v>11.132</v>
      </c>
      <c r="M102" s="50">
        <f>宿泊者数!Z91</f>
        <v>6.5140000000000002</v>
      </c>
      <c r="N102" s="50">
        <f>宿泊者数!Z123</f>
        <v>7.8970000000000002</v>
      </c>
      <c r="O102" s="511">
        <f>宿泊者数!Z145</f>
        <v>8.952</v>
      </c>
    </row>
    <row r="103" spans="1:15" x14ac:dyDescent="0.15">
      <c r="B103" s="49" t="s">
        <v>162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宿泊者数!Z23</f>
        <v>0</v>
      </c>
      <c r="K103" s="50">
        <f>宿泊者数!Z46</f>
        <v>0</v>
      </c>
      <c r="L103" s="50">
        <f>宿泊者数!Z69</f>
        <v>0</v>
      </c>
      <c r="M103" s="50">
        <f>宿泊者数!Z92</f>
        <v>0</v>
      </c>
      <c r="N103" s="50">
        <f>宿泊者数!Z124</f>
        <v>0</v>
      </c>
      <c r="O103" s="511">
        <f>宿泊者数!Z146</f>
        <v>0</v>
      </c>
    </row>
    <row r="104" spans="1:15" x14ac:dyDescent="0.15">
      <c r="B104" s="49" t="s">
        <v>163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宿泊者数!Z24</f>
        <v>0</v>
      </c>
      <c r="K104" s="50">
        <f>宿泊者数!Z47</f>
        <v>0</v>
      </c>
      <c r="L104" s="50">
        <f>宿泊者数!Z70</f>
        <v>0</v>
      </c>
      <c r="M104" s="50">
        <f>宿泊者数!Z93</f>
        <v>0</v>
      </c>
      <c r="N104" s="50">
        <f>宿泊者数!Z125</f>
        <v>0</v>
      </c>
      <c r="O104" s="511">
        <f>宿泊者数!Z147</f>
        <v>0</v>
      </c>
    </row>
    <row r="105" spans="1:15" x14ac:dyDescent="0.15">
      <c r="A105" s="61"/>
      <c r="B105" s="53" t="s">
        <v>164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宿泊者数!Z25</f>
        <v>0</v>
      </c>
      <c r="K105" s="50">
        <f>宿泊者数!Z48</f>
        <v>0</v>
      </c>
      <c r="L105" s="50">
        <f>宿泊者数!Z71</f>
        <v>0</v>
      </c>
      <c r="M105" s="50">
        <f>宿泊者数!Z94</f>
        <v>0</v>
      </c>
      <c r="N105" s="50">
        <f>宿泊者数!Z126</f>
        <v>0</v>
      </c>
      <c r="O105" s="511">
        <f>宿泊者数!Z148</f>
        <v>0</v>
      </c>
    </row>
    <row r="106" spans="1:15" x14ac:dyDescent="0.15">
      <c r="A106" s="93" t="s">
        <v>20</v>
      </c>
      <c r="B106" s="47" t="s">
        <v>165</v>
      </c>
      <c r="C106" s="47">
        <f>市町入込数2!D29</f>
        <v>1790000</v>
      </c>
      <c r="D106" s="47">
        <f>市町入込数2!E29</f>
        <v>1858560</v>
      </c>
      <c r="E106" s="47">
        <f>市町入込数2!F29</f>
        <v>1948721</v>
      </c>
      <c r="F106" s="47">
        <f>市町入込数2!G29</f>
        <v>1964026</v>
      </c>
      <c r="G106" s="47">
        <f>市町入込数2!H29</f>
        <v>2026893</v>
      </c>
      <c r="H106" s="47">
        <f>市町入込数2!I29</f>
        <v>2095732</v>
      </c>
      <c r="I106" s="47">
        <f>市町入込数2!J29</f>
        <v>2146080</v>
      </c>
      <c r="J106" s="47">
        <f>市町入込数2!K29</f>
        <v>2124175</v>
      </c>
      <c r="K106" s="47">
        <f>市町入込数2!L29</f>
        <v>1963920</v>
      </c>
      <c r="L106" s="47">
        <f>市町入込数2!M29</f>
        <v>1915893</v>
      </c>
      <c r="M106" s="47">
        <f>市町入込数2!N29</f>
        <v>1105197</v>
      </c>
      <c r="N106" s="47">
        <f>市町入込数2!O29</f>
        <v>1249496</v>
      </c>
      <c r="O106" s="97">
        <f>市町入込数2!P29</f>
        <v>1654231</v>
      </c>
    </row>
    <row r="107" spans="1:15" x14ac:dyDescent="0.15">
      <c r="A107" s="72"/>
      <c r="B107" s="53" t="s">
        <v>166</v>
      </c>
      <c r="C107" s="53">
        <f>市町入込数2!Q29</f>
        <v>92000</v>
      </c>
      <c r="D107" s="53">
        <f>市町入込数2!R29</f>
        <v>56687</v>
      </c>
      <c r="E107" s="53">
        <f>市町入込数2!S29</f>
        <v>52293</v>
      </c>
      <c r="F107" s="53">
        <f>市町入込数2!T29</f>
        <v>47009</v>
      </c>
      <c r="G107" s="53">
        <f>市町入込数2!U29</f>
        <v>44066</v>
      </c>
      <c r="H107" s="53">
        <f>市町入込数2!V29</f>
        <v>37117</v>
      </c>
      <c r="I107" s="53">
        <f>市町入込数2!W29</f>
        <v>35705</v>
      </c>
      <c r="J107" s="53">
        <f>市町入込数2!X29</f>
        <v>46112</v>
      </c>
      <c r="K107" s="53">
        <f>市町入込数2!Y29</f>
        <v>50114</v>
      </c>
      <c r="L107" s="53">
        <f>市町入込数2!Z29</f>
        <v>44302</v>
      </c>
      <c r="M107" s="53">
        <f>市町入込数2!AA29</f>
        <v>21718</v>
      </c>
      <c r="N107" s="53">
        <f>市町入込数2!AB29</f>
        <v>28600</v>
      </c>
      <c r="O107" s="886">
        <f>市町入込数2!AC29</f>
        <v>39149</v>
      </c>
    </row>
    <row r="108" spans="1:15" x14ac:dyDescent="0.15">
      <c r="B108" s="54" t="s">
        <v>158</v>
      </c>
      <c r="C108" s="54">
        <v>8</v>
      </c>
      <c r="D108" s="54">
        <v>8</v>
      </c>
      <c r="E108" s="54">
        <v>8</v>
      </c>
      <c r="F108" s="54">
        <v>8</v>
      </c>
      <c r="G108" s="54">
        <v>9</v>
      </c>
      <c r="H108" s="54">
        <v>10</v>
      </c>
      <c r="I108" s="79">
        <v>12</v>
      </c>
      <c r="J108" s="50">
        <f>宿泊者数!AA19</f>
        <v>23</v>
      </c>
      <c r="K108" s="50">
        <f>宿泊者数!AA42</f>
        <v>23.31</v>
      </c>
      <c r="L108" s="50">
        <f>宿泊者数!AA65</f>
        <v>20.446000000000002</v>
      </c>
      <c r="M108" s="50">
        <f>宿泊者数!AA88</f>
        <v>14.327999999999999</v>
      </c>
      <c r="N108" s="50">
        <f>宿泊者数!AA120</f>
        <v>7.5540000000000003</v>
      </c>
      <c r="O108" s="511">
        <f>宿泊者数!AA142</f>
        <v>11.231</v>
      </c>
    </row>
    <row r="109" spans="1:15" x14ac:dyDescent="0.15">
      <c r="B109" s="54" t="s">
        <v>159</v>
      </c>
      <c r="C109" s="54">
        <v>10</v>
      </c>
      <c r="D109" s="54">
        <v>0</v>
      </c>
      <c r="E109" s="54">
        <v>0</v>
      </c>
      <c r="F109" s="54">
        <v>0</v>
      </c>
      <c r="G109" s="54">
        <v>0</v>
      </c>
      <c r="H109" s="54">
        <v>27</v>
      </c>
      <c r="I109" s="78">
        <v>24</v>
      </c>
      <c r="J109" s="50">
        <f>宿泊者数!AA20</f>
        <v>23</v>
      </c>
      <c r="K109" s="50">
        <f>宿泊者数!AA43</f>
        <v>26.803999999999998</v>
      </c>
      <c r="L109" s="50">
        <f>宿泊者数!AA66</f>
        <v>23.856000000000002</v>
      </c>
      <c r="M109" s="50">
        <f>宿泊者数!AA89</f>
        <v>7.39</v>
      </c>
      <c r="N109" s="50">
        <f>宿泊者数!AA121</f>
        <v>21.045999999999999</v>
      </c>
      <c r="O109" s="511">
        <f>宿泊者数!AA143</f>
        <v>27.917999999999999</v>
      </c>
    </row>
    <row r="110" spans="1:15" x14ac:dyDescent="0.15">
      <c r="B110" s="54" t="s">
        <v>160</v>
      </c>
      <c r="C110" s="54">
        <v>16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78">
        <v>0</v>
      </c>
      <c r="J110" s="50">
        <f>宿泊者数!AA21</f>
        <v>0</v>
      </c>
      <c r="K110" s="50">
        <f>宿泊者数!AA44</f>
        <v>0</v>
      </c>
      <c r="L110" s="50">
        <f>宿泊者数!AA67</f>
        <v>0</v>
      </c>
      <c r="M110" s="50">
        <f>宿泊者数!AA90</f>
        <v>0</v>
      </c>
      <c r="N110" s="50">
        <f>宿泊者数!AA122</f>
        <v>0</v>
      </c>
      <c r="O110" s="511">
        <f>宿泊者数!AA144</f>
        <v>0</v>
      </c>
    </row>
    <row r="111" spans="1:15" x14ac:dyDescent="0.15">
      <c r="B111" s="54" t="s">
        <v>161</v>
      </c>
      <c r="C111" s="54">
        <v>48</v>
      </c>
      <c r="D111" s="54">
        <v>49</v>
      </c>
      <c r="E111" s="54">
        <v>44</v>
      </c>
      <c r="F111" s="54">
        <v>39</v>
      </c>
      <c r="G111" s="54">
        <v>35</v>
      </c>
      <c r="H111" s="54">
        <v>0</v>
      </c>
      <c r="I111" s="78">
        <v>0</v>
      </c>
      <c r="J111" s="50">
        <f>宿泊者数!AA22</f>
        <v>0</v>
      </c>
      <c r="K111" s="50">
        <f>宿泊者数!AA45</f>
        <v>0</v>
      </c>
      <c r="L111" s="50">
        <f>宿泊者数!AA68</f>
        <v>0</v>
      </c>
      <c r="M111" s="50">
        <f>宿泊者数!AA91</f>
        <v>0</v>
      </c>
      <c r="N111" s="50">
        <f>宿泊者数!AA123</f>
        <v>0</v>
      </c>
      <c r="O111" s="511">
        <f>宿泊者数!AA145</f>
        <v>0</v>
      </c>
    </row>
    <row r="112" spans="1:15" x14ac:dyDescent="0.15">
      <c r="B112" s="49" t="s">
        <v>162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宿泊者数!AA23</f>
        <v>0</v>
      </c>
      <c r="K112" s="50">
        <f>宿泊者数!AA46</f>
        <v>0</v>
      </c>
      <c r="L112" s="50">
        <f>宿泊者数!AA69</f>
        <v>0</v>
      </c>
      <c r="M112" s="50">
        <f>宿泊者数!AA92</f>
        <v>0</v>
      </c>
      <c r="N112" s="50">
        <f>宿泊者数!AA124</f>
        <v>0</v>
      </c>
      <c r="O112" s="511">
        <f>宿泊者数!AA146</f>
        <v>0</v>
      </c>
    </row>
    <row r="113" spans="1:15" x14ac:dyDescent="0.15">
      <c r="B113" s="49" t="s">
        <v>163</v>
      </c>
      <c r="C113" s="49">
        <v>2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宿泊者数!AA24</f>
        <v>0</v>
      </c>
      <c r="K113" s="50">
        <f>宿泊者数!AA47</f>
        <v>0</v>
      </c>
      <c r="L113" s="50">
        <f>宿泊者数!AA70</f>
        <v>0</v>
      </c>
      <c r="M113" s="50">
        <f>宿泊者数!AA93</f>
        <v>0</v>
      </c>
      <c r="N113" s="50">
        <f>宿泊者数!AA125</f>
        <v>0</v>
      </c>
      <c r="O113" s="511">
        <f>宿泊者数!AA147</f>
        <v>0</v>
      </c>
    </row>
    <row r="114" spans="1:15" x14ac:dyDescent="0.15">
      <c r="A114" s="61"/>
      <c r="B114" s="53" t="s">
        <v>164</v>
      </c>
      <c r="C114" s="53">
        <v>8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80">
        <v>0</v>
      </c>
      <c r="J114" s="50">
        <f>宿泊者数!AA25</f>
        <v>0</v>
      </c>
      <c r="K114" s="50">
        <f>宿泊者数!AA48</f>
        <v>0</v>
      </c>
      <c r="L114" s="50">
        <f>宿泊者数!AA71</f>
        <v>0</v>
      </c>
      <c r="M114" s="50">
        <f>宿泊者数!AA94</f>
        <v>0</v>
      </c>
      <c r="N114" s="50">
        <f>宿泊者数!AA126</f>
        <v>0</v>
      </c>
      <c r="O114" s="511">
        <f>宿泊者数!AA148</f>
        <v>0</v>
      </c>
    </row>
    <row r="115" spans="1:15" x14ac:dyDescent="0.15">
      <c r="A115" s="93" t="s">
        <v>19</v>
      </c>
      <c r="B115" s="47" t="s">
        <v>165</v>
      </c>
      <c r="C115" s="47">
        <f>市町入込数2!D30</f>
        <v>1225000</v>
      </c>
      <c r="D115" s="47">
        <f>市町入込数2!E30</f>
        <v>1186210</v>
      </c>
      <c r="E115" s="47">
        <f>市町入込数2!F30</f>
        <v>1226379</v>
      </c>
      <c r="F115" s="47">
        <f>市町入込数2!G30</f>
        <v>1242176</v>
      </c>
      <c r="G115" s="47">
        <f>市町入込数2!H30</f>
        <v>1209823</v>
      </c>
      <c r="H115" s="47">
        <f>市町入込数2!I30</f>
        <v>1226552</v>
      </c>
      <c r="I115" s="47">
        <f>市町入込数2!J30</f>
        <v>1155193</v>
      </c>
      <c r="J115" s="47">
        <f>市町入込数2!K30</f>
        <v>1195350</v>
      </c>
      <c r="K115" s="47">
        <f>市町入込数2!L30</f>
        <v>1137144</v>
      </c>
      <c r="L115" s="47">
        <f>市町入込数2!M30</f>
        <v>1220022</v>
      </c>
      <c r="M115" s="47">
        <f>市町入込数2!N30</f>
        <v>540047</v>
      </c>
      <c r="N115" s="47">
        <f>市町入込数2!O30</f>
        <v>754977</v>
      </c>
      <c r="O115" s="97">
        <f>市町入込数2!P30</f>
        <v>711768</v>
      </c>
    </row>
    <row r="116" spans="1:15" x14ac:dyDescent="0.15">
      <c r="A116" s="72"/>
      <c r="B116" s="53" t="s">
        <v>166</v>
      </c>
      <c r="C116" s="53">
        <f>市町入込数2!Q30</f>
        <v>247000</v>
      </c>
      <c r="D116" s="53">
        <f>市町入込数2!R30</f>
        <v>247142</v>
      </c>
      <c r="E116" s="53">
        <f>市町入込数2!S30</f>
        <v>260692</v>
      </c>
      <c r="F116" s="53">
        <f>市町入込数2!T30</f>
        <v>261295</v>
      </c>
      <c r="G116" s="53">
        <f>市町入込数2!U30</f>
        <v>290761</v>
      </c>
      <c r="H116" s="53">
        <f>市町入込数2!V30</f>
        <v>315808</v>
      </c>
      <c r="I116" s="53">
        <f>市町入込数2!W30</f>
        <v>307286</v>
      </c>
      <c r="J116" s="53">
        <f>市町入込数2!X30</f>
        <v>294317</v>
      </c>
      <c r="K116" s="53">
        <f>市町入込数2!Y30</f>
        <v>276239</v>
      </c>
      <c r="L116" s="53">
        <f>市町入込数2!Z30</f>
        <v>280870</v>
      </c>
      <c r="M116" s="53">
        <f>市町入込数2!AA30</f>
        <v>196581</v>
      </c>
      <c r="N116" s="53">
        <f>市町入込数2!AB30</f>
        <v>238407</v>
      </c>
      <c r="O116" s="886">
        <f>市町入込数2!AC30</f>
        <v>379697</v>
      </c>
    </row>
    <row r="117" spans="1:15" x14ac:dyDescent="0.15">
      <c r="B117" s="54" t="s">
        <v>158</v>
      </c>
      <c r="C117" s="54">
        <v>82</v>
      </c>
      <c r="D117" s="54">
        <v>88</v>
      </c>
      <c r="E117" s="54">
        <v>97</v>
      </c>
      <c r="F117" s="54">
        <v>104</v>
      </c>
      <c r="G117" s="54">
        <v>115</v>
      </c>
      <c r="H117" s="54">
        <v>133</v>
      </c>
      <c r="I117" s="79">
        <v>132</v>
      </c>
      <c r="J117" s="50">
        <f>宿泊者数!AB19</f>
        <v>123</v>
      </c>
      <c r="K117" s="50">
        <f>宿泊者数!AB42</f>
        <v>128.49199999999999</v>
      </c>
      <c r="L117" s="50">
        <f>宿泊者数!AB65</f>
        <v>127.822</v>
      </c>
      <c r="M117" s="50">
        <f>宿泊者数!AB88</f>
        <v>92.165000000000006</v>
      </c>
      <c r="N117" s="152">
        <f>宿泊者数!AB120</f>
        <v>98.224999999999994</v>
      </c>
      <c r="O117" s="792">
        <f>宿泊者数!AB142</f>
        <v>130.84100000000001</v>
      </c>
    </row>
    <row r="118" spans="1:15" x14ac:dyDescent="0.15">
      <c r="B118" s="54" t="s">
        <v>159</v>
      </c>
      <c r="C118" s="54">
        <v>120</v>
      </c>
      <c r="D118" s="54">
        <v>117</v>
      </c>
      <c r="E118" s="54">
        <v>119</v>
      </c>
      <c r="F118" s="54">
        <v>112</v>
      </c>
      <c r="G118" s="54">
        <v>130</v>
      </c>
      <c r="H118" s="54">
        <v>134</v>
      </c>
      <c r="I118" s="78">
        <v>126</v>
      </c>
      <c r="J118" s="50">
        <f>宿泊者数!AB20</f>
        <v>123</v>
      </c>
      <c r="K118" s="50">
        <f>宿泊者数!AB43</f>
        <v>111.982</v>
      </c>
      <c r="L118" s="50">
        <f>宿泊者数!AB66</f>
        <v>107.316</v>
      </c>
      <c r="M118" s="50">
        <f>宿泊者数!AB89</f>
        <v>69.323999999999998</v>
      </c>
      <c r="N118" s="50">
        <f>宿泊者数!AB121</f>
        <v>87.986000000000004</v>
      </c>
      <c r="O118" s="511">
        <f>宿泊者数!AB143</f>
        <v>123.99299999999999</v>
      </c>
    </row>
    <row r="119" spans="1:15" x14ac:dyDescent="0.15">
      <c r="B119" s="54" t="s">
        <v>160</v>
      </c>
      <c r="C119" s="54">
        <v>1</v>
      </c>
      <c r="D119" s="54">
        <v>1</v>
      </c>
      <c r="E119" s="54">
        <v>1</v>
      </c>
      <c r="F119" s="54">
        <v>0</v>
      </c>
      <c r="G119" s="54">
        <v>1</v>
      </c>
      <c r="H119" s="54">
        <v>1</v>
      </c>
      <c r="I119" s="78">
        <v>1</v>
      </c>
      <c r="J119" s="50">
        <f>宿泊者数!AB21</f>
        <v>1</v>
      </c>
      <c r="K119" s="50">
        <f>宿泊者数!AB44</f>
        <v>0.65900000000000003</v>
      </c>
      <c r="L119" s="50">
        <f>宿泊者数!AB67</f>
        <v>0.66700000000000004</v>
      </c>
      <c r="M119" s="50">
        <f>宿泊者数!AB90</f>
        <v>0.27400000000000002</v>
      </c>
      <c r="N119" s="50">
        <f>宿泊者数!AB122</f>
        <v>0.27400000000000002</v>
      </c>
      <c r="O119" s="511">
        <f>宿泊者数!AB144</f>
        <v>0.32</v>
      </c>
    </row>
    <row r="120" spans="1:15" x14ac:dyDescent="0.15">
      <c r="B120" s="54" t="s">
        <v>161</v>
      </c>
      <c r="C120" s="54">
        <v>14</v>
      </c>
      <c r="D120" s="54">
        <v>13</v>
      </c>
      <c r="E120" s="54">
        <v>13</v>
      </c>
      <c r="F120" s="54">
        <v>12</v>
      </c>
      <c r="G120" s="54">
        <v>12</v>
      </c>
      <c r="H120" s="54">
        <v>13</v>
      </c>
      <c r="I120" s="78">
        <v>12</v>
      </c>
      <c r="J120" s="50">
        <f>宿泊者数!AB22</f>
        <v>12</v>
      </c>
      <c r="K120" s="50">
        <f>宿泊者数!AB45</f>
        <v>0.65200000000000002</v>
      </c>
      <c r="L120" s="50">
        <f>宿泊者数!AB68</f>
        <v>10.468999999999999</v>
      </c>
      <c r="M120" s="50">
        <f>宿泊者数!AB91</f>
        <v>6.9690000000000003</v>
      </c>
      <c r="N120" s="50">
        <f>宿泊者数!AB123</f>
        <v>8.7870000000000008</v>
      </c>
      <c r="O120" s="511">
        <f>宿泊者数!AB145</f>
        <v>13.018000000000001</v>
      </c>
    </row>
    <row r="121" spans="1:15" x14ac:dyDescent="0.15">
      <c r="B121" s="54" t="s">
        <v>162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78">
        <v>0</v>
      </c>
      <c r="J121" s="50">
        <f>宿泊者数!AB23</f>
        <v>0</v>
      </c>
      <c r="K121" s="50">
        <f>宿泊者数!AB46</f>
        <v>0</v>
      </c>
      <c r="L121" s="50">
        <f>宿泊者数!AB69</f>
        <v>0</v>
      </c>
      <c r="M121" s="50">
        <f>宿泊者数!AB92</f>
        <v>0</v>
      </c>
      <c r="N121" s="50">
        <f>宿泊者数!AB124</f>
        <v>0</v>
      </c>
      <c r="O121" s="511">
        <f>宿泊者数!AB146</f>
        <v>0</v>
      </c>
    </row>
    <row r="122" spans="1:15" x14ac:dyDescent="0.15">
      <c r="B122" s="49" t="s">
        <v>163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宿泊者数!AB24</f>
        <v>0</v>
      </c>
      <c r="K122" s="50">
        <f>宿泊者数!AB47</f>
        <v>0</v>
      </c>
      <c r="L122" s="50">
        <f>宿泊者数!AB70</f>
        <v>0</v>
      </c>
      <c r="M122" s="50">
        <f>宿泊者数!AB93</f>
        <v>0</v>
      </c>
      <c r="N122" s="50">
        <f>宿泊者数!AB125</f>
        <v>0</v>
      </c>
      <c r="O122" s="511">
        <f>宿泊者数!AB147</f>
        <v>0</v>
      </c>
    </row>
    <row r="123" spans="1:15" x14ac:dyDescent="0.15">
      <c r="A123" s="61"/>
      <c r="B123" s="53" t="s">
        <v>164</v>
      </c>
      <c r="C123" s="53">
        <v>30</v>
      </c>
      <c r="D123" s="53">
        <v>28</v>
      </c>
      <c r="E123" s="53">
        <v>31</v>
      </c>
      <c r="F123" s="53">
        <v>33</v>
      </c>
      <c r="G123" s="53">
        <v>33</v>
      </c>
      <c r="H123" s="53">
        <v>36</v>
      </c>
      <c r="I123" s="80">
        <v>36</v>
      </c>
      <c r="J123" s="50">
        <f>宿泊者数!AB25</f>
        <v>36</v>
      </c>
      <c r="K123" s="50">
        <f>宿泊者数!AB48</f>
        <v>34.454000000000001</v>
      </c>
      <c r="L123" s="50">
        <f>宿泊者数!AB71</f>
        <v>34.595999999999997</v>
      </c>
      <c r="M123" s="50">
        <f>宿泊者数!AB94</f>
        <v>27.849</v>
      </c>
      <c r="N123" s="55">
        <f>宿泊者数!AB126</f>
        <v>43.134999999999998</v>
      </c>
      <c r="O123" s="793">
        <f>宿泊者数!AB148</f>
        <v>111.52500000000001</v>
      </c>
    </row>
    <row r="124" spans="1:15" x14ac:dyDescent="0.15">
      <c r="A124" s="93" t="s">
        <v>18</v>
      </c>
      <c r="B124" s="47" t="s">
        <v>165</v>
      </c>
      <c r="C124" s="47">
        <f>市町入込数2!D31</f>
        <v>1087000</v>
      </c>
      <c r="D124" s="47">
        <f>市町入込数2!E31</f>
        <v>1091431</v>
      </c>
      <c r="E124" s="47">
        <f>市町入込数2!F31</f>
        <v>1113555</v>
      </c>
      <c r="F124" s="47">
        <f>市町入込数2!G31</f>
        <v>1186378</v>
      </c>
      <c r="G124" s="47">
        <f>市町入込数2!H31</f>
        <v>1128762</v>
      </c>
      <c r="H124" s="47">
        <f>市町入込数2!I31</f>
        <v>1184436</v>
      </c>
      <c r="I124" s="47">
        <f>市町入込数2!J31</f>
        <v>1081571</v>
      </c>
      <c r="J124" s="47">
        <f>市町入込数2!K31</f>
        <v>985455</v>
      </c>
      <c r="K124" s="47">
        <f>市町入込数2!L31</f>
        <v>973254</v>
      </c>
      <c r="L124" s="47">
        <f>市町入込数2!M31</f>
        <v>904585</v>
      </c>
      <c r="M124" s="47">
        <f>市町入込数2!N31</f>
        <v>714084</v>
      </c>
      <c r="N124" s="47">
        <f>市町入込数2!O31</f>
        <v>769493</v>
      </c>
      <c r="O124" s="97">
        <f>市町入込数2!P31</f>
        <v>791260</v>
      </c>
    </row>
    <row r="125" spans="1:15" x14ac:dyDescent="0.15">
      <c r="A125" s="72"/>
      <c r="B125" s="53" t="s">
        <v>166</v>
      </c>
      <c r="C125" s="53">
        <f>市町入込数2!Q31</f>
        <v>85000</v>
      </c>
      <c r="D125" s="53">
        <f>市町入込数2!R31</f>
        <v>86200</v>
      </c>
      <c r="E125" s="53">
        <f>市町入込数2!S31</f>
        <v>88000</v>
      </c>
      <c r="F125" s="53">
        <f>市町入込数2!T31</f>
        <v>89000</v>
      </c>
      <c r="G125" s="53">
        <f>市町入込数2!U31</f>
        <v>88000</v>
      </c>
      <c r="H125" s="53">
        <f>市町入込数2!V31</f>
        <v>92000</v>
      </c>
      <c r="I125" s="53">
        <f>市町入込数2!W31</f>
        <v>83904</v>
      </c>
      <c r="J125" s="53">
        <f>市町入込数2!X31</f>
        <v>76353</v>
      </c>
      <c r="K125" s="53">
        <f>市町入込数2!Y31</f>
        <v>75761</v>
      </c>
      <c r="L125" s="53">
        <f>市町入込数2!Z31</f>
        <v>74724</v>
      </c>
      <c r="M125" s="53">
        <f>市町入込数2!AA31</f>
        <v>59778</v>
      </c>
      <c r="N125" s="53">
        <f>市町入込数2!AB31</f>
        <v>64413</v>
      </c>
      <c r="O125" s="886">
        <f>市町入込数2!AC31</f>
        <v>66235</v>
      </c>
    </row>
    <row r="126" spans="1:15" x14ac:dyDescent="0.15">
      <c r="B126" s="54" t="s">
        <v>158</v>
      </c>
      <c r="C126" s="54">
        <v>12</v>
      </c>
      <c r="D126" s="54">
        <v>11</v>
      </c>
      <c r="E126" s="54">
        <v>12</v>
      </c>
      <c r="F126" s="54">
        <v>13</v>
      </c>
      <c r="G126" s="54">
        <v>13</v>
      </c>
      <c r="H126" s="54">
        <v>13</v>
      </c>
      <c r="I126" s="79">
        <v>12</v>
      </c>
      <c r="J126" s="50">
        <f>宿泊者数!AC19</f>
        <v>11</v>
      </c>
      <c r="K126" s="50">
        <f>宿泊者数!AC42</f>
        <v>11.034000000000001</v>
      </c>
      <c r="L126" s="50">
        <f>宿泊者数!AC65</f>
        <v>10.89</v>
      </c>
      <c r="M126" s="50">
        <f>宿泊者数!AC88</f>
        <v>8.7119999999999997</v>
      </c>
      <c r="N126" s="152">
        <f>宿泊者数!AC120</f>
        <v>9.3870000000000005</v>
      </c>
      <c r="O126" s="792">
        <f>宿泊者数!AC142</f>
        <v>9.6530000000000005</v>
      </c>
    </row>
    <row r="127" spans="1:15" x14ac:dyDescent="0.15">
      <c r="B127" s="54" t="s">
        <v>159</v>
      </c>
      <c r="C127" s="54">
        <v>16</v>
      </c>
      <c r="D127" s="54">
        <v>17</v>
      </c>
      <c r="E127" s="54">
        <v>17</v>
      </c>
      <c r="F127" s="54">
        <v>18</v>
      </c>
      <c r="G127" s="54">
        <v>17</v>
      </c>
      <c r="H127" s="54">
        <v>18</v>
      </c>
      <c r="I127" s="78">
        <v>16</v>
      </c>
      <c r="J127" s="50">
        <f>宿泊者数!AC20</f>
        <v>15</v>
      </c>
      <c r="K127" s="50">
        <f>宿泊者数!AC43</f>
        <v>14.741</v>
      </c>
      <c r="L127" s="50">
        <f>宿泊者数!AC66</f>
        <v>14.548999999999999</v>
      </c>
      <c r="M127" s="50">
        <f>宿泊者数!AC89</f>
        <v>11.638999999999999</v>
      </c>
      <c r="N127" s="50">
        <f>宿泊者数!AC121</f>
        <v>12.542</v>
      </c>
      <c r="O127" s="511">
        <f>宿泊者数!AC143</f>
        <v>12.897</v>
      </c>
    </row>
    <row r="128" spans="1:15" x14ac:dyDescent="0.15">
      <c r="B128" s="54" t="s">
        <v>160</v>
      </c>
      <c r="C128" s="54">
        <v>1</v>
      </c>
      <c r="D128" s="54">
        <v>1</v>
      </c>
      <c r="E128" s="54">
        <v>1</v>
      </c>
      <c r="F128" s="54">
        <v>1</v>
      </c>
      <c r="G128" s="54">
        <v>1</v>
      </c>
      <c r="H128" s="54">
        <v>1</v>
      </c>
      <c r="I128" s="78">
        <v>1</v>
      </c>
      <c r="J128" s="50">
        <f>宿泊者数!AC21</f>
        <v>1</v>
      </c>
      <c r="K128" s="50">
        <f>宿泊者数!AC44</f>
        <v>0.65800000000000003</v>
      </c>
      <c r="L128" s="50">
        <f>宿泊者数!AC67</f>
        <v>0.64900000000000002</v>
      </c>
      <c r="M128" s="50">
        <f>宿泊者数!AC90</f>
        <v>0.51900000000000002</v>
      </c>
      <c r="N128" s="50">
        <f>宿泊者数!AC122</f>
        <v>0.55900000000000005</v>
      </c>
      <c r="O128" s="511">
        <f>宿泊者数!AC144</f>
        <v>0.57499999999999996</v>
      </c>
    </row>
    <row r="129" spans="1:15" x14ac:dyDescent="0.15">
      <c r="B129" s="54" t="s">
        <v>161</v>
      </c>
      <c r="C129" s="54">
        <v>20</v>
      </c>
      <c r="D129" s="54">
        <v>21</v>
      </c>
      <c r="E129" s="54">
        <v>19</v>
      </c>
      <c r="F129" s="54">
        <v>19</v>
      </c>
      <c r="G129" s="54">
        <v>19</v>
      </c>
      <c r="H129" s="54">
        <v>20</v>
      </c>
      <c r="I129" s="78">
        <v>18</v>
      </c>
      <c r="J129" s="50">
        <f>宿泊者数!AC22</f>
        <v>17</v>
      </c>
      <c r="K129" s="50">
        <f>宿泊者数!AC45</f>
        <v>16.388000000000002</v>
      </c>
      <c r="L129" s="50">
        <f>宿泊者数!AC68</f>
        <v>16.125</v>
      </c>
      <c r="M129" s="50">
        <f>宿泊者数!AC91</f>
        <v>12.9</v>
      </c>
      <c r="N129" s="50">
        <f>宿泊者数!AC123</f>
        <v>13.9</v>
      </c>
      <c r="O129" s="511">
        <f>宿泊者数!AC145</f>
        <v>14.292999999999999</v>
      </c>
    </row>
    <row r="130" spans="1:15" x14ac:dyDescent="0.15">
      <c r="B130" s="54" t="s">
        <v>162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78">
        <v>0</v>
      </c>
      <c r="J130" s="50">
        <f>宿泊者数!AC23</f>
        <v>0</v>
      </c>
      <c r="K130" s="50">
        <f>宿泊者数!AC46</f>
        <v>0</v>
      </c>
      <c r="L130" s="50">
        <f>宿泊者数!AC69</f>
        <v>0</v>
      </c>
      <c r="M130" s="50">
        <f>宿泊者数!AC92</f>
        <v>0</v>
      </c>
      <c r="N130" s="50">
        <f>宿泊者数!AC124</f>
        <v>0</v>
      </c>
      <c r="O130" s="511">
        <f>宿泊者数!AC146</f>
        <v>0</v>
      </c>
    </row>
    <row r="131" spans="1:15" x14ac:dyDescent="0.15">
      <c r="B131" s="49" t="s">
        <v>163</v>
      </c>
      <c r="C131" s="49">
        <v>1</v>
      </c>
      <c r="D131" s="49">
        <v>1</v>
      </c>
      <c r="E131" s="49">
        <v>1</v>
      </c>
      <c r="F131" s="49">
        <v>1</v>
      </c>
      <c r="G131" s="49">
        <v>1</v>
      </c>
      <c r="H131" s="49">
        <v>1</v>
      </c>
      <c r="I131" s="78">
        <v>1</v>
      </c>
      <c r="J131" s="50">
        <f>宿泊者数!AC24</f>
        <v>1</v>
      </c>
      <c r="K131" s="50">
        <f>宿泊者数!AC47</f>
        <v>0.65800000000000003</v>
      </c>
      <c r="L131" s="50">
        <f>宿泊者数!AC70</f>
        <v>0.64900000000000002</v>
      </c>
      <c r="M131" s="50">
        <f>宿泊者数!AC93</f>
        <v>0.51900000000000002</v>
      </c>
      <c r="N131" s="50">
        <f>宿泊者数!AC125</f>
        <v>0.55900000000000005</v>
      </c>
      <c r="O131" s="511">
        <f>宿泊者数!AC147</f>
        <v>0.57499999999999996</v>
      </c>
    </row>
    <row r="132" spans="1:15" x14ac:dyDescent="0.15">
      <c r="A132" s="61"/>
      <c r="B132" s="53" t="s">
        <v>164</v>
      </c>
      <c r="C132" s="53">
        <v>36</v>
      </c>
      <c r="D132" s="53">
        <v>35</v>
      </c>
      <c r="E132" s="53">
        <v>38</v>
      </c>
      <c r="F132" s="53">
        <v>37</v>
      </c>
      <c r="G132" s="53">
        <v>37</v>
      </c>
      <c r="H132" s="53">
        <v>39</v>
      </c>
      <c r="I132" s="80">
        <v>36</v>
      </c>
      <c r="J132" s="50">
        <f>宿泊者数!AC25</f>
        <v>32</v>
      </c>
      <c r="K132" s="50">
        <f>宿泊者数!AC48</f>
        <v>32.281999999999996</v>
      </c>
      <c r="L132" s="50">
        <f>宿泊者数!AC71</f>
        <v>31.861999999999998</v>
      </c>
      <c r="M132" s="50">
        <f>宿泊者数!AC94</f>
        <v>25.489000000000001</v>
      </c>
      <c r="N132" s="55">
        <f>宿泊者数!AC126</f>
        <v>27.466000000000001</v>
      </c>
      <c r="O132" s="793">
        <f>宿泊者数!AC148</f>
        <v>28.242000000000001</v>
      </c>
    </row>
    <row r="133" spans="1:15" x14ac:dyDescent="0.15">
      <c r="A133" s="93" t="s">
        <v>17</v>
      </c>
      <c r="B133" s="47" t="s">
        <v>165</v>
      </c>
      <c r="C133" s="47">
        <f>市町入込数2!D32</f>
        <v>190000</v>
      </c>
      <c r="D133" s="47">
        <f>市町入込数2!E32</f>
        <v>228422</v>
      </c>
      <c r="E133" s="47">
        <f>市町入込数2!F32</f>
        <v>173716</v>
      </c>
      <c r="F133" s="47">
        <f>市町入込数2!G32</f>
        <v>145029</v>
      </c>
      <c r="G133" s="47">
        <f>市町入込数2!H32</f>
        <v>145171</v>
      </c>
      <c r="H133" s="47">
        <f>市町入込数2!I32</f>
        <v>139867</v>
      </c>
      <c r="I133" s="47">
        <f>市町入込数2!J32</f>
        <v>124535</v>
      </c>
      <c r="J133" s="47">
        <f>市町入込数2!K32</f>
        <v>138968</v>
      </c>
      <c r="K133" s="47">
        <f>市町入込数2!L32</f>
        <v>140534</v>
      </c>
      <c r="L133" s="47">
        <f>市町入込数2!M32</f>
        <v>129068</v>
      </c>
      <c r="M133" s="47">
        <f>市町入込数2!N32</f>
        <v>21627</v>
      </c>
      <c r="N133" s="47">
        <f>市町入込数2!O32</f>
        <v>34138</v>
      </c>
      <c r="O133" s="97">
        <f>市町入込数2!P32</f>
        <v>74305</v>
      </c>
    </row>
    <row r="134" spans="1:15" x14ac:dyDescent="0.15">
      <c r="A134" s="72"/>
      <c r="B134" s="53" t="s">
        <v>166</v>
      </c>
      <c r="C134" s="53">
        <f>市町入込数2!Q32</f>
        <v>22000</v>
      </c>
      <c r="D134" s="53">
        <f>市町入込数2!R32</f>
        <v>3560</v>
      </c>
      <c r="E134" s="53">
        <f>市町入込数2!S32</f>
        <v>15527</v>
      </c>
      <c r="F134" s="53">
        <f>市町入込数2!T32</f>
        <v>17876</v>
      </c>
      <c r="G134" s="53">
        <f>市町入込数2!U32</f>
        <v>20066</v>
      </c>
      <c r="H134" s="53">
        <f>市町入込数2!V32</f>
        <v>22409</v>
      </c>
      <c r="I134" s="53">
        <f>市町入込数2!W32</f>
        <v>21064</v>
      </c>
      <c r="J134" s="53">
        <f>市町入込数2!X32</f>
        <v>19748</v>
      </c>
      <c r="K134" s="53">
        <f>市町入込数2!Y32</f>
        <v>18430</v>
      </c>
      <c r="L134" s="53">
        <f>市町入込数2!Z32</f>
        <v>18955</v>
      </c>
      <c r="M134" s="53">
        <f>市町入込数2!AA32</f>
        <v>16384</v>
      </c>
      <c r="N134" s="53">
        <f>市町入込数2!AB32</f>
        <v>15393</v>
      </c>
      <c r="O134" s="886">
        <f>市町入込数2!AC32</f>
        <v>16214</v>
      </c>
    </row>
    <row r="135" spans="1:15" x14ac:dyDescent="0.15">
      <c r="B135" s="54" t="s">
        <v>158</v>
      </c>
      <c r="C135" s="54">
        <v>22</v>
      </c>
      <c r="D135" s="54">
        <v>3</v>
      </c>
      <c r="E135" s="54">
        <v>3</v>
      </c>
      <c r="F135" s="54">
        <v>4</v>
      </c>
      <c r="G135" s="54">
        <v>20</v>
      </c>
      <c r="H135" s="54">
        <v>22</v>
      </c>
      <c r="I135" s="79">
        <v>18</v>
      </c>
      <c r="J135" s="50">
        <f>宿泊者数!AD19</f>
        <v>16</v>
      </c>
      <c r="K135" s="50">
        <f>宿泊者数!AD42</f>
        <v>14.53</v>
      </c>
      <c r="L135" s="50">
        <f>宿泊者数!AD65</f>
        <v>15.638999999999999</v>
      </c>
      <c r="M135" s="50">
        <f>宿泊者数!AD88</f>
        <v>11.183999999999999</v>
      </c>
      <c r="N135" s="152">
        <f>宿泊者数!AD120</f>
        <v>11.815</v>
      </c>
      <c r="O135" s="792">
        <f>宿泊者数!AD142</f>
        <v>12.714</v>
      </c>
    </row>
    <row r="136" spans="1:15" x14ac:dyDescent="0.15">
      <c r="B136" s="54" t="s">
        <v>159</v>
      </c>
      <c r="C136" s="54">
        <v>0</v>
      </c>
      <c r="D136" s="54">
        <v>0</v>
      </c>
      <c r="E136" s="101">
        <v>13</v>
      </c>
      <c r="F136" s="101">
        <v>14</v>
      </c>
      <c r="G136" s="54">
        <v>0</v>
      </c>
      <c r="H136" s="54">
        <v>0</v>
      </c>
      <c r="I136" s="78">
        <v>4</v>
      </c>
      <c r="J136" s="50">
        <f>宿泊者数!AD20</f>
        <v>4</v>
      </c>
      <c r="K136" s="50">
        <f>宿泊者数!AD43</f>
        <v>3.9</v>
      </c>
      <c r="L136" s="50">
        <f>宿泊者数!AD66</f>
        <v>3.3159999999999998</v>
      </c>
      <c r="M136" s="50">
        <f>宿泊者数!AD89</f>
        <v>5.2</v>
      </c>
      <c r="N136" s="50">
        <f>宿泊者数!AD121</f>
        <v>3.5779999999999998</v>
      </c>
      <c r="O136" s="511">
        <f>宿泊者数!AD143</f>
        <v>3.5</v>
      </c>
    </row>
    <row r="137" spans="1:15" x14ac:dyDescent="0.15">
      <c r="B137" s="54" t="s">
        <v>160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78">
        <v>0</v>
      </c>
      <c r="J137" s="50">
        <f>宿泊者数!AD21</f>
        <v>0</v>
      </c>
      <c r="K137" s="50">
        <f>宿泊者数!AD44</f>
        <v>0</v>
      </c>
      <c r="L137" s="50">
        <f>宿泊者数!AD67</f>
        <v>0</v>
      </c>
      <c r="M137" s="50">
        <f>宿泊者数!AD90</f>
        <v>0</v>
      </c>
      <c r="N137" s="50">
        <f>宿泊者数!AD122</f>
        <v>0</v>
      </c>
      <c r="O137" s="511">
        <f>宿泊者数!AD144</f>
        <v>0</v>
      </c>
    </row>
    <row r="138" spans="1:15" x14ac:dyDescent="0.15">
      <c r="B138" s="54" t="s">
        <v>161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78">
        <v>0</v>
      </c>
      <c r="J138" s="50">
        <f>宿泊者数!AD22</f>
        <v>0</v>
      </c>
      <c r="K138" s="50">
        <f>宿泊者数!AD45</f>
        <v>0</v>
      </c>
      <c r="L138" s="50">
        <f>宿泊者数!AD68</f>
        <v>0</v>
      </c>
      <c r="M138" s="50">
        <f>宿泊者数!AD91</f>
        <v>0</v>
      </c>
      <c r="N138" s="50">
        <f>宿泊者数!AD123</f>
        <v>0</v>
      </c>
      <c r="O138" s="511">
        <f>宿泊者数!AD145</f>
        <v>0</v>
      </c>
    </row>
    <row r="139" spans="1:15" x14ac:dyDescent="0.15">
      <c r="B139" s="54" t="s">
        <v>162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78">
        <v>0</v>
      </c>
      <c r="J139" s="50">
        <f>宿泊者数!AD23</f>
        <v>0</v>
      </c>
      <c r="K139" s="50">
        <f>宿泊者数!AD46</f>
        <v>0</v>
      </c>
      <c r="L139" s="50">
        <f>宿泊者数!AD69</f>
        <v>0</v>
      </c>
      <c r="M139" s="50">
        <f>宿泊者数!AD92</f>
        <v>0</v>
      </c>
      <c r="N139" s="50">
        <f>宿泊者数!AD124</f>
        <v>0</v>
      </c>
      <c r="O139" s="511">
        <f>宿泊者数!AD146</f>
        <v>0</v>
      </c>
    </row>
    <row r="140" spans="1:15" x14ac:dyDescent="0.15">
      <c r="B140" s="49" t="s">
        <v>163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宿泊者数!AD24</f>
        <v>0</v>
      </c>
      <c r="K140" s="50">
        <f>宿泊者数!AD47</f>
        <v>0</v>
      </c>
      <c r="L140" s="50">
        <f>宿泊者数!AD70</f>
        <v>0</v>
      </c>
      <c r="M140" s="50">
        <f>宿泊者数!AD93</f>
        <v>0</v>
      </c>
      <c r="N140" s="50">
        <f>宿泊者数!AD125</f>
        <v>0</v>
      </c>
      <c r="O140" s="511">
        <f>宿泊者数!AD147</f>
        <v>0</v>
      </c>
    </row>
    <row r="141" spans="1:15" x14ac:dyDescent="0.15">
      <c r="A141" s="61"/>
      <c r="B141" s="53" t="s">
        <v>164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80">
        <v>0</v>
      </c>
      <c r="J141" s="50">
        <f>宿泊者数!AD25</f>
        <v>0</v>
      </c>
      <c r="K141" s="50">
        <f>宿泊者数!AD48</f>
        <v>0</v>
      </c>
      <c r="L141" s="50">
        <f>宿泊者数!AD71</f>
        <v>0</v>
      </c>
      <c r="M141" s="50">
        <f>宿泊者数!AD94</f>
        <v>0</v>
      </c>
      <c r="N141" s="55">
        <f>宿泊者数!AD126</f>
        <v>0</v>
      </c>
      <c r="O141" s="793">
        <f>宿泊者数!AD148</f>
        <v>0</v>
      </c>
    </row>
    <row r="142" spans="1:15" x14ac:dyDescent="0.15">
      <c r="A142" s="93" t="s">
        <v>16</v>
      </c>
      <c r="B142" s="47" t="s">
        <v>165</v>
      </c>
      <c r="C142" s="47">
        <f>市町入込数2!D33</f>
        <v>322000</v>
      </c>
      <c r="D142" s="47">
        <f>市町入込数2!E33</f>
        <v>348314</v>
      </c>
      <c r="E142" s="47">
        <f>市町入込数2!F33</f>
        <v>343059</v>
      </c>
      <c r="F142" s="47">
        <f>市町入込数2!G33</f>
        <v>306414</v>
      </c>
      <c r="G142" s="47">
        <f>市町入込数2!H33</f>
        <v>300956</v>
      </c>
      <c r="H142" s="47">
        <f>市町入込数2!I33</f>
        <v>322602</v>
      </c>
      <c r="I142" s="47">
        <f>市町入込数2!J33</f>
        <v>323826</v>
      </c>
      <c r="J142" s="47">
        <f>市町入込数2!K33</f>
        <v>360601</v>
      </c>
      <c r="K142" s="47">
        <f>市町入込数2!L33</f>
        <v>296336</v>
      </c>
      <c r="L142" s="47">
        <f>市町入込数2!M33</f>
        <v>276189</v>
      </c>
      <c r="M142" s="47">
        <f>市町入込数2!N33</f>
        <v>165420</v>
      </c>
      <c r="N142" s="47">
        <f>市町入込数2!O33</f>
        <v>205496</v>
      </c>
      <c r="O142" s="97">
        <f>市町入込数2!P33</f>
        <v>213387</v>
      </c>
    </row>
    <row r="143" spans="1:15" x14ac:dyDescent="0.15">
      <c r="A143" s="72"/>
      <c r="B143" s="53" t="s">
        <v>166</v>
      </c>
      <c r="C143" s="53">
        <f>市町入込数2!Q33</f>
        <v>23000</v>
      </c>
      <c r="D143" s="53">
        <f>市町入込数2!R33</f>
        <v>25610</v>
      </c>
      <c r="E143" s="53">
        <f>市町入込数2!S33</f>
        <v>22266</v>
      </c>
      <c r="F143" s="53">
        <f>市町入込数2!T33</f>
        <v>20413</v>
      </c>
      <c r="G143" s="53">
        <f>市町入込数2!U33</f>
        <v>19094</v>
      </c>
      <c r="H143" s="53">
        <f>市町入込数2!V33</f>
        <v>6480</v>
      </c>
      <c r="I143" s="53">
        <f>市町入込数2!W33</f>
        <v>6474</v>
      </c>
      <c r="J143" s="53">
        <f>市町入込数2!X33</f>
        <v>6298</v>
      </c>
      <c r="K143" s="53">
        <f>市町入込数2!Y33</f>
        <v>5766</v>
      </c>
      <c r="L143" s="53">
        <f>市町入込数2!Z33</f>
        <v>5553</v>
      </c>
      <c r="M143" s="49">
        <f>市町入込数2!AA33</f>
        <v>2385</v>
      </c>
      <c r="N143" s="49">
        <f>市町入込数2!AB33</f>
        <v>3586</v>
      </c>
      <c r="O143" s="96">
        <f>市町入込数2!AC33</f>
        <v>4521</v>
      </c>
    </row>
    <row r="144" spans="1:15" x14ac:dyDescent="0.15">
      <c r="B144" s="54" t="s">
        <v>158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79">
        <v>0</v>
      </c>
      <c r="J144" s="50">
        <f>宿泊者数!AE19</f>
        <v>0</v>
      </c>
      <c r="K144" s="50">
        <f>宿泊者数!AE42</f>
        <v>0</v>
      </c>
      <c r="L144" s="152">
        <f>宿泊者数!AE65</f>
        <v>0</v>
      </c>
      <c r="M144" s="152">
        <f>宿泊者数!AE88</f>
        <v>0</v>
      </c>
      <c r="N144" s="152">
        <f>宿泊者数!AE120</f>
        <v>0</v>
      </c>
      <c r="O144" s="792">
        <f>宿泊者数!AE142</f>
        <v>0</v>
      </c>
    </row>
    <row r="145" spans="1:15" x14ac:dyDescent="0.15">
      <c r="B145" s="54" t="s">
        <v>159</v>
      </c>
      <c r="C145" s="54">
        <v>3</v>
      </c>
      <c r="D145" s="54">
        <v>3</v>
      </c>
      <c r="E145" s="54">
        <v>0</v>
      </c>
      <c r="F145" s="54">
        <v>0</v>
      </c>
      <c r="G145" s="54">
        <v>0</v>
      </c>
      <c r="H145" s="54">
        <v>0</v>
      </c>
      <c r="I145" s="78">
        <v>0</v>
      </c>
      <c r="J145" s="50">
        <f>宿泊者数!AE20</f>
        <v>0</v>
      </c>
      <c r="K145" s="50">
        <f>宿泊者数!AE43</f>
        <v>0</v>
      </c>
      <c r="L145" s="50">
        <f>宿泊者数!AE66</f>
        <v>0</v>
      </c>
      <c r="M145" s="50">
        <f>宿泊者数!AE89</f>
        <v>0</v>
      </c>
      <c r="N145" s="50">
        <f>宿泊者数!AE121</f>
        <v>0</v>
      </c>
      <c r="O145" s="511">
        <f>宿泊者数!AE143</f>
        <v>0</v>
      </c>
    </row>
    <row r="146" spans="1:15" x14ac:dyDescent="0.15">
      <c r="B146" s="54" t="s">
        <v>160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78">
        <v>0</v>
      </c>
      <c r="J146" s="50">
        <f>宿泊者数!AE21</f>
        <v>0</v>
      </c>
      <c r="K146" s="50">
        <f>宿泊者数!AE44</f>
        <v>0</v>
      </c>
      <c r="L146" s="50">
        <f>宿泊者数!AE67</f>
        <v>0</v>
      </c>
      <c r="M146" s="50">
        <f>宿泊者数!AE90</f>
        <v>0</v>
      </c>
      <c r="N146" s="50">
        <f>宿泊者数!AE122</f>
        <v>0</v>
      </c>
      <c r="O146" s="511">
        <f>宿泊者数!AE144</f>
        <v>0</v>
      </c>
    </row>
    <row r="147" spans="1:15" x14ac:dyDescent="0.15">
      <c r="B147" s="54" t="s">
        <v>161</v>
      </c>
      <c r="C147" s="54">
        <v>20</v>
      </c>
      <c r="D147" s="54">
        <v>23</v>
      </c>
      <c r="E147" s="54">
        <v>22</v>
      </c>
      <c r="F147" s="54">
        <v>20</v>
      </c>
      <c r="G147" s="54">
        <v>19</v>
      </c>
      <c r="H147" s="54">
        <v>6</v>
      </c>
      <c r="I147" s="78">
        <v>6</v>
      </c>
      <c r="J147" s="50">
        <f>宿泊者数!AE22</f>
        <v>6</v>
      </c>
      <c r="K147" s="50">
        <f>宿泊者数!AE45</f>
        <v>5.766</v>
      </c>
      <c r="L147" s="50">
        <f>宿泊者数!AE68</f>
        <v>5.5529999999999999</v>
      </c>
      <c r="M147" s="50">
        <f>宿泊者数!AE91</f>
        <v>2.3849999999999998</v>
      </c>
      <c r="N147" s="50">
        <f>宿泊者数!AE123</f>
        <v>3.5859999999999999</v>
      </c>
      <c r="O147" s="511">
        <f>宿泊者数!AE145</f>
        <v>4.5209999999999999</v>
      </c>
    </row>
    <row r="148" spans="1:15" x14ac:dyDescent="0.15">
      <c r="B148" s="49" t="s">
        <v>162</v>
      </c>
      <c r="C148" s="49">
        <v>0</v>
      </c>
      <c r="D148" s="49">
        <v>0</v>
      </c>
      <c r="E148" s="49">
        <v>0</v>
      </c>
      <c r="F148" s="49">
        <v>0</v>
      </c>
      <c r="G148" s="49">
        <v>0</v>
      </c>
      <c r="H148" s="49">
        <v>0</v>
      </c>
      <c r="I148" s="78">
        <v>0</v>
      </c>
      <c r="J148" s="50">
        <f>宿泊者数!AE23</f>
        <v>0</v>
      </c>
      <c r="K148" s="50">
        <f>宿泊者数!AE46</f>
        <v>0</v>
      </c>
      <c r="L148" s="50">
        <f>宿泊者数!AE69</f>
        <v>0</v>
      </c>
      <c r="M148" s="50">
        <f>宿泊者数!AE92</f>
        <v>0</v>
      </c>
      <c r="N148" s="50">
        <f>宿泊者数!AE124</f>
        <v>0</v>
      </c>
      <c r="O148" s="511">
        <f>宿泊者数!AE146</f>
        <v>0</v>
      </c>
    </row>
    <row r="149" spans="1:15" x14ac:dyDescent="0.15">
      <c r="B149" s="49" t="s">
        <v>163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78">
        <v>0</v>
      </c>
      <c r="J149" s="50">
        <f>宿泊者数!AE24</f>
        <v>0</v>
      </c>
      <c r="K149" s="50">
        <f>宿泊者数!AE47</f>
        <v>0</v>
      </c>
      <c r="L149" s="50">
        <f>宿泊者数!AE70</f>
        <v>0</v>
      </c>
      <c r="M149" s="50">
        <f>宿泊者数!AE93</f>
        <v>0</v>
      </c>
      <c r="N149" s="50">
        <f>宿泊者数!AE125</f>
        <v>0</v>
      </c>
      <c r="O149" s="511">
        <f>宿泊者数!AE147</f>
        <v>0</v>
      </c>
    </row>
    <row r="150" spans="1:15" x14ac:dyDescent="0.15">
      <c r="A150" s="61"/>
      <c r="B150" s="53" t="s">
        <v>164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80">
        <v>0</v>
      </c>
      <c r="J150" s="50">
        <f>宿泊者数!AE25</f>
        <v>0</v>
      </c>
      <c r="K150" s="50">
        <f>宿泊者数!AE48</f>
        <v>0</v>
      </c>
      <c r="L150" s="55">
        <f>宿泊者数!AE71</f>
        <v>0</v>
      </c>
      <c r="M150" s="55">
        <f>宿泊者数!AE94</f>
        <v>0</v>
      </c>
      <c r="N150" s="55">
        <f>宿泊者数!AE126</f>
        <v>0</v>
      </c>
      <c r="O150" s="793">
        <f>宿泊者数!AE148</f>
        <v>0</v>
      </c>
    </row>
    <row r="151" spans="1:15" x14ac:dyDescent="0.15">
      <c r="A151" s="93" t="s">
        <v>14</v>
      </c>
      <c r="B151" s="47" t="s">
        <v>165</v>
      </c>
      <c r="C151" s="47">
        <f>市町入込数2!D34</f>
        <v>654000</v>
      </c>
      <c r="D151" s="47">
        <f>市町入込数2!E34</f>
        <v>627073</v>
      </c>
      <c r="E151" s="47">
        <f>市町入込数2!F34</f>
        <v>621829</v>
      </c>
      <c r="F151" s="47">
        <f>市町入込数2!G34</f>
        <v>601587</v>
      </c>
      <c r="G151" s="47">
        <f>市町入込数2!H34</f>
        <v>578765</v>
      </c>
      <c r="H151" s="47">
        <f>市町入込数2!I34</f>
        <v>578043</v>
      </c>
      <c r="I151" s="47">
        <f>市町入込数2!J34</f>
        <v>541653</v>
      </c>
      <c r="J151" s="47">
        <f>市町入込数2!K34</f>
        <v>648312</v>
      </c>
      <c r="K151" s="47">
        <f>市町入込数2!L34</f>
        <v>620025</v>
      </c>
      <c r="L151" s="47">
        <f>市町入込数2!M34</f>
        <v>636909</v>
      </c>
      <c r="M151" s="49">
        <f>市町入込数2!N34</f>
        <v>437320</v>
      </c>
      <c r="N151" s="49">
        <f>市町入込数2!O34</f>
        <v>470766</v>
      </c>
      <c r="O151" s="96">
        <f>市町入込数2!P34</f>
        <v>498221</v>
      </c>
    </row>
    <row r="152" spans="1:15" x14ac:dyDescent="0.15">
      <c r="A152" s="70"/>
      <c r="B152" s="49" t="s">
        <v>166</v>
      </c>
      <c r="C152" s="49">
        <f>市町入込数2!Q34</f>
        <v>58000</v>
      </c>
      <c r="D152" s="49">
        <f>市町入込数2!R34</f>
        <v>63869</v>
      </c>
      <c r="E152" s="49">
        <f>市町入込数2!S34</f>
        <v>61510</v>
      </c>
      <c r="F152" s="49">
        <f>市町入込数2!T34</f>
        <v>61881</v>
      </c>
      <c r="G152" s="49">
        <f>市町入込数2!U34</f>
        <v>64629</v>
      </c>
      <c r="H152" s="49">
        <f>市町入込数2!V34</f>
        <v>72767</v>
      </c>
      <c r="I152" s="49">
        <f>市町入込数2!W34</f>
        <v>73798</v>
      </c>
      <c r="J152" s="53">
        <f>市町入込数2!X34</f>
        <v>72930</v>
      </c>
      <c r="K152" s="53">
        <f>市町入込数2!Y34</f>
        <v>74636</v>
      </c>
      <c r="L152" s="53">
        <f>市町入込数2!Z34</f>
        <v>72887</v>
      </c>
      <c r="M152" s="53">
        <f>市町入込数2!AA34</f>
        <v>34144</v>
      </c>
      <c r="N152" s="53">
        <f>市町入込数2!AB34</f>
        <v>39829</v>
      </c>
      <c r="O152" s="886">
        <f>市町入込数2!AC34</f>
        <v>53927</v>
      </c>
    </row>
    <row r="153" spans="1:15" x14ac:dyDescent="0.15">
      <c r="A153" s="43"/>
      <c r="B153" s="47" t="s">
        <v>158</v>
      </c>
      <c r="C153" s="47">
        <v>23</v>
      </c>
      <c r="D153" s="47">
        <v>32</v>
      </c>
      <c r="E153" s="47">
        <v>27</v>
      </c>
      <c r="F153" s="47">
        <v>30</v>
      </c>
      <c r="G153" s="47">
        <v>31</v>
      </c>
      <c r="H153" s="47">
        <v>35</v>
      </c>
      <c r="I153" s="79">
        <v>36</v>
      </c>
      <c r="J153" s="50">
        <f>宿泊者数!AF19</f>
        <v>36</v>
      </c>
      <c r="K153" s="50">
        <f>宿泊者数!AF42</f>
        <v>38.237000000000002</v>
      </c>
      <c r="L153" s="50">
        <f>宿泊者数!AF65</f>
        <v>37.508000000000003</v>
      </c>
      <c r="M153" s="50">
        <f>宿泊者数!AF88</f>
        <v>13.579000000000001</v>
      </c>
      <c r="N153" s="152">
        <f>宿泊者数!AF120</f>
        <v>17.292000000000002</v>
      </c>
      <c r="O153" s="792">
        <f>宿泊者数!AF142</f>
        <v>24.58</v>
      </c>
    </row>
    <row r="154" spans="1:15" x14ac:dyDescent="0.15">
      <c r="B154" s="49" t="s">
        <v>159</v>
      </c>
      <c r="C154" s="49">
        <v>1</v>
      </c>
      <c r="D154" s="49">
        <v>1</v>
      </c>
      <c r="E154" s="49">
        <v>1</v>
      </c>
      <c r="F154" s="49">
        <v>1</v>
      </c>
      <c r="G154" s="49">
        <v>1</v>
      </c>
      <c r="H154" s="49">
        <v>0</v>
      </c>
      <c r="I154" s="78">
        <v>0.5</v>
      </c>
      <c r="J154" s="50">
        <f>宿泊者数!AF20</f>
        <v>1</v>
      </c>
      <c r="K154" s="50">
        <f>宿泊者数!AF43</f>
        <v>0.502</v>
      </c>
      <c r="L154" s="50">
        <f>宿泊者数!AF66</f>
        <v>0.37</v>
      </c>
      <c r="M154" s="50">
        <f>宿泊者数!AF89</f>
        <v>0.249</v>
      </c>
      <c r="N154" s="50">
        <f>宿泊者数!AF121</f>
        <v>8.5000000000000006E-2</v>
      </c>
      <c r="O154" s="511">
        <f>宿泊者数!AF143</f>
        <v>0</v>
      </c>
    </row>
    <row r="155" spans="1:15" x14ac:dyDescent="0.15">
      <c r="B155" s="49" t="s">
        <v>160</v>
      </c>
      <c r="C155" s="49">
        <v>2</v>
      </c>
      <c r="D155" s="49">
        <v>1</v>
      </c>
      <c r="E155" s="49">
        <v>1</v>
      </c>
      <c r="F155" s="49">
        <v>2</v>
      </c>
      <c r="G155" s="49">
        <v>2</v>
      </c>
      <c r="H155" s="49">
        <v>1</v>
      </c>
      <c r="I155" s="78">
        <v>2</v>
      </c>
      <c r="J155" s="50">
        <f>宿泊者数!AF21</f>
        <v>2</v>
      </c>
      <c r="K155" s="50">
        <f>宿泊者数!AF44</f>
        <v>1.6180000000000001</v>
      </c>
      <c r="L155" s="50">
        <f>宿泊者数!AF67</f>
        <v>1.85</v>
      </c>
      <c r="M155" s="50">
        <f>宿泊者数!AF90</f>
        <v>1.008</v>
      </c>
      <c r="N155" s="50">
        <f>宿泊者数!AF122</f>
        <v>0.95699999999999996</v>
      </c>
      <c r="O155" s="511">
        <f>宿泊者数!AF144</f>
        <v>0</v>
      </c>
    </row>
    <row r="156" spans="1:15" x14ac:dyDescent="0.15">
      <c r="B156" s="49" t="s">
        <v>161</v>
      </c>
      <c r="C156" s="49">
        <v>32</v>
      </c>
      <c r="D156" s="49">
        <v>30</v>
      </c>
      <c r="E156" s="49">
        <v>32</v>
      </c>
      <c r="F156" s="49">
        <v>30</v>
      </c>
      <c r="G156" s="49">
        <v>31</v>
      </c>
      <c r="H156" s="49">
        <v>36</v>
      </c>
      <c r="I156" s="78">
        <v>35</v>
      </c>
      <c r="J156" s="50">
        <f>宿泊者数!AF22</f>
        <v>34</v>
      </c>
      <c r="K156" s="50">
        <f>宿泊者数!AF45</f>
        <v>34.279000000000003</v>
      </c>
      <c r="L156" s="50">
        <f>宿泊者数!AF68</f>
        <v>33.158999999999999</v>
      </c>
      <c r="M156" s="50">
        <f>宿泊者数!AF91</f>
        <v>19.308</v>
      </c>
      <c r="N156" s="50">
        <f>宿泊者数!AF123</f>
        <v>21.495000000000001</v>
      </c>
      <c r="O156" s="511">
        <f>宿泊者数!AF145</f>
        <v>29.347000000000001</v>
      </c>
    </row>
    <row r="157" spans="1:15" x14ac:dyDescent="0.15">
      <c r="B157" s="49" t="s">
        <v>162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78">
        <v>0</v>
      </c>
      <c r="J157" s="50">
        <f>宿泊者数!AF23</f>
        <v>0</v>
      </c>
      <c r="K157" s="50">
        <f>宿泊者数!AF46</f>
        <v>0</v>
      </c>
      <c r="L157" s="50">
        <f>宿泊者数!AF69</f>
        <v>0</v>
      </c>
      <c r="M157" s="50">
        <f>宿泊者数!AF92</f>
        <v>0</v>
      </c>
      <c r="N157" s="50">
        <f>宿泊者数!AF124</f>
        <v>0</v>
      </c>
      <c r="O157" s="511">
        <f>宿泊者数!AF146</f>
        <v>0</v>
      </c>
    </row>
    <row r="158" spans="1:15" x14ac:dyDescent="0.15">
      <c r="B158" s="49" t="s">
        <v>163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78">
        <v>0</v>
      </c>
      <c r="J158" s="50">
        <f>宿泊者数!AF24</f>
        <v>0</v>
      </c>
      <c r="K158" s="50">
        <f>宿泊者数!AF47</f>
        <v>0</v>
      </c>
      <c r="L158" s="50">
        <f>宿泊者数!AF70</f>
        <v>0</v>
      </c>
      <c r="M158" s="50">
        <f>宿泊者数!AF93</f>
        <v>0</v>
      </c>
      <c r="N158" s="50">
        <f>宿泊者数!AF125</f>
        <v>0</v>
      </c>
      <c r="O158" s="511">
        <f>宿泊者数!AF147</f>
        <v>0</v>
      </c>
    </row>
    <row r="159" spans="1:15" x14ac:dyDescent="0.15">
      <c r="A159" s="61"/>
      <c r="B159" s="49" t="s">
        <v>164</v>
      </c>
      <c r="C159" s="49">
        <v>0</v>
      </c>
      <c r="D159" s="49">
        <v>0</v>
      </c>
      <c r="E159" s="49">
        <v>0</v>
      </c>
      <c r="F159" s="49">
        <v>0</v>
      </c>
      <c r="G159" s="49">
        <v>0</v>
      </c>
      <c r="H159" s="49">
        <v>0</v>
      </c>
      <c r="I159" s="80">
        <v>0</v>
      </c>
      <c r="J159" s="50">
        <f>宿泊者数!AF25</f>
        <v>0</v>
      </c>
      <c r="K159" s="50">
        <f>宿泊者数!AF48</f>
        <v>0</v>
      </c>
      <c r="L159" s="50">
        <f>宿泊者数!AF71</f>
        <v>0</v>
      </c>
      <c r="M159" s="50">
        <f>宿泊者数!AF94</f>
        <v>0</v>
      </c>
      <c r="N159" s="55">
        <f>宿泊者数!AF126</f>
        <v>0</v>
      </c>
      <c r="O159" s="793">
        <f>宿泊者数!AF148</f>
        <v>0</v>
      </c>
    </row>
    <row r="160" spans="1:15" x14ac:dyDescent="0.15">
      <c r="A160" s="109" t="s">
        <v>217</v>
      </c>
      <c r="B160" s="98" t="s">
        <v>165</v>
      </c>
      <c r="C160" s="98">
        <f>C97+C106+C115+C124+C133+C142+C151</f>
        <v>5905000</v>
      </c>
      <c r="D160" s="98">
        <f t="shared" ref="D160:I160" si="42">D97+D106+D115+D124+D133+D142+D151</f>
        <v>5842228</v>
      </c>
      <c r="E160" s="98">
        <f t="shared" si="42"/>
        <v>6026467</v>
      </c>
      <c r="F160" s="98">
        <f t="shared" si="42"/>
        <v>6038814</v>
      </c>
      <c r="G160" s="98">
        <f t="shared" si="42"/>
        <v>5994850</v>
      </c>
      <c r="H160" s="98">
        <f t="shared" si="42"/>
        <v>6106185</v>
      </c>
      <c r="I160" s="98">
        <f t="shared" si="42"/>
        <v>5908391</v>
      </c>
      <c r="J160" s="98">
        <f t="shared" ref="J160:K160" si="43">J97+J106+J115+J124+J133+J142+J151</f>
        <v>5971455</v>
      </c>
      <c r="K160" s="98">
        <f t="shared" si="43"/>
        <v>5628910</v>
      </c>
      <c r="L160" s="98">
        <f t="shared" ref="L160:M160" si="44">L97+L106+L115+L124+L133+L142+L151</f>
        <v>5565743</v>
      </c>
      <c r="M160" s="98">
        <f t="shared" si="44"/>
        <v>3265122</v>
      </c>
      <c r="N160" s="98">
        <f t="shared" ref="N160:O160" si="45">N97+N106+N115+N124+N133+N142+N151</f>
        <v>3783256</v>
      </c>
      <c r="O160" s="99">
        <f t="shared" si="45"/>
        <v>4241915</v>
      </c>
    </row>
    <row r="161" spans="1:15" x14ac:dyDescent="0.15">
      <c r="A161" s="56"/>
      <c r="B161" s="100" t="s">
        <v>166</v>
      </c>
      <c r="C161" s="100">
        <f t="shared" ref="C161:I161" si="46">C98+C107+C116+C125+C134+C143+C152</f>
        <v>636000</v>
      </c>
      <c r="D161" s="100">
        <f t="shared" si="46"/>
        <v>601807</v>
      </c>
      <c r="E161" s="100">
        <f t="shared" si="46"/>
        <v>621026</v>
      </c>
      <c r="F161" s="100">
        <f t="shared" si="46"/>
        <v>618789</v>
      </c>
      <c r="G161" s="100">
        <f t="shared" si="46"/>
        <v>639827</v>
      </c>
      <c r="H161" s="100">
        <f t="shared" si="46"/>
        <v>652483</v>
      </c>
      <c r="I161" s="100">
        <f t="shared" si="46"/>
        <v>630746</v>
      </c>
      <c r="J161" s="100">
        <f t="shared" ref="J161:K161" si="47">J98+J107+J116+J125+J134+J143+J152</f>
        <v>633915</v>
      </c>
      <c r="K161" s="100">
        <f t="shared" si="47"/>
        <v>618849</v>
      </c>
      <c r="L161" s="100">
        <f t="shared" ref="L161:M161" si="48">L98+L107+L116+L125+L134+L143+L152</f>
        <v>621081</v>
      </c>
      <c r="M161" s="100">
        <f t="shared" si="48"/>
        <v>431482</v>
      </c>
      <c r="N161" s="100">
        <f t="shared" ref="N161:O161" si="49">N98+N107+N116+N125+N134+N143+N152</f>
        <v>494141</v>
      </c>
      <c r="O161" s="100">
        <f t="shared" si="49"/>
        <v>677423</v>
      </c>
    </row>
    <row r="162" spans="1:15" x14ac:dyDescent="0.15">
      <c r="A162" s="56"/>
      <c r="B162" s="111" t="s">
        <v>223</v>
      </c>
      <c r="C162" s="112">
        <f>C160+C161</f>
        <v>6541000</v>
      </c>
      <c r="D162" s="112">
        <f t="shared" ref="D162:I162" si="50">D160+D161</f>
        <v>6444035</v>
      </c>
      <c r="E162" s="112">
        <f t="shared" si="50"/>
        <v>6647493</v>
      </c>
      <c r="F162" s="112">
        <f t="shared" si="50"/>
        <v>6657603</v>
      </c>
      <c r="G162" s="112">
        <f t="shared" si="50"/>
        <v>6634677</v>
      </c>
      <c r="H162" s="112">
        <f t="shared" si="50"/>
        <v>6758668</v>
      </c>
      <c r="I162" s="112">
        <f t="shared" si="50"/>
        <v>6539137</v>
      </c>
      <c r="J162" s="112">
        <f t="shared" ref="J162:K162" si="51">J160+J161</f>
        <v>6605370</v>
      </c>
      <c r="K162" s="112">
        <f t="shared" si="51"/>
        <v>6247759</v>
      </c>
      <c r="L162" s="112">
        <f t="shared" ref="L162:M162" si="52">L160+L161</f>
        <v>6186824</v>
      </c>
      <c r="M162" s="112">
        <f t="shared" si="52"/>
        <v>3696604</v>
      </c>
      <c r="N162" s="112">
        <f t="shared" ref="N162:O162" si="53">N160+N161</f>
        <v>4277397</v>
      </c>
      <c r="O162" s="112">
        <f t="shared" si="53"/>
        <v>4919338</v>
      </c>
    </row>
    <row r="163" spans="1:15" x14ac:dyDescent="0.15">
      <c r="A163" s="56"/>
      <c r="B163" s="98" t="s">
        <v>158</v>
      </c>
      <c r="C163" s="98">
        <f t="shared" ref="C163:I169" si="54">C99+C108+C117+C126+C135+C144+C153</f>
        <v>237</v>
      </c>
      <c r="D163" s="98">
        <f t="shared" si="54"/>
        <v>239</v>
      </c>
      <c r="E163" s="98">
        <f t="shared" si="54"/>
        <v>246</v>
      </c>
      <c r="F163" s="98">
        <f t="shared" si="54"/>
        <v>259</v>
      </c>
      <c r="G163" s="98">
        <f t="shared" si="54"/>
        <v>281</v>
      </c>
      <c r="H163" s="98">
        <f t="shared" si="54"/>
        <v>298</v>
      </c>
      <c r="I163" s="98">
        <f t="shared" si="54"/>
        <v>290</v>
      </c>
      <c r="J163" s="98">
        <f t="shared" ref="J163:K163" si="55">J99+J108+J117+J126+J135+J144+J153</f>
        <v>307</v>
      </c>
      <c r="K163" s="98">
        <f t="shared" si="55"/>
        <v>313.40299999999996</v>
      </c>
      <c r="L163" s="98">
        <f t="shared" ref="L163:M163" si="56">L99+L108+L117+L126+L135+L144+L153</f>
        <v>316.25200000000001</v>
      </c>
      <c r="M163" s="98">
        <f t="shared" si="56"/>
        <v>228.93899999999999</v>
      </c>
      <c r="N163" s="98">
        <f t="shared" ref="N163:O163" si="57">N99+N108+N117+N126+N135+N144+N153</f>
        <v>236.09099999999998</v>
      </c>
      <c r="O163" s="98">
        <f t="shared" si="57"/>
        <v>297.74700000000001</v>
      </c>
    </row>
    <row r="164" spans="1:15" x14ac:dyDescent="0.15">
      <c r="A164" s="56"/>
      <c r="B164" s="99" t="s">
        <v>159</v>
      </c>
      <c r="C164" s="99">
        <f t="shared" si="54"/>
        <v>156</v>
      </c>
      <c r="D164" s="99">
        <f t="shared" si="54"/>
        <v>144</v>
      </c>
      <c r="E164" s="99">
        <f t="shared" si="54"/>
        <v>156</v>
      </c>
      <c r="F164" s="99">
        <f t="shared" si="54"/>
        <v>151</v>
      </c>
      <c r="G164" s="99">
        <f t="shared" si="54"/>
        <v>157</v>
      </c>
      <c r="H164" s="99">
        <f t="shared" si="54"/>
        <v>189</v>
      </c>
      <c r="I164" s="99">
        <f t="shared" si="54"/>
        <v>182.5</v>
      </c>
      <c r="J164" s="99">
        <f t="shared" ref="J164:K164" si="58">J100+J109+J118+J127+J136+J145+J154</f>
        <v>175</v>
      </c>
      <c r="K164" s="99">
        <f t="shared" si="58"/>
        <v>166.63000000000002</v>
      </c>
      <c r="L164" s="99">
        <f t="shared" ref="L164:M164" si="59">L100+L109+L118+L127+L136+L145+L154</f>
        <v>158.11800000000002</v>
      </c>
      <c r="M164" s="99">
        <f t="shared" si="59"/>
        <v>98.808999999999997</v>
      </c>
      <c r="N164" s="99">
        <f t="shared" ref="N164:O164" si="60">N100+N109+N118+N127+N136+N145+N154</f>
        <v>129.435</v>
      </c>
      <c r="O164" s="99">
        <f t="shared" si="60"/>
        <v>168.30799999999999</v>
      </c>
    </row>
    <row r="165" spans="1:15" x14ac:dyDescent="0.15">
      <c r="A165" s="56"/>
      <c r="B165" s="99" t="s">
        <v>160</v>
      </c>
      <c r="C165" s="99">
        <f t="shared" si="54"/>
        <v>20</v>
      </c>
      <c r="D165" s="99">
        <f t="shared" si="54"/>
        <v>3</v>
      </c>
      <c r="E165" s="99">
        <f t="shared" si="54"/>
        <v>3</v>
      </c>
      <c r="F165" s="99">
        <f t="shared" si="54"/>
        <v>3</v>
      </c>
      <c r="G165" s="99">
        <f t="shared" si="54"/>
        <v>4</v>
      </c>
      <c r="H165" s="99">
        <f t="shared" si="54"/>
        <v>3</v>
      </c>
      <c r="I165" s="99">
        <f t="shared" si="54"/>
        <v>4</v>
      </c>
      <c r="J165" s="99">
        <f t="shared" ref="J165:K165" si="61">J101+J110+J119+J128+J137+J146+J155</f>
        <v>4</v>
      </c>
      <c r="K165" s="99">
        <f t="shared" si="61"/>
        <v>2.9350000000000005</v>
      </c>
      <c r="L165" s="99">
        <f t="shared" ref="L165:M165" si="62">L101+L110+L119+L128+L137+L146+L155</f>
        <v>3.1660000000000004</v>
      </c>
      <c r="M165" s="99">
        <f t="shared" si="62"/>
        <v>1.8010000000000002</v>
      </c>
      <c r="N165" s="99">
        <f t="shared" ref="N165:O165" si="63">N101+N110+N119+N128+N137+N146+N155</f>
        <v>1.79</v>
      </c>
      <c r="O165" s="99">
        <f t="shared" si="63"/>
        <v>0.89500000000000002</v>
      </c>
    </row>
    <row r="166" spans="1:15" x14ac:dyDescent="0.15">
      <c r="A166" s="56"/>
      <c r="B166" s="99" t="s">
        <v>161</v>
      </c>
      <c r="C166" s="99">
        <f t="shared" si="54"/>
        <v>147</v>
      </c>
      <c r="D166" s="99">
        <f t="shared" si="54"/>
        <v>152</v>
      </c>
      <c r="E166" s="99">
        <f t="shared" si="54"/>
        <v>146</v>
      </c>
      <c r="F166" s="99">
        <f t="shared" si="54"/>
        <v>135</v>
      </c>
      <c r="G166" s="99">
        <f t="shared" si="54"/>
        <v>127</v>
      </c>
      <c r="H166" s="99">
        <f t="shared" si="54"/>
        <v>86</v>
      </c>
      <c r="I166" s="99">
        <f t="shared" si="54"/>
        <v>82</v>
      </c>
      <c r="J166" s="99">
        <f t="shared" ref="J166:K166" si="64">J102+J111+J120+J129+J138+J147+J156</f>
        <v>80</v>
      </c>
      <c r="K166" s="99">
        <f t="shared" si="64"/>
        <v>68.486999999999995</v>
      </c>
      <c r="L166" s="99">
        <f t="shared" ref="L166:M166" si="65">L102+L111+L120+L129+L138+L147+L156</f>
        <v>76.437999999999988</v>
      </c>
      <c r="M166" s="99">
        <f t="shared" si="65"/>
        <v>48.076000000000001</v>
      </c>
      <c r="N166" s="99">
        <f t="shared" ref="N166:O166" si="66">N102+N111+N120+N129+N138+N147+N156</f>
        <v>55.665000000000006</v>
      </c>
      <c r="O166" s="99">
        <f t="shared" si="66"/>
        <v>70.131</v>
      </c>
    </row>
    <row r="167" spans="1:15" x14ac:dyDescent="0.15">
      <c r="A167" s="56"/>
      <c r="B167" s="99" t="s">
        <v>162</v>
      </c>
      <c r="C167" s="99">
        <f t="shared" si="54"/>
        <v>0</v>
      </c>
      <c r="D167" s="99">
        <f t="shared" si="54"/>
        <v>0</v>
      </c>
      <c r="E167" s="99">
        <f t="shared" si="54"/>
        <v>0</v>
      </c>
      <c r="F167" s="99">
        <f t="shared" si="54"/>
        <v>0</v>
      </c>
      <c r="G167" s="99">
        <f t="shared" si="54"/>
        <v>0</v>
      </c>
      <c r="H167" s="99">
        <f t="shared" si="54"/>
        <v>0</v>
      </c>
      <c r="I167" s="99">
        <f t="shared" si="54"/>
        <v>0</v>
      </c>
      <c r="J167" s="99">
        <f t="shared" ref="J167:K167" si="67">J103+J112+J121+J130+J139+J148+J157</f>
        <v>0</v>
      </c>
      <c r="K167" s="99">
        <f t="shared" si="67"/>
        <v>0</v>
      </c>
      <c r="L167" s="99">
        <f t="shared" ref="L167:M167" si="68">L103+L112+L121+L130+L139+L148+L157</f>
        <v>0</v>
      </c>
      <c r="M167" s="99">
        <f t="shared" si="68"/>
        <v>0</v>
      </c>
      <c r="N167" s="99">
        <f t="shared" ref="N167:O167" si="69">N103+N112+N121+N130+N139+N148+N157</f>
        <v>0</v>
      </c>
      <c r="O167" s="99">
        <f t="shared" si="69"/>
        <v>0</v>
      </c>
    </row>
    <row r="168" spans="1:15" x14ac:dyDescent="0.15">
      <c r="A168" s="56"/>
      <c r="B168" s="99" t="s">
        <v>163</v>
      </c>
      <c r="C168" s="99">
        <f t="shared" si="54"/>
        <v>3</v>
      </c>
      <c r="D168" s="99">
        <f t="shared" si="54"/>
        <v>1</v>
      </c>
      <c r="E168" s="99">
        <f t="shared" si="54"/>
        <v>1</v>
      </c>
      <c r="F168" s="99">
        <f t="shared" si="54"/>
        <v>1</v>
      </c>
      <c r="G168" s="99">
        <f t="shared" si="54"/>
        <v>1</v>
      </c>
      <c r="H168" s="99">
        <f t="shared" si="54"/>
        <v>1</v>
      </c>
      <c r="I168" s="99">
        <f t="shared" si="54"/>
        <v>1</v>
      </c>
      <c r="J168" s="99">
        <f t="shared" ref="J168:K168" si="70">J104+J113+J122+J131+J140+J149+J158</f>
        <v>1</v>
      </c>
      <c r="K168" s="99">
        <f t="shared" si="70"/>
        <v>0.65800000000000003</v>
      </c>
      <c r="L168" s="99">
        <f t="shared" ref="L168:M168" si="71">L104+L113+L122+L131+L140+L149+L158</f>
        <v>0.64900000000000002</v>
      </c>
      <c r="M168" s="99">
        <f t="shared" si="71"/>
        <v>0.51900000000000002</v>
      </c>
      <c r="N168" s="99">
        <f t="shared" ref="N168:O168" si="72">N104+N113+N122+N131+N140+N149+N158</f>
        <v>0.55900000000000005</v>
      </c>
      <c r="O168" s="99">
        <f t="shared" si="72"/>
        <v>0.57499999999999996</v>
      </c>
    </row>
    <row r="169" spans="1:15" x14ac:dyDescent="0.15">
      <c r="A169" s="110"/>
      <c r="B169" s="100" t="s">
        <v>164</v>
      </c>
      <c r="C169" s="100">
        <f t="shared" si="54"/>
        <v>74</v>
      </c>
      <c r="D169" s="100">
        <f t="shared" si="54"/>
        <v>63</v>
      </c>
      <c r="E169" s="100">
        <f t="shared" si="54"/>
        <v>69</v>
      </c>
      <c r="F169" s="100">
        <f t="shared" si="54"/>
        <v>70</v>
      </c>
      <c r="G169" s="100">
        <f t="shared" si="54"/>
        <v>70</v>
      </c>
      <c r="H169" s="100">
        <f t="shared" si="54"/>
        <v>75</v>
      </c>
      <c r="I169" s="100">
        <f t="shared" si="54"/>
        <v>72</v>
      </c>
      <c r="J169" s="100">
        <f t="shared" ref="J169:K169" si="73">J105+J114+J123+J132+J141+J150+J159</f>
        <v>68</v>
      </c>
      <c r="K169" s="100">
        <f t="shared" si="73"/>
        <v>66.73599999999999</v>
      </c>
      <c r="L169" s="100">
        <f t="shared" ref="L169:M169" si="74">L105+L114+L123+L132+L141+L150+L159</f>
        <v>66.457999999999998</v>
      </c>
      <c r="M169" s="100">
        <f t="shared" si="74"/>
        <v>53.338000000000001</v>
      </c>
      <c r="N169" s="100">
        <f t="shared" ref="N169:O169" si="75">N105+N114+N123+N132+N141+N150+N159</f>
        <v>70.600999999999999</v>
      </c>
      <c r="O169" s="100">
        <f t="shared" si="75"/>
        <v>139.767</v>
      </c>
    </row>
    <row r="170" spans="1:15" x14ac:dyDescent="0.15">
      <c r="B170" s="54"/>
      <c r="C170" s="54"/>
      <c r="D170" s="54"/>
      <c r="E170" s="54"/>
      <c r="F170" s="54"/>
      <c r="G170" s="54"/>
      <c r="H170" s="54"/>
      <c r="I170" s="54"/>
    </row>
    <row r="172" spans="1:15" x14ac:dyDescent="0.15">
      <c r="A172" t="s">
        <v>172</v>
      </c>
      <c r="B172" s="67"/>
      <c r="C172" s="345" t="s">
        <v>169</v>
      </c>
      <c r="D172" s="345" t="s">
        <v>70</v>
      </c>
      <c r="E172" s="789" t="s">
        <v>67</v>
      </c>
      <c r="F172" s="345" t="s">
        <v>61</v>
      </c>
      <c r="G172" s="345" t="s">
        <v>60</v>
      </c>
      <c r="H172" s="345" t="s">
        <v>75</v>
      </c>
      <c r="I172" s="345" t="s">
        <v>76</v>
      </c>
      <c r="J172" s="345" t="s">
        <v>395</v>
      </c>
      <c r="K172" s="345" t="s">
        <v>447</v>
      </c>
      <c r="L172" s="345" t="s">
        <v>464</v>
      </c>
      <c r="M172" s="345" t="s">
        <v>514</v>
      </c>
      <c r="N172" s="345" t="s">
        <v>2170</v>
      </c>
      <c r="O172" s="345" t="s">
        <v>2197</v>
      </c>
    </row>
    <row r="173" spans="1:15" x14ac:dyDescent="0.15">
      <c r="B173" s="43" t="s">
        <v>198</v>
      </c>
      <c r="C173" s="47">
        <f>SUM(C174:C180)</f>
        <v>831</v>
      </c>
      <c r="D173" s="47">
        <f t="shared" ref="D173:H173" si="76">SUM(D174:D180)</f>
        <v>935</v>
      </c>
      <c r="E173" s="47">
        <f t="shared" si="76"/>
        <v>1124</v>
      </c>
      <c r="F173" s="47">
        <f t="shared" si="76"/>
        <v>1019</v>
      </c>
      <c r="G173" s="47">
        <f t="shared" si="76"/>
        <v>1083</v>
      </c>
      <c r="H173" s="47">
        <f t="shared" si="76"/>
        <v>1133</v>
      </c>
      <c r="I173" s="47">
        <f t="shared" ref="I173:J173" si="77">SUM(I174:I180)</f>
        <v>1234</v>
      </c>
      <c r="J173" s="47">
        <f t="shared" si="77"/>
        <v>1539</v>
      </c>
      <c r="K173" s="47">
        <f t="shared" ref="K173:L173" si="78">SUM(K174:K180)</f>
        <v>1649</v>
      </c>
      <c r="L173" s="47">
        <f t="shared" si="78"/>
        <v>1668</v>
      </c>
      <c r="M173" s="47">
        <f t="shared" ref="M173:N173" si="79">SUM(M174:M180)</f>
        <v>1715</v>
      </c>
      <c r="N173" s="47">
        <f t="shared" si="79"/>
        <v>2264</v>
      </c>
      <c r="O173" s="47">
        <f t="shared" ref="O173" si="80">SUM(O174:O180)</f>
        <v>2265</v>
      </c>
    </row>
    <row r="174" spans="1:15" x14ac:dyDescent="0.15">
      <c r="B174" s="102" t="s">
        <v>158</v>
      </c>
      <c r="C174" s="49">
        <f t="shared" ref="C174:N174" si="81">ROUND(C71*C99/C163,0)</f>
        <v>724</v>
      </c>
      <c r="D174" s="49">
        <f t="shared" si="81"/>
        <v>824</v>
      </c>
      <c r="E174" s="49">
        <f t="shared" si="81"/>
        <v>996</v>
      </c>
      <c r="F174" s="49">
        <f t="shared" si="81"/>
        <v>906</v>
      </c>
      <c r="G174" s="49">
        <f t="shared" si="81"/>
        <v>945</v>
      </c>
      <c r="H174" s="49">
        <f t="shared" si="81"/>
        <v>972</v>
      </c>
      <c r="I174" s="49">
        <f t="shared" si="81"/>
        <v>1041</v>
      </c>
      <c r="J174" s="49">
        <f t="shared" si="81"/>
        <v>1355</v>
      </c>
      <c r="K174" s="49">
        <f t="shared" si="81"/>
        <v>1443</v>
      </c>
      <c r="L174" s="49">
        <f t="shared" si="81"/>
        <v>1462</v>
      </c>
      <c r="M174" s="49">
        <f t="shared" si="81"/>
        <v>1593</v>
      </c>
      <c r="N174" s="49">
        <f t="shared" si="81"/>
        <v>2104</v>
      </c>
      <c r="O174" s="49">
        <f t="shared" ref="O174" si="82">ROUND(O71*O99/O163,0)</f>
        <v>2172</v>
      </c>
    </row>
    <row r="175" spans="1:15" x14ac:dyDescent="0.15">
      <c r="B175" s="103" t="s">
        <v>159</v>
      </c>
      <c r="C175" s="49">
        <f t="shared" ref="C175:N175" si="83">ROUND(C72*C100/C164,0)</f>
        <v>37</v>
      </c>
      <c r="D175" s="49">
        <f t="shared" si="83"/>
        <v>41</v>
      </c>
      <c r="E175" s="49">
        <f t="shared" si="83"/>
        <v>43</v>
      </c>
      <c r="F175" s="49">
        <f t="shared" si="83"/>
        <v>43</v>
      </c>
      <c r="G175" s="49">
        <f t="shared" si="83"/>
        <v>75</v>
      </c>
      <c r="H175" s="49">
        <f t="shared" si="83"/>
        <v>86</v>
      </c>
      <c r="I175" s="49">
        <f t="shared" si="83"/>
        <v>108</v>
      </c>
      <c r="J175" s="49">
        <f t="shared" si="83"/>
        <v>87</v>
      </c>
      <c r="K175" s="49">
        <f t="shared" si="83"/>
        <v>100</v>
      </c>
      <c r="L175" s="49">
        <f t="shared" si="83"/>
        <v>99</v>
      </c>
      <c r="M175" s="49">
        <f t="shared" si="83"/>
        <v>68</v>
      </c>
      <c r="N175" s="49">
        <f t="shared" si="83"/>
        <v>66</v>
      </c>
      <c r="O175" s="49">
        <f t="shared" ref="O175" si="84">ROUND(O72*O100/O164,0)</f>
        <v>0</v>
      </c>
    </row>
    <row r="176" spans="1:15" x14ac:dyDescent="0.15">
      <c r="B176" s="103" t="s">
        <v>160</v>
      </c>
      <c r="C176" s="49">
        <f t="shared" ref="C176:N176" si="85">ROUND(C73*C101/C165,0)</f>
        <v>0</v>
      </c>
      <c r="D176" s="49">
        <f t="shared" si="85"/>
        <v>0</v>
      </c>
      <c r="E176" s="49">
        <f t="shared" si="85"/>
        <v>0</v>
      </c>
      <c r="F176" s="49">
        <f t="shared" si="85"/>
        <v>0</v>
      </c>
      <c r="G176" s="49">
        <f t="shared" si="85"/>
        <v>0</v>
      </c>
      <c r="H176" s="49">
        <f t="shared" si="85"/>
        <v>0</v>
      </c>
      <c r="I176" s="49">
        <f t="shared" si="85"/>
        <v>0</v>
      </c>
      <c r="J176" s="49">
        <f t="shared" si="85"/>
        <v>0</v>
      </c>
      <c r="K176" s="49">
        <f t="shared" si="85"/>
        <v>0</v>
      </c>
      <c r="L176" s="49">
        <f t="shared" si="85"/>
        <v>0</v>
      </c>
      <c r="M176" s="49">
        <f t="shared" si="85"/>
        <v>0</v>
      </c>
      <c r="N176" s="49">
        <f t="shared" si="85"/>
        <v>0</v>
      </c>
      <c r="O176" s="49">
        <f t="shared" ref="O176" si="86">ROUND(O73*O101/O165,0)</f>
        <v>0</v>
      </c>
    </row>
    <row r="177" spans="2:15" x14ac:dyDescent="0.15">
      <c r="B177" s="103" t="s">
        <v>161</v>
      </c>
      <c r="C177" s="49">
        <f t="shared" ref="C177:N177" si="87">ROUND(C74*C102/C166,0)</f>
        <v>70</v>
      </c>
      <c r="D177" s="49">
        <f t="shared" si="87"/>
        <v>70</v>
      </c>
      <c r="E177" s="49">
        <f t="shared" si="87"/>
        <v>85</v>
      </c>
      <c r="F177" s="49">
        <f t="shared" si="87"/>
        <v>70</v>
      </c>
      <c r="G177" s="49">
        <f t="shared" si="87"/>
        <v>63</v>
      </c>
      <c r="H177" s="49">
        <f t="shared" si="87"/>
        <v>75</v>
      </c>
      <c r="I177" s="49">
        <f t="shared" si="87"/>
        <v>85</v>
      </c>
      <c r="J177" s="49">
        <f t="shared" si="87"/>
        <v>97</v>
      </c>
      <c r="K177" s="49">
        <f t="shared" si="87"/>
        <v>106</v>
      </c>
      <c r="L177" s="49">
        <f t="shared" si="87"/>
        <v>107</v>
      </c>
      <c r="M177" s="49">
        <f t="shared" si="87"/>
        <v>54</v>
      </c>
      <c r="N177" s="49">
        <f t="shared" si="87"/>
        <v>94</v>
      </c>
      <c r="O177" s="49">
        <f t="shared" ref="O177" si="88">ROUND(O74*O102/O166,0)</f>
        <v>93</v>
      </c>
    </row>
    <row r="178" spans="2:15" x14ac:dyDescent="0.15">
      <c r="B178" s="113" t="s">
        <v>162</v>
      </c>
      <c r="C178" s="114"/>
      <c r="D178" s="114"/>
      <c r="E178" s="114"/>
      <c r="F178" s="114"/>
      <c r="G178" s="114"/>
      <c r="H178" s="114"/>
      <c r="I178" s="114"/>
    </row>
    <row r="179" spans="2:15" x14ac:dyDescent="0.15">
      <c r="B179" s="103" t="s">
        <v>163</v>
      </c>
      <c r="C179" s="49">
        <f t="shared" ref="C179:N179" si="89">ROUND(C76*C104/C168,0)</f>
        <v>0</v>
      </c>
      <c r="D179" s="49">
        <f t="shared" si="89"/>
        <v>0</v>
      </c>
      <c r="E179" s="49">
        <f t="shared" si="89"/>
        <v>0</v>
      </c>
      <c r="F179" s="49">
        <f t="shared" si="89"/>
        <v>0</v>
      </c>
      <c r="G179" s="49">
        <f t="shared" si="89"/>
        <v>0</v>
      </c>
      <c r="H179" s="49">
        <f t="shared" si="89"/>
        <v>0</v>
      </c>
      <c r="I179" s="49">
        <f t="shared" si="89"/>
        <v>0</v>
      </c>
      <c r="J179" s="49">
        <f t="shared" si="89"/>
        <v>0</v>
      </c>
      <c r="K179" s="49">
        <f t="shared" si="89"/>
        <v>0</v>
      </c>
      <c r="L179" s="49">
        <f t="shared" si="89"/>
        <v>0</v>
      </c>
      <c r="M179" s="49">
        <f t="shared" si="89"/>
        <v>0</v>
      </c>
      <c r="N179" s="49">
        <f t="shared" si="89"/>
        <v>0</v>
      </c>
      <c r="O179" s="49">
        <f t="shared" ref="O179" si="90">ROUND(O76*O104/O168,0)</f>
        <v>0</v>
      </c>
    </row>
    <row r="180" spans="2:15" x14ac:dyDescent="0.15">
      <c r="B180" s="106" t="s">
        <v>164</v>
      </c>
      <c r="C180" s="53">
        <f t="shared" ref="C180:N180" si="91">ROUND(C77*C105/C169,0)</f>
        <v>0</v>
      </c>
      <c r="D180" s="53">
        <f t="shared" si="91"/>
        <v>0</v>
      </c>
      <c r="E180" s="53">
        <f t="shared" si="91"/>
        <v>0</v>
      </c>
      <c r="F180" s="53">
        <f t="shared" si="91"/>
        <v>0</v>
      </c>
      <c r="G180" s="53">
        <f t="shared" si="91"/>
        <v>0</v>
      </c>
      <c r="H180" s="53">
        <f t="shared" si="91"/>
        <v>0</v>
      </c>
      <c r="I180" s="53">
        <f t="shared" si="91"/>
        <v>0</v>
      </c>
      <c r="J180" s="53">
        <f t="shared" si="91"/>
        <v>0</v>
      </c>
      <c r="K180" s="53">
        <f t="shared" si="91"/>
        <v>0</v>
      </c>
      <c r="L180" s="53">
        <f t="shared" si="91"/>
        <v>0</v>
      </c>
      <c r="M180" s="53">
        <f t="shared" si="91"/>
        <v>0</v>
      </c>
      <c r="N180" s="53">
        <f t="shared" si="91"/>
        <v>0</v>
      </c>
      <c r="O180" s="53">
        <f t="shared" ref="O180" si="92">ROUND(O77*O105/O169,0)</f>
        <v>0</v>
      </c>
    </row>
    <row r="181" spans="2:15" x14ac:dyDescent="0.15">
      <c r="B181" t="s">
        <v>199</v>
      </c>
      <c r="C181" s="47">
        <f>SUM(C182:C188)</f>
        <v>476</v>
      </c>
      <c r="D181" s="47">
        <f t="shared" ref="D181:H181" si="93">SUM(D182:D188)</f>
        <v>283</v>
      </c>
      <c r="E181" s="47">
        <f t="shared" si="93"/>
        <v>314</v>
      </c>
      <c r="F181" s="47">
        <f t="shared" si="93"/>
        <v>255</v>
      </c>
      <c r="G181" s="47">
        <f t="shared" si="93"/>
        <v>291</v>
      </c>
      <c r="H181" s="47">
        <f t="shared" si="93"/>
        <v>345</v>
      </c>
      <c r="I181" s="47">
        <f t="shared" ref="I181:J181" si="94">SUM(I182:I188)</f>
        <v>372</v>
      </c>
      <c r="J181" s="47">
        <f t="shared" si="94"/>
        <v>541</v>
      </c>
      <c r="K181" s="47">
        <f t="shared" ref="K181:L181" si="95">SUM(K182:K188)</f>
        <v>653</v>
      </c>
      <c r="L181" s="47">
        <f t="shared" si="95"/>
        <v>558</v>
      </c>
      <c r="M181" s="47">
        <f t="shared" ref="M181:N181" si="96">SUM(M182:M188)</f>
        <v>357</v>
      </c>
      <c r="N181" s="47">
        <f t="shared" si="96"/>
        <v>505</v>
      </c>
      <c r="O181" s="47">
        <f t="shared" ref="O181" si="97">SUM(O182:O188)</f>
        <v>608</v>
      </c>
    </row>
    <row r="182" spans="2:15" x14ac:dyDescent="0.15">
      <c r="B182" s="102" t="s">
        <v>158</v>
      </c>
      <c r="C182" s="54">
        <f t="shared" ref="C182:N182" si="98">ROUND(C71*C108/C163,0)</f>
        <v>64</v>
      </c>
      <c r="D182" s="54">
        <f t="shared" si="98"/>
        <v>68</v>
      </c>
      <c r="E182" s="54">
        <f t="shared" si="98"/>
        <v>81</v>
      </c>
      <c r="F182" s="54">
        <f t="shared" si="98"/>
        <v>72</v>
      </c>
      <c r="G182" s="54">
        <f t="shared" si="98"/>
        <v>91</v>
      </c>
      <c r="H182" s="54">
        <f t="shared" si="98"/>
        <v>114</v>
      </c>
      <c r="I182" s="54">
        <f t="shared" si="98"/>
        <v>156</v>
      </c>
      <c r="J182" s="54">
        <f t="shared" si="98"/>
        <v>318</v>
      </c>
      <c r="K182" s="54">
        <f t="shared" si="98"/>
        <v>344</v>
      </c>
      <c r="L182" s="54">
        <f t="shared" si="98"/>
        <v>288</v>
      </c>
      <c r="M182" s="54">
        <f t="shared" si="98"/>
        <v>257</v>
      </c>
      <c r="N182" s="54">
        <f t="shared" si="98"/>
        <v>173</v>
      </c>
      <c r="O182" s="54">
        <f t="shared" ref="O182" si="99">ROUND(O71*O108/O163,0)</f>
        <v>224</v>
      </c>
    </row>
    <row r="183" spans="2:15" x14ac:dyDescent="0.15">
      <c r="B183" s="103" t="s">
        <v>159</v>
      </c>
      <c r="C183" s="54">
        <f t="shared" ref="C183:N183" si="100">ROUND(C72*C109/C164,0)</f>
        <v>61</v>
      </c>
      <c r="D183" s="54">
        <f t="shared" si="100"/>
        <v>0</v>
      </c>
      <c r="E183" s="54">
        <f t="shared" si="100"/>
        <v>0</v>
      </c>
      <c r="F183" s="54">
        <f t="shared" si="100"/>
        <v>0</v>
      </c>
      <c r="G183" s="54">
        <f t="shared" si="100"/>
        <v>0</v>
      </c>
      <c r="H183" s="54">
        <f t="shared" si="100"/>
        <v>231</v>
      </c>
      <c r="I183" s="54">
        <f t="shared" si="100"/>
        <v>216</v>
      </c>
      <c r="J183" s="54">
        <f t="shared" si="100"/>
        <v>223</v>
      </c>
      <c r="K183" s="54">
        <f t="shared" si="100"/>
        <v>309</v>
      </c>
      <c r="L183" s="54">
        <f t="shared" si="100"/>
        <v>270</v>
      </c>
      <c r="M183" s="54">
        <f t="shared" si="100"/>
        <v>100</v>
      </c>
      <c r="N183" s="54">
        <f t="shared" si="100"/>
        <v>332</v>
      </c>
      <c r="O183" s="54">
        <f t="shared" ref="O183" si="101">ROUND(O72*O109/O164,0)</f>
        <v>384</v>
      </c>
    </row>
    <row r="184" spans="2:15" x14ac:dyDescent="0.15">
      <c r="B184" s="103" t="s">
        <v>160</v>
      </c>
      <c r="C184" s="54">
        <f t="shared" ref="C184:N184" si="102">ROUND(C73*C110/C165,0)</f>
        <v>87</v>
      </c>
      <c r="D184" s="54">
        <f t="shared" si="102"/>
        <v>0</v>
      </c>
      <c r="E184" s="54">
        <f t="shared" si="102"/>
        <v>0</v>
      </c>
      <c r="F184" s="54">
        <f t="shared" si="102"/>
        <v>0</v>
      </c>
      <c r="G184" s="54">
        <f t="shared" si="102"/>
        <v>0</v>
      </c>
      <c r="H184" s="54">
        <f t="shared" si="102"/>
        <v>0</v>
      </c>
      <c r="I184" s="54">
        <f t="shared" si="102"/>
        <v>0</v>
      </c>
      <c r="J184" s="54">
        <f t="shared" si="102"/>
        <v>0</v>
      </c>
      <c r="K184" s="54">
        <f t="shared" si="102"/>
        <v>0</v>
      </c>
      <c r="L184" s="54">
        <f t="shared" si="102"/>
        <v>0</v>
      </c>
      <c r="M184" s="54">
        <f t="shared" si="102"/>
        <v>0</v>
      </c>
      <c r="N184" s="54">
        <f t="shared" si="102"/>
        <v>0</v>
      </c>
      <c r="O184" s="54">
        <f t="shared" ref="O184" si="103">ROUND(O73*O110/O165,0)</f>
        <v>0</v>
      </c>
    </row>
    <row r="185" spans="2:15" x14ac:dyDescent="0.15">
      <c r="B185" s="103" t="s">
        <v>161</v>
      </c>
      <c r="C185" s="54">
        <f t="shared" ref="C185:N185" si="104">ROUND(C74*C111/C166,0)</f>
        <v>259</v>
      </c>
      <c r="D185" s="54">
        <f t="shared" si="104"/>
        <v>215</v>
      </c>
      <c r="E185" s="54">
        <f t="shared" si="104"/>
        <v>233</v>
      </c>
      <c r="F185" s="54">
        <f t="shared" si="104"/>
        <v>183</v>
      </c>
      <c r="G185" s="54">
        <f t="shared" si="104"/>
        <v>200</v>
      </c>
      <c r="H185" s="54">
        <f t="shared" si="104"/>
        <v>0</v>
      </c>
      <c r="I185" s="54">
        <f t="shared" si="104"/>
        <v>0</v>
      </c>
      <c r="J185" s="54">
        <f t="shared" si="104"/>
        <v>0</v>
      </c>
      <c r="K185" s="54">
        <f t="shared" si="104"/>
        <v>0</v>
      </c>
      <c r="L185" s="54">
        <f t="shared" si="104"/>
        <v>0</v>
      </c>
      <c r="M185" s="54">
        <f t="shared" si="104"/>
        <v>0</v>
      </c>
      <c r="N185" s="54">
        <f t="shared" si="104"/>
        <v>0</v>
      </c>
      <c r="O185" s="54">
        <f t="shared" ref="O185" si="105">ROUND(O74*O111/O166,0)</f>
        <v>0</v>
      </c>
    </row>
    <row r="186" spans="2:15" x14ac:dyDescent="0.15">
      <c r="B186" s="113" t="s">
        <v>162</v>
      </c>
      <c r="C186" s="117"/>
      <c r="D186" s="117"/>
      <c r="E186" s="117"/>
      <c r="F186" s="117"/>
      <c r="G186" s="117"/>
      <c r="H186" s="117"/>
      <c r="I186" s="117"/>
    </row>
    <row r="187" spans="2:15" x14ac:dyDescent="0.15">
      <c r="B187" s="103" t="s">
        <v>163</v>
      </c>
      <c r="C187" s="54">
        <f t="shared" ref="C187:N187" si="106">ROUND(C76*C113/C168,0)</f>
        <v>5</v>
      </c>
      <c r="D187" s="54">
        <f t="shared" si="106"/>
        <v>0</v>
      </c>
      <c r="E187" s="54">
        <f t="shared" si="106"/>
        <v>0</v>
      </c>
      <c r="F187" s="54">
        <f t="shared" si="106"/>
        <v>0</v>
      </c>
      <c r="G187" s="54">
        <f t="shared" si="106"/>
        <v>0</v>
      </c>
      <c r="H187" s="54">
        <f t="shared" si="106"/>
        <v>0</v>
      </c>
      <c r="I187" s="54">
        <f t="shared" si="106"/>
        <v>0</v>
      </c>
      <c r="J187" s="54">
        <f t="shared" si="106"/>
        <v>0</v>
      </c>
      <c r="K187" s="54">
        <f t="shared" si="106"/>
        <v>0</v>
      </c>
      <c r="L187" s="54">
        <f t="shared" si="106"/>
        <v>0</v>
      </c>
      <c r="M187" s="54">
        <f t="shared" si="106"/>
        <v>0</v>
      </c>
      <c r="N187" s="54">
        <f t="shared" si="106"/>
        <v>0</v>
      </c>
      <c r="O187" s="54">
        <f t="shared" ref="O187" si="107">ROUND(O76*O113/O168,0)</f>
        <v>0</v>
      </c>
    </row>
    <row r="188" spans="2:15" x14ac:dyDescent="0.15">
      <c r="B188" s="103" t="s">
        <v>164</v>
      </c>
      <c r="C188" s="54">
        <f t="shared" ref="C188:N188" si="108">ROUND(C77*C114/C169,0)</f>
        <v>0</v>
      </c>
      <c r="D188" s="54">
        <f t="shared" si="108"/>
        <v>0</v>
      </c>
      <c r="E188" s="54">
        <f t="shared" si="108"/>
        <v>0</v>
      </c>
      <c r="F188" s="54">
        <f t="shared" si="108"/>
        <v>0</v>
      </c>
      <c r="G188" s="54">
        <f t="shared" si="108"/>
        <v>0</v>
      </c>
      <c r="H188" s="54">
        <f t="shared" si="108"/>
        <v>0</v>
      </c>
      <c r="I188" s="54">
        <f t="shared" si="108"/>
        <v>0</v>
      </c>
      <c r="J188" s="54">
        <f t="shared" si="108"/>
        <v>0</v>
      </c>
      <c r="K188" s="54">
        <f t="shared" si="108"/>
        <v>0</v>
      </c>
      <c r="L188" s="54">
        <f t="shared" si="108"/>
        <v>0</v>
      </c>
      <c r="M188" s="54">
        <f t="shared" si="108"/>
        <v>0</v>
      </c>
      <c r="N188" s="54">
        <f t="shared" si="108"/>
        <v>0</v>
      </c>
      <c r="O188" s="54">
        <f t="shared" ref="O188" si="109">ROUND(O77*O114/O169,0)</f>
        <v>0</v>
      </c>
    </row>
    <row r="189" spans="2:15" x14ac:dyDescent="0.15">
      <c r="B189" s="43" t="s">
        <v>200</v>
      </c>
      <c r="C189" s="47">
        <f>SUM(C190:C196)</f>
        <v>1475</v>
      </c>
      <c r="D189" s="47">
        <f t="shared" ref="D189:H189" si="110">SUM(D190:D196)</f>
        <v>1607</v>
      </c>
      <c r="E189" s="47">
        <f t="shared" si="110"/>
        <v>1909</v>
      </c>
      <c r="F189" s="47">
        <f t="shared" si="110"/>
        <v>1809</v>
      </c>
      <c r="G189" s="47">
        <f t="shared" si="110"/>
        <v>2325</v>
      </c>
      <c r="H189" s="47">
        <f t="shared" si="110"/>
        <v>2765</v>
      </c>
      <c r="I189" s="47">
        <f t="shared" ref="I189:J189" si="111">SUM(I190:I196)</f>
        <v>2954</v>
      </c>
      <c r="J189" s="47">
        <f t="shared" si="111"/>
        <v>3014</v>
      </c>
      <c r="K189" s="47">
        <f t="shared" ref="K189:L189" si="112">SUM(K190:K196)</f>
        <v>3197</v>
      </c>
      <c r="L189" s="47">
        <f t="shared" si="112"/>
        <v>3120</v>
      </c>
      <c r="M189" s="47">
        <f t="shared" ref="M189:N189" si="113">SUM(M190:M196)</f>
        <v>2652</v>
      </c>
      <c r="N189" s="47">
        <f t="shared" si="113"/>
        <v>3751</v>
      </c>
      <c r="O189" s="47">
        <f t="shared" ref="O189" si="114">SUM(O190:O196)</f>
        <v>4458</v>
      </c>
    </row>
    <row r="190" spans="2:15" x14ac:dyDescent="0.15">
      <c r="B190" s="102" t="s">
        <v>158</v>
      </c>
      <c r="C190" s="49">
        <f t="shared" ref="C190:N190" si="115">ROUND(C71*C117/C163,0)</f>
        <v>659</v>
      </c>
      <c r="D190" s="49">
        <f t="shared" si="115"/>
        <v>747</v>
      </c>
      <c r="E190" s="49">
        <f t="shared" si="115"/>
        <v>976</v>
      </c>
      <c r="F190" s="49">
        <f t="shared" si="115"/>
        <v>942</v>
      </c>
      <c r="G190" s="49">
        <f t="shared" si="115"/>
        <v>1169</v>
      </c>
      <c r="H190" s="49">
        <f t="shared" si="115"/>
        <v>1521</v>
      </c>
      <c r="I190" s="49">
        <f t="shared" si="115"/>
        <v>1718</v>
      </c>
      <c r="J190" s="49">
        <f t="shared" si="115"/>
        <v>1701</v>
      </c>
      <c r="K190" s="49">
        <f t="shared" si="115"/>
        <v>1895</v>
      </c>
      <c r="L190" s="49">
        <f t="shared" si="115"/>
        <v>1797</v>
      </c>
      <c r="M190" s="49">
        <f t="shared" si="115"/>
        <v>1651</v>
      </c>
      <c r="N190" s="49">
        <f t="shared" si="115"/>
        <v>2251</v>
      </c>
      <c r="O190" s="49">
        <f t="shared" ref="O190" si="116">ROUND(O71*O117/O163,0)</f>
        <v>2613</v>
      </c>
    </row>
    <row r="191" spans="2:15" x14ac:dyDescent="0.15">
      <c r="B191" s="459" t="s">
        <v>159</v>
      </c>
      <c r="C191" s="114">
        <f>ROUND(C72*C118/C164,0)+1</f>
        <v>735</v>
      </c>
      <c r="D191" s="114">
        <f>ROUND(D72*D118/D164,0)+1</f>
        <v>794</v>
      </c>
      <c r="E191" s="114">
        <f>ROUND(E72*E118/E164,0)-1</f>
        <v>855</v>
      </c>
      <c r="F191" s="114">
        <f>ROUND(F72*F118/F164,0)+2</f>
        <v>811</v>
      </c>
      <c r="G191" s="114">
        <f>ROUND(G72*G118/G164,0)+1</f>
        <v>1081</v>
      </c>
      <c r="H191" s="114">
        <f t="shared" ref="H191:O191" si="117">ROUND(H72*H118/H164,0)</f>
        <v>1146</v>
      </c>
      <c r="I191" s="114">
        <f>ROUND(I72*I118/I164,0)-1</f>
        <v>1131</v>
      </c>
      <c r="J191" s="114">
        <f>ROUND(J72*J118/J164,0)+1</f>
        <v>1194</v>
      </c>
      <c r="K191" s="114">
        <f>ROUND(K72*K118/K164,0)-2</f>
        <v>1287</v>
      </c>
      <c r="L191" s="114">
        <f>ROUND(L72*L118/L164,0)-2</f>
        <v>1214</v>
      </c>
      <c r="M191" s="114">
        <f t="shared" si="117"/>
        <v>939</v>
      </c>
      <c r="N191" s="114">
        <f>ROUND(N72*N118/N164,0)+3</f>
        <v>1391</v>
      </c>
      <c r="O191" s="114">
        <f t="shared" si="117"/>
        <v>1705</v>
      </c>
    </row>
    <row r="192" spans="2:15" x14ac:dyDescent="0.15">
      <c r="B192" s="103" t="s">
        <v>160</v>
      </c>
      <c r="C192" s="49">
        <f t="shared" ref="C192:K192" si="118">ROUND(C73*C119/C165,0)</f>
        <v>5</v>
      </c>
      <c r="D192" s="49">
        <f t="shared" si="118"/>
        <v>9</v>
      </c>
      <c r="E192" s="49">
        <f t="shared" si="118"/>
        <v>9</v>
      </c>
      <c r="F192" s="49">
        <f t="shared" si="118"/>
        <v>0</v>
      </c>
      <c r="G192" s="49">
        <f t="shared" si="118"/>
        <v>6</v>
      </c>
      <c r="H192" s="49">
        <f t="shared" si="118"/>
        <v>9</v>
      </c>
      <c r="I192" s="49">
        <f t="shared" si="118"/>
        <v>12</v>
      </c>
      <c r="J192" s="49">
        <f t="shared" si="118"/>
        <v>13</v>
      </c>
      <c r="K192" s="49">
        <f t="shared" si="118"/>
        <v>9</v>
      </c>
      <c r="L192" s="49">
        <f t="shared" ref="L192:N193" si="119">ROUND(L73*L119/L165,0)</f>
        <v>9</v>
      </c>
      <c r="M192" s="49">
        <f t="shared" si="119"/>
        <v>4</v>
      </c>
      <c r="N192" s="49">
        <f t="shared" si="119"/>
        <v>4</v>
      </c>
      <c r="O192" s="49">
        <f t="shared" ref="O192" si="120">ROUND(O73*O119/O165,0)</f>
        <v>4</v>
      </c>
    </row>
    <row r="193" spans="2:15" x14ac:dyDescent="0.15">
      <c r="B193" s="103" t="s">
        <v>161</v>
      </c>
      <c r="C193" s="49">
        <f t="shared" ref="C193:K193" si="121">ROUND(C74*C120/C166,0)</f>
        <v>76</v>
      </c>
      <c r="D193" s="49">
        <f t="shared" si="121"/>
        <v>57</v>
      </c>
      <c r="E193" s="49">
        <f t="shared" si="121"/>
        <v>69</v>
      </c>
      <c r="F193" s="49">
        <f t="shared" si="121"/>
        <v>56</v>
      </c>
      <c r="G193" s="49">
        <f t="shared" si="121"/>
        <v>69</v>
      </c>
      <c r="H193" s="49">
        <f t="shared" si="121"/>
        <v>89</v>
      </c>
      <c r="I193" s="49">
        <f t="shared" si="121"/>
        <v>93</v>
      </c>
      <c r="J193" s="49">
        <f t="shared" si="121"/>
        <v>106</v>
      </c>
      <c r="K193" s="49">
        <f t="shared" si="121"/>
        <v>6</v>
      </c>
      <c r="L193" s="49">
        <f t="shared" si="119"/>
        <v>100</v>
      </c>
      <c r="M193" s="49">
        <f t="shared" si="119"/>
        <v>58</v>
      </c>
      <c r="N193" s="49">
        <f t="shared" si="119"/>
        <v>105</v>
      </c>
      <c r="O193" s="49">
        <f t="shared" ref="O193" si="122">ROUND(O74*O120/O166,0)</f>
        <v>136</v>
      </c>
    </row>
    <row r="194" spans="2:15" x14ac:dyDescent="0.15">
      <c r="B194" s="113" t="s">
        <v>162</v>
      </c>
      <c r="C194" s="114"/>
      <c r="D194" s="114"/>
      <c r="E194" s="114"/>
      <c r="F194" s="114"/>
      <c r="G194" s="114"/>
      <c r="H194" s="114"/>
      <c r="I194" s="114"/>
    </row>
    <row r="195" spans="2:15" x14ac:dyDescent="0.15">
      <c r="B195" s="103" t="s">
        <v>163</v>
      </c>
      <c r="C195" s="49">
        <f t="shared" ref="C195:N195" si="123">ROUND(C76*C122/C168,0)</f>
        <v>0</v>
      </c>
      <c r="D195" s="49">
        <f t="shared" si="123"/>
        <v>0</v>
      </c>
      <c r="E195" s="49">
        <f t="shared" si="123"/>
        <v>0</v>
      </c>
      <c r="F195" s="49">
        <f t="shared" si="123"/>
        <v>0</v>
      </c>
      <c r="G195" s="49">
        <f t="shared" si="123"/>
        <v>0</v>
      </c>
      <c r="H195" s="49">
        <f t="shared" si="123"/>
        <v>0</v>
      </c>
      <c r="I195" s="49">
        <f t="shared" si="123"/>
        <v>0</v>
      </c>
      <c r="J195" s="49">
        <f t="shared" si="123"/>
        <v>0</v>
      </c>
      <c r="K195" s="49">
        <f t="shared" si="123"/>
        <v>0</v>
      </c>
      <c r="L195" s="49">
        <f t="shared" si="123"/>
        <v>0</v>
      </c>
      <c r="M195" s="49">
        <f t="shared" si="123"/>
        <v>0</v>
      </c>
      <c r="N195" s="49">
        <f t="shared" si="123"/>
        <v>0</v>
      </c>
      <c r="O195" s="49">
        <f t="shared" ref="O195" si="124">ROUND(O76*O122/O168,0)</f>
        <v>0</v>
      </c>
    </row>
    <row r="196" spans="2:15" x14ac:dyDescent="0.15">
      <c r="B196" s="106" t="s">
        <v>164</v>
      </c>
      <c r="C196" s="53">
        <f t="shared" ref="C196:N196" si="125">ROUND(C77*C123/C169,0)</f>
        <v>0</v>
      </c>
      <c r="D196" s="53">
        <f t="shared" si="125"/>
        <v>0</v>
      </c>
      <c r="E196" s="53">
        <f t="shared" si="125"/>
        <v>0</v>
      </c>
      <c r="F196" s="53">
        <f t="shared" si="125"/>
        <v>0</v>
      </c>
      <c r="G196" s="53">
        <f t="shared" si="125"/>
        <v>0</v>
      </c>
      <c r="H196" s="53">
        <f t="shared" si="125"/>
        <v>0</v>
      </c>
      <c r="I196" s="53">
        <f t="shared" si="125"/>
        <v>0</v>
      </c>
      <c r="J196" s="53">
        <f t="shared" si="125"/>
        <v>0</v>
      </c>
      <c r="K196" s="53">
        <f t="shared" si="125"/>
        <v>0</v>
      </c>
      <c r="L196" s="53">
        <f t="shared" si="125"/>
        <v>0</v>
      </c>
      <c r="M196" s="53">
        <f t="shared" si="125"/>
        <v>0</v>
      </c>
      <c r="N196" s="53">
        <f t="shared" si="125"/>
        <v>0</v>
      </c>
      <c r="O196" s="53">
        <f t="shared" ref="O196" si="126">ROUND(O77*O123/O169,0)</f>
        <v>0</v>
      </c>
    </row>
    <row r="197" spans="2:15" x14ac:dyDescent="0.15">
      <c r="B197" t="s">
        <v>201</v>
      </c>
      <c r="C197" s="47">
        <f>SUM(C198:C204)</f>
        <v>311</v>
      </c>
      <c r="D197" s="47">
        <f t="shared" ref="D197:H197" si="127">SUM(D198:D204)</f>
        <v>312</v>
      </c>
      <c r="E197" s="47">
        <f t="shared" si="127"/>
        <v>357</v>
      </c>
      <c r="F197" s="47">
        <f t="shared" si="127"/>
        <v>350</v>
      </c>
      <c r="G197" s="47">
        <f t="shared" si="127"/>
        <v>390</v>
      </c>
      <c r="H197" s="47">
        <f t="shared" si="127"/>
        <v>454</v>
      </c>
      <c r="I197" s="47">
        <f t="shared" ref="I197:J197" si="128">SUM(I198:I204)</f>
        <v>457</v>
      </c>
      <c r="J197" s="47">
        <f t="shared" si="128"/>
        <v>465</v>
      </c>
      <c r="K197" s="47">
        <f t="shared" ref="K197:L197" si="129">SUM(K198:K204)</f>
        <v>500</v>
      </c>
      <c r="L197" s="47">
        <f t="shared" si="129"/>
        <v>486</v>
      </c>
      <c r="M197" s="47">
        <f t="shared" ref="M197:N197" si="130">SUM(M198:M204)</f>
        <v>434</v>
      </c>
      <c r="N197" s="47">
        <f t="shared" si="130"/>
        <v>595</v>
      </c>
      <c r="O197" s="47">
        <f t="shared" ref="O197" si="131">SUM(O198:O204)</f>
        <v>534</v>
      </c>
    </row>
    <row r="198" spans="2:15" x14ac:dyDescent="0.15">
      <c r="B198" s="102" t="s">
        <v>158</v>
      </c>
      <c r="C198" s="54">
        <f t="shared" ref="C198:N198" si="132">ROUND(C71*C126/C163,0)</f>
        <v>97</v>
      </c>
      <c r="D198" s="54">
        <f t="shared" si="132"/>
        <v>93</v>
      </c>
      <c r="E198" s="54">
        <f t="shared" si="132"/>
        <v>121</v>
      </c>
      <c r="F198" s="54">
        <f t="shared" si="132"/>
        <v>118</v>
      </c>
      <c r="G198" s="54">
        <f t="shared" si="132"/>
        <v>132</v>
      </c>
      <c r="H198" s="54">
        <f t="shared" si="132"/>
        <v>149</v>
      </c>
      <c r="I198" s="54">
        <f t="shared" si="132"/>
        <v>156</v>
      </c>
      <c r="J198" s="54">
        <f t="shared" si="132"/>
        <v>152</v>
      </c>
      <c r="K198" s="54">
        <f t="shared" si="132"/>
        <v>163</v>
      </c>
      <c r="L198" s="54">
        <f t="shared" si="132"/>
        <v>153</v>
      </c>
      <c r="M198" s="54">
        <f t="shared" si="132"/>
        <v>156</v>
      </c>
      <c r="N198" s="54">
        <f t="shared" si="132"/>
        <v>215</v>
      </c>
      <c r="O198" s="54">
        <f t="shared" ref="O198" si="133">ROUND(O71*O126/O163,0)</f>
        <v>193</v>
      </c>
    </row>
    <row r="199" spans="2:15" x14ac:dyDescent="0.15">
      <c r="B199" s="103" t="s">
        <v>159</v>
      </c>
      <c r="C199" s="54">
        <f t="shared" ref="C199:N199" si="134">ROUND(C72*C127/C164,0)</f>
        <v>98</v>
      </c>
      <c r="D199" s="54">
        <f t="shared" si="134"/>
        <v>115</v>
      </c>
      <c r="E199" s="54">
        <f t="shared" si="134"/>
        <v>122</v>
      </c>
      <c r="F199" s="54">
        <f t="shared" si="134"/>
        <v>130</v>
      </c>
      <c r="G199" s="54">
        <f t="shared" si="134"/>
        <v>141</v>
      </c>
      <c r="H199" s="54">
        <f t="shared" si="134"/>
        <v>154</v>
      </c>
      <c r="I199" s="54">
        <f t="shared" si="134"/>
        <v>144</v>
      </c>
      <c r="J199" s="54">
        <f t="shared" si="134"/>
        <v>145</v>
      </c>
      <c r="K199" s="54">
        <f t="shared" si="134"/>
        <v>170</v>
      </c>
      <c r="L199" s="54">
        <f t="shared" si="134"/>
        <v>165</v>
      </c>
      <c r="M199" s="54">
        <f t="shared" si="134"/>
        <v>158</v>
      </c>
      <c r="N199" s="54">
        <f t="shared" si="134"/>
        <v>198</v>
      </c>
      <c r="O199" s="54">
        <f t="shared" ref="O199" si="135">ROUND(O72*O127/O164,0)</f>
        <v>177</v>
      </c>
    </row>
    <row r="200" spans="2:15" x14ac:dyDescent="0.15">
      <c r="B200" s="103" t="s">
        <v>160</v>
      </c>
      <c r="C200" s="54">
        <f t="shared" ref="C200:N200" si="136">ROUND(C73*C128/C165,0)</f>
        <v>5</v>
      </c>
      <c r="D200" s="54">
        <f t="shared" si="136"/>
        <v>9</v>
      </c>
      <c r="E200" s="54">
        <f t="shared" si="136"/>
        <v>9</v>
      </c>
      <c r="F200" s="54">
        <f t="shared" si="136"/>
        <v>9</v>
      </c>
      <c r="G200" s="54">
        <f t="shared" si="136"/>
        <v>6</v>
      </c>
      <c r="H200" s="54">
        <f t="shared" si="136"/>
        <v>9</v>
      </c>
      <c r="I200" s="54">
        <f t="shared" si="136"/>
        <v>12</v>
      </c>
      <c r="J200" s="54">
        <f t="shared" si="136"/>
        <v>13</v>
      </c>
      <c r="K200" s="54">
        <f t="shared" si="136"/>
        <v>9</v>
      </c>
      <c r="L200" s="54">
        <f t="shared" si="136"/>
        <v>9</v>
      </c>
      <c r="M200" s="54">
        <f t="shared" si="136"/>
        <v>8</v>
      </c>
      <c r="N200" s="54">
        <f t="shared" si="136"/>
        <v>9</v>
      </c>
      <c r="O200" s="54">
        <f t="shared" ref="O200" si="137">ROUND(O73*O128/O165,0)</f>
        <v>8</v>
      </c>
    </row>
    <row r="201" spans="2:15" x14ac:dyDescent="0.15">
      <c r="B201" s="103" t="s">
        <v>161</v>
      </c>
      <c r="C201" s="54">
        <f t="shared" ref="C201:N201" si="138">ROUND(C74*C129/C166,0)</f>
        <v>108</v>
      </c>
      <c r="D201" s="54">
        <f t="shared" si="138"/>
        <v>92</v>
      </c>
      <c r="E201" s="54">
        <f t="shared" si="138"/>
        <v>101</v>
      </c>
      <c r="F201" s="54">
        <f t="shared" si="138"/>
        <v>89</v>
      </c>
      <c r="G201" s="54">
        <f t="shared" si="138"/>
        <v>108</v>
      </c>
      <c r="H201" s="54">
        <f t="shared" si="138"/>
        <v>137</v>
      </c>
      <c r="I201" s="54">
        <f t="shared" si="138"/>
        <v>140</v>
      </c>
      <c r="J201" s="54">
        <f t="shared" si="138"/>
        <v>150</v>
      </c>
      <c r="K201" s="54">
        <f t="shared" si="138"/>
        <v>152</v>
      </c>
      <c r="L201" s="54">
        <f t="shared" si="138"/>
        <v>154</v>
      </c>
      <c r="M201" s="54">
        <f t="shared" si="138"/>
        <v>107</v>
      </c>
      <c r="N201" s="54">
        <f t="shared" si="138"/>
        <v>166</v>
      </c>
      <c r="O201" s="54">
        <f t="shared" ref="O201" si="139">ROUND(O74*O129/O166,0)</f>
        <v>149</v>
      </c>
    </row>
    <row r="202" spans="2:15" x14ac:dyDescent="0.15">
      <c r="B202" s="113" t="s">
        <v>162</v>
      </c>
      <c r="C202" s="117"/>
      <c r="D202" s="117"/>
      <c r="E202" s="117"/>
      <c r="F202" s="117"/>
      <c r="G202" s="117"/>
      <c r="H202" s="117"/>
      <c r="I202" s="117"/>
    </row>
    <row r="203" spans="2:15" x14ac:dyDescent="0.15">
      <c r="B203" s="103" t="s">
        <v>163</v>
      </c>
      <c r="C203" s="54">
        <f t="shared" ref="C203:N203" si="140">ROUND(C76*C131/C168,0)</f>
        <v>3</v>
      </c>
      <c r="D203" s="54">
        <f t="shared" si="140"/>
        <v>3</v>
      </c>
      <c r="E203" s="54">
        <f t="shared" si="140"/>
        <v>4</v>
      </c>
      <c r="F203" s="54">
        <f t="shared" si="140"/>
        <v>4</v>
      </c>
      <c r="G203" s="54">
        <f t="shared" si="140"/>
        <v>3</v>
      </c>
      <c r="H203" s="54">
        <f t="shared" si="140"/>
        <v>5</v>
      </c>
      <c r="I203" s="54">
        <f t="shared" si="140"/>
        <v>5</v>
      </c>
      <c r="J203" s="54">
        <f t="shared" si="140"/>
        <v>5</v>
      </c>
      <c r="K203" s="54">
        <f t="shared" si="140"/>
        <v>6</v>
      </c>
      <c r="L203" s="54">
        <f t="shared" si="140"/>
        <v>5</v>
      </c>
      <c r="M203" s="54">
        <f t="shared" si="140"/>
        <v>5</v>
      </c>
      <c r="N203" s="54">
        <f t="shared" si="140"/>
        <v>7</v>
      </c>
      <c r="O203" s="54">
        <f t="shared" ref="O203" si="141">ROUND(O76*O131/O168,0)</f>
        <v>7</v>
      </c>
    </row>
    <row r="204" spans="2:15" x14ac:dyDescent="0.15">
      <c r="B204" s="103" t="s">
        <v>164</v>
      </c>
      <c r="C204" s="54">
        <f t="shared" ref="C204:N204" si="142">ROUND(C77*C132/C169,0)</f>
        <v>0</v>
      </c>
      <c r="D204" s="54">
        <f t="shared" si="142"/>
        <v>0</v>
      </c>
      <c r="E204" s="54">
        <f t="shared" si="142"/>
        <v>0</v>
      </c>
      <c r="F204" s="54">
        <f t="shared" si="142"/>
        <v>0</v>
      </c>
      <c r="G204" s="54">
        <f t="shared" si="142"/>
        <v>0</v>
      </c>
      <c r="H204" s="54">
        <f t="shared" si="142"/>
        <v>0</v>
      </c>
      <c r="I204" s="54">
        <f t="shared" si="142"/>
        <v>0</v>
      </c>
      <c r="J204" s="54">
        <f t="shared" si="142"/>
        <v>0</v>
      </c>
      <c r="K204" s="54">
        <f t="shared" si="142"/>
        <v>0</v>
      </c>
      <c r="L204" s="54">
        <f t="shared" si="142"/>
        <v>0</v>
      </c>
      <c r="M204" s="54">
        <f t="shared" si="142"/>
        <v>0</v>
      </c>
      <c r="N204" s="54">
        <f t="shared" si="142"/>
        <v>0</v>
      </c>
      <c r="O204" s="54">
        <f t="shared" ref="O204" si="143">ROUND(O77*O132/O169,0)</f>
        <v>0</v>
      </c>
    </row>
    <row r="205" spans="2:15" x14ac:dyDescent="0.15">
      <c r="B205" s="43" t="s">
        <v>202</v>
      </c>
      <c r="C205" s="47">
        <f>SUM(C206:C212)</f>
        <v>177</v>
      </c>
      <c r="D205" s="47">
        <f t="shared" ref="D205:H205" si="144">SUM(D206:D212)</f>
        <v>25</v>
      </c>
      <c r="E205" s="47">
        <f t="shared" si="144"/>
        <v>124</v>
      </c>
      <c r="F205" s="47">
        <f t="shared" si="144"/>
        <v>137</v>
      </c>
      <c r="G205" s="47">
        <f t="shared" si="144"/>
        <v>203</v>
      </c>
      <c r="H205" s="47">
        <f t="shared" si="144"/>
        <v>252</v>
      </c>
      <c r="I205" s="47">
        <f t="shared" ref="I205:J205" si="145">SUM(I206:I212)</f>
        <v>270</v>
      </c>
      <c r="J205" s="47">
        <f t="shared" si="145"/>
        <v>260</v>
      </c>
      <c r="K205" s="47">
        <f t="shared" ref="K205:L205" si="146">SUM(K206:K212)</f>
        <v>259</v>
      </c>
      <c r="L205" s="47">
        <f t="shared" si="146"/>
        <v>258</v>
      </c>
      <c r="M205" s="47">
        <f t="shared" ref="M205:N205" si="147">SUM(M206:M212)</f>
        <v>270</v>
      </c>
      <c r="N205" s="47">
        <f t="shared" si="147"/>
        <v>327</v>
      </c>
      <c r="O205" s="47">
        <f t="shared" ref="O205" si="148">SUM(O206:O212)</f>
        <v>302</v>
      </c>
    </row>
    <row r="206" spans="2:15" x14ac:dyDescent="0.15">
      <c r="B206" s="102" t="s">
        <v>158</v>
      </c>
      <c r="C206" s="49">
        <f t="shared" ref="C206:N206" si="149">ROUND(C71*C135/C163,0)</f>
        <v>177</v>
      </c>
      <c r="D206" s="49">
        <f t="shared" si="149"/>
        <v>25</v>
      </c>
      <c r="E206" s="49">
        <f t="shared" si="149"/>
        <v>30</v>
      </c>
      <c r="F206" s="49">
        <f t="shared" si="149"/>
        <v>36</v>
      </c>
      <c r="G206" s="49">
        <f t="shared" si="149"/>
        <v>203</v>
      </c>
      <c r="H206" s="49">
        <f t="shared" si="149"/>
        <v>252</v>
      </c>
      <c r="I206" s="49">
        <f t="shared" si="149"/>
        <v>234</v>
      </c>
      <c r="J206" s="49">
        <f t="shared" si="149"/>
        <v>221</v>
      </c>
      <c r="K206" s="49">
        <f t="shared" si="149"/>
        <v>214</v>
      </c>
      <c r="L206" s="49">
        <f t="shared" si="149"/>
        <v>220</v>
      </c>
      <c r="M206" s="49">
        <f t="shared" si="149"/>
        <v>200</v>
      </c>
      <c r="N206" s="49">
        <f t="shared" si="149"/>
        <v>271</v>
      </c>
      <c r="O206" s="49">
        <f t="shared" ref="O206" si="150">ROUND(O71*O135/O163,0)</f>
        <v>254</v>
      </c>
    </row>
    <row r="207" spans="2:15" x14ac:dyDescent="0.15">
      <c r="B207" s="103" t="s">
        <v>159</v>
      </c>
      <c r="C207" s="49">
        <f t="shared" ref="C207:N207" si="151">ROUND(C72*C136/C164,0)</f>
        <v>0</v>
      </c>
      <c r="D207" s="49">
        <f t="shared" si="151"/>
        <v>0</v>
      </c>
      <c r="E207" s="49">
        <f t="shared" si="151"/>
        <v>94</v>
      </c>
      <c r="F207" s="49">
        <f t="shared" si="151"/>
        <v>101</v>
      </c>
      <c r="G207" s="49">
        <f t="shared" si="151"/>
        <v>0</v>
      </c>
      <c r="H207" s="49">
        <f t="shared" si="151"/>
        <v>0</v>
      </c>
      <c r="I207" s="49">
        <f t="shared" si="151"/>
        <v>36</v>
      </c>
      <c r="J207" s="49">
        <f t="shared" si="151"/>
        <v>39</v>
      </c>
      <c r="K207" s="49">
        <f t="shared" si="151"/>
        <v>45</v>
      </c>
      <c r="L207" s="49">
        <f t="shared" si="151"/>
        <v>38</v>
      </c>
      <c r="M207" s="49">
        <f t="shared" si="151"/>
        <v>70</v>
      </c>
      <c r="N207" s="49">
        <f t="shared" si="151"/>
        <v>56</v>
      </c>
      <c r="O207" s="49">
        <f t="shared" ref="O207" si="152">ROUND(O72*O136/O164,0)</f>
        <v>48</v>
      </c>
    </row>
    <row r="208" spans="2:15" x14ac:dyDescent="0.15">
      <c r="B208" s="103" t="s">
        <v>160</v>
      </c>
      <c r="C208" s="49">
        <f t="shared" ref="C208:N208" si="153">ROUND(C73*C137/C165,0)</f>
        <v>0</v>
      </c>
      <c r="D208" s="49">
        <f t="shared" si="153"/>
        <v>0</v>
      </c>
      <c r="E208" s="49">
        <f t="shared" si="153"/>
        <v>0</v>
      </c>
      <c r="F208" s="49">
        <f t="shared" si="153"/>
        <v>0</v>
      </c>
      <c r="G208" s="49">
        <f t="shared" si="153"/>
        <v>0</v>
      </c>
      <c r="H208" s="49">
        <f t="shared" si="153"/>
        <v>0</v>
      </c>
      <c r="I208" s="49">
        <f t="shared" si="153"/>
        <v>0</v>
      </c>
      <c r="J208" s="49">
        <f t="shared" si="153"/>
        <v>0</v>
      </c>
      <c r="K208" s="49">
        <f t="shared" si="153"/>
        <v>0</v>
      </c>
      <c r="L208" s="49">
        <f t="shared" si="153"/>
        <v>0</v>
      </c>
      <c r="M208" s="49">
        <f t="shared" si="153"/>
        <v>0</v>
      </c>
      <c r="N208" s="49">
        <f t="shared" si="153"/>
        <v>0</v>
      </c>
      <c r="O208" s="49">
        <f t="shared" ref="O208" si="154">ROUND(O73*O137/O165,0)</f>
        <v>0</v>
      </c>
    </row>
    <row r="209" spans="2:15" x14ac:dyDescent="0.15">
      <c r="B209" s="103" t="s">
        <v>161</v>
      </c>
      <c r="C209" s="49">
        <f t="shared" ref="C209:N209" si="155">ROUND(C74*C138/C166,0)</f>
        <v>0</v>
      </c>
      <c r="D209" s="49">
        <f t="shared" si="155"/>
        <v>0</v>
      </c>
      <c r="E209" s="49">
        <f t="shared" si="155"/>
        <v>0</v>
      </c>
      <c r="F209" s="49">
        <f t="shared" si="155"/>
        <v>0</v>
      </c>
      <c r="G209" s="49">
        <f t="shared" si="155"/>
        <v>0</v>
      </c>
      <c r="H209" s="49">
        <f t="shared" si="155"/>
        <v>0</v>
      </c>
      <c r="I209" s="49">
        <f t="shared" si="155"/>
        <v>0</v>
      </c>
      <c r="J209" s="49">
        <f t="shared" si="155"/>
        <v>0</v>
      </c>
      <c r="K209" s="49">
        <f t="shared" si="155"/>
        <v>0</v>
      </c>
      <c r="L209" s="49">
        <f t="shared" si="155"/>
        <v>0</v>
      </c>
      <c r="M209" s="49">
        <f t="shared" si="155"/>
        <v>0</v>
      </c>
      <c r="N209" s="49">
        <f t="shared" si="155"/>
        <v>0</v>
      </c>
      <c r="O209" s="49">
        <f t="shared" ref="O209" si="156">ROUND(O74*O138/O166,0)</f>
        <v>0</v>
      </c>
    </row>
    <row r="210" spans="2:15" x14ac:dyDescent="0.15">
      <c r="B210" s="113" t="s">
        <v>162</v>
      </c>
      <c r="C210" s="114"/>
      <c r="D210" s="114"/>
      <c r="E210" s="114"/>
      <c r="F210" s="114"/>
      <c r="G210" s="114"/>
      <c r="H210" s="114"/>
      <c r="I210" s="114"/>
    </row>
    <row r="211" spans="2:15" x14ac:dyDescent="0.15">
      <c r="B211" s="103" t="s">
        <v>163</v>
      </c>
      <c r="C211" s="49">
        <f t="shared" ref="C211:N211" si="157">ROUND(C76*C140/C168,0)</f>
        <v>0</v>
      </c>
      <c r="D211" s="49">
        <f t="shared" si="157"/>
        <v>0</v>
      </c>
      <c r="E211" s="49">
        <f t="shared" si="157"/>
        <v>0</v>
      </c>
      <c r="F211" s="49">
        <f t="shared" si="157"/>
        <v>0</v>
      </c>
      <c r="G211" s="49">
        <f t="shared" si="157"/>
        <v>0</v>
      </c>
      <c r="H211" s="49">
        <f t="shared" si="157"/>
        <v>0</v>
      </c>
      <c r="I211" s="49">
        <f t="shared" si="157"/>
        <v>0</v>
      </c>
      <c r="J211" s="49">
        <f t="shared" si="157"/>
        <v>0</v>
      </c>
      <c r="K211" s="49">
        <f t="shared" si="157"/>
        <v>0</v>
      </c>
      <c r="L211" s="49">
        <f t="shared" si="157"/>
        <v>0</v>
      </c>
      <c r="M211" s="49">
        <f t="shared" si="157"/>
        <v>0</v>
      </c>
      <c r="N211" s="49">
        <f t="shared" si="157"/>
        <v>0</v>
      </c>
      <c r="O211" s="49">
        <f t="shared" ref="O211" si="158">ROUND(O76*O140/O168,0)</f>
        <v>0</v>
      </c>
    </row>
    <row r="212" spans="2:15" x14ac:dyDescent="0.15">
      <c r="B212" s="106" t="s">
        <v>164</v>
      </c>
      <c r="C212" s="53">
        <f t="shared" ref="C212:N212" si="159">ROUND(C77*C141/C169,0)</f>
        <v>0</v>
      </c>
      <c r="D212" s="53">
        <f t="shared" si="159"/>
        <v>0</v>
      </c>
      <c r="E212" s="53">
        <f t="shared" si="159"/>
        <v>0</v>
      </c>
      <c r="F212" s="53">
        <f t="shared" si="159"/>
        <v>0</v>
      </c>
      <c r="G212" s="53">
        <f t="shared" si="159"/>
        <v>0</v>
      </c>
      <c r="H212" s="53">
        <f t="shared" si="159"/>
        <v>0</v>
      </c>
      <c r="I212" s="53">
        <f t="shared" si="159"/>
        <v>0</v>
      </c>
      <c r="J212" s="53">
        <f t="shared" si="159"/>
        <v>0</v>
      </c>
      <c r="K212" s="53">
        <f t="shared" si="159"/>
        <v>0</v>
      </c>
      <c r="L212" s="53">
        <f t="shared" si="159"/>
        <v>0</v>
      </c>
      <c r="M212" s="53">
        <f t="shared" si="159"/>
        <v>0</v>
      </c>
      <c r="N212" s="53">
        <f t="shared" si="159"/>
        <v>0</v>
      </c>
      <c r="O212" s="53">
        <f t="shared" ref="O212" si="160">ROUND(O77*O141/O169,0)</f>
        <v>0</v>
      </c>
    </row>
    <row r="213" spans="2:15" x14ac:dyDescent="0.15">
      <c r="B213" t="s">
        <v>203</v>
      </c>
      <c r="C213" s="47">
        <f>SUM(C214:C220)</f>
        <v>126</v>
      </c>
      <c r="D213" s="47">
        <f t="shared" ref="D213:H213" si="161">SUM(D214:D220)</f>
        <v>121</v>
      </c>
      <c r="E213" s="47">
        <f t="shared" si="161"/>
        <v>117</v>
      </c>
      <c r="F213" s="47">
        <f t="shared" si="161"/>
        <v>94</v>
      </c>
      <c r="G213" s="47">
        <f t="shared" si="161"/>
        <v>108</v>
      </c>
      <c r="H213" s="47">
        <f t="shared" si="161"/>
        <v>41</v>
      </c>
      <c r="I213" s="47">
        <f t="shared" ref="I213:J213" si="162">SUM(I214:I220)</f>
        <v>47</v>
      </c>
      <c r="J213" s="47">
        <f t="shared" si="162"/>
        <v>53</v>
      </c>
      <c r="K213" s="47">
        <f t="shared" ref="K213:L213" si="163">SUM(K214:K220)</f>
        <v>53</v>
      </c>
      <c r="L213" s="47">
        <f t="shared" si="163"/>
        <v>53</v>
      </c>
      <c r="M213" s="47">
        <f t="shared" ref="M213:N213" si="164">SUM(M214:M220)</f>
        <v>20</v>
      </c>
      <c r="N213" s="47">
        <f t="shared" si="164"/>
        <v>43</v>
      </c>
      <c r="O213" s="47">
        <f t="shared" ref="O213" si="165">SUM(O214:O220)</f>
        <v>47</v>
      </c>
    </row>
    <row r="214" spans="2:15" x14ac:dyDescent="0.15">
      <c r="B214" s="102" t="s">
        <v>158</v>
      </c>
      <c r="C214" s="54">
        <f t="shared" ref="C214:N214" si="166">ROUND(C71*C144/C163,0)</f>
        <v>0</v>
      </c>
      <c r="D214" s="54">
        <f t="shared" si="166"/>
        <v>0</v>
      </c>
      <c r="E214" s="54">
        <f t="shared" si="166"/>
        <v>0</v>
      </c>
      <c r="F214" s="54">
        <f t="shared" si="166"/>
        <v>0</v>
      </c>
      <c r="G214" s="54">
        <f t="shared" si="166"/>
        <v>0</v>
      </c>
      <c r="H214" s="54">
        <f t="shared" si="166"/>
        <v>0</v>
      </c>
      <c r="I214" s="54">
        <f t="shared" si="166"/>
        <v>0</v>
      </c>
      <c r="J214" s="54">
        <f t="shared" si="166"/>
        <v>0</v>
      </c>
      <c r="K214" s="54">
        <f t="shared" si="166"/>
        <v>0</v>
      </c>
      <c r="L214" s="54">
        <f t="shared" si="166"/>
        <v>0</v>
      </c>
      <c r="M214" s="54">
        <f t="shared" si="166"/>
        <v>0</v>
      </c>
      <c r="N214" s="54">
        <f t="shared" si="166"/>
        <v>0</v>
      </c>
      <c r="O214" s="54">
        <f t="shared" ref="O214" si="167">ROUND(O71*O144/O163,0)</f>
        <v>0</v>
      </c>
    </row>
    <row r="215" spans="2:15" x14ac:dyDescent="0.15">
      <c r="B215" s="103" t="s">
        <v>159</v>
      </c>
      <c r="C215" s="54">
        <f t="shared" ref="C215:N215" si="168">ROUND(C72*C145/C164,0)</f>
        <v>18</v>
      </c>
      <c r="D215" s="54">
        <f t="shared" si="168"/>
        <v>20</v>
      </c>
      <c r="E215" s="54">
        <f t="shared" si="168"/>
        <v>0</v>
      </c>
      <c r="F215" s="54">
        <f t="shared" si="168"/>
        <v>0</v>
      </c>
      <c r="G215" s="54">
        <f t="shared" si="168"/>
        <v>0</v>
      </c>
      <c r="H215" s="54">
        <f t="shared" si="168"/>
        <v>0</v>
      </c>
      <c r="I215" s="54">
        <f t="shared" si="168"/>
        <v>0</v>
      </c>
      <c r="J215" s="54">
        <f t="shared" si="168"/>
        <v>0</v>
      </c>
      <c r="K215" s="54">
        <f t="shared" si="168"/>
        <v>0</v>
      </c>
      <c r="L215" s="54">
        <f t="shared" si="168"/>
        <v>0</v>
      </c>
      <c r="M215" s="54">
        <f t="shared" si="168"/>
        <v>0</v>
      </c>
      <c r="N215" s="54">
        <f t="shared" si="168"/>
        <v>0</v>
      </c>
      <c r="O215" s="54">
        <f t="shared" ref="O215" si="169">ROUND(O72*O145/O164,0)</f>
        <v>0</v>
      </c>
    </row>
    <row r="216" spans="2:15" x14ac:dyDescent="0.15">
      <c r="B216" s="103" t="s">
        <v>160</v>
      </c>
      <c r="C216" s="54">
        <f t="shared" ref="C216:N216" si="170">ROUND(C73*C146/C165,0)</f>
        <v>0</v>
      </c>
      <c r="D216" s="54">
        <f t="shared" si="170"/>
        <v>0</v>
      </c>
      <c r="E216" s="54">
        <f t="shared" si="170"/>
        <v>0</v>
      </c>
      <c r="F216" s="54">
        <f t="shared" si="170"/>
        <v>0</v>
      </c>
      <c r="G216" s="54">
        <f t="shared" si="170"/>
        <v>0</v>
      </c>
      <c r="H216" s="54">
        <f t="shared" si="170"/>
        <v>0</v>
      </c>
      <c r="I216" s="54">
        <f t="shared" si="170"/>
        <v>0</v>
      </c>
      <c r="J216" s="54">
        <f t="shared" si="170"/>
        <v>0</v>
      </c>
      <c r="K216" s="54">
        <f t="shared" si="170"/>
        <v>0</v>
      </c>
      <c r="L216" s="54">
        <f t="shared" si="170"/>
        <v>0</v>
      </c>
      <c r="M216" s="54">
        <f t="shared" si="170"/>
        <v>0</v>
      </c>
      <c r="N216" s="54">
        <f t="shared" si="170"/>
        <v>0</v>
      </c>
      <c r="O216" s="54">
        <f t="shared" ref="O216" si="171">ROUND(O73*O146/O165,0)</f>
        <v>0</v>
      </c>
    </row>
    <row r="217" spans="2:15" x14ac:dyDescent="0.15">
      <c r="B217" s="103" t="s">
        <v>161</v>
      </c>
      <c r="C217" s="54">
        <f t="shared" ref="C217:N217" si="172">ROUND(C74*C147/C166,0)</f>
        <v>108</v>
      </c>
      <c r="D217" s="54">
        <f t="shared" si="172"/>
        <v>101</v>
      </c>
      <c r="E217" s="54">
        <f t="shared" si="172"/>
        <v>117</v>
      </c>
      <c r="F217" s="54">
        <f t="shared" si="172"/>
        <v>94</v>
      </c>
      <c r="G217" s="54">
        <f t="shared" si="172"/>
        <v>108</v>
      </c>
      <c r="H217" s="54">
        <f t="shared" si="172"/>
        <v>41</v>
      </c>
      <c r="I217" s="54">
        <f t="shared" si="172"/>
        <v>47</v>
      </c>
      <c r="J217" s="54">
        <f t="shared" si="172"/>
        <v>53</v>
      </c>
      <c r="K217" s="54">
        <f t="shared" si="172"/>
        <v>53</v>
      </c>
      <c r="L217" s="54">
        <f t="shared" si="172"/>
        <v>53</v>
      </c>
      <c r="M217" s="54">
        <f t="shared" si="172"/>
        <v>20</v>
      </c>
      <c r="N217" s="54">
        <f t="shared" si="172"/>
        <v>43</v>
      </c>
      <c r="O217" s="54">
        <f t="shared" ref="O217" si="173">ROUND(O74*O147/O166,0)</f>
        <v>47</v>
      </c>
    </row>
    <row r="218" spans="2:15" x14ac:dyDescent="0.15">
      <c r="B218" s="113" t="s">
        <v>162</v>
      </c>
      <c r="C218" s="117"/>
      <c r="D218" s="117"/>
      <c r="E218" s="117"/>
      <c r="F218" s="117"/>
      <c r="G218" s="117"/>
      <c r="H218" s="117"/>
      <c r="I218" s="117"/>
    </row>
    <row r="219" spans="2:15" x14ac:dyDescent="0.15">
      <c r="B219" s="103" t="s">
        <v>163</v>
      </c>
      <c r="C219" s="54">
        <f t="shared" ref="C219:N219" si="174">ROUND(C76*C149/C168,0)</f>
        <v>0</v>
      </c>
      <c r="D219" s="54">
        <f t="shared" si="174"/>
        <v>0</v>
      </c>
      <c r="E219" s="54">
        <f t="shared" si="174"/>
        <v>0</v>
      </c>
      <c r="F219" s="54">
        <f t="shared" si="174"/>
        <v>0</v>
      </c>
      <c r="G219" s="54">
        <f t="shared" si="174"/>
        <v>0</v>
      </c>
      <c r="H219" s="54">
        <f t="shared" si="174"/>
        <v>0</v>
      </c>
      <c r="I219" s="54">
        <f t="shared" si="174"/>
        <v>0</v>
      </c>
      <c r="J219" s="54">
        <f t="shared" si="174"/>
        <v>0</v>
      </c>
      <c r="K219" s="54">
        <f t="shared" si="174"/>
        <v>0</v>
      </c>
      <c r="L219" s="54">
        <f t="shared" si="174"/>
        <v>0</v>
      </c>
      <c r="M219" s="54">
        <f t="shared" si="174"/>
        <v>0</v>
      </c>
      <c r="N219" s="54">
        <f t="shared" si="174"/>
        <v>0</v>
      </c>
      <c r="O219" s="54">
        <f t="shared" ref="O219" si="175">ROUND(O76*O149/O168,0)</f>
        <v>0</v>
      </c>
    </row>
    <row r="220" spans="2:15" x14ac:dyDescent="0.15">
      <c r="B220" s="103" t="s">
        <v>164</v>
      </c>
      <c r="C220" s="54">
        <f t="shared" ref="C220:N220" si="176">ROUND(C77*C150/C169,0)</f>
        <v>0</v>
      </c>
      <c r="D220" s="54">
        <f t="shared" si="176"/>
        <v>0</v>
      </c>
      <c r="E220" s="54">
        <f t="shared" si="176"/>
        <v>0</v>
      </c>
      <c r="F220" s="54">
        <f t="shared" si="176"/>
        <v>0</v>
      </c>
      <c r="G220" s="54">
        <f t="shared" si="176"/>
        <v>0</v>
      </c>
      <c r="H220" s="54">
        <f t="shared" si="176"/>
        <v>0</v>
      </c>
      <c r="I220" s="54">
        <f t="shared" si="176"/>
        <v>0</v>
      </c>
      <c r="J220" s="54">
        <f t="shared" si="176"/>
        <v>0</v>
      </c>
      <c r="K220" s="54">
        <f t="shared" si="176"/>
        <v>0</v>
      </c>
      <c r="L220" s="54">
        <f t="shared" si="176"/>
        <v>0</v>
      </c>
      <c r="M220" s="54">
        <f t="shared" si="176"/>
        <v>0</v>
      </c>
      <c r="N220" s="54">
        <f t="shared" si="176"/>
        <v>0</v>
      </c>
      <c r="O220" s="54">
        <f t="shared" ref="O220" si="177">ROUND(O77*O150/O169,0)</f>
        <v>0</v>
      </c>
    </row>
    <row r="221" spans="2:15" x14ac:dyDescent="0.15">
      <c r="B221" s="43" t="s">
        <v>204</v>
      </c>
      <c r="C221" s="47">
        <f>SUM(C222:C228)</f>
        <v>375</v>
      </c>
      <c r="D221" s="47">
        <f t="shared" ref="D221:H221" si="178">SUM(D222:D228)</f>
        <v>420</v>
      </c>
      <c r="E221" s="47">
        <f t="shared" si="178"/>
        <v>458</v>
      </c>
      <c r="F221" s="47">
        <f t="shared" si="178"/>
        <v>438</v>
      </c>
      <c r="G221" s="47">
        <f t="shared" si="178"/>
        <v>513</v>
      </c>
      <c r="H221" s="47">
        <f t="shared" si="178"/>
        <v>655</v>
      </c>
      <c r="I221" s="47">
        <f t="shared" ref="I221:J221" si="179">SUM(I222:I228)</f>
        <v>768</v>
      </c>
      <c r="J221" s="47">
        <f t="shared" si="179"/>
        <v>835</v>
      </c>
      <c r="K221" s="47">
        <f t="shared" ref="K221:L221" si="180">SUM(K222:K228)</f>
        <v>909</v>
      </c>
      <c r="L221" s="47">
        <f t="shared" si="180"/>
        <v>874</v>
      </c>
      <c r="M221" s="47">
        <f t="shared" ref="M221:N221" si="181">SUM(M222:M228)</f>
        <v>420</v>
      </c>
      <c r="N221" s="47">
        <f t="shared" si="181"/>
        <v>669</v>
      </c>
      <c r="O221" s="47">
        <f t="shared" ref="O221" si="182">SUM(O222:O228)</f>
        <v>797</v>
      </c>
    </row>
    <row r="222" spans="2:15" x14ac:dyDescent="0.15">
      <c r="B222" s="102" t="s">
        <v>158</v>
      </c>
      <c r="C222" s="49">
        <f t="shared" ref="C222:N222" si="183">ROUND(C71*C153/C163,0)</f>
        <v>185</v>
      </c>
      <c r="D222" s="49">
        <f t="shared" si="183"/>
        <v>272</v>
      </c>
      <c r="E222" s="49">
        <f t="shared" si="183"/>
        <v>272</v>
      </c>
      <c r="F222" s="49">
        <f t="shared" si="183"/>
        <v>272</v>
      </c>
      <c r="G222" s="49">
        <f t="shared" si="183"/>
        <v>315</v>
      </c>
      <c r="H222" s="49">
        <f t="shared" si="183"/>
        <v>400</v>
      </c>
      <c r="I222" s="49">
        <f t="shared" si="183"/>
        <v>469</v>
      </c>
      <c r="J222" s="49">
        <f t="shared" si="183"/>
        <v>498</v>
      </c>
      <c r="K222" s="49">
        <f t="shared" si="183"/>
        <v>564</v>
      </c>
      <c r="L222" s="49">
        <f t="shared" si="183"/>
        <v>527</v>
      </c>
      <c r="M222" s="49">
        <f t="shared" si="183"/>
        <v>243</v>
      </c>
      <c r="N222" s="49">
        <f t="shared" si="183"/>
        <v>396</v>
      </c>
      <c r="O222" s="49">
        <f t="shared" ref="O222" si="184">ROUND(O71*O153/O163,0)</f>
        <v>491</v>
      </c>
    </row>
    <row r="223" spans="2:15" x14ac:dyDescent="0.15">
      <c r="B223" s="103" t="s">
        <v>159</v>
      </c>
      <c r="C223" s="49">
        <f t="shared" ref="C223:N223" si="185">ROUND(C72*C154/C164,0)</f>
        <v>6</v>
      </c>
      <c r="D223" s="49">
        <f t="shared" si="185"/>
        <v>7</v>
      </c>
      <c r="E223" s="49">
        <f t="shared" si="185"/>
        <v>7</v>
      </c>
      <c r="F223" s="49">
        <f t="shared" si="185"/>
        <v>7</v>
      </c>
      <c r="G223" s="49">
        <f t="shared" si="185"/>
        <v>8</v>
      </c>
      <c r="H223" s="49">
        <f t="shared" si="185"/>
        <v>0</v>
      </c>
      <c r="I223" s="49">
        <f t="shared" si="185"/>
        <v>4</v>
      </c>
      <c r="J223" s="49">
        <f t="shared" si="185"/>
        <v>10</v>
      </c>
      <c r="K223" s="49">
        <f t="shared" si="185"/>
        <v>6</v>
      </c>
      <c r="L223" s="49">
        <f t="shared" si="185"/>
        <v>4</v>
      </c>
      <c r="M223" s="49">
        <f t="shared" si="185"/>
        <v>3</v>
      </c>
      <c r="N223" s="49">
        <f t="shared" si="185"/>
        <v>1</v>
      </c>
      <c r="O223" s="49">
        <f t="shared" ref="O223" si="186">ROUND(O72*O154/O164,0)</f>
        <v>0</v>
      </c>
    </row>
    <row r="224" spans="2:15" x14ac:dyDescent="0.15">
      <c r="B224" s="103" t="s">
        <v>160</v>
      </c>
      <c r="C224" s="49">
        <f t="shared" ref="C224:N224" si="187">ROUND(C73*C155/C165,0)</f>
        <v>11</v>
      </c>
      <c r="D224" s="49">
        <f t="shared" si="187"/>
        <v>9</v>
      </c>
      <c r="E224" s="49">
        <f t="shared" si="187"/>
        <v>9</v>
      </c>
      <c r="F224" s="49">
        <f t="shared" si="187"/>
        <v>19</v>
      </c>
      <c r="G224" s="49">
        <f t="shared" si="187"/>
        <v>13</v>
      </c>
      <c r="H224" s="49">
        <f t="shared" si="187"/>
        <v>9</v>
      </c>
      <c r="I224" s="49">
        <f t="shared" si="187"/>
        <v>23</v>
      </c>
      <c r="J224" s="49">
        <f t="shared" si="187"/>
        <v>26</v>
      </c>
      <c r="K224" s="49">
        <f t="shared" si="187"/>
        <v>21</v>
      </c>
      <c r="L224" s="49">
        <f t="shared" si="187"/>
        <v>25</v>
      </c>
      <c r="M224" s="49">
        <f t="shared" si="187"/>
        <v>15</v>
      </c>
      <c r="N224" s="49">
        <f t="shared" si="187"/>
        <v>15</v>
      </c>
      <c r="O224" s="49">
        <f t="shared" ref="O224" si="188">ROUND(O73*O155/O165,0)</f>
        <v>0</v>
      </c>
    </row>
    <row r="225" spans="1:15" x14ac:dyDescent="0.15">
      <c r="B225" s="103" t="s">
        <v>161</v>
      </c>
      <c r="C225" s="49">
        <f t="shared" ref="C225:N225" si="189">ROUND(C74*C156/C166,0)</f>
        <v>173</v>
      </c>
      <c r="D225" s="49">
        <f t="shared" si="189"/>
        <v>132</v>
      </c>
      <c r="E225" s="49">
        <f t="shared" si="189"/>
        <v>170</v>
      </c>
      <c r="F225" s="49">
        <f t="shared" si="189"/>
        <v>140</v>
      </c>
      <c r="G225" s="49">
        <f t="shared" si="189"/>
        <v>177</v>
      </c>
      <c r="H225" s="49">
        <f t="shared" si="189"/>
        <v>246</v>
      </c>
      <c r="I225" s="49">
        <f t="shared" si="189"/>
        <v>272</v>
      </c>
      <c r="J225" s="49">
        <f t="shared" si="189"/>
        <v>301</v>
      </c>
      <c r="K225" s="49">
        <f t="shared" si="189"/>
        <v>318</v>
      </c>
      <c r="L225" s="49">
        <f t="shared" si="189"/>
        <v>318</v>
      </c>
      <c r="M225" s="49">
        <f t="shared" si="189"/>
        <v>159</v>
      </c>
      <c r="N225" s="49">
        <f t="shared" si="189"/>
        <v>257</v>
      </c>
      <c r="O225" s="49">
        <f t="shared" ref="O225" si="190">ROUND(O74*O156/O166,0)</f>
        <v>306</v>
      </c>
    </row>
    <row r="226" spans="1:15" x14ac:dyDescent="0.15">
      <c r="B226" s="113" t="s">
        <v>162</v>
      </c>
      <c r="C226" s="114"/>
      <c r="D226" s="114"/>
      <c r="E226" s="114"/>
      <c r="F226" s="114"/>
      <c r="G226" s="114"/>
      <c r="H226" s="114"/>
      <c r="I226" s="114"/>
    </row>
    <row r="227" spans="1:15" x14ac:dyDescent="0.15">
      <c r="B227" s="103" t="s">
        <v>163</v>
      </c>
      <c r="C227" s="49">
        <f t="shared" ref="C227:N227" si="191">ROUND(C76*C158/C168,0)</f>
        <v>0</v>
      </c>
      <c r="D227" s="49">
        <f t="shared" si="191"/>
        <v>0</v>
      </c>
      <c r="E227" s="49">
        <f t="shared" si="191"/>
        <v>0</v>
      </c>
      <c r="F227" s="49">
        <f t="shared" si="191"/>
        <v>0</v>
      </c>
      <c r="G227" s="49">
        <f t="shared" si="191"/>
        <v>0</v>
      </c>
      <c r="H227" s="49">
        <f t="shared" si="191"/>
        <v>0</v>
      </c>
      <c r="I227" s="49">
        <f t="shared" si="191"/>
        <v>0</v>
      </c>
      <c r="J227" s="49">
        <f t="shared" si="191"/>
        <v>0</v>
      </c>
      <c r="K227" s="49">
        <f t="shared" si="191"/>
        <v>0</v>
      </c>
      <c r="L227" s="49">
        <f t="shared" si="191"/>
        <v>0</v>
      </c>
      <c r="M227" s="49">
        <f t="shared" si="191"/>
        <v>0</v>
      </c>
      <c r="N227" s="49">
        <f t="shared" si="191"/>
        <v>0</v>
      </c>
      <c r="O227" s="49">
        <f t="shared" ref="O227" si="192">ROUND(O76*O158/O168,0)</f>
        <v>0</v>
      </c>
    </row>
    <row r="228" spans="1:15" x14ac:dyDescent="0.15">
      <c r="B228" s="106" t="s">
        <v>164</v>
      </c>
      <c r="C228" s="53">
        <f t="shared" ref="C228:N228" si="193">ROUND(C77*C159/C169,0)</f>
        <v>0</v>
      </c>
      <c r="D228" s="53">
        <f t="shared" si="193"/>
        <v>0</v>
      </c>
      <c r="E228" s="53">
        <f t="shared" si="193"/>
        <v>0</v>
      </c>
      <c r="F228" s="53">
        <f t="shared" si="193"/>
        <v>0</v>
      </c>
      <c r="G228" s="53">
        <f t="shared" si="193"/>
        <v>0</v>
      </c>
      <c r="H228" s="53">
        <f t="shared" si="193"/>
        <v>0</v>
      </c>
      <c r="I228" s="53">
        <f t="shared" si="193"/>
        <v>0</v>
      </c>
      <c r="J228" s="53">
        <f t="shared" si="193"/>
        <v>0</v>
      </c>
      <c r="K228" s="53">
        <f t="shared" si="193"/>
        <v>0</v>
      </c>
      <c r="L228" s="53">
        <f t="shared" si="193"/>
        <v>0</v>
      </c>
      <c r="M228" s="53">
        <f t="shared" si="193"/>
        <v>0</v>
      </c>
      <c r="N228" s="53">
        <f t="shared" si="193"/>
        <v>0</v>
      </c>
      <c r="O228" s="53">
        <f t="shared" ref="O228" si="194">ROUND(O77*O159/O169,0)</f>
        <v>0</v>
      </c>
    </row>
    <row r="229" spans="1:15" x14ac:dyDescent="0.15">
      <c r="B229" s="452" t="s">
        <v>492</v>
      </c>
      <c r="C229" s="451">
        <f>C173+C181+C189+C197+C205+C213+C221-地域観光消費2!D33</f>
        <v>0</v>
      </c>
      <c r="D229" s="451">
        <f>D173+D181+D189+D197+D205+D213+D221-地域観光消費2!E33</f>
        <v>0</v>
      </c>
      <c r="E229" s="451">
        <f>E173+E181+E189+E197+E205+E213+E221-地域観光消費2!F33</f>
        <v>0</v>
      </c>
      <c r="F229" s="451">
        <f>F173+F181+F189+F197+F205+F213+F221-地域観光消費2!G33</f>
        <v>0</v>
      </c>
      <c r="G229" s="451">
        <f>G173+G181+G189+G197+G205+G213+G221-地域観光消費2!H33</f>
        <v>0</v>
      </c>
      <c r="H229" s="451">
        <f>H173+H181+H189+H197+H205+H213+H221-地域観光消費2!I33</f>
        <v>0</v>
      </c>
      <c r="I229" s="451">
        <f>I173+I181+I189+I197+I205+I213+I221-地域観光消費2!J33</f>
        <v>0</v>
      </c>
      <c r="J229" s="451">
        <f>J173+J181+J189+J197+J205+J213+J221-地域観光消費2!K33</f>
        <v>0</v>
      </c>
      <c r="K229" s="451">
        <f>K173+K181+K189+K197+K205+K213+K221-地域観光消費2!L33</f>
        <v>0</v>
      </c>
      <c r="L229" s="451">
        <f>L173+L181+L189+L197+L205+L213+L221-地域観光消費2!M33</f>
        <v>0</v>
      </c>
      <c r="M229" s="451">
        <f>M173+M181+M189+M197+M205+M213+M221-地域観光消費2!N33</f>
        <v>0</v>
      </c>
      <c r="N229" s="451">
        <f>N173+N181+N189+N197+N205+N213+N221-地域観光消費2!O33</f>
        <v>0</v>
      </c>
      <c r="O229" s="451">
        <f>O173+O181+O189+O197+O205+O213+O221-地域観光消費2!P33</f>
        <v>0</v>
      </c>
    </row>
    <row r="230" spans="1:15" x14ac:dyDescent="0.15">
      <c r="A230" t="s">
        <v>254</v>
      </c>
      <c r="B230" s="145" t="s">
        <v>255</v>
      </c>
      <c r="C230" s="68">
        <f>交通費単価!E22</f>
        <v>2440</v>
      </c>
      <c r="D230" s="68">
        <f>交通費単価!H22</f>
        <v>2440</v>
      </c>
      <c r="E230" s="54">
        <f>交通費単価!K22</f>
        <v>2440</v>
      </c>
      <c r="F230" s="68">
        <f>交通費単価!O22</f>
        <v>2440</v>
      </c>
      <c r="G230" s="68">
        <f>交通費単価!S22</f>
        <v>2440</v>
      </c>
      <c r="H230" s="68">
        <f>交通費単価!W22</f>
        <v>2440</v>
      </c>
      <c r="I230" s="68">
        <f>交通費単価!AA22</f>
        <v>2303</v>
      </c>
      <c r="J230" s="68">
        <f>交通費単価!AE22</f>
        <v>2090</v>
      </c>
      <c r="K230" s="68">
        <f>交通費単価!AI22</f>
        <v>1862</v>
      </c>
      <c r="L230" s="68">
        <f>交通費単価!AM22</f>
        <v>1659</v>
      </c>
      <c r="M230" s="68">
        <f>交通費単価!AQ22</f>
        <v>1478</v>
      </c>
      <c r="N230" s="68">
        <f>交通費単価!AU22</f>
        <v>1478</v>
      </c>
      <c r="O230" s="68">
        <f>交通費単価!AY22</f>
        <v>1478</v>
      </c>
    </row>
    <row r="231" spans="1:15" x14ac:dyDescent="0.15">
      <c r="B231" s="145" t="s">
        <v>256</v>
      </c>
      <c r="C231" s="68">
        <f>交通費単価!E23</f>
        <v>13180</v>
      </c>
      <c r="D231" s="68">
        <f>交通費単価!H23</f>
        <v>13180</v>
      </c>
      <c r="E231" s="54">
        <f>交通費単価!K23</f>
        <v>13180</v>
      </c>
      <c r="F231" s="68">
        <f>交通費単価!O23</f>
        <v>13580</v>
      </c>
      <c r="G231" s="68">
        <f>交通費単価!S23</f>
        <v>13590</v>
      </c>
      <c r="H231" s="68">
        <f>交通費単価!W23</f>
        <v>13580</v>
      </c>
      <c r="I231" s="68">
        <f>交通費単価!AA23</f>
        <v>12817</v>
      </c>
      <c r="J231" s="60">
        <f>交通費単価!AE23</f>
        <v>12450</v>
      </c>
      <c r="K231" s="60">
        <f>交通費単価!AI23</f>
        <v>12408</v>
      </c>
      <c r="L231" s="60">
        <f>交通費単価!AM23</f>
        <v>12611</v>
      </c>
      <c r="M231" s="60">
        <f>交通費単価!AQ23</f>
        <v>12792</v>
      </c>
      <c r="N231" s="60">
        <f>交通費単価!AU23</f>
        <v>11070</v>
      </c>
      <c r="O231" s="60">
        <f>交通費単価!AY23</f>
        <v>11070</v>
      </c>
    </row>
    <row r="232" spans="1:15" x14ac:dyDescent="0.15">
      <c r="A232" s="150" t="s">
        <v>260</v>
      </c>
      <c r="B232" s="146" t="s">
        <v>257</v>
      </c>
      <c r="C232" s="47">
        <f t="shared" ref="C232:N232" si="195">C7*C230/1000</f>
        <v>14408.2</v>
      </c>
      <c r="D232" s="47">
        <f t="shared" si="195"/>
        <v>14254.48</v>
      </c>
      <c r="E232" s="47">
        <f t="shared" si="195"/>
        <v>14703.44</v>
      </c>
      <c r="F232" s="47">
        <f t="shared" si="195"/>
        <v>14734.70616</v>
      </c>
      <c r="G232" s="47">
        <f t="shared" si="195"/>
        <v>14627.8</v>
      </c>
      <c r="H232" s="47">
        <f t="shared" si="195"/>
        <v>14901.08</v>
      </c>
      <c r="I232" s="47">
        <f t="shared" si="195"/>
        <v>13607.024472999999</v>
      </c>
      <c r="J232" s="47">
        <f t="shared" si="195"/>
        <v>12479.39</v>
      </c>
      <c r="K232" s="47">
        <f t="shared" si="195"/>
        <v>10481.198</v>
      </c>
      <c r="L232" s="47">
        <f t="shared" si="195"/>
        <v>9233.5676370000001</v>
      </c>
      <c r="M232" s="47">
        <f t="shared" si="195"/>
        <v>4825.850316</v>
      </c>
      <c r="N232" s="47">
        <f t="shared" si="195"/>
        <v>5591.652368</v>
      </c>
      <c r="O232" s="47">
        <f t="shared" ref="O232" si="196">O7*O230/1000</f>
        <v>6269.5503699999999</v>
      </c>
    </row>
    <row r="233" spans="1:15" x14ac:dyDescent="0.15">
      <c r="B233" s="147" t="s">
        <v>258</v>
      </c>
      <c r="C233" s="49">
        <f t="shared" ref="C233:N233" si="197">C8*C231/1000</f>
        <v>8382.48</v>
      </c>
      <c r="D233" s="49">
        <f t="shared" si="197"/>
        <v>7934.36</v>
      </c>
      <c r="E233" s="49">
        <f t="shared" si="197"/>
        <v>8184.78</v>
      </c>
      <c r="F233" s="49">
        <f t="shared" si="197"/>
        <v>8403.1546199999993</v>
      </c>
      <c r="G233" s="49">
        <f t="shared" si="197"/>
        <v>8697.6</v>
      </c>
      <c r="H233" s="49">
        <f t="shared" si="197"/>
        <v>8854.16</v>
      </c>
      <c r="I233" s="49">
        <f t="shared" si="197"/>
        <v>8093.9354999999996</v>
      </c>
      <c r="J233" s="49">
        <f t="shared" si="197"/>
        <v>7905.75</v>
      </c>
      <c r="K233" s="49">
        <f t="shared" si="197"/>
        <v>7680.5519999999997</v>
      </c>
      <c r="L233" s="49">
        <f t="shared" si="197"/>
        <v>7832.452491</v>
      </c>
      <c r="M233" s="49">
        <f t="shared" si="197"/>
        <v>5519.5177439999998</v>
      </c>
      <c r="N233" s="49">
        <f t="shared" si="197"/>
        <v>5470.1408700000002</v>
      </c>
      <c r="O233" s="49">
        <f t="shared" ref="O233" si="198">O8*O231/1000</f>
        <v>7499.0726100000002</v>
      </c>
    </row>
    <row r="234" spans="1:15" x14ac:dyDescent="0.15">
      <c r="A234" s="61"/>
      <c r="B234" s="148" t="s">
        <v>259</v>
      </c>
      <c r="C234" s="60">
        <f>C232+C233</f>
        <v>22790.68</v>
      </c>
      <c r="D234" s="60">
        <f t="shared" ref="D234:H234" si="199">D232+D233</f>
        <v>22188.84</v>
      </c>
      <c r="E234" s="60">
        <f t="shared" si="199"/>
        <v>22888.22</v>
      </c>
      <c r="F234" s="60">
        <f t="shared" si="199"/>
        <v>23137.860779999999</v>
      </c>
      <c r="G234" s="60">
        <f t="shared" si="199"/>
        <v>23325.4</v>
      </c>
      <c r="H234" s="60">
        <f t="shared" si="199"/>
        <v>23755.239999999998</v>
      </c>
      <c r="I234" s="60">
        <f t="shared" ref="I234:J234" si="200">I232+I233</f>
        <v>21700.959972999997</v>
      </c>
      <c r="J234" s="60">
        <f t="shared" si="200"/>
        <v>20385.14</v>
      </c>
      <c r="K234" s="60">
        <f t="shared" ref="K234:L234" si="201">K232+K233</f>
        <v>18161.75</v>
      </c>
      <c r="L234" s="60">
        <f t="shared" si="201"/>
        <v>17066.020128</v>
      </c>
      <c r="M234" s="60">
        <f t="shared" ref="M234:N234" si="202">M232+M233</f>
        <v>10345.368060000001</v>
      </c>
      <c r="N234" s="60">
        <f t="shared" si="202"/>
        <v>11061.793238</v>
      </c>
      <c r="O234" s="60">
        <f t="shared" ref="O234" si="203">O232+O233</f>
        <v>13768.62298</v>
      </c>
    </row>
    <row r="235" spans="1:15" x14ac:dyDescent="0.15">
      <c r="A235" s="154" t="s">
        <v>261</v>
      </c>
      <c r="B235" s="151" t="s">
        <v>262</v>
      </c>
      <c r="C235" s="152">
        <f>ROUND(C237*C232/C234,0)</f>
        <v>14485</v>
      </c>
      <c r="D235" s="152">
        <f t="shared" ref="D235:H235" si="204">ROUND(D237*D232/D234,0)</f>
        <v>14628</v>
      </c>
      <c r="E235" s="152">
        <f t="shared" si="204"/>
        <v>14658</v>
      </c>
      <c r="F235" s="152">
        <f t="shared" si="204"/>
        <v>14403</v>
      </c>
      <c r="G235" s="152">
        <f t="shared" si="204"/>
        <v>13312</v>
      </c>
      <c r="H235" s="152">
        <f t="shared" si="204"/>
        <v>15334</v>
      </c>
      <c r="I235" s="152">
        <f t="shared" ref="I235:J235" si="205">ROUND(I237*I232/I234,0)</f>
        <v>16062</v>
      </c>
      <c r="J235" s="152">
        <f t="shared" si="205"/>
        <v>16012</v>
      </c>
      <c r="K235" s="152">
        <f t="shared" ref="K235:L235" si="206">ROUND(K237*K232/K234,0)</f>
        <v>13313</v>
      </c>
      <c r="L235" s="152">
        <f t="shared" si="206"/>
        <v>12185</v>
      </c>
      <c r="M235" s="152">
        <f t="shared" ref="M235:N235" si="207">ROUND(M237*M232/M234,0)</f>
        <v>5204</v>
      </c>
      <c r="N235" s="152">
        <f t="shared" si="207"/>
        <v>8009</v>
      </c>
      <c r="O235" s="152">
        <f t="shared" ref="O235" si="208">ROUND(O237*O232/O234,0)</f>
        <v>8642</v>
      </c>
    </row>
    <row r="236" spans="1:15" x14ac:dyDescent="0.15">
      <c r="B236" s="153" t="s">
        <v>263</v>
      </c>
      <c r="C236" s="50">
        <f>C237-C235</f>
        <v>8427</v>
      </c>
      <c r="D236" s="50">
        <f t="shared" ref="D236:H236" si="209">D237-D235</f>
        <v>8143</v>
      </c>
      <c r="E236" s="50">
        <f t="shared" si="209"/>
        <v>8159</v>
      </c>
      <c r="F236" s="50">
        <f t="shared" si="209"/>
        <v>8214</v>
      </c>
      <c r="G236" s="50">
        <f t="shared" si="209"/>
        <v>7916</v>
      </c>
      <c r="H236" s="50">
        <f t="shared" si="209"/>
        <v>9111</v>
      </c>
      <c r="I236" s="50">
        <f t="shared" ref="I236:J236" si="210">I237-I235</f>
        <v>9555</v>
      </c>
      <c r="J236" s="50">
        <f t="shared" si="210"/>
        <v>10143</v>
      </c>
      <c r="K236" s="50">
        <f t="shared" ref="K236:L236" si="211">K237-K235</f>
        <v>9756</v>
      </c>
      <c r="L236" s="50">
        <f t="shared" si="211"/>
        <v>10336</v>
      </c>
      <c r="M236" s="50">
        <f t="shared" ref="M236:N236" si="212">M237-M235</f>
        <v>5952</v>
      </c>
      <c r="N236" s="50">
        <f t="shared" si="212"/>
        <v>7834</v>
      </c>
      <c r="O236" s="50">
        <f t="shared" ref="O236" si="213">O237-O235</f>
        <v>10337</v>
      </c>
    </row>
    <row r="237" spans="1:15" x14ac:dyDescent="0.15">
      <c r="A237" s="61"/>
      <c r="B237" s="148" t="s">
        <v>264</v>
      </c>
      <c r="C237" s="60">
        <f>C83</f>
        <v>22912</v>
      </c>
      <c r="D237" s="60">
        <f t="shared" ref="D237:I237" si="214">D83</f>
        <v>22771</v>
      </c>
      <c r="E237" s="60">
        <f t="shared" si="214"/>
        <v>22817</v>
      </c>
      <c r="F237" s="60">
        <f t="shared" si="214"/>
        <v>22617</v>
      </c>
      <c r="G237" s="60">
        <f t="shared" si="214"/>
        <v>21228</v>
      </c>
      <c r="H237" s="60">
        <f t="shared" si="214"/>
        <v>24445</v>
      </c>
      <c r="I237" s="60">
        <f t="shared" si="214"/>
        <v>25617</v>
      </c>
      <c r="J237" s="60">
        <f t="shared" ref="J237:K237" si="215">J83</f>
        <v>26155</v>
      </c>
      <c r="K237" s="60">
        <f t="shared" si="215"/>
        <v>23069</v>
      </c>
      <c r="L237" s="60">
        <f t="shared" ref="L237:M237" si="216">L83</f>
        <v>22521</v>
      </c>
      <c r="M237" s="60">
        <f t="shared" si="216"/>
        <v>11156</v>
      </c>
      <c r="N237" s="60">
        <f t="shared" ref="N237:O237" si="217">N83</f>
        <v>15843</v>
      </c>
      <c r="O237" s="60">
        <f t="shared" si="217"/>
        <v>18979</v>
      </c>
    </row>
    <row r="239" spans="1:15" x14ac:dyDescent="0.15">
      <c r="A239" t="s">
        <v>173</v>
      </c>
      <c r="B239" s="67"/>
      <c r="C239" s="345" t="s">
        <v>169</v>
      </c>
      <c r="D239" s="345" t="s">
        <v>70</v>
      </c>
      <c r="E239" s="789" t="s">
        <v>67</v>
      </c>
      <c r="F239" s="345" t="s">
        <v>61</v>
      </c>
      <c r="G239" s="345" t="s">
        <v>60</v>
      </c>
      <c r="H239" s="345" t="s">
        <v>75</v>
      </c>
      <c r="I239" s="345" t="s">
        <v>76</v>
      </c>
      <c r="J239" s="345" t="s">
        <v>395</v>
      </c>
      <c r="K239" s="345" t="s">
        <v>447</v>
      </c>
      <c r="L239" s="345" t="s">
        <v>464</v>
      </c>
      <c r="M239" s="345" t="s">
        <v>514</v>
      </c>
      <c r="N239" s="345" t="s">
        <v>2170</v>
      </c>
      <c r="O239" s="345" t="s">
        <v>2197</v>
      </c>
    </row>
    <row r="240" spans="1:15" x14ac:dyDescent="0.15">
      <c r="B240" s="43" t="s">
        <v>198</v>
      </c>
      <c r="C240" s="47">
        <f>C241+C242</f>
        <v>3007</v>
      </c>
      <c r="D240" s="47">
        <f t="shared" ref="D240:H240" si="218">D241+D242</f>
        <v>2864</v>
      </c>
      <c r="E240" s="47">
        <f t="shared" si="218"/>
        <v>3043</v>
      </c>
      <c r="F240" s="47">
        <f t="shared" si="218"/>
        <v>3025</v>
      </c>
      <c r="G240" s="47">
        <f t="shared" si="218"/>
        <v>2743</v>
      </c>
      <c r="H240" s="47">
        <f t="shared" si="218"/>
        <v>2883</v>
      </c>
      <c r="I240" s="47">
        <f t="shared" ref="I240:J240" si="219">I241+I242</f>
        <v>3009</v>
      </c>
      <c r="J240" s="47">
        <f t="shared" si="219"/>
        <v>3282</v>
      </c>
      <c r="K240" s="47">
        <f t="shared" ref="K240:L240" si="220">K241+K242</f>
        <v>3036</v>
      </c>
      <c r="L240" s="47">
        <f t="shared" si="220"/>
        <v>3118</v>
      </c>
      <c r="M240" s="47">
        <f t="shared" ref="M240:N240" si="221">M241+M242</f>
        <v>1835</v>
      </c>
      <c r="N240" s="47">
        <f t="shared" si="221"/>
        <v>2280</v>
      </c>
      <c r="O240" s="47">
        <f t="shared" ref="O240" si="222">O241+O242</f>
        <v>2405</v>
      </c>
    </row>
    <row r="241" spans="2:15" x14ac:dyDescent="0.15">
      <c r="B241" s="102" t="s">
        <v>165</v>
      </c>
      <c r="C241" s="49">
        <f>ROUND(C235*C97/C160,0)</f>
        <v>1563</v>
      </c>
      <c r="D241" s="49">
        <f t="shared" ref="D241:H241" si="223">ROUND(D235*D97/D160,0)</f>
        <v>1257</v>
      </c>
      <c r="E241" s="49">
        <f t="shared" si="223"/>
        <v>1457</v>
      </c>
      <c r="F241" s="49">
        <f t="shared" si="223"/>
        <v>1415</v>
      </c>
      <c r="G241" s="49">
        <f t="shared" si="223"/>
        <v>1342</v>
      </c>
      <c r="H241" s="49">
        <f t="shared" si="223"/>
        <v>1404</v>
      </c>
      <c r="I241" s="49">
        <f t="shared" ref="I241:J241" si="224">ROUND(I235*I97/I160,0)</f>
        <v>1456</v>
      </c>
      <c r="J241" s="49">
        <f t="shared" si="224"/>
        <v>1391</v>
      </c>
      <c r="K241" s="49">
        <f t="shared" ref="K241:L241" si="225">ROUND(K235*K97/K160,0)</f>
        <v>1177</v>
      </c>
      <c r="L241" s="49">
        <f t="shared" si="225"/>
        <v>1058</v>
      </c>
      <c r="M241" s="49">
        <f t="shared" ref="M241:N241" si="226">ROUND(M235*M97/M160,0)</f>
        <v>449</v>
      </c>
      <c r="N241" s="49">
        <f t="shared" si="226"/>
        <v>633</v>
      </c>
      <c r="O241" s="49">
        <f t="shared" ref="O241" si="227">ROUND(O235*O97/O160,0)</f>
        <v>609</v>
      </c>
    </row>
    <row r="242" spans="2:15" x14ac:dyDescent="0.15">
      <c r="B242" s="103" t="s">
        <v>166</v>
      </c>
      <c r="C242" s="49">
        <f>ROUND(C236*C98/C161,0)</f>
        <v>1444</v>
      </c>
      <c r="D242" s="49">
        <f t="shared" ref="D242:H242" si="228">ROUND(D236*D98/D161,0)</f>
        <v>1607</v>
      </c>
      <c r="E242" s="49">
        <f t="shared" si="228"/>
        <v>1586</v>
      </c>
      <c r="F242" s="49">
        <f t="shared" si="228"/>
        <v>1610</v>
      </c>
      <c r="G242" s="49">
        <f t="shared" si="228"/>
        <v>1401</v>
      </c>
      <c r="H242" s="49">
        <f t="shared" si="228"/>
        <v>1479</v>
      </c>
      <c r="I242" s="49">
        <f t="shared" ref="I242:J242" si="229">ROUND(I236*I98/I161,0)</f>
        <v>1553</v>
      </c>
      <c r="J242" s="49">
        <f t="shared" si="229"/>
        <v>1891</v>
      </c>
      <c r="K242" s="49">
        <f t="shared" ref="K242:L242" si="230">ROUND(K236*K98/K161,0)</f>
        <v>1859</v>
      </c>
      <c r="L242" s="49">
        <f t="shared" si="230"/>
        <v>2060</v>
      </c>
      <c r="M242" s="49">
        <f t="shared" ref="M242:N242" si="231">ROUND(M236*M98/M161,0)</f>
        <v>1386</v>
      </c>
      <c r="N242" s="49">
        <f t="shared" si="231"/>
        <v>1647</v>
      </c>
      <c r="O242" s="49">
        <f t="shared" ref="O242" si="232">ROUND(O236*O98/O161,0)</f>
        <v>1796</v>
      </c>
    </row>
    <row r="243" spans="2:15" x14ac:dyDescent="0.15">
      <c r="B243" s="43" t="s">
        <v>199</v>
      </c>
      <c r="C243" s="47">
        <f>C244+C245</f>
        <v>5609</v>
      </c>
      <c r="D243" s="47">
        <f t="shared" ref="D243:H243" si="233">D244+D245</f>
        <v>5421</v>
      </c>
      <c r="E243" s="47">
        <f t="shared" si="233"/>
        <v>5428</v>
      </c>
      <c r="F243" s="47">
        <f t="shared" si="233"/>
        <v>5308</v>
      </c>
      <c r="G243" s="47">
        <f t="shared" si="233"/>
        <v>5048</v>
      </c>
      <c r="H243" s="47">
        <f t="shared" si="233"/>
        <v>5781</v>
      </c>
      <c r="I243" s="47">
        <f t="shared" ref="I243:J243" si="234">I244+I245</f>
        <v>6376</v>
      </c>
      <c r="J243" s="47">
        <f t="shared" si="234"/>
        <v>6433</v>
      </c>
      <c r="K243" s="47">
        <f t="shared" ref="K243:L243" si="235">K244+K245</f>
        <v>5435</v>
      </c>
      <c r="L243" s="47">
        <f t="shared" si="235"/>
        <v>4932</v>
      </c>
      <c r="M243" s="47">
        <f t="shared" ref="M243:N243" si="236">M244+M245</f>
        <v>2060</v>
      </c>
      <c r="N243" s="47">
        <f t="shared" si="236"/>
        <v>3099</v>
      </c>
      <c r="O243" s="47">
        <f t="shared" ref="O243" si="237">O244+O245</f>
        <v>3967</v>
      </c>
    </row>
    <row r="244" spans="2:15" x14ac:dyDescent="0.15">
      <c r="B244" s="457" t="s">
        <v>165</v>
      </c>
      <c r="C244" s="114">
        <f>ROUND(C235*C106/C160,0)-1</f>
        <v>4390</v>
      </c>
      <c r="D244" s="114">
        <f t="shared" ref="D244:O244" si="238">ROUND(D235*D106/D160,0)</f>
        <v>4654</v>
      </c>
      <c r="E244" s="114">
        <f>ROUND(E235*E106/E160,0)+1</f>
        <v>4741</v>
      </c>
      <c r="F244" s="114">
        <f t="shared" si="238"/>
        <v>4684</v>
      </c>
      <c r="G244" s="114">
        <f>ROUND(G235*G106/G160,0)+2</f>
        <v>4503</v>
      </c>
      <c r="H244" s="114">
        <f t="shared" si="238"/>
        <v>5263</v>
      </c>
      <c r="I244" s="114">
        <f>ROUND(I235*I106/I160,0)+1</f>
        <v>5835</v>
      </c>
      <c r="J244" s="114">
        <f>ROUND(J235*J106/J160,0)-1</f>
        <v>5695</v>
      </c>
      <c r="K244" s="114">
        <f t="shared" si="238"/>
        <v>4645</v>
      </c>
      <c r="L244" s="114">
        <f>ROUND(L235*L106/L160,0)+1</f>
        <v>4195</v>
      </c>
      <c r="M244" s="114">
        <f>ROUND(M235*M106/M160,0)-1</f>
        <v>1760</v>
      </c>
      <c r="N244" s="114">
        <f>ROUND(N235*N106/N160,0)+1</f>
        <v>2646</v>
      </c>
      <c r="O244" s="114">
        <f t="shared" si="238"/>
        <v>3370</v>
      </c>
    </row>
    <row r="245" spans="2:15" x14ac:dyDescent="0.15">
      <c r="B245" s="106" t="s">
        <v>166</v>
      </c>
      <c r="C245" s="53">
        <f>ROUND(C236*C107/C161,0)</f>
        <v>1219</v>
      </c>
      <c r="D245" s="53">
        <f t="shared" ref="D245:H245" si="239">ROUND(D236*D107/D161,0)</f>
        <v>767</v>
      </c>
      <c r="E245" s="53">
        <f t="shared" si="239"/>
        <v>687</v>
      </c>
      <c r="F245" s="53">
        <f t="shared" si="239"/>
        <v>624</v>
      </c>
      <c r="G245" s="53">
        <f t="shared" si="239"/>
        <v>545</v>
      </c>
      <c r="H245" s="53">
        <f t="shared" si="239"/>
        <v>518</v>
      </c>
      <c r="I245" s="53">
        <f t="shared" ref="I245:J245" si="240">ROUND(I236*I107/I161,0)</f>
        <v>541</v>
      </c>
      <c r="J245" s="53">
        <f t="shared" si="240"/>
        <v>738</v>
      </c>
      <c r="K245" s="53">
        <f t="shared" ref="K245:L245" si="241">ROUND(K236*K107/K161,0)</f>
        <v>790</v>
      </c>
      <c r="L245" s="53">
        <f t="shared" si="241"/>
        <v>737</v>
      </c>
      <c r="M245" s="53">
        <f t="shared" ref="M245:N245" si="242">ROUND(M236*M107/M161,0)</f>
        <v>300</v>
      </c>
      <c r="N245" s="53">
        <f t="shared" si="242"/>
        <v>453</v>
      </c>
      <c r="O245" s="53">
        <f t="shared" ref="O245" si="243">ROUND(O236*O107/O161,0)</f>
        <v>597</v>
      </c>
    </row>
    <row r="246" spans="2:15" x14ac:dyDescent="0.15">
      <c r="B246" t="s">
        <v>200</v>
      </c>
      <c r="C246" s="47">
        <f>C247+C248</f>
        <v>6278</v>
      </c>
      <c r="D246" s="47">
        <f t="shared" ref="D246:H246" si="244">D247+D248</f>
        <v>6314</v>
      </c>
      <c r="E246" s="47">
        <f t="shared" si="244"/>
        <v>6408</v>
      </c>
      <c r="F246" s="47">
        <f t="shared" si="244"/>
        <v>6432</v>
      </c>
      <c r="G246" s="47">
        <f t="shared" si="244"/>
        <v>6283</v>
      </c>
      <c r="H246" s="47">
        <f t="shared" si="244"/>
        <v>7490</v>
      </c>
      <c r="I246" s="47">
        <f t="shared" ref="I246:J246" si="245">I247+I248</f>
        <v>7795</v>
      </c>
      <c r="J246" s="47">
        <f t="shared" si="245"/>
        <v>7914</v>
      </c>
      <c r="K246" s="47">
        <f t="shared" ref="K246:L246" si="246">K247+K248</f>
        <v>7044</v>
      </c>
      <c r="L246" s="47">
        <f t="shared" si="246"/>
        <v>7345</v>
      </c>
      <c r="M246" s="47">
        <f t="shared" ref="M246:N246" si="247">M247+M248</f>
        <v>3573</v>
      </c>
      <c r="N246" s="47">
        <f t="shared" si="247"/>
        <v>5378</v>
      </c>
      <c r="O246" s="47">
        <f t="shared" ref="O246" si="248">O247+O248</f>
        <v>7244</v>
      </c>
    </row>
    <row r="247" spans="2:15" x14ac:dyDescent="0.15">
      <c r="B247" s="102" t="s">
        <v>165</v>
      </c>
      <c r="C247" s="49">
        <f>ROUND(C235*C115/C160,0)</f>
        <v>3005</v>
      </c>
      <c r="D247" s="49">
        <f t="shared" ref="D247:H247" si="249">ROUND(D235*D115/D160,0)</f>
        <v>2970</v>
      </c>
      <c r="E247" s="49">
        <f t="shared" si="249"/>
        <v>2983</v>
      </c>
      <c r="F247" s="49">
        <f t="shared" si="249"/>
        <v>2963</v>
      </c>
      <c r="G247" s="49">
        <f t="shared" si="249"/>
        <v>2686</v>
      </c>
      <c r="H247" s="49">
        <f t="shared" si="249"/>
        <v>3080</v>
      </c>
      <c r="I247" s="49">
        <f t="shared" ref="I247:J247" si="250">ROUND(I235*I115/I160,0)</f>
        <v>3140</v>
      </c>
      <c r="J247" s="49">
        <f t="shared" si="250"/>
        <v>3205</v>
      </c>
      <c r="K247" s="49">
        <f t="shared" ref="K247:L247" si="251">ROUND(K235*K115/K160,0)</f>
        <v>2689</v>
      </c>
      <c r="L247" s="49">
        <f t="shared" si="251"/>
        <v>2671</v>
      </c>
      <c r="M247" s="49">
        <f t="shared" ref="M247:N247" si="252">ROUND(M235*M115/M160,0)</f>
        <v>861</v>
      </c>
      <c r="N247" s="49">
        <f t="shared" si="252"/>
        <v>1598</v>
      </c>
      <c r="O247" s="49">
        <f t="shared" ref="O247" si="253">ROUND(O235*O115/O160,0)</f>
        <v>1450</v>
      </c>
    </row>
    <row r="248" spans="2:15" x14ac:dyDescent="0.15">
      <c r="B248" s="103" t="s">
        <v>166</v>
      </c>
      <c r="C248" s="49">
        <f>ROUND(C236*C116/C161,0)</f>
        <v>3273</v>
      </c>
      <c r="D248" s="49">
        <f t="shared" ref="D248:H248" si="254">ROUND(D236*D116/D161,0)</f>
        <v>3344</v>
      </c>
      <c r="E248" s="49">
        <f t="shared" si="254"/>
        <v>3425</v>
      </c>
      <c r="F248" s="49">
        <f t="shared" si="254"/>
        <v>3469</v>
      </c>
      <c r="G248" s="49">
        <f t="shared" si="254"/>
        <v>3597</v>
      </c>
      <c r="H248" s="49">
        <f t="shared" si="254"/>
        <v>4410</v>
      </c>
      <c r="I248" s="49">
        <f t="shared" ref="I248:J248" si="255">ROUND(I236*I116/I161,0)</f>
        <v>4655</v>
      </c>
      <c r="J248" s="49">
        <f t="shared" si="255"/>
        <v>4709</v>
      </c>
      <c r="K248" s="49">
        <f t="shared" ref="K248:L248" si="256">ROUND(K236*K116/K161,0)</f>
        <v>4355</v>
      </c>
      <c r="L248" s="49">
        <f t="shared" si="256"/>
        <v>4674</v>
      </c>
      <c r="M248" s="49">
        <f t="shared" ref="M248:N248" si="257">ROUND(M236*M116/M161,0)</f>
        <v>2712</v>
      </c>
      <c r="N248" s="49">
        <f t="shared" si="257"/>
        <v>3780</v>
      </c>
      <c r="O248" s="49">
        <f t="shared" ref="O248" si="258">ROUND(O236*O116/O161,0)</f>
        <v>5794</v>
      </c>
    </row>
    <row r="249" spans="2:15" x14ac:dyDescent="0.15">
      <c r="B249" s="43" t="s">
        <v>201</v>
      </c>
      <c r="C249" s="47">
        <f>C250+C251</f>
        <v>3792</v>
      </c>
      <c r="D249" s="47">
        <f t="shared" ref="D249:H249" si="259">D250+D251</f>
        <v>3899</v>
      </c>
      <c r="E249" s="47">
        <f t="shared" si="259"/>
        <v>3864</v>
      </c>
      <c r="F249" s="47">
        <f t="shared" si="259"/>
        <v>4011</v>
      </c>
      <c r="G249" s="47">
        <f t="shared" si="259"/>
        <v>3595</v>
      </c>
      <c r="H249" s="47">
        <f t="shared" si="259"/>
        <v>4259</v>
      </c>
      <c r="I249" s="47">
        <f t="shared" ref="I249:J249" si="260">I250+I251</f>
        <v>4211</v>
      </c>
      <c r="J249" s="47">
        <f t="shared" si="260"/>
        <v>3864</v>
      </c>
      <c r="K249" s="47">
        <f t="shared" ref="K249:L249" si="261">K250+K251</f>
        <v>3496</v>
      </c>
      <c r="L249" s="47">
        <f t="shared" si="261"/>
        <v>3224</v>
      </c>
      <c r="M249" s="47">
        <f t="shared" ref="M249:N249" si="262">M250+M251</f>
        <v>1963</v>
      </c>
      <c r="N249" s="47">
        <f t="shared" si="262"/>
        <v>2650</v>
      </c>
      <c r="O249" s="47">
        <f t="shared" ref="O249" si="263">O250+O251</f>
        <v>2623</v>
      </c>
    </row>
    <row r="250" spans="2:15" x14ac:dyDescent="0.15">
      <c r="B250" s="102" t="s">
        <v>165</v>
      </c>
      <c r="C250" s="49">
        <f>ROUND(C235*C124/C160,0)</f>
        <v>2666</v>
      </c>
      <c r="D250" s="49">
        <f t="shared" ref="D250:H250" si="264">ROUND(D235*D124/D160,0)</f>
        <v>2733</v>
      </c>
      <c r="E250" s="49">
        <f t="shared" si="264"/>
        <v>2708</v>
      </c>
      <c r="F250" s="49">
        <f t="shared" si="264"/>
        <v>2830</v>
      </c>
      <c r="G250" s="49">
        <f t="shared" si="264"/>
        <v>2506</v>
      </c>
      <c r="H250" s="49">
        <f t="shared" si="264"/>
        <v>2974</v>
      </c>
      <c r="I250" s="49">
        <f t="shared" ref="I250:J250" si="265">ROUND(I235*I124/I160,0)</f>
        <v>2940</v>
      </c>
      <c r="J250" s="49">
        <f t="shared" si="265"/>
        <v>2642</v>
      </c>
      <c r="K250" s="49">
        <f t="shared" ref="K250:L250" si="266">ROUND(K235*K124/K160,0)</f>
        <v>2302</v>
      </c>
      <c r="L250" s="49">
        <f t="shared" si="266"/>
        <v>1980</v>
      </c>
      <c r="M250" s="49">
        <f t="shared" ref="M250:N250" si="267">ROUND(M235*M124/M160,0)</f>
        <v>1138</v>
      </c>
      <c r="N250" s="49">
        <f t="shared" si="267"/>
        <v>1629</v>
      </c>
      <c r="O250" s="49">
        <f t="shared" ref="O250" si="268">ROUND(O235*O124/O160,0)</f>
        <v>1612</v>
      </c>
    </row>
    <row r="251" spans="2:15" x14ac:dyDescent="0.15">
      <c r="B251" s="106" t="s">
        <v>166</v>
      </c>
      <c r="C251" s="53">
        <f>ROUND(C236*C125/C161,0)</f>
        <v>1126</v>
      </c>
      <c r="D251" s="53">
        <f t="shared" ref="D251:H251" si="269">ROUND(D236*D125/D161,0)</f>
        <v>1166</v>
      </c>
      <c r="E251" s="53">
        <f t="shared" si="269"/>
        <v>1156</v>
      </c>
      <c r="F251" s="53">
        <f t="shared" si="269"/>
        <v>1181</v>
      </c>
      <c r="G251" s="53">
        <f t="shared" si="269"/>
        <v>1089</v>
      </c>
      <c r="H251" s="53">
        <f t="shared" si="269"/>
        <v>1285</v>
      </c>
      <c r="I251" s="53">
        <f t="shared" ref="I251:J251" si="270">ROUND(I236*I125/I161,0)</f>
        <v>1271</v>
      </c>
      <c r="J251" s="53">
        <f t="shared" si="270"/>
        <v>1222</v>
      </c>
      <c r="K251" s="53">
        <f t="shared" ref="K251:L251" si="271">ROUND(K236*K125/K161,0)</f>
        <v>1194</v>
      </c>
      <c r="L251" s="53">
        <f t="shared" si="271"/>
        <v>1244</v>
      </c>
      <c r="M251" s="53">
        <f t="shared" ref="M251:N251" si="272">ROUND(M236*M125/M161,0)</f>
        <v>825</v>
      </c>
      <c r="N251" s="53">
        <f t="shared" si="272"/>
        <v>1021</v>
      </c>
      <c r="O251" s="53">
        <f t="shared" ref="O251" si="273">ROUND(O236*O125/O161,0)</f>
        <v>1011</v>
      </c>
    </row>
    <row r="252" spans="2:15" x14ac:dyDescent="0.15">
      <c r="B252" t="s">
        <v>202</v>
      </c>
      <c r="C252" s="47">
        <f>C253+C254</f>
        <v>758</v>
      </c>
      <c r="D252" s="47">
        <f t="shared" ref="D252:H252" si="274">D253+D254</f>
        <v>620</v>
      </c>
      <c r="E252" s="47">
        <f t="shared" si="274"/>
        <v>627</v>
      </c>
      <c r="F252" s="47">
        <f t="shared" si="274"/>
        <v>583</v>
      </c>
      <c r="G252" s="47">
        <f t="shared" si="274"/>
        <v>570</v>
      </c>
      <c r="H252" s="47">
        <f t="shared" si="274"/>
        <v>664</v>
      </c>
      <c r="I252" s="47">
        <f t="shared" ref="I252:J252" si="275">I253+I254</f>
        <v>658</v>
      </c>
      <c r="J252" s="47">
        <f t="shared" si="275"/>
        <v>689</v>
      </c>
      <c r="K252" s="47">
        <f t="shared" ref="K252:L252" si="276">K253+K254</f>
        <v>623</v>
      </c>
      <c r="L252" s="47">
        <f t="shared" si="276"/>
        <v>598</v>
      </c>
      <c r="M252" s="47">
        <f t="shared" ref="M252:N252" si="277">M253+M254</f>
        <v>260</v>
      </c>
      <c r="N252" s="47">
        <f t="shared" si="277"/>
        <v>316</v>
      </c>
      <c r="O252" s="47">
        <f t="shared" ref="O252" si="278">O253+O254</f>
        <v>398</v>
      </c>
    </row>
    <row r="253" spans="2:15" x14ac:dyDescent="0.15">
      <c r="B253" s="102" t="s">
        <v>165</v>
      </c>
      <c r="C253" s="49">
        <f>ROUND(C235*C133/C160,0)</f>
        <v>466</v>
      </c>
      <c r="D253" s="49">
        <f t="shared" ref="D253:H253" si="279">ROUND(D235*D133/D160,0)</f>
        <v>572</v>
      </c>
      <c r="E253" s="49">
        <f t="shared" si="279"/>
        <v>423</v>
      </c>
      <c r="F253" s="49">
        <f t="shared" si="279"/>
        <v>346</v>
      </c>
      <c r="G253" s="49">
        <f t="shared" si="279"/>
        <v>322</v>
      </c>
      <c r="H253" s="49">
        <f t="shared" si="279"/>
        <v>351</v>
      </c>
      <c r="I253" s="49">
        <f t="shared" ref="I253:J253" si="280">ROUND(I235*I133/I160,0)</f>
        <v>339</v>
      </c>
      <c r="J253" s="49">
        <f t="shared" si="280"/>
        <v>373</v>
      </c>
      <c r="K253" s="49">
        <f t="shared" ref="K253:L253" si="281">ROUND(K235*K133/K160,0)</f>
        <v>332</v>
      </c>
      <c r="L253" s="49">
        <f t="shared" si="281"/>
        <v>283</v>
      </c>
      <c r="M253" s="49">
        <f t="shared" ref="M253:N253" si="282">ROUND(M235*M133/M160,0)</f>
        <v>34</v>
      </c>
      <c r="N253" s="49">
        <f t="shared" si="282"/>
        <v>72</v>
      </c>
      <c r="O253" s="49">
        <f t="shared" ref="O253" si="283">ROUND(O235*O133/O160,0)</f>
        <v>151</v>
      </c>
    </row>
    <row r="254" spans="2:15" x14ac:dyDescent="0.15">
      <c r="B254" s="103" t="s">
        <v>166</v>
      </c>
      <c r="C254" s="49">
        <f>ROUND(C236*C134/C161,0)</f>
        <v>292</v>
      </c>
      <c r="D254" s="49">
        <f t="shared" ref="D254:H254" si="284">ROUND(D236*D134/D161,0)</f>
        <v>48</v>
      </c>
      <c r="E254" s="49">
        <f t="shared" si="284"/>
        <v>204</v>
      </c>
      <c r="F254" s="49">
        <f t="shared" si="284"/>
        <v>237</v>
      </c>
      <c r="G254" s="49">
        <f t="shared" si="284"/>
        <v>248</v>
      </c>
      <c r="H254" s="49">
        <f t="shared" si="284"/>
        <v>313</v>
      </c>
      <c r="I254" s="49">
        <f t="shared" ref="I254:J254" si="285">ROUND(I236*I134/I161,0)</f>
        <v>319</v>
      </c>
      <c r="J254" s="49">
        <f t="shared" si="285"/>
        <v>316</v>
      </c>
      <c r="K254" s="49">
        <f t="shared" ref="K254:L254" si="286">ROUND(K236*K134/K161,0)</f>
        <v>291</v>
      </c>
      <c r="L254" s="49">
        <f t="shared" si="286"/>
        <v>315</v>
      </c>
      <c r="M254" s="49">
        <f t="shared" ref="M254:N254" si="287">ROUND(M236*M134/M161,0)</f>
        <v>226</v>
      </c>
      <c r="N254" s="49">
        <f t="shared" si="287"/>
        <v>244</v>
      </c>
      <c r="O254" s="49">
        <f t="shared" ref="O254" si="288">ROUND(O236*O134/O161,0)</f>
        <v>247</v>
      </c>
    </row>
    <row r="255" spans="2:15" x14ac:dyDescent="0.15">
      <c r="B255" s="43" t="s">
        <v>203</v>
      </c>
      <c r="C255" s="47">
        <f>C256+C257</f>
        <v>1095</v>
      </c>
      <c r="D255" s="47">
        <f t="shared" ref="D255:H255" si="289">D256+D257</f>
        <v>1219</v>
      </c>
      <c r="E255" s="47">
        <f t="shared" si="289"/>
        <v>1127</v>
      </c>
      <c r="F255" s="47">
        <f t="shared" si="289"/>
        <v>1002</v>
      </c>
      <c r="G255" s="47">
        <f t="shared" si="289"/>
        <v>904</v>
      </c>
      <c r="H255" s="47">
        <f t="shared" si="289"/>
        <v>900</v>
      </c>
      <c r="I255" s="47">
        <f t="shared" ref="I255:J255" si="290">I256+I257</f>
        <v>978</v>
      </c>
      <c r="J255" s="47">
        <f t="shared" si="290"/>
        <v>1068</v>
      </c>
      <c r="K255" s="47">
        <f t="shared" ref="K255:L255" si="291">K256+K257</f>
        <v>792</v>
      </c>
      <c r="L255" s="47">
        <f t="shared" si="291"/>
        <v>697</v>
      </c>
      <c r="M255" s="47">
        <f t="shared" ref="M255:N255" si="292">M256+M257</f>
        <v>297</v>
      </c>
      <c r="N255" s="47">
        <f t="shared" si="292"/>
        <v>492</v>
      </c>
      <c r="O255" s="47">
        <f t="shared" ref="O255" si="293">O256+O257</f>
        <v>504</v>
      </c>
    </row>
    <row r="256" spans="2:15" x14ac:dyDescent="0.15">
      <c r="B256" s="102" t="s">
        <v>165</v>
      </c>
      <c r="C256" s="49">
        <f>ROUND(C235*C142/C160,0)</f>
        <v>790</v>
      </c>
      <c r="D256" s="49">
        <f t="shared" ref="D256:H256" si="294">ROUND(D235*D142/D160,0)</f>
        <v>872</v>
      </c>
      <c r="E256" s="49">
        <f t="shared" si="294"/>
        <v>834</v>
      </c>
      <c r="F256" s="49">
        <f t="shared" si="294"/>
        <v>731</v>
      </c>
      <c r="G256" s="49">
        <f t="shared" si="294"/>
        <v>668</v>
      </c>
      <c r="H256" s="49">
        <f t="shared" si="294"/>
        <v>810</v>
      </c>
      <c r="I256" s="49">
        <f t="shared" ref="I256:J256" si="295">ROUND(I235*I142/I160,0)</f>
        <v>880</v>
      </c>
      <c r="J256" s="49">
        <f t="shared" si="295"/>
        <v>967</v>
      </c>
      <c r="K256" s="49">
        <f t="shared" ref="K256:L256" si="296">ROUND(K235*K142/K160,0)</f>
        <v>701</v>
      </c>
      <c r="L256" s="49">
        <f t="shared" si="296"/>
        <v>605</v>
      </c>
      <c r="M256" s="49">
        <f t="shared" ref="M256:N256" si="297">ROUND(M235*M142/M160,0)</f>
        <v>264</v>
      </c>
      <c r="N256" s="49">
        <f t="shared" si="297"/>
        <v>435</v>
      </c>
      <c r="O256" s="49">
        <f t="shared" ref="O256" si="298">ROUND(O235*O142/O160,0)</f>
        <v>435</v>
      </c>
    </row>
    <row r="257" spans="1:16" x14ac:dyDescent="0.15">
      <c r="B257" s="106" t="s">
        <v>166</v>
      </c>
      <c r="C257" s="53">
        <f>ROUND(C236*C143/C161,0)</f>
        <v>305</v>
      </c>
      <c r="D257" s="53">
        <f t="shared" ref="D257:H257" si="299">ROUND(D236*D143/D161,0)</f>
        <v>347</v>
      </c>
      <c r="E257" s="53">
        <f t="shared" si="299"/>
        <v>293</v>
      </c>
      <c r="F257" s="53">
        <f t="shared" si="299"/>
        <v>271</v>
      </c>
      <c r="G257" s="53">
        <f t="shared" si="299"/>
        <v>236</v>
      </c>
      <c r="H257" s="53">
        <f t="shared" si="299"/>
        <v>90</v>
      </c>
      <c r="I257" s="53">
        <f t="shared" ref="I257:J257" si="300">ROUND(I236*I143/I161,0)</f>
        <v>98</v>
      </c>
      <c r="J257" s="53">
        <f t="shared" si="300"/>
        <v>101</v>
      </c>
      <c r="K257" s="53">
        <f t="shared" ref="K257:L257" si="301">ROUND(K236*K143/K161,0)</f>
        <v>91</v>
      </c>
      <c r="L257" s="53">
        <f t="shared" si="301"/>
        <v>92</v>
      </c>
      <c r="M257" s="53">
        <f t="shared" ref="M257:N257" si="302">ROUND(M236*M143/M161,0)</f>
        <v>33</v>
      </c>
      <c r="N257" s="53">
        <f t="shared" si="302"/>
        <v>57</v>
      </c>
      <c r="O257" s="53">
        <f t="shared" ref="O257" si="303">ROUND(O236*O143/O161,0)</f>
        <v>69</v>
      </c>
    </row>
    <row r="258" spans="1:16" x14ac:dyDescent="0.15">
      <c r="B258" t="s">
        <v>204</v>
      </c>
      <c r="C258" s="47">
        <f>C259+C260</f>
        <v>2373</v>
      </c>
      <c r="D258" s="47">
        <f t="shared" ref="D258:H258" si="304">D259+D260</f>
        <v>2434</v>
      </c>
      <c r="E258" s="47">
        <f t="shared" si="304"/>
        <v>2320</v>
      </c>
      <c r="F258" s="47">
        <f t="shared" si="304"/>
        <v>2256</v>
      </c>
      <c r="G258" s="47">
        <f t="shared" si="304"/>
        <v>2085</v>
      </c>
      <c r="H258" s="47">
        <f t="shared" si="304"/>
        <v>2468</v>
      </c>
      <c r="I258" s="47">
        <f t="shared" ref="I258:J258" si="305">I259+I260</f>
        <v>2590</v>
      </c>
      <c r="J258" s="47">
        <f t="shared" si="305"/>
        <v>2905</v>
      </c>
      <c r="K258" s="47">
        <f t="shared" ref="K258:L258" si="306">K259+K260</f>
        <v>2643</v>
      </c>
      <c r="L258" s="47">
        <f t="shared" si="306"/>
        <v>2607</v>
      </c>
      <c r="M258" s="47">
        <f t="shared" ref="M258:N258" si="307">M259+M260</f>
        <v>1168</v>
      </c>
      <c r="N258" s="47">
        <f t="shared" si="307"/>
        <v>1628</v>
      </c>
      <c r="O258" s="47">
        <f t="shared" ref="O258" si="308">O259+O260</f>
        <v>1838</v>
      </c>
    </row>
    <row r="259" spans="1:16" x14ac:dyDescent="0.15">
      <c r="B259" s="102" t="s">
        <v>165</v>
      </c>
      <c r="C259" s="49">
        <f>ROUND(C235*C151/C160,0)</f>
        <v>1604</v>
      </c>
      <c r="D259" s="49">
        <f t="shared" ref="D259:H259" si="309">ROUND(D235*D151/D160,0)</f>
        <v>1570</v>
      </c>
      <c r="E259" s="49">
        <f t="shared" si="309"/>
        <v>1512</v>
      </c>
      <c r="F259" s="49">
        <f t="shared" si="309"/>
        <v>1435</v>
      </c>
      <c r="G259" s="49">
        <f t="shared" si="309"/>
        <v>1285</v>
      </c>
      <c r="H259" s="49">
        <f t="shared" si="309"/>
        <v>1452</v>
      </c>
      <c r="I259" s="49">
        <f t="shared" ref="I259:J259" si="310">ROUND(I235*I151/I160,0)</f>
        <v>1472</v>
      </c>
      <c r="J259" s="49">
        <f t="shared" si="310"/>
        <v>1738</v>
      </c>
      <c r="K259" s="49">
        <f t="shared" ref="K259:L259" si="311">ROUND(K235*K151/K160,0)</f>
        <v>1466</v>
      </c>
      <c r="L259" s="49">
        <f t="shared" si="311"/>
        <v>1394</v>
      </c>
      <c r="M259" s="49">
        <f t="shared" ref="M259:N259" si="312">ROUND(M235*M151/M160,0)</f>
        <v>697</v>
      </c>
      <c r="N259" s="49">
        <f t="shared" si="312"/>
        <v>997</v>
      </c>
      <c r="O259" s="49">
        <f t="shared" ref="O259" si="313">ROUND(O235*O151/O160,0)</f>
        <v>1015</v>
      </c>
    </row>
    <row r="260" spans="1:16" x14ac:dyDescent="0.15">
      <c r="B260" s="106" t="s">
        <v>166</v>
      </c>
      <c r="C260" s="53">
        <f>ROUND(C236*C152/C161,0)</f>
        <v>769</v>
      </c>
      <c r="D260" s="53">
        <f t="shared" ref="D260:H260" si="314">ROUND(D236*D152/D161,0)</f>
        <v>864</v>
      </c>
      <c r="E260" s="53">
        <f t="shared" si="314"/>
        <v>808</v>
      </c>
      <c r="F260" s="53">
        <f t="shared" si="314"/>
        <v>821</v>
      </c>
      <c r="G260" s="53">
        <f t="shared" si="314"/>
        <v>800</v>
      </c>
      <c r="H260" s="53">
        <f t="shared" si="314"/>
        <v>1016</v>
      </c>
      <c r="I260" s="53">
        <f t="shared" ref="I260:J260" si="315">ROUND(I236*I152/I161,0)</f>
        <v>1118</v>
      </c>
      <c r="J260" s="53">
        <f t="shared" si="315"/>
        <v>1167</v>
      </c>
      <c r="K260" s="53">
        <f t="shared" ref="K260:L260" si="316">ROUND(K236*K152/K161,0)</f>
        <v>1177</v>
      </c>
      <c r="L260" s="53">
        <f t="shared" si="316"/>
        <v>1213</v>
      </c>
      <c r="M260" s="53">
        <f t="shared" ref="M260:N260" si="317">ROUND(M236*M152/M161,0)</f>
        <v>471</v>
      </c>
      <c r="N260" s="53">
        <f t="shared" si="317"/>
        <v>631</v>
      </c>
      <c r="O260" s="53">
        <f t="shared" ref="O260" si="318">ROUND(O236*O152/O161,0)</f>
        <v>823</v>
      </c>
    </row>
    <row r="261" spans="1:16" x14ac:dyDescent="0.15">
      <c r="B261" s="452" t="s">
        <v>492</v>
      </c>
      <c r="C261" s="451">
        <f>C240+C243+C246+C249+C252+C255+C258-地域観光消費2!D34</f>
        <v>0</v>
      </c>
      <c r="D261" s="451">
        <f>D240+D243+D246+D249+D252+D255+D258-地域観光消費2!E34</f>
        <v>0</v>
      </c>
      <c r="E261" s="451">
        <f>E240+E243+E246+E249+E252+E255+E258-地域観光消費2!F34</f>
        <v>0</v>
      </c>
      <c r="F261" s="451">
        <f>F240+F243+F246+F249+F252+F255+F258-地域観光消費2!G34</f>
        <v>0</v>
      </c>
      <c r="G261" s="451">
        <f>G240+G243+G246+G249+G252+G255+G258-地域観光消費2!H34</f>
        <v>0</v>
      </c>
      <c r="H261" s="451">
        <f>H240+H243+H246+H249+H252+H255+H258-地域観光消費2!I34</f>
        <v>0</v>
      </c>
      <c r="I261" s="451">
        <f>I240+I243+I246+I249+I252+I255+I258-地域観光消費2!J34</f>
        <v>0</v>
      </c>
      <c r="J261" s="451">
        <f>J240+J243+J246+J249+J252+J255+J258-地域観光消費2!K34</f>
        <v>0</v>
      </c>
      <c r="K261" s="451">
        <f>K240+K243+K246+K249+K252+K255+K258-地域観光消費2!L34</f>
        <v>0</v>
      </c>
      <c r="L261" s="451">
        <f>L240+L243+L246+L249+L252+L255+L258-地域観光消費2!M34</f>
        <v>0</v>
      </c>
      <c r="M261" s="451">
        <f>M240+M243+M246+M249+M252+M255+M258-地域観光消費2!N34</f>
        <v>0</v>
      </c>
      <c r="N261" s="451">
        <f>N240+N243+N246+N249+N252+N255+N258-地域観光消費2!O34</f>
        <v>0</v>
      </c>
      <c r="O261" s="451">
        <f>O240+O243+O246+O249+O252+O255+O258-地域観光消費2!P34</f>
        <v>0</v>
      </c>
    </row>
    <row r="263" spans="1:16" x14ac:dyDescent="0.15">
      <c r="A263" t="s">
        <v>174</v>
      </c>
      <c r="B263" s="67"/>
      <c r="C263" s="345" t="s">
        <v>169</v>
      </c>
      <c r="D263" s="345" t="s">
        <v>70</v>
      </c>
      <c r="E263" s="789" t="s">
        <v>67</v>
      </c>
      <c r="F263" s="345" t="s">
        <v>61</v>
      </c>
      <c r="G263" s="345" t="s">
        <v>60</v>
      </c>
      <c r="H263" s="345" t="s">
        <v>75</v>
      </c>
      <c r="I263" s="345" t="s">
        <v>76</v>
      </c>
      <c r="J263" s="67" t="s">
        <v>404</v>
      </c>
      <c r="K263" s="67" t="s">
        <v>445</v>
      </c>
      <c r="L263" s="345" t="s">
        <v>464</v>
      </c>
      <c r="M263" s="345" t="s">
        <v>514</v>
      </c>
      <c r="N263" s="345" t="s">
        <v>2170</v>
      </c>
      <c r="O263" s="345" t="s">
        <v>2197</v>
      </c>
    </row>
    <row r="264" spans="1:16" x14ac:dyDescent="0.15">
      <c r="B264" s="43" t="s">
        <v>198</v>
      </c>
      <c r="C264" s="47">
        <f>C265+C266</f>
        <v>3048</v>
      </c>
      <c r="D264" s="47">
        <f t="shared" ref="D264:H264" si="319">D265+D266</f>
        <v>2674</v>
      </c>
      <c r="E264" s="47">
        <f t="shared" si="319"/>
        <v>2920</v>
      </c>
      <c r="F264" s="47">
        <f t="shared" si="319"/>
        <v>2899</v>
      </c>
      <c r="G264" s="47">
        <f t="shared" si="319"/>
        <v>2740</v>
      </c>
      <c r="H264" s="47">
        <f t="shared" si="319"/>
        <v>2878</v>
      </c>
      <c r="I264" s="47">
        <f t="shared" ref="I264:J264" si="320">I265+I266</f>
        <v>2964</v>
      </c>
      <c r="J264" s="47">
        <f t="shared" si="320"/>
        <v>3085</v>
      </c>
      <c r="K264" s="47">
        <f t="shared" ref="K264:L264" si="321">K265+K266</f>
        <v>3008</v>
      </c>
      <c r="L264" s="47">
        <f t="shared" si="321"/>
        <v>3039</v>
      </c>
      <c r="M264" s="47">
        <f t="shared" ref="M264:N264" si="322">M265+M266</f>
        <v>1808</v>
      </c>
      <c r="N264" s="47">
        <f t="shared" si="322"/>
        <v>2089</v>
      </c>
      <c r="O264" s="47">
        <f t="shared" ref="O264" si="323">O265+O266</f>
        <v>2416</v>
      </c>
    </row>
    <row r="265" spans="1:16" x14ac:dyDescent="0.15">
      <c r="B265" s="102" t="s">
        <v>165</v>
      </c>
      <c r="C265" s="49">
        <f>ROUND(C86*C97/C160,0)</f>
        <v>2115</v>
      </c>
      <c r="D265" s="49">
        <f t="shared" ref="D265:I265" si="324">ROUND(D86*D97/D160,0)</f>
        <v>1659</v>
      </c>
      <c r="E265" s="49">
        <f t="shared" si="324"/>
        <v>1853</v>
      </c>
      <c r="F265" s="49">
        <f t="shared" si="324"/>
        <v>1923</v>
      </c>
      <c r="G265" s="49">
        <f t="shared" si="324"/>
        <v>1850</v>
      </c>
      <c r="H265" s="49">
        <f t="shared" si="324"/>
        <v>1840</v>
      </c>
      <c r="I265" s="49">
        <f t="shared" si="324"/>
        <v>1934</v>
      </c>
      <c r="J265" s="49">
        <f t="shared" ref="J265:K265" si="325">ROUND(J86*J97/J160,0)</f>
        <v>1895</v>
      </c>
      <c r="K265" s="49">
        <f t="shared" si="325"/>
        <v>1861</v>
      </c>
      <c r="L265" s="49">
        <f t="shared" ref="L265:M265" si="326">ROUND(L86*L97/L160,0)</f>
        <v>1916</v>
      </c>
      <c r="M265" s="49">
        <f t="shared" si="326"/>
        <v>948</v>
      </c>
      <c r="N265" s="49">
        <f t="shared" ref="N265:O265" si="327">ROUND(N86*N97/N160,0)</f>
        <v>1195</v>
      </c>
      <c r="O265" s="49">
        <f t="shared" si="327"/>
        <v>1294</v>
      </c>
    </row>
    <row r="266" spans="1:16" x14ac:dyDescent="0.15">
      <c r="B266" s="103" t="s">
        <v>166</v>
      </c>
      <c r="C266" s="49">
        <f>ROUND(C87*C98/C161,0)</f>
        <v>933</v>
      </c>
      <c r="D266" s="49">
        <f t="shared" ref="D266:I266" si="328">ROUND(D87*D98/D161,0)</f>
        <v>1015</v>
      </c>
      <c r="E266" s="49">
        <f t="shared" si="328"/>
        <v>1067</v>
      </c>
      <c r="F266" s="49">
        <f t="shared" si="328"/>
        <v>976</v>
      </c>
      <c r="G266" s="49">
        <f t="shared" si="328"/>
        <v>890</v>
      </c>
      <c r="H266" s="49">
        <f t="shared" si="328"/>
        <v>1038</v>
      </c>
      <c r="I266" s="49">
        <f t="shared" si="328"/>
        <v>1030</v>
      </c>
      <c r="J266" s="49">
        <f t="shared" ref="J266:K266" si="329">ROUND(J87*J98/J161,0)</f>
        <v>1190</v>
      </c>
      <c r="K266" s="49">
        <f t="shared" si="329"/>
        <v>1147</v>
      </c>
      <c r="L266" s="49">
        <f t="shared" ref="L266:M266" si="330">ROUND(L87*L98/L161,0)</f>
        <v>1123</v>
      </c>
      <c r="M266" s="49">
        <f t="shared" si="330"/>
        <v>860</v>
      </c>
      <c r="N266" s="49">
        <f t="shared" ref="N266:O266" si="331">ROUND(N87*N98/N161,0)</f>
        <v>894</v>
      </c>
      <c r="O266" s="49">
        <f t="shared" si="331"/>
        <v>1122</v>
      </c>
    </row>
    <row r="267" spans="1:16" x14ac:dyDescent="0.15">
      <c r="B267" s="43" t="s">
        <v>199</v>
      </c>
      <c r="C267" s="47">
        <f>C268+C269</f>
        <v>6732</v>
      </c>
      <c r="D267" s="47">
        <f t="shared" ref="D267:H267" si="332">D268+D269</f>
        <v>6624</v>
      </c>
      <c r="E267" s="47">
        <f t="shared" si="332"/>
        <v>6490</v>
      </c>
      <c r="F267" s="47">
        <f t="shared" si="332"/>
        <v>6747</v>
      </c>
      <c r="G267" s="47">
        <f t="shared" si="332"/>
        <v>6549</v>
      </c>
      <c r="H267" s="47">
        <f t="shared" si="332"/>
        <v>7262</v>
      </c>
      <c r="I267" s="47">
        <f t="shared" ref="I267:J267" si="333">I268+I269</f>
        <v>8108</v>
      </c>
      <c r="J267" s="47">
        <f t="shared" si="333"/>
        <v>8227</v>
      </c>
      <c r="K267" s="47">
        <f t="shared" ref="K267:L267" si="334">K268+K269</f>
        <v>7831</v>
      </c>
      <c r="L267" s="47">
        <f t="shared" si="334"/>
        <v>8001</v>
      </c>
      <c r="M267" s="47">
        <f t="shared" ref="M267:N267" si="335">M268+M269</f>
        <v>3912</v>
      </c>
      <c r="N267" s="47">
        <f t="shared" si="335"/>
        <v>5243</v>
      </c>
      <c r="O267" s="47">
        <f t="shared" ref="O267" si="336">O268+O269</f>
        <v>7541</v>
      </c>
    </row>
    <row r="268" spans="1:16" x14ac:dyDescent="0.15">
      <c r="B268" s="457" t="s">
        <v>165</v>
      </c>
      <c r="C268" s="114">
        <f>ROUND(C86*C106/C160,0)</f>
        <v>5944</v>
      </c>
      <c r="D268" s="114">
        <f>ROUND(D86*D106/D160,0)+1</f>
        <v>6140</v>
      </c>
      <c r="E268" s="114">
        <f>ROUND(E86*E106/E160,0)+1</f>
        <v>6028</v>
      </c>
      <c r="F268" s="114">
        <f>ROUND(F86*F106/F160,0)+2</f>
        <v>6369</v>
      </c>
      <c r="G268" s="114">
        <f t="shared" ref="G268:K268" si="337">ROUND(G86*G106/G160,0)</f>
        <v>6202</v>
      </c>
      <c r="H268" s="114">
        <f t="shared" si="337"/>
        <v>6898</v>
      </c>
      <c r="I268" s="114">
        <f>ROUND(I86*I106/I160,0)-1</f>
        <v>7749</v>
      </c>
      <c r="J268" s="114">
        <f>ROUND(J86*J106/J160,0)+1</f>
        <v>7763</v>
      </c>
      <c r="K268" s="114">
        <f t="shared" si="337"/>
        <v>7344</v>
      </c>
      <c r="L268" s="114">
        <f>ROUND(L86*L106/L160,0)+1</f>
        <v>7599</v>
      </c>
      <c r="M268" s="114">
        <f>ROUND(M86*M106/M160,0)+1</f>
        <v>3726</v>
      </c>
      <c r="N268" s="114">
        <f>ROUND(N86*N106/N160,0)-1</f>
        <v>4997</v>
      </c>
      <c r="O268" s="114">
        <f>ROUND(O86*O106/O160,0)+1</f>
        <v>7168</v>
      </c>
      <c r="P268" t="s">
        <v>495</v>
      </c>
    </row>
    <row r="269" spans="1:16" x14ac:dyDescent="0.15">
      <c r="B269" s="106" t="s">
        <v>166</v>
      </c>
      <c r="C269" s="53">
        <f>ROUND(C87*C107/C161,0)</f>
        <v>788</v>
      </c>
      <c r="D269" s="53">
        <f t="shared" ref="D269:I269" si="338">ROUND(D87*D107/D161,0)</f>
        <v>484</v>
      </c>
      <c r="E269" s="53">
        <f t="shared" si="338"/>
        <v>462</v>
      </c>
      <c r="F269" s="53">
        <f t="shared" si="338"/>
        <v>378</v>
      </c>
      <c r="G269" s="53">
        <f t="shared" si="338"/>
        <v>347</v>
      </c>
      <c r="H269" s="53">
        <f t="shared" si="338"/>
        <v>364</v>
      </c>
      <c r="I269" s="53">
        <f t="shared" si="338"/>
        <v>359</v>
      </c>
      <c r="J269" s="53">
        <f t="shared" ref="J269:K269" si="339">ROUND(J87*J107/J161,0)</f>
        <v>464</v>
      </c>
      <c r="K269" s="53">
        <f t="shared" si="339"/>
        <v>487</v>
      </c>
      <c r="L269" s="53">
        <f t="shared" ref="L269:M269" si="340">ROUND(L87*L107/L161,0)</f>
        <v>402</v>
      </c>
      <c r="M269" s="53">
        <f t="shared" si="340"/>
        <v>186</v>
      </c>
      <c r="N269" s="53">
        <f t="shared" ref="N269:O269" si="341">ROUND(N87*N107/N161,0)</f>
        <v>246</v>
      </c>
      <c r="O269" s="53">
        <f t="shared" si="341"/>
        <v>373</v>
      </c>
    </row>
    <row r="270" spans="1:16" x14ac:dyDescent="0.15">
      <c r="B270" t="s">
        <v>200</v>
      </c>
      <c r="C270" s="47">
        <f>C271+C272</f>
        <v>6182</v>
      </c>
      <c r="D270" s="47">
        <f t="shared" ref="D270:H270" si="342">D271+D272</f>
        <v>6030</v>
      </c>
      <c r="E270" s="47">
        <f t="shared" si="342"/>
        <v>6097</v>
      </c>
      <c r="F270" s="47">
        <f t="shared" si="342"/>
        <v>6130</v>
      </c>
      <c r="G270" s="47">
        <f t="shared" si="342"/>
        <v>5989</v>
      </c>
      <c r="H270" s="47">
        <f t="shared" si="342"/>
        <v>7133</v>
      </c>
      <c r="I270" s="47">
        <f t="shared" ref="I270:J270" si="343">I271+I272</f>
        <v>7259</v>
      </c>
      <c r="J270" s="47">
        <f t="shared" si="343"/>
        <v>7332</v>
      </c>
      <c r="K270" s="47">
        <f t="shared" ref="K270:L270" si="344">K271+K272</f>
        <v>6939</v>
      </c>
      <c r="L270" s="47">
        <f t="shared" si="344"/>
        <v>7386</v>
      </c>
      <c r="M270" s="47">
        <f t="shared" ref="M270:N270" si="345">M271+M272</f>
        <v>3502</v>
      </c>
      <c r="N270" s="47">
        <f t="shared" si="345"/>
        <v>5070</v>
      </c>
      <c r="O270" s="47">
        <f t="shared" ref="O270" si="346">O271+O272</f>
        <v>6705</v>
      </c>
    </row>
    <row r="271" spans="1:16" x14ac:dyDescent="0.15">
      <c r="B271" s="102" t="s">
        <v>165</v>
      </c>
      <c r="C271" s="49">
        <f>ROUND(C86*C115/C160,0)</f>
        <v>4067</v>
      </c>
      <c r="D271" s="49">
        <f t="shared" ref="D271:I271" si="347">ROUND(D86*D115/D160,0)</f>
        <v>3918</v>
      </c>
      <c r="E271" s="49">
        <f t="shared" si="347"/>
        <v>3793</v>
      </c>
      <c r="F271" s="49">
        <f t="shared" si="347"/>
        <v>4027</v>
      </c>
      <c r="G271" s="49">
        <f t="shared" si="347"/>
        <v>3702</v>
      </c>
      <c r="H271" s="49">
        <f t="shared" si="347"/>
        <v>4037</v>
      </c>
      <c r="I271" s="49">
        <f t="shared" si="347"/>
        <v>4172</v>
      </c>
      <c r="J271" s="49">
        <f t="shared" ref="J271:K271" si="348">ROUND(J86*J115/J160,0)</f>
        <v>4368</v>
      </c>
      <c r="K271" s="49">
        <f t="shared" si="348"/>
        <v>4252</v>
      </c>
      <c r="L271" s="49">
        <f t="shared" ref="L271:M271" si="349">ROUND(L86*L115/L160,0)</f>
        <v>4838</v>
      </c>
      <c r="M271" s="49">
        <f t="shared" si="349"/>
        <v>1820</v>
      </c>
      <c r="N271" s="49">
        <f t="shared" ref="N271:O271" si="350">ROUND(N86*N115/N160,0)</f>
        <v>3020</v>
      </c>
      <c r="O271" s="49">
        <f t="shared" si="350"/>
        <v>3084</v>
      </c>
    </row>
    <row r="272" spans="1:16" x14ac:dyDescent="0.15">
      <c r="B272" s="103" t="s">
        <v>166</v>
      </c>
      <c r="C272" s="49">
        <f>ROUND(C87*C116/C161,0)</f>
        <v>2115</v>
      </c>
      <c r="D272" s="49">
        <f t="shared" ref="D272:I272" si="351">ROUND(D87*D116/D161,0)</f>
        <v>2112</v>
      </c>
      <c r="E272" s="49">
        <f t="shared" si="351"/>
        <v>2304</v>
      </c>
      <c r="F272" s="49">
        <f t="shared" si="351"/>
        <v>2103</v>
      </c>
      <c r="G272" s="49">
        <f t="shared" si="351"/>
        <v>2287</v>
      </c>
      <c r="H272" s="49">
        <f t="shared" si="351"/>
        <v>3096</v>
      </c>
      <c r="I272" s="49">
        <f t="shared" si="351"/>
        <v>3087</v>
      </c>
      <c r="J272" s="49">
        <f t="shared" ref="J272:K272" si="352">ROUND(J87*J116/J161,0)</f>
        <v>2964</v>
      </c>
      <c r="K272" s="49">
        <f t="shared" si="352"/>
        <v>2687</v>
      </c>
      <c r="L272" s="49">
        <f t="shared" ref="L272:M272" si="353">ROUND(L87*L116/L161,0)</f>
        <v>2548</v>
      </c>
      <c r="M272" s="49">
        <f t="shared" si="353"/>
        <v>1682</v>
      </c>
      <c r="N272" s="49">
        <f t="shared" ref="N272:O272" si="354">ROUND(N87*N116/N161,0)</f>
        <v>2050</v>
      </c>
      <c r="O272" s="49">
        <f t="shared" si="354"/>
        <v>3621</v>
      </c>
    </row>
    <row r="273" spans="1:15" x14ac:dyDescent="0.15">
      <c r="B273" s="43" t="s">
        <v>201</v>
      </c>
      <c r="C273" s="47">
        <f>C274+C275</f>
        <v>4337</v>
      </c>
      <c r="D273" s="47">
        <f t="shared" ref="D273:H273" si="355">D274+D275</f>
        <v>4342</v>
      </c>
      <c r="E273" s="47">
        <f t="shared" si="355"/>
        <v>4222</v>
      </c>
      <c r="F273" s="47">
        <f t="shared" si="355"/>
        <v>4562</v>
      </c>
      <c r="G273" s="47">
        <f t="shared" si="355"/>
        <v>4146</v>
      </c>
      <c r="H273" s="47">
        <f t="shared" si="355"/>
        <v>4800</v>
      </c>
      <c r="I273" s="47">
        <f t="shared" ref="I273:J273" si="356">I274+I275</f>
        <v>4749</v>
      </c>
      <c r="J273" s="47">
        <f t="shared" si="356"/>
        <v>4370</v>
      </c>
      <c r="K273" s="47">
        <f t="shared" ref="K273:L273" si="357">K274+K275</f>
        <v>4377</v>
      </c>
      <c r="L273" s="47">
        <f t="shared" si="357"/>
        <v>4265</v>
      </c>
      <c r="M273" s="47">
        <f t="shared" ref="M273:N273" si="358">M274+M275</f>
        <v>2918</v>
      </c>
      <c r="N273" s="47">
        <f t="shared" si="358"/>
        <v>3632</v>
      </c>
      <c r="O273" s="47">
        <f t="shared" ref="O273" si="359">O274+O275</f>
        <v>4060</v>
      </c>
    </row>
    <row r="274" spans="1:15" x14ac:dyDescent="0.15">
      <c r="B274" s="102" t="s">
        <v>165</v>
      </c>
      <c r="C274" s="49">
        <f>ROUND(C86*C124/C160,0)</f>
        <v>3609</v>
      </c>
      <c r="D274" s="49">
        <f t="shared" ref="D274:I274" si="360">ROUND(D86*D124/D160,0)</f>
        <v>3605</v>
      </c>
      <c r="E274" s="49">
        <f t="shared" si="360"/>
        <v>3444</v>
      </c>
      <c r="F274" s="49">
        <f t="shared" si="360"/>
        <v>3846</v>
      </c>
      <c r="G274" s="49">
        <f t="shared" si="360"/>
        <v>3454</v>
      </c>
      <c r="H274" s="49">
        <f t="shared" si="360"/>
        <v>3898</v>
      </c>
      <c r="I274" s="49">
        <f t="shared" si="360"/>
        <v>3906</v>
      </c>
      <c r="J274" s="49">
        <f t="shared" ref="J274:K274" si="361">ROUND(J86*J124/J160,0)</f>
        <v>3601</v>
      </c>
      <c r="K274" s="49">
        <f t="shared" si="361"/>
        <v>3640</v>
      </c>
      <c r="L274" s="49">
        <f t="shared" ref="L274:M274" si="362">ROUND(L86*L124/L160,0)</f>
        <v>3587</v>
      </c>
      <c r="M274" s="49">
        <f t="shared" si="362"/>
        <v>2407</v>
      </c>
      <c r="N274" s="49">
        <f t="shared" ref="N274:O274" si="363">ROUND(N86*N124/N160,0)</f>
        <v>3078</v>
      </c>
      <c r="O274" s="49">
        <f t="shared" si="363"/>
        <v>3428</v>
      </c>
    </row>
    <row r="275" spans="1:15" x14ac:dyDescent="0.15">
      <c r="B275" s="106" t="s">
        <v>166</v>
      </c>
      <c r="C275" s="53">
        <f>ROUND(C87*C125/C161,0)</f>
        <v>728</v>
      </c>
      <c r="D275" s="53">
        <f t="shared" ref="D275:I275" si="364">ROUND(D87*D125/D161,0)</f>
        <v>737</v>
      </c>
      <c r="E275" s="53">
        <f t="shared" si="364"/>
        <v>778</v>
      </c>
      <c r="F275" s="53">
        <f t="shared" si="364"/>
        <v>716</v>
      </c>
      <c r="G275" s="53">
        <f t="shared" si="364"/>
        <v>692</v>
      </c>
      <c r="H275" s="53">
        <f t="shared" si="364"/>
        <v>902</v>
      </c>
      <c r="I275" s="53">
        <f t="shared" si="364"/>
        <v>843</v>
      </c>
      <c r="J275" s="53">
        <f t="shared" ref="J275:K275" si="365">ROUND(J87*J125/J161,0)</f>
        <v>769</v>
      </c>
      <c r="K275" s="53">
        <f t="shared" si="365"/>
        <v>737</v>
      </c>
      <c r="L275" s="53">
        <f t="shared" ref="L275:M275" si="366">ROUND(L87*L125/L161,0)</f>
        <v>678</v>
      </c>
      <c r="M275" s="53">
        <f t="shared" si="366"/>
        <v>511</v>
      </c>
      <c r="N275" s="53">
        <f t="shared" ref="N275:O275" si="367">ROUND(N87*N125/N161,0)</f>
        <v>554</v>
      </c>
      <c r="O275" s="53">
        <f t="shared" si="367"/>
        <v>632</v>
      </c>
    </row>
    <row r="276" spans="1:15" x14ac:dyDescent="0.15">
      <c r="B276" t="s">
        <v>202</v>
      </c>
      <c r="C276" s="47">
        <f>C277+C278</f>
        <v>819</v>
      </c>
      <c r="D276" s="47">
        <f t="shared" ref="D276:H276" si="368">D277+D278</f>
        <v>784</v>
      </c>
      <c r="E276" s="47">
        <f t="shared" si="368"/>
        <v>674</v>
      </c>
      <c r="F276" s="47">
        <f t="shared" si="368"/>
        <v>614</v>
      </c>
      <c r="G276" s="47">
        <f t="shared" si="368"/>
        <v>602</v>
      </c>
      <c r="H276" s="47">
        <f t="shared" si="368"/>
        <v>680</v>
      </c>
      <c r="I276" s="47">
        <f t="shared" ref="I276:J276" si="369">I277+I278</f>
        <v>662</v>
      </c>
      <c r="J276" s="47">
        <f t="shared" si="369"/>
        <v>707</v>
      </c>
      <c r="K276" s="47">
        <f t="shared" ref="K276:L276" si="370">K277+K278</f>
        <v>705</v>
      </c>
      <c r="L276" s="47">
        <f t="shared" si="370"/>
        <v>684</v>
      </c>
      <c r="M276" s="47">
        <f t="shared" ref="M276:N276" si="371">M277+M278</f>
        <v>213</v>
      </c>
      <c r="N276" s="47">
        <f t="shared" si="371"/>
        <v>269</v>
      </c>
      <c r="O276" s="47">
        <f t="shared" ref="O276" si="372">O277+O278</f>
        <v>477</v>
      </c>
    </row>
    <row r="277" spans="1:15" x14ac:dyDescent="0.15">
      <c r="B277" s="102" t="s">
        <v>165</v>
      </c>
      <c r="C277" s="49">
        <f>ROUND(C86*C133/C160,0)</f>
        <v>631</v>
      </c>
      <c r="D277" s="49">
        <f t="shared" ref="D277:I277" si="373">ROUND(D86*D133/D160,0)</f>
        <v>754</v>
      </c>
      <c r="E277" s="49">
        <f t="shared" si="373"/>
        <v>537</v>
      </c>
      <c r="F277" s="49">
        <f t="shared" si="373"/>
        <v>470</v>
      </c>
      <c r="G277" s="49">
        <f t="shared" si="373"/>
        <v>444</v>
      </c>
      <c r="H277" s="49">
        <f t="shared" si="373"/>
        <v>460</v>
      </c>
      <c r="I277" s="49">
        <f t="shared" si="373"/>
        <v>450</v>
      </c>
      <c r="J277" s="49">
        <f t="shared" ref="J277:K277" si="374">ROUND(J86*J133/J160,0)</f>
        <v>508</v>
      </c>
      <c r="K277" s="49">
        <f t="shared" si="374"/>
        <v>526</v>
      </c>
      <c r="L277" s="49">
        <f t="shared" ref="L277:M277" si="375">ROUND(L86*L133/L160,0)</f>
        <v>512</v>
      </c>
      <c r="M277" s="49">
        <f t="shared" si="375"/>
        <v>73</v>
      </c>
      <c r="N277" s="49">
        <f t="shared" ref="N277:O277" si="376">ROUND(N86*N133/N160,0)</f>
        <v>137</v>
      </c>
      <c r="O277" s="49">
        <f t="shared" si="376"/>
        <v>322</v>
      </c>
    </row>
    <row r="278" spans="1:15" x14ac:dyDescent="0.15">
      <c r="B278" s="103" t="s">
        <v>166</v>
      </c>
      <c r="C278" s="49">
        <f>ROUND(C87*C134/C161,0)</f>
        <v>188</v>
      </c>
      <c r="D278" s="49">
        <f t="shared" ref="D278:I278" si="377">ROUND(D87*D134/D161,0)</f>
        <v>30</v>
      </c>
      <c r="E278" s="49">
        <f t="shared" si="377"/>
        <v>137</v>
      </c>
      <c r="F278" s="49">
        <f t="shared" si="377"/>
        <v>144</v>
      </c>
      <c r="G278" s="49">
        <f t="shared" si="377"/>
        <v>158</v>
      </c>
      <c r="H278" s="49">
        <f t="shared" si="377"/>
        <v>220</v>
      </c>
      <c r="I278" s="49">
        <f t="shared" si="377"/>
        <v>212</v>
      </c>
      <c r="J278" s="49">
        <f t="shared" ref="J278:K278" si="378">ROUND(J87*J134/J161,0)</f>
        <v>199</v>
      </c>
      <c r="K278" s="49">
        <f t="shared" si="378"/>
        <v>179</v>
      </c>
      <c r="L278" s="49">
        <f t="shared" ref="L278:M278" si="379">ROUND(L87*L134/L161,0)</f>
        <v>172</v>
      </c>
      <c r="M278" s="49">
        <f t="shared" si="379"/>
        <v>140</v>
      </c>
      <c r="N278" s="49">
        <f t="shared" ref="N278:O278" si="380">ROUND(N87*N134/N161,0)</f>
        <v>132</v>
      </c>
      <c r="O278" s="49">
        <f t="shared" si="380"/>
        <v>155</v>
      </c>
    </row>
    <row r="279" spans="1:15" x14ac:dyDescent="0.15">
      <c r="B279" s="43" t="s">
        <v>203</v>
      </c>
      <c r="C279" s="47">
        <f>C280+C281</f>
        <v>1266</v>
      </c>
      <c r="D279" s="47">
        <f t="shared" ref="D279:H279" si="381">D280+D281</f>
        <v>1369</v>
      </c>
      <c r="E279" s="47">
        <f t="shared" si="381"/>
        <v>1258</v>
      </c>
      <c r="F279" s="47">
        <f t="shared" si="381"/>
        <v>1157</v>
      </c>
      <c r="G279" s="47">
        <f t="shared" si="381"/>
        <v>1071</v>
      </c>
      <c r="H279" s="47">
        <f t="shared" si="381"/>
        <v>1126</v>
      </c>
      <c r="I279" s="47">
        <f t="shared" ref="I279:J279" si="382">I280+I281</f>
        <v>1234</v>
      </c>
      <c r="J279" s="47">
        <f t="shared" si="382"/>
        <v>1381</v>
      </c>
      <c r="K279" s="47">
        <f t="shared" ref="K279:L279" si="383">K280+K281</f>
        <v>1164</v>
      </c>
      <c r="L279" s="47">
        <f t="shared" si="383"/>
        <v>1145</v>
      </c>
      <c r="M279" s="47">
        <f t="shared" ref="M279:N279" si="384">M280+M281</f>
        <v>577</v>
      </c>
      <c r="N279" s="47">
        <f t="shared" si="384"/>
        <v>853</v>
      </c>
      <c r="O279" s="47">
        <f t="shared" ref="O279" si="385">O280+O281</f>
        <v>967</v>
      </c>
    </row>
    <row r="280" spans="1:15" x14ac:dyDescent="0.15">
      <c r="B280" s="102" t="s">
        <v>165</v>
      </c>
      <c r="C280" s="49">
        <f>ROUND(C86*C142/C160,0)</f>
        <v>1069</v>
      </c>
      <c r="D280" s="49">
        <f t="shared" ref="D280:I280" si="386">ROUND(D86*D142/D160,0)</f>
        <v>1150</v>
      </c>
      <c r="E280" s="49">
        <f t="shared" si="386"/>
        <v>1061</v>
      </c>
      <c r="F280" s="49">
        <f t="shared" si="386"/>
        <v>993</v>
      </c>
      <c r="G280" s="49">
        <f t="shared" si="386"/>
        <v>921</v>
      </c>
      <c r="H280" s="49">
        <f t="shared" si="386"/>
        <v>1062</v>
      </c>
      <c r="I280" s="49">
        <f t="shared" si="386"/>
        <v>1169</v>
      </c>
      <c r="J280" s="49">
        <f t="shared" ref="J280:K280" si="387">ROUND(J86*J142/J160,0)</f>
        <v>1318</v>
      </c>
      <c r="K280" s="49">
        <f t="shared" si="387"/>
        <v>1108</v>
      </c>
      <c r="L280" s="49">
        <f t="shared" ref="L280:M280" si="388">ROUND(L86*L142/L160,0)</f>
        <v>1095</v>
      </c>
      <c r="M280" s="49">
        <f t="shared" si="388"/>
        <v>557</v>
      </c>
      <c r="N280" s="49">
        <f t="shared" ref="N280:O280" si="389">ROUND(N86*N142/N160,0)</f>
        <v>822</v>
      </c>
      <c r="O280" s="49">
        <f t="shared" si="389"/>
        <v>924</v>
      </c>
    </row>
    <row r="281" spans="1:15" x14ac:dyDescent="0.15">
      <c r="B281" s="106" t="s">
        <v>166</v>
      </c>
      <c r="C281" s="53">
        <f>ROUND(C87*C143/C161,0)</f>
        <v>197</v>
      </c>
      <c r="D281" s="53">
        <f t="shared" ref="D281:I281" si="390">ROUND(D87*D143/D161,0)</f>
        <v>219</v>
      </c>
      <c r="E281" s="53">
        <f t="shared" si="390"/>
        <v>197</v>
      </c>
      <c r="F281" s="53">
        <f t="shared" si="390"/>
        <v>164</v>
      </c>
      <c r="G281" s="53">
        <f t="shared" si="390"/>
        <v>150</v>
      </c>
      <c r="H281" s="53">
        <f t="shared" si="390"/>
        <v>64</v>
      </c>
      <c r="I281" s="53">
        <f t="shared" si="390"/>
        <v>65</v>
      </c>
      <c r="J281" s="53">
        <f t="shared" ref="J281:K281" si="391">ROUND(J87*J143/J161,0)</f>
        <v>63</v>
      </c>
      <c r="K281" s="53">
        <f t="shared" si="391"/>
        <v>56</v>
      </c>
      <c r="L281" s="53">
        <f t="shared" ref="L281:M281" si="392">ROUND(L87*L143/L161,0)</f>
        <v>50</v>
      </c>
      <c r="M281" s="53">
        <f t="shared" si="392"/>
        <v>20</v>
      </c>
      <c r="N281" s="53">
        <f t="shared" ref="N281:O281" si="393">ROUND(N87*N143/N161,0)</f>
        <v>31</v>
      </c>
      <c r="O281" s="53">
        <f t="shared" si="393"/>
        <v>43</v>
      </c>
    </row>
    <row r="282" spans="1:15" x14ac:dyDescent="0.15">
      <c r="B282" t="s">
        <v>204</v>
      </c>
      <c r="C282" s="47">
        <f>C283+C284</f>
        <v>2669</v>
      </c>
      <c r="D282" s="47">
        <f t="shared" ref="D282:H282" si="394">D283+D284</f>
        <v>2617</v>
      </c>
      <c r="E282" s="47">
        <f t="shared" si="394"/>
        <v>2467</v>
      </c>
      <c r="F282" s="47">
        <f t="shared" si="394"/>
        <v>2448</v>
      </c>
      <c r="G282" s="47">
        <f t="shared" si="394"/>
        <v>2279</v>
      </c>
      <c r="H282" s="47">
        <f t="shared" si="394"/>
        <v>2615</v>
      </c>
      <c r="I282" s="47">
        <f t="shared" ref="I282:J282" si="395">I283+I284</f>
        <v>2697</v>
      </c>
      <c r="J282" s="47">
        <f t="shared" si="395"/>
        <v>3104</v>
      </c>
      <c r="K282" s="47">
        <f t="shared" ref="K282:L282" si="396">K283+K284</f>
        <v>3045</v>
      </c>
      <c r="L282" s="47">
        <f t="shared" si="396"/>
        <v>3187</v>
      </c>
      <c r="M282" s="47">
        <f t="shared" ref="M282:N282" si="397">M283+M284</f>
        <v>1766</v>
      </c>
      <c r="N282" s="47">
        <f t="shared" si="397"/>
        <v>2225</v>
      </c>
      <c r="O282" s="47">
        <f t="shared" ref="O282" si="398">O283+O284</f>
        <v>2673</v>
      </c>
    </row>
    <row r="283" spans="1:15" x14ac:dyDescent="0.15">
      <c r="B283" s="102" t="s">
        <v>165</v>
      </c>
      <c r="C283" s="49">
        <f>ROUND(C86*C151/C160,0)</f>
        <v>2172</v>
      </c>
      <c r="D283" s="49">
        <f t="shared" ref="D283:I283" si="399">ROUND(D86*D151/D160,0)</f>
        <v>2071</v>
      </c>
      <c r="E283" s="49">
        <f t="shared" si="399"/>
        <v>1923</v>
      </c>
      <c r="F283" s="49">
        <f t="shared" si="399"/>
        <v>1950</v>
      </c>
      <c r="G283" s="49">
        <f t="shared" si="399"/>
        <v>1771</v>
      </c>
      <c r="H283" s="49">
        <f t="shared" si="399"/>
        <v>1902</v>
      </c>
      <c r="I283" s="49">
        <f t="shared" si="399"/>
        <v>1956</v>
      </c>
      <c r="J283" s="49">
        <f t="shared" ref="J283:K283" si="400">ROUND(J86*J151/J160,0)</f>
        <v>2369</v>
      </c>
      <c r="K283" s="49">
        <f t="shared" si="400"/>
        <v>2319</v>
      </c>
      <c r="L283" s="49">
        <f t="shared" ref="L283:M283" si="401">ROUND(L86*L151/L160,0)</f>
        <v>2526</v>
      </c>
      <c r="M283" s="49">
        <f t="shared" si="401"/>
        <v>1474</v>
      </c>
      <c r="N283" s="49">
        <f t="shared" ref="N283:O283" si="402">ROUND(N86*N151/N160,0)</f>
        <v>1883</v>
      </c>
      <c r="O283" s="49">
        <f t="shared" si="402"/>
        <v>2159</v>
      </c>
    </row>
    <row r="284" spans="1:15" x14ac:dyDescent="0.15">
      <c r="B284" s="106" t="s">
        <v>166</v>
      </c>
      <c r="C284" s="53">
        <f>ROUND(C87*C152/C161,0)</f>
        <v>497</v>
      </c>
      <c r="D284" s="53">
        <f t="shared" ref="D284:I284" si="403">ROUND(D87*D152/D161,0)</f>
        <v>546</v>
      </c>
      <c r="E284" s="53">
        <f t="shared" si="403"/>
        <v>544</v>
      </c>
      <c r="F284" s="53">
        <f t="shared" si="403"/>
        <v>498</v>
      </c>
      <c r="G284" s="53">
        <f t="shared" si="403"/>
        <v>508</v>
      </c>
      <c r="H284" s="53">
        <f t="shared" si="403"/>
        <v>713</v>
      </c>
      <c r="I284" s="53">
        <f t="shared" si="403"/>
        <v>741</v>
      </c>
      <c r="J284" s="53">
        <f t="shared" ref="J284:K284" si="404">ROUND(J87*J152/J161,0)</f>
        <v>735</v>
      </c>
      <c r="K284" s="53">
        <f t="shared" si="404"/>
        <v>726</v>
      </c>
      <c r="L284" s="53">
        <f t="shared" ref="L284:M284" si="405">ROUND(L87*L152/L161,0)</f>
        <v>661</v>
      </c>
      <c r="M284" s="53">
        <f t="shared" si="405"/>
        <v>292</v>
      </c>
      <c r="N284" s="53">
        <f t="shared" ref="N284:O284" si="406">ROUND(N87*N152/N161,0)</f>
        <v>342</v>
      </c>
      <c r="O284" s="53">
        <f t="shared" si="406"/>
        <v>514</v>
      </c>
    </row>
    <row r="285" spans="1:15" x14ac:dyDescent="0.15">
      <c r="B285" s="452" t="s">
        <v>492</v>
      </c>
      <c r="C285" s="453">
        <f>C264+C267+C270+C273+C276+C279+C282-地域観光消費2!D35</f>
        <v>0</v>
      </c>
      <c r="D285" s="453">
        <f>D264+D267+D270+D273+D276+D279+D282-地域観光消費2!E35</f>
        <v>0</v>
      </c>
      <c r="E285" s="453">
        <f>E264+E267+E270+E273+E276+E279+E282-地域観光消費2!F35</f>
        <v>0</v>
      </c>
      <c r="F285" s="453">
        <f>F264+F267+F270+F273+F276+F279+F282-地域観光消費2!G35</f>
        <v>0</v>
      </c>
      <c r="G285" s="453">
        <f>G264+G267+G270+G273+G276+G279+G282-地域観光消費2!H35</f>
        <v>0</v>
      </c>
      <c r="H285" s="453">
        <f>H264+H267+H270+H273+H276+H279+H282-地域観光消費2!I35</f>
        <v>0</v>
      </c>
      <c r="I285" s="453">
        <f>I264+I267+I270+I273+I276+I279+I282-地域観光消費2!J35</f>
        <v>0</v>
      </c>
      <c r="J285" s="453">
        <f>J264+J267+J270+J273+J276+J279+J282-地域観光消費2!K35</f>
        <v>0</v>
      </c>
      <c r="K285" s="453">
        <f>K264+K267+K270+K273+K276+K279+K282-地域観光消費2!L35</f>
        <v>0</v>
      </c>
      <c r="L285" s="453">
        <f>L264+L267+L270+L273+L276+L279+L282-地域観光消費2!M35</f>
        <v>0</v>
      </c>
      <c r="M285" s="453">
        <f>M264+M267+M270+M273+M276+M279+M282-地域観光消費2!N35</f>
        <v>0</v>
      </c>
      <c r="N285" s="453">
        <f>N264+N267+N270+N273+N276+N279+N282-地域観光消費2!O35</f>
        <v>0</v>
      </c>
      <c r="O285" s="453">
        <f>O264+O267+O270+O273+O276+O279+O282-地域観光消費2!P35</f>
        <v>0</v>
      </c>
    </row>
    <row r="286" spans="1:15" x14ac:dyDescent="0.15">
      <c r="A286" s="93" t="s">
        <v>384</v>
      </c>
      <c r="F286" s="212" t="s">
        <v>491</v>
      </c>
      <c r="H286" s="159" t="s">
        <v>168</v>
      </c>
      <c r="L286" s="61"/>
    </row>
    <row r="287" spans="1:15" x14ac:dyDescent="0.15">
      <c r="A287" s="962" t="s">
        <v>381</v>
      </c>
      <c r="B287" s="962"/>
      <c r="C287" s="67" t="s">
        <v>169</v>
      </c>
      <c r="D287" s="67" t="s">
        <v>303</v>
      </c>
      <c r="E287" s="67" t="s">
        <v>304</v>
      </c>
      <c r="F287" s="67" t="s">
        <v>305</v>
      </c>
      <c r="G287" s="67" t="s">
        <v>306</v>
      </c>
      <c r="H287" s="67" t="s">
        <v>307</v>
      </c>
      <c r="I287" s="67" t="s">
        <v>316</v>
      </c>
      <c r="J287" s="67" t="s">
        <v>404</v>
      </c>
      <c r="K287" s="67" t="s">
        <v>445</v>
      </c>
      <c r="L287" s="67" t="s">
        <v>464</v>
      </c>
      <c r="M287" s="345" t="s">
        <v>514</v>
      </c>
      <c r="N287" s="345" t="s">
        <v>2170</v>
      </c>
      <c r="O287" s="345" t="s">
        <v>2197</v>
      </c>
    </row>
    <row r="288" spans="1:15" x14ac:dyDescent="0.15">
      <c r="A288" s="43" t="s">
        <v>372</v>
      </c>
      <c r="B288" s="43" t="s">
        <v>370</v>
      </c>
      <c r="C288" s="59">
        <f>C241+C244+C247+C250+C253+C256+C259</f>
        <v>14484</v>
      </c>
      <c r="D288" s="59">
        <f t="shared" ref="D288:I288" si="407">D241+D244+D247+D250+D253+D256+D259</f>
        <v>14628</v>
      </c>
      <c r="E288" s="59">
        <f t="shared" si="407"/>
        <v>14658</v>
      </c>
      <c r="F288" s="59">
        <f t="shared" si="407"/>
        <v>14404</v>
      </c>
      <c r="G288" s="59">
        <f t="shared" si="407"/>
        <v>13312</v>
      </c>
      <c r="H288" s="59">
        <f t="shared" si="407"/>
        <v>15334</v>
      </c>
      <c r="I288" s="59">
        <f t="shared" si="407"/>
        <v>16062</v>
      </c>
      <c r="J288" s="59">
        <f t="shared" ref="J288:K288" si="408">J241+J244+J247+J250+J253+J256+J259</f>
        <v>16011</v>
      </c>
      <c r="K288" s="59">
        <f t="shared" si="408"/>
        <v>13312</v>
      </c>
      <c r="L288" s="59">
        <f t="shared" ref="L288:M288" si="409">L241+L244+L247+L250+L253+L256+L259</f>
        <v>12186</v>
      </c>
      <c r="M288" s="59">
        <f t="shared" si="409"/>
        <v>5203</v>
      </c>
      <c r="N288" s="59">
        <f t="shared" ref="N288:O288" si="410">N241+N244+N247+N250+N253+N256+N259</f>
        <v>8010</v>
      </c>
      <c r="O288" s="792">
        <f t="shared" si="410"/>
        <v>8642</v>
      </c>
    </row>
    <row r="289" spans="1:15" x14ac:dyDescent="0.15">
      <c r="B289" t="s">
        <v>371</v>
      </c>
      <c r="C289" s="68">
        <f>C265+C268+C271+C274+C277+C280+C283</f>
        <v>19607</v>
      </c>
      <c r="D289" s="68">
        <f t="shared" ref="D289:I289" si="411">D265+D268+D271+D274+D277+D280+D283</f>
        <v>19297</v>
      </c>
      <c r="E289" s="68">
        <f t="shared" si="411"/>
        <v>18639</v>
      </c>
      <c r="F289" s="68">
        <f t="shared" si="411"/>
        <v>19578</v>
      </c>
      <c r="G289" s="68">
        <f t="shared" si="411"/>
        <v>18344</v>
      </c>
      <c r="H289" s="68">
        <f t="shared" si="411"/>
        <v>20097</v>
      </c>
      <c r="I289" s="68">
        <f t="shared" si="411"/>
        <v>21336</v>
      </c>
      <c r="J289" s="68">
        <f t="shared" ref="J289:K289" si="412">J265+J268+J271+J274+J277+J280+J283</f>
        <v>21822</v>
      </c>
      <c r="K289" s="68">
        <f t="shared" si="412"/>
        <v>21050</v>
      </c>
      <c r="L289" s="68">
        <f t="shared" ref="L289:M289" si="413">L265+L268+L271+L274+L277+L280+L283</f>
        <v>22073</v>
      </c>
      <c r="M289" s="68">
        <f t="shared" si="413"/>
        <v>11005</v>
      </c>
      <c r="N289" s="68">
        <f t="shared" ref="N289:O289" si="414">N265+N268+N271+N274+N277+N280+N283</f>
        <v>15132</v>
      </c>
      <c r="O289" s="68">
        <f t="shared" si="414"/>
        <v>18379</v>
      </c>
    </row>
    <row r="290" spans="1:15" x14ac:dyDescent="0.15">
      <c r="A290" s="61"/>
      <c r="B290" s="67" t="s">
        <v>369</v>
      </c>
      <c r="C290" s="239">
        <f>SUM(C288:C289)</f>
        <v>34091</v>
      </c>
      <c r="D290" s="239">
        <f t="shared" ref="D290:I290" si="415">SUM(D288:D289)</f>
        <v>33925</v>
      </c>
      <c r="E290" s="239">
        <f t="shared" si="415"/>
        <v>33297</v>
      </c>
      <c r="F290" s="239">
        <f t="shared" si="415"/>
        <v>33982</v>
      </c>
      <c r="G290" s="239">
        <f t="shared" si="415"/>
        <v>31656</v>
      </c>
      <c r="H290" s="239">
        <f t="shared" si="415"/>
        <v>35431</v>
      </c>
      <c r="I290" s="239">
        <f t="shared" si="415"/>
        <v>37398</v>
      </c>
      <c r="J290" s="239">
        <f t="shared" ref="J290:K290" si="416">SUM(J288:J289)</f>
        <v>37833</v>
      </c>
      <c r="K290" s="239">
        <f t="shared" si="416"/>
        <v>34362</v>
      </c>
      <c r="L290" s="239">
        <f t="shared" ref="L290:M290" si="417">SUM(L288:L289)</f>
        <v>34259</v>
      </c>
      <c r="M290" s="239">
        <f t="shared" si="417"/>
        <v>16208</v>
      </c>
      <c r="N290" s="239">
        <f t="shared" ref="N290:O290" si="418">SUM(N288:N289)</f>
        <v>23142</v>
      </c>
      <c r="O290" s="239">
        <f t="shared" si="418"/>
        <v>27021</v>
      </c>
    </row>
    <row r="291" spans="1:15" x14ac:dyDescent="0.15">
      <c r="A291" s="43" t="s">
        <v>373</v>
      </c>
      <c r="B291" s="43" t="s">
        <v>374</v>
      </c>
      <c r="C291" s="59">
        <f>C173+C181+C189+C197+C205+C213+C221</f>
        <v>3771</v>
      </c>
      <c r="D291" s="59">
        <f t="shared" ref="D291:I291" si="419">D173+D181+D189+D197+D205+D213+D221</f>
        <v>3703</v>
      </c>
      <c r="E291" s="59">
        <f t="shared" si="419"/>
        <v>4403</v>
      </c>
      <c r="F291" s="59">
        <f t="shared" si="419"/>
        <v>4102</v>
      </c>
      <c r="G291" s="59">
        <f t="shared" si="419"/>
        <v>4913</v>
      </c>
      <c r="H291" s="59">
        <f t="shared" si="419"/>
        <v>5645</v>
      </c>
      <c r="I291" s="59">
        <f t="shared" si="419"/>
        <v>6102</v>
      </c>
      <c r="J291" s="59">
        <f t="shared" ref="J291:K291" si="420">J173+J181+J189+J197+J205+J213+J221</f>
        <v>6707</v>
      </c>
      <c r="K291" s="59">
        <f t="shared" si="420"/>
        <v>7220</v>
      </c>
      <c r="L291" s="59">
        <f t="shared" ref="L291:M291" si="421">L173+L181+L189+L197+L205+L213+L221</f>
        <v>7017</v>
      </c>
      <c r="M291" s="59">
        <f t="shared" si="421"/>
        <v>5868</v>
      </c>
      <c r="N291" s="59">
        <f t="shared" ref="N291:O291" si="422">N173+N181+N189+N197+N205+N213+N221</f>
        <v>8154</v>
      </c>
      <c r="O291" s="59">
        <f t="shared" si="422"/>
        <v>9011</v>
      </c>
    </row>
    <row r="292" spans="1:15" x14ac:dyDescent="0.15">
      <c r="B292" t="s">
        <v>370</v>
      </c>
      <c r="C292" s="68">
        <f>C242+C245+C248+C251+C254+C257+C260</f>
        <v>8428</v>
      </c>
      <c r="D292" s="68">
        <f t="shared" ref="D292:I292" si="423">D242+D245+D248+D251+D254+D257+D260</f>
        <v>8143</v>
      </c>
      <c r="E292" s="68">
        <f t="shared" si="423"/>
        <v>8159</v>
      </c>
      <c r="F292" s="68">
        <f t="shared" si="423"/>
        <v>8213</v>
      </c>
      <c r="G292" s="68">
        <f t="shared" si="423"/>
        <v>7916</v>
      </c>
      <c r="H292" s="68">
        <f t="shared" si="423"/>
        <v>9111</v>
      </c>
      <c r="I292" s="68">
        <f t="shared" si="423"/>
        <v>9555</v>
      </c>
      <c r="J292" s="68">
        <f t="shared" ref="J292:K292" si="424">J242+J245+J248+J251+J254+J257+J260</f>
        <v>10144</v>
      </c>
      <c r="K292" s="68">
        <f t="shared" si="424"/>
        <v>9757</v>
      </c>
      <c r="L292" s="68">
        <f t="shared" ref="L292:M292" si="425">L242+L245+L248+L251+L254+L257+L260</f>
        <v>10335</v>
      </c>
      <c r="M292" s="68">
        <f t="shared" si="425"/>
        <v>5953</v>
      </c>
      <c r="N292" s="68">
        <f t="shared" ref="N292:O292" si="426">N242+N245+N248+N251+N254+N257+N260</f>
        <v>7833</v>
      </c>
      <c r="O292" s="68">
        <f t="shared" si="426"/>
        <v>10337</v>
      </c>
    </row>
    <row r="293" spans="1:15" x14ac:dyDescent="0.15">
      <c r="B293" t="s">
        <v>371</v>
      </c>
      <c r="C293" s="68">
        <f>C266+C269+C272+C275+C278+C281+C284</f>
        <v>5446</v>
      </c>
      <c r="D293" s="68">
        <f t="shared" ref="D293:I293" si="427">D266+D269+D272+D275+D278+D281+D284</f>
        <v>5143</v>
      </c>
      <c r="E293" s="68">
        <f t="shared" si="427"/>
        <v>5489</v>
      </c>
      <c r="F293" s="68">
        <f t="shared" si="427"/>
        <v>4979</v>
      </c>
      <c r="G293" s="68">
        <f t="shared" si="427"/>
        <v>5032</v>
      </c>
      <c r="H293" s="68">
        <f t="shared" si="427"/>
        <v>6397</v>
      </c>
      <c r="I293" s="68">
        <f t="shared" si="427"/>
        <v>6337</v>
      </c>
      <c r="J293" s="68">
        <f t="shared" ref="J293:K293" si="428">J266+J269+J272+J275+J278+J281+J284</f>
        <v>6384</v>
      </c>
      <c r="K293" s="68">
        <f t="shared" si="428"/>
        <v>6019</v>
      </c>
      <c r="L293" s="68">
        <f t="shared" ref="L293:M293" si="429">L266+L269+L272+L275+L278+L281+L284</f>
        <v>5634</v>
      </c>
      <c r="M293" s="68">
        <f t="shared" si="429"/>
        <v>3691</v>
      </c>
      <c r="N293" s="68">
        <f t="shared" ref="N293:O293" si="430">N266+N269+N272+N275+N278+N281+N284</f>
        <v>4249</v>
      </c>
      <c r="O293" s="68">
        <f t="shared" si="430"/>
        <v>6460</v>
      </c>
    </row>
    <row r="294" spans="1:15" x14ac:dyDescent="0.15">
      <c r="A294" s="61"/>
      <c r="B294" s="67" t="s">
        <v>369</v>
      </c>
      <c r="C294" s="239">
        <f>SUM(C291:C293)</f>
        <v>17645</v>
      </c>
      <c r="D294" s="239">
        <f t="shared" ref="D294:I294" si="431">SUM(D291:D293)</f>
        <v>16989</v>
      </c>
      <c r="E294" s="239">
        <f t="shared" si="431"/>
        <v>18051</v>
      </c>
      <c r="F294" s="239">
        <f t="shared" si="431"/>
        <v>17294</v>
      </c>
      <c r="G294" s="239">
        <f t="shared" si="431"/>
        <v>17861</v>
      </c>
      <c r="H294" s="239">
        <f t="shared" si="431"/>
        <v>21153</v>
      </c>
      <c r="I294" s="239">
        <f t="shared" si="431"/>
        <v>21994</v>
      </c>
      <c r="J294" s="239">
        <f t="shared" ref="J294:K294" si="432">SUM(J291:J293)</f>
        <v>23235</v>
      </c>
      <c r="K294" s="239">
        <f t="shared" si="432"/>
        <v>22996</v>
      </c>
      <c r="L294" s="239">
        <f t="shared" ref="L294:M294" si="433">SUM(L291:L293)</f>
        <v>22986</v>
      </c>
      <c r="M294" s="239">
        <f t="shared" si="433"/>
        <v>15512</v>
      </c>
      <c r="N294" s="239">
        <f t="shared" ref="N294:O294" si="434">SUM(N291:N293)</f>
        <v>20236</v>
      </c>
      <c r="O294" s="239">
        <f t="shared" si="434"/>
        <v>25808</v>
      </c>
    </row>
    <row r="295" spans="1:15" x14ac:dyDescent="0.15">
      <c r="A295" s="67"/>
      <c r="B295" s="67" t="s">
        <v>375</v>
      </c>
      <c r="C295" s="65">
        <f>C294+C290</f>
        <v>51736</v>
      </c>
      <c r="D295" s="65">
        <f t="shared" ref="D295:I295" si="435">D294+D290</f>
        <v>50914</v>
      </c>
      <c r="E295" s="65">
        <f t="shared" si="435"/>
        <v>51348</v>
      </c>
      <c r="F295" s="65">
        <f t="shared" si="435"/>
        <v>51276</v>
      </c>
      <c r="G295" s="65">
        <f t="shared" si="435"/>
        <v>49517</v>
      </c>
      <c r="H295" s="65">
        <f t="shared" si="435"/>
        <v>56584</v>
      </c>
      <c r="I295" s="65">
        <f t="shared" si="435"/>
        <v>59392</v>
      </c>
      <c r="J295" s="65">
        <f t="shared" ref="J295:K295" si="436">J294+J290</f>
        <v>61068</v>
      </c>
      <c r="K295" s="65">
        <f t="shared" si="436"/>
        <v>57358</v>
      </c>
      <c r="L295" s="65">
        <f t="shared" ref="L295:M295" si="437">L294+L290</f>
        <v>57245</v>
      </c>
      <c r="M295" s="65">
        <f t="shared" si="437"/>
        <v>31720</v>
      </c>
      <c r="N295" s="65">
        <f t="shared" ref="N295:O295" si="438">N294+N290</f>
        <v>43378</v>
      </c>
      <c r="O295" s="65">
        <f t="shared" si="438"/>
        <v>52829</v>
      </c>
    </row>
  </sheetData>
  <mergeCells count="1">
    <mergeCell ref="A287:B287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248"/>
  <sheetViews>
    <sheetView workbookViewId="0">
      <pane xSplit="2" ySplit="4" topLeftCell="E247" activePane="bottomRight" state="frozen"/>
      <selection pane="topRight" activeCell="C1" sqref="C1"/>
      <selection pane="bottomLeft" activeCell="A5" sqref="A5"/>
      <selection pane="bottomRight" activeCell="O266" sqref="O266"/>
    </sheetView>
  </sheetViews>
  <sheetFormatPr defaultRowHeight="13.5" x14ac:dyDescent="0.15"/>
  <cols>
    <col min="1" max="1" width="10.25" customWidth="1"/>
    <col min="2" max="2" width="16.125" customWidth="1"/>
    <col min="3" max="3" width="11.125" customWidth="1"/>
    <col min="4" max="5" width="10.875" customWidth="1"/>
    <col min="6" max="7" width="10.625" customWidth="1"/>
    <col min="8" max="8" width="11.125" customWidth="1"/>
    <col min="9" max="9" width="11.25" customWidth="1"/>
    <col min="10" max="13" width="11" customWidth="1"/>
    <col min="14" max="15" width="11.75" customWidth="1"/>
    <col min="238" max="238" width="7.25" customWidth="1"/>
    <col min="239" max="239" width="16.125" customWidth="1"/>
    <col min="240" max="250" width="0" hidden="1" customWidth="1"/>
    <col min="251" max="260" width="10" customWidth="1"/>
    <col min="261" max="261" width="11.125" customWidth="1"/>
    <col min="262" max="263" width="10.875" customWidth="1"/>
    <col min="264" max="265" width="10.625" customWidth="1"/>
    <col min="266" max="266" width="11.125" customWidth="1"/>
    <col min="267" max="267" width="11.25" customWidth="1"/>
    <col min="494" max="494" width="7.25" customWidth="1"/>
    <col min="495" max="495" width="16.125" customWidth="1"/>
    <col min="496" max="506" width="0" hidden="1" customWidth="1"/>
    <col min="507" max="516" width="10" customWidth="1"/>
    <col min="517" max="517" width="11.125" customWidth="1"/>
    <col min="518" max="519" width="10.875" customWidth="1"/>
    <col min="520" max="521" width="10.625" customWidth="1"/>
    <col min="522" max="522" width="11.125" customWidth="1"/>
    <col min="523" max="523" width="11.25" customWidth="1"/>
    <col min="750" max="750" width="7.25" customWidth="1"/>
    <col min="751" max="751" width="16.125" customWidth="1"/>
    <col min="752" max="762" width="0" hidden="1" customWidth="1"/>
    <col min="763" max="772" width="10" customWidth="1"/>
    <col min="773" max="773" width="11.125" customWidth="1"/>
    <col min="774" max="775" width="10.875" customWidth="1"/>
    <col min="776" max="777" width="10.625" customWidth="1"/>
    <col min="778" max="778" width="11.125" customWidth="1"/>
    <col min="779" max="779" width="11.25" customWidth="1"/>
    <col min="1006" max="1006" width="7.25" customWidth="1"/>
    <col min="1007" max="1007" width="16.125" customWidth="1"/>
    <col min="1008" max="1018" width="0" hidden="1" customWidth="1"/>
    <col min="1019" max="1028" width="10" customWidth="1"/>
    <col min="1029" max="1029" width="11.125" customWidth="1"/>
    <col min="1030" max="1031" width="10.875" customWidth="1"/>
    <col min="1032" max="1033" width="10.625" customWidth="1"/>
    <col min="1034" max="1034" width="11.125" customWidth="1"/>
    <col min="1035" max="1035" width="11.25" customWidth="1"/>
    <col min="1262" max="1262" width="7.25" customWidth="1"/>
    <col min="1263" max="1263" width="16.125" customWidth="1"/>
    <col min="1264" max="1274" width="0" hidden="1" customWidth="1"/>
    <col min="1275" max="1284" width="10" customWidth="1"/>
    <col min="1285" max="1285" width="11.125" customWidth="1"/>
    <col min="1286" max="1287" width="10.875" customWidth="1"/>
    <col min="1288" max="1289" width="10.625" customWidth="1"/>
    <col min="1290" max="1290" width="11.125" customWidth="1"/>
    <col min="1291" max="1291" width="11.25" customWidth="1"/>
    <col min="1518" max="1518" width="7.25" customWidth="1"/>
    <col min="1519" max="1519" width="16.125" customWidth="1"/>
    <col min="1520" max="1530" width="0" hidden="1" customWidth="1"/>
    <col min="1531" max="1540" width="10" customWidth="1"/>
    <col min="1541" max="1541" width="11.125" customWidth="1"/>
    <col min="1542" max="1543" width="10.875" customWidth="1"/>
    <col min="1544" max="1545" width="10.625" customWidth="1"/>
    <col min="1546" max="1546" width="11.125" customWidth="1"/>
    <col min="1547" max="1547" width="11.25" customWidth="1"/>
    <col min="1774" max="1774" width="7.25" customWidth="1"/>
    <col min="1775" max="1775" width="16.125" customWidth="1"/>
    <col min="1776" max="1786" width="0" hidden="1" customWidth="1"/>
    <col min="1787" max="1796" width="10" customWidth="1"/>
    <col min="1797" max="1797" width="11.125" customWidth="1"/>
    <col min="1798" max="1799" width="10.875" customWidth="1"/>
    <col min="1800" max="1801" width="10.625" customWidth="1"/>
    <col min="1802" max="1802" width="11.125" customWidth="1"/>
    <col min="1803" max="1803" width="11.25" customWidth="1"/>
    <col min="2030" max="2030" width="7.25" customWidth="1"/>
    <col min="2031" max="2031" width="16.125" customWidth="1"/>
    <col min="2032" max="2042" width="0" hidden="1" customWidth="1"/>
    <col min="2043" max="2052" width="10" customWidth="1"/>
    <col min="2053" max="2053" width="11.125" customWidth="1"/>
    <col min="2054" max="2055" width="10.875" customWidth="1"/>
    <col min="2056" max="2057" width="10.625" customWidth="1"/>
    <col min="2058" max="2058" width="11.125" customWidth="1"/>
    <col min="2059" max="2059" width="11.25" customWidth="1"/>
    <col min="2286" max="2286" width="7.25" customWidth="1"/>
    <col min="2287" max="2287" width="16.125" customWidth="1"/>
    <col min="2288" max="2298" width="0" hidden="1" customWidth="1"/>
    <col min="2299" max="2308" width="10" customWidth="1"/>
    <col min="2309" max="2309" width="11.125" customWidth="1"/>
    <col min="2310" max="2311" width="10.875" customWidth="1"/>
    <col min="2312" max="2313" width="10.625" customWidth="1"/>
    <col min="2314" max="2314" width="11.125" customWidth="1"/>
    <col min="2315" max="2315" width="11.25" customWidth="1"/>
    <col min="2542" max="2542" width="7.25" customWidth="1"/>
    <col min="2543" max="2543" width="16.125" customWidth="1"/>
    <col min="2544" max="2554" width="0" hidden="1" customWidth="1"/>
    <col min="2555" max="2564" width="10" customWidth="1"/>
    <col min="2565" max="2565" width="11.125" customWidth="1"/>
    <col min="2566" max="2567" width="10.875" customWidth="1"/>
    <col min="2568" max="2569" width="10.625" customWidth="1"/>
    <col min="2570" max="2570" width="11.125" customWidth="1"/>
    <col min="2571" max="2571" width="11.25" customWidth="1"/>
    <col min="2798" max="2798" width="7.25" customWidth="1"/>
    <col min="2799" max="2799" width="16.125" customWidth="1"/>
    <col min="2800" max="2810" width="0" hidden="1" customWidth="1"/>
    <col min="2811" max="2820" width="10" customWidth="1"/>
    <col min="2821" max="2821" width="11.125" customWidth="1"/>
    <col min="2822" max="2823" width="10.875" customWidth="1"/>
    <col min="2824" max="2825" width="10.625" customWidth="1"/>
    <col min="2826" max="2826" width="11.125" customWidth="1"/>
    <col min="2827" max="2827" width="11.25" customWidth="1"/>
    <col min="3054" max="3054" width="7.25" customWidth="1"/>
    <col min="3055" max="3055" width="16.125" customWidth="1"/>
    <col min="3056" max="3066" width="0" hidden="1" customWidth="1"/>
    <col min="3067" max="3076" width="10" customWidth="1"/>
    <col min="3077" max="3077" width="11.125" customWidth="1"/>
    <col min="3078" max="3079" width="10.875" customWidth="1"/>
    <col min="3080" max="3081" width="10.625" customWidth="1"/>
    <col min="3082" max="3082" width="11.125" customWidth="1"/>
    <col min="3083" max="3083" width="11.25" customWidth="1"/>
    <col min="3310" max="3310" width="7.25" customWidth="1"/>
    <col min="3311" max="3311" width="16.125" customWidth="1"/>
    <col min="3312" max="3322" width="0" hidden="1" customWidth="1"/>
    <col min="3323" max="3332" width="10" customWidth="1"/>
    <col min="3333" max="3333" width="11.125" customWidth="1"/>
    <col min="3334" max="3335" width="10.875" customWidth="1"/>
    <col min="3336" max="3337" width="10.625" customWidth="1"/>
    <col min="3338" max="3338" width="11.125" customWidth="1"/>
    <col min="3339" max="3339" width="11.25" customWidth="1"/>
    <col min="3566" max="3566" width="7.25" customWidth="1"/>
    <col min="3567" max="3567" width="16.125" customWidth="1"/>
    <col min="3568" max="3578" width="0" hidden="1" customWidth="1"/>
    <col min="3579" max="3588" width="10" customWidth="1"/>
    <col min="3589" max="3589" width="11.125" customWidth="1"/>
    <col min="3590" max="3591" width="10.875" customWidth="1"/>
    <col min="3592" max="3593" width="10.625" customWidth="1"/>
    <col min="3594" max="3594" width="11.125" customWidth="1"/>
    <col min="3595" max="3595" width="11.25" customWidth="1"/>
    <col min="3822" max="3822" width="7.25" customWidth="1"/>
    <col min="3823" max="3823" width="16.125" customWidth="1"/>
    <col min="3824" max="3834" width="0" hidden="1" customWidth="1"/>
    <col min="3835" max="3844" width="10" customWidth="1"/>
    <col min="3845" max="3845" width="11.125" customWidth="1"/>
    <col min="3846" max="3847" width="10.875" customWidth="1"/>
    <col min="3848" max="3849" width="10.625" customWidth="1"/>
    <col min="3850" max="3850" width="11.125" customWidth="1"/>
    <col min="3851" max="3851" width="11.25" customWidth="1"/>
    <col min="4078" max="4078" width="7.25" customWidth="1"/>
    <col min="4079" max="4079" width="16.125" customWidth="1"/>
    <col min="4080" max="4090" width="0" hidden="1" customWidth="1"/>
    <col min="4091" max="4100" width="10" customWidth="1"/>
    <col min="4101" max="4101" width="11.125" customWidth="1"/>
    <col min="4102" max="4103" width="10.875" customWidth="1"/>
    <col min="4104" max="4105" width="10.625" customWidth="1"/>
    <col min="4106" max="4106" width="11.125" customWidth="1"/>
    <col min="4107" max="4107" width="11.25" customWidth="1"/>
    <col min="4334" max="4334" width="7.25" customWidth="1"/>
    <col min="4335" max="4335" width="16.125" customWidth="1"/>
    <col min="4336" max="4346" width="0" hidden="1" customWidth="1"/>
    <col min="4347" max="4356" width="10" customWidth="1"/>
    <col min="4357" max="4357" width="11.125" customWidth="1"/>
    <col min="4358" max="4359" width="10.875" customWidth="1"/>
    <col min="4360" max="4361" width="10.625" customWidth="1"/>
    <col min="4362" max="4362" width="11.125" customWidth="1"/>
    <col min="4363" max="4363" width="11.25" customWidth="1"/>
    <col min="4590" max="4590" width="7.25" customWidth="1"/>
    <col min="4591" max="4591" width="16.125" customWidth="1"/>
    <col min="4592" max="4602" width="0" hidden="1" customWidth="1"/>
    <col min="4603" max="4612" width="10" customWidth="1"/>
    <col min="4613" max="4613" width="11.125" customWidth="1"/>
    <col min="4614" max="4615" width="10.875" customWidth="1"/>
    <col min="4616" max="4617" width="10.625" customWidth="1"/>
    <col min="4618" max="4618" width="11.125" customWidth="1"/>
    <col min="4619" max="4619" width="11.25" customWidth="1"/>
    <col min="4846" max="4846" width="7.25" customWidth="1"/>
    <col min="4847" max="4847" width="16.125" customWidth="1"/>
    <col min="4848" max="4858" width="0" hidden="1" customWidth="1"/>
    <col min="4859" max="4868" width="10" customWidth="1"/>
    <col min="4869" max="4869" width="11.125" customWidth="1"/>
    <col min="4870" max="4871" width="10.875" customWidth="1"/>
    <col min="4872" max="4873" width="10.625" customWidth="1"/>
    <col min="4874" max="4874" width="11.125" customWidth="1"/>
    <col min="4875" max="4875" width="11.25" customWidth="1"/>
    <col min="5102" max="5102" width="7.25" customWidth="1"/>
    <col min="5103" max="5103" width="16.125" customWidth="1"/>
    <col min="5104" max="5114" width="0" hidden="1" customWidth="1"/>
    <col min="5115" max="5124" width="10" customWidth="1"/>
    <col min="5125" max="5125" width="11.125" customWidth="1"/>
    <col min="5126" max="5127" width="10.875" customWidth="1"/>
    <col min="5128" max="5129" width="10.625" customWidth="1"/>
    <col min="5130" max="5130" width="11.125" customWidth="1"/>
    <col min="5131" max="5131" width="11.25" customWidth="1"/>
    <col min="5358" max="5358" width="7.25" customWidth="1"/>
    <col min="5359" max="5359" width="16.125" customWidth="1"/>
    <col min="5360" max="5370" width="0" hidden="1" customWidth="1"/>
    <col min="5371" max="5380" width="10" customWidth="1"/>
    <col min="5381" max="5381" width="11.125" customWidth="1"/>
    <col min="5382" max="5383" width="10.875" customWidth="1"/>
    <col min="5384" max="5385" width="10.625" customWidth="1"/>
    <col min="5386" max="5386" width="11.125" customWidth="1"/>
    <col min="5387" max="5387" width="11.25" customWidth="1"/>
    <col min="5614" max="5614" width="7.25" customWidth="1"/>
    <col min="5615" max="5615" width="16.125" customWidth="1"/>
    <col min="5616" max="5626" width="0" hidden="1" customWidth="1"/>
    <col min="5627" max="5636" width="10" customWidth="1"/>
    <col min="5637" max="5637" width="11.125" customWidth="1"/>
    <col min="5638" max="5639" width="10.875" customWidth="1"/>
    <col min="5640" max="5641" width="10.625" customWidth="1"/>
    <col min="5642" max="5642" width="11.125" customWidth="1"/>
    <col min="5643" max="5643" width="11.25" customWidth="1"/>
    <col min="5870" max="5870" width="7.25" customWidth="1"/>
    <col min="5871" max="5871" width="16.125" customWidth="1"/>
    <col min="5872" max="5882" width="0" hidden="1" customWidth="1"/>
    <col min="5883" max="5892" width="10" customWidth="1"/>
    <col min="5893" max="5893" width="11.125" customWidth="1"/>
    <col min="5894" max="5895" width="10.875" customWidth="1"/>
    <col min="5896" max="5897" width="10.625" customWidth="1"/>
    <col min="5898" max="5898" width="11.125" customWidth="1"/>
    <col min="5899" max="5899" width="11.25" customWidth="1"/>
    <col min="6126" max="6126" width="7.25" customWidth="1"/>
    <col min="6127" max="6127" width="16.125" customWidth="1"/>
    <col min="6128" max="6138" width="0" hidden="1" customWidth="1"/>
    <col min="6139" max="6148" width="10" customWidth="1"/>
    <col min="6149" max="6149" width="11.125" customWidth="1"/>
    <col min="6150" max="6151" width="10.875" customWidth="1"/>
    <col min="6152" max="6153" width="10.625" customWidth="1"/>
    <col min="6154" max="6154" width="11.125" customWidth="1"/>
    <col min="6155" max="6155" width="11.25" customWidth="1"/>
    <col min="6382" max="6382" width="7.25" customWidth="1"/>
    <col min="6383" max="6383" width="16.125" customWidth="1"/>
    <col min="6384" max="6394" width="0" hidden="1" customWidth="1"/>
    <col min="6395" max="6404" width="10" customWidth="1"/>
    <col min="6405" max="6405" width="11.125" customWidth="1"/>
    <col min="6406" max="6407" width="10.875" customWidth="1"/>
    <col min="6408" max="6409" width="10.625" customWidth="1"/>
    <col min="6410" max="6410" width="11.125" customWidth="1"/>
    <col min="6411" max="6411" width="11.25" customWidth="1"/>
    <col min="6638" max="6638" width="7.25" customWidth="1"/>
    <col min="6639" max="6639" width="16.125" customWidth="1"/>
    <col min="6640" max="6650" width="0" hidden="1" customWidth="1"/>
    <col min="6651" max="6660" width="10" customWidth="1"/>
    <col min="6661" max="6661" width="11.125" customWidth="1"/>
    <col min="6662" max="6663" width="10.875" customWidth="1"/>
    <col min="6664" max="6665" width="10.625" customWidth="1"/>
    <col min="6666" max="6666" width="11.125" customWidth="1"/>
    <col min="6667" max="6667" width="11.25" customWidth="1"/>
    <col min="6894" max="6894" width="7.25" customWidth="1"/>
    <col min="6895" max="6895" width="16.125" customWidth="1"/>
    <col min="6896" max="6906" width="0" hidden="1" customWidth="1"/>
    <col min="6907" max="6916" width="10" customWidth="1"/>
    <col min="6917" max="6917" width="11.125" customWidth="1"/>
    <col min="6918" max="6919" width="10.875" customWidth="1"/>
    <col min="6920" max="6921" width="10.625" customWidth="1"/>
    <col min="6922" max="6922" width="11.125" customWidth="1"/>
    <col min="6923" max="6923" width="11.25" customWidth="1"/>
    <col min="7150" max="7150" width="7.25" customWidth="1"/>
    <col min="7151" max="7151" width="16.125" customWidth="1"/>
    <col min="7152" max="7162" width="0" hidden="1" customWidth="1"/>
    <col min="7163" max="7172" width="10" customWidth="1"/>
    <col min="7173" max="7173" width="11.125" customWidth="1"/>
    <col min="7174" max="7175" width="10.875" customWidth="1"/>
    <col min="7176" max="7177" width="10.625" customWidth="1"/>
    <col min="7178" max="7178" width="11.125" customWidth="1"/>
    <col min="7179" max="7179" width="11.25" customWidth="1"/>
    <col min="7406" max="7406" width="7.25" customWidth="1"/>
    <col min="7407" max="7407" width="16.125" customWidth="1"/>
    <col min="7408" max="7418" width="0" hidden="1" customWidth="1"/>
    <col min="7419" max="7428" width="10" customWidth="1"/>
    <col min="7429" max="7429" width="11.125" customWidth="1"/>
    <col min="7430" max="7431" width="10.875" customWidth="1"/>
    <col min="7432" max="7433" width="10.625" customWidth="1"/>
    <col min="7434" max="7434" width="11.125" customWidth="1"/>
    <col min="7435" max="7435" width="11.25" customWidth="1"/>
    <col min="7662" max="7662" width="7.25" customWidth="1"/>
    <col min="7663" max="7663" width="16.125" customWidth="1"/>
    <col min="7664" max="7674" width="0" hidden="1" customWidth="1"/>
    <col min="7675" max="7684" width="10" customWidth="1"/>
    <col min="7685" max="7685" width="11.125" customWidth="1"/>
    <col min="7686" max="7687" width="10.875" customWidth="1"/>
    <col min="7688" max="7689" width="10.625" customWidth="1"/>
    <col min="7690" max="7690" width="11.125" customWidth="1"/>
    <col min="7691" max="7691" width="11.25" customWidth="1"/>
    <col min="7918" max="7918" width="7.25" customWidth="1"/>
    <col min="7919" max="7919" width="16.125" customWidth="1"/>
    <col min="7920" max="7930" width="0" hidden="1" customWidth="1"/>
    <col min="7931" max="7940" width="10" customWidth="1"/>
    <col min="7941" max="7941" width="11.125" customWidth="1"/>
    <col min="7942" max="7943" width="10.875" customWidth="1"/>
    <col min="7944" max="7945" width="10.625" customWidth="1"/>
    <col min="7946" max="7946" width="11.125" customWidth="1"/>
    <col min="7947" max="7947" width="11.25" customWidth="1"/>
    <col min="8174" max="8174" width="7.25" customWidth="1"/>
    <col min="8175" max="8175" width="16.125" customWidth="1"/>
    <col min="8176" max="8186" width="0" hidden="1" customWidth="1"/>
    <col min="8187" max="8196" width="10" customWidth="1"/>
    <col min="8197" max="8197" width="11.125" customWidth="1"/>
    <col min="8198" max="8199" width="10.875" customWidth="1"/>
    <col min="8200" max="8201" width="10.625" customWidth="1"/>
    <col min="8202" max="8202" width="11.125" customWidth="1"/>
    <col min="8203" max="8203" width="11.25" customWidth="1"/>
    <col min="8430" max="8430" width="7.25" customWidth="1"/>
    <col min="8431" max="8431" width="16.125" customWidth="1"/>
    <col min="8432" max="8442" width="0" hidden="1" customWidth="1"/>
    <col min="8443" max="8452" width="10" customWidth="1"/>
    <col min="8453" max="8453" width="11.125" customWidth="1"/>
    <col min="8454" max="8455" width="10.875" customWidth="1"/>
    <col min="8456" max="8457" width="10.625" customWidth="1"/>
    <col min="8458" max="8458" width="11.125" customWidth="1"/>
    <col min="8459" max="8459" width="11.25" customWidth="1"/>
    <col min="8686" max="8686" width="7.25" customWidth="1"/>
    <col min="8687" max="8687" width="16.125" customWidth="1"/>
    <col min="8688" max="8698" width="0" hidden="1" customWidth="1"/>
    <col min="8699" max="8708" width="10" customWidth="1"/>
    <col min="8709" max="8709" width="11.125" customWidth="1"/>
    <col min="8710" max="8711" width="10.875" customWidth="1"/>
    <col min="8712" max="8713" width="10.625" customWidth="1"/>
    <col min="8714" max="8714" width="11.125" customWidth="1"/>
    <col min="8715" max="8715" width="11.25" customWidth="1"/>
    <col min="8942" max="8942" width="7.25" customWidth="1"/>
    <col min="8943" max="8943" width="16.125" customWidth="1"/>
    <col min="8944" max="8954" width="0" hidden="1" customWidth="1"/>
    <col min="8955" max="8964" width="10" customWidth="1"/>
    <col min="8965" max="8965" width="11.125" customWidth="1"/>
    <col min="8966" max="8967" width="10.875" customWidth="1"/>
    <col min="8968" max="8969" width="10.625" customWidth="1"/>
    <col min="8970" max="8970" width="11.125" customWidth="1"/>
    <col min="8971" max="8971" width="11.25" customWidth="1"/>
    <col min="9198" max="9198" width="7.25" customWidth="1"/>
    <col min="9199" max="9199" width="16.125" customWidth="1"/>
    <col min="9200" max="9210" width="0" hidden="1" customWidth="1"/>
    <col min="9211" max="9220" width="10" customWidth="1"/>
    <col min="9221" max="9221" width="11.125" customWidth="1"/>
    <col min="9222" max="9223" width="10.875" customWidth="1"/>
    <col min="9224" max="9225" width="10.625" customWidth="1"/>
    <col min="9226" max="9226" width="11.125" customWidth="1"/>
    <col min="9227" max="9227" width="11.25" customWidth="1"/>
    <col min="9454" max="9454" width="7.25" customWidth="1"/>
    <col min="9455" max="9455" width="16.125" customWidth="1"/>
    <col min="9456" max="9466" width="0" hidden="1" customWidth="1"/>
    <col min="9467" max="9476" width="10" customWidth="1"/>
    <col min="9477" max="9477" width="11.125" customWidth="1"/>
    <col min="9478" max="9479" width="10.875" customWidth="1"/>
    <col min="9480" max="9481" width="10.625" customWidth="1"/>
    <col min="9482" max="9482" width="11.125" customWidth="1"/>
    <col min="9483" max="9483" width="11.25" customWidth="1"/>
    <col min="9710" max="9710" width="7.25" customWidth="1"/>
    <col min="9711" max="9711" width="16.125" customWidth="1"/>
    <col min="9712" max="9722" width="0" hidden="1" customWidth="1"/>
    <col min="9723" max="9732" width="10" customWidth="1"/>
    <col min="9733" max="9733" width="11.125" customWidth="1"/>
    <col min="9734" max="9735" width="10.875" customWidth="1"/>
    <col min="9736" max="9737" width="10.625" customWidth="1"/>
    <col min="9738" max="9738" width="11.125" customWidth="1"/>
    <col min="9739" max="9739" width="11.25" customWidth="1"/>
    <col min="9966" max="9966" width="7.25" customWidth="1"/>
    <col min="9967" max="9967" width="16.125" customWidth="1"/>
    <col min="9968" max="9978" width="0" hidden="1" customWidth="1"/>
    <col min="9979" max="9988" width="10" customWidth="1"/>
    <col min="9989" max="9989" width="11.125" customWidth="1"/>
    <col min="9990" max="9991" width="10.875" customWidth="1"/>
    <col min="9992" max="9993" width="10.625" customWidth="1"/>
    <col min="9994" max="9994" width="11.125" customWidth="1"/>
    <col min="9995" max="9995" width="11.25" customWidth="1"/>
    <col min="10222" max="10222" width="7.25" customWidth="1"/>
    <col min="10223" max="10223" width="16.125" customWidth="1"/>
    <col min="10224" max="10234" width="0" hidden="1" customWidth="1"/>
    <col min="10235" max="10244" width="10" customWidth="1"/>
    <col min="10245" max="10245" width="11.125" customWidth="1"/>
    <col min="10246" max="10247" width="10.875" customWidth="1"/>
    <col min="10248" max="10249" width="10.625" customWidth="1"/>
    <col min="10250" max="10250" width="11.125" customWidth="1"/>
    <col min="10251" max="10251" width="11.25" customWidth="1"/>
    <col min="10478" max="10478" width="7.25" customWidth="1"/>
    <col min="10479" max="10479" width="16.125" customWidth="1"/>
    <col min="10480" max="10490" width="0" hidden="1" customWidth="1"/>
    <col min="10491" max="10500" width="10" customWidth="1"/>
    <col min="10501" max="10501" width="11.125" customWidth="1"/>
    <col min="10502" max="10503" width="10.875" customWidth="1"/>
    <col min="10504" max="10505" width="10.625" customWidth="1"/>
    <col min="10506" max="10506" width="11.125" customWidth="1"/>
    <col min="10507" max="10507" width="11.25" customWidth="1"/>
    <col min="10734" max="10734" width="7.25" customWidth="1"/>
    <col min="10735" max="10735" width="16.125" customWidth="1"/>
    <col min="10736" max="10746" width="0" hidden="1" customWidth="1"/>
    <col min="10747" max="10756" width="10" customWidth="1"/>
    <col min="10757" max="10757" width="11.125" customWidth="1"/>
    <col min="10758" max="10759" width="10.875" customWidth="1"/>
    <col min="10760" max="10761" width="10.625" customWidth="1"/>
    <col min="10762" max="10762" width="11.125" customWidth="1"/>
    <col min="10763" max="10763" width="11.25" customWidth="1"/>
    <col min="10990" max="10990" width="7.25" customWidth="1"/>
    <col min="10991" max="10991" width="16.125" customWidth="1"/>
    <col min="10992" max="11002" width="0" hidden="1" customWidth="1"/>
    <col min="11003" max="11012" width="10" customWidth="1"/>
    <col min="11013" max="11013" width="11.125" customWidth="1"/>
    <col min="11014" max="11015" width="10.875" customWidth="1"/>
    <col min="11016" max="11017" width="10.625" customWidth="1"/>
    <col min="11018" max="11018" width="11.125" customWidth="1"/>
    <col min="11019" max="11019" width="11.25" customWidth="1"/>
    <col min="11246" max="11246" width="7.25" customWidth="1"/>
    <col min="11247" max="11247" width="16.125" customWidth="1"/>
    <col min="11248" max="11258" width="0" hidden="1" customWidth="1"/>
    <col min="11259" max="11268" width="10" customWidth="1"/>
    <col min="11269" max="11269" width="11.125" customWidth="1"/>
    <col min="11270" max="11271" width="10.875" customWidth="1"/>
    <col min="11272" max="11273" width="10.625" customWidth="1"/>
    <col min="11274" max="11274" width="11.125" customWidth="1"/>
    <col min="11275" max="11275" width="11.25" customWidth="1"/>
    <col min="11502" max="11502" width="7.25" customWidth="1"/>
    <col min="11503" max="11503" width="16.125" customWidth="1"/>
    <col min="11504" max="11514" width="0" hidden="1" customWidth="1"/>
    <col min="11515" max="11524" width="10" customWidth="1"/>
    <col min="11525" max="11525" width="11.125" customWidth="1"/>
    <col min="11526" max="11527" width="10.875" customWidth="1"/>
    <col min="11528" max="11529" width="10.625" customWidth="1"/>
    <col min="11530" max="11530" width="11.125" customWidth="1"/>
    <col min="11531" max="11531" width="11.25" customWidth="1"/>
    <col min="11758" max="11758" width="7.25" customWidth="1"/>
    <col min="11759" max="11759" width="16.125" customWidth="1"/>
    <col min="11760" max="11770" width="0" hidden="1" customWidth="1"/>
    <col min="11771" max="11780" width="10" customWidth="1"/>
    <col min="11781" max="11781" width="11.125" customWidth="1"/>
    <col min="11782" max="11783" width="10.875" customWidth="1"/>
    <col min="11784" max="11785" width="10.625" customWidth="1"/>
    <col min="11786" max="11786" width="11.125" customWidth="1"/>
    <col min="11787" max="11787" width="11.25" customWidth="1"/>
    <col min="12014" max="12014" width="7.25" customWidth="1"/>
    <col min="12015" max="12015" width="16.125" customWidth="1"/>
    <col min="12016" max="12026" width="0" hidden="1" customWidth="1"/>
    <col min="12027" max="12036" width="10" customWidth="1"/>
    <col min="12037" max="12037" width="11.125" customWidth="1"/>
    <col min="12038" max="12039" width="10.875" customWidth="1"/>
    <col min="12040" max="12041" width="10.625" customWidth="1"/>
    <col min="12042" max="12042" width="11.125" customWidth="1"/>
    <col min="12043" max="12043" width="11.25" customWidth="1"/>
    <col min="12270" max="12270" width="7.25" customWidth="1"/>
    <col min="12271" max="12271" width="16.125" customWidth="1"/>
    <col min="12272" max="12282" width="0" hidden="1" customWidth="1"/>
    <col min="12283" max="12292" width="10" customWidth="1"/>
    <col min="12293" max="12293" width="11.125" customWidth="1"/>
    <col min="12294" max="12295" width="10.875" customWidth="1"/>
    <col min="12296" max="12297" width="10.625" customWidth="1"/>
    <col min="12298" max="12298" width="11.125" customWidth="1"/>
    <col min="12299" max="12299" width="11.25" customWidth="1"/>
    <col min="12526" max="12526" width="7.25" customWidth="1"/>
    <col min="12527" max="12527" width="16.125" customWidth="1"/>
    <col min="12528" max="12538" width="0" hidden="1" customWidth="1"/>
    <col min="12539" max="12548" width="10" customWidth="1"/>
    <col min="12549" max="12549" width="11.125" customWidth="1"/>
    <col min="12550" max="12551" width="10.875" customWidth="1"/>
    <col min="12552" max="12553" width="10.625" customWidth="1"/>
    <col min="12554" max="12554" width="11.125" customWidth="1"/>
    <col min="12555" max="12555" width="11.25" customWidth="1"/>
    <col min="12782" max="12782" width="7.25" customWidth="1"/>
    <col min="12783" max="12783" width="16.125" customWidth="1"/>
    <col min="12784" max="12794" width="0" hidden="1" customWidth="1"/>
    <col min="12795" max="12804" width="10" customWidth="1"/>
    <col min="12805" max="12805" width="11.125" customWidth="1"/>
    <col min="12806" max="12807" width="10.875" customWidth="1"/>
    <col min="12808" max="12809" width="10.625" customWidth="1"/>
    <col min="12810" max="12810" width="11.125" customWidth="1"/>
    <col min="12811" max="12811" width="11.25" customWidth="1"/>
    <col min="13038" max="13038" width="7.25" customWidth="1"/>
    <col min="13039" max="13039" width="16.125" customWidth="1"/>
    <col min="13040" max="13050" width="0" hidden="1" customWidth="1"/>
    <col min="13051" max="13060" width="10" customWidth="1"/>
    <col min="13061" max="13061" width="11.125" customWidth="1"/>
    <col min="13062" max="13063" width="10.875" customWidth="1"/>
    <col min="13064" max="13065" width="10.625" customWidth="1"/>
    <col min="13066" max="13066" width="11.125" customWidth="1"/>
    <col min="13067" max="13067" width="11.25" customWidth="1"/>
    <col min="13294" max="13294" width="7.25" customWidth="1"/>
    <col min="13295" max="13295" width="16.125" customWidth="1"/>
    <col min="13296" max="13306" width="0" hidden="1" customWidth="1"/>
    <col min="13307" max="13316" width="10" customWidth="1"/>
    <col min="13317" max="13317" width="11.125" customWidth="1"/>
    <col min="13318" max="13319" width="10.875" customWidth="1"/>
    <col min="13320" max="13321" width="10.625" customWidth="1"/>
    <col min="13322" max="13322" width="11.125" customWidth="1"/>
    <col min="13323" max="13323" width="11.25" customWidth="1"/>
    <col min="13550" max="13550" width="7.25" customWidth="1"/>
    <col min="13551" max="13551" width="16.125" customWidth="1"/>
    <col min="13552" max="13562" width="0" hidden="1" customWidth="1"/>
    <col min="13563" max="13572" width="10" customWidth="1"/>
    <col min="13573" max="13573" width="11.125" customWidth="1"/>
    <col min="13574" max="13575" width="10.875" customWidth="1"/>
    <col min="13576" max="13577" width="10.625" customWidth="1"/>
    <col min="13578" max="13578" width="11.125" customWidth="1"/>
    <col min="13579" max="13579" width="11.25" customWidth="1"/>
    <col min="13806" max="13806" width="7.25" customWidth="1"/>
    <col min="13807" max="13807" width="16.125" customWidth="1"/>
    <col min="13808" max="13818" width="0" hidden="1" customWidth="1"/>
    <col min="13819" max="13828" width="10" customWidth="1"/>
    <col min="13829" max="13829" width="11.125" customWidth="1"/>
    <col min="13830" max="13831" width="10.875" customWidth="1"/>
    <col min="13832" max="13833" width="10.625" customWidth="1"/>
    <col min="13834" max="13834" width="11.125" customWidth="1"/>
    <col min="13835" max="13835" width="11.25" customWidth="1"/>
    <col min="14062" max="14062" width="7.25" customWidth="1"/>
    <col min="14063" max="14063" width="16.125" customWidth="1"/>
    <col min="14064" max="14074" width="0" hidden="1" customWidth="1"/>
    <col min="14075" max="14084" width="10" customWidth="1"/>
    <col min="14085" max="14085" width="11.125" customWidth="1"/>
    <col min="14086" max="14087" width="10.875" customWidth="1"/>
    <col min="14088" max="14089" width="10.625" customWidth="1"/>
    <col min="14090" max="14090" width="11.125" customWidth="1"/>
    <col min="14091" max="14091" width="11.25" customWidth="1"/>
    <col min="14318" max="14318" width="7.25" customWidth="1"/>
    <col min="14319" max="14319" width="16.125" customWidth="1"/>
    <col min="14320" max="14330" width="0" hidden="1" customWidth="1"/>
    <col min="14331" max="14340" width="10" customWidth="1"/>
    <col min="14341" max="14341" width="11.125" customWidth="1"/>
    <col min="14342" max="14343" width="10.875" customWidth="1"/>
    <col min="14344" max="14345" width="10.625" customWidth="1"/>
    <col min="14346" max="14346" width="11.125" customWidth="1"/>
    <col min="14347" max="14347" width="11.25" customWidth="1"/>
    <col min="14574" max="14574" width="7.25" customWidth="1"/>
    <col min="14575" max="14575" width="16.125" customWidth="1"/>
    <col min="14576" max="14586" width="0" hidden="1" customWidth="1"/>
    <col min="14587" max="14596" width="10" customWidth="1"/>
    <col min="14597" max="14597" width="11.125" customWidth="1"/>
    <col min="14598" max="14599" width="10.875" customWidth="1"/>
    <col min="14600" max="14601" width="10.625" customWidth="1"/>
    <col min="14602" max="14602" width="11.125" customWidth="1"/>
    <col min="14603" max="14603" width="11.25" customWidth="1"/>
    <col min="14830" max="14830" width="7.25" customWidth="1"/>
    <col min="14831" max="14831" width="16.125" customWidth="1"/>
    <col min="14832" max="14842" width="0" hidden="1" customWidth="1"/>
    <col min="14843" max="14852" width="10" customWidth="1"/>
    <col min="14853" max="14853" width="11.125" customWidth="1"/>
    <col min="14854" max="14855" width="10.875" customWidth="1"/>
    <col min="14856" max="14857" width="10.625" customWidth="1"/>
    <col min="14858" max="14858" width="11.125" customWidth="1"/>
    <col min="14859" max="14859" width="11.25" customWidth="1"/>
    <col min="15086" max="15086" width="7.25" customWidth="1"/>
    <col min="15087" max="15087" width="16.125" customWidth="1"/>
    <col min="15088" max="15098" width="0" hidden="1" customWidth="1"/>
    <col min="15099" max="15108" width="10" customWidth="1"/>
    <col min="15109" max="15109" width="11.125" customWidth="1"/>
    <col min="15110" max="15111" width="10.875" customWidth="1"/>
    <col min="15112" max="15113" width="10.625" customWidth="1"/>
    <col min="15114" max="15114" width="11.125" customWidth="1"/>
    <col min="15115" max="15115" width="11.25" customWidth="1"/>
    <col min="15342" max="15342" width="7.25" customWidth="1"/>
    <col min="15343" max="15343" width="16.125" customWidth="1"/>
    <col min="15344" max="15354" width="0" hidden="1" customWidth="1"/>
    <col min="15355" max="15364" width="10" customWidth="1"/>
    <col min="15365" max="15365" width="11.125" customWidth="1"/>
    <col min="15366" max="15367" width="10.875" customWidth="1"/>
    <col min="15368" max="15369" width="10.625" customWidth="1"/>
    <col min="15370" max="15370" width="11.125" customWidth="1"/>
    <col min="15371" max="15371" width="11.25" customWidth="1"/>
    <col min="15598" max="15598" width="7.25" customWidth="1"/>
    <col min="15599" max="15599" width="16.125" customWidth="1"/>
    <col min="15600" max="15610" width="0" hidden="1" customWidth="1"/>
    <col min="15611" max="15620" width="10" customWidth="1"/>
    <col min="15621" max="15621" width="11.125" customWidth="1"/>
    <col min="15622" max="15623" width="10.875" customWidth="1"/>
    <col min="15624" max="15625" width="10.625" customWidth="1"/>
    <col min="15626" max="15626" width="11.125" customWidth="1"/>
    <col min="15627" max="15627" width="11.25" customWidth="1"/>
    <col min="15854" max="15854" width="7.25" customWidth="1"/>
    <col min="15855" max="15855" width="16.125" customWidth="1"/>
    <col min="15856" max="15866" width="0" hidden="1" customWidth="1"/>
    <col min="15867" max="15876" width="10" customWidth="1"/>
    <col min="15877" max="15877" width="11.125" customWidth="1"/>
    <col min="15878" max="15879" width="10.875" customWidth="1"/>
    <col min="15880" max="15881" width="10.625" customWidth="1"/>
    <col min="15882" max="15882" width="11.125" customWidth="1"/>
    <col min="15883" max="15883" width="11.25" customWidth="1"/>
    <col min="16110" max="16110" width="7.25" customWidth="1"/>
    <col min="16111" max="16111" width="16.125" customWidth="1"/>
    <col min="16112" max="16122" width="0" hidden="1" customWidth="1"/>
    <col min="16123" max="16132" width="10" customWidth="1"/>
    <col min="16133" max="16133" width="11.125" customWidth="1"/>
    <col min="16134" max="16135" width="10.875" customWidth="1"/>
    <col min="16136" max="16137" width="10.625" customWidth="1"/>
    <col min="16138" max="16138" width="11.125" customWidth="1"/>
    <col min="16139" max="16139" width="11.25" customWidth="1"/>
  </cols>
  <sheetData>
    <row r="1" spans="1:15" x14ac:dyDescent="0.15">
      <c r="A1" s="39" t="s">
        <v>2236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2208</v>
      </c>
      <c r="B5" s="46"/>
      <c r="C5" s="821">
        <v>8339</v>
      </c>
      <c r="D5" s="183">
        <v>8362</v>
      </c>
      <c r="E5" s="183">
        <v>9993</v>
      </c>
      <c r="F5" s="183">
        <v>10620.766</v>
      </c>
      <c r="G5" s="183">
        <v>10762</v>
      </c>
      <c r="H5" s="183">
        <v>10331</v>
      </c>
      <c r="I5" s="183">
        <v>10118.350999999999</v>
      </c>
      <c r="J5" s="183">
        <v>10096</v>
      </c>
      <c r="K5" s="183">
        <v>9888</v>
      </c>
      <c r="L5" s="183">
        <v>9409.2350000000006</v>
      </c>
      <c r="M5" s="183">
        <v>5779.4950000000008</v>
      </c>
      <c r="N5" s="183">
        <v>6055.5150000000003</v>
      </c>
      <c r="O5" s="183">
        <v>8005.067</v>
      </c>
    </row>
    <row r="6" spans="1:15" x14ac:dyDescent="0.15">
      <c r="A6" s="48" t="s">
        <v>83</v>
      </c>
      <c r="B6" s="46"/>
      <c r="C6" s="822"/>
      <c r="D6" s="184"/>
      <c r="E6" s="184"/>
    </row>
    <row r="7" spans="1:15" x14ac:dyDescent="0.15">
      <c r="A7" s="46" t="s">
        <v>2179</v>
      </c>
      <c r="B7" s="48" t="s">
        <v>2209</v>
      </c>
      <c r="C7" s="822">
        <v>6411</v>
      </c>
      <c r="D7" s="184">
        <v>6509</v>
      </c>
      <c r="E7" s="184">
        <v>8056</v>
      </c>
      <c r="F7" s="50">
        <v>8589.6759999999995</v>
      </c>
      <c r="G7" s="790">
        <v>8632</v>
      </c>
      <c r="H7" s="790">
        <v>8269</v>
      </c>
      <c r="I7" s="790">
        <v>8046.3509999999997</v>
      </c>
      <c r="J7" s="68">
        <v>8030</v>
      </c>
      <c r="K7" s="68">
        <v>7886</v>
      </c>
      <c r="L7" s="68">
        <v>7489.4979999999996</v>
      </c>
      <c r="M7" s="68">
        <v>4718.0190000000002</v>
      </c>
      <c r="N7" s="68">
        <v>4901.8450000000003</v>
      </c>
      <c r="O7" s="68">
        <v>6365.473</v>
      </c>
    </row>
    <row r="8" spans="1:15" x14ac:dyDescent="0.15">
      <c r="A8" s="51"/>
      <c r="B8" s="52" t="s">
        <v>2210</v>
      </c>
      <c r="C8" s="823">
        <v>1928</v>
      </c>
      <c r="D8" s="185">
        <v>1853</v>
      </c>
      <c r="E8" s="185">
        <v>1937</v>
      </c>
      <c r="F8" s="55">
        <v>2031.09</v>
      </c>
      <c r="G8" s="790">
        <v>2130</v>
      </c>
      <c r="H8" s="790">
        <v>2062</v>
      </c>
      <c r="I8" s="791">
        <v>2072</v>
      </c>
      <c r="J8" s="68">
        <v>2066</v>
      </c>
      <c r="K8" s="68">
        <v>2002</v>
      </c>
      <c r="L8" s="68">
        <v>1919.7370000000001</v>
      </c>
      <c r="M8" s="68">
        <v>1061.4760000000001</v>
      </c>
      <c r="N8" s="68">
        <v>1153.67</v>
      </c>
      <c r="O8" s="60">
        <v>1639.5940000000001</v>
      </c>
    </row>
    <row r="9" spans="1:15" x14ac:dyDescent="0.15">
      <c r="A9" s="58" t="s">
        <v>2211</v>
      </c>
      <c r="B9" s="57"/>
      <c r="C9" s="821">
        <v>1928</v>
      </c>
      <c r="D9" s="186">
        <v>1853</v>
      </c>
      <c r="E9" s="186">
        <v>1937</v>
      </c>
      <c r="F9" s="183">
        <v>2031.09</v>
      </c>
      <c r="G9" s="183">
        <v>2130</v>
      </c>
      <c r="H9" s="183">
        <v>2061.8780000000002</v>
      </c>
      <c r="I9" s="183">
        <v>2072</v>
      </c>
      <c r="J9" s="183">
        <v>2066</v>
      </c>
      <c r="K9" s="59">
        <v>2002</v>
      </c>
      <c r="L9" s="59">
        <v>1919.7369999999999</v>
      </c>
      <c r="M9" s="59">
        <v>1061.4759999999999</v>
      </c>
      <c r="N9" s="59">
        <v>1153.67</v>
      </c>
      <c r="O9" s="68">
        <v>1639.5940000000001</v>
      </c>
    </row>
    <row r="10" spans="1:15" x14ac:dyDescent="0.15">
      <c r="A10" s="46" t="s">
        <v>2179</v>
      </c>
      <c r="B10" s="48" t="s">
        <v>158</v>
      </c>
      <c r="C10" s="822">
        <v>166</v>
      </c>
      <c r="D10" s="186">
        <v>164</v>
      </c>
      <c r="E10" s="186">
        <v>162</v>
      </c>
      <c r="F10" s="50">
        <v>156.35499999999999</v>
      </c>
      <c r="G10" s="790">
        <v>163</v>
      </c>
      <c r="H10" s="790">
        <v>160.315</v>
      </c>
      <c r="I10" s="790">
        <v>162</v>
      </c>
      <c r="J10" s="790">
        <v>165</v>
      </c>
      <c r="K10" s="68">
        <v>160</v>
      </c>
      <c r="L10" s="68">
        <v>168.166</v>
      </c>
      <c r="M10" s="68">
        <v>98.650999999999996</v>
      </c>
      <c r="N10" s="68">
        <v>104.834</v>
      </c>
      <c r="O10" s="68">
        <v>147.44800000000001</v>
      </c>
    </row>
    <row r="11" spans="1:15" x14ac:dyDescent="0.15">
      <c r="A11" s="46"/>
      <c r="B11" s="48" t="s">
        <v>159</v>
      </c>
      <c r="C11" s="822">
        <v>877</v>
      </c>
      <c r="D11" s="186">
        <v>928</v>
      </c>
      <c r="E11" s="186">
        <v>997</v>
      </c>
      <c r="F11" s="50">
        <v>1015.9059999999999</v>
      </c>
      <c r="G11" s="790">
        <v>1076</v>
      </c>
      <c r="H11" s="790">
        <v>1106.874</v>
      </c>
      <c r="I11" s="790">
        <v>1060</v>
      </c>
      <c r="J11" s="790">
        <v>1041</v>
      </c>
      <c r="K11" s="68">
        <v>1018</v>
      </c>
      <c r="L11" s="68">
        <v>1024.0640000000001</v>
      </c>
      <c r="M11" s="68">
        <v>577.84900000000005</v>
      </c>
      <c r="N11" s="68">
        <v>617.27300000000002</v>
      </c>
      <c r="O11" s="68">
        <v>893.63699999999994</v>
      </c>
    </row>
    <row r="12" spans="1:15" x14ac:dyDescent="0.15">
      <c r="A12" s="46"/>
      <c r="B12" s="48" t="s">
        <v>160</v>
      </c>
      <c r="C12" s="822">
        <v>671</v>
      </c>
      <c r="D12" s="186">
        <v>576</v>
      </c>
      <c r="E12" s="186">
        <v>594</v>
      </c>
      <c r="F12" s="50">
        <v>654.51199999999994</v>
      </c>
      <c r="G12" s="790">
        <v>684</v>
      </c>
      <c r="H12" s="790">
        <v>566.80700000000002</v>
      </c>
      <c r="I12" s="790">
        <v>631</v>
      </c>
      <c r="J12" s="790">
        <v>645</v>
      </c>
      <c r="K12" s="68">
        <v>616</v>
      </c>
      <c r="L12" s="68">
        <v>554.87400000000002</v>
      </c>
      <c r="M12" s="68">
        <v>299.06099999999998</v>
      </c>
      <c r="N12" s="68">
        <v>324.39100000000002</v>
      </c>
      <c r="O12" s="68">
        <v>456.60399999999998</v>
      </c>
    </row>
    <row r="13" spans="1:15" x14ac:dyDescent="0.15">
      <c r="A13" s="46"/>
      <c r="B13" s="48" t="s">
        <v>161</v>
      </c>
      <c r="C13" s="822">
        <v>183</v>
      </c>
      <c r="D13" s="186">
        <v>174</v>
      </c>
      <c r="E13" s="186">
        <v>171</v>
      </c>
      <c r="F13" s="50">
        <v>186.31700000000001</v>
      </c>
      <c r="G13" s="790">
        <v>194</v>
      </c>
      <c r="H13" s="790">
        <v>211.21299999999999</v>
      </c>
      <c r="I13" s="790">
        <v>194</v>
      </c>
      <c r="J13" s="790">
        <v>192</v>
      </c>
      <c r="K13" s="68">
        <v>183</v>
      </c>
      <c r="L13" s="68">
        <v>144.417</v>
      </c>
      <c r="M13" s="68">
        <v>61.537999999999997</v>
      </c>
      <c r="N13" s="68">
        <v>74.518000000000001</v>
      </c>
      <c r="O13" s="68">
        <v>100.666</v>
      </c>
    </row>
    <row r="14" spans="1:15" x14ac:dyDescent="0.15">
      <c r="A14" s="46"/>
      <c r="B14" s="48" t="s">
        <v>162</v>
      </c>
      <c r="C14" s="822">
        <v>0</v>
      </c>
      <c r="D14" s="186">
        <v>0</v>
      </c>
      <c r="E14" s="186">
        <v>0</v>
      </c>
      <c r="F14" s="50">
        <v>0</v>
      </c>
      <c r="G14" s="790">
        <v>0</v>
      </c>
      <c r="H14" s="790">
        <v>0</v>
      </c>
      <c r="I14" s="790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</row>
    <row r="15" spans="1:15" x14ac:dyDescent="0.15">
      <c r="A15" s="46"/>
      <c r="B15" s="48" t="s">
        <v>163</v>
      </c>
      <c r="C15" s="822">
        <v>13</v>
      </c>
      <c r="D15" s="186">
        <v>0</v>
      </c>
      <c r="E15" s="186">
        <v>0</v>
      </c>
      <c r="F15" s="50">
        <v>0</v>
      </c>
      <c r="G15" s="790">
        <v>0</v>
      </c>
      <c r="H15" s="790">
        <v>0</v>
      </c>
      <c r="I15" s="790">
        <v>0</v>
      </c>
      <c r="J15" s="790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</row>
    <row r="16" spans="1:15" x14ac:dyDescent="0.15">
      <c r="A16" s="51"/>
      <c r="B16" s="52" t="s">
        <v>164</v>
      </c>
      <c r="C16" s="823">
        <v>18</v>
      </c>
      <c r="D16" s="186">
        <v>11</v>
      </c>
      <c r="E16" s="186">
        <v>13</v>
      </c>
      <c r="F16" s="55">
        <v>18</v>
      </c>
      <c r="G16" s="791">
        <v>13</v>
      </c>
      <c r="H16" s="791">
        <v>16.669</v>
      </c>
      <c r="I16" s="791">
        <v>25</v>
      </c>
      <c r="J16" s="791">
        <v>23</v>
      </c>
      <c r="K16" s="60">
        <v>25</v>
      </c>
      <c r="L16" s="60">
        <v>28.216000000000001</v>
      </c>
      <c r="M16" s="60">
        <v>24.376999999999999</v>
      </c>
      <c r="N16" s="60">
        <v>32.654000000000003</v>
      </c>
      <c r="O16" s="68">
        <v>41.238999999999997</v>
      </c>
    </row>
    <row r="17" spans="1:15" x14ac:dyDescent="0.15">
      <c r="A17" s="48" t="s">
        <v>2212</v>
      </c>
      <c r="B17" s="46"/>
      <c r="C17" s="821"/>
      <c r="D17" s="183"/>
      <c r="E17" s="183"/>
      <c r="F17" s="43"/>
      <c r="O17" s="67"/>
    </row>
    <row r="18" spans="1:15" x14ac:dyDescent="0.15">
      <c r="A18" s="57" t="s">
        <v>2179</v>
      </c>
      <c r="B18" s="58" t="s">
        <v>2180</v>
      </c>
      <c r="C18" s="821">
        <v>1805</v>
      </c>
      <c r="D18" s="183">
        <v>1717</v>
      </c>
      <c r="E18" s="302">
        <v>2112</v>
      </c>
      <c r="F18" s="302">
        <v>2269.8220000000001</v>
      </c>
      <c r="G18" s="302">
        <v>2484</v>
      </c>
      <c r="H18" s="302">
        <v>2307</v>
      </c>
      <c r="I18" s="59">
        <v>2307</v>
      </c>
      <c r="J18" s="152">
        <v>2298.6379999999999</v>
      </c>
      <c r="K18" s="152">
        <v>2329.1509999999998</v>
      </c>
      <c r="L18" s="152">
        <v>2374.6379999999999</v>
      </c>
      <c r="M18" s="152">
        <v>602.18899999999996</v>
      </c>
      <c r="N18" s="152">
        <v>936.00099999999998</v>
      </c>
      <c r="O18" s="50"/>
    </row>
    <row r="19" spans="1:15" x14ac:dyDescent="0.15">
      <c r="A19" s="46"/>
      <c r="B19" s="48" t="s">
        <v>2182</v>
      </c>
      <c r="C19" s="822">
        <v>2556</v>
      </c>
      <c r="D19" s="184">
        <v>2575</v>
      </c>
      <c r="E19" s="187">
        <v>2959</v>
      </c>
      <c r="F19" s="187">
        <v>3103.57</v>
      </c>
      <c r="G19" s="187">
        <v>3128</v>
      </c>
      <c r="H19" s="187">
        <v>3232</v>
      </c>
      <c r="I19" s="68">
        <v>3232</v>
      </c>
      <c r="J19" s="50">
        <v>2974.9560000000001</v>
      </c>
      <c r="K19" s="50">
        <v>2873.578</v>
      </c>
      <c r="L19" s="50">
        <v>2849.6210000000001</v>
      </c>
      <c r="M19" s="50">
        <v>1862.3979999999999</v>
      </c>
      <c r="N19" s="50">
        <v>1563.924</v>
      </c>
      <c r="O19" s="50"/>
    </row>
    <row r="20" spans="1:15" x14ac:dyDescent="0.15">
      <c r="A20" s="46"/>
      <c r="B20" s="48" t="s">
        <v>2184</v>
      </c>
      <c r="C20" s="822">
        <v>1962</v>
      </c>
      <c r="D20" s="184">
        <v>2020</v>
      </c>
      <c r="E20" s="187">
        <v>2376</v>
      </c>
      <c r="F20" s="187">
        <v>2642.6509999999998</v>
      </c>
      <c r="G20" s="187">
        <v>2600</v>
      </c>
      <c r="H20" s="187">
        <v>2511</v>
      </c>
      <c r="I20" s="68">
        <v>2511</v>
      </c>
      <c r="J20" s="50">
        <v>2391.902</v>
      </c>
      <c r="K20" s="50">
        <v>2420.2080000000001</v>
      </c>
      <c r="L20" s="50">
        <v>2369.7919999999999</v>
      </c>
      <c r="M20" s="50">
        <v>1822.2429999999999</v>
      </c>
      <c r="N20" s="50">
        <v>1824.384</v>
      </c>
      <c r="O20" s="50"/>
    </row>
    <row r="21" spans="1:15" x14ac:dyDescent="0.15">
      <c r="A21" s="51"/>
      <c r="B21" s="52" t="s">
        <v>2186</v>
      </c>
      <c r="C21" s="823">
        <v>2016</v>
      </c>
      <c r="D21" s="185">
        <v>2050</v>
      </c>
      <c r="E21" s="188">
        <v>2546</v>
      </c>
      <c r="F21" s="188">
        <v>2619.1570000000002</v>
      </c>
      <c r="G21" s="188">
        <v>2550</v>
      </c>
      <c r="H21" s="188">
        <v>2281</v>
      </c>
      <c r="I21" s="60">
        <v>2281</v>
      </c>
      <c r="J21" s="55">
        <v>2428.4740000000002</v>
      </c>
      <c r="K21" s="55">
        <v>2265.4560000000001</v>
      </c>
      <c r="L21" s="55">
        <v>1815.184</v>
      </c>
      <c r="M21" s="55">
        <v>1492.665</v>
      </c>
      <c r="N21" s="55">
        <v>1731.2059999999999</v>
      </c>
      <c r="O21" s="50"/>
    </row>
    <row r="22" spans="1:15" x14ac:dyDescent="0.15">
      <c r="C22" s="186">
        <v>8339</v>
      </c>
      <c r="D22" s="186">
        <v>8362</v>
      </c>
      <c r="E22" s="186">
        <v>9993</v>
      </c>
      <c r="F22" s="186">
        <v>10635.2</v>
      </c>
      <c r="G22" s="186">
        <v>10762</v>
      </c>
      <c r="H22" s="186">
        <v>10331</v>
      </c>
      <c r="I22" s="186">
        <v>10331</v>
      </c>
      <c r="J22" s="186">
        <v>10093.970000000001</v>
      </c>
      <c r="K22" s="186">
        <v>9888.393</v>
      </c>
      <c r="L22" s="186">
        <v>9409.2349999999988</v>
      </c>
      <c r="M22" s="186">
        <v>5779.4949999999999</v>
      </c>
      <c r="N22" s="186">
        <v>6055.5150000000003</v>
      </c>
      <c r="O22" s="183">
        <v>0</v>
      </c>
    </row>
    <row r="23" spans="1:15" x14ac:dyDescent="0.15">
      <c r="C23" s="69"/>
      <c r="D23" s="186"/>
      <c r="E23" s="186"/>
    </row>
    <row r="24" spans="1:15" x14ac:dyDescent="0.15">
      <c r="A24" s="48" t="s">
        <v>2231</v>
      </c>
      <c r="B24" s="46"/>
      <c r="C24" s="40"/>
      <c r="D24" s="794"/>
      <c r="E24" s="794"/>
      <c r="O24" s="61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3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3">
        <v>0</v>
      </c>
    </row>
    <row r="32" spans="1:15" x14ac:dyDescent="0.15">
      <c r="A32" s="40"/>
      <c r="B32" s="40"/>
      <c r="C32" s="40"/>
      <c r="D32" s="794"/>
      <c r="E32" s="794"/>
      <c r="O32" s="43"/>
    </row>
    <row r="33" spans="1:15" x14ac:dyDescent="0.15">
      <c r="A33" s="48" t="s">
        <v>2215</v>
      </c>
      <c r="B33" s="46"/>
      <c r="C33" s="40"/>
      <c r="D33" s="794"/>
      <c r="E33" s="794"/>
      <c r="O33" s="61"/>
    </row>
    <row r="34" spans="1:15" x14ac:dyDescent="0.15">
      <c r="A34" s="57" t="s">
        <v>2214</v>
      </c>
      <c r="B34" s="58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</row>
    <row r="35" spans="1:15" x14ac:dyDescent="0.15">
      <c r="A35" s="51"/>
      <c r="B35" s="52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</row>
    <row r="36" spans="1:15" x14ac:dyDescent="0.15">
      <c r="D36" s="186"/>
      <c r="E36" s="186"/>
      <c r="O36" s="43"/>
    </row>
    <row r="37" spans="1:15" x14ac:dyDescent="0.15">
      <c r="A37" s="39" t="s">
        <v>2218</v>
      </c>
      <c r="B37" s="40"/>
      <c r="D37" s="186"/>
      <c r="E37" s="186"/>
      <c r="O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</row>
    <row r="40" spans="1:15" x14ac:dyDescent="0.15">
      <c r="D40" s="186"/>
      <c r="E40" s="186"/>
      <c r="O40" s="43"/>
    </row>
    <row r="41" spans="1:15" x14ac:dyDescent="0.15">
      <c r="D41" s="186"/>
      <c r="E41" s="186"/>
    </row>
    <row r="42" spans="1:15" x14ac:dyDescent="0.15">
      <c r="A42" s="62" t="s">
        <v>2219</v>
      </c>
      <c r="B42" s="46"/>
      <c r="D42" s="186"/>
      <c r="E42" s="186"/>
      <c r="O42" s="61"/>
    </row>
    <row r="43" spans="1:15" x14ac:dyDescent="0.15">
      <c r="A43" s="57" t="s">
        <v>2220</v>
      </c>
      <c r="B43" s="58" t="s">
        <v>158</v>
      </c>
      <c r="C43" s="183">
        <v>3121</v>
      </c>
      <c r="D43" s="183">
        <v>3805</v>
      </c>
      <c r="E43" s="183">
        <v>3629</v>
      </c>
      <c r="F43" s="183">
        <v>3627</v>
      </c>
      <c r="G43" s="183">
        <v>3863</v>
      </c>
      <c r="H43" s="183">
        <v>3992</v>
      </c>
      <c r="I43" s="183">
        <v>4099</v>
      </c>
      <c r="J43" s="183">
        <v>4307</v>
      </c>
      <c r="K43" s="183">
        <v>3920</v>
      </c>
      <c r="L43" s="183">
        <v>4540</v>
      </c>
      <c r="M43" s="183">
        <v>2841</v>
      </c>
      <c r="N43" s="183">
        <v>2893</v>
      </c>
      <c r="O43" s="184">
        <v>4070</v>
      </c>
    </row>
    <row r="44" spans="1:15" x14ac:dyDescent="0.15">
      <c r="A44" s="46"/>
      <c r="B44" s="48" t="s">
        <v>159</v>
      </c>
      <c r="C44" s="184">
        <v>12585</v>
      </c>
      <c r="D44" s="184">
        <v>17168</v>
      </c>
      <c r="E44" s="184">
        <v>15952</v>
      </c>
      <c r="F44" s="184">
        <v>18794</v>
      </c>
      <c r="G44" s="184">
        <v>20982</v>
      </c>
      <c r="H44" s="184">
        <v>20533</v>
      </c>
      <c r="I44" s="184">
        <v>18497</v>
      </c>
      <c r="J44" s="184">
        <v>19050</v>
      </c>
      <c r="K44" s="184">
        <v>19393</v>
      </c>
      <c r="L44" s="184">
        <v>22273</v>
      </c>
      <c r="M44" s="184">
        <v>12597</v>
      </c>
      <c r="N44" s="184">
        <v>11728</v>
      </c>
      <c r="O44" s="184">
        <v>16979</v>
      </c>
    </row>
    <row r="45" spans="1:15" x14ac:dyDescent="0.15">
      <c r="A45" s="46"/>
      <c r="B45" s="48" t="s">
        <v>160</v>
      </c>
      <c r="C45" s="184">
        <v>9059</v>
      </c>
      <c r="D45" s="184">
        <v>13709</v>
      </c>
      <c r="E45" s="184">
        <v>11939</v>
      </c>
      <c r="F45" s="184">
        <v>15577</v>
      </c>
      <c r="G45" s="184">
        <v>13201</v>
      </c>
      <c r="H45" s="184">
        <v>11279</v>
      </c>
      <c r="I45" s="184">
        <v>14134</v>
      </c>
      <c r="J45" s="184">
        <v>15674</v>
      </c>
      <c r="K45" s="184">
        <v>12998</v>
      </c>
      <c r="L45" s="184">
        <v>14260</v>
      </c>
      <c r="M45" s="184">
        <v>7327</v>
      </c>
      <c r="N45" s="184">
        <v>6196</v>
      </c>
      <c r="O45" s="184">
        <v>8721</v>
      </c>
    </row>
    <row r="46" spans="1:15" x14ac:dyDescent="0.15">
      <c r="A46" s="46"/>
      <c r="B46" s="48" t="s">
        <v>161</v>
      </c>
      <c r="C46" s="184">
        <v>2306</v>
      </c>
      <c r="D46" s="184">
        <v>2088</v>
      </c>
      <c r="E46" s="184">
        <v>2018</v>
      </c>
      <c r="F46" s="184">
        <v>2236</v>
      </c>
      <c r="G46" s="184">
        <v>2561</v>
      </c>
      <c r="H46" s="184">
        <v>3126</v>
      </c>
      <c r="I46" s="184">
        <v>2929</v>
      </c>
      <c r="J46" s="184">
        <v>3206</v>
      </c>
      <c r="K46" s="184">
        <v>2837</v>
      </c>
      <c r="L46" s="184">
        <v>2657</v>
      </c>
      <c r="M46" s="184">
        <v>818</v>
      </c>
      <c r="N46" s="184">
        <v>1073</v>
      </c>
      <c r="O46" s="184">
        <v>1450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77</v>
      </c>
      <c r="D48" s="184">
        <v>0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2221</v>
      </c>
      <c r="C50" s="65">
        <v>27148</v>
      </c>
      <c r="D50" s="65">
        <v>36770</v>
      </c>
      <c r="E50" s="189">
        <v>33538</v>
      </c>
      <c r="F50" s="189">
        <v>40234</v>
      </c>
      <c r="G50" s="189">
        <v>40607</v>
      </c>
      <c r="H50" s="189">
        <v>38930</v>
      </c>
      <c r="I50" s="189">
        <v>39659</v>
      </c>
      <c r="J50" s="189">
        <v>42237</v>
      </c>
      <c r="K50" s="189">
        <v>39148</v>
      </c>
      <c r="L50" s="189">
        <v>43730</v>
      </c>
      <c r="M50" s="189">
        <v>23583</v>
      </c>
      <c r="N50" s="189">
        <v>21890</v>
      </c>
      <c r="O50" s="189">
        <v>31220</v>
      </c>
    </row>
    <row r="51" spans="1:15" x14ac:dyDescent="0.15">
      <c r="A51" s="40"/>
      <c r="B51" s="40"/>
      <c r="D51" s="184"/>
      <c r="E51" s="183"/>
    </row>
    <row r="52" spans="1:15" x14ac:dyDescent="0.15">
      <c r="A52" s="62" t="s">
        <v>2222</v>
      </c>
      <c r="B52" s="46"/>
      <c r="D52" s="184"/>
      <c r="E52" s="185"/>
    </row>
    <row r="53" spans="1:15" x14ac:dyDescent="0.15">
      <c r="A53" s="57" t="s">
        <v>2220</v>
      </c>
      <c r="B53" s="43" t="s">
        <v>2216</v>
      </c>
      <c r="C53" s="183">
        <v>30734</v>
      </c>
      <c r="D53" s="183">
        <v>30156</v>
      </c>
      <c r="E53" s="183">
        <v>35301</v>
      </c>
      <c r="F53" s="183">
        <v>39753</v>
      </c>
      <c r="G53" s="183">
        <v>36850</v>
      </c>
      <c r="H53" s="183">
        <v>38773</v>
      </c>
      <c r="I53" s="183">
        <v>39491</v>
      </c>
      <c r="J53" s="183">
        <v>40206</v>
      </c>
      <c r="K53" s="183">
        <v>37522</v>
      </c>
      <c r="L53" s="183">
        <v>35291</v>
      </c>
      <c r="M53" s="183">
        <v>17825</v>
      </c>
      <c r="N53" s="183">
        <v>23088</v>
      </c>
      <c r="O53" s="183">
        <v>30058</v>
      </c>
    </row>
    <row r="54" spans="1:15" x14ac:dyDescent="0.15">
      <c r="A54" s="46"/>
      <c r="B54" s="61" t="s">
        <v>2217</v>
      </c>
      <c r="C54" s="185">
        <v>17387</v>
      </c>
      <c r="D54" s="185">
        <v>17896</v>
      </c>
      <c r="E54" s="185">
        <v>19579</v>
      </c>
      <c r="F54" s="185">
        <v>19872</v>
      </c>
      <c r="G54" s="185">
        <v>20840</v>
      </c>
      <c r="H54" s="185">
        <v>22804</v>
      </c>
      <c r="I54" s="185">
        <v>23760</v>
      </c>
      <c r="J54" s="185">
        <v>24077</v>
      </c>
      <c r="K54" s="185">
        <v>24500</v>
      </c>
      <c r="L54" s="185">
        <v>21897</v>
      </c>
      <c r="M54" s="185">
        <v>10767</v>
      </c>
      <c r="N54" s="185">
        <v>11947</v>
      </c>
      <c r="O54" s="185">
        <v>18209</v>
      </c>
    </row>
    <row r="55" spans="1:15" x14ac:dyDescent="0.15">
      <c r="A55" s="67"/>
      <c r="B55" s="64" t="s">
        <v>2221</v>
      </c>
      <c r="C55" s="65">
        <v>48121</v>
      </c>
      <c r="D55" s="65">
        <v>48052</v>
      </c>
      <c r="E55" s="65">
        <v>54880</v>
      </c>
      <c r="F55" s="65">
        <v>59625</v>
      </c>
      <c r="G55" s="65">
        <v>57690</v>
      </c>
      <c r="H55" s="65">
        <v>61577</v>
      </c>
      <c r="I55" s="65">
        <v>63251</v>
      </c>
      <c r="J55" s="65">
        <v>64283</v>
      </c>
      <c r="K55" s="65">
        <v>62022</v>
      </c>
      <c r="L55" s="65">
        <v>57188</v>
      </c>
      <c r="M55" s="65">
        <v>28592</v>
      </c>
      <c r="N55" s="65">
        <v>35035</v>
      </c>
      <c r="O55" s="68">
        <v>48267</v>
      </c>
    </row>
    <row r="56" spans="1:15" x14ac:dyDescent="0.15">
      <c r="D56" s="186"/>
      <c r="E56" s="186"/>
      <c r="O56" s="43"/>
    </row>
    <row r="57" spans="1:15" x14ac:dyDescent="0.15">
      <c r="A57" s="39" t="s">
        <v>2223</v>
      </c>
      <c r="B57" s="40"/>
      <c r="D57" s="186"/>
      <c r="E57" s="186"/>
      <c r="O57" s="61"/>
    </row>
    <row r="58" spans="1:15" x14ac:dyDescent="0.15">
      <c r="A58" s="42" t="s">
        <v>2220</v>
      </c>
      <c r="B58" s="43" t="s">
        <v>2216</v>
      </c>
      <c r="C58" s="183">
        <v>23195</v>
      </c>
      <c r="D58" s="183">
        <v>22306</v>
      </c>
      <c r="E58" s="183">
        <v>25828</v>
      </c>
      <c r="F58" s="183">
        <v>30167</v>
      </c>
      <c r="G58" s="183">
        <v>29288</v>
      </c>
      <c r="H58" s="183">
        <v>29281</v>
      </c>
      <c r="I58" s="183">
        <v>30834</v>
      </c>
      <c r="J58" s="183">
        <v>31992</v>
      </c>
      <c r="K58" s="183">
        <v>33965</v>
      </c>
      <c r="L58" s="183">
        <v>34339</v>
      </c>
      <c r="M58" s="183">
        <v>19042</v>
      </c>
      <c r="N58" s="183">
        <v>22617</v>
      </c>
      <c r="O58" s="184">
        <v>31617</v>
      </c>
    </row>
    <row r="59" spans="1:15" x14ac:dyDescent="0.15">
      <c r="A59" s="44"/>
      <c r="B59" s="61" t="s">
        <v>2217</v>
      </c>
      <c r="C59" s="184">
        <v>17988</v>
      </c>
      <c r="D59" s="184">
        <v>16425</v>
      </c>
      <c r="E59" s="184">
        <v>17745</v>
      </c>
      <c r="F59" s="184">
        <v>17707</v>
      </c>
      <c r="G59" s="184">
        <v>18569</v>
      </c>
      <c r="H59" s="184">
        <v>21769</v>
      </c>
      <c r="I59" s="184">
        <v>22067</v>
      </c>
      <c r="J59" s="184">
        <v>22645</v>
      </c>
      <c r="K59" s="184">
        <v>22422</v>
      </c>
      <c r="L59" s="184">
        <v>20132</v>
      </c>
      <c r="M59" s="184">
        <v>10878</v>
      </c>
      <c r="N59" s="184">
        <v>11444</v>
      </c>
      <c r="O59" s="184">
        <v>17931</v>
      </c>
    </row>
    <row r="60" spans="1:15" x14ac:dyDescent="0.15">
      <c r="A60" s="67"/>
      <c r="B60" s="67" t="s">
        <v>2221</v>
      </c>
      <c r="C60" s="65">
        <v>41183</v>
      </c>
      <c r="D60" s="65">
        <v>38731</v>
      </c>
      <c r="E60" s="189">
        <v>43573</v>
      </c>
      <c r="F60" s="189">
        <v>47874</v>
      </c>
      <c r="G60" s="189">
        <v>47857</v>
      </c>
      <c r="H60" s="189">
        <v>51050</v>
      </c>
      <c r="I60" s="189">
        <v>52901</v>
      </c>
      <c r="J60" s="189">
        <v>54637</v>
      </c>
      <c r="K60" s="189">
        <v>56387</v>
      </c>
      <c r="L60" s="189">
        <v>54471</v>
      </c>
      <c r="M60" s="189">
        <v>29920</v>
      </c>
      <c r="N60" s="189">
        <v>34061</v>
      </c>
      <c r="O60" s="189">
        <v>49548</v>
      </c>
    </row>
    <row r="61" spans="1:15" x14ac:dyDescent="0.15">
      <c r="D61" s="184"/>
      <c r="E61" s="183"/>
    </row>
    <row r="62" spans="1:15" x14ac:dyDescent="0.15">
      <c r="D62" s="184"/>
      <c r="E62" s="184"/>
    </row>
    <row r="63" spans="1:15" x14ac:dyDescent="0.15">
      <c r="A63" s="39" t="s">
        <v>2224</v>
      </c>
      <c r="D63" s="184"/>
      <c r="E63" s="185"/>
    </row>
    <row r="64" spans="1:15" x14ac:dyDescent="0.15">
      <c r="A64" s="43" t="s">
        <v>2220</v>
      </c>
      <c r="B64" s="43" t="s">
        <v>472</v>
      </c>
      <c r="C64" s="59">
        <v>27148</v>
      </c>
      <c r="D64" s="59">
        <v>36770</v>
      </c>
      <c r="E64" s="183">
        <v>33538</v>
      </c>
      <c r="F64" s="183">
        <v>40234</v>
      </c>
      <c r="G64" s="183">
        <v>40607</v>
      </c>
      <c r="H64" s="183">
        <v>38930</v>
      </c>
      <c r="I64" s="183">
        <v>39659</v>
      </c>
      <c r="J64" s="183">
        <v>42237</v>
      </c>
      <c r="K64" s="183">
        <v>39148</v>
      </c>
      <c r="L64" s="183">
        <v>43730</v>
      </c>
      <c r="M64" s="183">
        <v>23583</v>
      </c>
      <c r="N64" s="183">
        <v>21890</v>
      </c>
      <c r="O64" s="183">
        <v>31220</v>
      </c>
    </row>
    <row r="65" spans="1:15" x14ac:dyDescent="0.15">
      <c r="B65" t="s">
        <v>471</v>
      </c>
      <c r="C65" s="68">
        <v>48121</v>
      </c>
      <c r="D65" s="68">
        <v>48052</v>
      </c>
      <c r="E65" s="184">
        <v>54880</v>
      </c>
      <c r="F65" s="184">
        <v>59625</v>
      </c>
      <c r="G65" s="184">
        <v>57690</v>
      </c>
      <c r="H65" s="184">
        <v>61577</v>
      </c>
      <c r="I65" s="184">
        <v>63251</v>
      </c>
      <c r="J65" s="184">
        <v>64283</v>
      </c>
      <c r="K65" s="184">
        <v>62022</v>
      </c>
      <c r="L65" s="184">
        <v>57188</v>
      </c>
      <c r="M65" s="184">
        <v>28592</v>
      </c>
      <c r="N65" s="184">
        <v>35035</v>
      </c>
      <c r="O65" s="184">
        <v>48267</v>
      </c>
    </row>
    <row r="66" spans="1:15" x14ac:dyDescent="0.15">
      <c r="A66" s="61"/>
      <c r="B66" s="61" t="s">
        <v>474</v>
      </c>
      <c r="C66" s="68">
        <v>41183</v>
      </c>
      <c r="D66" s="68">
        <v>38731</v>
      </c>
      <c r="E66" s="184">
        <v>43573</v>
      </c>
      <c r="F66" s="184">
        <v>47874</v>
      </c>
      <c r="G66" s="184">
        <v>47857</v>
      </c>
      <c r="H66" s="184">
        <v>51050</v>
      </c>
      <c r="I66" s="184">
        <v>52901</v>
      </c>
      <c r="J66" s="184">
        <v>54637</v>
      </c>
      <c r="K66" s="184">
        <v>56387</v>
      </c>
      <c r="L66" s="184">
        <v>54471</v>
      </c>
      <c r="M66" s="184">
        <v>29920</v>
      </c>
      <c r="N66" s="184">
        <v>34061</v>
      </c>
      <c r="O66" s="185">
        <v>49548</v>
      </c>
    </row>
    <row r="67" spans="1:15" x14ac:dyDescent="0.15">
      <c r="A67" s="67"/>
      <c r="B67" s="67" t="s">
        <v>2221</v>
      </c>
      <c r="C67" s="65">
        <v>116452</v>
      </c>
      <c r="D67" s="65">
        <v>123553</v>
      </c>
      <c r="E67" s="189">
        <v>131991</v>
      </c>
      <c r="F67" s="189">
        <v>147733</v>
      </c>
      <c r="G67" s="189">
        <v>146154</v>
      </c>
      <c r="H67" s="189">
        <v>151557</v>
      </c>
      <c r="I67" s="189">
        <v>155811</v>
      </c>
      <c r="J67" s="189">
        <v>161157</v>
      </c>
      <c r="K67" s="189">
        <v>157557</v>
      </c>
      <c r="L67" s="189">
        <v>155389</v>
      </c>
      <c r="M67" s="189">
        <v>82095</v>
      </c>
      <c r="N67" s="189">
        <v>90986</v>
      </c>
      <c r="O67" s="189">
        <v>129035</v>
      </c>
    </row>
    <row r="68" spans="1:15" x14ac:dyDescent="0.15">
      <c r="C68" s="68"/>
      <c r="D68" s="68"/>
      <c r="E68" s="184"/>
      <c r="F68" s="184"/>
      <c r="G68" s="184"/>
      <c r="H68" s="184"/>
      <c r="I68" s="184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</row>
    <row r="71" spans="1:15" x14ac:dyDescent="0.15">
      <c r="A71" s="57" t="s">
        <v>107</v>
      </c>
      <c r="B71" s="58" t="s">
        <v>87</v>
      </c>
      <c r="C71" s="152">
        <f>C78-SUM(C72:C77)</f>
        <v>1330</v>
      </c>
      <c r="D71" s="152">
        <f t="shared" ref="D71:I71" si="0">D78-SUM(D72:D77)</f>
        <v>1393</v>
      </c>
      <c r="E71" s="152">
        <f t="shared" si="0"/>
        <v>1631</v>
      </c>
      <c r="F71" s="152">
        <f t="shared" si="0"/>
        <v>1418</v>
      </c>
      <c r="G71" s="152">
        <f t="shared" si="0"/>
        <v>1657</v>
      </c>
      <c r="H71" s="152">
        <f t="shared" si="0"/>
        <v>1837</v>
      </c>
      <c r="I71" s="152">
        <f t="shared" si="0"/>
        <v>2110</v>
      </c>
      <c r="J71" s="152">
        <f t="shared" ref="J71:K71" si="1">J78-SUM(J72:J77)</f>
        <v>2282</v>
      </c>
      <c r="K71" s="152">
        <f t="shared" si="1"/>
        <v>2364</v>
      </c>
      <c r="L71" s="152">
        <f t="shared" ref="L71:M71" si="2">L78-SUM(L72:L77)</f>
        <v>2364</v>
      </c>
      <c r="M71" s="152">
        <f t="shared" si="2"/>
        <v>1766</v>
      </c>
      <c r="N71" s="152">
        <f t="shared" ref="N71:O71" si="3">N78-SUM(N72:N77)</f>
        <v>2402</v>
      </c>
      <c r="O71" s="152">
        <f t="shared" si="3"/>
        <v>2945</v>
      </c>
    </row>
    <row r="72" spans="1:15" x14ac:dyDescent="0.15">
      <c r="A72" s="46"/>
      <c r="B72" s="48" t="s">
        <v>88</v>
      </c>
      <c r="C72" s="50">
        <f t="shared" ref="C72:N72" si="4">ROUND(C$78*C44/C$50,0)</f>
        <v>5360</v>
      </c>
      <c r="D72" s="50">
        <f t="shared" si="4"/>
        <v>6287</v>
      </c>
      <c r="E72" s="50">
        <f t="shared" si="4"/>
        <v>7169</v>
      </c>
      <c r="F72" s="50">
        <f t="shared" si="4"/>
        <v>7345</v>
      </c>
      <c r="G72" s="50">
        <f t="shared" si="4"/>
        <v>8997</v>
      </c>
      <c r="H72" s="50">
        <f t="shared" si="4"/>
        <v>9447</v>
      </c>
      <c r="I72" s="50">
        <f t="shared" si="4"/>
        <v>9518</v>
      </c>
      <c r="J72" s="50">
        <f t="shared" si="4"/>
        <v>10094</v>
      </c>
      <c r="K72" s="50">
        <f t="shared" si="4"/>
        <v>11691</v>
      </c>
      <c r="L72" s="50">
        <f t="shared" si="4"/>
        <v>11598</v>
      </c>
      <c r="M72" s="50">
        <f t="shared" si="4"/>
        <v>7832</v>
      </c>
      <c r="N72" s="50">
        <f t="shared" si="4"/>
        <v>9739</v>
      </c>
      <c r="O72" s="50">
        <f t="shared" ref="O72" si="5">ROUND(O$78*O44/O$50,0)</f>
        <v>12287</v>
      </c>
    </row>
    <row r="73" spans="1:15" x14ac:dyDescent="0.15">
      <c r="A73" s="46"/>
      <c r="B73" s="48" t="s">
        <v>89</v>
      </c>
      <c r="C73" s="50">
        <f t="shared" ref="C73:N73" si="6">ROUND(C$78*C45/C$50,0)</f>
        <v>3858</v>
      </c>
      <c r="D73" s="50">
        <f t="shared" si="6"/>
        <v>5021</v>
      </c>
      <c r="E73" s="50">
        <f t="shared" si="6"/>
        <v>5365</v>
      </c>
      <c r="F73" s="50">
        <f t="shared" si="6"/>
        <v>6088</v>
      </c>
      <c r="G73" s="50">
        <f t="shared" si="6"/>
        <v>5660</v>
      </c>
      <c r="H73" s="50">
        <f t="shared" si="6"/>
        <v>5190</v>
      </c>
      <c r="I73" s="50">
        <f t="shared" si="6"/>
        <v>7273</v>
      </c>
      <c r="J73" s="50">
        <f t="shared" si="6"/>
        <v>8306</v>
      </c>
      <c r="K73" s="50">
        <f t="shared" si="6"/>
        <v>7836</v>
      </c>
      <c r="L73" s="50">
        <f t="shared" si="6"/>
        <v>7426</v>
      </c>
      <c r="M73" s="50">
        <f t="shared" si="6"/>
        <v>4556</v>
      </c>
      <c r="N73" s="50">
        <f t="shared" si="6"/>
        <v>5145</v>
      </c>
      <c r="O73" s="50">
        <f t="shared" ref="O73" si="7">ROUND(O$78*O45/O$50,0)</f>
        <v>6311</v>
      </c>
    </row>
    <row r="74" spans="1:15" x14ac:dyDescent="0.15">
      <c r="A74" s="46"/>
      <c r="B74" s="48" t="s">
        <v>90</v>
      </c>
      <c r="C74" s="50">
        <f t="shared" ref="C74:N74" si="8">ROUND(C$78*C46/C$50,0)</f>
        <v>982</v>
      </c>
      <c r="D74" s="50">
        <f t="shared" si="8"/>
        <v>765</v>
      </c>
      <c r="E74" s="50">
        <f t="shared" si="8"/>
        <v>907</v>
      </c>
      <c r="F74" s="50">
        <f t="shared" si="8"/>
        <v>874</v>
      </c>
      <c r="G74" s="50">
        <f t="shared" si="8"/>
        <v>1098</v>
      </c>
      <c r="H74" s="50">
        <f t="shared" si="8"/>
        <v>1438</v>
      </c>
      <c r="I74" s="50">
        <f t="shared" si="8"/>
        <v>1507</v>
      </c>
      <c r="J74" s="50">
        <f t="shared" si="8"/>
        <v>1699</v>
      </c>
      <c r="K74" s="50">
        <f t="shared" si="8"/>
        <v>1710</v>
      </c>
      <c r="L74" s="50">
        <f t="shared" si="8"/>
        <v>1384</v>
      </c>
      <c r="M74" s="50">
        <f t="shared" si="8"/>
        <v>509</v>
      </c>
      <c r="N74" s="50">
        <f t="shared" si="8"/>
        <v>891</v>
      </c>
      <c r="O74" s="50">
        <f t="shared" ref="O74" si="9">ROUND(O$78*O46/O$50,0)</f>
        <v>1049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33</v>
      </c>
      <c r="D76" s="50">
        <f t="shared" si="12"/>
        <v>0</v>
      </c>
      <c r="E76" s="50">
        <f t="shared" si="12"/>
        <v>0</v>
      </c>
      <c r="F76" s="50">
        <f t="shared" si="12"/>
        <v>0</v>
      </c>
      <c r="G76" s="50">
        <f t="shared" si="12"/>
        <v>0</v>
      </c>
      <c r="H76" s="50">
        <f t="shared" si="12"/>
        <v>0</v>
      </c>
      <c r="I76" s="50">
        <f t="shared" si="12"/>
        <v>0</v>
      </c>
      <c r="J76" s="50">
        <f t="shared" si="12"/>
        <v>0</v>
      </c>
      <c r="K76" s="50">
        <f t="shared" si="12"/>
        <v>0</v>
      </c>
      <c r="L76" s="50">
        <f t="shared" si="12"/>
        <v>0</v>
      </c>
      <c r="M76" s="50">
        <f t="shared" si="12"/>
        <v>0</v>
      </c>
      <c r="N76" s="50">
        <f t="shared" si="12"/>
        <v>0</v>
      </c>
      <c r="O76" s="50">
        <f t="shared" ref="O76" si="13">ROUND(O$78*O48/O$50,0)</f>
        <v>0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C91</f>
        <v>11563</v>
      </c>
      <c r="D78" s="239">
        <f t="shared" ref="D78:I78" si="16">D91</f>
        <v>13466</v>
      </c>
      <c r="E78" s="239">
        <f t="shared" si="16"/>
        <v>15072</v>
      </c>
      <c r="F78" s="239">
        <f t="shared" si="16"/>
        <v>15725</v>
      </c>
      <c r="G78" s="239">
        <f t="shared" si="16"/>
        <v>17412</v>
      </c>
      <c r="H78" s="239">
        <f t="shared" si="16"/>
        <v>17912</v>
      </c>
      <c r="I78" s="239">
        <f t="shared" si="16"/>
        <v>20408</v>
      </c>
      <c r="J78" s="239">
        <f t="shared" ref="J78:K78" si="17">J91</f>
        <v>22381</v>
      </c>
      <c r="K78" s="239">
        <f t="shared" si="17"/>
        <v>23601</v>
      </c>
      <c r="L78" s="239">
        <f t="shared" ref="L78:M78" si="18">L91</f>
        <v>22772</v>
      </c>
      <c r="M78" s="239">
        <f t="shared" si="18"/>
        <v>14663</v>
      </c>
      <c r="N78" s="239">
        <f t="shared" ref="N78:O78" si="19">N91</f>
        <v>18177</v>
      </c>
      <c r="O78" s="239">
        <f t="shared" si="19"/>
        <v>22592</v>
      </c>
    </row>
    <row r="79" spans="1:15" x14ac:dyDescent="0.15">
      <c r="A79" s="40"/>
      <c r="B79" s="40"/>
      <c r="C79" s="68" t="s">
        <v>367</v>
      </c>
      <c r="D79" s="68"/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20685</v>
      </c>
      <c r="D81" s="152">
        <f t="shared" si="20"/>
        <v>20884</v>
      </c>
      <c r="E81" s="152">
        <f t="shared" si="20"/>
        <v>24644</v>
      </c>
      <c r="F81" s="152">
        <f t="shared" si="20"/>
        <v>26442</v>
      </c>
      <c r="G81" s="152">
        <f t="shared" si="20"/>
        <v>24556</v>
      </c>
      <c r="H81" s="152">
        <f t="shared" si="20"/>
        <v>26441</v>
      </c>
      <c r="I81" s="152">
        <f t="shared" si="20"/>
        <v>27915</v>
      </c>
      <c r="J81" s="152">
        <f t="shared" si="20"/>
        <v>28195</v>
      </c>
      <c r="K81" s="152">
        <f t="shared" si="20"/>
        <v>25193</v>
      </c>
      <c r="L81" s="152">
        <f t="shared" si="20"/>
        <v>23860</v>
      </c>
      <c r="M81" s="152">
        <f t="shared" si="20"/>
        <v>11898</v>
      </c>
      <c r="N81" s="152">
        <f t="shared" si="20"/>
        <v>15948</v>
      </c>
      <c r="O81" s="152">
        <f t="shared" ref="O81" si="21">O83-SUM(O82:O82)</f>
        <v>20704</v>
      </c>
    </row>
    <row r="82" spans="1:15" x14ac:dyDescent="0.15">
      <c r="A82" s="46"/>
      <c r="B82" s="61" t="s">
        <v>105</v>
      </c>
      <c r="C82" s="50">
        <f t="shared" ref="C82:N82" si="22">ROUND(C$83*C54/C$55,0)</f>
        <v>11702</v>
      </c>
      <c r="D82" s="50">
        <f t="shared" si="22"/>
        <v>12394</v>
      </c>
      <c r="E82" s="50">
        <f t="shared" si="22"/>
        <v>13669</v>
      </c>
      <c r="F82" s="50">
        <f t="shared" si="22"/>
        <v>13218</v>
      </c>
      <c r="G82" s="50">
        <f t="shared" si="22"/>
        <v>13888</v>
      </c>
      <c r="H82" s="50">
        <f t="shared" si="22"/>
        <v>15551</v>
      </c>
      <c r="I82" s="50">
        <f t="shared" si="22"/>
        <v>16796</v>
      </c>
      <c r="J82" s="50">
        <f t="shared" si="22"/>
        <v>16885</v>
      </c>
      <c r="K82" s="50">
        <f t="shared" si="22"/>
        <v>16450</v>
      </c>
      <c r="L82" s="50">
        <f t="shared" si="22"/>
        <v>14805</v>
      </c>
      <c r="M82" s="50">
        <f t="shared" si="22"/>
        <v>7187</v>
      </c>
      <c r="N82" s="50">
        <f t="shared" si="22"/>
        <v>8253</v>
      </c>
      <c r="O82" s="50">
        <f t="shared" ref="O82" si="23">ROUND(O$83*O54/O$55,0)</f>
        <v>12543</v>
      </c>
    </row>
    <row r="83" spans="1:15" x14ac:dyDescent="0.15">
      <c r="A83" s="67"/>
      <c r="B83" s="64" t="s">
        <v>110</v>
      </c>
      <c r="C83" s="239">
        <f>C92</f>
        <v>32387</v>
      </c>
      <c r="D83" s="239">
        <f t="shared" ref="D83:I83" si="24">D92</f>
        <v>33278</v>
      </c>
      <c r="E83" s="239">
        <f t="shared" si="24"/>
        <v>38313</v>
      </c>
      <c r="F83" s="239">
        <f t="shared" si="24"/>
        <v>39660</v>
      </c>
      <c r="G83" s="239">
        <f t="shared" si="24"/>
        <v>38444</v>
      </c>
      <c r="H83" s="239">
        <f t="shared" si="24"/>
        <v>41992</v>
      </c>
      <c r="I83" s="239">
        <f t="shared" si="24"/>
        <v>44711</v>
      </c>
      <c r="J83" s="239">
        <f t="shared" ref="J83:K83" si="25">J92</f>
        <v>45080</v>
      </c>
      <c r="K83" s="239">
        <f t="shared" si="25"/>
        <v>41643</v>
      </c>
      <c r="L83" s="239">
        <f t="shared" ref="L83:M83" si="26">L92</f>
        <v>38665</v>
      </c>
      <c r="M83" s="239">
        <f t="shared" si="26"/>
        <v>19085</v>
      </c>
      <c r="N83" s="239">
        <f t="shared" ref="N83:O83" si="27">N92</f>
        <v>24201</v>
      </c>
      <c r="O83" s="239">
        <f t="shared" si="27"/>
        <v>33247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21847</v>
      </c>
      <c r="D86" s="152">
        <f t="shared" ref="D86:I86" si="28">D88-D87</f>
        <v>22588</v>
      </c>
      <c r="E86" s="152">
        <f t="shared" si="28"/>
        <v>25740</v>
      </c>
      <c r="F86" s="152">
        <f t="shared" si="28"/>
        <v>29025</v>
      </c>
      <c r="G86" s="152">
        <f t="shared" si="28"/>
        <v>27385</v>
      </c>
      <c r="H86" s="152">
        <f t="shared" si="28"/>
        <v>27947</v>
      </c>
      <c r="I86" s="152">
        <f t="shared" si="28"/>
        <v>29885</v>
      </c>
      <c r="J86" s="152">
        <f t="shared" ref="J86:K86" si="29">J88-J87</f>
        <v>30183</v>
      </c>
      <c r="K86" s="152">
        <f t="shared" si="29"/>
        <v>30320</v>
      </c>
      <c r="L86" s="152">
        <f t="shared" ref="L86:M86" si="30">L88-L87</f>
        <v>30756</v>
      </c>
      <c r="M86" s="152">
        <f t="shared" si="30"/>
        <v>16238</v>
      </c>
      <c r="N86" s="152">
        <f t="shared" ref="N86:O86" si="31">N88-N87</f>
        <v>19941</v>
      </c>
      <c r="O86" s="152">
        <f t="shared" si="31"/>
        <v>28041</v>
      </c>
    </row>
    <row r="87" spans="1:15" x14ac:dyDescent="0.15">
      <c r="A87" s="44"/>
      <c r="B87" s="61" t="s">
        <v>105</v>
      </c>
      <c r="C87" s="55">
        <f t="shared" ref="C87:N87" si="32">ROUND(C$88*C59/C$60,0)</f>
        <v>16942</v>
      </c>
      <c r="D87" s="55">
        <f t="shared" si="32"/>
        <v>16633</v>
      </c>
      <c r="E87" s="55">
        <f t="shared" si="32"/>
        <v>17684</v>
      </c>
      <c r="F87" s="55">
        <f t="shared" si="32"/>
        <v>17037</v>
      </c>
      <c r="G87" s="55">
        <f t="shared" si="32"/>
        <v>17362</v>
      </c>
      <c r="H87" s="55">
        <f t="shared" si="32"/>
        <v>20778</v>
      </c>
      <c r="I87" s="55">
        <f t="shared" si="32"/>
        <v>21388</v>
      </c>
      <c r="J87" s="55">
        <f t="shared" si="32"/>
        <v>21365</v>
      </c>
      <c r="K87" s="55">
        <f t="shared" si="32"/>
        <v>20015</v>
      </c>
      <c r="L87" s="55">
        <f t="shared" si="32"/>
        <v>18032</v>
      </c>
      <c r="M87" s="55">
        <f t="shared" si="32"/>
        <v>9276</v>
      </c>
      <c r="N87" s="55">
        <f t="shared" si="32"/>
        <v>10090</v>
      </c>
      <c r="O87" s="55">
        <f t="shared" ref="O87" si="33">ROUND(O$88*O59/O$60,0)</f>
        <v>15903</v>
      </c>
    </row>
    <row r="88" spans="1:15" x14ac:dyDescent="0.15">
      <c r="A88" s="67"/>
      <c r="B88" s="67" t="s">
        <v>110</v>
      </c>
      <c r="C88" s="239">
        <f>C93</f>
        <v>38789</v>
      </c>
      <c r="D88" s="239">
        <f t="shared" ref="D88:I88" si="34">D93</f>
        <v>39221</v>
      </c>
      <c r="E88" s="239">
        <f t="shared" si="34"/>
        <v>43424</v>
      </c>
      <c r="F88" s="239">
        <f t="shared" si="34"/>
        <v>46062</v>
      </c>
      <c r="G88" s="239">
        <f t="shared" si="34"/>
        <v>44747</v>
      </c>
      <c r="H88" s="239">
        <f t="shared" si="34"/>
        <v>48725</v>
      </c>
      <c r="I88" s="239">
        <f t="shared" si="34"/>
        <v>51273</v>
      </c>
      <c r="J88" s="239">
        <f t="shared" ref="J88:K88" si="35">J93</f>
        <v>51548</v>
      </c>
      <c r="K88" s="239">
        <f t="shared" si="35"/>
        <v>50335</v>
      </c>
      <c r="L88" s="239">
        <f t="shared" ref="L88:M88" si="36">L93</f>
        <v>48788</v>
      </c>
      <c r="M88" s="239">
        <f t="shared" si="36"/>
        <v>25514</v>
      </c>
      <c r="N88" s="239">
        <f t="shared" ref="N88:O88" si="37">N93</f>
        <v>30031</v>
      </c>
      <c r="O88" s="239">
        <f t="shared" si="37"/>
        <v>43944</v>
      </c>
    </row>
    <row r="89" spans="1:15" x14ac:dyDescent="0.15">
      <c r="C89" s="68"/>
      <c r="D89" s="68"/>
      <c r="E89" s="184"/>
      <c r="F89" s="184"/>
      <c r="G89" s="184"/>
      <c r="H89" s="184"/>
      <c r="I89" s="184"/>
    </row>
    <row r="90" spans="1:15" x14ac:dyDescent="0.15">
      <c r="A90" s="39" t="s">
        <v>365</v>
      </c>
      <c r="D90" s="184"/>
      <c r="E90" s="184"/>
    </row>
    <row r="91" spans="1:15" x14ac:dyDescent="0.15">
      <c r="A91" s="109" t="s">
        <v>107</v>
      </c>
      <c r="B91" s="109" t="s">
        <v>113</v>
      </c>
      <c r="C91" s="152">
        <f>地域観光消費2!D37</f>
        <v>11563</v>
      </c>
      <c r="D91" s="152">
        <f>地域観光消費2!E37</f>
        <v>13466</v>
      </c>
      <c r="E91" s="152">
        <f>地域観光消費2!F37</f>
        <v>15072</v>
      </c>
      <c r="F91" s="152">
        <f>地域観光消費2!G37</f>
        <v>15725</v>
      </c>
      <c r="G91" s="152">
        <f>地域観光消費2!H37</f>
        <v>17412</v>
      </c>
      <c r="H91" s="152">
        <f>地域観光消費2!I37</f>
        <v>17912</v>
      </c>
      <c r="I91" s="152">
        <f>地域観光消費2!J37</f>
        <v>20408</v>
      </c>
      <c r="J91" s="152">
        <f>地域観光消費2!K37</f>
        <v>22381</v>
      </c>
      <c r="K91" s="152">
        <f>地域観光消費2!L37</f>
        <v>23601</v>
      </c>
      <c r="L91" s="152">
        <f>地域観光消費2!M37</f>
        <v>22772</v>
      </c>
      <c r="M91" s="152">
        <f>地域観光消費2!N37</f>
        <v>14663</v>
      </c>
      <c r="N91" s="152">
        <f>地域観光消費2!O37</f>
        <v>18177</v>
      </c>
      <c r="O91" s="152">
        <f>地域観光消費2!P37</f>
        <v>22592</v>
      </c>
    </row>
    <row r="92" spans="1:15" x14ac:dyDescent="0.15">
      <c r="A92" s="56"/>
      <c r="B92" s="56" t="s">
        <v>114</v>
      </c>
      <c r="C92" s="50">
        <f>地域観光消費2!D38</f>
        <v>32387</v>
      </c>
      <c r="D92" s="50">
        <f>地域観光消費2!E38</f>
        <v>33278</v>
      </c>
      <c r="E92" s="50">
        <f>地域観光消費2!F38</f>
        <v>38313</v>
      </c>
      <c r="F92" s="50">
        <f>地域観光消費2!G38</f>
        <v>39660</v>
      </c>
      <c r="G92" s="50">
        <f>地域観光消費2!H38</f>
        <v>38444</v>
      </c>
      <c r="H92" s="50">
        <f>地域観光消費2!I38</f>
        <v>41992</v>
      </c>
      <c r="I92" s="50">
        <f>地域観光消費2!J38</f>
        <v>44711</v>
      </c>
      <c r="J92" s="50">
        <f>地域観光消費2!K38</f>
        <v>45080</v>
      </c>
      <c r="K92" s="50">
        <f>地域観光消費2!L38</f>
        <v>41643</v>
      </c>
      <c r="L92" s="50">
        <f>地域観光消費2!M38</f>
        <v>38665</v>
      </c>
      <c r="M92" s="50">
        <f>地域観光消費2!N38</f>
        <v>19085</v>
      </c>
      <c r="N92" s="50">
        <f>地域観光消費2!O38</f>
        <v>24201</v>
      </c>
      <c r="O92" s="50">
        <f>地域観光消費2!P38</f>
        <v>33247</v>
      </c>
    </row>
    <row r="93" spans="1:15" x14ac:dyDescent="0.15">
      <c r="A93" s="110"/>
      <c r="B93" s="110" t="s">
        <v>115</v>
      </c>
      <c r="C93" s="55">
        <f>地域観光消費2!D39</f>
        <v>38789</v>
      </c>
      <c r="D93" s="55">
        <f>地域観光消費2!E39</f>
        <v>39221</v>
      </c>
      <c r="E93" s="55">
        <f>地域観光消費2!F39</f>
        <v>43424</v>
      </c>
      <c r="F93" s="55">
        <f>地域観光消費2!G39</f>
        <v>46062</v>
      </c>
      <c r="G93" s="55">
        <f>地域観光消費2!H39</f>
        <v>44747</v>
      </c>
      <c r="H93" s="55">
        <f>地域観光消費2!I39</f>
        <v>48725</v>
      </c>
      <c r="I93" s="55">
        <f>地域観光消費2!J39</f>
        <v>51273</v>
      </c>
      <c r="J93" s="55">
        <f>地域観光消費2!K39</f>
        <v>51548</v>
      </c>
      <c r="K93" s="55">
        <f>地域観光消費2!L39</f>
        <v>50335</v>
      </c>
      <c r="L93" s="55">
        <f>地域観光消費2!M39</f>
        <v>48788</v>
      </c>
      <c r="M93" s="55">
        <f>地域観光消費2!N39</f>
        <v>25514</v>
      </c>
      <c r="N93" s="55">
        <f>地域観光消費2!O39</f>
        <v>30031</v>
      </c>
      <c r="O93" s="55">
        <f>地域観光消費2!P39</f>
        <v>43944</v>
      </c>
    </row>
    <row r="94" spans="1:15" x14ac:dyDescent="0.15">
      <c r="A94" s="111"/>
      <c r="B94" s="111" t="s">
        <v>110</v>
      </c>
      <c r="C94" s="55">
        <f>SUM(C91:C93)</f>
        <v>82739</v>
      </c>
      <c r="D94" s="55">
        <f t="shared" ref="D94:I94" si="38">SUM(D91:D93)</f>
        <v>85965</v>
      </c>
      <c r="E94" s="55">
        <f t="shared" si="38"/>
        <v>96809</v>
      </c>
      <c r="F94" s="55">
        <f t="shared" si="38"/>
        <v>101447</v>
      </c>
      <c r="G94" s="55">
        <f t="shared" si="38"/>
        <v>100603</v>
      </c>
      <c r="H94" s="55">
        <f t="shared" si="38"/>
        <v>108629</v>
      </c>
      <c r="I94" s="55">
        <f t="shared" si="38"/>
        <v>116392</v>
      </c>
      <c r="J94" s="55">
        <f t="shared" ref="J94:K94" si="39">SUM(J91:J93)</f>
        <v>119009</v>
      </c>
      <c r="K94" s="55">
        <f t="shared" si="39"/>
        <v>115579</v>
      </c>
      <c r="L94" s="55">
        <f t="shared" ref="L94:M94" si="40">SUM(L91:L93)</f>
        <v>110225</v>
      </c>
      <c r="M94" s="55">
        <f t="shared" si="40"/>
        <v>59262</v>
      </c>
      <c r="N94" s="55">
        <f t="shared" ref="N94:O94" si="41">SUM(N91:N93)</f>
        <v>72409</v>
      </c>
      <c r="O94" s="55">
        <f t="shared" si="41"/>
        <v>99783</v>
      </c>
    </row>
    <row r="96" spans="1:15" x14ac:dyDescent="0.15">
      <c r="C96" s="54"/>
      <c r="D96" s="54"/>
      <c r="E96" s="54"/>
      <c r="F96" s="54"/>
      <c r="G96" s="54"/>
      <c r="H96" s="54"/>
      <c r="I96" s="54"/>
    </row>
    <row r="97" spans="1:15" x14ac:dyDescent="0.15">
      <c r="A97" s="108" t="s">
        <v>13</v>
      </c>
      <c r="B97" s="43" t="s">
        <v>165</v>
      </c>
      <c r="C97" s="47">
        <f>市町入込数2!D35</f>
        <v>2986000</v>
      </c>
      <c r="D97" s="47">
        <f>市町入込数2!E35</f>
        <v>3021400</v>
      </c>
      <c r="E97" s="47">
        <f>市町入込数2!F35</f>
        <v>2964500</v>
      </c>
      <c r="F97" s="47">
        <f>市町入込数2!G35</f>
        <v>2993300</v>
      </c>
      <c r="G97" s="47">
        <f>市町入込数2!H35</f>
        <v>3066500</v>
      </c>
      <c r="H97" s="47">
        <f>市町入込数2!I35</f>
        <v>2906800</v>
      </c>
      <c r="I97" s="47">
        <f>市町入込数2!J35</f>
        <v>2832500</v>
      </c>
      <c r="J97" s="47">
        <f>市町入込数2!K35</f>
        <v>2791000</v>
      </c>
      <c r="K97" s="47">
        <f>市町入込数2!L35</f>
        <v>2721900</v>
      </c>
      <c r="L97" s="47">
        <f>市町入込数2!M35</f>
        <v>2754400</v>
      </c>
      <c r="M97" s="47">
        <f>市町入込数2!N35</f>
        <v>1378000</v>
      </c>
      <c r="N97" s="47">
        <f>市町入込数2!O35</f>
        <v>1485400</v>
      </c>
      <c r="O97" s="97">
        <f>市町入込数2!P35</f>
        <v>2160900</v>
      </c>
    </row>
    <row r="98" spans="1:15" x14ac:dyDescent="0.15">
      <c r="A98" s="72"/>
      <c r="B98" s="61" t="s">
        <v>166</v>
      </c>
      <c r="C98" s="53">
        <f>市町入込数2!Q35</f>
        <v>1053000</v>
      </c>
      <c r="D98" s="53">
        <f>市町入込数2!R35</f>
        <v>1104000</v>
      </c>
      <c r="E98" s="53">
        <f>市町入込数2!S35</f>
        <v>1082000</v>
      </c>
      <c r="F98" s="53">
        <f>市町入込数2!T35</f>
        <v>1095000</v>
      </c>
      <c r="G98" s="53">
        <f>市町入込数2!U35</f>
        <v>1187000</v>
      </c>
      <c r="H98" s="53">
        <f>市町入込数2!V35</f>
        <v>1167000</v>
      </c>
      <c r="I98" s="53">
        <f>市町入込数2!W35</f>
        <v>1138000</v>
      </c>
      <c r="J98" s="53">
        <f>市町入込数2!X35</f>
        <v>1134000</v>
      </c>
      <c r="K98" s="53">
        <f>市町入込数2!Y35</f>
        <v>1112000</v>
      </c>
      <c r="L98" s="53">
        <f>市町入込数2!Z35</f>
        <v>1104000</v>
      </c>
      <c r="M98" s="53">
        <f>市町入込数2!AA35</f>
        <v>587000</v>
      </c>
      <c r="N98" s="53">
        <f>市町入込数2!AB35</f>
        <v>652000</v>
      </c>
      <c r="O98" s="886">
        <f>市町入込数2!AC35</f>
        <v>917000</v>
      </c>
    </row>
    <row r="99" spans="1:15" x14ac:dyDescent="0.15">
      <c r="A99" s="43"/>
      <c r="B99" s="43" t="s">
        <v>158</v>
      </c>
      <c r="C99" s="47">
        <v>122</v>
      </c>
      <c r="D99" s="47">
        <v>127</v>
      </c>
      <c r="E99" s="47">
        <v>125</v>
      </c>
      <c r="F99" s="47">
        <v>124</v>
      </c>
      <c r="G99" s="47">
        <v>129</v>
      </c>
      <c r="H99" s="47">
        <v>120</v>
      </c>
      <c r="I99" s="79">
        <v>116</v>
      </c>
      <c r="J99" s="50">
        <f>宿泊者数!AG19</f>
        <v>115</v>
      </c>
      <c r="K99" s="50">
        <f>宿泊者数!AG42</f>
        <v>115</v>
      </c>
      <c r="L99" s="50">
        <f>宿泊者数!AG65</f>
        <v>128</v>
      </c>
      <c r="M99" s="50">
        <f>宿泊者数!AG88</f>
        <v>63</v>
      </c>
      <c r="N99" s="152">
        <f>宿泊者数!AG120</f>
        <v>65</v>
      </c>
      <c r="O99" s="792">
        <f>宿泊者数!AG142</f>
        <v>100</v>
      </c>
    </row>
    <row r="100" spans="1:15" x14ac:dyDescent="0.15">
      <c r="B100" t="s">
        <v>159</v>
      </c>
      <c r="C100" s="49">
        <v>616</v>
      </c>
      <c r="D100" s="49">
        <v>663</v>
      </c>
      <c r="E100" s="49">
        <v>678</v>
      </c>
      <c r="F100" s="49">
        <v>684</v>
      </c>
      <c r="G100" s="49">
        <v>746</v>
      </c>
      <c r="H100" s="49">
        <v>760</v>
      </c>
      <c r="I100" s="78">
        <v>728</v>
      </c>
      <c r="J100" s="50">
        <f>宿泊者数!AG20</f>
        <v>722</v>
      </c>
      <c r="K100" s="50">
        <f>宿泊者数!AG43</f>
        <v>710</v>
      </c>
      <c r="L100" s="50">
        <f>宿泊者数!AG66</f>
        <v>748</v>
      </c>
      <c r="M100" s="50">
        <f>宿泊者数!AG89</f>
        <v>394</v>
      </c>
      <c r="N100" s="50">
        <f>宿泊者数!AG121</f>
        <v>435</v>
      </c>
      <c r="O100" s="511">
        <f>宿泊者数!AG143</f>
        <v>640</v>
      </c>
    </row>
    <row r="101" spans="1:15" x14ac:dyDescent="0.15">
      <c r="B101" t="s">
        <v>160</v>
      </c>
      <c r="C101" s="49">
        <v>272</v>
      </c>
      <c r="D101" s="49">
        <v>271</v>
      </c>
      <c r="E101" s="49">
        <v>238</v>
      </c>
      <c r="F101" s="49">
        <v>246</v>
      </c>
      <c r="G101" s="49">
        <v>274</v>
      </c>
      <c r="H101" s="49">
        <v>246</v>
      </c>
      <c r="I101" s="78">
        <v>253</v>
      </c>
      <c r="J101" s="50">
        <f>宿泊者数!AG21</f>
        <v>255</v>
      </c>
      <c r="K101" s="50">
        <f>宿泊者数!AG44</f>
        <v>244</v>
      </c>
      <c r="L101" s="50">
        <f>宿泊者数!AG67</f>
        <v>228</v>
      </c>
      <c r="M101" s="50">
        <f>宿泊者数!AG90</f>
        <v>130</v>
      </c>
      <c r="N101" s="50">
        <f>宿泊者数!AG122</f>
        <v>152</v>
      </c>
      <c r="O101" s="511">
        <f>宿泊者数!AG144</f>
        <v>177</v>
      </c>
    </row>
    <row r="102" spans="1:15" x14ac:dyDescent="0.15">
      <c r="B102" t="s">
        <v>161</v>
      </c>
      <c r="C102" s="49">
        <v>43</v>
      </c>
      <c r="D102" s="49">
        <v>43</v>
      </c>
      <c r="E102" s="49">
        <v>41</v>
      </c>
      <c r="F102" s="49">
        <v>41</v>
      </c>
      <c r="G102" s="49">
        <v>38</v>
      </c>
      <c r="H102" s="49">
        <v>40</v>
      </c>
      <c r="I102" s="78">
        <v>41</v>
      </c>
      <c r="J102" s="50">
        <f>宿泊者数!AG22</f>
        <v>42</v>
      </c>
      <c r="K102" s="50">
        <f>宿泊者数!AG45</f>
        <v>43</v>
      </c>
      <c r="L102" s="50">
        <f>宿泊者数!AG68</f>
        <v>0</v>
      </c>
      <c r="M102" s="50">
        <f>宿泊者数!AG91</f>
        <v>0</v>
      </c>
      <c r="N102" s="50">
        <f>宿泊者数!AG123</f>
        <v>0</v>
      </c>
      <c r="O102" s="511">
        <f>宿泊者数!AG145</f>
        <v>0</v>
      </c>
    </row>
    <row r="103" spans="1:15" x14ac:dyDescent="0.15">
      <c r="B103" t="s">
        <v>162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宿泊者数!AG23</f>
        <v>0</v>
      </c>
      <c r="K103" s="50">
        <f>宿泊者数!AG46</f>
        <v>0</v>
      </c>
      <c r="L103" s="50">
        <f>宿泊者数!AG69</f>
        <v>0</v>
      </c>
      <c r="M103" s="50">
        <f>宿泊者数!AG92</f>
        <v>0</v>
      </c>
      <c r="N103" s="50">
        <f>宿泊者数!AG124</f>
        <v>0</v>
      </c>
      <c r="O103" s="511">
        <f>宿泊者数!AG146</f>
        <v>0</v>
      </c>
    </row>
    <row r="104" spans="1:15" x14ac:dyDescent="0.15">
      <c r="B104" t="s">
        <v>163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宿泊者数!AG24</f>
        <v>0</v>
      </c>
      <c r="K104" s="50">
        <f>宿泊者数!AG47</f>
        <v>0</v>
      </c>
      <c r="L104" s="50">
        <f>宿泊者数!AG70</f>
        <v>0</v>
      </c>
      <c r="M104" s="50">
        <f>宿泊者数!AG93</f>
        <v>0</v>
      </c>
      <c r="N104" s="50">
        <f>宿泊者数!AG125</f>
        <v>0</v>
      </c>
      <c r="O104" s="511">
        <f>宿泊者数!AG147</f>
        <v>0</v>
      </c>
    </row>
    <row r="105" spans="1:15" x14ac:dyDescent="0.15">
      <c r="A105" s="61"/>
      <c r="B105" s="61" t="s">
        <v>164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80">
        <v>0</v>
      </c>
      <c r="J105" s="50">
        <f>宿泊者数!AG25</f>
        <v>0</v>
      </c>
      <c r="K105" s="50">
        <f>宿泊者数!AG48</f>
        <v>0</v>
      </c>
      <c r="L105" s="50">
        <f>宿泊者数!AG71</f>
        <v>0</v>
      </c>
      <c r="M105" s="50">
        <f>宿泊者数!AG94</f>
        <v>0</v>
      </c>
      <c r="N105" s="55">
        <f>宿泊者数!AG126</f>
        <v>0</v>
      </c>
      <c r="O105" s="793">
        <f>宿泊者数!AG148</f>
        <v>0</v>
      </c>
    </row>
    <row r="106" spans="1:15" x14ac:dyDescent="0.15">
      <c r="A106" s="93" t="s">
        <v>12</v>
      </c>
      <c r="B106" s="43" t="s">
        <v>165</v>
      </c>
      <c r="C106" s="47">
        <f>市町入込数2!D36</f>
        <v>883000</v>
      </c>
      <c r="D106" s="47">
        <f>市町入込数2!E36</f>
        <v>933881</v>
      </c>
      <c r="E106" s="47">
        <f>市町入込数2!F36</f>
        <v>1006040</v>
      </c>
      <c r="F106" s="47">
        <f>市町入込数2!G36</f>
        <v>986271</v>
      </c>
      <c r="G106" s="47">
        <f>市町入込数2!H36</f>
        <v>962439</v>
      </c>
      <c r="H106" s="47">
        <f>市町入込数2!I36</f>
        <v>1128269</v>
      </c>
      <c r="I106" s="47">
        <f>市町入込数2!J36</f>
        <v>1063547</v>
      </c>
      <c r="J106" s="47">
        <f>市町入込数2!K36</f>
        <v>1009987</v>
      </c>
      <c r="K106" s="47">
        <f>市町入込数2!L36</f>
        <v>964089</v>
      </c>
      <c r="L106" s="47">
        <f>市町入込数2!M36</f>
        <v>887801</v>
      </c>
      <c r="M106" s="47">
        <f>市町入込数2!N36</f>
        <v>692952</v>
      </c>
      <c r="N106" s="47">
        <f>市町入込数2!O36</f>
        <v>711362</v>
      </c>
      <c r="O106" s="97">
        <f>市町入込数2!P36</f>
        <v>816474</v>
      </c>
    </row>
    <row r="107" spans="1:15" x14ac:dyDescent="0.15">
      <c r="A107" s="72"/>
      <c r="B107" s="61" t="s">
        <v>166</v>
      </c>
      <c r="C107" s="53">
        <f>市町入込数2!Q36</f>
        <v>230000</v>
      </c>
      <c r="D107" s="53">
        <f>市町入込数2!R36</f>
        <v>142835</v>
      </c>
      <c r="E107" s="53">
        <f>市町入込数2!S36</f>
        <v>199525</v>
      </c>
      <c r="F107" s="53">
        <f>市町入込数2!T36</f>
        <v>243424</v>
      </c>
      <c r="G107" s="53">
        <f>市町入込数2!U36</f>
        <v>244191</v>
      </c>
      <c r="H107" s="53">
        <f>市町入込数2!V36</f>
        <v>162577</v>
      </c>
      <c r="I107" s="53">
        <f>市町入込数2!W36</f>
        <v>218888</v>
      </c>
      <c r="J107" s="53">
        <f>市町入込数2!X36</f>
        <v>227452</v>
      </c>
      <c r="K107" s="53">
        <f>市町入込数2!Y36</f>
        <v>202442</v>
      </c>
      <c r="L107" s="53">
        <f>市町入込数2!Z36</f>
        <v>179817</v>
      </c>
      <c r="M107" s="53">
        <f>市町入込数2!AA36</f>
        <v>47973</v>
      </c>
      <c r="N107" s="53">
        <f>市町入込数2!AB36</f>
        <v>59843</v>
      </c>
      <c r="O107" s="886">
        <f>市町入込数2!AC36</f>
        <v>150478</v>
      </c>
    </row>
    <row r="108" spans="1:15" x14ac:dyDescent="0.15">
      <c r="A108" s="43"/>
      <c r="B108" s="43" t="s">
        <v>158</v>
      </c>
      <c r="C108" s="47">
        <v>6</v>
      </c>
      <c r="D108" s="47">
        <v>2</v>
      </c>
      <c r="E108" s="47">
        <v>1</v>
      </c>
      <c r="F108" s="47">
        <v>1</v>
      </c>
      <c r="G108" s="47">
        <v>3</v>
      </c>
      <c r="H108" s="47">
        <v>9</v>
      </c>
      <c r="I108" s="79">
        <v>9</v>
      </c>
      <c r="J108" s="50">
        <f>宿泊者数!AH19</f>
        <v>11</v>
      </c>
      <c r="K108" s="50">
        <f>宿泊者数!AH42</f>
        <v>10.459</v>
      </c>
      <c r="L108" s="50">
        <f>宿泊者数!AH65</f>
        <v>9.6</v>
      </c>
      <c r="M108" s="50">
        <f>宿泊者数!AH88</f>
        <v>9.1630000000000003</v>
      </c>
      <c r="N108" s="50">
        <f>宿泊者数!AH120</f>
        <v>12.122</v>
      </c>
      <c r="O108" s="792">
        <f>宿泊者数!AH142</f>
        <v>14.468</v>
      </c>
    </row>
    <row r="109" spans="1:15" x14ac:dyDescent="0.15">
      <c r="B109" t="s">
        <v>159</v>
      </c>
      <c r="C109" s="49">
        <v>3</v>
      </c>
      <c r="D109" s="49">
        <v>4</v>
      </c>
      <c r="E109" s="49">
        <v>3</v>
      </c>
      <c r="F109" s="49">
        <v>0</v>
      </c>
      <c r="G109" s="49">
        <v>1</v>
      </c>
      <c r="H109" s="49">
        <v>1</v>
      </c>
      <c r="I109" s="78">
        <v>1</v>
      </c>
      <c r="J109" s="50">
        <f>宿泊者数!AH20</f>
        <v>1</v>
      </c>
      <c r="K109" s="50">
        <f>宿泊者数!AH43</f>
        <v>1.0640000000000001</v>
      </c>
      <c r="L109" s="50">
        <f>宿泊者数!AH66</f>
        <v>1.4930000000000001</v>
      </c>
      <c r="M109" s="50">
        <f>宿泊者数!AH89</f>
        <v>0.54700000000000004</v>
      </c>
      <c r="N109" s="50">
        <f>宿泊者数!AH121</f>
        <v>0.623</v>
      </c>
      <c r="O109" s="511">
        <f>宿泊者数!AH143</f>
        <v>6.5330000000000004</v>
      </c>
    </row>
    <row r="110" spans="1:15" x14ac:dyDescent="0.15">
      <c r="B110" t="s">
        <v>160</v>
      </c>
      <c r="C110" s="49">
        <v>200</v>
      </c>
      <c r="D110" s="49">
        <v>117</v>
      </c>
      <c r="E110" s="49">
        <v>171</v>
      </c>
      <c r="F110" s="49">
        <v>209</v>
      </c>
      <c r="G110" s="49">
        <v>217</v>
      </c>
      <c r="H110" s="49">
        <v>126</v>
      </c>
      <c r="I110" s="78">
        <v>174</v>
      </c>
      <c r="J110" s="50">
        <f>宿泊者数!AH21</f>
        <v>179</v>
      </c>
      <c r="K110" s="50">
        <f>宿泊者数!AH44</f>
        <v>162.36199999999999</v>
      </c>
      <c r="L110" s="50">
        <f>宿泊者数!AH67</f>
        <v>132.459</v>
      </c>
      <c r="M110" s="50">
        <f>宿泊者数!AH90</f>
        <v>15.192</v>
      </c>
      <c r="N110" s="50">
        <f>宿泊者数!AH122</f>
        <v>18.695</v>
      </c>
      <c r="O110" s="511">
        <f>宿泊者数!AH144</f>
        <v>97.902000000000001</v>
      </c>
    </row>
    <row r="111" spans="1:15" x14ac:dyDescent="0.15">
      <c r="B111" t="s">
        <v>161</v>
      </c>
      <c r="C111" s="49">
        <v>18</v>
      </c>
      <c r="D111" s="49">
        <v>17</v>
      </c>
      <c r="E111" s="49">
        <v>21</v>
      </c>
      <c r="F111" s="49">
        <v>24</v>
      </c>
      <c r="G111" s="49">
        <v>20</v>
      </c>
      <c r="H111" s="49">
        <v>21</v>
      </c>
      <c r="I111" s="78">
        <v>22</v>
      </c>
      <c r="J111" s="50">
        <f>宿泊者数!AH22</f>
        <v>22</v>
      </c>
      <c r="K111" s="50">
        <f>宿泊者数!AH45</f>
        <v>14.747</v>
      </c>
      <c r="L111" s="50">
        <f>宿泊者数!AH68</f>
        <v>18.283000000000001</v>
      </c>
      <c r="M111" s="50">
        <f>宿泊者数!AH91</f>
        <v>8.7200000000000006</v>
      </c>
      <c r="N111" s="50">
        <f>宿泊者数!AH123</f>
        <v>9.7140000000000004</v>
      </c>
      <c r="O111" s="511">
        <f>宿泊者数!AH145</f>
        <v>15.486000000000001</v>
      </c>
    </row>
    <row r="112" spans="1:15" x14ac:dyDescent="0.15">
      <c r="B112" t="s">
        <v>162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宿泊者数!AH23</f>
        <v>0</v>
      </c>
      <c r="K112" s="50">
        <f>宿泊者数!AH46</f>
        <v>0</v>
      </c>
      <c r="L112" s="50">
        <f>宿泊者数!AH69</f>
        <v>0</v>
      </c>
      <c r="M112" s="50">
        <f>宿泊者数!AH92</f>
        <v>0</v>
      </c>
      <c r="N112" s="50">
        <f>宿泊者数!AH124</f>
        <v>0</v>
      </c>
      <c r="O112" s="511">
        <f>宿泊者数!AH146</f>
        <v>0</v>
      </c>
    </row>
    <row r="113" spans="1:15" x14ac:dyDescent="0.15">
      <c r="B113" t="s">
        <v>163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宿泊者数!AH24</f>
        <v>0</v>
      </c>
      <c r="K113" s="50">
        <f>宿泊者数!AH47</f>
        <v>0</v>
      </c>
      <c r="L113" s="50">
        <f>宿泊者数!AH70</f>
        <v>0</v>
      </c>
      <c r="M113" s="50">
        <f>宿泊者数!AH93</f>
        <v>0</v>
      </c>
      <c r="N113" s="50">
        <f>宿泊者数!AH125</f>
        <v>0</v>
      </c>
      <c r="O113" s="511">
        <f>宿泊者数!AH147</f>
        <v>0</v>
      </c>
    </row>
    <row r="114" spans="1:15" x14ac:dyDescent="0.15">
      <c r="A114" s="61"/>
      <c r="B114" s="61" t="s">
        <v>164</v>
      </c>
      <c r="C114" s="53">
        <v>3</v>
      </c>
      <c r="D114" s="53">
        <v>3</v>
      </c>
      <c r="E114" s="53">
        <v>4</v>
      </c>
      <c r="F114" s="53">
        <v>9</v>
      </c>
      <c r="G114" s="53">
        <v>4</v>
      </c>
      <c r="H114" s="53">
        <v>7</v>
      </c>
      <c r="I114" s="80">
        <v>13</v>
      </c>
      <c r="J114" s="50">
        <f>宿泊者数!AH25</f>
        <v>14</v>
      </c>
      <c r="K114" s="50">
        <f>宿泊者数!AH48</f>
        <v>13.81</v>
      </c>
      <c r="L114" s="50">
        <f>宿泊者数!AH71</f>
        <v>17.981999999999999</v>
      </c>
      <c r="M114" s="50">
        <f>宿泊者数!AH94</f>
        <v>14.351000000000001</v>
      </c>
      <c r="N114" s="50">
        <f>宿泊者数!AH126</f>
        <v>18.689</v>
      </c>
      <c r="O114" s="793">
        <f>宿泊者数!AH148</f>
        <v>16.088999999999999</v>
      </c>
    </row>
    <row r="115" spans="1:15" x14ac:dyDescent="0.15">
      <c r="A115" s="93" t="s">
        <v>11</v>
      </c>
      <c r="B115" s="43" t="s">
        <v>165</v>
      </c>
      <c r="C115" s="47">
        <f>市町入込数2!D37</f>
        <v>708000</v>
      </c>
      <c r="D115" s="47">
        <f>市町入込数2!E37</f>
        <v>780204</v>
      </c>
      <c r="E115" s="47">
        <f>市町入込数2!F37</f>
        <v>2037839</v>
      </c>
      <c r="F115" s="47">
        <f>市町入込数2!G37</f>
        <v>2483479</v>
      </c>
      <c r="G115" s="47">
        <f>市町入込数2!H37</f>
        <v>2491233</v>
      </c>
      <c r="H115" s="47">
        <f>市町入込数2!I37</f>
        <v>2309709</v>
      </c>
      <c r="I115" s="47">
        <f>市町入込数2!J37</f>
        <v>2172243</v>
      </c>
      <c r="J115" s="47">
        <f>市町入込数2!K37</f>
        <v>2237151</v>
      </c>
      <c r="K115" s="47">
        <f>市町入込数2!L37</f>
        <v>2166099</v>
      </c>
      <c r="L115" s="47">
        <f>市町入込数2!M37</f>
        <v>2017765</v>
      </c>
      <c r="M115" s="47">
        <f>市町入込数2!N37</f>
        <v>1392957</v>
      </c>
      <c r="N115" s="47">
        <f>市町入込数2!O37</f>
        <v>1419624</v>
      </c>
      <c r="O115" s="97">
        <f>市町入込数2!P37</f>
        <v>1777116</v>
      </c>
    </row>
    <row r="116" spans="1:15" x14ac:dyDescent="0.15">
      <c r="A116" s="72"/>
      <c r="B116" s="61" t="s">
        <v>166</v>
      </c>
      <c r="C116" s="53">
        <f>市町入込数2!Q37</f>
        <v>111000</v>
      </c>
      <c r="D116" s="53">
        <f>市町入込数2!R37</f>
        <v>100287</v>
      </c>
      <c r="E116" s="53">
        <f>市町入込数2!S37</f>
        <v>100678</v>
      </c>
      <c r="F116" s="53">
        <f>市町入込数2!T37</f>
        <v>110558</v>
      </c>
      <c r="G116" s="53">
        <f>市町入込数2!U37</f>
        <v>126444</v>
      </c>
      <c r="H116" s="53">
        <f>市町入込数2!V37</f>
        <v>140713</v>
      </c>
      <c r="I116" s="53">
        <f>市町入込数2!W37</f>
        <v>121253</v>
      </c>
      <c r="J116" s="53">
        <f>市町入込数2!X37</f>
        <v>116131</v>
      </c>
      <c r="K116" s="53">
        <f>市町入込数2!Y37</f>
        <v>112770</v>
      </c>
      <c r="L116" s="53">
        <f>市町入込数2!Z37</f>
        <v>124663</v>
      </c>
      <c r="M116" s="53">
        <f>市町入込数2!AA37</f>
        <v>58455</v>
      </c>
      <c r="N116" s="53">
        <f>市町入込数2!AB37</f>
        <v>72651</v>
      </c>
      <c r="O116" s="886">
        <f>市町入込数2!AC37</f>
        <v>104871</v>
      </c>
    </row>
    <row r="117" spans="1:15" x14ac:dyDescent="0.15">
      <c r="A117" s="43"/>
      <c r="B117" s="43" t="s">
        <v>158</v>
      </c>
      <c r="C117" s="47">
        <v>32</v>
      </c>
      <c r="D117" s="47">
        <v>29</v>
      </c>
      <c r="E117" s="47">
        <v>29</v>
      </c>
      <c r="F117" s="47">
        <v>25</v>
      </c>
      <c r="G117" s="47">
        <v>26</v>
      </c>
      <c r="H117" s="47">
        <v>25</v>
      </c>
      <c r="I117" s="79">
        <v>31</v>
      </c>
      <c r="J117" s="50">
        <f>宿泊者数!AI19</f>
        <v>33</v>
      </c>
      <c r="K117" s="50">
        <f>宿泊者数!AI42</f>
        <v>28.247</v>
      </c>
      <c r="L117" s="50">
        <f>宿泊者数!AI65</f>
        <v>25.442</v>
      </c>
      <c r="M117" s="50">
        <f>宿泊者数!AI88</f>
        <v>22.303000000000001</v>
      </c>
      <c r="N117" s="50">
        <f>宿泊者数!AI120</f>
        <v>23.574999999999999</v>
      </c>
      <c r="O117" s="511">
        <f>宿泊者数!AI142</f>
        <v>28.19</v>
      </c>
    </row>
    <row r="118" spans="1:15" x14ac:dyDescent="0.15">
      <c r="B118" t="s">
        <v>159</v>
      </c>
      <c r="C118" s="49">
        <v>13</v>
      </c>
      <c r="D118" s="49">
        <v>13</v>
      </c>
      <c r="E118" s="49">
        <v>15</v>
      </c>
      <c r="F118" s="49">
        <v>23</v>
      </c>
      <c r="G118" s="49">
        <v>24</v>
      </c>
      <c r="H118" s="49">
        <v>25</v>
      </c>
      <c r="I118" s="78">
        <v>18</v>
      </c>
      <c r="J118" s="50">
        <f>宿泊者数!AI20</f>
        <v>15</v>
      </c>
      <c r="K118" s="50">
        <f>宿泊者数!AI43</f>
        <v>15.417</v>
      </c>
      <c r="L118" s="50">
        <f>宿泊者数!AI66</f>
        <v>12.452</v>
      </c>
      <c r="M118" s="50">
        <f>宿泊者数!AI89</f>
        <v>12.571999999999999</v>
      </c>
      <c r="N118" s="50">
        <f>宿泊者数!AI121</f>
        <v>9.0370000000000008</v>
      </c>
      <c r="O118" s="511">
        <f>宿泊者数!AI143</f>
        <v>9.9440000000000008</v>
      </c>
    </row>
    <row r="119" spans="1:15" x14ac:dyDescent="0.15">
      <c r="B119" t="s">
        <v>160</v>
      </c>
      <c r="C119" s="49">
        <v>5</v>
      </c>
      <c r="D119" s="49">
        <v>5</v>
      </c>
      <c r="E119" s="49">
        <v>5</v>
      </c>
      <c r="F119" s="49">
        <v>3</v>
      </c>
      <c r="G119" s="49">
        <v>1</v>
      </c>
      <c r="H119" s="49">
        <v>1</v>
      </c>
      <c r="I119" s="78">
        <v>3</v>
      </c>
      <c r="J119" s="50">
        <f>宿泊者数!AI21</f>
        <v>3</v>
      </c>
      <c r="K119" s="50">
        <f>宿泊者数!AI44</f>
        <v>1.8680000000000001</v>
      </c>
      <c r="L119" s="50">
        <f>宿泊者数!AI67</f>
        <v>0.439</v>
      </c>
      <c r="M119" s="50">
        <f>宿泊者数!AI90</f>
        <v>1.6060000000000001</v>
      </c>
      <c r="N119" s="50">
        <f>宿泊者数!AI122</f>
        <v>1.671</v>
      </c>
      <c r="O119" s="511">
        <f>宿泊者数!AI144</f>
        <v>3.1829999999999998</v>
      </c>
    </row>
    <row r="120" spans="1:15" x14ac:dyDescent="0.15">
      <c r="B120" t="s">
        <v>161</v>
      </c>
      <c r="C120" s="49">
        <v>56</v>
      </c>
      <c r="D120" s="49">
        <v>48</v>
      </c>
      <c r="E120" s="49">
        <v>45</v>
      </c>
      <c r="F120" s="49">
        <v>53</v>
      </c>
      <c r="G120" s="49">
        <v>69</v>
      </c>
      <c r="H120" s="49">
        <v>81</v>
      </c>
      <c r="I120" s="78">
        <v>60</v>
      </c>
      <c r="J120" s="50">
        <f>宿泊者数!AI22</f>
        <v>60</v>
      </c>
      <c r="K120" s="50">
        <f>宿泊者数!AI45</f>
        <v>58.953000000000003</v>
      </c>
      <c r="L120" s="50">
        <f>宿泊者数!AI68</f>
        <v>78.748999999999995</v>
      </c>
      <c r="M120" s="50">
        <f>宿泊者数!AI91</f>
        <v>14.116</v>
      </c>
      <c r="N120" s="50">
        <f>宿泊者数!AI123</f>
        <v>26.545000000000002</v>
      </c>
      <c r="O120" s="511">
        <f>宿泊者数!AI145</f>
        <v>40.884</v>
      </c>
    </row>
    <row r="121" spans="1:15" x14ac:dyDescent="0.15">
      <c r="B121" t="s">
        <v>162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宿泊者数!AI23</f>
        <v>0</v>
      </c>
      <c r="K121" s="50">
        <f>宿泊者数!AI46</f>
        <v>0</v>
      </c>
      <c r="L121" s="50">
        <f>宿泊者数!AI69</f>
        <v>0</v>
      </c>
      <c r="M121" s="50">
        <f>宿泊者数!AI92</f>
        <v>0</v>
      </c>
      <c r="N121" s="50">
        <f>宿泊者数!AI124</f>
        <v>0</v>
      </c>
      <c r="O121" s="511">
        <f>宿泊者数!AI146</f>
        <v>0</v>
      </c>
    </row>
    <row r="122" spans="1:15" x14ac:dyDescent="0.15">
      <c r="B122" t="s">
        <v>163</v>
      </c>
      <c r="C122" s="49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78">
        <v>0</v>
      </c>
      <c r="J122" s="50">
        <f>宿泊者数!AI24</f>
        <v>0</v>
      </c>
      <c r="K122" s="50">
        <f>宿泊者数!AI47</f>
        <v>0</v>
      </c>
      <c r="L122" s="50">
        <f>宿泊者数!AI70</f>
        <v>0</v>
      </c>
      <c r="M122" s="50">
        <f>宿泊者数!AI93</f>
        <v>0</v>
      </c>
      <c r="N122" s="50">
        <f>宿泊者数!AI125</f>
        <v>0</v>
      </c>
      <c r="O122" s="511">
        <f>宿泊者数!AI147</f>
        <v>0</v>
      </c>
    </row>
    <row r="123" spans="1:15" x14ac:dyDescent="0.15">
      <c r="A123" s="61"/>
      <c r="B123" s="61" t="s">
        <v>164</v>
      </c>
      <c r="C123" s="53">
        <v>5</v>
      </c>
      <c r="D123" s="53">
        <v>0</v>
      </c>
      <c r="E123" s="53">
        <v>7</v>
      </c>
      <c r="F123" s="53">
        <v>6</v>
      </c>
      <c r="G123" s="53">
        <v>7</v>
      </c>
      <c r="H123" s="53">
        <v>7</v>
      </c>
      <c r="I123" s="80">
        <v>9</v>
      </c>
      <c r="J123" s="50">
        <f>宿泊者数!AI25</f>
        <v>6</v>
      </c>
      <c r="K123" s="50">
        <f>宿泊者数!AI48</f>
        <v>8.2850000000000001</v>
      </c>
      <c r="L123" s="50">
        <f>宿泊者数!AI71</f>
        <v>7.5810000000000004</v>
      </c>
      <c r="M123" s="50">
        <f>宿泊者数!AI94</f>
        <v>7.8579999999999997</v>
      </c>
      <c r="N123" s="50">
        <f>宿泊者数!AI126</f>
        <v>11.823</v>
      </c>
      <c r="O123" s="511">
        <f>宿泊者数!AI148</f>
        <v>22.67</v>
      </c>
    </row>
    <row r="124" spans="1:15" x14ac:dyDescent="0.15">
      <c r="A124" s="93" t="s">
        <v>10</v>
      </c>
      <c r="B124" s="43" t="s">
        <v>165</v>
      </c>
      <c r="C124" s="47">
        <f>市町入込数2!D38</f>
        <v>935000</v>
      </c>
      <c r="D124" s="47">
        <f>市町入込数2!E38</f>
        <v>959966</v>
      </c>
      <c r="E124" s="47">
        <f>市町入込数2!F38</f>
        <v>1214912</v>
      </c>
      <c r="F124" s="47">
        <f>市町入込数2!G38</f>
        <v>1308193</v>
      </c>
      <c r="G124" s="47">
        <f>市町入込数2!H38</f>
        <v>1285442</v>
      </c>
      <c r="H124" s="47">
        <f>市町入込数2!I38</f>
        <v>1107535</v>
      </c>
      <c r="I124" s="47">
        <f>市町入込数2!J38</f>
        <v>1162518</v>
      </c>
      <c r="J124" s="47">
        <f>市町入込数2!K38</f>
        <v>1153680</v>
      </c>
      <c r="K124" s="47">
        <f>市町入込数2!L38</f>
        <v>1168564</v>
      </c>
      <c r="L124" s="47">
        <f>市町入込数2!M38</f>
        <v>985914</v>
      </c>
      <c r="M124" s="47">
        <f>市町入込数2!N38</f>
        <v>740148</v>
      </c>
      <c r="N124" s="47">
        <f>市町入込数2!O38</f>
        <v>704625</v>
      </c>
      <c r="O124" s="97">
        <f>市町入込数2!P38</f>
        <v>877999</v>
      </c>
    </row>
    <row r="125" spans="1:15" x14ac:dyDescent="0.15">
      <c r="A125" s="72"/>
      <c r="B125" s="61" t="s">
        <v>166</v>
      </c>
      <c r="C125" s="53">
        <f>市町入込数2!Q38</f>
        <v>318000</v>
      </c>
      <c r="D125" s="53">
        <f>市町入込数2!R38</f>
        <v>315772</v>
      </c>
      <c r="E125" s="53">
        <f>市町入込数2!S38</f>
        <v>309285</v>
      </c>
      <c r="F125" s="53">
        <f>市町入込数2!T38</f>
        <v>329473</v>
      </c>
      <c r="G125" s="53">
        <f>市町入込数2!U38</f>
        <v>320201</v>
      </c>
      <c r="H125" s="53">
        <f>市町入込数2!V38</f>
        <v>326587</v>
      </c>
      <c r="I125" s="53">
        <f>市町入込数2!W38</f>
        <v>339447</v>
      </c>
      <c r="J125" s="53">
        <f>市町入込数2!X38</f>
        <v>332160</v>
      </c>
      <c r="K125" s="53">
        <f>市町入込数2!Y38</f>
        <v>332930</v>
      </c>
      <c r="L125" s="53">
        <f>市町入込数2!Z38</f>
        <v>283410</v>
      </c>
      <c r="M125" s="53">
        <f>市町入込数2!AA38</f>
        <v>231477</v>
      </c>
      <c r="N125" s="53">
        <f>市町入込数2!AB38</f>
        <v>228825</v>
      </c>
      <c r="O125" s="886">
        <f>市町入込数2!AC38</f>
        <v>264933</v>
      </c>
    </row>
    <row r="126" spans="1:15" x14ac:dyDescent="0.15">
      <c r="A126" s="43"/>
      <c r="B126" s="43" t="s">
        <v>158</v>
      </c>
      <c r="C126" s="47">
        <v>6</v>
      </c>
      <c r="D126" s="47">
        <v>6</v>
      </c>
      <c r="E126" s="47">
        <v>6</v>
      </c>
      <c r="F126" s="47">
        <v>6</v>
      </c>
      <c r="G126" s="47">
        <v>6</v>
      </c>
      <c r="H126" s="47">
        <v>6</v>
      </c>
      <c r="I126" s="79">
        <v>6</v>
      </c>
      <c r="J126" s="50">
        <f>宿泊者数!AJ19</f>
        <v>6</v>
      </c>
      <c r="K126" s="50">
        <f>宿泊者数!AJ42</f>
        <v>6.0189250280737348</v>
      </c>
      <c r="L126" s="50">
        <f>宿泊者数!AJ65</f>
        <v>5.1239999999999997</v>
      </c>
      <c r="M126" s="50">
        <f>宿泊者数!AJ88</f>
        <v>4.1849999999999996</v>
      </c>
      <c r="N126" s="50">
        <f>宿泊者数!AJ120</f>
        <v>4.1369999999999996</v>
      </c>
      <c r="O126" s="511">
        <f>宿泊者数!AJ142</f>
        <v>4.79</v>
      </c>
    </row>
    <row r="127" spans="1:15" x14ac:dyDescent="0.15">
      <c r="B127" t="s">
        <v>159</v>
      </c>
      <c r="C127" s="49">
        <v>89</v>
      </c>
      <c r="D127" s="49">
        <v>90</v>
      </c>
      <c r="E127" s="49">
        <v>88</v>
      </c>
      <c r="F127" s="49">
        <v>93</v>
      </c>
      <c r="G127" s="49">
        <v>89</v>
      </c>
      <c r="H127" s="49">
        <v>91</v>
      </c>
      <c r="I127" s="78">
        <v>95</v>
      </c>
      <c r="J127" s="50">
        <f>宿泊者数!AJ20</f>
        <v>93</v>
      </c>
      <c r="K127" s="50">
        <f>宿泊者数!AJ43</f>
        <v>93.014192119935799</v>
      </c>
      <c r="L127" s="50">
        <f>宿泊者数!AJ66</f>
        <v>79.179000000000002</v>
      </c>
      <c r="M127" s="50">
        <f>宿泊者数!AJ89</f>
        <v>64.67</v>
      </c>
      <c r="N127" s="50">
        <f>宿泊者数!AJ121</f>
        <v>63.929000000000002</v>
      </c>
      <c r="O127" s="511">
        <f>宿泊者数!AJ143</f>
        <v>74.016999999999996</v>
      </c>
    </row>
    <row r="128" spans="1:15" x14ac:dyDescent="0.15">
      <c r="B128" t="s">
        <v>160</v>
      </c>
      <c r="C128" s="49">
        <v>168</v>
      </c>
      <c r="D128" s="49">
        <v>164</v>
      </c>
      <c r="E128" s="49">
        <v>161</v>
      </c>
      <c r="F128" s="49">
        <v>174</v>
      </c>
      <c r="G128" s="49">
        <v>168</v>
      </c>
      <c r="H128" s="49">
        <v>172</v>
      </c>
      <c r="I128" s="78">
        <v>179</v>
      </c>
      <c r="J128" s="50">
        <f>宿泊者数!AJ21</f>
        <v>175</v>
      </c>
      <c r="K128" s="50">
        <f>宿泊者数!AJ44</f>
        <v>175.11613831470282</v>
      </c>
      <c r="L128" s="50">
        <f>宿泊者数!AJ67</f>
        <v>149.06899999999999</v>
      </c>
      <c r="M128" s="50">
        <f>宿泊者数!AJ90</f>
        <v>121.752</v>
      </c>
      <c r="N128" s="50">
        <f>宿泊者数!AJ122</f>
        <v>120.358</v>
      </c>
      <c r="O128" s="511">
        <f>宿泊者数!AJ144</f>
        <v>139.35</v>
      </c>
    </row>
    <row r="129" spans="1:15" x14ac:dyDescent="0.15">
      <c r="B129" t="s">
        <v>161</v>
      </c>
      <c r="C129" s="49">
        <v>52</v>
      </c>
      <c r="D129" s="49">
        <v>53</v>
      </c>
      <c r="E129" s="49">
        <v>51</v>
      </c>
      <c r="F129" s="49">
        <v>54</v>
      </c>
      <c r="G129" s="49">
        <v>53</v>
      </c>
      <c r="H129" s="49">
        <v>55</v>
      </c>
      <c r="I129" s="78">
        <v>57</v>
      </c>
      <c r="J129" s="50">
        <f>宿泊者数!AJ22</f>
        <v>56</v>
      </c>
      <c r="K129" s="50">
        <f>宿泊者数!AJ45</f>
        <v>55.664782740899739</v>
      </c>
      <c r="L129" s="50">
        <f>宿泊者数!AJ68</f>
        <v>47.384999999999998</v>
      </c>
      <c r="M129" s="50">
        <f>宿泊者数!AJ91</f>
        <v>38.701999999999998</v>
      </c>
      <c r="N129" s="50">
        <f>宿泊者数!AJ123</f>
        <v>38.259</v>
      </c>
      <c r="O129" s="511">
        <f>宿泊者数!AJ145</f>
        <v>44.295999999999999</v>
      </c>
    </row>
    <row r="130" spans="1:15" x14ac:dyDescent="0.15">
      <c r="B130" t="s">
        <v>162</v>
      </c>
      <c r="C130" s="49">
        <v>0</v>
      </c>
      <c r="D130" s="49">
        <v>0</v>
      </c>
      <c r="E130" s="49">
        <v>0</v>
      </c>
      <c r="F130" s="49">
        <v>0</v>
      </c>
      <c r="G130" s="49">
        <v>0</v>
      </c>
      <c r="H130" s="49">
        <v>0</v>
      </c>
      <c r="I130" s="78">
        <v>0</v>
      </c>
      <c r="J130" s="50">
        <f>宿泊者数!AJ23</f>
        <v>0</v>
      </c>
      <c r="K130" s="50">
        <f>宿泊者数!AJ46</f>
        <v>0</v>
      </c>
      <c r="L130" s="50">
        <f>宿泊者数!AJ69</f>
        <v>0</v>
      </c>
      <c r="M130" s="50">
        <f>宿泊者数!AJ92</f>
        <v>0</v>
      </c>
      <c r="N130" s="50">
        <f>宿泊者数!AJ124</f>
        <v>0</v>
      </c>
      <c r="O130" s="511">
        <f>宿泊者数!AJ146</f>
        <v>0</v>
      </c>
    </row>
    <row r="131" spans="1:15" x14ac:dyDescent="0.15">
      <c r="B131" t="s">
        <v>163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78">
        <v>0</v>
      </c>
      <c r="J131" s="50">
        <f>宿泊者数!AJ24</f>
        <v>0</v>
      </c>
      <c r="K131" s="50">
        <f>宿泊者数!AJ47</f>
        <v>0</v>
      </c>
      <c r="L131" s="50">
        <f>宿泊者数!AJ70</f>
        <v>0</v>
      </c>
      <c r="M131" s="50">
        <f>宿泊者数!AJ93</f>
        <v>0</v>
      </c>
      <c r="N131" s="50">
        <f>宿泊者数!AJ125</f>
        <v>0</v>
      </c>
      <c r="O131" s="511">
        <f>宿泊者数!AJ147</f>
        <v>0</v>
      </c>
    </row>
    <row r="132" spans="1:15" x14ac:dyDescent="0.15">
      <c r="A132" s="61"/>
      <c r="B132" s="61" t="s">
        <v>164</v>
      </c>
      <c r="C132" s="53">
        <v>3</v>
      </c>
      <c r="D132" s="53">
        <v>3</v>
      </c>
      <c r="E132" s="53">
        <v>3</v>
      </c>
      <c r="F132" s="53">
        <v>3</v>
      </c>
      <c r="G132" s="53">
        <v>3</v>
      </c>
      <c r="H132" s="53">
        <v>3</v>
      </c>
      <c r="I132" s="80">
        <v>3</v>
      </c>
      <c r="J132" s="50">
        <f>宿泊者数!AJ25</f>
        <v>3</v>
      </c>
      <c r="K132" s="50">
        <f>宿泊者数!AJ48</f>
        <v>3.1162094774823048</v>
      </c>
      <c r="L132" s="50">
        <f>宿泊者数!AJ71</f>
        <v>2.653</v>
      </c>
      <c r="M132" s="50">
        <f>宿泊者数!AJ94</f>
        <v>2.1680000000000001</v>
      </c>
      <c r="N132" s="50">
        <f>宿泊者数!AJ126</f>
        <v>2.1419999999999999</v>
      </c>
      <c r="O132" s="511">
        <f>宿泊者数!AJ148</f>
        <v>2.48</v>
      </c>
    </row>
    <row r="133" spans="1:15" x14ac:dyDescent="0.15">
      <c r="A133" s="93" t="s">
        <v>8</v>
      </c>
      <c r="B133" s="43" t="s">
        <v>165</v>
      </c>
      <c r="C133" s="47">
        <f>市町入込数2!D39</f>
        <v>899000</v>
      </c>
      <c r="D133" s="47">
        <f>市町入込数2!E39</f>
        <v>813486</v>
      </c>
      <c r="E133" s="47">
        <f>市町入込数2!F39</f>
        <v>833606</v>
      </c>
      <c r="F133" s="47">
        <f>市町入込数2!G39</f>
        <v>818433</v>
      </c>
      <c r="G133" s="47">
        <f>市町入込数2!H39</f>
        <v>826958</v>
      </c>
      <c r="H133" s="47">
        <f>市町入込数2!I39</f>
        <v>816609</v>
      </c>
      <c r="I133" s="47">
        <f>市町入込数2!J39</f>
        <v>815543</v>
      </c>
      <c r="J133" s="47">
        <f>市町入込数2!K39</f>
        <v>838012</v>
      </c>
      <c r="K133" s="47">
        <f>市町入込数2!L39</f>
        <v>865537</v>
      </c>
      <c r="L133" s="47">
        <f>市町入込数2!M39</f>
        <v>843618</v>
      </c>
      <c r="M133" s="47">
        <f>市町入込数2!N39</f>
        <v>513962</v>
      </c>
      <c r="N133" s="47">
        <f>市町入込数2!O39</f>
        <v>580834</v>
      </c>
      <c r="O133" s="97">
        <f>市町入込数2!P39</f>
        <v>732984</v>
      </c>
    </row>
    <row r="134" spans="1:15" x14ac:dyDescent="0.15">
      <c r="A134" s="72"/>
      <c r="B134" s="61" t="s">
        <v>166</v>
      </c>
      <c r="C134" s="53">
        <f>市町入込数2!Q39</f>
        <v>216000</v>
      </c>
      <c r="D134" s="53">
        <f>市町入込数2!R39</f>
        <v>189665</v>
      </c>
      <c r="E134" s="53">
        <f>市町入込数2!S39</f>
        <v>245063</v>
      </c>
      <c r="F134" s="53">
        <f>市町入込数2!T39</f>
        <v>252635</v>
      </c>
      <c r="G134" s="53">
        <f>市町入込数2!U39</f>
        <v>251863</v>
      </c>
      <c r="H134" s="53">
        <f>市町入込数2!V39</f>
        <v>265001</v>
      </c>
      <c r="I134" s="53">
        <f>市町入込数2!W39</f>
        <v>253780</v>
      </c>
      <c r="J134" s="53">
        <f>市町入込数2!X39</f>
        <v>254397</v>
      </c>
      <c r="K134" s="53">
        <f>市町入込数2!Y39</f>
        <v>242062</v>
      </c>
      <c r="L134" s="53">
        <f>市町入込数2!Z39</f>
        <v>227847</v>
      </c>
      <c r="M134" s="53">
        <f>市町入込数2!AA39</f>
        <v>136571</v>
      </c>
      <c r="N134" s="53">
        <f>市町入込数2!AB39</f>
        <v>140351</v>
      </c>
      <c r="O134" s="886">
        <f>市町入込数2!AC39</f>
        <v>202312</v>
      </c>
    </row>
    <row r="135" spans="1:15" x14ac:dyDescent="0.15">
      <c r="A135" s="43"/>
      <c r="B135" s="43" t="s">
        <v>158</v>
      </c>
      <c r="C135" s="47">
        <v>0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79">
        <v>0</v>
      </c>
      <c r="J135" s="50">
        <f>宿泊者数!AK19</f>
        <v>0</v>
      </c>
      <c r="K135" s="50">
        <f>宿泊者数!AK42</f>
        <v>0</v>
      </c>
      <c r="L135" s="50">
        <f>宿泊者数!AK65</f>
        <v>0</v>
      </c>
      <c r="M135" s="50">
        <f>宿泊者数!AK88</f>
        <v>0</v>
      </c>
      <c r="N135" s="50">
        <f>宿泊者数!AK120</f>
        <v>0</v>
      </c>
      <c r="O135" s="511">
        <f>宿泊者数!AK142</f>
        <v>0</v>
      </c>
    </row>
    <row r="136" spans="1:15" x14ac:dyDescent="0.15">
      <c r="B136" t="s">
        <v>159</v>
      </c>
      <c r="C136" s="49">
        <v>156</v>
      </c>
      <c r="D136" s="49">
        <v>158</v>
      </c>
      <c r="E136" s="49">
        <v>213</v>
      </c>
      <c r="F136" s="49">
        <v>216</v>
      </c>
      <c r="G136" s="49">
        <v>215</v>
      </c>
      <c r="H136" s="49">
        <v>230</v>
      </c>
      <c r="I136" s="78">
        <v>218</v>
      </c>
      <c r="J136" s="50">
        <f>宿泊者数!AK20</f>
        <v>210</v>
      </c>
      <c r="K136" s="50">
        <f>宿泊者数!AK43</f>
        <v>198.60599999999999</v>
      </c>
      <c r="L136" s="50">
        <f>宿泊者数!AK66</f>
        <v>182.94</v>
      </c>
      <c r="M136" s="50">
        <f>宿泊者数!AK89</f>
        <v>106.06</v>
      </c>
      <c r="N136" s="50">
        <f>宿泊者数!AK121</f>
        <v>108.684</v>
      </c>
      <c r="O136" s="511">
        <f>宿泊者数!AK143</f>
        <v>163.143</v>
      </c>
    </row>
    <row r="137" spans="1:15" x14ac:dyDescent="0.15">
      <c r="B137" t="s">
        <v>160</v>
      </c>
      <c r="C137" s="49">
        <v>26</v>
      </c>
      <c r="D137" s="49">
        <v>19</v>
      </c>
      <c r="E137" s="49">
        <v>19</v>
      </c>
      <c r="F137" s="49">
        <v>23</v>
      </c>
      <c r="G137" s="49">
        <v>23</v>
      </c>
      <c r="H137" s="49">
        <v>22</v>
      </c>
      <c r="I137" s="78">
        <v>22</v>
      </c>
      <c r="J137" s="50">
        <f>宿泊者数!AK21</f>
        <v>33</v>
      </c>
      <c r="K137" s="50">
        <f>宿泊者数!AK44</f>
        <v>32.442999999999998</v>
      </c>
      <c r="L137" s="50">
        <f>宿泊者数!AK67</f>
        <v>44.906999999999996</v>
      </c>
      <c r="M137" s="50">
        <f>宿泊者数!AK90</f>
        <v>30.510999999999999</v>
      </c>
      <c r="N137" s="50">
        <f>宿泊者数!AK122</f>
        <v>31.667000000000002</v>
      </c>
      <c r="O137" s="511">
        <f>宿泊者数!AK144</f>
        <v>39.168999999999997</v>
      </c>
    </row>
    <row r="138" spans="1:15" x14ac:dyDescent="0.15">
      <c r="B138" t="s">
        <v>161</v>
      </c>
      <c r="C138" s="49">
        <v>14</v>
      </c>
      <c r="D138" s="49">
        <v>13</v>
      </c>
      <c r="E138" s="49">
        <v>13</v>
      </c>
      <c r="F138" s="49">
        <v>14</v>
      </c>
      <c r="G138" s="49">
        <v>14</v>
      </c>
      <c r="H138" s="49">
        <v>14</v>
      </c>
      <c r="I138" s="78">
        <v>14</v>
      </c>
      <c r="J138" s="50">
        <f>宿泊者数!AK22</f>
        <v>12</v>
      </c>
      <c r="K138" s="50">
        <f>宿泊者数!AK45</f>
        <v>11.013</v>
      </c>
      <c r="L138" s="50">
        <f>宿泊者数!AK68</f>
        <v>0</v>
      </c>
      <c r="M138" s="50">
        <f>宿泊者数!AK91</f>
        <v>0</v>
      </c>
      <c r="N138" s="50">
        <f>宿泊者数!AK123</f>
        <v>0</v>
      </c>
      <c r="O138" s="511">
        <f>宿泊者数!AK145</f>
        <v>0</v>
      </c>
    </row>
    <row r="139" spans="1:15" x14ac:dyDescent="0.15">
      <c r="B139" t="s">
        <v>162</v>
      </c>
      <c r="C139" s="49">
        <v>0</v>
      </c>
      <c r="D139" s="49">
        <v>0</v>
      </c>
      <c r="E139" s="49">
        <v>0</v>
      </c>
      <c r="F139" s="49">
        <v>0</v>
      </c>
      <c r="G139" s="49">
        <v>0</v>
      </c>
      <c r="H139" s="49">
        <v>0</v>
      </c>
      <c r="I139" s="78">
        <v>0</v>
      </c>
      <c r="J139" s="50">
        <f>宿泊者数!AK23</f>
        <v>0</v>
      </c>
      <c r="K139" s="50">
        <f>宿泊者数!AK46</f>
        <v>0</v>
      </c>
      <c r="L139" s="50">
        <f>宿泊者数!AK69</f>
        <v>0</v>
      </c>
      <c r="M139" s="50">
        <f>宿泊者数!AK92</f>
        <v>0</v>
      </c>
      <c r="N139" s="50">
        <f>宿泊者数!AK124</f>
        <v>0</v>
      </c>
      <c r="O139" s="511">
        <f>宿泊者数!AK146</f>
        <v>0</v>
      </c>
    </row>
    <row r="140" spans="1:15" x14ac:dyDescent="0.15">
      <c r="B140" t="s">
        <v>163</v>
      </c>
      <c r="C140" s="49">
        <v>13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78">
        <v>0</v>
      </c>
      <c r="J140" s="50">
        <f>宿泊者数!AK24</f>
        <v>0</v>
      </c>
      <c r="K140" s="50">
        <f>宿泊者数!AK47</f>
        <v>0</v>
      </c>
      <c r="L140" s="50">
        <f>宿泊者数!AK70</f>
        <v>0</v>
      </c>
      <c r="M140" s="50">
        <f>宿泊者数!AK93</f>
        <v>0</v>
      </c>
      <c r="N140" s="50">
        <f>宿泊者数!AK125</f>
        <v>0</v>
      </c>
      <c r="O140" s="511">
        <f>宿泊者数!AK147</f>
        <v>0</v>
      </c>
    </row>
    <row r="141" spans="1:15" x14ac:dyDescent="0.15">
      <c r="A141" s="61"/>
      <c r="B141" t="s">
        <v>164</v>
      </c>
      <c r="C141" s="49">
        <v>7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80">
        <v>0</v>
      </c>
      <c r="J141" s="50">
        <f>宿泊者数!AK25</f>
        <v>0</v>
      </c>
      <c r="K141" s="50">
        <f>宿泊者数!AK48</f>
        <v>0</v>
      </c>
      <c r="L141" s="50">
        <f>宿泊者数!AK71</f>
        <v>0</v>
      </c>
      <c r="M141" s="50">
        <f>宿泊者数!AK94</f>
        <v>0</v>
      </c>
      <c r="N141" s="50">
        <f>宿泊者数!AK126</f>
        <v>0</v>
      </c>
      <c r="O141" s="511">
        <f>宿泊者数!AK148</f>
        <v>0</v>
      </c>
    </row>
    <row r="142" spans="1:15" x14ac:dyDescent="0.15">
      <c r="A142" s="109" t="s">
        <v>216</v>
      </c>
      <c r="B142" s="109" t="s">
        <v>165</v>
      </c>
      <c r="C142" s="98">
        <f>C97+C106+C115+C124+C133</f>
        <v>6411000</v>
      </c>
      <c r="D142" s="98">
        <f t="shared" ref="D142:I142" si="42">D97+D106+D115+D124+D133</f>
        <v>6508937</v>
      </c>
      <c r="E142" s="98">
        <f t="shared" si="42"/>
        <v>8056897</v>
      </c>
      <c r="F142" s="98">
        <f t="shared" si="42"/>
        <v>8589676</v>
      </c>
      <c r="G142" s="98">
        <f t="shared" si="42"/>
        <v>8632572</v>
      </c>
      <c r="H142" s="98">
        <f t="shared" si="42"/>
        <v>8268922</v>
      </c>
      <c r="I142" s="98">
        <f t="shared" si="42"/>
        <v>8046351</v>
      </c>
      <c r="J142" s="98">
        <f t="shared" ref="J142:K142" si="43">J97+J106+J115+J124+J133</f>
        <v>8029830</v>
      </c>
      <c r="K142" s="98">
        <f t="shared" si="43"/>
        <v>7886189</v>
      </c>
      <c r="L142" s="98">
        <f t="shared" ref="L142:M142" si="44">L97+L106+L115+L124+L133</f>
        <v>7489498</v>
      </c>
      <c r="M142" s="98">
        <f t="shared" si="44"/>
        <v>4718019</v>
      </c>
      <c r="N142" s="98">
        <f t="shared" ref="N142:O142" si="45">N97+N106+N115+N124+N133</f>
        <v>4901845</v>
      </c>
      <c r="O142" s="98">
        <f t="shared" si="45"/>
        <v>6365473</v>
      </c>
    </row>
    <row r="143" spans="1:15" x14ac:dyDescent="0.15">
      <c r="A143" s="56"/>
      <c r="B143" s="110" t="s">
        <v>166</v>
      </c>
      <c r="C143" s="99">
        <f>C98+C107+C116+C125+C134</f>
        <v>1928000</v>
      </c>
      <c r="D143" s="99">
        <f t="shared" ref="D143:I143" si="46">D98+D107+D116+D125+D134</f>
        <v>1852559</v>
      </c>
      <c r="E143" s="99">
        <f t="shared" si="46"/>
        <v>1936551</v>
      </c>
      <c r="F143" s="99">
        <f t="shared" si="46"/>
        <v>2031090</v>
      </c>
      <c r="G143" s="99">
        <f t="shared" si="46"/>
        <v>2129699</v>
      </c>
      <c r="H143" s="99">
        <f t="shared" si="46"/>
        <v>2061878</v>
      </c>
      <c r="I143" s="99">
        <f t="shared" si="46"/>
        <v>2071368</v>
      </c>
      <c r="J143" s="99">
        <f t="shared" ref="J143:K143" si="47">J98+J107+J116+J125+J134</f>
        <v>2064140</v>
      </c>
      <c r="K143" s="99">
        <f t="shared" si="47"/>
        <v>2002204</v>
      </c>
      <c r="L143" s="99">
        <f t="shared" ref="L143:M143" si="48">L98+L107+L116+L125+L134</f>
        <v>1919737</v>
      </c>
      <c r="M143" s="99">
        <f t="shared" si="48"/>
        <v>1061476</v>
      </c>
      <c r="N143" s="99">
        <f t="shared" ref="N143:O143" si="49">N98+N107+N116+N125+N134</f>
        <v>1153670</v>
      </c>
      <c r="O143" s="99">
        <f t="shared" si="49"/>
        <v>1639594</v>
      </c>
    </row>
    <row r="144" spans="1:15" x14ac:dyDescent="0.15">
      <c r="A144" s="56"/>
      <c r="B144" s="111" t="s">
        <v>223</v>
      </c>
      <c r="C144" s="98">
        <f>C142+C143</f>
        <v>8339000</v>
      </c>
      <c r="D144" s="112">
        <f t="shared" ref="D144:I144" si="50">D142+D143</f>
        <v>8361496</v>
      </c>
      <c r="E144" s="112">
        <f t="shared" si="50"/>
        <v>9993448</v>
      </c>
      <c r="F144" s="112">
        <f t="shared" si="50"/>
        <v>10620766</v>
      </c>
      <c r="G144" s="112">
        <f t="shared" si="50"/>
        <v>10762271</v>
      </c>
      <c r="H144" s="112">
        <f t="shared" si="50"/>
        <v>10330800</v>
      </c>
      <c r="I144" s="112">
        <f t="shared" si="50"/>
        <v>10117719</v>
      </c>
      <c r="J144" s="112">
        <f t="shared" ref="J144:K144" si="51">J142+J143</f>
        <v>10093970</v>
      </c>
      <c r="K144" s="112">
        <f t="shared" si="51"/>
        <v>9888393</v>
      </c>
      <c r="L144" s="112">
        <f t="shared" ref="L144:M144" si="52">L142+L143</f>
        <v>9409235</v>
      </c>
      <c r="M144" s="112">
        <f t="shared" si="52"/>
        <v>5779495</v>
      </c>
      <c r="N144" s="112">
        <f t="shared" ref="N144:O144" si="53">N142+N143</f>
        <v>6055515</v>
      </c>
      <c r="O144" s="112">
        <f t="shared" si="53"/>
        <v>8005067</v>
      </c>
    </row>
    <row r="145" spans="1:15" x14ac:dyDescent="0.15">
      <c r="A145" s="56"/>
      <c r="B145" s="109" t="s">
        <v>158</v>
      </c>
      <c r="C145" s="98">
        <f>C99+C108+C117+C126+C135</f>
        <v>166</v>
      </c>
      <c r="D145" s="98">
        <f t="shared" ref="D145:I145" si="54">D99+D108+D117+D126+D135</f>
        <v>164</v>
      </c>
      <c r="E145" s="98">
        <f t="shared" si="54"/>
        <v>161</v>
      </c>
      <c r="F145" s="98">
        <f t="shared" si="54"/>
        <v>156</v>
      </c>
      <c r="G145" s="98">
        <f t="shared" si="54"/>
        <v>164</v>
      </c>
      <c r="H145" s="98">
        <f t="shared" si="54"/>
        <v>160</v>
      </c>
      <c r="I145" s="98">
        <f t="shared" si="54"/>
        <v>162</v>
      </c>
      <c r="J145" s="98">
        <f t="shared" ref="J145:K145" si="55">J99+J108+J117+J126+J135</f>
        <v>165</v>
      </c>
      <c r="K145" s="98">
        <f t="shared" si="55"/>
        <v>159.72492502807376</v>
      </c>
      <c r="L145" s="98">
        <f t="shared" ref="L145:M145" si="56">L99+L108+L117+L126+L135</f>
        <v>168.166</v>
      </c>
      <c r="M145" s="98">
        <f t="shared" si="56"/>
        <v>98.650999999999996</v>
      </c>
      <c r="N145" s="98">
        <f t="shared" ref="N145:O145" si="57">N99+N108+N117+N126+N135</f>
        <v>104.834</v>
      </c>
      <c r="O145" s="98">
        <f t="shared" si="57"/>
        <v>147.44800000000001</v>
      </c>
    </row>
    <row r="146" spans="1:15" x14ac:dyDescent="0.15">
      <c r="A146" s="56"/>
      <c r="B146" s="56" t="s">
        <v>159</v>
      </c>
      <c r="C146" s="99">
        <f t="shared" ref="C146:I151" si="58">C100+C109+C118+C127+C136</f>
        <v>877</v>
      </c>
      <c r="D146" s="99">
        <f t="shared" si="58"/>
        <v>928</v>
      </c>
      <c r="E146" s="99">
        <f t="shared" si="58"/>
        <v>997</v>
      </c>
      <c r="F146" s="99">
        <f t="shared" si="58"/>
        <v>1016</v>
      </c>
      <c r="G146" s="99">
        <f t="shared" si="58"/>
        <v>1075</v>
      </c>
      <c r="H146" s="99">
        <f t="shared" si="58"/>
        <v>1107</v>
      </c>
      <c r="I146" s="99">
        <f t="shared" si="58"/>
        <v>1060</v>
      </c>
      <c r="J146" s="99">
        <f t="shared" ref="J146:K146" si="59">J100+J109+J118+J127+J136</f>
        <v>1041</v>
      </c>
      <c r="K146" s="99">
        <f t="shared" si="59"/>
        <v>1018.1011921199358</v>
      </c>
      <c r="L146" s="99">
        <f t="shared" ref="L146:M146" si="60">L100+L109+L118+L127+L136</f>
        <v>1024.0640000000001</v>
      </c>
      <c r="M146" s="99">
        <f t="shared" si="60"/>
        <v>577.84900000000005</v>
      </c>
      <c r="N146" s="99">
        <f t="shared" ref="N146:O146" si="61">N100+N109+N118+N127+N136</f>
        <v>617.27299999999991</v>
      </c>
      <c r="O146" s="99">
        <f t="shared" si="61"/>
        <v>893.63699999999994</v>
      </c>
    </row>
    <row r="147" spans="1:15" x14ac:dyDescent="0.15">
      <c r="A147" s="56"/>
      <c r="B147" s="56" t="s">
        <v>160</v>
      </c>
      <c r="C147" s="99">
        <f t="shared" si="58"/>
        <v>671</v>
      </c>
      <c r="D147" s="99">
        <f t="shared" si="58"/>
        <v>576</v>
      </c>
      <c r="E147" s="99">
        <f t="shared" si="58"/>
        <v>594</v>
      </c>
      <c r="F147" s="99">
        <f t="shared" si="58"/>
        <v>655</v>
      </c>
      <c r="G147" s="99">
        <f t="shared" si="58"/>
        <v>683</v>
      </c>
      <c r="H147" s="99">
        <f t="shared" si="58"/>
        <v>567</v>
      </c>
      <c r="I147" s="99">
        <f t="shared" si="58"/>
        <v>631</v>
      </c>
      <c r="J147" s="99">
        <f t="shared" ref="J147:K147" si="62">J101+J110+J119+J128+J137</f>
        <v>645</v>
      </c>
      <c r="K147" s="99">
        <f t="shared" si="62"/>
        <v>615.78913831470277</v>
      </c>
      <c r="L147" s="99">
        <f t="shared" ref="L147:M147" si="63">L101+L110+L119+L128+L137</f>
        <v>554.87400000000002</v>
      </c>
      <c r="M147" s="99">
        <f t="shared" si="63"/>
        <v>299.06100000000004</v>
      </c>
      <c r="N147" s="99">
        <f t="shared" ref="N147:O147" si="64">N101+N110+N119+N128+N137</f>
        <v>324.39099999999996</v>
      </c>
      <c r="O147" s="99">
        <f t="shared" si="64"/>
        <v>456.60399999999993</v>
      </c>
    </row>
    <row r="148" spans="1:15" x14ac:dyDescent="0.15">
      <c r="A148" s="56"/>
      <c r="B148" s="56" t="s">
        <v>161</v>
      </c>
      <c r="C148" s="99">
        <f t="shared" si="58"/>
        <v>183</v>
      </c>
      <c r="D148" s="99">
        <f t="shared" si="58"/>
        <v>174</v>
      </c>
      <c r="E148" s="99">
        <f t="shared" si="58"/>
        <v>171</v>
      </c>
      <c r="F148" s="99">
        <f t="shared" si="58"/>
        <v>186</v>
      </c>
      <c r="G148" s="99">
        <f t="shared" si="58"/>
        <v>194</v>
      </c>
      <c r="H148" s="99">
        <f t="shared" si="58"/>
        <v>211</v>
      </c>
      <c r="I148" s="99">
        <f t="shared" si="58"/>
        <v>194</v>
      </c>
      <c r="J148" s="99">
        <f t="shared" ref="J148:K148" si="65">J102+J111+J120+J129+J138</f>
        <v>192</v>
      </c>
      <c r="K148" s="99">
        <f t="shared" si="65"/>
        <v>183.37778274089973</v>
      </c>
      <c r="L148" s="99">
        <f t="shared" ref="L148:M148" si="66">L102+L111+L120+L129+L138</f>
        <v>144.417</v>
      </c>
      <c r="M148" s="99">
        <f t="shared" si="66"/>
        <v>61.537999999999997</v>
      </c>
      <c r="N148" s="99">
        <f t="shared" ref="N148:O148" si="67">N102+N111+N120+N129+N138</f>
        <v>74.518000000000001</v>
      </c>
      <c r="O148" s="99">
        <f t="shared" si="67"/>
        <v>100.666</v>
      </c>
    </row>
    <row r="149" spans="1:15" x14ac:dyDescent="0.15">
      <c r="A149" s="56"/>
      <c r="B149" s="56" t="s">
        <v>162</v>
      </c>
      <c r="C149" s="99">
        <f t="shared" si="58"/>
        <v>0</v>
      </c>
      <c r="D149" s="99">
        <f t="shared" si="58"/>
        <v>0</v>
      </c>
      <c r="E149" s="99">
        <f t="shared" si="58"/>
        <v>0</v>
      </c>
      <c r="F149" s="99">
        <f t="shared" si="58"/>
        <v>0</v>
      </c>
      <c r="G149" s="99">
        <f t="shared" si="58"/>
        <v>0</v>
      </c>
      <c r="H149" s="99">
        <f t="shared" si="58"/>
        <v>0</v>
      </c>
      <c r="I149" s="99">
        <f t="shared" si="58"/>
        <v>0</v>
      </c>
      <c r="J149" s="99">
        <f t="shared" ref="J149:K149" si="68">J103+J112+J121+J130+J139</f>
        <v>0</v>
      </c>
      <c r="K149" s="99">
        <f t="shared" si="68"/>
        <v>0</v>
      </c>
      <c r="L149" s="99">
        <f t="shared" ref="L149:M149" si="69">L103+L112+L121+L130+L139</f>
        <v>0</v>
      </c>
      <c r="M149" s="99">
        <f t="shared" si="69"/>
        <v>0</v>
      </c>
      <c r="N149" s="99">
        <f t="shared" ref="N149:O149" si="70">N103+N112+N121+N130+N139</f>
        <v>0</v>
      </c>
      <c r="O149" s="99">
        <f t="shared" si="70"/>
        <v>0</v>
      </c>
    </row>
    <row r="150" spans="1:15" x14ac:dyDescent="0.15">
      <c r="A150" s="56"/>
      <c r="B150" s="56" t="s">
        <v>163</v>
      </c>
      <c r="C150" s="99">
        <f t="shared" si="58"/>
        <v>13</v>
      </c>
      <c r="D150" s="99">
        <f t="shared" si="58"/>
        <v>0</v>
      </c>
      <c r="E150" s="99">
        <f t="shared" si="58"/>
        <v>0</v>
      </c>
      <c r="F150" s="99">
        <f t="shared" si="58"/>
        <v>0</v>
      </c>
      <c r="G150" s="99">
        <f t="shared" si="58"/>
        <v>0</v>
      </c>
      <c r="H150" s="99">
        <f t="shared" si="58"/>
        <v>0</v>
      </c>
      <c r="I150" s="99">
        <f t="shared" si="58"/>
        <v>0</v>
      </c>
      <c r="J150" s="99">
        <f t="shared" ref="J150:K150" si="71">J104+J113+J122+J131+J140</f>
        <v>0</v>
      </c>
      <c r="K150" s="99">
        <f t="shared" si="71"/>
        <v>0</v>
      </c>
      <c r="L150" s="99">
        <f t="shared" ref="L150:M150" si="72">L104+L113+L122+L131+L140</f>
        <v>0</v>
      </c>
      <c r="M150" s="99">
        <f t="shared" si="72"/>
        <v>0</v>
      </c>
      <c r="N150" s="99">
        <f t="shared" ref="N150:O150" si="73">N104+N113+N122+N131+N140</f>
        <v>0</v>
      </c>
      <c r="O150" s="99">
        <f t="shared" si="73"/>
        <v>0</v>
      </c>
    </row>
    <row r="151" spans="1:15" x14ac:dyDescent="0.15">
      <c r="A151" s="110"/>
      <c r="B151" s="110" t="s">
        <v>164</v>
      </c>
      <c r="C151" s="100">
        <f t="shared" si="58"/>
        <v>18</v>
      </c>
      <c r="D151" s="100">
        <f t="shared" si="58"/>
        <v>6</v>
      </c>
      <c r="E151" s="100">
        <f t="shared" si="58"/>
        <v>14</v>
      </c>
      <c r="F151" s="100">
        <f t="shared" si="58"/>
        <v>18</v>
      </c>
      <c r="G151" s="100">
        <f t="shared" si="58"/>
        <v>14</v>
      </c>
      <c r="H151" s="100">
        <f t="shared" si="58"/>
        <v>17</v>
      </c>
      <c r="I151" s="100">
        <f t="shared" si="58"/>
        <v>25</v>
      </c>
      <c r="J151" s="100">
        <f t="shared" ref="J151:K151" si="74">J105+J114+J123+J132+J141</f>
        <v>23</v>
      </c>
      <c r="K151" s="100">
        <f t="shared" si="74"/>
        <v>25.211209477482303</v>
      </c>
      <c r="L151" s="100">
        <f t="shared" ref="L151:M151" si="75">L105+L114+L123+L132+L141</f>
        <v>28.215999999999998</v>
      </c>
      <c r="M151" s="100">
        <f t="shared" si="75"/>
        <v>24.376999999999999</v>
      </c>
      <c r="N151" s="100">
        <f t="shared" ref="N151:O151" si="76">N105+N114+N123+N132+N141</f>
        <v>32.654000000000003</v>
      </c>
      <c r="O151" s="100">
        <f t="shared" si="76"/>
        <v>41.238999999999997</v>
      </c>
    </row>
    <row r="152" spans="1:15" x14ac:dyDescent="0.15">
      <c r="C152" s="54"/>
      <c r="D152" s="54"/>
      <c r="E152" s="54"/>
      <c r="F152" s="54"/>
      <c r="G152" s="54"/>
      <c r="H152" s="54"/>
      <c r="I152" s="54"/>
    </row>
    <row r="153" spans="1:15" x14ac:dyDescent="0.15">
      <c r="A153" t="s">
        <v>172</v>
      </c>
      <c r="B153" s="67"/>
      <c r="C153" s="345" t="s">
        <v>169</v>
      </c>
      <c r="D153" s="345" t="s">
        <v>70</v>
      </c>
      <c r="E153" s="789" t="s">
        <v>67</v>
      </c>
      <c r="F153" s="345" t="s">
        <v>61</v>
      </c>
      <c r="G153" s="345" t="s">
        <v>60</v>
      </c>
      <c r="H153" s="345" t="s">
        <v>75</v>
      </c>
      <c r="I153" s="345" t="s">
        <v>76</v>
      </c>
      <c r="J153" s="345" t="s">
        <v>395</v>
      </c>
      <c r="K153" s="345" t="s">
        <v>447</v>
      </c>
      <c r="L153" s="345" t="s">
        <v>465</v>
      </c>
      <c r="M153" s="396" t="s">
        <v>517</v>
      </c>
      <c r="N153" s="396" t="s">
        <v>2171</v>
      </c>
      <c r="O153" s="396" t="s">
        <v>2199</v>
      </c>
    </row>
    <row r="154" spans="1:15" x14ac:dyDescent="0.15">
      <c r="B154" t="s">
        <v>205</v>
      </c>
      <c r="C154" s="49">
        <f>SUM(C155:C161)</f>
        <v>6538</v>
      </c>
      <c r="D154" s="49">
        <f t="shared" ref="D154:H154" si="77">SUM(D155:D161)</f>
        <v>8121</v>
      </c>
      <c r="E154" s="49">
        <f t="shared" si="77"/>
        <v>8507</v>
      </c>
      <c r="F154" s="49">
        <f t="shared" si="77"/>
        <v>8550</v>
      </c>
      <c r="G154" s="49">
        <f t="shared" si="77"/>
        <v>10033</v>
      </c>
      <c r="H154" s="49">
        <f t="shared" si="77"/>
        <v>10389</v>
      </c>
      <c r="I154" s="49">
        <f t="shared" ref="I154:J154" si="78">SUM(I155:I161)</f>
        <v>11281</v>
      </c>
      <c r="J154" s="49">
        <f t="shared" si="78"/>
        <v>12246</v>
      </c>
      <c r="K154" s="49">
        <f t="shared" ref="K154:L154" si="79">SUM(K155:K161)</f>
        <v>13360</v>
      </c>
      <c r="L154" s="49">
        <f t="shared" si="79"/>
        <v>13321</v>
      </c>
      <c r="M154" s="49">
        <f t="shared" ref="M154:N154" si="80">SUM(M155:M161)</f>
        <v>8449</v>
      </c>
      <c r="N154" s="49">
        <f t="shared" si="80"/>
        <v>10762</v>
      </c>
      <c r="O154" s="49">
        <f t="shared" ref="O154" si="81">SUM(O155:O161)</f>
        <v>13243</v>
      </c>
    </row>
    <row r="155" spans="1:15" x14ac:dyDescent="0.15">
      <c r="B155" s="102" t="s">
        <v>158</v>
      </c>
      <c r="C155" s="49">
        <f t="shared" ref="C155:N155" si="82">ROUND(C71*C99/C145,0)</f>
        <v>977</v>
      </c>
      <c r="D155" s="49">
        <f t="shared" si="82"/>
        <v>1079</v>
      </c>
      <c r="E155" s="49">
        <f t="shared" si="82"/>
        <v>1266</v>
      </c>
      <c r="F155" s="49">
        <f t="shared" si="82"/>
        <v>1127</v>
      </c>
      <c r="G155" s="49">
        <f t="shared" si="82"/>
        <v>1303</v>
      </c>
      <c r="H155" s="49">
        <f t="shared" si="82"/>
        <v>1378</v>
      </c>
      <c r="I155" s="49">
        <f t="shared" si="82"/>
        <v>1511</v>
      </c>
      <c r="J155" s="49">
        <f t="shared" si="82"/>
        <v>1590</v>
      </c>
      <c r="K155" s="49">
        <f t="shared" si="82"/>
        <v>1702</v>
      </c>
      <c r="L155" s="49">
        <f t="shared" si="82"/>
        <v>1799</v>
      </c>
      <c r="M155" s="49">
        <f t="shared" si="82"/>
        <v>1128</v>
      </c>
      <c r="N155" s="49">
        <f t="shared" si="82"/>
        <v>1489</v>
      </c>
      <c r="O155" s="49">
        <f t="shared" ref="O155" si="83">ROUND(O71*O99/O145,0)</f>
        <v>1997</v>
      </c>
    </row>
    <row r="156" spans="1:15" x14ac:dyDescent="0.15">
      <c r="B156" s="459" t="s">
        <v>159</v>
      </c>
      <c r="C156" s="114">
        <f>ROUND(C72*C100/C146,0)+1</f>
        <v>3766</v>
      </c>
      <c r="D156" s="114">
        <f>ROUND(D72*D100/D146,0)-1</f>
        <v>4491</v>
      </c>
      <c r="E156" s="114">
        <f>ROUND(E72*E100/E146,0)-1</f>
        <v>4874</v>
      </c>
      <c r="F156" s="114">
        <f>ROUND(F72*F100/F146,0)-1</f>
        <v>4944</v>
      </c>
      <c r="G156" s="114">
        <f>ROUND(G72*G100/G146,0)+1</f>
        <v>6244</v>
      </c>
      <c r="H156" s="114">
        <f t="shared" ref="H156:L156" si="84">ROUND(H72*H100/H146,0)</f>
        <v>6486</v>
      </c>
      <c r="I156" s="114">
        <f>ROUND(I72*I100/I146,0)-1</f>
        <v>6536</v>
      </c>
      <c r="J156" s="114">
        <f>ROUND(J72*J100/J146,0)-1</f>
        <v>7000</v>
      </c>
      <c r="K156" s="114">
        <f>ROUND(K72*K100/K146,0)-1</f>
        <v>8152</v>
      </c>
      <c r="L156" s="114">
        <f t="shared" si="84"/>
        <v>8471</v>
      </c>
      <c r="M156" s="114">
        <f>ROUND(M72*M100/M146,0)+1</f>
        <v>5341</v>
      </c>
      <c r="N156" s="114">
        <f>ROUND(N72*N100/N146,0)-1</f>
        <v>6862</v>
      </c>
      <c r="O156" s="114">
        <f>ROUND(O72*O100/O146,0)</f>
        <v>8800</v>
      </c>
    </row>
    <row r="157" spans="1:15" x14ac:dyDescent="0.15">
      <c r="B157" s="103" t="s">
        <v>160</v>
      </c>
      <c r="C157" s="49">
        <f t="shared" ref="C157:G158" si="85">ROUND(C73*C101/C147,0)</f>
        <v>1564</v>
      </c>
      <c r="D157" s="49">
        <f t="shared" si="85"/>
        <v>2362</v>
      </c>
      <c r="E157" s="49">
        <f t="shared" si="85"/>
        <v>2150</v>
      </c>
      <c r="F157" s="49">
        <f t="shared" si="85"/>
        <v>2286</v>
      </c>
      <c r="G157" s="49">
        <f t="shared" si="85"/>
        <v>2271</v>
      </c>
      <c r="H157" s="49">
        <f t="shared" ref="H157:I158" si="86">ROUND(H73*H101/H147,0)</f>
        <v>2252</v>
      </c>
      <c r="I157" s="49">
        <f t="shared" si="86"/>
        <v>2916</v>
      </c>
      <c r="J157" s="49">
        <f t="shared" ref="J157:L158" si="87">ROUND(J73*J101/J147,0)</f>
        <v>3284</v>
      </c>
      <c r="K157" s="49">
        <f t="shared" si="87"/>
        <v>3105</v>
      </c>
      <c r="L157" s="49">
        <f t="shared" si="87"/>
        <v>3051</v>
      </c>
      <c r="M157" s="49">
        <f t="shared" ref="M157:N158" si="88">ROUND(M73*M101/M147,0)</f>
        <v>1980</v>
      </c>
      <c r="N157" s="49">
        <f t="shared" si="88"/>
        <v>2411</v>
      </c>
      <c r="O157" s="49">
        <f t="shared" ref="O157" si="89">ROUND(O73*O101/O147,0)</f>
        <v>2446</v>
      </c>
    </row>
    <row r="158" spans="1:15" x14ac:dyDescent="0.15">
      <c r="B158" s="103" t="s">
        <v>161</v>
      </c>
      <c r="C158" s="49">
        <f t="shared" si="85"/>
        <v>231</v>
      </c>
      <c r="D158" s="49">
        <f t="shared" si="85"/>
        <v>189</v>
      </c>
      <c r="E158" s="49">
        <f t="shared" si="85"/>
        <v>217</v>
      </c>
      <c r="F158" s="49">
        <f t="shared" si="85"/>
        <v>193</v>
      </c>
      <c r="G158" s="49">
        <f t="shared" si="85"/>
        <v>215</v>
      </c>
      <c r="H158" s="49">
        <f t="shared" si="86"/>
        <v>273</v>
      </c>
      <c r="I158" s="49">
        <f t="shared" si="86"/>
        <v>318</v>
      </c>
      <c r="J158" s="49">
        <f t="shared" si="87"/>
        <v>372</v>
      </c>
      <c r="K158" s="49">
        <f t="shared" si="87"/>
        <v>401</v>
      </c>
      <c r="L158" s="49">
        <f t="shared" si="87"/>
        <v>0</v>
      </c>
      <c r="M158" s="49">
        <f t="shared" si="88"/>
        <v>0</v>
      </c>
      <c r="N158" s="49">
        <f t="shared" si="88"/>
        <v>0</v>
      </c>
      <c r="O158" s="49">
        <f t="shared" ref="O158" si="90">ROUND(O74*O102/O148,0)</f>
        <v>0</v>
      </c>
    </row>
    <row r="159" spans="1:15" x14ac:dyDescent="0.15">
      <c r="B159" s="113" t="s">
        <v>162</v>
      </c>
      <c r="C159" s="118"/>
      <c r="D159" s="118"/>
      <c r="E159" s="118"/>
      <c r="F159" s="118"/>
      <c r="G159" s="118"/>
      <c r="H159" s="118"/>
      <c r="I159" s="118"/>
    </row>
    <row r="160" spans="1:15" x14ac:dyDescent="0.15">
      <c r="B160" s="113" t="s">
        <v>163</v>
      </c>
      <c r="C160" s="118"/>
      <c r="D160" s="118"/>
      <c r="E160" s="118"/>
      <c r="F160" s="118"/>
      <c r="G160" s="118"/>
      <c r="H160" s="118"/>
      <c r="I160" s="118"/>
    </row>
    <row r="161" spans="2:15" x14ac:dyDescent="0.15">
      <c r="B161" s="106" t="s">
        <v>164</v>
      </c>
      <c r="C161" s="53">
        <f t="shared" ref="C161:N161" si="91">ROUND(C77*C105/C151,0)</f>
        <v>0</v>
      </c>
      <c r="D161" s="53">
        <f t="shared" si="91"/>
        <v>0</v>
      </c>
      <c r="E161" s="53">
        <f t="shared" si="91"/>
        <v>0</v>
      </c>
      <c r="F161" s="53">
        <f t="shared" si="91"/>
        <v>0</v>
      </c>
      <c r="G161" s="53">
        <f t="shared" si="91"/>
        <v>0</v>
      </c>
      <c r="H161" s="53">
        <f t="shared" si="91"/>
        <v>0</v>
      </c>
      <c r="I161" s="53">
        <f t="shared" si="91"/>
        <v>0</v>
      </c>
      <c r="J161" s="53">
        <f t="shared" si="91"/>
        <v>0</v>
      </c>
      <c r="K161" s="53">
        <f t="shared" si="91"/>
        <v>0</v>
      </c>
      <c r="L161" s="53">
        <f t="shared" si="91"/>
        <v>0</v>
      </c>
      <c r="M161" s="53">
        <f t="shared" si="91"/>
        <v>0</v>
      </c>
      <c r="N161" s="53">
        <f t="shared" si="91"/>
        <v>0</v>
      </c>
      <c r="O161" s="53">
        <f t="shared" ref="O161" si="92">ROUND(O77*O105/O151,0)</f>
        <v>0</v>
      </c>
    </row>
    <row r="162" spans="2:15" x14ac:dyDescent="0.15">
      <c r="B162" t="s">
        <v>206</v>
      </c>
      <c r="C162" s="47">
        <f>SUM(C163:C169)</f>
        <v>1313</v>
      </c>
      <c r="D162" s="47">
        <f t="shared" ref="D162:H162" si="93">SUM(D163:D169)</f>
        <v>1139</v>
      </c>
      <c r="E162" s="47">
        <f t="shared" si="93"/>
        <v>1687</v>
      </c>
      <c r="F162" s="47">
        <f t="shared" si="93"/>
        <v>2065</v>
      </c>
      <c r="G162" s="47">
        <f t="shared" si="93"/>
        <v>1949</v>
      </c>
      <c r="H162" s="47">
        <f t="shared" si="93"/>
        <v>1408</v>
      </c>
      <c r="I162" s="47">
        <f t="shared" ref="I162:J162" si="94">SUM(I163:I169)</f>
        <v>2303</v>
      </c>
      <c r="J162" s="47">
        <f t="shared" si="94"/>
        <v>2662</v>
      </c>
      <c r="K162" s="47">
        <f t="shared" ref="K162:L162" si="95">SUM(K163:K169)</f>
        <v>2371</v>
      </c>
      <c r="L162" s="47">
        <f t="shared" si="95"/>
        <v>2100</v>
      </c>
      <c r="M162" s="47">
        <f t="shared" ref="M162:N162" si="96">SUM(M163:M169)</f>
        <v>474</v>
      </c>
      <c r="N162" s="47">
        <f t="shared" si="96"/>
        <v>701</v>
      </c>
      <c r="O162" s="47">
        <f t="shared" ref="O162" si="97">SUM(O163:O169)</f>
        <v>1893</v>
      </c>
    </row>
    <row r="163" spans="2:15" x14ac:dyDescent="0.15">
      <c r="B163" s="102" t="s">
        <v>158</v>
      </c>
      <c r="C163" s="54">
        <f t="shared" ref="C163:N163" si="98">ROUND(C71*C108/C145,0)</f>
        <v>48</v>
      </c>
      <c r="D163" s="54">
        <f t="shared" si="98"/>
        <v>17</v>
      </c>
      <c r="E163" s="54">
        <f t="shared" si="98"/>
        <v>10</v>
      </c>
      <c r="F163" s="54">
        <f t="shared" si="98"/>
        <v>9</v>
      </c>
      <c r="G163" s="54">
        <f t="shared" si="98"/>
        <v>30</v>
      </c>
      <c r="H163" s="54">
        <f t="shared" si="98"/>
        <v>103</v>
      </c>
      <c r="I163" s="54">
        <f t="shared" si="98"/>
        <v>117</v>
      </c>
      <c r="J163" s="54">
        <f t="shared" si="98"/>
        <v>152</v>
      </c>
      <c r="K163" s="54">
        <f t="shared" si="98"/>
        <v>155</v>
      </c>
      <c r="L163" s="54">
        <f t="shared" si="98"/>
        <v>135</v>
      </c>
      <c r="M163" s="54">
        <f t="shared" si="98"/>
        <v>164</v>
      </c>
      <c r="N163" s="54">
        <f t="shared" si="98"/>
        <v>278</v>
      </c>
      <c r="O163" s="54">
        <f t="shared" ref="O163" si="99">ROUND(O71*O108/O145,0)</f>
        <v>289</v>
      </c>
    </row>
    <row r="164" spans="2:15" x14ac:dyDescent="0.15">
      <c r="B164" s="103" t="s">
        <v>159</v>
      </c>
      <c r="C164" s="54">
        <f t="shared" ref="C164:N164" si="100">ROUND(C72*C109/C146,0)</f>
        <v>18</v>
      </c>
      <c r="D164" s="54">
        <f t="shared" si="100"/>
        <v>27</v>
      </c>
      <c r="E164" s="54">
        <f t="shared" si="100"/>
        <v>22</v>
      </c>
      <c r="F164" s="54">
        <f t="shared" si="100"/>
        <v>0</v>
      </c>
      <c r="G164" s="54">
        <f t="shared" si="100"/>
        <v>8</v>
      </c>
      <c r="H164" s="54">
        <f t="shared" si="100"/>
        <v>9</v>
      </c>
      <c r="I164" s="54">
        <f t="shared" si="100"/>
        <v>9</v>
      </c>
      <c r="J164" s="54">
        <f t="shared" si="100"/>
        <v>10</v>
      </c>
      <c r="K164" s="54">
        <f t="shared" si="100"/>
        <v>12</v>
      </c>
      <c r="L164" s="54">
        <f t="shared" si="100"/>
        <v>17</v>
      </c>
      <c r="M164" s="54">
        <f t="shared" si="100"/>
        <v>7</v>
      </c>
      <c r="N164" s="54">
        <f t="shared" si="100"/>
        <v>10</v>
      </c>
      <c r="O164" s="54">
        <f t="shared" ref="O164" si="101">ROUND(O72*O109/O146,0)</f>
        <v>90</v>
      </c>
    </row>
    <row r="165" spans="2:15" x14ac:dyDescent="0.15">
      <c r="B165" s="103" t="s">
        <v>160</v>
      </c>
      <c r="C165" s="54">
        <f t="shared" ref="C165:N165" si="102">ROUND(C73*C110/C147,0)</f>
        <v>1150</v>
      </c>
      <c r="D165" s="54">
        <f t="shared" si="102"/>
        <v>1020</v>
      </c>
      <c r="E165" s="54">
        <f t="shared" si="102"/>
        <v>1544</v>
      </c>
      <c r="F165" s="54">
        <f t="shared" si="102"/>
        <v>1943</v>
      </c>
      <c r="G165" s="54">
        <f t="shared" si="102"/>
        <v>1798</v>
      </c>
      <c r="H165" s="54">
        <f t="shared" si="102"/>
        <v>1153</v>
      </c>
      <c r="I165" s="54">
        <f t="shared" si="102"/>
        <v>2006</v>
      </c>
      <c r="J165" s="54">
        <f t="shared" si="102"/>
        <v>2305</v>
      </c>
      <c r="K165" s="54">
        <f t="shared" si="102"/>
        <v>2066</v>
      </c>
      <c r="L165" s="54">
        <f t="shared" si="102"/>
        <v>1773</v>
      </c>
      <c r="M165" s="54">
        <f t="shared" si="102"/>
        <v>231</v>
      </c>
      <c r="N165" s="54">
        <f t="shared" si="102"/>
        <v>297</v>
      </c>
      <c r="O165" s="54">
        <f t="shared" ref="O165" si="103">ROUND(O73*O110/O147,0)</f>
        <v>1353</v>
      </c>
    </row>
    <row r="166" spans="2:15" x14ac:dyDescent="0.15">
      <c r="B166" s="103" t="s">
        <v>161</v>
      </c>
      <c r="C166" s="54">
        <f t="shared" ref="C166:N166" si="104">ROUND(C74*C111/C148,0)</f>
        <v>97</v>
      </c>
      <c r="D166" s="54">
        <f t="shared" si="104"/>
        <v>75</v>
      </c>
      <c r="E166" s="54">
        <f t="shared" si="104"/>
        <v>111</v>
      </c>
      <c r="F166" s="54">
        <f t="shared" si="104"/>
        <v>113</v>
      </c>
      <c r="G166" s="54">
        <f t="shared" si="104"/>
        <v>113</v>
      </c>
      <c r="H166" s="54">
        <f t="shared" si="104"/>
        <v>143</v>
      </c>
      <c r="I166" s="54">
        <f t="shared" si="104"/>
        <v>171</v>
      </c>
      <c r="J166" s="54">
        <f t="shared" si="104"/>
        <v>195</v>
      </c>
      <c r="K166" s="54">
        <f t="shared" si="104"/>
        <v>138</v>
      </c>
      <c r="L166" s="54">
        <f t="shared" si="104"/>
        <v>175</v>
      </c>
      <c r="M166" s="54">
        <f t="shared" si="104"/>
        <v>72</v>
      </c>
      <c r="N166" s="54">
        <f t="shared" si="104"/>
        <v>116</v>
      </c>
      <c r="O166" s="54">
        <f t="shared" ref="O166" si="105">ROUND(O74*O111/O148,0)</f>
        <v>161</v>
      </c>
    </row>
    <row r="167" spans="2:15" x14ac:dyDescent="0.15">
      <c r="B167" s="113" t="s">
        <v>162</v>
      </c>
      <c r="C167" s="118"/>
      <c r="D167" s="118"/>
      <c r="E167" s="118"/>
      <c r="F167" s="118"/>
      <c r="G167" s="118"/>
      <c r="H167" s="118"/>
      <c r="I167" s="118"/>
    </row>
    <row r="168" spans="2:15" x14ac:dyDescent="0.15">
      <c r="B168" s="113" t="s">
        <v>163</v>
      </c>
      <c r="C168" s="118"/>
      <c r="D168" s="118"/>
      <c r="E168" s="118"/>
      <c r="F168" s="118"/>
      <c r="G168" s="118"/>
      <c r="H168" s="118"/>
      <c r="I168" s="118"/>
    </row>
    <row r="169" spans="2:15" x14ac:dyDescent="0.15">
      <c r="B169" s="103" t="s">
        <v>164</v>
      </c>
      <c r="C169" s="54">
        <f t="shared" ref="C169:N169" si="106">ROUND(C77*C114/C151,0)</f>
        <v>0</v>
      </c>
      <c r="D169" s="54">
        <f t="shared" si="106"/>
        <v>0</v>
      </c>
      <c r="E169" s="54">
        <f t="shared" si="106"/>
        <v>0</v>
      </c>
      <c r="F169" s="54">
        <f t="shared" si="106"/>
        <v>0</v>
      </c>
      <c r="G169" s="54">
        <f t="shared" si="106"/>
        <v>0</v>
      </c>
      <c r="H169" s="54">
        <f t="shared" si="106"/>
        <v>0</v>
      </c>
      <c r="I169" s="54">
        <f t="shared" si="106"/>
        <v>0</v>
      </c>
      <c r="J169" s="54">
        <f t="shared" si="106"/>
        <v>0</v>
      </c>
      <c r="K169" s="54">
        <f t="shared" si="106"/>
        <v>0</v>
      </c>
      <c r="L169" s="54">
        <f t="shared" si="106"/>
        <v>0</v>
      </c>
      <c r="M169" s="54">
        <f t="shared" si="106"/>
        <v>0</v>
      </c>
      <c r="N169" s="54">
        <f t="shared" si="106"/>
        <v>0</v>
      </c>
      <c r="O169" s="54">
        <f t="shared" ref="O169" si="107">ROUND(O77*O114/O151,0)</f>
        <v>0</v>
      </c>
    </row>
    <row r="170" spans="2:15" x14ac:dyDescent="0.15">
      <c r="B170" s="43" t="s">
        <v>207</v>
      </c>
      <c r="C170" s="47">
        <f>SUM(C171:C177)</f>
        <v>665</v>
      </c>
      <c r="D170" s="47">
        <f t="shared" ref="D170:H170" si="108">SUM(D171:D177)</f>
        <v>589</v>
      </c>
      <c r="E170" s="47">
        <f t="shared" si="108"/>
        <v>686</v>
      </c>
      <c r="F170" s="47">
        <f t="shared" si="108"/>
        <v>670</v>
      </c>
      <c r="G170" s="47">
        <f t="shared" si="108"/>
        <v>863</v>
      </c>
      <c r="H170" s="47">
        <f t="shared" si="108"/>
        <v>1061</v>
      </c>
      <c r="I170" s="47">
        <f t="shared" ref="I170:J170" si="109">SUM(I171:I177)</f>
        <v>1067</v>
      </c>
      <c r="J170" s="47">
        <f t="shared" si="109"/>
        <v>1171</v>
      </c>
      <c r="K170" s="47">
        <f t="shared" ref="K170:L170" si="110">SUM(K171:K177)</f>
        <v>1169</v>
      </c>
      <c r="L170" s="47">
        <f t="shared" si="110"/>
        <v>1260</v>
      </c>
      <c r="M170" s="47">
        <f t="shared" ref="M170:N170" si="111">SUM(M171:M177)</f>
        <v>710</v>
      </c>
      <c r="N170" s="47">
        <f t="shared" si="111"/>
        <v>1027</v>
      </c>
      <c r="O170" s="47">
        <f t="shared" ref="O170" si="112">SUM(O171:O177)</f>
        <v>1170</v>
      </c>
    </row>
    <row r="171" spans="2:15" x14ac:dyDescent="0.15">
      <c r="B171" s="102" t="s">
        <v>158</v>
      </c>
      <c r="C171" s="49">
        <f t="shared" ref="C171:N171" si="113">ROUND(C71*C117/C145,0)</f>
        <v>256</v>
      </c>
      <c r="D171" s="49">
        <f t="shared" si="113"/>
        <v>246</v>
      </c>
      <c r="E171" s="49">
        <f t="shared" si="113"/>
        <v>294</v>
      </c>
      <c r="F171" s="49">
        <f t="shared" si="113"/>
        <v>227</v>
      </c>
      <c r="G171" s="49">
        <f t="shared" si="113"/>
        <v>263</v>
      </c>
      <c r="H171" s="49">
        <f t="shared" si="113"/>
        <v>287</v>
      </c>
      <c r="I171" s="49">
        <f t="shared" si="113"/>
        <v>404</v>
      </c>
      <c r="J171" s="49">
        <f t="shared" si="113"/>
        <v>456</v>
      </c>
      <c r="K171" s="49">
        <f t="shared" si="113"/>
        <v>418</v>
      </c>
      <c r="L171" s="49">
        <f t="shared" si="113"/>
        <v>358</v>
      </c>
      <c r="M171" s="49">
        <f t="shared" si="113"/>
        <v>399</v>
      </c>
      <c r="N171" s="49">
        <f t="shared" si="113"/>
        <v>540</v>
      </c>
      <c r="O171" s="49">
        <f t="shared" ref="O171" si="114">ROUND(O71*O117/O145,0)</f>
        <v>563</v>
      </c>
    </row>
    <row r="172" spans="2:15" x14ac:dyDescent="0.15">
      <c r="B172" s="103" t="s">
        <v>159</v>
      </c>
      <c r="C172" s="49">
        <f t="shared" ref="C172:N172" si="115">ROUND(C72*C118/C146,0)</f>
        <v>79</v>
      </c>
      <c r="D172" s="49">
        <f t="shared" si="115"/>
        <v>88</v>
      </c>
      <c r="E172" s="49">
        <f t="shared" si="115"/>
        <v>108</v>
      </c>
      <c r="F172" s="49">
        <f t="shared" si="115"/>
        <v>166</v>
      </c>
      <c r="G172" s="49">
        <f t="shared" si="115"/>
        <v>201</v>
      </c>
      <c r="H172" s="49">
        <f t="shared" si="115"/>
        <v>213</v>
      </c>
      <c r="I172" s="49">
        <f t="shared" si="115"/>
        <v>162</v>
      </c>
      <c r="J172" s="49">
        <f t="shared" si="115"/>
        <v>145</v>
      </c>
      <c r="K172" s="49">
        <f t="shared" si="115"/>
        <v>177</v>
      </c>
      <c r="L172" s="49">
        <f t="shared" si="115"/>
        <v>141</v>
      </c>
      <c r="M172" s="49">
        <f t="shared" si="115"/>
        <v>170</v>
      </c>
      <c r="N172" s="49">
        <f t="shared" si="115"/>
        <v>143</v>
      </c>
      <c r="O172" s="49">
        <f t="shared" ref="O172" si="116">ROUND(O72*O118/O146,0)</f>
        <v>137</v>
      </c>
    </row>
    <row r="173" spans="2:15" x14ac:dyDescent="0.15">
      <c r="B173" s="103" t="s">
        <v>160</v>
      </c>
      <c r="C173" s="49">
        <f t="shared" ref="C173:N173" si="117">ROUND(C73*C119/C147,0)</f>
        <v>29</v>
      </c>
      <c r="D173" s="49">
        <f t="shared" si="117"/>
        <v>44</v>
      </c>
      <c r="E173" s="49">
        <f t="shared" si="117"/>
        <v>45</v>
      </c>
      <c r="F173" s="49">
        <f t="shared" si="117"/>
        <v>28</v>
      </c>
      <c r="G173" s="49">
        <f t="shared" si="117"/>
        <v>8</v>
      </c>
      <c r="H173" s="49">
        <f t="shared" si="117"/>
        <v>9</v>
      </c>
      <c r="I173" s="49">
        <f t="shared" si="117"/>
        <v>35</v>
      </c>
      <c r="J173" s="49">
        <f t="shared" si="117"/>
        <v>39</v>
      </c>
      <c r="K173" s="49">
        <f t="shared" si="117"/>
        <v>24</v>
      </c>
      <c r="L173" s="49">
        <f t="shared" si="117"/>
        <v>6</v>
      </c>
      <c r="M173" s="49">
        <f t="shared" si="117"/>
        <v>24</v>
      </c>
      <c r="N173" s="49">
        <f t="shared" si="117"/>
        <v>27</v>
      </c>
      <c r="O173" s="49">
        <f t="shared" ref="O173" si="118">ROUND(O73*O119/O147,0)</f>
        <v>44</v>
      </c>
    </row>
    <row r="174" spans="2:15" x14ac:dyDescent="0.15">
      <c r="B174" s="103" t="s">
        <v>161</v>
      </c>
      <c r="C174" s="49">
        <f t="shared" ref="C174:N174" si="119">ROUND(C74*C120/C148,0)</f>
        <v>301</v>
      </c>
      <c r="D174" s="49">
        <f t="shared" si="119"/>
        <v>211</v>
      </c>
      <c r="E174" s="49">
        <f t="shared" si="119"/>
        <v>239</v>
      </c>
      <c r="F174" s="49">
        <f t="shared" si="119"/>
        <v>249</v>
      </c>
      <c r="G174" s="49">
        <f t="shared" si="119"/>
        <v>391</v>
      </c>
      <c r="H174" s="49">
        <f t="shared" si="119"/>
        <v>552</v>
      </c>
      <c r="I174" s="49">
        <f t="shared" si="119"/>
        <v>466</v>
      </c>
      <c r="J174" s="49">
        <f t="shared" si="119"/>
        <v>531</v>
      </c>
      <c r="K174" s="49">
        <f t="shared" si="119"/>
        <v>550</v>
      </c>
      <c r="L174" s="49">
        <f t="shared" si="119"/>
        <v>755</v>
      </c>
      <c r="M174" s="49">
        <f t="shared" si="119"/>
        <v>117</v>
      </c>
      <c r="N174" s="49">
        <f t="shared" si="119"/>
        <v>317</v>
      </c>
      <c r="O174" s="49">
        <f t="shared" ref="O174" si="120">ROUND(O74*O120/O148,0)</f>
        <v>426</v>
      </c>
    </row>
    <row r="175" spans="2:15" x14ac:dyDescent="0.15">
      <c r="B175" s="113" t="s">
        <v>162</v>
      </c>
      <c r="C175" s="49">
        <v>0</v>
      </c>
      <c r="D175" s="118"/>
      <c r="E175" s="118"/>
      <c r="F175" s="118"/>
      <c r="G175" s="118"/>
      <c r="H175" s="118"/>
      <c r="I175" s="118"/>
    </row>
    <row r="176" spans="2:15" x14ac:dyDescent="0.15">
      <c r="B176" s="113" t="s">
        <v>163</v>
      </c>
      <c r="C176" s="49">
        <f>ROUND(C76*C122/C150,0)</f>
        <v>0</v>
      </c>
      <c r="D176" s="118"/>
      <c r="E176" s="118"/>
      <c r="F176" s="118"/>
      <c r="G176" s="118"/>
      <c r="H176" s="118"/>
      <c r="I176" s="118"/>
    </row>
    <row r="177" spans="2:15" x14ac:dyDescent="0.15">
      <c r="B177" s="106" t="s">
        <v>164</v>
      </c>
      <c r="C177" s="49">
        <f>ROUND(C77*C123/C151,0)</f>
        <v>0</v>
      </c>
      <c r="D177" s="53">
        <f t="shared" ref="D177:N177" si="121">ROUND(D77*D123/D151,0)</f>
        <v>0</v>
      </c>
      <c r="E177" s="53">
        <f t="shared" si="121"/>
        <v>0</v>
      </c>
      <c r="F177" s="53">
        <f t="shared" si="121"/>
        <v>0</v>
      </c>
      <c r="G177" s="53">
        <f t="shared" si="121"/>
        <v>0</v>
      </c>
      <c r="H177" s="53">
        <f t="shared" si="121"/>
        <v>0</v>
      </c>
      <c r="I177" s="53">
        <f t="shared" si="121"/>
        <v>0</v>
      </c>
      <c r="J177" s="53">
        <f t="shared" si="121"/>
        <v>0</v>
      </c>
      <c r="K177" s="53">
        <f t="shared" si="121"/>
        <v>0</v>
      </c>
      <c r="L177" s="53">
        <f t="shared" si="121"/>
        <v>0</v>
      </c>
      <c r="M177" s="53">
        <f t="shared" si="121"/>
        <v>0</v>
      </c>
      <c r="N177" s="53">
        <f t="shared" si="121"/>
        <v>0</v>
      </c>
      <c r="O177" s="53">
        <f t="shared" ref="O177" si="122">ROUND(O77*O123/O151,0)</f>
        <v>0</v>
      </c>
    </row>
    <row r="178" spans="2:15" x14ac:dyDescent="0.15">
      <c r="B178" t="s">
        <v>208</v>
      </c>
      <c r="C178" s="47">
        <f>SUM(C179:C185)</f>
        <v>1837</v>
      </c>
      <c r="D178" s="47">
        <f t="shared" ref="D178:H178" si="123">SUM(D179:D185)</f>
        <v>2324</v>
      </c>
      <c r="E178" s="47">
        <f t="shared" si="123"/>
        <v>2419</v>
      </c>
      <c r="F178" s="47">
        <f t="shared" si="123"/>
        <v>2598</v>
      </c>
      <c r="G178" s="47">
        <f t="shared" si="123"/>
        <v>2498</v>
      </c>
      <c r="H178" s="47">
        <f t="shared" si="123"/>
        <v>2795</v>
      </c>
      <c r="I178" s="47">
        <f t="shared" ref="I178:J178" si="124">SUM(I179:I185)</f>
        <v>3437</v>
      </c>
      <c r="J178" s="47">
        <f t="shared" si="124"/>
        <v>3735</v>
      </c>
      <c r="K178" s="47">
        <f t="shared" ref="K178:L178" si="125">SUM(K179:K185)</f>
        <v>3904</v>
      </c>
      <c r="L178" s="47">
        <f t="shared" si="125"/>
        <v>3418</v>
      </c>
      <c r="M178" s="47">
        <f t="shared" ref="M178:N178" si="126">SUM(M179:M185)</f>
        <v>3127</v>
      </c>
      <c r="N178" s="47">
        <f t="shared" si="126"/>
        <v>3470</v>
      </c>
      <c r="O178" s="47">
        <f t="shared" ref="O178" si="127">SUM(O179:O185)</f>
        <v>3502</v>
      </c>
    </row>
    <row r="179" spans="2:15" x14ac:dyDescent="0.15">
      <c r="B179" s="102" t="s">
        <v>158</v>
      </c>
      <c r="C179" s="54">
        <f t="shared" ref="C179:N179" si="128">ROUND(C71*C126/C145,0)</f>
        <v>48</v>
      </c>
      <c r="D179" s="54">
        <f t="shared" si="128"/>
        <v>51</v>
      </c>
      <c r="E179" s="54">
        <f t="shared" si="128"/>
        <v>61</v>
      </c>
      <c r="F179" s="54">
        <f t="shared" si="128"/>
        <v>55</v>
      </c>
      <c r="G179" s="54">
        <f t="shared" si="128"/>
        <v>61</v>
      </c>
      <c r="H179" s="54">
        <f t="shared" si="128"/>
        <v>69</v>
      </c>
      <c r="I179" s="54">
        <f t="shared" si="128"/>
        <v>78</v>
      </c>
      <c r="J179" s="54">
        <f t="shared" si="128"/>
        <v>83</v>
      </c>
      <c r="K179" s="54">
        <f t="shared" si="128"/>
        <v>89</v>
      </c>
      <c r="L179" s="54">
        <f t="shared" si="128"/>
        <v>72</v>
      </c>
      <c r="M179" s="54">
        <f t="shared" si="128"/>
        <v>75</v>
      </c>
      <c r="N179" s="54">
        <f t="shared" si="128"/>
        <v>95</v>
      </c>
      <c r="O179" s="54">
        <f t="shared" ref="O179" si="129">ROUND(O71*O126/O145,0)</f>
        <v>96</v>
      </c>
    </row>
    <row r="180" spans="2:15" x14ac:dyDescent="0.15">
      <c r="B180" s="103" t="s">
        <v>159</v>
      </c>
      <c r="C180" s="54">
        <f t="shared" ref="C180:N180" si="130">ROUND(C72*C127/C146,0)</f>
        <v>544</v>
      </c>
      <c r="D180" s="54">
        <f t="shared" si="130"/>
        <v>610</v>
      </c>
      <c r="E180" s="54">
        <f t="shared" si="130"/>
        <v>633</v>
      </c>
      <c r="F180" s="54">
        <f t="shared" si="130"/>
        <v>672</v>
      </c>
      <c r="G180" s="54">
        <f t="shared" si="130"/>
        <v>745</v>
      </c>
      <c r="H180" s="54">
        <f t="shared" si="130"/>
        <v>777</v>
      </c>
      <c r="I180" s="54">
        <f t="shared" si="130"/>
        <v>853</v>
      </c>
      <c r="J180" s="54">
        <f t="shared" si="130"/>
        <v>902</v>
      </c>
      <c r="K180" s="54">
        <f t="shared" si="130"/>
        <v>1068</v>
      </c>
      <c r="L180" s="54">
        <f t="shared" si="130"/>
        <v>897</v>
      </c>
      <c r="M180" s="54">
        <f t="shared" si="130"/>
        <v>877</v>
      </c>
      <c r="N180" s="54">
        <f t="shared" si="130"/>
        <v>1009</v>
      </c>
      <c r="O180" s="54">
        <f t="shared" ref="O180" si="131">ROUND(O72*O127/O146,0)</f>
        <v>1018</v>
      </c>
    </row>
    <row r="181" spans="2:15" x14ac:dyDescent="0.15">
      <c r="B181" s="103" t="s">
        <v>160</v>
      </c>
      <c r="C181" s="54">
        <f t="shared" ref="C181:N181" si="132">ROUND(C73*C128/C147,0)</f>
        <v>966</v>
      </c>
      <c r="D181" s="54">
        <f t="shared" si="132"/>
        <v>1430</v>
      </c>
      <c r="E181" s="54">
        <f t="shared" si="132"/>
        <v>1454</v>
      </c>
      <c r="F181" s="54">
        <f t="shared" si="132"/>
        <v>1617</v>
      </c>
      <c r="G181" s="54">
        <f t="shared" si="132"/>
        <v>1392</v>
      </c>
      <c r="H181" s="54">
        <f t="shared" si="132"/>
        <v>1574</v>
      </c>
      <c r="I181" s="54">
        <f t="shared" si="132"/>
        <v>2063</v>
      </c>
      <c r="J181" s="54">
        <f t="shared" si="132"/>
        <v>2254</v>
      </c>
      <c r="K181" s="54">
        <f t="shared" si="132"/>
        <v>2228</v>
      </c>
      <c r="L181" s="54">
        <f t="shared" si="132"/>
        <v>1995</v>
      </c>
      <c r="M181" s="54">
        <f t="shared" si="132"/>
        <v>1855</v>
      </c>
      <c r="N181" s="54">
        <f t="shared" si="132"/>
        <v>1909</v>
      </c>
      <c r="O181" s="54">
        <f t="shared" ref="O181" si="133">ROUND(O73*O128/O147,0)</f>
        <v>1926</v>
      </c>
    </row>
    <row r="182" spans="2:15" x14ac:dyDescent="0.15">
      <c r="B182" s="103" t="s">
        <v>161</v>
      </c>
      <c r="C182" s="54">
        <f t="shared" ref="C182:N182" si="134">ROUND(C74*C129/C148,0)</f>
        <v>279</v>
      </c>
      <c r="D182" s="54">
        <f t="shared" si="134"/>
        <v>233</v>
      </c>
      <c r="E182" s="54">
        <f t="shared" si="134"/>
        <v>271</v>
      </c>
      <c r="F182" s="54">
        <f t="shared" si="134"/>
        <v>254</v>
      </c>
      <c r="G182" s="54">
        <f t="shared" si="134"/>
        <v>300</v>
      </c>
      <c r="H182" s="54">
        <f t="shared" si="134"/>
        <v>375</v>
      </c>
      <c r="I182" s="54">
        <f t="shared" si="134"/>
        <v>443</v>
      </c>
      <c r="J182" s="54">
        <f t="shared" si="134"/>
        <v>496</v>
      </c>
      <c r="K182" s="54">
        <f t="shared" si="134"/>
        <v>519</v>
      </c>
      <c r="L182" s="54">
        <f t="shared" si="134"/>
        <v>454</v>
      </c>
      <c r="M182" s="54">
        <f t="shared" si="134"/>
        <v>320</v>
      </c>
      <c r="N182" s="54">
        <f t="shared" si="134"/>
        <v>457</v>
      </c>
      <c r="O182" s="54">
        <f t="shared" ref="O182" si="135">ROUND(O74*O129/O148,0)</f>
        <v>462</v>
      </c>
    </row>
    <row r="183" spans="2:15" x14ac:dyDescent="0.15">
      <c r="B183" s="113" t="s">
        <v>162</v>
      </c>
      <c r="C183" s="54">
        <v>0</v>
      </c>
      <c r="D183" s="118"/>
      <c r="E183" s="118"/>
      <c r="F183" s="118"/>
      <c r="G183" s="118"/>
      <c r="H183" s="118"/>
      <c r="I183" s="118"/>
    </row>
    <row r="184" spans="2:15" x14ac:dyDescent="0.15">
      <c r="B184" s="113" t="s">
        <v>163</v>
      </c>
      <c r="C184" s="54">
        <f>ROUND(C76*C131/C150,0)</f>
        <v>0</v>
      </c>
      <c r="D184" s="118"/>
      <c r="E184" s="118"/>
      <c r="F184" s="118"/>
      <c r="G184" s="118"/>
      <c r="H184" s="118"/>
      <c r="I184" s="118"/>
    </row>
    <row r="185" spans="2:15" x14ac:dyDescent="0.15">
      <c r="B185" s="103" t="s">
        <v>164</v>
      </c>
      <c r="C185" s="54">
        <f>ROUND(C77*C132/C151,0)</f>
        <v>0</v>
      </c>
      <c r="D185" s="54">
        <f t="shared" ref="D185:N185" si="136">ROUND(D77*D132/D151,0)</f>
        <v>0</v>
      </c>
      <c r="E185" s="54">
        <f t="shared" si="136"/>
        <v>0</v>
      </c>
      <c r="F185" s="54">
        <f t="shared" si="136"/>
        <v>0</v>
      </c>
      <c r="G185" s="54">
        <f t="shared" si="136"/>
        <v>0</v>
      </c>
      <c r="H185" s="54">
        <f t="shared" si="136"/>
        <v>0</v>
      </c>
      <c r="I185" s="54">
        <f t="shared" si="136"/>
        <v>0</v>
      </c>
      <c r="J185" s="54">
        <f t="shared" si="136"/>
        <v>0</v>
      </c>
      <c r="K185" s="54">
        <f t="shared" si="136"/>
        <v>0</v>
      </c>
      <c r="L185" s="54">
        <f t="shared" si="136"/>
        <v>0</v>
      </c>
      <c r="M185" s="54">
        <f t="shared" si="136"/>
        <v>0</v>
      </c>
      <c r="N185" s="54">
        <f t="shared" si="136"/>
        <v>0</v>
      </c>
      <c r="O185" s="54">
        <f t="shared" ref="O185" si="137">ROUND(O77*O132/O151,0)</f>
        <v>0</v>
      </c>
    </row>
    <row r="186" spans="2:15" x14ac:dyDescent="0.15">
      <c r="B186" s="43" t="s">
        <v>209</v>
      </c>
      <c r="C186" s="47">
        <f>SUM(C187:C193)</f>
        <v>1210</v>
      </c>
      <c r="D186" s="47">
        <f t="shared" ref="D186:H186" si="138">SUM(D187:D193)</f>
        <v>1293</v>
      </c>
      <c r="E186" s="47">
        <f t="shared" si="138"/>
        <v>1773</v>
      </c>
      <c r="F186" s="47">
        <f t="shared" si="138"/>
        <v>1842</v>
      </c>
      <c r="G186" s="47">
        <f t="shared" si="138"/>
        <v>2069</v>
      </c>
      <c r="H186" s="47">
        <f t="shared" si="138"/>
        <v>2259</v>
      </c>
      <c r="I186" s="47">
        <f t="shared" ref="I186:J186" si="139">SUM(I187:I193)</f>
        <v>2320</v>
      </c>
      <c r="J186" s="47">
        <f t="shared" si="139"/>
        <v>2567</v>
      </c>
      <c r="K186" s="47">
        <f t="shared" ref="K186:L186" si="140">SUM(K187:K193)</f>
        <v>2797</v>
      </c>
      <c r="L186" s="47">
        <f t="shared" si="140"/>
        <v>2673</v>
      </c>
      <c r="M186" s="47">
        <f t="shared" ref="M186:N186" si="141">SUM(M187:M193)</f>
        <v>1903</v>
      </c>
      <c r="N186" s="47">
        <f t="shared" si="141"/>
        <v>2217</v>
      </c>
      <c r="O186" s="47">
        <f t="shared" ref="O186" si="142">SUM(O187:O193)</f>
        <v>2784</v>
      </c>
    </row>
    <row r="187" spans="2:15" x14ac:dyDescent="0.15">
      <c r="B187" s="102" t="s">
        <v>158</v>
      </c>
      <c r="C187" s="49">
        <f t="shared" ref="C187:N187" si="143">ROUND(C71*C135/C145,0)</f>
        <v>0</v>
      </c>
      <c r="D187" s="49">
        <f t="shared" si="143"/>
        <v>0</v>
      </c>
      <c r="E187" s="49">
        <f t="shared" si="143"/>
        <v>0</v>
      </c>
      <c r="F187" s="49">
        <f t="shared" si="143"/>
        <v>0</v>
      </c>
      <c r="G187" s="49">
        <f t="shared" si="143"/>
        <v>0</v>
      </c>
      <c r="H187" s="49">
        <f t="shared" si="143"/>
        <v>0</v>
      </c>
      <c r="I187" s="49">
        <f t="shared" si="143"/>
        <v>0</v>
      </c>
      <c r="J187" s="49">
        <f t="shared" si="143"/>
        <v>0</v>
      </c>
      <c r="K187" s="49">
        <f t="shared" si="143"/>
        <v>0</v>
      </c>
      <c r="L187" s="49">
        <f t="shared" si="143"/>
        <v>0</v>
      </c>
      <c r="M187" s="49">
        <f t="shared" si="143"/>
        <v>0</v>
      </c>
      <c r="N187" s="49">
        <f t="shared" si="143"/>
        <v>0</v>
      </c>
      <c r="O187" s="49">
        <f t="shared" ref="O187" si="144">ROUND(O71*O135/O145,0)</f>
        <v>0</v>
      </c>
    </row>
    <row r="188" spans="2:15" x14ac:dyDescent="0.15">
      <c r="B188" s="103" t="s">
        <v>159</v>
      </c>
      <c r="C188" s="49">
        <f t="shared" ref="C188:N188" si="145">ROUND(C72*C136/C146,0)</f>
        <v>953</v>
      </c>
      <c r="D188" s="49">
        <f t="shared" si="145"/>
        <v>1070</v>
      </c>
      <c r="E188" s="49">
        <f t="shared" si="145"/>
        <v>1532</v>
      </c>
      <c r="F188" s="49">
        <f t="shared" si="145"/>
        <v>1562</v>
      </c>
      <c r="G188" s="49">
        <f t="shared" si="145"/>
        <v>1799</v>
      </c>
      <c r="H188" s="49">
        <f t="shared" si="145"/>
        <v>1963</v>
      </c>
      <c r="I188" s="49">
        <f t="shared" si="145"/>
        <v>1957</v>
      </c>
      <c r="J188" s="49">
        <f t="shared" si="145"/>
        <v>2036</v>
      </c>
      <c r="K188" s="49">
        <f t="shared" si="145"/>
        <v>2281</v>
      </c>
      <c r="L188" s="49">
        <f t="shared" si="145"/>
        <v>2072</v>
      </c>
      <c r="M188" s="49">
        <f t="shared" si="145"/>
        <v>1438</v>
      </c>
      <c r="N188" s="49">
        <f t="shared" si="145"/>
        <v>1715</v>
      </c>
      <c r="O188" s="49">
        <f t="shared" ref="O188" si="146">ROUND(O72*O136/O146,0)</f>
        <v>2243</v>
      </c>
    </row>
    <row r="189" spans="2:15" x14ac:dyDescent="0.15">
      <c r="B189" s="103" t="s">
        <v>160</v>
      </c>
      <c r="C189" s="49">
        <f t="shared" ref="C189:N189" si="147">ROUND(C73*C137/C147,0)</f>
        <v>149</v>
      </c>
      <c r="D189" s="49">
        <f t="shared" si="147"/>
        <v>166</v>
      </c>
      <c r="E189" s="49">
        <f t="shared" si="147"/>
        <v>172</v>
      </c>
      <c r="F189" s="49">
        <f t="shared" si="147"/>
        <v>214</v>
      </c>
      <c r="G189" s="49">
        <f t="shared" si="147"/>
        <v>191</v>
      </c>
      <c r="H189" s="49">
        <f t="shared" si="147"/>
        <v>201</v>
      </c>
      <c r="I189" s="49">
        <f t="shared" si="147"/>
        <v>254</v>
      </c>
      <c r="J189" s="49">
        <f t="shared" si="147"/>
        <v>425</v>
      </c>
      <c r="K189" s="49">
        <f t="shared" si="147"/>
        <v>413</v>
      </c>
      <c r="L189" s="49">
        <f t="shared" si="147"/>
        <v>601</v>
      </c>
      <c r="M189" s="49">
        <f t="shared" si="147"/>
        <v>465</v>
      </c>
      <c r="N189" s="49">
        <f t="shared" si="147"/>
        <v>502</v>
      </c>
      <c r="O189" s="49">
        <f t="shared" ref="O189" si="148">ROUND(O73*O137/O147,0)</f>
        <v>541</v>
      </c>
    </row>
    <row r="190" spans="2:15" x14ac:dyDescent="0.15">
      <c r="B190" s="103" t="s">
        <v>161</v>
      </c>
      <c r="C190" s="49">
        <f t="shared" ref="C190:N190" si="149">ROUND(C74*C138/C148,0)</f>
        <v>75</v>
      </c>
      <c r="D190" s="49">
        <f t="shared" si="149"/>
        <v>57</v>
      </c>
      <c r="E190" s="49">
        <f t="shared" si="149"/>
        <v>69</v>
      </c>
      <c r="F190" s="49">
        <f t="shared" si="149"/>
        <v>66</v>
      </c>
      <c r="G190" s="49">
        <f t="shared" si="149"/>
        <v>79</v>
      </c>
      <c r="H190" s="49">
        <f t="shared" si="149"/>
        <v>95</v>
      </c>
      <c r="I190" s="49">
        <f t="shared" si="149"/>
        <v>109</v>
      </c>
      <c r="J190" s="49">
        <f t="shared" si="149"/>
        <v>106</v>
      </c>
      <c r="K190" s="49">
        <f t="shared" si="149"/>
        <v>103</v>
      </c>
      <c r="L190" s="49">
        <f t="shared" si="149"/>
        <v>0</v>
      </c>
      <c r="M190" s="49">
        <f t="shared" si="149"/>
        <v>0</v>
      </c>
      <c r="N190" s="49">
        <f t="shared" si="149"/>
        <v>0</v>
      </c>
      <c r="O190" s="49">
        <f t="shared" ref="O190" si="150">ROUND(O74*O138/O148,0)</f>
        <v>0</v>
      </c>
    </row>
    <row r="191" spans="2:15" x14ac:dyDescent="0.15">
      <c r="B191" s="113" t="s">
        <v>162</v>
      </c>
      <c r="C191" s="49">
        <v>0</v>
      </c>
      <c r="D191" s="118"/>
      <c r="E191" s="118"/>
      <c r="F191" s="118"/>
      <c r="G191" s="118"/>
      <c r="H191" s="118"/>
      <c r="I191" s="118"/>
    </row>
    <row r="192" spans="2:15" x14ac:dyDescent="0.15">
      <c r="B192" s="113" t="s">
        <v>163</v>
      </c>
      <c r="C192" s="49">
        <f>ROUND(C76*C140/C150,0)</f>
        <v>33</v>
      </c>
      <c r="D192" s="118"/>
      <c r="E192" s="118"/>
      <c r="F192" s="118"/>
      <c r="G192" s="118"/>
      <c r="H192" s="118"/>
      <c r="I192" s="118"/>
    </row>
    <row r="193" spans="1:15" x14ac:dyDescent="0.15">
      <c r="B193" s="106" t="s">
        <v>164</v>
      </c>
      <c r="C193" s="53">
        <f>ROUND(C77*C141/C151,0)</f>
        <v>0</v>
      </c>
      <c r="D193" s="53">
        <f t="shared" ref="D193:N193" si="151">ROUND(D77*D141/D151,0)</f>
        <v>0</v>
      </c>
      <c r="E193" s="53">
        <f t="shared" si="151"/>
        <v>0</v>
      </c>
      <c r="F193" s="53">
        <f t="shared" si="151"/>
        <v>0</v>
      </c>
      <c r="G193" s="53">
        <f t="shared" si="151"/>
        <v>0</v>
      </c>
      <c r="H193" s="53">
        <f t="shared" si="151"/>
        <v>0</v>
      </c>
      <c r="I193" s="53">
        <f t="shared" si="151"/>
        <v>0</v>
      </c>
      <c r="J193" s="53">
        <f t="shared" si="151"/>
        <v>0</v>
      </c>
      <c r="K193" s="53">
        <f t="shared" si="151"/>
        <v>0</v>
      </c>
      <c r="L193" s="53">
        <f t="shared" si="151"/>
        <v>0</v>
      </c>
      <c r="M193" s="53">
        <f t="shared" si="151"/>
        <v>0</v>
      </c>
      <c r="N193" s="53">
        <f t="shared" si="151"/>
        <v>0</v>
      </c>
      <c r="O193" s="53">
        <f t="shared" ref="O193" si="152">ROUND(O77*O141/O151,0)</f>
        <v>0</v>
      </c>
    </row>
    <row r="194" spans="1:15" x14ac:dyDescent="0.15">
      <c r="B194" s="452" t="s">
        <v>492</v>
      </c>
      <c r="C194" s="451">
        <f>C154+C162+C170+C178+C186-地域観光消費2!D37</f>
        <v>0</v>
      </c>
      <c r="D194" s="451">
        <f>D154+D162+D170+D178+D186-地域観光消費2!E37</f>
        <v>0</v>
      </c>
      <c r="E194" s="451">
        <f>E154+E162+E170+E178+E186-地域観光消費2!F37</f>
        <v>0</v>
      </c>
      <c r="F194" s="451">
        <f>F154+F162+F170+F178+F186-地域観光消費2!G37</f>
        <v>0</v>
      </c>
      <c r="G194" s="451">
        <f>G154+G162+G170+G178+G186-地域観光消費2!H37</f>
        <v>0</v>
      </c>
      <c r="H194" s="451">
        <f>H154+H162+H170+H178+H186-地域観光消費2!I37</f>
        <v>0</v>
      </c>
      <c r="I194" s="451">
        <f>I154+I162+I170+I178+I186-地域観光消費2!J37</f>
        <v>0</v>
      </c>
      <c r="J194" s="451">
        <f>J154+J162+J170+J178+J186-地域観光消費2!K37</f>
        <v>0</v>
      </c>
      <c r="K194" s="451">
        <f>K154+K162+K170+K178+K186-地域観光消費2!L37</f>
        <v>0</v>
      </c>
      <c r="L194" s="451">
        <f>L154+L162+L170+L178+L186-地域観光消費2!M37</f>
        <v>0</v>
      </c>
      <c r="M194" s="451">
        <f>M154+M162+M170+M178+M186-地域観光消費2!N37</f>
        <v>0</v>
      </c>
      <c r="N194" s="451">
        <f>N154+N162+N170+N178+N186-地域観光消費2!O37</f>
        <v>0</v>
      </c>
      <c r="O194" s="451">
        <f>O154+O162+O170+O178+O186-地域観光消費2!P37</f>
        <v>0</v>
      </c>
    </row>
    <row r="195" spans="1:15" x14ac:dyDescent="0.15">
      <c r="A195" t="s">
        <v>254</v>
      </c>
      <c r="B195" s="145" t="s">
        <v>255</v>
      </c>
      <c r="C195" s="68">
        <f>交通費単価!E22</f>
        <v>2440</v>
      </c>
      <c r="D195" s="68">
        <f>交通費単価!H22</f>
        <v>2440</v>
      </c>
      <c r="E195" s="54">
        <f>交通費単価!K22</f>
        <v>2440</v>
      </c>
      <c r="F195" s="68">
        <f>交通費単価!O22</f>
        <v>2440</v>
      </c>
      <c r="G195" s="68">
        <f>交通費単価!S22</f>
        <v>2440</v>
      </c>
      <c r="H195" s="68">
        <f>交通費単価!W22</f>
        <v>2440</v>
      </c>
      <c r="I195" s="68">
        <f>交通費単価!AA22</f>
        <v>2303</v>
      </c>
      <c r="J195" s="68">
        <f>交通費単価!AE22</f>
        <v>2090</v>
      </c>
      <c r="K195" s="68">
        <f>交通費単価!AI22</f>
        <v>1862</v>
      </c>
      <c r="L195" s="68">
        <f>交通費単価!AM22</f>
        <v>1659</v>
      </c>
      <c r="M195" s="68">
        <f>交通費単価!AQ22</f>
        <v>1478</v>
      </c>
      <c r="N195" s="68">
        <f>交通費単価!AU22</f>
        <v>1478</v>
      </c>
      <c r="O195" s="68">
        <f>交通費単価!AY22</f>
        <v>1478</v>
      </c>
    </row>
    <row r="196" spans="1:15" x14ac:dyDescent="0.15">
      <c r="B196" s="145" t="s">
        <v>256</v>
      </c>
      <c r="C196" s="68">
        <f>交通費単価!E23</f>
        <v>13180</v>
      </c>
      <c r="D196" s="68">
        <f>交通費単価!H23</f>
        <v>13180</v>
      </c>
      <c r="E196" s="54">
        <f>交通費単価!K23</f>
        <v>13180</v>
      </c>
      <c r="F196" s="68">
        <f>交通費単価!O23</f>
        <v>13580</v>
      </c>
      <c r="G196" s="68">
        <f>交通費単価!S23</f>
        <v>13590</v>
      </c>
      <c r="H196" s="68">
        <f>交通費単価!W23</f>
        <v>13580</v>
      </c>
      <c r="I196" s="68">
        <f>交通費単価!AA23</f>
        <v>12817</v>
      </c>
      <c r="J196" s="60">
        <f>交通費単価!AE23</f>
        <v>12450</v>
      </c>
      <c r="K196" s="60">
        <f>交通費単価!AI23</f>
        <v>12408</v>
      </c>
      <c r="L196" s="60">
        <f>交通費単価!AM23</f>
        <v>12611</v>
      </c>
      <c r="M196" s="60">
        <f>交通費単価!AQ23</f>
        <v>12792</v>
      </c>
      <c r="N196" s="60">
        <f>交通費単価!AU23</f>
        <v>11070</v>
      </c>
      <c r="O196" s="60">
        <f>交通費単価!AY23</f>
        <v>11070</v>
      </c>
    </row>
    <row r="197" spans="1:15" x14ac:dyDescent="0.15">
      <c r="A197" s="150" t="s">
        <v>260</v>
      </c>
      <c r="B197" s="146" t="s">
        <v>257</v>
      </c>
      <c r="C197" s="47">
        <f t="shared" ref="C197:N197" si="153">C195*C7/1000</f>
        <v>15642.84</v>
      </c>
      <c r="D197" s="47">
        <f t="shared" si="153"/>
        <v>15881.96</v>
      </c>
      <c r="E197" s="47">
        <f t="shared" si="153"/>
        <v>19656.64</v>
      </c>
      <c r="F197" s="47">
        <f t="shared" si="153"/>
        <v>20958.809439999997</v>
      </c>
      <c r="G197" s="47">
        <f t="shared" si="153"/>
        <v>21062.080000000002</v>
      </c>
      <c r="H197" s="47">
        <f t="shared" si="153"/>
        <v>20176.36</v>
      </c>
      <c r="I197" s="47">
        <f t="shared" si="153"/>
        <v>18530.746352999999</v>
      </c>
      <c r="J197" s="47">
        <f t="shared" si="153"/>
        <v>16782.7</v>
      </c>
      <c r="K197" s="47">
        <f t="shared" si="153"/>
        <v>14683.732</v>
      </c>
      <c r="L197" s="47">
        <f t="shared" si="153"/>
        <v>12425.077182000001</v>
      </c>
      <c r="M197" s="47">
        <f t="shared" si="153"/>
        <v>6973.2320820000004</v>
      </c>
      <c r="N197" s="47">
        <f t="shared" si="153"/>
        <v>7244.9269100000001</v>
      </c>
      <c r="O197" s="47">
        <f t="shared" ref="O197" si="154">O195*O7/1000</f>
        <v>9408.1690940000008</v>
      </c>
    </row>
    <row r="198" spans="1:15" x14ac:dyDescent="0.15">
      <c r="B198" s="147" t="s">
        <v>258</v>
      </c>
      <c r="C198" s="49">
        <f t="shared" ref="C198:N198" si="155">C196*C8/1000</f>
        <v>25411.040000000001</v>
      </c>
      <c r="D198" s="49">
        <f t="shared" si="155"/>
        <v>24422.54</v>
      </c>
      <c r="E198" s="49">
        <f t="shared" si="155"/>
        <v>25529.66</v>
      </c>
      <c r="F198" s="49">
        <f t="shared" si="155"/>
        <v>27582.2022</v>
      </c>
      <c r="G198" s="49">
        <f t="shared" si="155"/>
        <v>28946.7</v>
      </c>
      <c r="H198" s="49">
        <f t="shared" si="155"/>
        <v>28001.96</v>
      </c>
      <c r="I198" s="49">
        <f t="shared" si="155"/>
        <v>26556.824000000001</v>
      </c>
      <c r="J198" s="49">
        <f t="shared" si="155"/>
        <v>25721.7</v>
      </c>
      <c r="K198" s="49">
        <f t="shared" si="155"/>
        <v>24840.815999999999</v>
      </c>
      <c r="L198" s="49">
        <f t="shared" si="155"/>
        <v>24209.803306999998</v>
      </c>
      <c r="M198" s="49">
        <f t="shared" si="155"/>
        <v>13578.400992000001</v>
      </c>
      <c r="N198" s="49">
        <f t="shared" si="155"/>
        <v>12771.126900000001</v>
      </c>
      <c r="O198" s="49">
        <f t="shared" ref="O198" si="156">O196*O8/1000</f>
        <v>18150.30558</v>
      </c>
    </row>
    <row r="199" spans="1:15" x14ac:dyDescent="0.15">
      <c r="A199" s="61"/>
      <c r="B199" s="148" t="s">
        <v>259</v>
      </c>
      <c r="C199" s="60">
        <f>C197+C198</f>
        <v>41053.880000000005</v>
      </c>
      <c r="D199" s="60">
        <f t="shared" ref="D199:H199" si="157">D197+D198</f>
        <v>40304.5</v>
      </c>
      <c r="E199" s="60">
        <f t="shared" si="157"/>
        <v>45186.3</v>
      </c>
      <c r="F199" s="60">
        <f t="shared" si="157"/>
        <v>48541.011639999997</v>
      </c>
      <c r="G199" s="60">
        <f t="shared" si="157"/>
        <v>50008.78</v>
      </c>
      <c r="H199" s="60">
        <f t="shared" si="157"/>
        <v>48178.32</v>
      </c>
      <c r="I199" s="60">
        <f t="shared" ref="I199:J199" si="158">I197+I198</f>
        <v>45087.570353000003</v>
      </c>
      <c r="J199" s="60">
        <f t="shared" si="158"/>
        <v>42504.4</v>
      </c>
      <c r="K199" s="60">
        <f t="shared" ref="K199:L199" si="159">K197+K198</f>
        <v>39524.547999999995</v>
      </c>
      <c r="L199" s="60">
        <f t="shared" si="159"/>
        <v>36634.880489000003</v>
      </c>
      <c r="M199" s="60">
        <f t="shared" ref="M199:N199" si="160">M197+M198</f>
        <v>20551.633074000001</v>
      </c>
      <c r="N199" s="60">
        <f t="shared" si="160"/>
        <v>20016.053810000001</v>
      </c>
      <c r="O199" s="60">
        <f t="shared" ref="O199" si="161">O197+O198</f>
        <v>27558.474674000001</v>
      </c>
    </row>
    <row r="200" spans="1:15" x14ac:dyDescent="0.15">
      <c r="A200" s="154" t="s">
        <v>261</v>
      </c>
      <c r="B200" s="151" t="s">
        <v>262</v>
      </c>
      <c r="C200" s="152">
        <f>ROUND(C202*C197/C199,0)</f>
        <v>12340</v>
      </c>
      <c r="D200" s="152">
        <f t="shared" ref="D200:H200" si="162">ROUND(D202*D197/D199,0)</f>
        <v>13113</v>
      </c>
      <c r="E200" s="152">
        <f t="shared" si="162"/>
        <v>16667</v>
      </c>
      <c r="F200" s="152">
        <f t="shared" si="162"/>
        <v>17124</v>
      </c>
      <c r="G200" s="152">
        <f t="shared" si="162"/>
        <v>16191</v>
      </c>
      <c r="H200" s="152">
        <f t="shared" si="162"/>
        <v>17586</v>
      </c>
      <c r="I200" s="152">
        <f t="shared" ref="I200:J200" si="163">ROUND(I202*I197/I199,0)</f>
        <v>18376</v>
      </c>
      <c r="J200" s="152">
        <f t="shared" si="163"/>
        <v>17800</v>
      </c>
      <c r="K200" s="152">
        <f t="shared" ref="K200:L200" si="164">ROUND(K202*K197/K199,0)</f>
        <v>15471</v>
      </c>
      <c r="L200" s="152">
        <f t="shared" si="164"/>
        <v>13114</v>
      </c>
      <c r="M200" s="152">
        <f t="shared" ref="M200:N200" si="165">ROUND(M202*M197/M199,0)</f>
        <v>6476</v>
      </c>
      <c r="N200" s="152">
        <f t="shared" si="165"/>
        <v>8760</v>
      </c>
      <c r="O200" s="152">
        <f t="shared" ref="O200" si="166">ROUND(O202*O197/O199,0)</f>
        <v>11350</v>
      </c>
    </row>
    <row r="201" spans="1:15" x14ac:dyDescent="0.15">
      <c r="B201" s="153" t="s">
        <v>263</v>
      </c>
      <c r="C201" s="50">
        <f>C202-C200</f>
        <v>20047</v>
      </c>
      <c r="D201" s="50">
        <f t="shared" ref="D201:H201" si="167">D202-D200</f>
        <v>20165</v>
      </c>
      <c r="E201" s="50">
        <f t="shared" si="167"/>
        <v>21646</v>
      </c>
      <c r="F201" s="50">
        <f t="shared" si="167"/>
        <v>22536</v>
      </c>
      <c r="G201" s="50">
        <f t="shared" si="167"/>
        <v>22253</v>
      </c>
      <c r="H201" s="50">
        <f t="shared" si="167"/>
        <v>24406</v>
      </c>
      <c r="I201" s="50">
        <f t="shared" ref="I201:J201" si="168">I202-I200</f>
        <v>26335</v>
      </c>
      <c r="J201" s="50">
        <f t="shared" si="168"/>
        <v>27280</v>
      </c>
      <c r="K201" s="50">
        <f t="shared" ref="K201:L201" si="169">K202-K200</f>
        <v>26172</v>
      </c>
      <c r="L201" s="50">
        <f t="shared" si="169"/>
        <v>25551</v>
      </c>
      <c r="M201" s="50">
        <f t="shared" ref="M201:N201" si="170">M202-M200</f>
        <v>12609</v>
      </c>
      <c r="N201" s="50">
        <f t="shared" si="170"/>
        <v>15441</v>
      </c>
      <c r="O201" s="50">
        <f t="shared" ref="O201" si="171">O202-O200</f>
        <v>21897</v>
      </c>
    </row>
    <row r="202" spans="1:15" x14ac:dyDescent="0.15">
      <c r="A202" s="61"/>
      <c r="B202" s="148" t="s">
        <v>264</v>
      </c>
      <c r="C202" s="60">
        <f>C83</f>
        <v>32387</v>
      </c>
      <c r="D202" s="60">
        <f t="shared" ref="D202:I202" si="172">D83</f>
        <v>33278</v>
      </c>
      <c r="E202" s="60">
        <f t="shared" si="172"/>
        <v>38313</v>
      </c>
      <c r="F202" s="60">
        <f t="shared" si="172"/>
        <v>39660</v>
      </c>
      <c r="G202" s="60">
        <f t="shared" si="172"/>
        <v>38444</v>
      </c>
      <c r="H202" s="60">
        <f t="shared" si="172"/>
        <v>41992</v>
      </c>
      <c r="I202" s="60">
        <f t="shared" si="172"/>
        <v>44711</v>
      </c>
      <c r="J202" s="60">
        <f t="shared" ref="J202:K202" si="173">J83</f>
        <v>45080</v>
      </c>
      <c r="K202" s="60">
        <f t="shared" si="173"/>
        <v>41643</v>
      </c>
      <c r="L202" s="60">
        <f t="shared" ref="L202:M202" si="174">L83</f>
        <v>38665</v>
      </c>
      <c r="M202" s="60">
        <f t="shared" si="174"/>
        <v>19085</v>
      </c>
      <c r="N202" s="60">
        <f t="shared" ref="N202:O202" si="175">N83</f>
        <v>24201</v>
      </c>
      <c r="O202" s="60">
        <f t="shared" si="175"/>
        <v>33247</v>
      </c>
    </row>
    <row r="204" spans="1:15" x14ac:dyDescent="0.15">
      <c r="A204" t="s">
        <v>173</v>
      </c>
      <c r="B204" s="67"/>
      <c r="C204" s="345" t="s">
        <v>169</v>
      </c>
      <c r="D204" s="345" t="s">
        <v>70</v>
      </c>
      <c r="E204" s="789" t="s">
        <v>67</v>
      </c>
      <c r="F204" s="345" t="s">
        <v>61</v>
      </c>
      <c r="G204" s="345" t="s">
        <v>60</v>
      </c>
      <c r="H204" s="345" t="s">
        <v>75</v>
      </c>
      <c r="I204" s="345" t="s">
        <v>76</v>
      </c>
      <c r="J204" s="345" t="s">
        <v>395</v>
      </c>
      <c r="K204" s="345" t="s">
        <v>447</v>
      </c>
      <c r="L204" s="345" t="s">
        <v>464</v>
      </c>
      <c r="M204" s="345" t="s">
        <v>514</v>
      </c>
      <c r="N204" s="345" t="s">
        <v>2170</v>
      </c>
      <c r="O204" s="345" t="s">
        <v>2197</v>
      </c>
    </row>
    <row r="205" spans="1:15" x14ac:dyDescent="0.15">
      <c r="B205" s="43" t="s">
        <v>205</v>
      </c>
      <c r="C205" s="47">
        <f>C206+C207</f>
        <v>16696</v>
      </c>
      <c r="D205" s="47">
        <f t="shared" ref="D205:H205" si="176">D206+D207</f>
        <v>18104</v>
      </c>
      <c r="E205" s="47">
        <f t="shared" si="176"/>
        <v>18228</v>
      </c>
      <c r="F205" s="47">
        <f t="shared" si="176"/>
        <v>18116</v>
      </c>
      <c r="G205" s="47">
        <f t="shared" si="176"/>
        <v>18154</v>
      </c>
      <c r="H205" s="47">
        <f t="shared" si="176"/>
        <v>19995</v>
      </c>
      <c r="I205" s="47">
        <f t="shared" ref="I205" si="177">I206+I207</f>
        <v>20935</v>
      </c>
      <c r="J205" s="47">
        <f t="shared" ref="J205:K205" si="178">J206+J207</f>
        <v>21174</v>
      </c>
      <c r="K205" s="47">
        <f t="shared" si="178"/>
        <v>19877</v>
      </c>
      <c r="L205" s="47">
        <f t="shared" ref="L205:M205" si="179">L206+L207</f>
        <v>19517</v>
      </c>
      <c r="M205" s="47">
        <f t="shared" si="179"/>
        <v>8865</v>
      </c>
      <c r="N205" s="47">
        <f t="shared" ref="N205:O205" si="180">N206+N207</f>
        <v>11382</v>
      </c>
      <c r="O205" s="47">
        <f t="shared" si="180"/>
        <v>16098</v>
      </c>
    </row>
    <row r="206" spans="1:15" x14ac:dyDescent="0.15">
      <c r="B206" s="102" t="s">
        <v>165</v>
      </c>
      <c r="C206" s="49">
        <f>ROUND(C200*C97/C142,0)</f>
        <v>5748</v>
      </c>
      <c r="D206" s="49">
        <f t="shared" ref="D206:H206" si="181">ROUND(D200*D97/D142,0)</f>
        <v>6087</v>
      </c>
      <c r="E206" s="49">
        <f t="shared" si="181"/>
        <v>6133</v>
      </c>
      <c r="F206" s="49">
        <f t="shared" si="181"/>
        <v>5967</v>
      </c>
      <c r="G206" s="49">
        <f t="shared" si="181"/>
        <v>5751</v>
      </c>
      <c r="H206" s="49">
        <f t="shared" si="181"/>
        <v>6182</v>
      </c>
      <c r="I206" s="49">
        <f t="shared" ref="I206:N207" si="182">ROUND(I200*I97/I142,0)</f>
        <v>6469</v>
      </c>
      <c r="J206" s="49">
        <f t="shared" ref="J206:K206" si="183">ROUND(J200*J97/J142,0)</f>
        <v>6187</v>
      </c>
      <c r="K206" s="49">
        <f t="shared" si="183"/>
        <v>5340</v>
      </c>
      <c r="L206" s="49">
        <f t="shared" ref="L206:M206" si="184">ROUND(L200*L97/L142,0)</f>
        <v>4823</v>
      </c>
      <c r="M206" s="49">
        <f t="shared" si="184"/>
        <v>1891</v>
      </c>
      <c r="N206" s="49">
        <f t="shared" ref="N206:O206" si="185">ROUND(N200*N97/N142,0)</f>
        <v>2655</v>
      </c>
      <c r="O206" s="49">
        <f t="shared" si="185"/>
        <v>3853</v>
      </c>
    </row>
    <row r="207" spans="1:15" x14ac:dyDescent="0.15">
      <c r="B207" s="459" t="s">
        <v>166</v>
      </c>
      <c r="C207" s="114">
        <f>ROUND(C201*C98/C143,0)-1</f>
        <v>10948</v>
      </c>
      <c r="D207" s="114">
        <f t="shared" ref="D207:G207" si="186">ROUND(D201*D98/D143,0)</f>
        <v>12017</v>
      </c>
      <c r="E207" s="114">
        <f>ROUND(E201*E98/E143,0)+1</f>
        <v>12095</v>
      </c>
      <c r="F207" s="114">
        <f>ROUND(F201*F98/F143,0)-1</f>
        <v>12149</v>
      </c>
      <c r="G207" s="114">
        <f t="shared" si="186"/>
        <v>12403</v>
      </c>
      <c r="H207" s="114">
        <f>ROUND(H201*H98/H143,0)-1</f>
        <v>13813</v>
      </c>
      <c r="I207" s="114">
        <f>ROUND(I201*I98/I143,0)-2</f>
        <v>14466</v>
      </c>
      <c r="J207" s="114">
        <f t="shared" si="182"/>
        <v>14987</v>
      </c>
      <c r="K207" s="114">
        <f>ROUND(K201*K98/K143,0)+1</f>
        <v>14537</v>
      </c>
      <c r="L207" s="114">
        <f t="shared" si="182"/>
        <v>14694</v>
      </c>
      <c r="M207" s="114">
        <f>ROUND(M201*M98/M143,0)+1</f>
        <v>6974</v>
      </c>
      <c r="N207" s="114">
        <f t="shared" si="182"/>
        <v>8727</v>
      </c>
      <c r="O207" s="114">
        <f>ROUND(O201*O98/O143,0)-2</f>
        <v>12245</v>
      </c>
    </row>
    <row r="208" spans="1:15" x14ac:dyDescent="0.15">
      <c r="B208" s="43" t="s">
        <v>206</v>
      </c>
      <c r="C208" s="47">
        <f>C209+C210</f>
        <v>4091</v>
      </c>
      <c r="D208" s="47">
        <f t="shared" ref="D208:H208" si="187">D209+D210</f>
        <v>3436</v>
      </c>
      <c r="E208" s="47">
        <f t="shared" si="187"/>
        <v>4311</v>
      </c>
      <c r="F208" s="47">
        <f t="shared" si="187"/>
        <v>4667</v>
      </c>
      <c r="G208" s="47">
        <f t="shared" si="187"/>
        <v>4357</v>
      </c>
      <c r="H208" s="47">
        <f t="shared" si="187"/>
        <v>4324</v>
      </c>
      <c r="I208" s="47">
        <f t="shared" ref="I208" si="188">I209+I210</f>
        <v>5212</v>
      </c>
      <c r="J208" s="47">
        <f t="shared" ref="J208:K208" si="189">J209+J210</f>
        <v>5245</v>
      </c>
      <c r="K208" s="47">
        <f t="shared" si="189"/>
        <v>4537</v>
      </c>
      <c r="L208" s="47">
        <f t="shared" ref="L208:M208" si="190">L209+L210</f>
        <v>3948</v>
      </c>
      <c r="M208" s="47">
        <f t="shared" si="190"/>
        <v>1521</v>
      </c>
      <c r="N208" s="47">
        <f t="shared" ref="N208:O208" si="191">N209+N210</f>
        <v>2072</v>
      </c>
      <c r="O208" s="47">
        <f t="shared" si="191"/>
        <v>3466</v>
      </c>
    </row>
    <row r="209" spans="1:15" x14ac:dyDescent="0.15">
      <c r="B209" s="102" t="s">
        <v>165</v>
      </c>
      <c r="C209" s="49">
        <f>ROUND(C200*C106/C142,0)</f>
        <v>1700</v>
      </c>
      <c r="D209" s="49">
        <f t="shared" ref="D209:H209" si="192">ROUND(D200*D106/D142,0)</f>
        <v>1881</v>
      </c>
      <c r="E209" s="49">
        <f t="shared" si="192"/>
        <v>2081</v>
      </c>
      <c r="F209" s="49">
        <f t="shared" si="192"/>
        <v>1966</v>
      </c>
      <c r="G209" s="49">
        <f t="shared" si="192"/>
        <v>1805</v>
      </c>
      <c r="H209" s="49">
        <f t="shared" si="192"/>
        <v>2400</v>
      </c>
      <c r="I209" s="49">
        <f t="shared" ref="I209" si="193">ROUND(I200*I106/I142,0)</f>
        <v>2429</v>
      </c>
      <c r="J209" s="49">
        <f t="shared" ref="J209:K209" si="194">ROUND(J200*J106/J142,0)</f>
        <v>2239</v>
      </c>
      <c r="K209" s="49">
        <f t="shared" si="194"/>
        <v>1891</v>
      </c>
      <c r="L209" s="49">
        <f t="shared" ref="L209:M209" si="195">ROUND(L200*L106/L142,0)</f>
        <v>1555</v>
      </c>
      <c r="M209" s="49">
        <f t="shared" si="195"/>
        <v>951</v>
      </c>
      <c r="N209" s="49">
        <f t="shared" ref="N209:O209" si="196">ROUND(N200*N106/N142,0)</f>
        <v>1271</v>
      </c>
      <c r="O209" s="49">
        <f t="shared" si="196"/>
        <v>1456</v>
      </c>
    </row>
    <row r="210" spans="1:15" x14ac:dyDescent="0.15">
      <c r="B210" s="106" t="s">
        <v>166</v>
      </c>
      <c r="C210" s="53">
        <f>ROUND(C201*C107/C143,0)</f>
        <v>2391</v>
      </c>
      <c r="D210" s="53">
        <f t="shared" ref="D210:H210" si="197">ROUND(D201*D107/D143,0)</f>
        <v>1555</v>
      </c>
      <c r="E210" s="53">
        <f t="shared" si="197"/>
        <v>2230</v>
      </c>
      <c r="F210" s="53">
        <f t="shared" si="197"/>
        <v>2701</v>
      </c>
      <c r="G210" s="53">
        <f t="shared" si="197"/>
        <v>2552</v>
      </c>
      <c r="H210" s="53">
        <f t="shared" si="197"/>
        <v>1924</v>
      </c>
      <c r="I210" s="53">
        <f t="shared" ref="I210" si="198">ROUND(I201*I107/I143,0)</f>
        <v>2783</v>
      </c>
      <c r="J210" s="53">
        <f t="shared" ref="J210:K210" si="199">ROUND(J201*J107/J143,0)</f>
        <v>3006</v>
      </c>
      <c r="K210" s="53">
        <f t="shared" si="199"/>
        <v>2646</v>
      </c>
      <c r="L210" s="53">
        <f t="shared" ref="L210:M210" si="200">ROUND(L201*L107/L143,0)</f>
        <v>2393</v>
      </c>
      <c r="M210" s="53">
        <f t="shared" si="200"/>
        <v>570</v>
      </c>
      <c r="N210" s="53">
        <f t="shared" ref="N210:O210" si="201">ROUND(N201*N107/N143,0)</f>
        <v>801</v>
      </c>
      <c r="O210" s="53">
        <f t="shared" si="201"/>
        <v>2010</v>
      </c>
    </row>
    <row r="211" spans="1:15" x14ac:dyDescent="0.15">
      <c r="B211" t="s">
        <v>207</v>
      </c>
      <c r="C211" s="47">
        <f>C212+C213</f>
        <v>2517</v>
      </c>
      <c r="D211" s="47">
        <f t="shared" ref="D211:H211" si="202">D212+D213</f>
        <v>2664</v>
      </c>
      <c r="E211" s="47">
        <f t="shared" si="202"/>
        <v>5341</v>
      </c>
      <c r="F211" s="47">
        <f t="shared" si="202"/>
        <v>6178</v>
      </c>
      <c r="G211" s="47">
        <f t="shared" si="202"/>
        <v>5993</v>
      </c>
      <c r="H211" s="47">
        <f t="shared" si="202"/>
        <v>6578</v>
      </c>
      <c r="I211" s="47">
        <f t="shared" ref="I211" si="203">I212+I213</f>
        <v>6503</v>
      </c>
      <c r="J211" s="47">
        <f t="shared" ref="J211:K211" si="204">J212+J213</f>
        <v>6494</v>
      </c>
      <c r="K211" s="47">
        <f t="shared" si="204"/>
        <v>5723</v>
      </c>
      <c r="L211" s="47">
        <f t="shared" ref="L211:M211" si="205">L212+L213</f>
        <v>5192</v>
      </c>
      <c r="M211" s="47">
        <f t="shared" si="205"/>
        <v>2606</v>
      </c>
      <c r="N211" s="47">
        <f t="shared" ref="N211:O211" si="206">N212+N213</f>
        <v>3509</v>
      </c>
      <c r="O211" s="47">
        <f t="shared" si="206"/>
        <v>4570</v>
      </c>
    </row>
    <row r="212" spans="1:15" x14ac:dyDescent="0.15">
      <c r="B212" s="102" t="s">
        <v>165</v>
      </c>
      <c r="C212" s="49">
        <f>ROUND(C200*C115/C142,0)</f>
        <v>1363</v>
      </c>
      <c r="D212" s="49">
        <f t="shared" ref="D212:H212" si="207">ROUND(D200*D115/D142,0)</f>
        <v>1572</v>
      </c>
      <c r="E212" s="49">
        <f t="shared" si="207"/>
        <v>4216</v>
      </c>
      <c r="F212" s="49">
        <f t="shared" si="207"/>
        <v>4951</v>
      </c>
      <c r="G212" s="49">
        <f t="shared" si="207"/>
        <v>4672</v>
      </c>
      <c r="H212" s="49">
        <f t="shared" si="207"/>
        <v>4912</v>
      </c>
      <c r="I212" s="49">
        <f t="shared" ref="I212" si="208">ROUND(I200*I115/I142,0)</f>
        <v>4961</v>
      </c>
      <c r="J212" s="49">
        <f t="shared" ref="J212:K212" si="209">ROUND(J200*J115/J142,0)</f>
        <v>4959</v>
      </c>
      <c r="K212" s="49">
        <f t="shared" si="209"/>
        <v>4249</v>
      </c>
      <c r="L212" s="49">
        <f t="shared" ref="L212:M212" si="210">ROUND(L200*L115/L142,0)</f>
        <v>3533</v>
      </c>
      <c r="M212" s="49">
        <f t="shared" si="210"/>
        <v>1912</v>
      </c>
      <c r="N212" s="49">
        <f t="shared" ref="N212:O212" si="211">ROUND(N200*N115/N142,0)</f>
        <v>2537</v>
      </c>
      <c r="O212" s="49">
        <f t="shared" si="211"/>
        <v>3169</v>
      </c>
    </row>
    <row r="213" spans="1:15" x14ac:dyDescent="0.15">
      <c r="B213" s="103" t="s">
        <v>166</v>
      </c>
      <c r="C213" s="49">
        <f>ROUND(C201*C116/C143,0)</f>
        <v>1154</v>
      </c>
      <c r="D213" s="49">
        <f t="shared" ref="D213:H213" si="212">ROUND(D201*D116/D143,0)</f>
        <v>1092</v>
      </c>
      <c r="E213" s="49">
        <f t="shared" si="212"/>
        <v>1125</v>
      </c>
      <c r="F213" s="49">
        <f t="shared" si="212"/>
        <v>1227</v>
      </c>
      <c r="G213" s="49">
        <f t="shared" si="212"/>
        <v>1321</v>
      </c>
      <c r="H213" s="49">
        <f t="shared" si="212"/>
        <v>1666</v>
      </c>
      <c r="I213" s="49">
        <f t="shared" ref="I213" si="213">ROUND(I201*I116/I143,0)</f>
        <v>1542</v>
      </c>
      <c r="J213" s="49">
        <f t="shared" ref="J213:K213" si="214">ROUND(J201*J116/J143,0)</f>
        <v>1535</v>
      </c>
      <c r="K213" s="49">
        <f t="shared" si="214"/>
        <v>1474</v>
      </c>
      <c r="L213" s="49">
        <f t="shared" ref="L213:M213" si="215">ROUND(L201*L116/L143,0)</f>
        <v>1659</v>
      </c>
      <c r="M213" s="49">
        <f t="shared" si="215"/>
        <v>694</v>
      </c>
      <c r="N213" s="49">
        <f t="shared" ref="N213:O213" si="216">ROUND(N201*N116/N143,0)</f>
        <v>972</v>
      </c>
      <c r="O213" s="49">
        <f t="shared" si="216"/>
        <v>1401</v>
      </c>
    </row>
    <row r="214" spans="1:15" x14ac:dyDescent="0.15">
      <c r="B214" s="43" t="s">
        <v>208</v>
      </c>
      <c r="C214" s="47">
        <f>C215+C216</f>
        <v>5107</v>
      </c>
      <c r="D214" s="47">
        <f t="shared" ref="D214:H214" si="217">D215+D216</f>
        <v>5371</v>
      </c>
      <c r="E214" s="47">
        <f t="shared" si="217"/>
        <v>5970</v>
      </c>
      <c r="F214" s="47">
        <f t="shared" si="217"/>
        <v>6264</v>
      </c>
      <c r="G214" s="47">
        <f t="shared" si="217"/>
        <v>5757</v>
      </c>
      <c r="H214" s="47">
        <f t="shared" si="217"/>
        <v>6221</v>
      </c>
      <c r="I214" s="47">
        <f t="shared" ref="I214" si="218">I215+I216</f>
        <v>6971</v>
      </c>
      <c r="J214" s="47">
        <f t="shared" ref="J214:K214" si="219">J215+J216</f>
        <v>6947</v>
      </c>
      <c r="K214" s="47">
        <f t="shared" si="219"/>
        <v>6644</v>
      </c>
      <c r="L214" s="47">
        <f t="shared" ref="L214:M214" si="220">L215+L216</f>
        <v>5498</v>
      </c>
      <c r="M214" s="47">
        <f t="shared" si="220"/>
        <v>3766</v>
      </c>
      <c r="N214" s="47">
        <f t="shared" ref="N214:O214" si="221">N215+N216</f>
        <v>4322</v>
      </c>
      <c r="O214" s="47">
        <f t="shared" si="221"/>
        <v>5104</v>
      </c>
    </row>
    <row r="215" spans="1:15" x14ac:dyDescent="0.15">
      <c r="B215" s="102" t="s">
        <v>165</v>
      </c>
      <c r="C215" s="49">
        <f>ROUND(C200*C124/C142,0)</f>
        <v>1800</v>
      </c>
      <c r="D215" s="49">
        <f t="shared" ref="D215:H215" si="222">ROUND(D200*D124/D142,0)</f>
        <v>1934</v>
      </c>
      <c r="E215" s="49">
        <f t="shared" si="222"/>
        <v>2513</v>
      </c>
      <c r="F215" s="49">
        <f t="shared" si="222"/>
        <v>2608</v>
      </c>
      <c r="G215" s="49">
        <f t="shared" si="222"/>
        <v>2411</v>
      </c>
      <c r="H215" s="49">
        <f t="shared" si="222"/>
        <v>2355</v>
      </c>
      <c r="I215" s="49">
        <f t="shared" ref="I215" si="223">ROUND(I200*I124/I142,0)</f>
        <v>2655</v>
      </c>
      <c r="J215" s="49">
        <f t="shared" ref="J215:K215" si="224">ROUND(J200*J124/J142,0)</f>
        <v>2557</v>
      </c>
      <c r="K215" s="49">
        <f t="shared" si="224"/>
        <v>2292</v>
      </c>
      <c r="L215" s="49">
        <f t="shared" ref="L215:M215" si="225">ROUND(L200*L124/L142,0)</f>
        <v>1726</v>
      </c>
      <c r="M215" s="49">
        <f t="shared" si="225"/>
        <v>1016</v>
      </c>
      <c r="N215" s="49">
        <f t="shared" ref="N215:O215" si="226">ROUND(N200*N124/N142,0)</f>
        <v>1259</v>
      </c>
      <c r="O215" s="49">
        <f t="shared" si="226"/>
        <v>1566</v>
      </c>
    </row>
    <row r="216" spans="1:15" x14ac:dyDescent="0.15">
      <c r="B216" s="106" t="s">
        <v>166</v>
      </c>
      <c r="C216" s="53">
        <f>ROUND(C201*C125/C143,0)</f>
        <v>3307</v>
      </c>
      <c r="D216" s="53">
        <f t="shared" ref="D216:H216" si="227">ROUND(D201*D125/D143,0)</f>
        <v>3437</v>
      </c>
      <c r="E216" s="53">
        <f t="shared" si="227"/>
        <v>3457</v>
      </c>
      <c r="F216" s="53">
        <f t="shared" si="227"/>
        <v>3656</v>
      </c>
      <c r="G216" s="53">
        <f t="shared" si="227"/>
        <v>3346</v>
      </c>
      <c r="H216" s="53">
        <f t="shared" si="227"/>
        <v>3866</v>
      </c>
      <c r="I216" s="53">
        <f t="shared" ref="I216" si="228">ROUND(I201*I125/I143,0)</f>
        <v>4316</v>
      </c>
      <c r="J216" s="53">
        <f t="shared" ref="J216:K216" si="229">ROUND(J201*J125/J143,0)</f>
        <v>4390</v>
      </c>
      <c r="K216" s="53">
        <f t="shared" si="229"/>
        <v>4352</v>
      </c>
      <c r="L216" s="53">
        <f t="shared" ref="L216:M216" si="230">ROUND(L201*L125/L143,0)</f>
        <v>3772</v>
      </c>
      <c r="M216" s="53">
        <f t="shared" si="230"/>
        <v>2750</v>
      </c>
      <c r="N216" s="53">
        <f t="shared" ref="N216:O216" si="231">ROUND(N201*N125/N143,0)</f>
        <v>3063</v>
      </c>
      <c r="O216" s="53">
        <f t="shared" si="231"/>
        <v>3538</v>
      </c>
    </row>
    <row r="217" spans="1:15" x14ac:dyDescent="0.15">
      <c r="B217" t="s">
        <v>209</v>
      </c>
      <c r="C217" s="47">
        <f>C218+C219</f>
        <v>3976</v>
      </c>
      <c r="D217" s="47">
        <f t="shared" ref="D217:H217" si="232">D218+D219</f>
        <v>3703</v>
      </c>
      <c r="E217" s="47">
        <f t="shared" si="232"/>
        <v>4463</v>
      </c>
      <c r="F217" s="47">
        <f t="shared" si="232"/>
        <v>4435</v>
      </c>
      <c r="G217" s="47">
        <f t="shared" si="232"/>
        <v>4183</v>
      </c>
      <c r="H217" s="47">
        <f t="shared" si="232"/>
        <v>4874</v>
      </c>
      <c r="I217" s="47">
        <f t="shared" ref="I217" si="233">I218+I219</f>
        <v>5090</v>
      </c>
      <c r="J217" s="47">
        <f t="shared" ref="J217:K217" si="234">J218+J219</f>
        <v>5220</v>
      </c>
      <c r="K217" s="47">
        <f t="shared" si="234"/>
        <v>4862</v>
      </c>
      <c r="L217" s="47">
        <f t="shared" ref="L217:M217" si="235">L218+L219</f>
        <v>4510</v>
      </c>
      <c r="M217" s="47">
        <f t="shared" si="235"/>
        <v>2327</v>
      </c>
      <c r="N217" s="47">
        <f t="shared" ref="N217:O217" si="236">N218+N219</f>
        <v>2916</v>
      </c>
      <c r="O217" s="47">
        <f t="shared" si="236"/>
        <v>4009</v>
      </c>
    </row>
    <row r="218" spans="1:15" x14ac:dyDescent="0.15">
      <c r="B218" s="102" t="s">
        <v>165</v>
      </c>
      <c r="C218" s="49">
        <f>ROUND(C200*C133/C142,0)</f>
        <v>1730</v>
      </c>
      <c r="D218" s="49">
        <f t="shared" ref="D218:H218" si="237">ROUND(D200*D133/D142,0)</f>
        <v>1639</v>
      </c>
      <c r="E218" s="49">
        <f t="shared" si="237"/>
        <v>1724</v>
      </c>
      <c r="F218" s="49">
        <f t="shared" si="237"/>
        <v>1632</v>
      </c>
      <c r="G218" s="49">
        <f t="shared" si="237"/>
        <v>1551</v>
      </c>
      <c r="H218" s="49">
        <f t="shared" si="237"/>
        <v>1737</v>
      </c>
      <c r="I218" s="49">
        <f t="shared" ref="I218" si="238">ROUND(I200*I133/I142,0)</f>
        <v>1863</v>
      </c>
      <c r="J218" s="49">
        <f t="shared" ref="J218:K218" si="239">ROUND(J200*J133/J142,0)</f>
        <v>1858</v>
      </c>
      <c r="K218" s="49">
        <f t="shared" si="239"/>
        <v>1698</v>
      </c>
      <c r="L218" s="49">
        <f t="shared" ref="L218:M218" si="240">ROUND(L200*L133/L142,0)</f>
        <v>1477</v>
      </c>
      <c r="M218" s="49">
        <f t="shared" si="240"/>
        <v>705</v>
      </c>
      <c r="N218" s="49">
        <f t="shared" ref="N218:O218" si="241">ROUND(N200*N133/N142,0)</f>
        <v>1038</v>
      </c>
      <c r="O218" s="49">
        <f t="shared" si="241"/>
        <v>1307</v>
      </c>
    </row>
    <row r="219" spans="1:15" x14ac:dyDescent="0.15">
      <c r="B219" s="106" t="s">
        <v>166</v>
      </c>
      <c r="C219" s="53">
        <f>ROUND(C201*C134/C143,0)</f>
        <v>2246</v>
      </c>
      <c r="D219" s="53">
        <f t="shared" ref="D219:H219" si="242">ROUND(D201*D134/D143,0)</f>
        <v>2064</v>
      </c>
      <c r="E219" s="53">
        <f t="shared" si="242"/>
        <v>2739</v>
      </c>
      <c r="F219" s="53">
        <f t="shared" si="242"/>
        <v>2803</v>
      </c>
      <c r="G219" s="53">
        <f t="shared" si="242"/>
        <v>2632</v>
      </c>
      <c r="H219" s="53">
        <f t="shared" si="242"/>
        <v>3137</v>
      </c>
      <c r="I219" s="53">
        <f t="shared" ref="I219" si="243">ROUND(I201*I134/I143,0)</f>
        <v>3227</v>
      </c>
      <c r="J219" s="53">
        <f t="shared" ref="J219:K219" si="244">ROUND(J201*J134/J143,0)</f>
        <v>3362</v>
      </c>
      <c r="K219" s="53">
        <f t="shared" si="244"/>
        <v>3164</v>
      </c>
      <c r="L219" s="53">
        <f t="shared" ref="L219:M219" si="245">ROUND(L201*L134/L143,0)</f>
        <v>3033</v>
      </c>
      <c r="M219" s="53">
        <f t="shared" si="245"/>
        <v>1622</v>
      </c>
      <c r="N219" s="53">
        <f t="shared" ref="N219:O219" si="246">ROUND(N201*N134/N143,0)</f>
        <v>1878</v>
      </c>
      <c r="O219" s="53">
        <f t="shared" si="246"/>
        <v>2702</v>
      </c>
    </row>
    <row r="220" spans="1:15" x14ac:dyDescent="0.15">
      <c r="B220" s="452" t="s">
        <v>492</v>
      </c>
      <c r="C220" s="451">
        <f>C205+C208+C211+C214+C217-地域観光消費2!D38</f>
        <v>0</v>
      </c>
      <c r="D220" s="451">
        <f>D205+D208+D211+D214+D217-地域観光消費2!E38</f>
        <v>0</v>
      </c>
      <c r="E220" s="451">
        <f>E205+E208+E211+E214+E217-地域観光消費2!F38</f>
        <v>0</v>
      </c>
      <c r="F220" s="451">
        <f>F205+F208+F211+F214+F217-地域観光消費2!G38</f>
        <v>0</v>
      </c>
      <c r="G220" s="451">
        <f>G205+G208+G211+G214+G217-地域観光消費2!H38</f>
        <v>0</v>
      </c>
      <c r="H220" s="451">
        <f>H205+H208+H211+H214+H217-地域観光消費2!I38</f>
        <v>0</v>
      </c>
      <c r="I220" s="451">
        <f>I205+I208+I211+I214+I217-地域観光消費2!J38</f>
        <v>0</v>
      </c>
      <c r="J220" s="451">
        <f>J205+J208+J211+J214+J217-地域観光消費2!K38</f>
        <v>0</v>
      </c>
      <c r="K220" s="451">
        <f>K205+K208+K211+K214+K217-地域観光消費2!L38</f>
        <v>0</v>
      </c>
      <c r="L220" s="451">
        <f>L205+L208+L211+L214+L217-地域観光消費2!M38</f>
        <v>0</v>
      </c>
      <c r="M220" s="451">
        <f>M205+M208+M211+M214+M217-地域観光消費2!N38</f>
        <v>0</v>
      </c>
      <c r="N220" s="451">
        <f>N205+N208+N211+N214+N217-地域観光消費2!O38</f>
        <v>0</v>
      </c>
      <c r="O220" s="451">
        <f>O205+O208+O211+O214+O217-地域観光消費2!P38</f>
        <v>0</v>
      </c>
    </row>
    <row r="222" spans="1:15" x14ac:dyDescent="0.15">
      <c r="A222" t="s">
        <v>174</v>
      </c>
      <c r="B222" s="67"/>
      <c r="C222" s="345" t="s">
        <v>169</v>
      </c>
      <c r="D222" s="345" t="s">
        <v>70</v>
      </c>
      <c r="E222" s="789" t="s">
        <v>67</v>
      </c>
      <c r="F222" s="345" t="s">
        <v>61</v>
      </c>
      <c r="G222" s="345" t="s">
        <v>60</v>
      </c>
      <c r="H222" s="345" t="s">
        <v>75</v>
      </c>
      <c r="I222" s="345" t="s">
        <v>76</v>
      </c>
      <c r="J222" s="345" t="s">
        <v>395</v>
      </c>
      <c r="K222" s="345" t="s">
        <v>447</v>
      </c>
      <c r="L222" s="345" t="s">
        <v>477</v>
      </c>
      <c r="M222" s="396" t="s">
        <v>517</v>
      </c>
      <c r="N222" s="193" t="s">
        <v>2171</v>
      </c>
      <c r="O222" s="396" t="s">
        <v>2199</v>
      </c>
    </row>
    <row r="223" spans="1:15" x14ac:dyDescent="0.15">
      <c r="B223" s="43" t="s">
        <v>205</v>
      </c>
      <c r="C223" s="47">
        <f>C224+C225</f>
        <v>19429</v>
      </c>
      <c r="D223" s="47">
        <f t="shared" ref="D223:H223" si="247">D224+D225</f>
        <v>20398</v>
      </c>
      <c r="E223" s="47">
        <f t="shared" si="247"/>
        <v>19353</v>
      </c>
      <c r="F223" s="47">
        <f t="shared" si="247"/>
        <v>19299</v>
      </c>
      <c r="G223" s="47">
        <f t="shared" si="247"/>
        <v>19405</v>
      </c>
      <c r="H223" s="47">
        <f t="shared" si="247"/>
        <v>21586</v>
      </c>
      <c r="I223" s="47">
        <f t="shared" ref="I223:J223" si="248">I224+I225</f>
        <v>22271</v>
      </c>
      <c r="J223" s="47">
        <f t="shared" si="248"/>
        <v>22229</v>
      </c>
      <c r="K223" s="47">
        <f t="shared" ref="K223:L223" si="249">K224+K225</f>
        <v>21580</v>
      </c>
      <c r="L223" s="47">
        <f t="shared" si="249"/>
        <v>21681</v>
      </c>
      <c r="M223" s="47">
        <f t="shared" ref="M223:N223" si="250">M224+M225</f>
        <v>9873</v>
      </c>
      <c r="N223" s="47">
        <f t="shared" si="250"/>
        <v>11746</v>
      </c>
      <c r="O223" s="47">
        <f t="shared" ref="O223" si="251">O224+O225</f>
        <v>18412</v>
      </c>
    </row>
    <row r="224" spans="1:15" x14ac:dyDescent="0.15">
      <c r="B224" s="102" t="s">
        <v>165</v>
      </c>
      <c r="C224" s="49">
        <f>ROUND(C86*C97/C142,0)</f>
        <v>10176</v>
      </c>
      <c r="D224" s="49">
        <f t="shared" ref="D224:I224" si="252">ROUND(D86*D97/D142,0)</f>
        <v>10485</v>
      </c>
      <c r="E224" s="49">
        <f t="shared" si="252"/>
        <v>9471</v>
      </c>
      <c r="F224" s="49">
        <f t="shared" si="252"/>
        <v>10115</v>
      </c>
      <c r="G224" s="49">
        <f t="shared" si="252"/>
        <v>9728</v>
      </c>
      <c r="H224" s="49">
        <f t="shared" si="252"/>
        <v>9824</v>
      </c>
      <c r="I224" s="49">
        <f t="shared" si="252"/>
        <v>10520</v>
      </c>
      <c r="J224" s="49">
        <f t="shared" ref="J224:K224" si="253">ROUND(J86*J97/J142,0)</f>
        <v>10491</v>
      </c>
      <c r="K224" s="49">
        <f t="shared" si="253"/>
        <v>10465</v>
      </c>
      <c r="L224" s="49">
        <f t="shared" ref="L224:M224" si="254">ROUND(L86*L97/L142,0)</f>
        <v>11311</v>
      </c>
      <c r="M224" s="49">
        <f t="shared" si="254"/>
        <v>4743</v>
      </c>
      <c r="N224" s="49">
        <f t="shared" ref="N224:O224" si="255">ROUND(N86*N97/N142,0)</f>
        <v>6043</v>
      </c>
      <c r="O224" s="49">
        <f t="shared" si="255"/>
        <v>9519</v>
      </c>
    </row>
    <row r="225" spans="1:16" x14ac:dyDescent="0.15">
      <c r="B225" s="459" t="s">
        <v>166</v>
      </c>
      <c r="C225" s="114">
        <f>ROUND(C87*C98/C143,0)</f>
        <v>9253</v>
      </c>
      <c r="D225" s="114">
        <f>ROUND(D87*D98/D143,0)+1</f>
        <v>9913</v>
      </c>
      <c r="E225" s="114">
        <f>ROUND(E87*E98/E143,0)+2</f>
        <v>9882</v>
      </c>
      <c r="F225" s="114">
        <f>ROUND(F87*F98/F143,0)-1</f>
        <v>9184</v>
      </c>
      <c r="G225" s="114">
        <f t="shared" ref="G225:M225" si="256">ROUND(G87*G98/G143,0)</f>
        <v>9677</v>
      </c>
      <c r="H225" s="114">
        <f>ROUND(H87*H98/H143,0)+2</f>
        <v>11762</v>
      </c>
      <c r="I225" s="114">
        <f>ROUND(I87*I98/I143,0)+1</f>
        <v>11751</v>
      </c>
      <c r="J225" s="114">
        <f t="shared" si="256"/>
        <v>11738</v>
      </c>
      <c r="K225" s="114">
        <f>ROUND(K87*K98/K143,0)-1</f>
        <v>11115</v>
      </c>
      <c r="L225" s="114">
        <f t="shared" si="256"/>
        <v>10370</v>
      </c>
      <c r="M225" s="114">
        <f t="shared" si="256"/>
        <v>5130</v>
      </c>
      <c r="N225" s="114">
        <f>ROUND(N87*N98/N143,0)+1</f>
        <v>5703</v>
      </c>
      <c r="O225" s="114">
        <f>ROUND(O87*O98/O143,0)-1</f>
        <v>8893</v>
      </c>
      <c r="P225" t="s">
        <v>495</v>
      </c>
    </row>
    <row r="226" spans="1:16" x14ac:dyDescent="0.15">
      <c r="B226" s="43" t="s">
        <v>206</v>
      </c>
      <c r="C226" s="47">
        <f>C227+C228</f>
        <v>5030</v>
      </c>
      <c r="D226" s="47">
        <f t="shared" ref="D226:H226" si="257">D227+D228</f>
        <v>4523</v>
      </c>
      <c r="E226" s="47">
        <f t="shared" si="257"/>
        <v>5036</v>
      </c>
      <c r="F226" s="47">
        <f t="shared" si="257"/>
        <v>5375</v>
      </c>
      <c r="G226" s="47">
        <f t="shared" si="257"/>
        <v>5044</v>
      </c>
      <c r="H226" s="47">
        <f t="shared" si="257"/>
        <v>5451</v>
      </c>
      <c r="I226" s="47">
        <f t="shared" ref="I226:J226" si="258">I227+I228</f>
        <v>6210</v>
      </c>
      <c r="J226" s="47">
        <f t="shared" si="258"/>
        <v>6150</v>
      </c>
      <c r="K226" s="47">
        <f t="shared" ref="K226:L226" si="259">K227+K228</f>
        <v>5731</v>
      </c>
      <c r="L226" s="47">
        <f t="shared" si="259"/>
        <v>5335</v>
      </c>
      <c r="M226" s="47">
        <f t="shared" ref="M226:N226" si="260">M227+M228</f>
        <v>2804</v>
      </c>
      <c r="N226" s="47">
        <f t="shared" si="260"/>
        <v>3417</v>
      </c>
      <c r="O226" s="47">
        <f t="shared" ref="O226" si="261">O227+O228</f>
        <v>5057</v>
      </c>
    </row>
    <row r="227" spans="1:16" x14ac:dyDescent="0.15">
      <c r="B227" s="102" t="s">
        <v>165</v>
      </c>
      <c r="C227" s="49">
        <f>ROUND(C86*C106/C142,0)</f>
        <v>3009</v>
      </c>
      <c r="D227" s="49">
        <f t="shared" ref="D227:I227" si="262">ROUND(D86*D106/D142,0)</f>
        <v>3241</v>
      </c>
      <c r="E227" s="49">
        <f t="shared" si="262"/>
        <v>3214</v>
      </c>
      <c r="F227" s="49">
        <f t="shared" si="262"/>
        <v>3333</v>
      </c>
      <c r="G227" s="49">
        <f t="shared" si="262"/>
        <v>3053</v>
      </c>
      <c r="H227" s="49">
        <f t="shared" si="262"/>
        <v>3813</v>
      </c>
      <c r="I227" s="49">
        <f t="shared" si="262"/>
        <v>3950</v>
      </c>
      <c r="J227" s="49">
        <f t="shared" ref="J227:K227" si="263">ROUND(J86*J106/J142,0)</f>
        <v>3796</v>
      </c>
      <c r="K227" s="49">
        <f t="shared" si="263"/>
        <v>3707</v>
      </c>
      <c r="L227" s="49">
        <f t="shared" ref="L227:M227" si="264">ROUND(L86*L106/L142,0)</f>
        <v>3646</v>
      </c>
      <c r="M227" s="49">
        <f t="shared" si="264"/>
        <v>2385</v>
      </c>
      <c r="N227" s="49">
        <f t="shared" ref="N227:O227" si="265">ROUND(N86*N106/N142,0)</f>
        <v>2894</v>
      </c>
      <c r="O227" s="49">
        <f t="shared" si="265"/>
        <v>3597</v>
      </c>
    </row>
    <row r="228" spans="1:16" x14ac:dyDescent="0.15">
      <c r="B228" s="106" t="s">
        <v>166</v>
      </c>
      <c r="C228" s="53">
        <f>ROUND(C87*C107/C143,0)</f>
        <v>2021</v>
      </c>
      <c r="D228" s="53">
        <f t="shared" ref="D228:I228" si="266">ROUND(D87*D107/D143,0)</f>
        <v>1282</v>
      </c>
      <c r="E228" s="53">
        <f t="shared" si="266"/>
        <v>1822</v>
      </c>
      <c r="F228" s="53">
        <f t="shared" si="266"/>
        <v>2042</v>
      </c>
      <c r="G228" s="53">
        <f t="shared" si="266"/>
        <v>1991</v>
      </c>
      <c r="H228" s="53">
        <f t="shared" si="266"/>
        <v>1638</v>
      </c>
      <c r="I228" s="53">
        <f t="shared" si="266"/>
        <v>2260</v>
      </c>
      <c r="J228" s="53">
        <f t="shared" ref="J228:K228" si="267">ROUND(J87*J107/J143,0)</f>
        <v>2354</v>
      </c>
      <c r="K228" s="53">
        <f t="shared" si="267"/>
        <v>2024</v>
      </c>
      <c r="L228" s="53">
        <f t="shared" ref="L228:M228" si="268">ROUND(L87*L107/L143,0)</f>
        <v>1689</v>
      </c>
      <c r="M228" s="53">
        <f t="shared" si="268"/>
        <v>419</v>
      </c>
      <c r="N228" s="53">
        <f t="shared" ref="N228:O228" si="269">ROUND(N87*N107/N143,0)</f>
        <v>523</v>
      </c>
      <c r="O228" s="53">
        <f t="shared" si="269"/>
        <v>1460</v>
      </c>
    </row>
    <row r="229" spans="1:16" x14ac:dyDescent="0.15">
      <c r="B229" t="s">
        <v>207</v>
      </c>
      <c r="C229" s="47">
        <f>C230+C231</f>
        <v>3388</v>
      </c>
      <c r="D229" s="47">
        <f t="shared" ref="D229:H229" si="270">D230+D231</f>
        <v>3608</v>
      </c>
      <c r="E229" s="47">
        <f t="shared" si="270"/>
        <v>7429</v>
      </c>
      <c r="F229" s="47">
        <f t="shared" si="270"/>
        <v>9319</v>
      </c>
      <c r="G229" s="47">
        <f t="shared" si="270"/>
        <v>8934</v>
      </c>
      <c r="H229" s="47">
        <f t="shared" si="270"/>
        <v>9224</v>
      </c>
      <c r="I229" s="47">
        <f t="shared" ref="I229:J229" si="271">I230+I231</f>
        <v>9320</v>
      </c>
      <c r="J229" s="47">
        <f t="shared" si="271"/>
        <v>9611</v>
      </c>
      <c r="K229" s="47">
        <f t="shared" ref="K229:L229" si="272">K230+K231</f>
        <v>9455</v>
      </c>
      <c r="L229" s="47">
        <f t="shared" si="272"/>
        <v>9457</v>
      </c>
      <c r="M229" s="47">
        <f t="shared" ref="M229:N229" si="273">M230+M231</f>
        <v>5305</v>
      </c>
      <c r="N229" s="47">
        <f t="shared" si="273"/>
        <v>6410</v>
      </c>
      <c r="O229" s="47">
        <f t="shared" ref="O229" si="274">O230+O231</f>
        <v>8846</v>
      </c>
    </row>
    <row r="230" spans="1:16" x14ac:dyDescent="0.15">
      <c r="B230" s="102" t="s">
        <v>165</v>
      </c>
      <c r="C230" s="49">
        <f>ROUND(C86*C115/C142,0)</f>
        <v>2413</v>
      </c>
      <c r="D230" s="49">
        <f t="shared" ref="D230:I230" si="275">ROUND(D86*D115/D142,0)</f>
        <v>2708</v>
      </c>
      <c r="E230" s="49">
        <f t="shared" si="275"/>
        <v>6510</v>
      </c>
      <c r="F230" s="49">
        <f t="shared" si="275"/>
        <v>8392</v>
      </c>
      <c r="G230" s="49">
        <f t="shared" si="275"/>
        <v>7903</v>
      </c>
      <c r="H230" s="49">
        <f t="shared" si="275"/>
        <v>7806</v>
      </c>
      <c r="I230" s="49">
        <f t="shared" si="275"/>
        <v>8068</v>
      </c>
      <c r="J230" s="49">
        <f t="shared" ref="J230:K230" si="276">ROUND(J86*J115/J142,0)</f>
        <v>8409</v>
      </c>
      <c r="K230" s="49">
        <f t="shared" si="276"/>
        <v>8328</v>
      </c>
      <c r="L230" s="49">
        <f t="shared" ref="L230:M230" si="277">ROUND(L86*L115/L142,0)</f>
        <v>8286</v>
      </c>
      <c r="M230" s="49">
        <f t="shared" si="277"/>
        <v>4794</v>
      </c>
      <c r="N230" s="49">
        <f t="shared" ref="N230:O230" si="278">ROUND(N86*N115/N142,0)</f>
        <v>5775</v>
      </c>
      <c r="O230" s="49">
        <f t="shared" si="278"/>
        <v>7829</v>
      </c>
    </row>
    <row r="231" spans="1:16" x14ac:dyDescent="0.15">
      <c r="B231" s="103" t="s">
        <v>166</v>
      </c>
      <c r="C231" s="49">
        <f>ROUND(C87*C116/C143,0)</f>
        <v>975</v>
      </c>
      <c r="D231" s="49">
        <f t="shared" ref="D231:I231" si="279">ROUND(D87*D116/D143,0)</f>
        <v>900</v>
      </c>
      <c r="E231" s="49">
        <f t="shared" si="279"/>
        <v>919</v>
      </c>
      <c r="F231" s="49">
        <f t="shared" si="279"/>
        <v>927</v>
      </c>
      <c r="G231" s="49">
        <f t="shared" si="279"/>
        <v>1031</v>
      </c>
      <c r="H231" s="49">
        <f t="shared" si="279"/>
        <v>1418</v>
      </c>
      <c r="I231" s="49">
        <f t="shared" si="279"/>
        <v>1252</v>
      </c>
      <c r="J231" s="49">
        <f t="shared" ref="J231:K231" si="280">ROUND(J87*J116/J143,0)</f>
        <v>1202</v>
      </c>
      <c r="K231" s="49">
        <f t="shared" si="280"/>
        <v>1127</v>
      </c>
      <c r="L231" s="49">
        <f t="shared" ref="L231:M231" si="281">ROUND(L87*L116/L143,0)</f>
        <v>1171</v>
      </c>
      <c r="M231" s="49">
        <f t="shared" si="281"/>
        <v>511</v>
      </c>
      <c r="N231" s="49">
        <f t="shared" ref="N231:O231" si="282">ROUND(N87*N116/N143,0)</f>
        <v>635</v>
      </c>
      <c r="O231" s="49">
        <f t="shared" si="282"/>
        <v>1017</v>
      </c>
    </row>
    <row r="232" spans="1:16" x14ac:dyDescent="0.15">
      <c r="B232" s="43" t="s">
        <v>208</v>
      </c>
      <c r="C232" s="47">
        <f>C233+C234</f>
        <v>5980</v>
      </c>
      <c r="D232" s="47">
        <f t="shared" ref="D232:H232" si="283">D233+D234</f>
        <v>6166</v>
      </c>
      <c r="E232" s="47">
        <f t="shared" si="283"/>
        <v>6705</v>
      </c>
      <c r="F232" s="47">
        <f t="shared" si="283"/>
        <v>7184</v>
      </c>
      <c r="G232" s="47">
        <f t="shared" si="283"/>
        <v>6688</v>
      </c>
      <c r="H232" s="47">
        <f t="shared" si="283"/>
        <v>7034</v>
      </c>
      <c r="I232" s="47">
        <f t="shared" ref="I232:J232" si="284">I233+I234</f>
        <v>7823</v>
      </c>
      <c r="J232" s="47">
        <f t="shared" si="284"/>
        <v>7775</v>
      </c>
      <c r="K232" s="47">
        <f t="shared" ref="K232:L232" si="285">K233+K234</f>
        <v>7821</v>
      </c>
      <c r="L232" s="47">
        <f t="shared" si="285"/>
        <v>6711</v>
      </c>
      <c r="M232" s="47">
        <f t="shared" ref="M232:N232" si="286">M233+M234</f>
        <v>4570</v>
      </c>
      <c r="N232" s="47">
        <f t="shared" si="286"/>
        <v>4867</v>
      </c>
      <c r="O232" s="47">
        <f t="shared" ref="O232" si="287">O233+O234</f>
        <v>6438</v>
      </c>
    </row>
    <row r="233" spans="1:16" x14ac:dyDescent="0.15">
      <c r="B233" s="102" t="s">
        <v>165</v>
      </c>
      <c r="C233" s="49">
        <f>ROUND(C86*C124/C142,0)</f>
        <v>3186</v>
      </c>
      <c r="D233" s="49">
        <f t="shared" ref="D233:I233" si="288">ROUND(D86*D124/D142,0)</f>
        <v>3331</v>
      </c>
      <c r="E233" s="49">
        <f t="shared" si="288"/>
        <v>3881</v>
      </c>
      <c r="F233" s="49">
        <f t="shared" si="288"/>
        <v>4420</v>
      </c>
      <c r="G233" s="49">
        <f t="shared" si="288"/>
        <v>4078</v>
      </c>
      <c r="H233" s="49">
        <f t="shared" si="288"/>
        <v>3743</v>
      </c>
      <c r="I233" s="49">
        <f t="shared" si="288"/>
        <v>4318</v>
      </c>
      <c r="J233" s="49">
        <f t="shared" ref="J233:K233" si="289">ROUND(J86*J124/J142,0)</f>
        <v>4337</v>
      </c>
      <c r="K233" s="49">
        <f t="shared" si="289"/>
        <v>4493</v>
      </c>
      <c r="L233" s="49">
        <f t="shared" ref="L233:M233" si="290">ROUND(L86*L124/L142,0)</f>
        <v>4049</v>
      </c>
      <c r="M233" s="49">
        <f t="shared" si="290"/>
        <v>2547</v>
      </c>
      <c r="N233" s="49">
        <f t="shared" ref="N233:O233" si="291">ROUND(N86*N124/N142,0)</f>
        <v>2866</v>
      </c>
      <c r="O233" s="49">
        <f t="shared" si="291"/>
        <v>3868</v>
      </c>
    </row>
    <row r="234" spans="1:16" x14ac:dyDescent="0.15">
      <c r="B234" s="106" t="s">
        <v>166</v>
      </c>
      <c r="C234" s="53">
        <f>ROUND(C87*C125/C143,0)</f>
        <v>2794</v>
      </c>
      <c r="D234" s="53">
        <f t="shared" ref="D234:I234" si="292">ROUND(D87*D125/D143,0)</f>
        <v>2835</v>
      </c>
      <c r="E234" s="53">
        <f t="shared" si="292"/>
        <v>2824</v>
      </c>
      <c r="F234" s="53">
        <f t="shared" si="292"/>
        <v>2764</v>
      </c>
      <c r="G234" s="53">
        <f t="shared" si="292"/>
        <v>2610</v>
      </c>
      <c r="H234" s="53">
        <f t="shared" si="292"/>
        <v>3291</v>
      </c>
      <c r="I234" s="53">
        <f t="shared" si="292"/>
        <v>3505</v>
      </c>
      <c r="J234" s="53">
        <f t="shared" ref="J234:K234" si="293">ROUND(J87*J125/J143,0)</f>
        <v>3438</v>
      </c>
      <c r="K234" s="53">
        <f t="shared" si="293"/>
        <v>3328</v>
      </c>
      <c r="L234" s="53">
        <f t="shared" ref="L234:M234" si="294">ROUND(L87*L125/L143,0)</f>
        <v>2662</v>
      </c>
      <c r="M234" s="53">
        <f t="shared" si="294"/>
        <v>2023</v>
      </c>
      <c r="N234" s="53">
        <f t="shared" ref="N234:O234" si="295">ROUND(N87*N125/N143,0)</f>
        <v>2001</v>
      </c>
      <c r="O234" s="53">
        <f t="shared" si="295"/>
        <v>2570</v>
      </c>
    </row>
    <row r="235" spans="1:16" x14ac:dyDescent="0.15">
      <c r="B235" t="s">
        <v>209</v>
      </c>
      <c r="C235" s="47">
        <f>C236+C237</f>
        <v>4962</v>
      </c>
      <c r="D235" s="47">
        <f t="shared" ref="D235:H235" si="296">D236+D237</f>
        <v>4526</v>
      </c>
      <c r="E235" s="47">
        <f t="shared" si="296"/>
        <v>4901</v>
      </c>
      <c r="F235" s="47">
        <f t="shared" si="296"/>
        <v>4885</v>
      </c>
      <c r="G235" s="47">
        <f t="shared" si="296"/>
        <v>4676</v>
      </c>
      <c r="H235" s="47">
        <f t="shared" si="296"/>
        <v>5430</v>
      </c>
      <c r="I235" s="47">
        <f t="shared" ref="I235:J235" si="297">I236+I237</f>
        <v>5649</v>
      </c>
      <c r="J235" s="47">
        <f t="shared" si="297"/>
        <v>5783</v>
      </c>
      <c r="K235" s="47">
        <f t="shared" ref="K235:L235" si="298">K236+K237</f>
        <v>5748</v>
      </c>
      <c r="L235" s="47">
        <f t="shared" si="298"/>
        <v>5604</v>
      </c>
      <c r="M235" s="47">
        <f t="shared" ref="M235:N235" si="299">M236+M237</f>
        <v>2962</v>
      </c>
      <c r="N235" s="47">
        <f t="shared" si="299"/>
        <v>3591</v>
      </c>
      <c r="O235" s="47">
        <f t="shared" ref="O235" si="300">O236+O237</f>
        <v>5191</v>
      </c>
    </row>
    <row r="236" spans="1:16" x14ac:dyDescent="0.15">
      <c r="B236" s="102" t="s">
        <v>165</v>
      </c>
      <c r="C236" s="49">
        <f>ROUND(C86*C133/C142,0)</f>
        <v>3064</v>
      </c>
      <c r="D236" s="49">
        <f t="shared" ref="D236:I236" si="301">ROUND(D86*D133/D142,0)</f>
        <v>2823</v>
      </c>
      <c r="E236" s="49">
        <f t="shared" si="301"/>
        <v>2663</v>
      </c>
      <c r="F236" s="49">
        <f t="shared" si="301"/>
        <v>2766</v>
      </c>
      <c r="G236" s="49">
        <f t="shared" si="301"/>
        <v>2623</v>
      </c>
      <c r="H236" s="49">
        <f t="shared" si="301"/>
        <v>2760</v>
      </c>
      <c r="I236" s="49">
        <f t="shared" si="301"/>
        <v>3029</v>
      </c>
      <c r="J236" s="49">
        <f t="shared" ref="J236:K236" si="302">ROUND(J86*J133/J142,0)</f>
        <v>3150</v>
      </c>
      <c r="K236" s="49">
        <f t="shared" si="302"/>
        <v>3328</v>
      </c>
      <c r="L236" s="49">
        <f t="shared" ref="L236:M236" si="303">ROUND(L86*L133/L142,0)</f>
        <v>3464</v>
      </c>
      <c r="M236" s="49">
        <f t="shared" si="303"/>
        <v>1769</v>
      </c>
      <c r="N236" s="49">
        <f t="shared" ref="N236:O236" si="304">ROUND(N86*N133/N142,0)</f>
        <v>2363</v>
      </c>
      <c r="O236" s="49">
        <f t="shared" si="304"/>
        <v>3229</v>
      </c>
    </row>
    <row r="237" spans="1:16" x14ac:dyDescent="0.15">
      <c r="B237" s="106" t="s">
        <v>166</v>
      </c>
      <c r="C237" s="53">
        <f>ROUND(C87*C134/C143,0)</f>
        <v>1898</v>
      </c>
      <c r="D237" s="53">
        <f t="shared" ref="D237:I237" si="305">ROUND(D87*D134/D143,0)</f>
        <v>1703</v>
      </c>
      <c r="E237" s="53">
        <f t="shared" si="305"/>
        <v>2238</v>
      </c>
      <c r="F237" s="53">
        <f t="shared" si="305"/>
        <v>2119</v>
      </c>
      <c r="G237" s="53">
        <f t="shared" si="305"/>
        <v>2053</v>
      </c>
      <c r="H237" s="53">
        <f t="shared" si="305"/>
        <v>2670</v>
      </c>
      <c r="I237" s="53">
        <f t="shared" si="305"/>
        <v>2620</v>
      </c>
      <c r="J237" s="53">
        <f t="shared" ref="J237:K237" si="306">ROUND(J87*J134/J143,0)</f>
        <v>2633</v>
      </c>
      <c r="K237" s="53">
        <f t="shared" si="306"/>
        <v>2420</v>
      </c>
      <c r="L237" s="53">
        <f t="shared" ref="L237:M237" si="307">ROUND(L87*L134/L143,0)</f>
        <v>2140</v>
      </c>
      <c r="M237" s="53">
        <f t="shared" si="307"/>
        <v>1193</v>
      </c>
      <c r="N237" s="53">
        <f t="shared" ref="N237:O237" si="308">ROUND(N87*N134/N143,0)</f>
        <v>1228</v>
      </c>
      <c r="O237" s="53">
        <f t="shared" si="308"/>
        <v>1962</v>
      </c>
    </row>
    <row r="238" spans="1:16" x14ac:dyDescent="0.15">
      <c r="B238" s="452" t="s">
        <v>492</v>
      </c>
      <c r="C238" s="453">
        <f>C223+C226+C229+C232+C235-地域観光消費2!D39</f>
        <v>0</v>
      </c>
      <c r="D238" s="453">
        <f>D223+D226+D229+D232+D235-地域観光消費2!E39</f>
        <v>0</v>
      </c>
      <c r="E238" s="453">
        <f>E223+E226+E229+E232+E235-地域観光消費2!F39</f>
        <v>0</v>
      </c>
      <c r="F238" s="453">
        <f>F223+F226+F229+F232+F235-地域観光消費2!G39</f>
        <v>0</v>
      </c>
      <c r="G238" s="453">
        <f>G223+G226+G229+G232+G235-地域観光消費2!H39</f>
        <v>0</v>
      </c>
      <c r="H238" s="453">
        <f>H223+H226+H229+H232+H235-地域観光消費2!I39</f>
        <v>0</v>
      </c>
      <c r="I238" s="453">
        <f>I223+I226+I229+I232+I235-地域観光消費2!J39</f>
        <v>0</v>
      </c>
      <c r="J238" s="453">
        <f>J223+J226+J229+J232+J235-地域観光消費2!K39</f>
        <v>0</v>
      </c>
      <c r="K238" s="453">
        <f>K223+K226+K229+K232+K235-地域観光消費2!L39</f>
        <v>0</v>
      </c>
      <c r="L238" s="453">
        <f>L223+L226+L229+L232+L235-地域観光消費2!M39</f>
        <v>0</v>
      </c>
      <c r="M238" s="453">
        <f>M223+M226+M229+M232+M235-地域観光消費2!N39</f>
        <v>0</v>
      </c>
      <c r="N238" s="453">
        <f>N223+N226+N229+N232+N235-地域観光消費2!O39</f>
        <v>0</v>
      </c>
      <c r="O238" s="453">
        <f>O223+O226+O229+O232+O235-地域観光消費2!P39</f>
        <v>0</v>
      </c>
    </row>
    <row r="239" spans="1:16" x14ac:dyDescent="0.15">
      <c r="A239" s="93" t="s">
        <v>383</v>
      </c>
      <c r="C239" s="68" t="s">
        <v>367</v>
      </c>
      <c r="F239" s="212" t="s">
        <v>491</v>
      </c>
      <c r="K239" s="159" t="s">
        <v>168</v>
      </c>
    </row>
    <row r="240" spans="1:16" x14ac:dyDescent="0.15">
      <c r="A240" s="962" t="s">
        <v>381</v>
      </c>
      <c r="B240" s="962"/>
      <c r="C240" s="67" t="s">
        <v>169</v>
      </c>
      <c r="D240" s="67" t="s">
        <v>303</v>
      </c>
      <c r="E240" s="67" t="s">
        <v>304</v>
      </c>
      <c r="F240" s="67" t="s">
        <v>305</v>
      </c>
      <c r="G240" s="67" t="s">
        <v>306</v>
      </c>
      <c r="H240" s="67" t="s">
        <v>307</v>
      </c>
      <c r="I240" s="67" t="s">
        <v>316</v>
      </c>
      <c r="J240" s="67" t="s">
        <v>404</v>
      </c>
      <c r="K240" s="67" t="s">
        <v>445</v>
      </c>
      <c r="L240" s="67" t="s">
        <v>477</v>
      </c>
      <c r="M240" s="345" t="s">
        <v>514</v>
      </c>
      <c r="N240" s="345" t="s">
        <v>2170</v>
      </c>
      <c r="O240" s="345" t="s">
        <v>2197</v>
      </c>
    </row>
    <row r="241" spans="1:15" x14ac:dyDescent="0.15">
      <c r="A241" s="43" t="s">
        <v>372</v>
      </c>
      <c r="B241" s="43" t="s">
        <v>370</v>
      </c>
      <c r="C241" s="59">
        <f>C206+C209+C212+C215+C218</f>
        <v>12341</v>
      </c>
      <c r="D241" s="59">
        <f t="shared" ref="D241:I241" si="309">D206+D209+D212+D215+D218</f>
        <v>13113</v>
      </c>
      <c r="E241" s="59">
        <f t="shared" si="309"/>
        <v>16667</v>
      </c>
      <c r="F241" s="59">
        <f t="shared" si="309"/>
        <v>17124</v>
      </c>
      <c r="G241" s="59">
        <f t="shared" si="309"/>
        <v>16190</v>
      </c>
      <c r="H241" s="59">
        <f t="shared" si="309"/>
        <v>17586</v>
      </c>
      <c r="I241" s="59">
        <f t="shared" si="309"/>
        <v>18377</v>
      </c>
      <c r="J241" s="59">
        <f t="shared" ref="J241:K241" si="310">J206+J209+J212+J215+J218</f>
        <v>17800</v>
      </c>
      <c r="K241" s="59">
        <f t="shared" si="310"/>
        <v>15470</v>
      </c>
      <c r="L241" s="59">
        <f t="shared" ref="L241:M241" si="311">L206+L209+L212+L215+L218</f>
        <v>13114</v>
      </c>
      <c r="M241" s="59">
        <f t="shared" si="311"/>
        <v>6475</v>
      </c>
      <c r="N241" s="59">
        <f t="shared" ref="N241:O241" si="312">N206+N209+N212+N215+N218</f>
        <v>8760</v>
      </c>
      <c r="O241" s="59">
        <f t="shared" si="312"/>
        <v>11351</v>
      </c>
    </row>
    <row r="242" spans="1:15" x14ac:dyDescent="0.15">
      <c r="B242" t="s">
        <v>371</v>
      </c>
      <c r="C242" s="68">
        <f>C224+C227+C230+C233+C236</f>
        <v>21848</v>
      </c>
      <c r="D242" s="68">
        <f t="shared" ref="D242:I242" si="313">D224+D227+D230+D233+D236</f>
        <v>22588</v>
      </c>
      <c r="E242" s="68">
        <f t="shared" si="313"/>
        <v>25739</v>
      </c>
      <c r="F242" s="68">
        <f t="shared" si="313"/>
        <v>29026</v>
      </c>
      <c r="G242" s="68">
        <f t="shared" si="313"/>
        <v>27385</v>
      </c>
      <c r="H242" s="68">
        <f t="shared" si="313"/>
        <v>27946</v>
      </c>
      <c r="I242" s="68">
        <f t="shared" si="313"/>
        <v>29885</v>
      </c>
      <c r="J242" s="68">
        <f t="shared" ref="J242:K242" si="314">J224+J227+J230+J233+J236</f>
        <v>30183</v>
      </c>
      <c r="K242" s="68">
        <f t="shared" si="314"/>
        <v>30321</v>
      </c>
      <c r="L242" s="68">
        <f t="shared" ref="L242:M242" si="315">L224+L227+L230+L233+L236</f>
        <v>30756</v>
      </c>
      <c r="M242" s="68">
        <f t="shared" si="315"/>
        <v>16238</v>
      </c>
      <c r="N242" s="68">
        <f t="shared" ref="N242:O242" si="316">N224+N227+N230+N233+N236</f>
        <v>19941</v>
      </c>
      <c r="O242" s="68">
        <f t="shared" si="316"/>
        <v>28042</v>
      </c>
    </row>
    <row r="243" spans="1:15" x14ac:dyDescent="0.15">
      <c r="A243" s="61"/>
      <c r="B243" s="67" t="s">
        <v>369</v>
      </c>
      <c r="C243" s="239">
        <f>SUM(C241:C242)</f>
        <v>34189</v>
      </c>
      <c r="D243" s="239">
        <f t="shared" ref="D243:I243" si="317">SUM(D241:D242)</f>
        <v>35701</v>
      </c>
      <c r="E243" s="239">
        <f t="shared" si="317"/>
        <v>42406</v>
      </c>
      <c r="F243" s="239">
        <f t="shared" si="317"/>
        <v>46150</v>
      </c>
      <c r="G243" s="239">
        <f t="shared" si="317"/>
        <v>43575</v>
      </c>
      <c r="H243" s="239">
        <f t="shared" si="317"/>
        <v>45532</v>
      </c>
      <c r="I243" s="239">
        <f t="shared" si="317"/>
        <v>48262</v>
      </c>
      <c r="J243" s="239">
        <f t="shared" ref="J243:K243" si="318">SUM(J241:J242)</f>
        <v>47983</v>
      </c>
      <c r="K243" s="239">
        <f t="shared" si="318"/>
        <v>45791</v>
      </c>
      <c r="L243" s="239">
        <f t="shared" ref="L243:M243" si="319">SUM(L241:L242)</f>
        <v>43870</v>
      </c>
      <c r="M243" s="239">
        <f t="shared" si="319"/>
        <v>22713</v>
      </c>
      <c r="N243" s="239">
        <f t="shared" ref="N243:O243" si="320">SUM(N241:N242)</f>
        <v>28701</v>
      </c>
      <c r="O243" s="239">
        <f t="shared" si="320"/>
        <v>39393</v>
      </c>
    </row>
    <row r="244" spans="1:15" x14ac:dyDescent="0.15">
      <c r="A244" s="43" t="s">
        <v>373</v>
      </c>
      <c r="B244" s="43" t="s">
        <v>374</v>
      </c>
      <c r="C244" s="59">
        <f>C154+C162+C170+C178+C186</f>
        <v>11563</v>
      </c>
      <c r="D244" s="59">
        <f t="shared" ref="D244:I244" si="321">D154+D162+D170+D178+D186</f>
        <v>13466</v>
      </c>
      <c r="E244" s="59">
        <f t="shared" si="321"/>
        <v>15072</v>
      </c>
      <c r="F244" s="59">
        <f t="shared" si="321"/>
        <v>15725</v>
      </c>
      <c r="G244" s="59">
        <f t="shared" si="321"/>
        <v>17412</v>
      </c>
      <c r="H244" s="59">
        <f t="shared" si="321"/>
        <v>17912</v>
      </c>
      <c r="I244" s="59">
        <f t="shared" si="321"/>
        <v>20408</v>
      </c>
      <c r="J244" s="59">
        <f t="shared" ref="J244:K244" si="322">J154+J162+J170+J178+J186</f>
        <v>22381</v>
      </c>
      <c r="K244" s="59">
        <f t="shared" si="322"/>
        <v>23601</v>
      </c>
      <c r="L244" s="59">
        <f t="shared" ref="L244:M244" si="323">L154+L162+L170+L178+L186</f>
        <v>22772</v>
      </c>
      <c r="M244" s="59">
        <f t="shared" si="323"/>
        <v>14663</v>
      </c>
      <c r="N244" s="59">
        <f t="shared" ref="N244:O244" si="324">N154+N162+N170+N178+N186</f>
        <v>18177</v>
      </c>
      <c r="O244" s="59">
        <f t="shared" si="324"/>
        <v>22592</v>
      </c>
    </row>
    <row r="245" spans="1:15" x14ac:dyDescent="0.15">
      <c r="B245" t="s">
        <v>370</v>
      </c>
      <c r="C245" s="68">
        <f>C207+C210+C213+C216+C219</f>
        <v>20046</v>
      </c>
      <c r="D245" s="68">
        <f t="shared" ref="D245:I245" si="325">D207+D210+D213+D216+D219</f>
        <v>20165</v>
      </c>
      <c r="E245" s="68">
        <f t="shared" si="325"/>
        <v>21646</v>
      </c>
      <c r="F245" s="68">
        <f t="shared" si="325"/>
        <v>22536</v>
      </c>
      <c r="G245" s="68">
        <f t="shared" si="325"/>
        <v>22254</v>
      </c>
      <c r="H245" s="68">
        <f t="shared" si="325"/>
        <v>24406</v>
      </c>
      <c r="I245" s="68">
        <f t="shared" si="325"/>
        <v>26334</v>
      </c>
      <c r="J245" s="68">
        <f t="shared" ref="J245:K245" si="326">J207+J210+J213+J216+J219</f>
        <v>27280</v>
      </c>
      <c r="K245" s="68">
        <f t="shared" si="326"/>
        <v>26173</v>
      </c>
      <c r="L245" s="68">
        <f t="shared" ref="L245:M245" si="327">L207+L210+L213+L216+L219</f>
        <v>25551</v>
      </c>
      <c r="M245" s="68">
        <f t="shared" si="327"/>
        <v>12610</v>
      </c>
      <c r="N245" s="68">
        <f t="shared" ref="N245:O245" si="328">N207+N210+N213+N216+N219</f>
        <v>15441</v>
      </c>
      <c r="O245" s="68">
        <f t="shared" si="328"/>
        <v>21896</v>
      </c>
    </row>
    <row r="246" spans="1:15" x14ac:dyDescent="0.15">
      <c r="B246" t="s">
        <v>371</v>
      </c>
      <c r="C246" s="68">
        <f>C225+C228+C231+C234+C237</f>
        <v>16941</v>
      </c>
      <c r="D246" s="68">
        <f t="shared" ref="D246:I246" si="329">D225+D228+D231+D234+D237</f>
        <v>16633</v>
      </c>
      <c r="E246" s="68">
        <f t="shared" si="329"/>
        <v>17685</v>
      </c>
      <c r="F246" s="68">
        <f t="shared" si="329"/>
        <v>17036</v>
      </c>
      <c r="G246" s="68">
        <f t="shared" si="329"/>
        <v>17362</v>
      </c>
      <c r="H246" s="68">
        <f t="shared" si="329"/>
        <v>20779</v>
      </c>
      <c r="I246" s="68">
        <f t="shared" si="329"/>
        <v>21388</v>
      </c>
      <c r="J246" s="68">
        <f t="shared" ref="J246:K246" si="330">J225+J228+J231+J234+J237</f>
        <v>21365</v>
      </c>
      <c r="K246" s="68">
        <f t="shared" si="330"/>
        <v>20014</v>
      </c>
      <c r="L246" s="68">
        <f t="shared" ref="L246:M246" si="331">L225+L228+L231+L234+L237</f>
        <v>18032</v>
      </c>
      <c r="M246" s="68">
        <f t="shared" si="331"/>
        <v>9276</v>
      </c>
      <c r="N246" s="68">
        <f t="shared" ref="N246:O246" si="332">N225+N228+N231+N234+N237</f>
        <v>10090</v>
      </c>
      <c r="O246" s="68">
        <f t="shared" si="332"/>
        <v>15902</v>
      </c>
    </row>
    <row r="247" spans="1:15" x14ac:dyDescent="0.15">
      <c r="A247" s="61"/>
      <c r="B247" s="67" t="s">
        <v>369</v>
      </c>
      <c r="C247" s="239">
        <f>SUM(C244:C246)</f>
        <v>48550</v>
      </c>
      <c r="D247" s="239">
        <f t="shared" ref="D247:I247" si="333">SUM(D244:D246)</f>
        <v>50264</v>
      </c>
      <c r="E247" s="239">
        <f t="shared" si="333"/>
        <v>54403</v>
      </c>
      <c r="F247" s="239">
        <f t="shared" si="333"/>
        <v>55297</v>
      </c>
      <c r="G247" s="239">
        <f t="shared" si="333"/>
        <v>57028</v>
      </c>
      <c r="H247" s="239">
        <f t="shared" si="333"/>
        <v>63097</v>
      </c>
      <c r="I247" s="239">
        <f t="shared" si="333"/>
        <v>68130</v>
      </c>
      <c r="J247" s="239">
        <f t="shared" ref="J247:K247" si="334">SUM(J244:J246)</f>
        <v>71026</v>
      </c>
      <c r="K247" s="239">
        <f t="shared" si="334"/>
        <v>69788</v>
      </c>
      <c r="L247" s="239">
        <f t="shared" ref="L247:M247" si="335">SUM(L244:L246)</f>
        <v>66355</v>
      </c>
      <c r="M247" s="239">
        <f t="shared" si="335"/>
        <v>36549</v>
      </c>
      <c r="N247" s="239">
        <f t="shared" ref="N247:O247" si="336">SUM(N244:N246)</f>
        <v>43708</v>
      </c>
      <c r="O247" s="239">
        <f t="shared" si="336"/>
        <v>60390</v>
      </c>
    </row>
    <row r="248" spans="1:15" x14ac:dyDescent="0.15">
      <c r="A248" s="67"/>
      <c r="B248" s="67" t="s">
        <v>375</v>
      </c>
      <c r="C248" s="65">
        <f>C247+C243</f>
        <v>82739</v>
      </c>
      <c r="D248" s="65">
        <f t="shared" ref="D248:I248" si="337">D247+D243</f>
        <v>85965</v>
      </c>
      <c r="E248" s="65">
        <f t="shared" si="337"/>
        <v>96809</v>
      </c>
      <c r="F248" s="65">
        <f t="shared" si="337"/>
        <v>101447</v>
      </c>
      <c r="G248" s="65">
        <f t="shared" si="337"/>
        <v>100603</v>
      </c>
      <c r="H248" s="65">
        <f t="shared" si="337"/>
        <v>108629</v>
      </c>
      <c r="I248" s="65">
        <f t="shared" si="337"/>
        <v>116392</v>
      </c>
      <c r="J248" s="65">
        <f t="shared" ref="J248:K248" si="338">J247+J243</f>
        <v>119009</v>
      </c>
      <c r="K248" s="65">
        <f t="shared" si="338"/>
        <v>115579</v>
      </c>
      <c r="L248" s="65">
        <f t="shared" ref="L248:M248" si="339">L247+L243</f>
        <v>110225</v>
      </c>
      <c r="M248" s="65">
        <f t="shared" si="339"/>
        <v>59262</v>
      </c>
      <c r="N248" s="65">
        <f t="shared" ref="N248:O248" si="340">N247+N243</f>
        <v>72409</v>
      </c>
      <c r="O248" s="65">
        <f t="shared" si="340"/>
        <v>99783</v>
      </c>
    </row>
  </sheetData>
  <mergeCells count="1">
    <mergeCell ref="A240:B240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81"/>
  <sheetViews>
    <sheetView workbookViewId="0">
      <pane xSplit="2" ySplit="4" topLeftCell="E53" activePane="bottomRight" state="frozen"/>
      <selection pane="topRight" activeCell="C1" sqref="C1"/>
      <selection pane="bottomLeft" activeCell="A5" sqref="A5"/>
      <selection pane="bottomRight" sqref="A1:O67"/>
    </sheetView>
  </sheetViews>
  <sheetFormatPr defaultRowHeight="13.5" x14ac:dyDescent="0.15"/>
  <cols>
    <col min="1" max="1" width="10.375" customWidth="1"/>
    <col min="2" max="2" width="16.625" customWidth="1"/>
    <col min="3" max="3" width="11.125" customWidth="1"/>
    <col min="4" max="4" width="10.875" customWidth="1"/>
    <col min="5" max="5" width="11.625" customWidth="1"/>
    <col min="6" max="6" width="10" customWidth="1"/>
    <col min="7" max="7" width="10.375" customWidth="1"/>
    <col min="8" max="8" width="11.125" customWidth="1"/>
    <col min="9" max="9" width="11.375" customWidth="1"/>
    <col min="10" max="11" width="11" customWidth="1"/>
    <col min="12" max="13" width="11.25" customWidth="1"/>
    <col min="14" max="15" width="10.625" customWidth="1"/>
    <col min="238" max="238" width="7.625" customWidth="1"/>
    <col min="239" max="239" width="16.625" customWidth="1"/>
    <col min="240" max="250" width="0" hidden="1" customWidth="1"/>
    <col min="251" max="260" width="10.25" customWidth="1"/>
    <col min="261" max="261" width="11.125" customWidth="1"/>
    <col min="262" max="262" width="10.875" customWidth="1"/>
    <col min="263" max="263" width="11.625" customWidth="1"/>
    <col min="264" max="264" width="10" customWidth="1"/>
    <col min="265" max="265" width="10.375" customWidth="1"/>
    <col min="266" max="266" width="11.125" customWidth="1"/>
    <col min="267" max="267" width="11.375" customWidth="1"/>
    <col min="494" max="494" width="7.625" customWidth="1"/>
    <col min="495" max="495" width="16.625" customWidth="1"/>
    <col min="496" max="506" width="0" hidden="1" customWidth="1"/>
    <col min="507" max="516" width="10.25" customWidth="1"/>
    <col min="517" max="517" width="11.125" customWidth="1"/>
    <col min="518" max="518" width="10.875" customWidth="1"/>
    <col min="519" max="519" width="11.625" customWidth="1"/>
    <col min="520" max="520" width="10" customWidth="1"/>
    <col min="521" max="521" width="10.375" customWidth="1"/>
    <col min="522" max="522" width="11.125" customWidth="1"/>
    <col min="523" max="523" width="11.375" customWidth="1"/>
    <col min="750" max="750" width="7.625" customWidth="1"/>
    <col min="751" max="751" width="16.625" customWidth="1"/>
    <col min="752" max="762" width="0" hidden="1" customWidth="1"/>
    <col min="763" max="772" width="10.25" customWidth="1"/>
    <col min="773" max="773" width="11.125" customWidth="1"/>
    <col min="774" max="774" width="10.875" customWidth="1"/>
    <col min="775" max="775" width="11.625" customWidth="1"/>
    <col min="776" max="776" width="10" customWidth="1"/>
    <col min="777" max="777" width="10.375" customWidth="1"/>
    <col min="778" max="778" width="11.125" customWidth="1"/>
    <col min="779" max="779" width="11.375" customWidth="1"/>
    <col min="1006" max="1006" width="7.625" customWidth="1"/>
    <col min="1007" max="1007" width="16.625" customWidth="1"/>
    <col min="1008" max="1018" width="0" hidden="1" customWidth="1"/>
    <col min="1019" max="1028" width="10.25" customWidth="1"/>
    <col min="1029" max="1029" width="11.125" customWidth="1"/>
    <col min="1030" max="1030" width="10.875" customWidth="1"/>
    <col min="1031" max="1031" width="11.625" customWidth="1"/>
    <col min="1032" max="1032" width="10" customWidth="1"/>
    <col min="1033" max="1033" width="10.375" customWidth="1"/>
    <col min="1034" max="1034" width="11.125" customWidth="1"/>
    <col min="1035" max="1035" width="11.375" customWidth="1"/>
    <col min="1262" max="1262" width="7.625" customWidth="1"/>
    <col min="1263" max="1263" width="16.625" customWidth="1"/>
    <col min="1264" max="1274" width="0" hidden="1" customWidth="1"/>
    <col min="1275" max="1284" width="10.25" customWidth="1"/>
    <col min="1285" max="1285" width="11.125" customWidth="1"/>
    <col min="1286" max="1286" width="10.875" customWidth="1"/>
    <col min="1287" max="1287" width="11.625" customWidth="1"/>
    <col min="1288" max="1288" width="10" customWidth="1"/>
    <col min="1289" max="1289" width="10.375" customWidth="1"/>
    <col min="1290" max="1290" width="11.125" customWidth="1"/>
    <col min="1291" max="1291" width="11.375" customWidth="1"/>
    <col min="1518" max="1518" width="7.625" customWidth="1"/>
    <col min="1519" max="1519" width="16.625" customWidth="1"/>
    <col min="1520" max="1530" width="0" hidden="1" customWidth="1"/>
    <col min="1531" max="1540" width="10.25" customWidth="1"/>
    <col min="1541" max="1541" width="11.125" customWidth="1"/>
    <col min="1542" max="1542" width="10.875" customWidth="1"/>
    <col min="1543" max="1543" width="11.625" customWidth="1"/>
    <col min="1544" max="1544" width="10" customWidth="1"/>
    <col min="1545" max="1545" width="10.375" customWidth="1"/>
    <col min="1546" max="1546" width="11.125" customWidth="1"/>
    <col min="1547" max="1547" width="11.375" customWidth="1"/>
    <col min="1774" max="1774" width="7.625" customWidth="1"/>
    <col min="1775" max="1775" width="16.625" customWidth="1"/>
    <col min="1776" max="1786" width="0" hidden="1" customWidth="1"/>
    <col min="1787" max="1796" width="10.25" customWidth="1"/>
    <col min="1797" max="1797" width="11.125" customWidth="1"/>
    <col min="1798" max="1798" width="10.875" customWidth="1"/>
    <col min="1799" max="1799" width="11.625" customWidth="1"/>
    <col min="1800" max="1800" width="10" customWidth="1"/>
    <col min="1801" max="1801" width="10.375" customWidth="1"/>
    <col min="1802" max="1802" width="11.125" customWidth="1"/>
    <col min="1803" max="1803" width="11.375" customWidth="1"/>
    <col min="2030" max="2030" width="7.625" customWidth="1"/>
    <col min="2031" max="2031" width="16.625" customWidth="1"/>
    <col min="2032" max="2042" width="0" hidden="1" customWidth="1"/>
    <col min="2043" max="2052" width="10.25" customWidth="1"/>
    <col min="2053" max="2053" width="11.125" customWidth="1"/>
    <col min="2054" max="2054" width="10.875" customWidth="1"/>
    <col min="2055" max="2055" width="11.625" customWidth="1"/>
    <col min="2056" max="2056" width="10" customWidth="1"/>
    <col min="2057" max="2057" width="10.375" customWidth="1"/>
    <col min="2058" max="2058" width="11.125" customWidth="1"/>
    <col min="2059" max="2059" width="11.375" customWidth="1"/>
    <col min="2286" max="2286" width="7.625" customWidth="1"/>
    <col min="2287" max="2287" width="16.625" customWidth="1"/>
    <col min="2288" max="2298" width="0" hidden="1" customWidth="1"/>
    <col min="2299" max="2308" width="10.25" customWidth="1"/>
    <col min="2309" max="2309" width="11.125" customWidth="1"/>
    <col min="2310" max="2310" width="10.875" customWidth="1"/>
    <col min="2311" max="2311" width="11.625" customWidth="1"/>
    <col min="2312" max="2312" width="10" customWidth="1"/>
    <col min="2313" max="2313" width="10.375" customWidth="1"/>
    <col min="2314" max="2314" width="11.125" customWidth="1"/>
    <col min="2315" max="2315" width="11.375" customWidth="1"/>
    <col min="2542" max="2542" width="7.625" customWidth="1"/>
    <col min="2543" max="2543" width="16.625" customWidth="1"/>
    <col min="2544" max="2554" width="0" hidden="1" customWidth="1"/>
    <col min="2555" max="2564" width="10.25" customWidth="1"/>
    <col min="2565" max="2565" width="11.125" customWidth="1"/>
    <col min="2566" max="2566" width="10.875" customWidth="1"/>
    <col min="2567" max="2567" width="11.625" customWidth="1"/>
    <col min="2568" max="2568" width="10" customWidth="1"/>
    <col min="2569" max="2569" width="10.375" customWidth="1"/>
    <col min="2570" max="2570" width="11.125" customWidth="1"/>
    <col min="2571" max="2571" width="11.375" customWidth="1"/>
    <col min="2798" max="2798" width="7.625" customWidth="1"/>
    <col min="2799" max="2799" width="16.625" customWidth="1"/>
    <col min="2800" max="2810" width="0" hidden="1" customWidth="1"/>
    <col min="2811" max="2820" width="10.25" customWidth="1"/>
    <col min="2821" max="2821" width="11.125" customWidth="1"/>
    <col min="2822" max="2822" width="10.875" customWidth="1"/>
    <col min="2823" max="2823" width="11.625" customWidth="1"/>
    <col min="2824" max="2824" width="10" customWidth="1"/>
    <col min="2825" max="2825" width="10.375" customWidth="1"/>
    <col min="2826" max="2826" width="11.125" customWidth="1"/>
    <col min="2827" max="2827" width="11.375" customWidth="1"/>
    <col min="3054" max="3054" width="7.625" customWidth="1"/>
    <col min="3055" max="3055" width="16.625" customWidth="1"/>
    <col min="3056" max="3066" width="0" hidden="1" customWidth="1"/>
    <col min="3067" max="3076" width="10.25" customWidth="1"/>
    <col min="3077" max="3077" width="11.125" customWidth="1"/>
    <col min="3078" max="3078" width="10.875" customWidth="1"/>
    <col min="3079" max="3079" width="11.625" customWidth="1"/>
    <col min="3080" max="3080" width="10" customWidth="1"/>
    <col min="3081" max="3081" width="10.375" customWidth="1"/>
    <col min="3082" max="3082" width="11.125" customWidth="1"/>
    <col min="3083" max="3083" width="11.375" customWidth="1"/>
    <col min="3310" max="3310" width="7.625" customWidth="1"/>
    <col min="3311" max="3311" width="16.625" customWidth="1"/>
    <col min="3312" max="3322" width="0" hidden="1" customWidth="1"/>
    <col min="3323" max="3332" width="10.25" customWidth="1"/>
    <col min="3333" max="3333" width="11.125" customWidth="1"/>
    <col min="3334" max="3334" width="10.875" customWidth="1"/>
    <col min="3335" max="3335" width="11.625" customWidth="1"/>
    <col min="3336" max="3336" width="10" customWidth="1"/>
    <col min="3337" max="3337" width="10.375" customWidth="1"/>
    <col min="3338" max="3338" width="11.125" customWidth="1"/>
    <col min="3339" max="3339" width="11.375" customWidth="1"/>
    <col min="3566" max="3566" width="7.625" customWidth="1"/>
    <col min="3567" max="3567" width="16.625" customWidth="1"/>
    <col min="3568" max="3578" width="0" hidden="1" customWidth="1"/>
    <col min="3579" max="3588" width="10.25" customWidth="1"/>
    <col min="3589" max="3589" width="11.125" customWidth="1"/>
    <col min="3590" max="3590" width="10.875" customWidth="1"/>
    <col min="3591" max="3591" width="11.625" customWidth="1"/>
    <col min="3592" max="3592" width="10" customWidth="1"/>
    <col min="3593" max="3593" width="10.375" customWidth="1"/>
    <col min="3594" max="3594" width="11.125" customWidth="1"/>
    <col min="3595" max="3595" width="11.375" customWidth="1"/>
    <col min="3822" max="3822" width="7.625" customWidth="1"/>
    <col min="3823" max="3823" width="16.625" customWidth="1"/>
    <col min="3824" max="3834" width="0" hidden="1" customWidth="1"/>
    <col min="3835" max="3844" width="10.25" customWidth="1"/>
    <col min="3845" max="3845" width="11.125" customWidth="1"/>
    <col min="3846" max="3846" width="10.875" customWidth="1"/>
    <col min="3847" max="3847" width="11.625" customWidth="1"/>
    <col min="3848" max="3848" width="10" customWidth="1"/>
    <col min="3849" max="3849" width="10.375" customWidth="1"/>
    <col min="3850" max="3850" width="11.125" customWidth="1"/>
    <col min="3851" max="3851" width="11.375" customWidth="1"/>
    <col min="4078" max="4078" width="7.625" customWidth="1"/>
    <col min="4079" max="4079" width="16.625" customWidth="1"/>
    <col min="4080" max="4090" width="0" hidden="1" customWidth="1"/>
    <col min="4091" max="4100" width="10.25" customWidth="1"/>
    <col min="4101" max="4101" width="11.125" customWidth="1"/>
    <col min="4102" max="4102" width="10.875" customWidth="1"/>
    <col min="4103" max="4103" width="11.625" customWidth="1"/>
    <col min="4104" max="4104" width="10" customWidth="1"/>
    <col min="4105" max="4105" width="10.375" customWidth="1"/>
    <col min="4106" max="4106" width="11.125" customWidth="1"/>
    <col min="4107" max="4107" width="11.375" customWidth="1"/>
    <col min="4334" max="4334" width="7.625" customWidth="1"/>
    <col min="4335" max="4335" width="16.625" customWidth="1"/>
    <col min="4336" max="4346" width="0" hidden="1" customWidth="1"/>
    <col min="4347" max="4356" width="10.25" customWidth="1"/>
    <col min="4357" max="4357" width="11.125" customWidth="1"/>
    <col min="4358" max="4358" width="10.875" customWidth="1"/>
    <col min="4359" max="4359" width="11.625" customWidth="1"/>
    <col min="4360" max="4360" width="10" customWidth="1"/>
    <col min="4361" max="4361" width="10.375" customWidth="1"/>
    <col min="4362" max="4362" width="11.125" customWidth="1"/>
    <col min="4363" max="4363" width="11.375" customWidth="1"/>
    <col min="4590" max="4590" width="7.625" customWidth="1"/>
    <col min="4591" max="4591" width="16.625" customWidth="1"/>
    <col min="4592" max="4602" width="0" hidden="1" customWidth="1"/>
    <col min="4603" max="4612" width="10.25" customWidth="1"/>
    <col min="4613" max="4613" width="11.125" customWidth="1"/>
    <col min="4614" max="4614" width="10.875" customWidth="1"/>
    <col min="4615" max="4615" width="11.625" customWidth="1"/>
    <col min="4616" max="4616" width="10" customWidth="1"/>
    <col min="4617" max="4617" width="10.375" customWidth="1"/>
    <col min="4618" max="4618" width="11.125" customWidth="1"/>
    <col min="4619" max="4619" width="11.375" customWidth="1"/>
    <col min="4846" max="4846" width="7.625" customWidth="1"/>
    <col min="4847" max="4847" width="16.625" customWidth="1"/>
    <col min="4848" max="4858" width="0" hidden="1" customWidth="1"/>
    <col min="4859" max="4868" width="10.25" customWidth="1"/>
    <col min="4869" max="4869" width="11.125" customWidth="1"/>
    <col min="4870" max="4870" width="10.875" customWidth="1"/>
    <col min="4871" max="4871" width="11.625" customWidth="1"/>
    <col min="4872" max="4872" width="10" customWidth="1"/>
    <col min="4873" max="4873" width="10.375" customWidth="1"/>
    <col min="4874" max="4874" width="11.125" customWidth="1"/>
    <col min="4875" max="4875" width="11.375" customWidth="1"/>
    <col min="5102" max="5102" width="7.625" customWidth="1"/>
    <col min="5103" max="5103" width="16.625" customWidth="1"/>
    <col min="5104" max="5114" width="0" hidden="1" customWidth="1"/>
    <col min="5115" max="5124" width="10.25" customWidth="1"/>
    <col min="5125" max="5125" width="11.125" customWidth="1"/>
    <col min="5126" max="5126" width="10.875" customWidth="1"/>
    <col min="5127" max="5127" width="11.625" customWidth="1"/>
    <col min="5128" max="5128" width="10" customWidth="1"/>
    <col min="5129" max="5129" width="10.375" customWidth="1"/>
    <col min="5130" max="5130" width="11.125" customWidth="1"/>
    <col min="5131" max="5131" width="11.375" customWidth="1"/>
    <col min="5358" max="5358" width="7.625" customWidth="1"/>
    <col min="5359" max="5359" width="16.625" customWidth="1"/>
    <col min="5360" max="5370" width="0" hidden="1" customWidth="1"/>
    <col min="5371" max="5380" width="10.25" customWidth="1"/>
    <col min="5381" max="5381" width="11.125" customWidth="1"/>
    <col min="5382" max="5382" width="10.875" customWidth="1"/>
    <col min="5383" max="5383" width="11.625" customWidth="1"/>
    <col min="5384" max="5384" width="10" customWidth="1"/>
    <col min="5385" max="5385" width="10.375" customWidth="1"/>
    <col min="5386" max="5386" width="11.125" customWidth="1"/>
    <col min="5387" max="5387" width="11.375" customWidth="1"/>
    <col min="5614" max="5614" width="7.625" customWidth="1"/>
    <col min="5615" max="5615" width="16.625" customWidth="1"/>
    <col min="5616" max="5626" width="0" hidden="1" customWidth="1"/>
    <col min="5627" max="5636" width="10.25" customWidth="1"/>
    <col min="5637" max="5637" width="11.125" customWidth="1"/>
    <col min="5638" max="5638" width="10.875" customWidth="1"/>
    <col min="5639" max="5639" width="11.625" customWidth="1"/>
    <col min="5640" max="5640" width="10" customWidth="1"/>
    <col min="5641" max="5641" width="10.375" customWidth="1"/>
    <col min="5642" max="5642" width="11.125" customWidth="1"/>
    <col min="5643" max="5643" width="11.375" customWidth="1"/>
    <col min="5870" max="5870" width="7.625" customWidth="1"/>
    <col min="5871" max="5871" width="16.625" customWidth="1"/>
    <col min="5872" max="5882" width="0" hidden="1" customWidth="1"/>
    <col min="5883" max="5892" width="10.25" customWidth="1"/>
    <col min="5893" max="5893" width="11.125" customWidth="1"/>
    <col min="5894" max="5894" width="10.875" customWidth="1"/>
    <col min="5895" max="5895" width="11.625" customWidth="1"/>
    <col min="5896" max="5896" width="10" customWidth="1"/>
    <col min="5897" max="5897" width="10.375" customWidth="1"/>
    <col min="5898" max="5898" width="11.125" customWidth="1"/>
    <col min="5899" max="5899" width="11.375" customWidth="1"/>
    <col min="6126" max="6126" width="7.625" customWidth="1"/>
    <col min="6127" max="6127" width="16.625" customWidth="1"/>
    <col min="6128" max="6138" width="0" hidden="1" customWidth="1"/>
    <col min="6139" max="6148" width="10.25" customWidth="1"/>
    <col min="6149" max="6149" width="11.125" customWidth="1"/>
    <col min="6150" max="6150" width="10.875" customWidth="1"/>
    <col min="6151" max="6151" width="11.625" customWidth="1"/>
    <col min="6152" max="6152" width="10" customWidth="1"/>
    <col min="6153" max="6153" width="10.375" customWidth="1"/>
    <col min="6154" max="6154" width="11.125" customWidth="1"/>
    <col min="6155" max="6155" width="11.375" customWidth="1"/>
    <col min="6382" max="6382" width="7.625" customWidth="1"/>
    <col min="6383" max="6383" width="16.625" customWidth="1"/>
    <col min="6384" max="6394" width="0" hidden="1" customWidth="1"/>
    <col min="6395" max="6404" width="10.25" customWidth="1"/>
    <col min="6405" max="6405" width="11.125" customWidth="1"/>
    <col min="6406" max="6406" width="10.875" customWidth="1"/>
    <col min="6407" max="6407" width="11.625" customWidth="1"/>
    <col min="6408" max="6408" width="10" customWidth="1"/>
    <col min="6409" max="6409" width="10.375" customWidth="1"/>
    <col min="6410" max="6410" width="11.125" customWidth="1"/>
    <col min="6411" max="6411" width="11.375" customWidth="1"/>
    <col min="6638" max="6638" width="7.625" customWidth="1"/>
    <col min="6639" max="6639" width="16.625" customWidth="1"/>
    <col min="6640" max="6650" width="0" hidden="1" customWidth="1"/>
    <col min="6651" max="6660" width="10.25" customWidth="1"/>
    <col min="6661" max="6661" width="11.125" customWidth="1"/>
    <col min="6662" max="6662" width="10.875" customWidth="1"/>
    <col min="6663" max="6663" width="11.625" customWidth="1"/>
    <col min="6664" max="6664" width="10" customWidth="1"/>
    <col min="6665" max="6665" width="10.375" customWidth="1"/>
    <col min="6666" max="6666" width="11.125" customWidth="1"/>
    <col min="6667" max="6667" width="11.375" customWidth="1"/>
    <col min="6894" max="6894" width="7.625" customWidth="1"/>
    <col min="6895" max="6895" width="16.625" customWidth="1"/>
    <col min="6896" max="6906" width="0" hidden="1" customWidth="1"/>
    <col min="6907" max="6916" width="10.25" customWidth="1"/>
    <col min="6917" max="6917" width="11.125" customWidth="1"/>
    <col min="6918" max="6918" width="10.875" customWidth="1"/>
    <col min="6919" max="6919" width="11.625" customWidth="1"/>
    <col min="6920" max="6920" width="10" customWidth="1"/>
    <col min="6921" max="6921" width="10.375" customWidth="1"/>
    <col min="6922" max="6922" width="11.125" customWidth="1"/>
    <col min="6923" max="6923" width="11.375" customWidth="1"/>
    <col min="7150" max="7150" width="7.625" customWidth="1"/>
    <col min="7151" max="7151" width="16.625" customWidth="1"/>
    <col min="7152" max="7162" width="0" hidden="1" customWidth="1"/>
    <col min="7163" max="7172" width="10.25" customWidth="1"/>
    <col min="7173" max="7173" width="11.125" customWidth="1"/>
    <col min="7174" max="7174" width="10.875" customWidth="1"/>
    <col min="7175" max="7175" width="11.625" customWidth="1"/>
    <col min="7176" max="7176" width="10" customWidth="1"/>
    <col min="7177" max="7177" width="10.375" customWidth="1"/>
    <col min="7178" max="7178" width="11.125" customWidth="1"/>
    <col min="7179" max="7179" width="11.375" customWidth="1"/>
    <col min="7406" max="7406" width="7.625" customWidth="1"/>
    <col min="7407" max="7407" width="16.625" customWidth="1"/>
    <col min="7408" max="7418" width="0" hidden="1" customWidth="1"/>
    <col min="7419" max="7428" width="10.25" customWidth="1"/>
    <col min="7429" max="7429" width="11.125" customWidth="1"/>
    <col min="7430" max="7430" width="10.875" customWidth="1"/>
    <col min="7431" max="7431" width="11.625" customWidth="1"/>
    <col min="7432" max="7432" width="10" customWidth="1"/>
    <col min="7433" max="7433" width="10.375" customWidth="1"/>
    <col min="7434" max="7434" width="11.125" customWidth="1"/>
    <col min="7435" max="7435" width="11.375" customWidth="1"/>
    <col min="7662" max="7662" width="7.625" customWidth="1"/>
    <col min="7663" max="7663" width="16.625" customWidth="1"/>
    <col min="7664" max="7674" width="0" hidden="1" customWidth="1"/>
    <col min="7675" max="7684" width="10.25" customWidth="1"/>
    <col min="7685" max="7685" width="11.125" customWidth="1"/>
    <col min="7686" max="7686" width="10.875" customWidth="1"/>
    <col min="7687" max="7687" width="11.625" customWidth="1"/>
    <col min="7688" max="7688" width="10" customWidth="1"/>
    <col min="7689" max="7689" width="10.375" customWidth="1"/>
    <col min="7690" max="7690" width="11.125" customWidth="1"/>
    <col min="7691" max="7691" width="11.375" customWidth="1"/>
    <col min="7918" max="7918" width="7.625" customWidth="1"/>
    <col min="7919" max="7919" width="16.625" customWidth="1"/>
    <col min="7920" max="7930" width="0" hidden="1" customWidth="1"/>
    <col min="7931" max="7940" width="10.25" customWidth="1"/>
    <col min="7941" max="7941" width="11.125" customWidth="1"/>
    <col min="7942" max="7942" width="10.875" customWidth="1"/>
    <col min="7943" max="7943" width="11.625" customWidth="1"/>
    <col min="7944" max="7944" width="10" customWidth="1"/>
    <col min="7945" max="7945" width="10.375" customWidth="1"/>
    <col min="7946" max="7946" width="11.125" customWidth="1"/>
    <col min="7947" max="7947" width="11.375" customWidth="1"/>
    <col min="8174" max="8174" width="7.625" customWidth="1"/>
    <col min="8175" max="8175" width="16.625" customWidth="1"/>
    <col min="8176" max="8186" width="0" hidden="1" customWidth="1"/>
    <col min="8187" max="8196" width="10.25" customWidth="1"/>
    <col min="8197" max="8197" width="11.125" customWidth="1"/>
    <col min="8198" max="8198" width="10.875" customWidth="1"/>
    <col min="8199" max="8199" width="11.625" customWidth="1"/>
    <col min="8200" max="8200" width="10" customWidth="1"/>
    <col min="8201" max="8201" width="10.375" customWidth="1"/>
    <col min="8202" max="8202" width="11.125" customWidth="1"/>
    <col min="8203" max="8203" width="11.375" customWidth="1"/>
    <col min="8430" max="8430" width="7.625" customWidth="1"/>
    <col min="8431" max="8431" width="16.625" customWidth="1"/>
    <col min="8432" max="8442" width="0" hidden="1" customWidth="1"/>
    <col min="8443" max="8452" width="10.25" customWidth="1"/>
    <col min="8453" max="8453" width="11.125" customWidth="1"/>
    <col min="8454" max="8454" width="10.875" customWidth="1"/>
    <col min="8455" max="8455" width="11.625" customWidth="1"/>
    <col min="8456" max="8456" width="10" customWidth="1"/>
    <col min="8457" max="8457" width="10.375" customWidth="1"/>
    <col min="8458" max="8458" width="11.125" customWidth="1"/>
    <col min="8459" max="8459" width="11.375" customWidth="1"/>
    <col min="8686" max="8686" width="7.625" customWidth="1"/>
    <col min="8687" max="8687" width="16.625" customWidth="1"/>
    <col min="8688" max="8698" width="0" hidden="1" customWidth="1"/>
    <col min="8699" max="8708" width="10.25" customWidth="1"/>
    <col min="8709" max="8709" width="11.125" customWidth="1"/>
    <col min="8710" max="8710" width="10.875" customWidth="1"/>
    <col min="8711" max="8711" width="11.625" customWidth="1"/>
    <col min="8712" max="8712" width="10" customWidth="1"/>
    <col min="8713" max="8713" width="10.375" customWidth="1"/>
    <col min="8714" max="8714" width="11.125" customWidth="1"/>
    <col min="8715" max="8715" width="11.375" customWidth="1"/>
    <col min="8942" max="8942" width="7.625" customWidth="1"/>
    <col min="8943" max="8943" width="16.625" customWidth="1"/>
    <col min="8944" max="8954" width="0" hidden="1" customWidth="1"/>
    <col min="8955" max="8964" width="10.25" customWidth="1"/>
    <col min="8965" max="8965" width="11.125" customWidth="1"/>
    <col min="8966" max="8966" width="10.875" customWidth="1"/>
    <col min="8967" max="8967" width="11.625" customWidth="1"/>
    <col min="8968" max="8968" width="10" customWidth="1"/>
    <col min="8969" max="8969" width="10.375" customWidth="1"/>
    <col min="8970" max="8970" width="11.125" customWidth="1"/>
    <col min="8971" max="8971" width="11.375" customWidth="1"/>
    <col min="9198" max="9198" width="7.625" customWidth="1"/>
    <col min="9199" max="9199" width="16.625" customWidth="1"/>
    <col min="9200" max="9210" width="0" hidden="1" customWidth="1"/>
    <col min="9211" max="9220" width="10.25" customWidth="1"/>
    <col min="9221" max="9221" width="11.125" customWidth="1"/>
    <col min="9222" max="9222" width="10.875" customWidth="1"/>
    <col min="9223" max="9223" width="11.625" customWidth="1"/>
    <col min="9224" max="9224" width="10" customWidth="1"/>
    <col min="9225" max="9225" width="10.375" customWidth="1"/>
    <col min="9226" max="9226" width="11.125" customWidth="1"/>
    <col min="9227" max="9227" width="11.375" customWidth="1"/>
    <col min="9454" max="9454" width="7.625" customWidth="1"/>
    <col min="9455" max="9455" width="16.625" customWidth="1"/>
    <col min="9456" max="9466" width="0" hidden="1" customWidth="1"/>
    <col min="9467" max="9476" width="10.25" customWidth="1"/>
    <col min="9477" max="9477" width="11.125" customWidth="1"/>
    <col min="9478" max="9478" width="10.875" customWidth="1"/>
    <col min="9479" max="9479" width="11.625" customWidth="1"/>
    <col min="9480" max="9480" width="10" customWidth="1"/>
    <col min="9481" max="9481" width="10.375" customWidth="1"/>
    <col min="9482" max="9482" width="11.125" customWidth="1"/>
    <col min="9483" max="9483" width="11.375" customWidth="1"/>
    <col min="9710" max="9710" width="7.625" customWidth="1"/>
    <col min="9711" max="9711" width="16.625" customWidth="1"/>
    <col min="9712" max="9722" width="0" hidden="1" customWidth="1"/>
    <col min="9723" max="9732" width="10.25" customWidth="1"/>
    <col min="9733" max="9733" width="11.125" customWidth="1"/>
    <col min="9734" max="9734" width="10.875" customWidth="1"/>
    <col min="9735" max="9735" width="11.625" customWidth="1"/>
    <col min="9736" max="9736" width="10" customWidth="1"/>
    <col min="9737" max="9737" width="10.375" customWidth="1"/>
    <col min="9738" max="9738" width="11.125" customWidth="1"/>
    <col min="9739" max="9739" width="11.375" customWidth="1"/>
    <col min="9966" max="9966" width="7.625" customWidth="1"/>
    <col min="9967" max="9967" width="16.625" customWidth="1"/>
    <col min="9968" max="9978" width="0" hidden="1" customWidth="1"/>
    <col min="9979" max="9988" width="10.25" customWidth="1"/>
    <col min="9989" max="9989" width="11.125" customWidth="1"/>
    <col min="9990" max="9990" width="10.875" customWidth="1"/>
    <col min="9991" max="9991" width="11.625" customWidth="1"/>
    <col min="9992" max="9992" width="10" customWidth="1"/>
    <col min="9993" max="9993" width="10.375" customWidth="1"/>
    <col min="9994" max="9994" width="11.125" customWidth="1"/>
    <col min="9995" max="9995" width="11.375" customWidth="1"/>
    <col min="10222" max="10222" width="7.625" customWidth="1"/>
    <col min="10223" max="10223" width="16.625" customWidth="1"/>
    <col min="10224" max="10234" width="0" hidden="1" customWidth="1"/>
    <col min="10235" max="10244" width="10.25" customWidth="1"/>
    <col min="10245" max="10245" width="11.125" customWidth="1"/>
    <col min="10246" max="10246" width="10.875" customWidth="1"/>
    <col min="10247" max="10247" width="11.625" customWidth="1"/>
    <col min="10248" max="10248" width="10" customWidth="1"/>
    <col min="10249" max="10249" width="10.375" customWidth="1"/>
    <col min="10250" max="10250" width="11.125" customWidth="1"/>
    <col min="10251" max="10251" width="11.375" customWidth="1"/>
    <col min="10478" max="10478" width="7.625" customWidth="1"/>
    <col min="10479" max="10479" width="16.625" customWidth="1"/>
    <col min="10480" max="10490" width="0" hidden="1" customWidth="1"/>
    <col min="10491" max="10500" width="10.25" customWidth="1"/>
    <col min="10501" max="10501" width="11.125" customWidth="1"/>
    <col min="10502" max="10502" width="10.875" customWidth="1"/>
    <col min="10503" max="10503" width="11.625" customWidth="1"/>
    <col min="10504" max="10504" width="10" customWidth="1"/>
    <col min="10505" max="10505" width="10.375" customWidth="1"/>
    <col min="10506" max="10506" width="11.125" customWidth="1"/>
    <col min="10507" max="10507" width="11.375" customWidth="1"/>
    <col min="10734" max="10734" width="7.625" customWidth="1"/>
    <col min="10735" max="10735" width="16.625" customWidth="1"/>
    <col min="10736" max="10746" width="0" hidden="1" customWidth="1"/>
    <col min="10747" max="10756" width="10.25" customWidth="1"/>
    <col min="10757" max="10757" width="11.125" customWidth="1"/>
    <col min="10758" max="10758" width="10.875" customWidth="1"/>
    <col min="10759" max="10759" width="11.625" customWidth="1"/>
    <col min="10760" max="10760" width="10" customWidth="1"/>
    <col min="10761" max="10761" width="10.375" customWidth="1"/>
    <col min="10762" max="10762" width="11.125" customWidth="1"/>
    <col min="10763" max="10763" width="11.375" customWidth="1"/>
    <col min="10990" max="10990" width="7.625" customWidth="1"/>
    <col min="10991" max="10991" width="16.625" customWidth="1"/>
    <col min="10992" max="11002" width="0" hidden="1" customWidth="1"/>
    <col min="11003" max="11012" width="10.25" customWidth="1"/>
    <col min="11013" max="11013" width="11.125" customWidth="1"/>
    <col min="11014" max="11014" width="10.875" customWidth="1"/>
    <col min="11015" max="11015" width="11.625" customWidth="1"/>
    <col min="11016" max="11016" width="10" customWidth="1"/>
    <col min="11017" max="11017" width="10.375" customWidth="1"/>
    <col min="11018" max="11018" width="11.125" customWidth="1"/>
    <col min="11019" max="11019" width="11.375" customWidth="1"/>
    <col min="11246" max="11246" width="7.625" customWidth="1"/>
    <col min="11247" max="11247" width="16.625" customWidth="1"/>
    <col min="11248" max="11258" width="0" hidden="1" customWidth="1"/>
    <col min="11259" max="11268" width="10.25" customWidth="1"/>
    <col min="11269" max="11269" width="11.125" customWidth="1"/>
    <col min="11270" max="11270" width="10.875" customWidth="1"/>
    <col min="11271" max="11271" width="11.625" customWidth="1"/>
    <col min="11272" max="11272" width="10" customWidth="1"/>
    <col min="11273" max="11273" width="10.375" customWidth="1"/>
    <col min="11274" max="11274" width="11.125" customWidth="1"/>
    <col min="11275" max="11275" width="11.375" customWidth="1"/>
    <col min="11502" max="11502" width="7.625" customWidth="1"/>
    <col min="11503" max="11503" width="16.625" customWidth="1"/>
    <col min="11504" max="11514" width="0" hidden="1" customWidth="1"/>
    <col min="11515" max="11524" width="10.25" customWidth="1"/>
    <col min="11525" max="11525" width="11.125" customWidth="1"/>
    <col min="11526" max="11526" width="10.875" customWidth="1"/>
    <col min="11527" max="11527" width="11.625" customWidth="1"/>
    <col min="11528" max="11528" width="10" customWidth="1"/>
    <col min="11529" max="11529" width="10.375" customWidth="1"/>
    <col min="11530" max="11530" width="11.125" customWidth="1"/>
    <col min="11531" max="11531" width="11.375" customWidth="1"/>
    <col min="11758" max="11758" width="7.625" customWidth="1"/>
    <col min="11759" max="11759" width="16.625" customWidth="1"/>
    <col min="11760" max="11770" width="0" hidden="1" customWidth="1"/>
    <col min="11771" max="11780" width="10.25" customWidth="1"/>
    <col min="11781" max="11781" width="11.125" customWidth="1"/>
    <col min="11782" max="11782" width="10.875" customWidth="1"/>
    <col min="11783" max="11783" width="11.625" customWidth="1"/>
    <col min="11784" max="11784" width="10" customWidth="1"/>
    <col min="11785" max="11785" width="10.375" customWidth="1"/>
    <col min="11786" max="11786" width="11.125" customWidth="1"/>
    <col min="11787" max="11787" width="11.375" customWidth="1"/>
    <col min="12014" max="12014" width="7.625" customWidth="1"/>
    <col min="12015" max="12015" width="16.625" customWidth="1"/>
    <col min="12016" max="12026" width="0" hidden="1" customWidth="1"/>
    <col min="12027" max="12036" width="10.25" customWidth="1"/>
    <col min="12037" max="12037" width="11.125" customWidth="1"/>
    <col min="12038" max="12038" width="10.875" customWidth="1"/>
    <col min="12039" max="12039" width="11.625" customWidth="1"/>
    <col min="12040" max="12040" width="10" customWidth="1"/>
    <col min="12041" max="12041" width="10.375" customWidth="1"/>
    <col min="12042" max="12042" width="11.125" customWidth="1"/>
    <col min="12043" max="12043" width="11.375" customWidth="1"/>
    <col min="12270" max="12270" width="7.625" customWidth="1"/>
    <col min="12271" max="12271" width="16.625" customWidth="1"/>
    <col min="12272" max="12282" width="0" hidden="1" customWidth="1"/>
    <col min="12283" max="12292" width="10.25" customWidth="1"/>
    <col min="12293" max="12293" width="11.125" customWidth="1"/>
    <col min="12294" max="12294" width="10.875" customWidth="1"/>
    <col min="12295" max="12295" width="11.625" customWidth="1"/>
    <col min="12296" max="12296" width="10" customWidth="1"/>
    <col min="12297" max="12297" width="10.375" customWidth="1"/>
    <col min="12298" max="12298" width="11.125" customWidth="1"/>
    <col min="12299" max="12299" width="11.375" customWidth="1"/>
    <col min="12526" max="12526" width="7.625" customWidth="1"/>
    <col min="12527" max="12527" width="16.625" customWidth="1"/>
    <col min="12528" max="12538" width="0" hidden="1" customWidth="1"/>
    <col min="12539" max="12548" width="10.25" customWidth="1"/>
    <col min="12549" max="12549" width="11.125" customWidth="1"/>
    <col min="12550" max="12550" width="10.875" customWidth="1"/>
    <col min="12551" max="12551" width="11.625" customWidth="1"/>
    <col min="12552" max="12552" width="10" customWidth="1"/>
    <col min="12553" max="12553" width="10.375" customWidth="1"/>
    <col min="12554" max="12554" width="11.125" customWidth="1"/>
    <col min="12555" max="12555" width="11.375" customWidth="1"/>
    <col min="12782" max="12782" width="7.625" customWidth="1"/>
    <col min="12783" max="12783" width="16.625" customWidth="1"/>
    <col min="12784" max="12794" width="0" hidden="1" customWidth="1"/>
    <col min="12795" max="12804" width="10.25" customWidth="1"/>
    <col min="12805" max="12805" width="11.125" customWidth="1"/>
    <col min="12806" max="12806" width="10.875" customWidth="1"/>
    <col min="12807" max="12807" width="11.625" customWidth="1"/>
    <col min="12808" max="12808" width="10" customWidth="1"/>
    <col min="12809" max="12809" width="10.375" customWidth="1"/>
    <col min="12810" max="12810" width="11.125" customWidth="1"/>
    <col min="12811" max="12811" width="11.375" customWidth="1"/>
    <col min="13038" max="13038" width="7.625" customWidth="1"/>
    <col min="13039" max="13039" width="16.625" customWidth="1"/>
    <col min="13040" max="13050" width="0" hidden="1" customWidth="1"/>
    <col min="13051" max="13060" width="10.25" customWidth="1"/>
    <col min="13061" max="13061" width="11.125" customWidth="1"/>
    <col min="13062" max="13062" width="10.875" customWidth="1"/>
    <col min="13063" max="13063" width="11.625" customWidth="1"/>
    <col min="13064" max="13064" width="10" customWidth="1"/>
    <col min="13065" max="13065" width="10.375" customWidth="1"/>
    <col min="13066" max="13066" width="11.125" customWidth="1"/>
    <col min="13067" max="13067" width="11.375" customWidth="1"/>
    <col min="13294" max="13294" width="7.625" customWidth="1"/>
    <col min="13295" max="13295" width="16.625" customWidth="1"/>
    <col min="13296" max="13306" width="0" hidden="1" customWidth="1"/>
    <col min="13307" max="13316" width="10.25" customWidth="1"/>
    <col min="13317" max="13317" width="11.125" customWidth="1"/>
    <col min="13318" max="13318" width="10.875" customWidth="1"/>
    <col min="13319" max="13319" width="11.625" customWidth="1"/>
    <col min="13320" max="13320" width="10" customWidth="1"/>
    <col min="13321" max="13321" width="10.375" customWidth="1"/>
    <col min="13322" max="13322" width="11.125" customWidth="1"/>
    <col min="13323" max="13323" width="11.375" customWidth="1"/>
    <col min="13550" max="13550" width="7.625" customWidth="1"/>
    <col min="13551" max="13551" width="16.625" customWidth="1"/>
    <col min="13552" max="13562" width="0" hidden="1" customWidth="1"/>
    <col min="13563" max="13572" width="10.25" customWidth="1"/>
    <col min="13573" max="13573" width="11.125" customWidth="1"/>
    <col min="13574" max="13574" width="10.875" customWidth="1"/>
    <col min="13575" max="13575" width="11.625" customWidth="1"/>
    <col min="13576" max="13576" width="10" customWidth="1"/>
    <col min="13577" max="13577" width="10.375" customWidth="1"/>
    <col min="13578" max="13578" width="11.125" customWidth="1"/>
    <col min="13579" max="13579" width="11.375" customWidth="1"/>
    <col min="13806" max="13806" width="7.625" customWidth="1"/>
    <col min="13807" max="13807" width="16.625" customWidth="1"/>
    <col min="13808" max="13818" width="0" hidden="1" customWidth="1"/>
    <col min="13819" max="13828" width="10.25" customWidth="1"/>
    <col min="13829" max="13829" width="11.125" customWidth="1"/>
    <col min="13830" max="13830" width="10.875" customWidth="1"/>
    <col min="13831" max="13831" width="11.625" customWidth="1"/>
    <col min="13832" max="13832" width="10" customWidth="1"/>
    <col min="13833" max="13833" width="10.375" customWidth="1"/>
    <col min="13834" max="13834" width="11.125" customWidth="1"/>
    <col min="13835" max="13835" width="11.375" customWidth="1"/>
    <col min="14062" max="14062" width="7.625" customWidth="1"/>
    <col min="14063" max="14063" width="16.625" customWidth="1"/>
    <col min="14064" max="14074" width="0" hidden="1" customWidth="1"/>
    <col min="14075" max="14084" width="10.25" customWidth="1"/>
    <col min="14085" max="14085" width="11.125" customWidth="1"/>
    <col min="14086" max="14086" width="10.875" customWidth="1"/>
    <col min="14087" max="14087" width="11.625" customWidth="1"/>
    <col min="14088" max="14088" width="10" customWidth="1"/>
    <col min="14089" max="14089" width="10.375" customWidth="1"/>
    <col min="14090" max="14090" width="11.125" customWidth="1"/>
    <col min="14091" max="14091" width="11.375" customWidth="1"/>
    <col min="14318" max="14318" width="7.625" customWidth="1"/>
    <col min="14319" max="14319" width="16.625" customWidth="1"/>
    <col min="14320" max="14330" width="0" hidden="1" customWidth="1"/>
    <col min="14331" max="14340" width="10.25" customWidth="1"/>
    <col min="14341" max="14341" width="11.125" customWidth="1"/>
    <col min="14342" max="14342" width="10.875" customWidth="1"/>
    <col min="14343" max="14343" width="11.625" customWidth="1"/>
    <col min="14344" max="14344" width="10" customWidth="1"/>
    <col min="14345" max="14345" width="10.375" customWidth="1"/>
    <col min="14346" max="14346" width="11.125" customWidth="1"/>
    <col min="14347" max="14347" width="11.375" customWidth="1"/>
    <col min="14574" max="14574" width="7.625" customWidth="1"/>
    <col min="14575" max="14575" width="16.625" customWidth="1"/>
    <col min="14576" max="14586" width="0" hidden="1" customWidth="1"/>
    <col min="14587" max="14596" width="10.25" customWidth="1"/>
    <col min="14597" max="14597" width="11.125" customWidth="1"/>
    <col min="14598" max="14598" width="10.875" customWidth="1"/>
    <col min="14599" max="14599" width="11.625" customWidth="1"/>
    <col min="14600" max="14600" width="10" customWidth="1"/>
    <col min="14601" max="14601" width="10.375" customWidth="1"/>
    <col min="14602" max="14602" width="11.125" customWidth="1"/>
    <col min="14603" max="14603" width="11.375" customWidth="1"/>
    <col min="14830" max="14830" width="7.625" customWidth="1"/>
    <col min="14831" max="14831" width="16.625" customWidth="1"/>
    <col min="14832" max="14842" width="0" hidden="1" customWidth="1"/>
    <col min="14843" max="14852" width="10.25" customWidth="1"/>
    <col min="14853" max="14853" width="11.125" customWidth="1"/>
    <col min="14854" max="14854" width="10.875" customWidth="1"/>
    <col min="14855" max="14855" width="11.625" customWidth="1"/>
    <col min="14856" max="14856" width="10" customWidth="1"/>
    <col min="14857" max="14857" width="10.375" customWidth="1"/>
    <col min="14858" max="14858" width="11.125" customWidth="1"/>
    <col min="14859" max="14859" width="11.375" customWidth="1"/>
    <col min="15086" max="15086" width="7.625" customWidth="1"/>
    <col min="15087" max="15087" width="16.625" customWidth="1"/>
    <col min="15088" max="15098" width="0" hidden="1" customWidth="1"/>
    <col min="15099" max="15108" width="10.25" customWidth="1"/>
    <col min="15109" max="15109" width="11.125" customWidth="1"/>
    <col min="15110" max="15110" width="10.875" customWidth="1"/>
    <col min="15111" max="15111" width="11.625" customWidth="1"/>
    <col min="15112" max="15112" width="10" customWidth="1"/>
    <col min="15113" max="15113" width="10.375" customWidth="1"/>
    <col min="15114" max="15114" width="11.125" customWidth="1"/>
    <col min="15115" max="15115" width="11.375" customWidth="1"/>
    <col min="15342" max="15342" width="7.625" customWidth="1"/>
    <col min="15343" max="15343" width="16.625" customWidth="1"/>
    <col min="15344" max="15354" width="0" hidden="1" customWidth="1"/>
    <col min="15355" max="15364" width="10.25" customWidth="1"/>
    <col min="15365" max="15365" width="11.125" customWidth="1"/>
    <col min="15366" max="15366" width="10.875" customWidth="1"/>
    <col min="15367" max="15367" width="11.625" customWidth="1"/>
    <col min="15368" max="15368" width="10" customWidth="1"/>
    <col min="15369" max="15369" width="10.375" customWidth="1"/>
    <col min="15370" max="15370" width="11.125" customWidth="1"/>
    <col min="15371" max="15371" width="11.375" customWidth="1"/>
    <col min="15598" max="15598" width="7.625" customWidth="1"/>
    <col min="15599" max="15599" width="16.625" customWidth="1"/>
    <col min="15600" max="15610" width="0" hidden="1" customWidth="1"/>
    <col min="15611" max="15620" width="10.25" customWidth="1"/>
    <col min="15621" max="15621" width="11.125" customWidth="1"/>
    <col min="15622" max="15622" width="10.875" customWidth="1"/>
    <col min="15623" max="15623" width="11.625" customWidth="1"/>
    <col min="15624" max="15624" width="10" customWidth="1"/>
    <col min="15625" max="15625" width="10.375" customWidth="1"/>
    <col min="15626" max="15626" width="11.125" customWidth="1"/>
    <col min="15627" max="15627" width="11.375" customWidth="1"/>
    <col min="15854" max="15854" width="7.625" customWidth="1"/>
    <col min="15855" max="15855" width="16.625" customWidth="1"/>
    <col min="15856" max="15866" width="0" hidden="1" customWidth="1"/>
    <col min="15867" max="15876" width="10.25" customWidth="1"/>
    <col min="15877" max="15877" width="11.125" customWidth="1"/>
    <col min="15878" max="15878" width="10.875" customWidth="1"/>
    <col min="15879" max="15879" width="11.625" customWidth="1"/>
    <col min="15880" max="15880" width="10" customWidth="1"/>
    <col min="15881" max="15881" width="10.375" customWidth="1"/>
    <col min="15882" max="15882" width="11.125" customWidth="1"/>
    <col min="15883" max="15883" width="11.375" customWidth="1"/>
    <col min="16110" max="16110" width="7.625" customWidth="1"/>
    <col min="16111" max="16111" width="16.625" customWidth="1"/>
    <col min="16112" max="16122" width="0" hidden="1" customWidth="1"/>
    <col min="16123" max="16132" width="10.25" customWidth="1"/>
    <col min="16133" max="16133" width="11.125" customWidth="1"/>
    <col min="16134" max="16134" width="10.875" customWidth="1"/>
    <col min="16135" max="16135" width="11.625" customWidth="1"/>
    <col min="16136" max="16136" width="10" customWidth="1"/>
    <col min="16137" max="16137" width="10.375" customWidth="1"/>
    <col min="16138" max="16138" width="11.125" customWidth="1"/>
    <col min="16139" max="16139" width="11.375" customWidth="1"/>
  </cols>
  <sheetData>
    <row r="1" spans="1:15" x14ac:dyDescent="0.15">
      <c r="A1" s="39" t="s">
        <v>2237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4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2208</v>
      </c>
      <c r="B5" s="46"/>
      <c r="C5" s="785">
        <v>4417</v>
      </c>
      <c r="D5" s="183">
        <v>4467</v>
      </c>
      <c r="E5" s="183">
        <v>4638</v>
      </c>
      <c r="F5" s="183">
        <v>4418.625</v>
      </c>
      <c r="G5" s="183">
        <v>4304</v>
      </c>
      <c r="H5" s="183">
        <v>4455</v>
      </c>
      <c r="I5" s="183">
        <v>4482.1469999999999</v>
      </c>
      <c r="J5" s="183">
        <v>4654</v>
      </c>
      <c r="K5" s="183">
        <v>4682</v>
      </c>
      <c r="L5" s="183">
        <v>5072.2610000000004</v>
      </c>
      <c r="M5" s="183">
        <v>3634.4900000000002</v>
      </c>
      <c r="N5" s="183">
        <v>4068.9520000000002</v>
      </c>
      <c r="O5" s="183">
        <v>4589.6330000000007</v>
      </c>
    </row>
    <row r="6" spans="1:15" x14ac:dyDescent="0.15">
      <c r="A6" s="48" t="s">
        <v>83</v>
      </c>
      <c r="B6" s="46"/>
      <c r="C6" s="790"/>
      <c r="D6" s="184"/>
      <c r="E6" s="184"/>
      <c r="O6" s="61"/>
    </row>
    <row r="7" spans="1:15" x14ac:dyDescent="0.15">
      <c r="A7" s="46" t="s">
        <v>2179</v>
      </c>
      <c r="B7" s="48" t="s">
        <v>2209</v>
      </c>
      <c r="C7" s="785">
        <v>4167</v>
      </c>
      <c r="D7" s="183">
        <v>4232</v>
      </c>
      <c r="E7" s="183">
        <v>4397</v>
      </c>
      <c r="F7" s="152">
        <v>4197.3680000000004</v>
      </c>
      <c r="G7" s="785">
        <v>4088</v>
      </c>
      <c r="H7" s="785">
        <v>4247</v>
      </c>
      <c r="I7" s="785">
        <v>4265.1469999999999</v>
      </c>
      <c r="J7" s="59">
        <v>4425</v>
      </c>
      <c r="K7" s="59">
        <v>4458</v>
      </c>
      <c r="L7" s="59">
        <v>4858.3320000000003</v>
      </c>
      <c r="M7" s="59">
        <v>3494.422</v>
      </c>
      <c r="N7" s="59">
        <v>3891.1990000000001</v>
      </c>
      <c r="O7" s="68">
        <v>4384.0060000000003</v>
      </c>
    </row>
    <row r="8" spans="1:15" x14ac:dyDescent="0.15">
      <c r="A8" s="51"/>
      <c r="B8" s="52" t="s">
        <v>2210</v>
      </c>
      <c r="C8" s="791">
        <v>250</v>
      </c>
      <c r="D8" s="185">
        <v>235</v>
      </c>
      <c r="E8" s="185">
        <v>241</v>
      </c>
      <c r="F8" s="55">
        <v>221.25700000000001</v>
      </c>
      <c r="G8" s="791">
        <v>216</v>
      </c>
      <c r="H8" s="791">
        <v>208</v>
      </c>
      <c r="I8" s="791">
        <v>217</v>
      </c>
      <c r="J8" s="60">
        <v>229</v>
      </c>
      <c r="K8" s="60">
        <v>224</v>
      </c>
      <c r="L8" s="60">
        <v>213.929</v>
      </c>
      <c r="M8" s="60">
        <v>140.06800000000001</v>
      </c>
      <c r="N8" s="68">
        <v>177.75299999999999</v>
      </c>
      <c r="O8" s="68">
        <v>205.62700000000001</v>
      </c>
    </row>
    <row r="9" spans="1:15" x14ac:dyDescent="0.15">
      <c r="A9" s="58" t="s">
        <v>2211</v>
      </c>
      <c r="B9" s="57"/>
      <c r="C9" s="790">
        <v>250</v>
      </c>
      <c r="D9" s="186">
        <v>235</v>
      </c>
      <c r="E9" s="186">
        <v>241</v>
      </c>
      <c r="F9" s="186">
        <v>221.25700000000001</v>
      </c>
      <c r="G9" s="183">
        <v>216</v>
      </c>
      <c r="H9" s="183">
        <v>208.36899999999997</v>
      </c>
      <c r="I9" s="183">
        <v>217</v>
      </c>
      <c r="J9" s="183">
        <v>229</v>
      </c>
      <c r="K9" s="68">
        <v>225</v>
      </c>
      <c r="L9" s="59">
        <v>213.92899999999997</v>
      </c>
      <c r="M9" s="59">
        <v>140.06799999999998</v>
      </c>
      <c r="N9" s="152">
        <v>177.75299999999999</v>
      </c>
      <c r="O9" s="152">
        <v>205.62700000000001</v>
      </c>
    </row>
    <row r="10" spans="1:15" x14ac:dyDescent="0.15">
      <c r="A10" s="46" t="s">
        <v>2179</v>
      </c>
      <c r="B10" s="48" t="s">
        <v>158</v>
      </c>
      <c r="C10" s="790">
        <v>44</v>
      </c>
      <c r="D10" s="186">
        <v>39</v>
      </c>
      <c r="E10" s="186">
        <v>38</v>
      </c>
      <c r="F10" s="50">
        <v>39.537999999999997</v>
      </c>
      <c r="G10" s="790">
        <v>42</v>
      </c>
      <c r="H10" s="790">
        <v>43.113</v>
      </c>
      <c r="I10" s="790">
        <v>50</v>
      </c>
      <c r="J10" s="790">
        <v>50</v>
      </c>
      <c r="K10" s="68">
        <v>54</v>
      </c>
      <c r="L10" s="68">
        <v>89.182000000000002</v>
      </c>
      <c r="M10" s="68">
        <v>51.807000000000002</v>
      </c>
      <c r="N10" s="50">
        <v>62.161999999999999</v>
      </c>
      <c r="O10" s="50">
        <v>72.572999999999993</v>
      </c>
    </row>
    <row r="11" spans="1:15" x14ac:dyDescent="0.15">
      <c r="A11" s="46"/>
      <c r="B11" s="48" t="s">
        <v>159</v>
      </c>
      <c r="C11" s="790">
        <v>53</v>
      </c>
      <c r="D11" s="186">
        <v>49</v>
      </c>
      <c r="E11" s="186">
        <v>51</v>
      </c>
      <c r="F11" s="50">
        <v>48.534999999999997</v>
      </c>
      <c r="G11" s="790">
        <v>41</v>
      </c>
      <c r="H11" s="790">
        <v>34.378999999999998</v>
      </c>
      <c r="I11" s="790">
        <v>35</v>
      </c>
      <c r="J11" s="790">
        <v>32</v>
      </c>
      <c r="K11" s="68">
        <v>33</v>
      </c>
      <c r="L11" s="68">
        <v>15.948</v>
      </c>
      <c r="M11" s="68">
        <v>9.1120000000000001</v>
      </c>
      <c r="N11" s="50">
        <v>9.1590000000000007</v>
      </c>
      <c r="O11" s="50">
        <v>10.778</v>
      </c>
    </row>
    <row r="12" spans="1:15" x14ac:dyDescent="0.15">
      <c r="A12" s="46"/>
      <c r="B12" s="48" t="s">
        <v>160</v>
      </c>
      <c r="C12" s="790">
        <v>18</v>
      </c>
      <c r="D12" s="186">
        <v>15</v>
      </c>
      <c r="E12" s="186">
        <v>18</v>
      </c>
      <c r="F12" s="50">
        <v>6.1589999999999998</v>
      </c>
      <c r="G12" s="790">
        <v>10</v>
      </c>
      <c r="H12" s="790">
        <v>4.2389999999999999</v>
      </c>
      <c r="I12" s="790">
        <v>5</v>
      </c>
      <c r="J12" s="790">
        <v>14</v>
      </c>
      <c r="K12" s="68">
        <v>17</v>
      </c>
      <c r="L12" s="68">
        <v>29.187999999999999</v>
      </c>
      <c r="M12" s="68">
        <v>16.681999999999999</v>
      </c>
      <c r="N12" s="50">
        <v>17.355</v>
      </c>
      <c r="O12" s="50">
        <v>16.015000000000001</v>
      </c>
    </row>
    <row r="13" spans="1:15" x14ac:dyDescent="0.15">
      <c r="A13" s="46"/>
      <c r="B13" s="48" t="s">
        <v>161</v>
      </c>
      <c r="C13" s="790">
        <v>78</v>
      </c>
      <c r="D13" s="186">
        <v>79</v>
      </c>
      <c r="E13" s="186">
        <v>79</v>
      </c>
      <c r="F13" s="50">
        <v>76.974000000000004</v>
      </c>
      <c r="G13" s="790">
        <v>74</v>
      </c>
      <c r="H13" s="790">
        <v>74.507999999999996</v>
      </c>
      <c r="I13" s="790">
        <v>74</v>
      </c>
      <c r="J13" s="790">
        <v>80</v>
      </c>
      <c r="K13" s="68">
        <v>77</v>
      </c>
      <c r="L13" s="68">
        <v>71.382000000000005</v>
      </c>
      <c r="M13" s="68">
        <v>13.672000000000001</v>
      </c>
      <c r="N13" s="50">
        <v>25.039000000000001</v>
      </c>
      <c r="O13" s="50">
        <v>33.491999999999997</v>
      </c>
    </row>
    <row r="14" spans="1:15" x14ac:dyDescent="0.15">
      <c r="A14" s="46"/>
      <c r="B14" s="48" t="s">
        <v>162</v>
      </c>
      <c r="C14" s="790">
        <v>0</v>
      </c>
      <c r="D14" s="186">
        <v>0</v>
      </c>
      <c r="E14" s="186">
        <v>0</v>
      </c>
      <c r="F14" s="50">
        <v>0</v>
      </c>
      <c r="G14" s="790">
        <v>0</v>
      </c>
      <c r="H14" s="790">
        <v>0</v>
      </c>
      <c r="I14" s="790">
        <v>0</v>
      </c>
      <c r="J14" s="790">
        <v>0</v>
      </c>
      <c r="K14" s="68">
        <v>0</v>
      </c>
      <c r="L14" s="68">
        <v>0</v>
      </c>
      <c r="M14" s="68">
        <v>0</v>
      </c>
      <c r="N14" s="50">
        <v>0</v>
      </c>
      <c r="O14" s="50">
        <v>0</v>
      </c>
    </row>
    <row r="15" spans="1:15" x14ac:dyDescent="0.15">
      <c r="A15" s="46"/>
      <c r="B15" s="48" t="s">
        <v>163</v>
      </c>
      <c r="C15" s="790">
        <v>48</v>
      </c>
      <c r="D15" s="186">
        <v>44</v>
      </c>
      <c r="E15" s="186">
        <v>45</v>
      </c>
      <c r="F15" s="50">
        <v>44.2</v>
      </c>
      <c r="G15" s="790">
        <v>43</v>
      </c>
      <c r="H15" s="790">
        <v>45.1</v>
      </c>
      <c r="I15" s="790">
        <v>46</v>
      </c>
      <c r="J15" s="790">
        <v>47</v>
      </c>
      <c r="K15" s="68">
        <v>38</v>
      </c>
      <c r="L15" s="68">
        <v>0</v>
      </c>
      <c r="M15" s="68">
        <v>0</v>
      </c>
      <c r="N15" s="50">
        <v>0</v>
      </c>
      <c r="O15" s="50">
        <v>0</v>
      </c>
    </row>
    <row r="16" spans="1:15" x14ac:dyDescent="0.15">
      <c r="A16" s="51"/>
      <c r="B16" s="52" t="s">
        <v>164</v>
      </c>
      <c r="C16" s="791">
        <v>9</v>
      </c>
      <c r="D16" s="186">
        <v>9</v>
      </c>
      <c r="E16" s="186">
        <v>10</v>
      </c>
      <c r="F16" s="55">
        <v>5.851</v>
      </c>
      <c r="G16" s="791">
        <v>6</v>
      </c>
      <c r="H16" s="791">
        <v>7.03</v>
      </c>
      <c r="I16" s="791">
        <v>7</v>
      </c>
      <c r="J16" s="791">
        <v>6</v>
      </c>
      <c r="K16" s="60">
        <v>6</v>
      </c>
      <c r="L16" s="60">
        <v>8.2289999999999992</v>
      </c>
      <c r="M16" s="60">
        <v>48.795000000000002</v>
      </c>
      <c r="N16" s="55">
        <v>64.037999999999997</v>
      </c>
      <c r="O16" s="55">
        <v>72.769000000000005</v>
      </c>
    </row>
    <row r="17" spans="1:15" x14ac:dyDescent="0.15">
      <c r="A17" s="48" t="s">
        <v>2212</v>
      </c>
      <c r="B17" s="46"/>
      <c r="C17" s="785"/>
      <c r="D17" s="183"/>
      <c r="E17" s="183"/>
      <c r="F17" s="43"/>
    </row>
    <row r="18" spans="1:15" x14ac:dyDescent="0.15">
      <c r="A18" s="57" t="s">
        <v>2179</v>
      </c>
      <c r="B18" s="58" t="s">
        <v>2180</v>
      </c>
      <c r="C18" s="785">
        <v>1084</v>
      </c>
      <c r="D18" s="183">
        <v>1071</v>
      </c>
      <c r="E18" s="302">
        <v>1131</v>
      </c>
      <c r="F18" s="302">
        <v>1103.796</v>
      </c>
      <c r="G18" s="302">
        <v>1106</v>
      </c>
      <c r="H18" s="302">
        <v>1054</v>
      </c>
      <c r="I18" s="59">
        <v>1054</v>
      </c>
      <c r="J18" s="152">
        <v>1187.5160000000001</v>
      </c>
      <c r="K18" s="152">
        <v>1141.8979999999999</v>
      </c>
      <c r="L18" s="152">
        <v>1333.1079999999999</v>
      </c>
      <c r="M18" s="152">
        <v>587.36400000000003</v>
      </c>
      <c r="N18" s="152">
        <v>848.01300000000003</v>
      </c>
      <c r="O18" s="152"/>
    </row>
    <row r="19" spans="1:15" x14ac:dyDescent="0.15">
      <c r="A19" s="46"/>
      <c r="B19" s="48" t="s">
        <v>2182</v>
      </c>
      <c r="C19" s="790">
        <v>1164</v>
      </c>
      <c r="D19" s="184">
        <v>1135</v>
      </c>
      <c r="E19" s="187">
        <v>1201</v>
      </c>
      <c r="F19" s="187">
        <v>1133.1089999999999</v>
      </c>
      <c r="G19" s="187">
        <v>1122</v>
      </c>
      <c r="H19" s="187">
        <v>1235</v>
      </c>
      <c r="I19" s="68">
        <v>1235</v>
      </c>
      <c r="J19" s="50">
        <v>1253.4449999999999</v>
      </c>
      <c r="K19" s="50">
        <v>1150.654</v>
      </c>
      <c r="L19" s="50">
        <v>1272.4760000000001</v>
      </c>
      <c r="M19" s="50">
        <v>998.77599999999995</v>
      </c>
      <c r="N19" s="50">
        <v>974.61599999999999</v>
      </c>
      <c r="O19" s="50"/>
    </row>
    <row r="20" spans="1:15" x14ac:dyDescent="0.15">
      <c r="A20" s="46"/>
      <c r="B20" s="48" t="s">
        <v>2184</v>
      </c>
      <c r="C20" s="790">
        <v>1503</v>
      </c>
      <c r="D20" s="184">
        <v>1570</v>
      </c>
      <c r="E20" s="187">
        <v>1573</v>
      </c>
      <c r="F20" s="187">
        <v>1451.0170000000001</v>
      </c>
      <c r="G20" s="187">
        <v>1351</v>
      </c>
      <c r="H20" s="187">
        <v>1441</v>
      </c>
      <c r="I20" s="68">
        <v>1441</v>
      </c>
      <c r="J20" s="50">
        <v>1432.8409999999999</v>
      </c>
      <c r="K20" s="50">
        <v>1575.136</v>
      </c>
      <c r="L20" s="50">
        <v>1675.471</v>
      </c>
      <c r="M20" s="50">
        <v>1350.5889999999999</v>
      </c>
      <c r="N20" s="50">
        <v>1553.923</v>
      </c>
      <c r="O20" s="50"/>
    </row>
    <row r="21" spans="1:15" x14ac:dyDescent="0.15">
      <c r="A21" s="51"/>
      <c r="B21" s="52" t="s">
        <v>2186</v>
      </c>
      <c r="C21" s="791">
        <v>666</v>
      </c>
      <c r="D21" s="185">
        <v>691</v>
      </c>
      <c r="E21" s="188">
        <v>733</v>
      </c>
      <c r="F21" s="188">
        <v>730.70299999999997</v>
      </c>
      <c r="G21" s="188">
        <v>725</v>
      </c>
      <c r="H21" s="188">
        <v>725</v>
      </c>
      <c r="I21" s="60">
        <v>725</v>
      </c>
      <c r="J21" s="55">
        <v>781.54399999999998</v>
      </c>
      <c r="K21" s="55">
        <v>814.84699999999998</v>
      </c>
      <c r="L21" s="55">
        <v>791.20600000000002</v>
      </c>
      <c r="M21" s="55">
        <v>697.76099999999997</v>
      </c>
      <c r="N21" s="55">
        <v>692.4</v>
      </c>
      <c r="O21" s="55"/>
    </row>
    <row r="22" spans="1:15" x14ac:dyDescent="0.15">
      <c r="C22" s="186">
        <v>4417</v>
      </c>
      <c r="D22" s="186">
        <v>4467</v>
      </c>
      <c r="E22" s="186">
        <v>4638</v>
      </c>
      <c r="F22" s="186">
        <v>4418.625</v>
      </c>
      <c r="G22" s="186">
        <v>4304</v>
      </c>
      <c r="H22" s="186">
        <v>4455</v>
      </c>
      <c r="I22" s="186">
        <v>4455</v>
      </c>
      <c r="J22" s="186">
        <v>4655.3460000000005</v>
      </c>
      <c r="K22" s="186">
        <v>4682.5349999999999</v>
      </c>
      <c r="L22" s="186">
        <v>5072.2610000000004</v>
      </c>
      <c r="M22" s="186">
        <v>3634.49</v>
      </c>
      <c r="N22" s="186">
        <v>4068.9519999999998</v>
      </c>
      <c r="O22" s="186"/>
    </row>
    <row r="23" spans="1:15" x14ac:dyDescent="0.15">
      <c r="D23" s="186"/>
      <c r="E23" s="186"/>
    </row>
    <row r="24" spans="1:15" x14ac:dyDescent="0.15">
      <c r="A24" s="48" t="s">
        <v>2231</v>
      </c>
      <c r="B24" s="46"/>
      <c r="C24" s="40"/>
      <c r="D24" s="794"/>
      <c r="E24" s="186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2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4">
        <v>0</v>
      </c>
    </row>
    <row r="32" spans="1:15" x14ac:dyDescent="0.15">
      <c r="A32" s="40"/>
      <c r="B32" s="40"/>
      <c r="C32" s="40"/>
      <c r="D32" s="794"/>
      <c r="E32" s="186"/>
    </row>
    <row r="33" spans="1:15" x14ac:dyDescent="0.15">
      <c r="A33" s="48" t="s">
        <v>2215</v>
      </c>
      <c r="B33" s="46"/>
      <c r="C33" s="40"/>
      <c r="D33" s="794"/>
      <c r="E33" s="186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152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5">
        <v>11106</v>
      </c>
    </row>
    <row r="36" spans="1:15" x14ac:dyDescent="0.15">
      <c r="D36" s="186"/>
      <c r="E36" s="186"/>
    </row>
    <row r="37" spans="1:15" x14ac:dyDescent="0.15">
      <c r="A37" s="39" t="s">
        <v>2218</v>
      </c>
      <c r="B37" s="40"/>
      <c r="D37" s="186"/>
      <c r="E37" s="186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3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5">
        <v>10936</v>
      </c>
    </row>
    <row r="40" spans="1:15" x14ac:dyDescent="0.15">
      <c r="D40" s="186"/>
      <c r="E40" s="186"/>
    </row>
    <row r="41" spans="1:15" x14ac:dyDescent="0.15">
      <c r="D41" s="186"/>
      <c r="E41" s="186"/>
    </row>
    <row r="42" spans="1:15" x14ac:dyDescent="0.15">
      <c r="A42" s="62" t="s">
        <v>2219</v>
      </c>
      <c r="B42" s="46"/>
      <c r="D42" s="186"/>
      <c r="E42" s="186"/>
    </row>
    <row r="43" spans="1:15" x14ac:dyDescent="0.15">
      <c r="A43" s="57" t="s">
        <v>2220</v>
      </c>
      <c r="B43" s="58" t="s">
        <v>158</v>
      </c>
      <c r="C43" s="183">
        <v>827</v>
      </c>
      <c r="D43" s="183">
        <v>905</v>
      </c>
      <c r="E43" s="183">
        <v>851</v>
      </c>
      <c r="F43" s="183">
        <v>917</v>
      </c>
      <c r="G43" s="183">
        <v>995</v>
      </c>
      <c r="H43" s="183">
        <v>1074</v>
      </c>
      <c r="I43" s="183">
        <v>1265</v>
      </c>
      <c r="J43" s="183">
        <v>1305</v>
      </c>
      <c r="K43" s="183">
        <v>1323</v>
      </c>
      <c r="L43" s="183">
        <v>2408</v>
      </c>
      <c r="M43" s="183">
        <v>1492</v>
      </c>
      <c r="N43" s="183">
        <v>1716</v>
      </c>
      <c r="O43" s="183">
        <v>2003</v>
      </c>
    </row>
    <row r="44" spans="1:15" x14ac:dyDescent="0.15">
      <c r="A44" s="46"/>
      <c r="B44" s="48" t="s">
        <v>159</v>
      </c>
      <c r="C44" s="184">
        <v>761</v>
      </c>
      <c r="D44" s="184">
        <v>907</v>
      </c>
      <c r="E44" s="184">
        <v>816</v>
      </c>
      <c r="F44" s="184">
        <v>898</v>
      </c>
      <c r="G44" s="184">
        <v>800</v>
      </c>
      <c r="H44" s="184">
        <v>638</v>
      </c>
      <c r="I44" s="184">
        <v>611</v>
      </c>
      <c r="J44" s="184">
        <v>586</v>
      </c>
      <c r="K44" s="184">
        <v>629</v>
      </c>
      <c r="L44" s="184">
        <v>347</v>
      </c>
      <c r="M44" s="184">
        <v>199</v>
      </c>
      <c r="N44" s="184">
        <v>174</v>
      </c>
      <c r="O44" s="184">
        <v>205</v>
      </c>
    </row>
    <row r="45" spans="1:15" x14ac:dyDescent="0.15">
      <c r="A45" s="46"/>
      <c r="B45" s="48" t="s">
        <v>160</v>
      </c>
      <c r="C45" s="184">
        <v>243</v>
      </c>
      <c r="D45" s="184">
        <v>357</v>
      </c>
      <c r="E45" s="184">
        <v>362</v>
      </c>
      <c r="F45" s="184">
        <v>147</v>
      </c>
      <c r="G45" s="184">
        <v>193</v>
      </c>
      <c r="H45" s="184">
        <v>84</v>
      </c>
      <c r="I45" s="184">
        <v>112</v>
      </c>
      <c r="J45" s="184">
        <v>340</v>
      </c>
      <c r="K45" s="184">
        <v>359</v>
      </c>
      <c r="L45" s="184">
        <v>750</v>
      </c>
      <c r="M45" s="184">
        <v>409</v>
      </c>
      <c r="N45" s="184">
        <v>331</v>
      </c>
      <c r="O45" s="184">
        <v>306</v>
      </c>
    </row>
    <row r="46" spans="1:15" x14ac:dyDescent="0.15">
      <c r="A46" s="46"/>
      <c r="B46" s="48" t="s">
        <v>161</v>
      </c>
      <c r="C46" s="184">
        <v>983</v>
      </c>
      <c r="D46" s="184">
        <v>948</v>
      </c>
      <c r="E46" s="184">
        <v>932</v>
      </c>
      <c r="F46" s="184">
        <v>924</v>
      </c>
      <c r="G46" s="184">
        <v>977</v>
      </c>
      <c r="H46" s="184">
        <v>1103</v>
      </c>
      <c r="I46" s="184">
        <v>1117</v>
      </c>
      <c r="J46" s="184">
        <v>1336</v>
      </c>
      <c r="K46" s="184">
        <v>1194</v>
      </c>
      <c r="L46" s="184">
        <v>1313</v>
      </c>
      <c r="M46" s="184">
        <v>182</v>
      </c>
      <c r="N46" s="184">
        <v>361</v>
      </c>
      <c r="O46" s="184">
        <v>482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285</v>
      </c>
      <c r="D48" s="184">
        <v>319</v>
      </c>
      <c r="E48" s="184">
        <v>351</v>
      </c>
      <c r="F48" s="184">
        <v>320</v>
      </c>
      <c r="G48" s="184">
        <v>364</v>
      </c>
      <c r="H48" s="184">
        <v>386</v>
      </c>
      <c r="I48" s="184">
        <v>401</v>
      </c>
      <c r="J48" s="184">
        <v>418</v>
      </c>
      <c r="K48" s="184">
        <v>369</v>
      </c>
      <c r="L48" s="184">
        <v>0</v>
      </c>
      <c r="M48" s="184">
        <v>0</v>
      </c>
      <c r="N48" s="184">
        <v>0</v>
      </c>
      <c r="O48" s="184">
        <v>0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5">
        <v>0</v>
      </c>
    </row>
    <row r="50" spans="1:15" x14ac:dyDescent="0.15">
      <c r="A50" s="63"/>
      <c r="B50" s="64" t="s">
        <v>2221</v>
      </c>
      <c r="C50" s="65">
        <v>3099</v>
      </c>
      <c r="D50" s="65">
        <v>3436</v>
      </c>
      <c r="E50" s="189">
        <v>3312</v>
      </c>
      <c r="F50" s="189">
        <v>3206</v>
      </c>
      <c r="G50" s="189">
        <v>3329</v>
      </c>
      <c r="H50" s="189">
        <v>3285</v>
      </c>
      <c r="I50" s="189">
        <v>3506</v>
      </c>
      <c r="J50" s="189">
        <v>3985</v>
      </c>
      <c r="K50" s="189">
        <v>3874</v>
      </c>
      <c r="L50" s="189">
        <v>4818</v>
      </c>
      <c r="M50" s="189">
        <v>2282</v>
      </c>
      <c r="N50" s="189">
        <v>2582</v>
      </c>
      <c r="O50" s="184">
        <v>2996</v>
      </c>
    </row>
    <row r="51" spans="1:15" x14ac:dyDescent="0.15">
      <c r="A51" s="40"/>
      <c r="B51" s="40"/>
      <c r="D51" s="184"/>
      <c r="E51" s="183"/>
      <c r="O51" s="43"/>
    </row>
    <row r="52" spans="1:15" x14ac:dyDescent="0.15">
      <c r="A52" s="62" t="s">
        <v>2222</v>
      </c>
      <c r="B52" s="46"/>
      <c r="D52" s="184"/>
      <c r="E52" s="185"/>
      <c r="O52" s="61"/>
    </row>
    <row r="53" spans="1:15" x14ac:dyDescent="0.15">
      <c r="A53" s="57" t="s">
        <v>2220</v>
      </c>
      <c r="B53" s="43" t="s">
        <v>2216</v>
      </c>
      <c r="C53" s="183">
        <v>19977</v>
      </c>
      <c r="D53" s="183">
        <v>19607</v>
      </c>
      <c r="E53" s="183">
        <v>19268</v>
      </c>
      <c r="F53" s="183">
        <v>19425</v>
      </c>
      <c r="G53" s="183">
        <v>17452</v>
      </c>
      <c r="H53" s="183">
        <v>19914</v>
      </c>
      <c r="I53" s="183">
        <v>20933</v>
      </c>
      <c r="J53" s="183">
        <v>22156</v>
      </c>
      <c r="K53" s="183">
        <v>21211</v>
      </c>
      <c r="L53" s="183">
        <v>22892</v>
      </c>
      <c r="M53" s="183">
        <v>13202</v>
      </c>
      <c r="N53" s="183">
        <v>18328</v>
      </c>
      <c r="O53" s="184">
        <v>20701</v>
      </c>
    </row>
    <row r="54" spans="1:15" x14ac:dyDescent="0.15">
      <c r="A54" s="46"/>
      <c r="B54" s="61" t="s">
        <v>2217</v>
      </c>
      <c r="C54" s="185">
        <v>2255</v>
      </c>
      <c r="D54" s="185">
        <v>2270</v>
      </c>
      <c r="E54" s="185">
        <v>2436</v>
      </c>
      <c r="F54" s="185">
        <v>2165</v>
      </c>
      <c r="G54" s="185">
        <v>2113</v>
      </c>
      <c r="H54" s="185">
        <v>2300</v>
      </c>
      <c r="I54" s="185">
        <v>2488</v>
      </c>
      <c r="J54" s="185">
        <v>2669</v>
      </c>
      <c r="K54" s="185">
        <v>2741</v>
      </c>
      <c r="L54" s="185">
        <v>2440</v>
      </c>
      <c r="M54" s="185">
        <v>1421</v>
      </c>
      <c r="N54" s="185">
        <v>1841</v>
      </c>
      <c r="O54" s="184">
        <v>2284</v>
      </c>
    </row>
    <row r="55" spans="1:15" x14ac:dyDescent="0.15">
      <c r="A55" s="67"/>
      <c r="B55" s="64" t="s">
        <v>2221</v>
      </c>
      <c r="C55" s="68">
        <v>22232</v>
      </c>
      <c r="D55" s="68">
        <v>21877</v>
      </c>
      <c r="E55" s="68">
        <v>21704</v>
      </c>
      <c r="F55" s="68">
        <v>21590</v>
      </c>
      <c r="G55" s="68">
        <v>19565</v>
      </c>
      <c r="H55" s="68">
        <v>22214</v>
      </c>
      <c r="I55" s="68">
        <v>23421</v>
      </c>
      <c r="J55" s="68">
        <v>24825</v>
      </c>
      <c r="K55" s="68">
        <v>23952</v>
      </c>
      <c r="L55" s="68">
        <v>25332</v>
      </c>
      <c r="M55" s="68">
        <v>14623</v>
      </c>
      <c r="N55" s="68">
        <v>20169</v>
      </c>
      <c r="O55" s="59">
        <v>22985</v>
      </c>
    </row>
    <row r="56" spans="1:15" x14ac:dyDescent="0.15">
      <c r="D56" s="186"/>
      <c r="E56" s="186"/>
    </row>
    <row r="57" spans="1:15" x14ac:dyDescent="0.15">
      <c r="A57" s="39" t="s">
        <v>2223</v>
      </c>
      <c r="B57" s="40"/>
      <c r="D57" s="186"/>
      <c r="E57" s="186"/>
      <c r="O57" s="61"/>
    </row>
    <row r="58" spans="1:15" x14ac:dyDescent="0.15">
      <c r="A58" s="42" t="s">
        <v>2220</v>
      </c>
      <c r="B58" s="43" t="s">
        <v>2216</v>
      </c>
      <c r="C58" s="183">
        <v>15076</v>
      </c>
      <c r="D58" s="183">
        <v>14503</v>
      </c>
      <c r="E58" s="183">
        <v>14097</v>
      </c>
      <c r="F58" s="183">
        <v>14741</v>
      </c>
      <c r="G58" s="183">
        <v>13871</v>
      </c>
      <c r="H58" s="183">
        <v>15039</v>
      </c>
      <c r="I58" s="183">
        <v>16344</v>
      </c>
      <c r="J58" s="183">
        <v>17629</v>
      </c>
      <c r="K58" s="183">
        <v>19201</v>
      </c>
      <c r="L58" s="183">
        <v>22275</v>
      </c>
      <c r="M58" s="183">
        <v>14103</v>
      </c>
      <c r="N58" s="183">
        <v>17954</v>
      </c>
      <c r="O58" s="184">
        <v>21775</v>
      </c>
    </row>
    <row r="59" spans="1:15" x14ac:dyDescent="0.15">
      <c r="A59" s="44"/>
      <c r="B59" s="61" t="s">
        <v>2217</v>
      </c>
      <c r="C59" s="184">
        <v>2333</v>
      </c>
      <c r="D59" s="184">
        <v>2083</v>
      </c>
      <c r="E59" s="184">
        <v>2208</v>
      </c>
      <c r="F59" s="184">
        <v>1929</v>
      </c>
      <c r="G59" s="184">
        <v>1883</v>
      </c>
      <c r="H59" s="184">
        <v>2196</v>
      </c>
      <c r="I59" s="184">
        <v>2311</v>
      </c>
      <c r="J59" s="184">
        <v>2510</v>
      </c>
      <c r="K59" s="184">
        <v>2509</v>
      </c>
      <c r="L59" s="184">
        <v>2243</v>
      </c>
      <c r="M59" s="184">
        <v>1435</v>
      </c>
      <c r="N59" s="184">
        <v>1763</v>
      </c>
      <c r="O59" s="184">
        <v>2249</v>
      </c>
    </row>
    <row r="60" spans="1:15" x14ac:dyDescent="0.15">
      <c r="A60" s="67"/>
      <c r="B60" s="67" t="s">
        <v>2221</v>
      </c>
      <c r="C60" s="65">
        <v>17409</v>
      </c>
      <c r="D60" s="65">
        <v>16586</v>
      </c>
      <c r="E60" s="189">
        <v>16305</v>
      </c>
      <c r="F60" s="189">
        <v>16670</v>
      </c>
      <c r="G60" s="189">
        <v>15754</v>
      </c>
      <c r="H60" s="189">
        <v>17235</v>
      </c>
      <c r="I60" s="189">
        <v>18655</v>
      </c>
      <c r="J60" s="189">
        <v>20139</v>
      </c>
      <c r="K60" s="189">
        <v>21710</v>
      </c>
      <c r="L60" s="189">
        <v>24518</v>
      </c>
      <c r="M60" s="189">
        <v>15538</v>
      </c>
      <c r="N60" s="189">
        <v>19717</v>
      </c>
      <c r="O60" s="189">
        <v>24024</v>
      </c>
    </row>
    <row r="61" spans="1:15" x14ac:dyDescent="0.15">
      <c r="D61" s="184"/>
      <c r="E61" s="183"/>
    </row>
    <row r="62" spans="1:15" x14ac:dyDescent="0.15">
      <c r="D62" s="184"/>
      <c r="E62" s="184"/>
    </row>
    <row r="63" spans="1:15" x14ac:dyDescent="0.15">
      <c r="A63" s="39" t="s">
        <v>2224</v>
      </c>
      <c r="D63" s="184"/>
      <c r="E63" s="185"/>
    </row>
    <row r="64" spans="1:15" x14ac:dyDescent="0.15">
      <c r="A64" s="43" t="s">
        <v>2220</v>
      </c>
      <c r="B64" s="43" t="s">
        <v>472</v>
      </c>
      <c r="C64" s="59">
        <v>3099</v>
      </c>
      <c r="D64" s="59">
        <v>3436</v>
      </c>
      <c r="E64" s="183">
        <v>3312</v>
      </c>
      <c r="F64" s="183">
        <v>3206</v>
      </c>
      <c r="G64" s="183">
        <v>3329</v>
      </c>
      <c r="H64" s="183">
        <v>3285</v>
      </c>
      <c r="I64" s="183">
        <v>3506</v>
      </c>
      <c r="J64" s="183">
        <v>3985</v>
      </c>
      <c r="K64" s="183">
        <v>3874</v>
      </c>
      <c r="L64" s="183">
        <v>4818</v>
      </c>
      <c r="M64" s="183">
        <v>2282</v>
      </c>
      <c r="N64" s="183">
        <v>2582</v>
      </c>
      <c r="O64" s="183">
        <v>2996</v>
      </c>
    </row>
    <row r="65" spans="1:15" x14ac:dyDescent="0.15">
      <c r="B65" t="s">
        <v>471</v>
      </c>
      <c r="C65" s="68">
        <v>22232</v>
      </c>
      <c r="D65" s="68">
        <v>21877</v>
      </c>
      <c r="E65" s="184">
        <v>21704</v>
      </c>
      <c r="F65" s="184">
        <v>21590</v>
      </c>
      <c r="G65" s="184">
        <v>19565</v>
      </c>
      <c r="H65" s="184">
        <v>22214</v>
      </c>
      <c r="I65" s="184">
        <v>23421</v>
      </c>
      <c r="J65" s="184">
        <v>24825</v>
      </c>
      <c r="K65" s="184">
        <v>23952</v>
      </c>
      <c r="L65" s="184">
        <v>25332</v>
      </c>
      <c r="M65" s="184">
        <v>14623</v>
      </c>
      <c r="N65" s="184">
        <v>20169</v>
      </c>
      <c r="O65" s="184">
        <v>22985</v>
      </c>
    </row>
    <row r="66" spans="1:15" x14ac:dyDescent="0.15">
      <c r="A66" s="61"/>
      <c r="B66" s="61" t="s">
        <v>474</v>
      </c>
      <c r="C66" s="68">
        <v>17409</v>
      </c>
      <c r="D66" s="68">
        <v>16586</v>
      </c>
      <c r="E66" s="184">
        <v>16305</v>
      </c>
      <c r="F66" s="184">
        <v>16670</v>
      </c>
      <c r="G66" s="184">
        <v>15754</v>
      </c>
      <c r="H66" s="184">
        <v>17235</v>
      </c>
      <c r="I66" s="184">
        <v>18655</v>
      </c>
      <c r="J66" s="184">
        <v>20139</v>
      </c>
      <c r="K66" s="184">
        <v>21710</v>
      </c>
      <c r="L66" s="184">
        <v>24518</v>
      </c>
      <c r="M66" s="184">
        <v>15538</v>
      </c>
      <c r="N66" s="184">
        <v>19717</v>
      </c>
      <c r="O66" s="185">
        <v>24024</v>
      </c>
    </row>
    <row r="67" spans="1:15" x14ac:dyDescent="0.15">
      <c r="A67" s="67"/>
      <c r="B67" s="67" t="s">
        <v>2221</v>
      </c>
      <c r="C67" s="65">
        <v>42740</v>
      </c>
      <c r="D67" s="65">
        <v>41899</v>
      </c>
      <c r="E67" s="189">
        <v>41321</v>
      </c>
      <c r="F67" s="189">
        <v>41466</v>
      </c>
      <c r="G67" s="189">
        <v>38648</v>
      </c>
      <c r="H67" s="189">
        <v>42734</v>
      </c>
      <c r="I67" s="189">
        <v>45582</v>
      </c>
      <c r="J67" s="189">
        <v>48949</v>
      </c>
      <c r="K67" s="189">
        <v>49536</v>
      </c>
      <c r="L67" s="189">
        <v>54668</v>
      </c>
      <c r="M67" s="189">
        <v>32443</v>
      </c>
      <c r="N67" s="189">
        <v>42468</v>
      </c>
      <c r="O67" s="189">
        <v>50005</v>
      </c>
    </row>
    <row r="68" spans="1:15" x14ac:dyDescent="0.15">
      <c r="C68" s="68"/>
      <c r="D68" s="68"/>
      <c r="E68" s="184"/>
      <c r="F68" s="184"/>
      <c r="G68" s="184"/>
      <c r="H68" s="184"/>
      <c r="I68" s="184"/>
    </row>
    <row r="69" spans="1:15" x14ac:dyDescent="0.15">
      <c r="C69" s="68"/>
      <c r="D69" s="68"/>
      <c r="E69" s="184"/>
      <c r="F69" s="184"/>
      <c r="G69" s="184"/>
      <c r="H69" s="184"/>
      <c r="I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</row>
    <row r="71" spans="1:15" x14ac:dyDescent="0.15">
      <c r="A71" s="57" t="s">
        <v>107</v>
      </c>
      <c r="B71" s="58" t="s">
        <v>87</v>
      </c>
      <c r="C71" s="152">
        <f>C78-SUM(C72:C77)</f>
        <v>352</v>
      </c>
      <c r="D71" s="152">
        <f t="shared" ref="D71:I71" si="0">D78-SUM(D72:D77)</f>
        <v>332</v>
      </c>
      <c r="E71" s="152">
        <f t="shared" si="0"/>
        <v>381</v>
      </c>
      <c r="F71" s="152">
        <f t="shared" si="0"/>
        <v>359</v>
      </c>
      <c r="G71" s="152">
        <f t="shared" si="0"/>
        <v>426</v>
      </c>
      <c r="H71" s="152">
        <f t="shared" si="0"/>
        <v>493</v>
      </c>
      <c r="I71" s="152">
        <f t="shared" si="0"/>
        <v>651</v>
      </c>
      <c r="J71" s="152">
        <f t="shared" ref="J71:K71" si="1">J78-SUM(J72:J77)</f>
        <v>691</v>
      </c>
      <c r="K71" s="152">
        <f t="shared" si="1"/>
        <v>798</v>
      </c>
      <c r="L71" s="152">
        <f t="shared" ref="L71:M71" si="2">L78-SUM(L72:L77)</f>
        <v>1253</v>
      </c>
      <c r="M71" s="152">
        <f t="shared" si="2"/>
        <v>927</v>
      </c>
      <c r="N71" s="152">
        <f t="shared" ref="N71:O71" si="3">N78-SUM(N72:N77)</f>
        <v>1425</v>
      </c>
      <c r="O71" s="152">
        <f t="shared" si="3"/>
        <v>1450</v>
      </c>
    </row>
    <row r="72" spans="1:15" x14ac:dyDescent="0.15">
      <c r="A72" s="46"/>
      <c r="B72" s="48" t="s">
        <v>88</v>
      </c>
      <c r="C72" s="50">
        <f t="shared" ref="C72:N72" si="4">ROUND(C$78*C44/C$50,0)</f>
        <v>324</v>
      </c>
      <c r="D72" s="50">
        <f t="shared" si="4"/>
        <v>332</v>
      </c>
      <c r="E72" s="50">
        <f t="shared" si="4"/>
        <v>367</v>
      </c>
      <c r="F72" s="50">
        <f t="shared" si="4"/>
        <v>351</v>
      </c>
      <c r="G72" s="50">
        <f t="shared" si="4"/>
        <v>343</v>
      </c>
      <c r="H72" s="50">
        <f t="shared" si="4"/>
        <v>294</v>
      </c>
      <c r="I72" s="50">
        <f t="shared" si="4"/>
        <v>314</v>
      </c>
      <c r="J72" s="50">
        <f t="shared" si="4"/>
        <v>311</v>
      </c>
      <c r="K72" s="50">
        <f t="shared" si="4"/>
        <v>379</v>
      </c>
      <c r="L72" s="50">
        <f t="shared" si="4"/>
        <v>181</v>
      </c>
      <c r="M72" s="50">
        <f t="shared" si="4"/>
        <v>124</v>
      </c>
      <c r="N72" s="50">
        <f t="shared" si="4"/>
        <v>144</v>
      </c>
      <c r="O72" s="50">
        <f t="shared" ref="O72" si="5">ROUND(O$78*O44/O$50,0)</f>
        <v>148</v>
      </c>
    </row>
    <row r="73" spans="1:15" x14ac:dyDescent="0.15">
      <c r="A73" s="46"/>
      <c r="B73" s="48" t="s">
        <v>89</v>
      </c>
      <c r="C73" s="50">
        <f t="shared" ref="C73:N73" si="6">ROUND(C$78*C45/C$50,0)</f>
        <v>104</v>
      </c>
      <c r="D73" s="50">
        <f t="shared" si="6"/>
        <v>131</v>
      </c>
      <c r="E73" s="50">
        <f t="shared" si="6"/>
        <v>163</v>
      </c>
      <c r="F73" s="50">
        <f t="shared" si="6"/>
        <v>57</v>
      </c>
      <c r="G73" s="50">
        <f t="shared" si="6"/>
        <v>83</v>
      </c>
      <c r="H73" s="50">
        <f t="shared" si="6"/>
        <v>39</v>
      </c>
      <c r="I73" s="50">
        <f t="shared" si="6"/>
        <v>58</v>
      </c>
      <c r="J73" s="50">
        <f t="shared" si="6"/>
        <v>180</v>
      </c>
      <c r="K73" s="50">
        <f t="shared" si="6"/>
        <v>216</v>
      </c>
      <c r="L73" s="50">
        <f t="shared" si="6"/>
        <v>391</v>
      </c>
      <c r="M73" s="50">
        <f t="shared" si="6"/>
        <v>254</v>
      </c>
      <c r="N73" s="50">
        <f t="shared" si="6"/>
        <v>275</v>
      </c>
      <c r="O73" s="50">
        <f t="shared" ref="O73" si="7">ROUND(O$78*O45/O$50,0)</f>
        <v>221</v>
      </c>
    </row>
    <row r="74" spans="1:15" x14ac:dyDescent="0.15">
      <c r="A74" s="46"/>
      <c r="B74" s="48" t="s">
        <v>90</v>
      </c>
      <c r="C74" s="50">
        <f t="shared" ref="C74:N74" si="8">ROUND(C$78*C46/C$50,0)</f>
        <v>419</v>
      </c>
      <c r="D74" s="50">
        <f t="shared" si="8"/>
        <v>347</v>
      </c>
      <c r="E74" s="50">
        <f t="shared" si="8"/>
        <v>419</v>
      </c>
      <c r="F74" s="50">
        <f t="shared" si="8"/>
        <v>361</v>
      </c>
      <c r="G74" s="50">
        <f t="shared" si="8"/>
        <v>419</v>
      </c>
      <c r="H74" s="50">
        <f t="shared" si="8"/>
        <v>508</v>
      </c>
      <c r="I74" s="50">
        <f t="shared" si="8"/>
        <v>575</v>
      </c>
      <c r="J74" s="50">
        <f t="shared" si="8"/>
        <v>708</v>
      </c>
      <c r="K74" s="50">
        <f t="shared" si="8"/>
        <v>720</v>
      </c>
      <c r="L74" s="50">
        <f t="shared" si="8"/>
        <v>684</v>
      </c>
      <c r="M74" s="50">
        <f t="shared" si="8"/>
        <v>113</v>
      </c>
      <c r="N74" s="50">
        <f t="shared" si="8"/>
        <v>300</v>
      </c>
      <c r="O74" s="50">
        <f t="shared" ref="O74" si="9">ROUND(O$78*O46/O$50,0)</f>
        <v>349</v>
      </c>
    </row>
    <row r="75" spans="1:15" x14ac:dyDescent="0.15">
      <c r="A75" s="46"/>
      <c r="B75" s="48" t="s">
        <v>91</v>
      </c>
      <c r="C75" s="50">
        <f t="shared" ref="C75:N75" si="10">ROUND(C$78*C47/C$50,0)</f>
        <v>0</v>
      </c>
      <c r="D75" s="50">
        <f t="shared" si="10"/>
        <v>0</v>
      </c>
      <c r="E75" s="50">
        <f t="shared" si="10"/>
        <v>0</v>
      </c>
      <c r="F75" s="50">
        <f t="shared" si="10"/>
        <v>0</v>
      </c>
      <c r="G75" s="50">
        <f t="shared" si="10"/>
        <v>0</v>
      </c>
      <c r="H75" s="50">
        <f t="shared" si="10"/>
        <v>0</v>
      </c>
      <c r="I75" s="50">
        <f t="shared" si="10"/>
        <v>0</v>
      </c>
      <c r="J75" s="50">
        <f t="shared" si="10"/>
        <v>0</v>
      </c>
      <c r="K75" s="50">
        <f t="shared" si="10"/>
        <v>0</v>
      </c>
      <c r="L75" s="50">
        <f t="shared" si="10"/>
        <v>0</v>
      </c>
      <c r="M75" s="50">
        <f t="shared" si="10"/>
        <v>0</v>
      </c>
      <c r="N75" s="50">
        <f t="shared" si="10"/>
        <v>0</v>
      </c>
      <c r="O75" s="50">
        <f t="shared" ref="O75" si="11">ROUND(O$78*O47/O$50,0)</f>
        <v>0</v>
      </c>
    </row>
    <row r="76" spans="1:15" x14ac:dyDescent="0.15">
      <c r="A76" s="46"/>
      <c r="B76" s="48" t="s">
        <v>92</v>
      </c>
      <c r="C76" s="50">
        <f t="shared" ref="C76:N76" si="12">ROUND(C$78*C48/C$50,0)</f>
        <v>121</v>
      </c>
      <c r="D76" s="50">
        <f t="shared" si="12"/>
        <v>117</v>
      </c>
      <c r="E76" s="50">
        <f t="shared" si="12"/>
        <v>158</v>
      </c>
      <c r="F76" s="50">
        <f t="shared" si="12"/>
        <v>125</v>
      </c>
      <c r="G76" s="50">
        <f t="shared" si="12"/>
        <v>156</v>
      </c>
      <c r="H76" s="50">
        <f t="shared" si="12"/>
        <v>178</v>
      </c>
      <c r="I76" s="50">
        <f t="shared" si="12"/>
        <v>206</v>
      </c>
      <c r="J76" s="50">
        <f t="shared" si="12"/>
        <v>222</v>
      </c>
      <c r="K76" s="50">
        <f t="shared" si="12"/>
        <v>223</v>
      </c>
      <c r="L76" s="50">
        <f t="shared" si="12"/>
        <v>0</v>
      </c>
      <c r="M76" s="50">
        <f t="shared" si="12"/>
        <v>0</v>
      </c>
      <c r="N76" s="50">
        <f t="shared" si="12"/>
        <v>0</v>
      </c>
      <c r="O76" s="50">
        <f t="shared" ref="O76" si="13">ROUND(O$78*O48/O$50,0)</f>
        <v>0</v>
      </c>
    </row>
    <row r="77" spans="1:15" x14ac:dyDescent="0.15">
      <c r="A77" s="51"/>
      <c r="B77" s="52" t="s">
        <v>93</v>
      </c>
      <c r="C77" s="50">
        <f t="shared" ref="C77:N77" si="14">ROUND(C$78*C49/C$50,0)</f>
        <v>0</v>
      </c>
      <c r="D77" s="50">
        <f t="shared" si="14"/>
        <v>0</v>
      </c>
      <c r="E77" s="50">
        <f t="shared" si="14"/>
        <v>0</v>
      </c>
      <c r="F77" s="50">
        <f t="shared" si="14"/>
        <v>0</v>
      </c>
      <c r="G77" s="50">
        <f t="shared" si="14"/>
        <v>0</v>
      </c>
      <c r="H77" s="50">
        <f t="shared" si="14"/>
        <v>0</v>
      </c>
      <c r="I77" s="50">
        <f t="shared" si="14"/>
        <v>0</v>
      </c>
      <c r="J77" s="50">
        <f t="shared" si="14"/>
        <v>0</v>
      </c>
      <c r="K77" s="50">
        <f t="shared" si="14"/>
        <v>0</v>
      </c>
      <c r="L77" s="50">
        <f t="shared" si="14"/>
        <v>0</v>
      </c>
      <c r="M77" s="50">
        <f t="shared" si="14"/>
        <v>0</v>
      </c>
      <c r="N77" s="50">
        <f t="shared" si="14"/>
        <v>0</v>
      </c>
      <c r="O77" s="50">
        <f t="shared" ref="O77" si="15">ROUND(O$78*O49/O$50,0)</f>
        <v>0</v>
      </c>
    </row>
    <row r="78" spans="1:15" x14ac:dyDescent="0.15">
      <c r="A78" s="63"/>
      <c r="B78" s="64" t="s">
        <v>110</v>
      </c>
      <c r="C78" s="239">
        <f>C92</f>
        <v>1320</v>
      </c>
      <c r="D78" s="239">
        <f t="shared" ref="D78:I78" si="16">D92</f>
        <v>1259</v>
      </c>
      <c r="E78" s="239">
        <f t="shared" si="16"/>
        <v>1488</v>
      </c>
      <c r="F78" s="239">
        <f t="shared" si="16"/>
        <v>1253</v>
      </c>
      <c r="G78" s="239">
        <f t="shared" si="16"/>
        <v>1427</v>
      </c>
      <c r="H78" s="239">
        <f t="shared" si="16"/>
        <v>1512</v>
      </c>
      <c r="I78" s="239">
        <f t="shared" si="16"/>
        <v>1804</v>
      </c>
      <c r="J78" s="239">
        <f t="shared" ref="J78:K78" si="17">J92</f>
        <v>2112</v>
      </c>
      <c r="K78" s="239">
        <f t="shared" si="17"/>
        <v>2336</v>
      </c>
      <c r="L78" s="239">
        <f t="shared" ref="L78:M78" si="18">L92</f>
        <v>2509</v>
      </c>
      <c r="M78" s="239">
        <f t="shared" si="18"/>
        <v>1418</v>
      </c>
      <c r="N78" s="239">
        <f t="shared" ref="N78:O78" si="19">N92</f>
        <v>2144</v>
      </c>
      <c r="O78" s="239">
        <f t="shared" si="19"/>
        <v>2168</v>
      </c>
    </row>
    <row r="79" spans="1:15" x14ac:dyDescent="0.15">
      <c r="A79" s="40"/>
      <c r="B79" s="40"/>
      <c r="C79" s="68"/>
      <c r="D79" s="68"/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20">C83-SUM(C82:C82)</f>
        <v>13445</v>
      </c>
      <c r="D81" s="152">
        <f t="shared" si="20"/>
        <v>13579</v>
      </c>
      <c r="E81" s="152">
        <f t="shared" si="20"/>
        <v>13451</v>
      </c>
      <c r="F81" s="152">
        <f t="shared" si="20"/>
        <v>12921</v>
      </c>
      <c r="G81" s="152">
        <f t="shared" si="20"/>
        <v>11630</v>
      </c>
      <c r="H81" s="152">
        <f t="shared" si="20"/>
        <v>13580</v>
      </c>
      <c r="I81" s="152">
        <f t="shared" si="20"/>
        <v>14797</v>
      </c>
      <c r="J81" s="152">
        <f t="shared" si="20"/>
        <v>15537</v>
      </c>
      <c r="K81" s="152">
        <f t="shared" si="20"/>
        <v>14242</v>
      </c>
      <c r="L81" s="152">
        <f t="shared" si="20"/>
        <v>15477</v>
      </c>
      <c r="M81" s="152">
        <f t="shared" si="20"/>
        <v>8812</v>
      </c>
      <c r="N81" s="152">
        <f t="shared" si="20"/>
        <v>12660</v>
      </c>
      <c r="O81" s="152">
        <f t="shared" ref="O81" si="21">O83-SUM(O82:O82)</f>
        <v>14259</v>
      </c>
    </row>
    <row r="82" spans="1:15" x14ac:dyDescent="0.15">
      <c r="A82" s="46"/>
      <c r="B82" s="61" t="s">
        <v>105</v>
      </c>
      <c r="C82" s="50">
        <f t="shared" ref="C82:N82" si="22">ROUND(C$83*C54/C$55,0)</f>
        <v>1518</v>
      </c>
      <c r="D82" s="50">
        <f t="shared" si="22"/>
        <v>1572</v>
      </c>
      <c r="E82" s="50">
        <f t="shared" si="22"/>
        <v>1701</v>
      </c>
      <c r="F82" s="50">
        <f t="shared" si="22"/>
        <v>1440</v>
      </c>
      <c r="G82" s="50">
        <f t="shared" si="22"/>
        <v>1408</v>
      </c>
      <c r="H82" s="50">
        <f t="shared" si="22"/>
        <v>1569</v>
      </c>
      <c r="I82" s="50">
        <f t="shared" si="22"/>
        <v>1759</v>
      </c>
      <c r="J82" s="50">
        <f t="shared" si="22"/>
        <v>1872</v>
      </c>
      <c r="K82" s="50">
        <f t="shared" si="22"/>
        <v>1840</v>
      </c>
      <c r="L82" s="50">
        <f t="shared" si="22"/>
        <v>1650</v>
      </c>
      <c r="M82" s="50">
        <f t="shared" si="22"/>
        <v>949</v>
      </c>
      <c r="N82" s="50">
        <f t="shared" si="22"/>
        <v>1272</v>
      </c>
      <c r="O82" s="50">
        <f t="shared" ref="O82" si="23">ROUND(O$83*O54/O$55,0)</f>
        <v>1573</v>
      </c>
    </row>
    <row r="83" spans="1:15" x14ac:dyDescent="0.15">
      <c r="A83" s="67"/>
      <c r="B83" s="64" t="s">
        <v>110</v>
      </c>
      <c r="C83" s="239">
        <f>C93</f>
        <v>14963</v>
      </c>
      <c r="D83" s="239">
        <f t="shared" ref="D83:I83" si="24">D93</f>
        <v>15151</v>
      </c>
      <c r="E83" s="239">
        <f t="shared" si="24"/>
        <v>15152</v>
      </c>
      <c r="F83" s="239">
        <f t="shared" si="24"/>
        <v>14361</v>
      </c>
      <c r="G83" s="239">
        <f t="shared" si="24"/>
        <v>13038</v>
      </c>
      <c r="H83" s="239">
        <f t="shared" si="24"/>
        <v>15149</v>
      </c>
      <c r="I83" s="239">
        <f t="shared" si="24"/>
        <v>16556</v>
      </c>
      <c r="J83" s="239">
        <f t="shared" ref="J83:K83" si="25">J93</f>
        <v>17409</v>
      </c>
      <c r="K83" s="239">
        <f t="shared" si="25"/>
        <v>16082</v>
      </c>
      <c r="L83" s="239">
        <f t="shared" ref="L83:N83" si="26">L93</f>
        <v>17127</v>
      </c>
      <c r="M83" s="239">
        <f t="shared" si="26"/>
        <v>9761</v>
      </c>
      <c r="N83" s="239">
        <f t="shared" si="26"/>
        <v>13932</v>
      </c>
      <c r="O83" s="239">
        <f t="shared" ref="O83" si="27">O93</f>
        <v>15832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13671</v>
      </c>
      <c r="D86" s="152">
        <f t="shared" ref="D86:I86" si="28">D88-D87</f>
        <v>13736</v>
      </c>
      <c r="E86" s="152">
        <f t="shared" si="28"/>
        <v>13378</v>
      </c>
      <c r="F86" s="152">
        <f t="shared" si="28"/>
        <v>13349</v>
      </c>
      <c r="G86" s="152">
        <f t="shared" si="28"/>
        <v>12247</v>
      </c>
      <c r="H86" s="152">
        <f t="shared" si="28"/>
        <v>13696</v>
      </c>
      <c r="I86" s="152">
        <f t="shared" si="28"/>
        <v>15123</v>
      </c>
      <c r="J86" s="152">
        <f t="shared" ref="J86:K86" si="29">J88-J87</f>
        <v>15898</v>
      </c>
      <c r="K86" s="152">
        <f t="shared" si="29"/>
        <v>16358</v>
      </c>
      <c r="L86" s="152">
        <f t="shared" ref="L86:M86" si="30">L88-L87</f>
        <v>18864</v>
      </c>
      <c r="M86" s="152">
        <f t="shared" si="30"/>
        <v>11389</v>
      </c>
      <c r="N86" s="152">
        <f t="shared" ref="N86:O86" si="31">N88-N87</f>
        <v>15161</v>
      </c>
      <c r="O86" s="152">
        <f t="shared" si="31"/>
        <v>18474</v>
      </c>
    </row>
    <row r="87" spans="1:15" x14ac:dyDescent="0.15">
      <c r="A87" s="44"/>
      <c r="B87" s="61" t="s">
        <v>105</v>
      </c>
      <c r="C87" s="55">
        <f t="shared" ref="C87:N87" si="32">ROUND(C$88*C59/C$60,0)</f>
        <v>2115</v>
      </c>
      <c r="D87" s="55">
        <f t="shared" si="32"/>
        <v>1973</v>
      </c>
      <c r="E87" s="55">
        <f t="shared" si="32"/>
        <v>2095</v>
      </c>
      <c r="F87" s="55">
        <f t="shared" si="32"/>
        <v>1747</v>
      </c>
      <c r="G87" s="55">
        <f t="shared" si="32"/>
        <v>1662</v>
      </c>
      <c r="H87" s="55">
        <f t="shared" si="32"/>
        <v>2000</v>
      </c>
      <c r="I87" s="55">
        <f t="shared" si="32"/>
        <v>2138</v>
      </c>
      <c r="J87" s="55">
        <f t="shared" si="32"/>
        <v>2263</v>
      </c>
      <c r="K87" s="55">
        <f t="shared" si="32"/>
        <v>2138</v>
      </c>
      <c r="L87" s="55">
        <f t="shared" si="32"/>
        <v>1900</v>
      </c>
      <c r="M87" s="55">
        <f t="shared" si="32"/>
        <v>1159</v>
      </c>
      <c r="N87" s="55">
        <f t="shared" si="32"/>
        <v>1489</v>
      </c>
      <c r="O87" s="55">
        <f t="shared" ref="O87" si="33">ROUND(O$88*O59/O$60,0)</f>
        <v>1908</v>
      </c>
    </row>
    <row r="88" spans="1:15" x14ac:dyDescent="0.15">
      <c r="A88" s="67"/>
      <c r="B88" s="67" t="s">
        <v>110</v>
      </c>
      <c r="C88" s="239">
        <f>C94</f>
        <v>15786</v>
      </c>
      <c r="D88" s="239">
        <f t="shared" ref="D88:I88" si="34">D94</f>
        <v>15709</v>
      </c>
      <c r="E88" s="239">
        <f t="shared" si="34"/>
        <v>15473</v>
      </c>
      <c r="F88" s="239">
        <f t="shared" si="34"/>
        <v>15096</v>
      </c>
      <c r="G88" s="239">
        <f t="shared" si="34"/>
        <v>13909</v>
      </c>
      <c r="H88" s="239">
        <f t="shared" si="34"/>
        <v>15696</v>
      </c>
      <c r="I88" s="239">
        <f t="shared" si="34"/>
        <v>17261</v>
      </c>
      <c r="J88" s="239">
        <f t="shared" ref="J88:K88" si="35">J94</f>
        <v>18161</v>
      </c>
      <c r="K88" s="239">
        <f t="shared" si="35"/>
        <v>18496</v>
      </c>
      <c r="L88" s="239">
        <f t="shared" ref="L88:M88" si="36">L94</f>
        <v>20764</v>
      </c>
      <c r="M88" s="239">
        <f t="shared" si="36"/>
        <v>12548</v>
      </c>
      <c r="N88" s="239">
        <f t="shared" ref="N88:O88" si="37">N94</f>
        <v>16650</v>
      </c>
      <c r="O88" s="239">
        <f t="shared" si="37"/>
        <v>20382</v>
      </c>
    </row>
    <row r="89" spans="1:15" x14ac:dyDescent="0.15">
      <c r="C89" s="68"/>
      <c r="D89" s="68"/>
      <c r="E89" s="184"/>
      <c r="F89" s="184"/>
      <c r="G89" s="184"/>
      <c r="H89" s="184"/>
      <c r="I89" s="184"/>
    </row>
    <row r="90" spans="1:15" x14ac:dyDescent="0.15">
      <c r="D90" s="184"/>
      <c r="E90" s="184"/>
    </row>
    <row r="91" spans="1:15" x14ac:dyDescent="0.15">
      <c r="A91" s="39" t="s">
        <v>365</v>
      </c>
      <c r="D91" s="184"/>
      <c r="E91" s="184"/>
    </row>
    <row r="92" spans="1:15" x14ac:dyDescent="0.15">
      <c r="A92" s="109" t="s">
        <v>107</v>
      </c>
      <c r="B92" s="109" t="s">
        <v>113</v>
      </c>
      <c r="C92" s="152">
        <f>地域観光消費2!D41</f>
        <v>1320</v>
      </c>
      <c r="D92" s="152">
        <f>地域観光消費2!E41</f>
        <v>1259</v>
      </c>
      <c r="E92" s="152">
        <f>地域観光消費2!F41</f>
        <v>1488</v>
      </c>
      <c r="F92" s="152">
        <f>地域観光消費2!G41</f>
        <v>1253</v>
      </c>
      <c r="G92" s="152">
        <f>地域観光消費2!H41</f>
        <v>1427</v>
      </c>
      <c r="H92" s="152">
        <f>地域観光消費2!I41</f>
        <v>1512</v>
      </c>
      <c r="I92" s="152">
        <f>地域観光消費2!J41</f>
        <v>1804</v>
      </c>
      <c r="J92" s="152">
        <f>地域観光消費2!K41</f>
        <v>2112</v>
      </c>
      <c r="K92" s="152">
        <f>地域観光消費2!L41</f>
        <v>2336</v>
      </c>
      <c r="L92" s="152">
        <f>地域観光消費2!M41</f>
        <v>2509</v>
      </c>
      <c r="M92" s="152">
        <f>地域観光消費2!N41</f>
        <v>1418</v>
      </c>
      <c r="N92" s="152">
        <f>地域観光消費2!O41</f>
        <v>2144</v>
      </c>
      <c r="O92" s="152">
        <f>地域観光消費2!P41</f>
        <v>2168</v>
      </c>
    </row>
    <row r="93" spans="1:15" x14ac:dyDescent="0.15">
      <c r="A93" s="56"/>
      <c r="B93" s="56" t="s">
        <v>114</v>
      </c>
      <c r="C93" s="50">
        <f>地域観光消費2!D42</f>
        <v>14963</v>
      </c>
      <c r="D93" s="50">
        <f>地域観光消費2!E42</f>
        <v>15151</v>
      </c>
      <c r="E93" s="50">
        <f>地域観光消費2!F42</f>
        <v>15152</v>
      </c>
      <c r="F93" s="50">
        <f>地域観光消費2!G42</f>
        <v>14361</v>
      </c>
      <c r="G93" s="50">
        <f>地域観光消費2!H42</f>
        <v>13038</v>
      </c>
      <c r="H93" s="50">
        <f>地域観光消費2!I42</f>
        <v>15149</v>
      </c>
      <c r="I93" s="50">
        <f>地域観光消費2!J42</f>
        <v>16556</v>
      </c>
      <c r="J93" s="50">
        <f>地域観光消費2!K42</f>
        <v>17409</v>
      </c>
      <c r="K93" s="50">
        <f>地域観光消費2!L42</f>
        <v>16082</v>
      </c>
      <c r="L93" s="50">
        <f>地域観光消費2!M42</f>
        <v>17127</v>
      </c>
      <c r="M93" s="50">
        <f>地域観光消費2!N42</f>
        <v>9761</v>
      </c>
      <c r="N93" s="50">
        <f>地域観光消費2!O42</f>
        <v>13932</v>
      </c>
      <c r="O93" s="50">
        <f>地域観光消費2!P42</f>
        <v>15832</v>
      </c>
    </row>
    <row r="94" spans="1:15" x14ac:dyDescent="0.15">
      <c r="A94" s="110"/>
      <c r="B94" s="110" t="s">
        <v>115</v>
      </c>
      <c r="C94" s="55">
        <f>地域観光消費2!D43</f>
        <v>15786</v>
      </c>
      <c r="D94" s="55">
        <f>地域観光消費2!E43</f>
        <v>15709</v>
      </c>
      <c r="E94" s="55">
        <f>地域観光消費2!F43</f>
        <v>15473</v>
      </c>
      <c r="F94" s="55">
        <f>地域観光消費2!G43</f>
        <v>15096</v>
      </c>
      <c r="G94" s="55">
        <f>地域観光消費2!H43</f>
        <v>13909</v>
      </c>
      <c r="H94" s="55">
        <f>地域観光消費2!I43</f>
        <v>15696</v>
      </c>
      <c r="I94" s="55">
        <f>地域観光消費2!J43</f>
        <v>17261</v>
      </c>
      <c r="J94" s="55">
        <f>地域観光消費2!K43</f>
        <v>18161</v>
      </c>
      <c r="K94" s="55">
        <f>地域観光消費2!L43</f>
        <v>18496</v>
      </c>
      <c r="L94" s="55">
        <f>地域観光消費2!M43</f>
        <v>20764</v>
      </c>
      <c r="M94" s="55">
        <f>地域観光消費2!N43</f>
        <v>12548</v>
      </c>
      <c r="N94" s="55">
        <f>地域観光消費2!O43</f>
        <v>16650</v>
      </c>
      <c r="O94" s="55">
        <f>地域観光消費2!P43</f>
        <v>20382</v>
      </c>
    </row>
    <row r="95" spans="1:15" x14ac:dyDescent="0.15">
      <c r="A95" s="111"/>
      <c r="B95" s="111" t="s">
        <v>110</v>
      </c>
      <c r="C95" s="236">
        <f>SUM(C92:C94)</f>
        <v>32069</v>
      </c>
      <c r="D95" s="236">
        <f t="shared" ref="D95:L95" si="38">SUM(D92:D94)</f>
        <v>32119</v>
      </c>
      <c r="E95" s="236">
        <f t="shared" si="38"/>
        <v>32113</v>
      </c>
      <c r="F95" s="236">
        <f t="shared" si="38"/>
        <v>30710</v>
      </c>
      <c r="G95" s="236">
        <f t="shared" si="38"/>
        <v>28374</v>
      </c>
      <c r="H95" s="236">
        <f t="shared" si="38"/>
        <v>32357</v>
      </c>
      <c r="I95" s="236">
        <f t="shared" si="38"/>
        <v>35621</v>
      </c>
      <c r="J95" s="236">
        <f t="shared" si="38"/>
        <v>37682</v>
      </c>
      <c r="K95" s="236">
        <f t="shared" si="38"/>
        <v>36914</v>
      </c>
      <c r="L95" s="236">
        <f t="shared" si="38"/>
        <v>40400</v>
      </c>
      <c r="M95" s="236">
        <f t="shared" ref="M95:N95" si="39">SUM(M92:M94)</f>
        <v>23727</v>
      </c>
      <c r="N95" s="236">
        <f t="shared" si="39"/>
        <v>32726</v>
      </c>
      <c r="O95" s="236">
        <f t="shared" ref="O95" si="40">SUM(O92:O94)</f>
        <v>38382</v>
      </c>
    </row>
    <row r="98" spans="1:15" x14ac:dyDescent="0.15">
      <c r="A98" s="108" t="s">
        <v>444</v>
      </c>
      <c r="B98" s="43" t="s">
        <v>165</v>
      </c>
      <c r="C98" s="47">
        <f>市町入込数2!D40</f>
        <v>2258000</v>
      </c>
      <c r="D98" s="47">
        <f>市町入込数2!E40</f>
        <v>2342019</v>
      </c>
      <c r="E98" s="47">
        <f>市町入込数2!F40</f>
        <v>2307380</v>
      </c>
      <c r="F98" s="47">
        <f>市町入込数2!G40</f>
        <v>2197013</v>
      </c>
      <c r="G98" s="47">
        <f>市町入込数2!H40</f>
        <v>2186040</v>
      </c>
      <c r="H98" s="47">
        <f>市町入込数2!I40</f>
        <v>2224379</v>
      </c>
      <c r="I98" s="47">
        <f>市町入込数2!J40</f>
        <v>2277966</v>
      </c>
      <c r="J98" s="47">
        <f>市町入込数2!K40</f>
        <v>2338429</v>
      </c>
      <c r="K98" s="47">
        <f>市町入込数2!L40</f>
        <v>2300938</v>
      </c>
      <c r="L98" s="47">
        <f>市町入込数2!M40</f>
        <v>2734625</v>
      </c>
      <c r="M98" s="47">
        <f>市町入込数2!N40</f>
        <v>1980589</v>
      </c>
      <c r="N98" s="47">
        <f>市町入込数2!O40</f>
        <v>2257741</v>
      </c>
      <c r="O98" s="97">
        <f>市町入込数2!P40</f>
        <v>2512060</v>
      </c>
    </row>
    <row r="99" spans="1:15" x14ac:dyDescent="0.15">
      <c r="A99" s="72"/>
      <c r="B99" t="s">
        <v>166</v>
      </c>
      <c r="C99" s="49">
        <f>市町入込数2!Q40</f>
        <v>145000</v>
      </c>
      <c r="D99" s="49">
        <f>市町入込数2!R40</f>
        <v>130552</v>
      </c>
      <c r="E99" s="49">
        <f>市町入込数2!S40</f>
        <v>134622</v>
      </c>
      <c r="F99" s="49">
        <f>市町入込数2!T40</f>
        <v>120257</v>
      </c>
      <c r="G99" s="49">
        <f>市町入込数2!U40</f>
        <v>119784</v>
      </c>
      <c r="H99" s="49">
        <f>市町入込数2!V40</f>
        <v>120459</v>
      </c>
      <c r="I99" s="49">
        <f>市町入込数2!W40</f>
        <v>124404</v>
      </c>
      <c r="J99" s="53">
        <f>市町入込数2!X40</f>
        <v>132370</v>
      </c>
      <c r="K99" s="53">
        <f>市町入込数2!Y40</f>
        <v>121543</v>
      </c>
      <c r="L99" s="53">
        <f>市町入込数2!Z40</f>
        <v>113786</v>
      </c>
      <c r="M99" s="53">
        <f>市町入込数2!AA40</f>
        <v>76967</v>
      </c>
      <c r="N99" s="53">
        <f>市町入込数2!AB40</f>
        <v>93621</v>
      </c>
      <c r="O99" s="886">
        <f>市町入込数2!AC40</f>
        <v>107555</v>
      </c>
    </row>
    <row r="100" spans="1:15" x14ac:dyDescent="0.15">
      <c r="A100" s="43"/>
      <c r="B100" s="43" t="s">
        <v>158</v>
      </c>
      <c r="C100" s="47">
        <v>18</v>
      </c>
      <c r="D100" s="47">
        <v>13</v>
      </c>
      <c r="E100" s="47">
        <v>11</v>
      </c>
      <c r="F100" s="47">
        <v>14</v>
      </c>
      <c r="G100" s="47">
        <v>18</v>
      </c>
      <c r="H100" s="47">
        <v>14</v>
      </c>
      <c r="I100" s="79">
        <v>17</v>
      </c>
      <c r="J100" s="50">
        <f>宿泊者数!AL19</f>
        <v>16</v>
      </c>
      <c r="K100" s="50">
        <f>宿泊者数!AL42</f>
        <v>15.882</v>
      </c>
      <c r="L100" s="50">
        <f>宿泊者数!AL65</f>
        <v>53.457000000000001</v>
      </c>
      <c r="M100" s="50">
        <f>宿泊者数!AL88</f>
        <v>27.404</v>
      </c>
      <c r="N100" s="50">
        <f>宿泊者数!AL120</f>
        <v>33.884999999999998</v>
      </c>
      <c r="O100" s="511">
        <f>宿泊者数!AL142</f>
        <v>40.209000000000003</v>
      </c>
    </row>
    <row r="101" spans="1:15" x14ac:dyDescent="0.15">
      <c r="B101" t="s">
        <v>159</v>
      </c>
      <c r="C101" s="49">
        <v>40</v>
      </c>
      <c r="D101" s="49">
        <v>37</v>
      </c>
      <c r="E101" s="49">
        <v>37</v>
      </c>
      <c r="F101" s="49">
        <v>35</v>
      </c>
      <c r="G101" s="49">
        <v>28</v>
      </c>
      <c r="H101" s="49">
        <v>31</v>
      </c>
      <c r="I101" s="78">
        <v>31</v>
      </c>
      <c r="J101" s="50">
        <f>宿泊者数!AL20</f>
        <v>28</v>
      </c>
      <c r="K101" s="50">
        <f>宿泊者数!AL43</f>
        <v>26.869</v>
      </c>
      <c r="L101" s="50">
        <f>宿泊者数!AL66</f>
        <v>11.496</v>
      </c>
      <c r="M101" s="50">
        <f>宿泊者数!AL89</f>
        <v>6.3860000000000001</v>
      </c>
      <c r="N101" s="50">
        <f>宿泊者数!AL121</f>
        <v>6.9909999999999997</v>
      </c>
      <c r="O101" s="511">
        <f>宿泊者数!AL143</f>
        <v>7.7359999999999998</v>
      </c>
    </row>
    <row r="102" spans="1:15" x14ac:dyDescent="0.15">
      <c r="B102" t="s">
        <v>160</v>
      </c>
      <c r="C102" s="49">
        <v>12</v>
      </c>
      <c r="D102" s="49">
        <v>9</v>
      </c>
      <c r="E102" s="49">
        <v>13</v>
      </c>
      <c r="F102" s="49">
        <v>1</v>
      </c>
      <c r="G102" s="49">
        <v>5</v>
      </c>
      <c r="H102" s="49">
        <v>3</v>
      </c>
      <c r="I102" s="78">
        <v>4</v>
      </c>
      <c r="J102" s="50">
        <f>宿泊者数!AL21</f>
        <v>14</v>
      </c>
      <c r="K102" s="50">
        <f>宿泊者数!AL44</f>
        <v>16.692</v>
      </c>
      <c r="L102" s="50">
        <f>宿泊者数!AL67</f>
        <v>28.927</v>
      </c>
      <c r="M102" s="50">
        <f>宿泊者数!AL90</f>
        <v>16.657</v>
      </c>
      <c r="N102" s="50">
        <f>宿泊者数!AL122</f>
        <v>17.297999999999998</v>
      </c>
      <c r="O102" s="511">
        <f>宿泊者数!AL144</f>
        <v>15.842000000000001</v>
      </c>
    </row>
    <row r="103" spans="1:15" x14ac:dyDescent="0.15">
      <c r="B103" t="s">
        <v>161</v>
      </c>
      <c r="C103" s="49">
        <v>18</v>
      </c>
      <c r="D103" s="49">
        <v>19</v>
      </c>
      <c r="E103" s="49">
        <v>19</v>
      </c>
      <c r="F103" s="49">
        <v>20</v>
      </c>
      <c r="G103" s="49">
        <v>20</v>
      </c>
      <c r="H103" s="49">
        <v>20</v>
      </c>
      <c r="I103" s="78">
        <v>20</v>
      </c>
      <c r="J103" s="50">
        <f>宿泊者数!AL22</f>
        <v>20</v>
      </c>
      <c r="K103" s="50">
        <f>宿泊者数!AL45</f>
        <v>17.818000000000001</v>
      </c>
      <c r="L103" s="50">
        <f>宿泊者数!AL68</f>
        <v>11.677</v>
      </c>
      <c r="M103" s="50">
        <f>宿泊者数!AL91</f>
        <v>4.6829999999999998</v>
      </c>
      <c r="N103" s="50">
        <f>宿泊者数!AL123</f>
        <v>5.1210000000000004</v>
      </c>
      <c r="O103" s="511">
        <f>宿泊者数!AL145</f>
        <v>8.5739999999999998</v>
      </c>
    </row>
    <row r="104" spans="1:15" x14ac:dyDescent="0.15">
      <c r="B104" t="s">
        <v>162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78">
        <v>0</v>
      </c>
      <c r="J104" s="50">
        <f>宿泊者数!AL23</f>
        <v>0</v>
      </c>
      <c r="K104" s="50">
        <f>宿泊者数!AL46</f>
        <v>0</v>
      </c>
      <c r="L104" s="50">
        <f>宿泊者数!AL69</f>
        <v>0</v>
      </c>
      <c r="M104" s="50">
        <f>宿泊者数!AL92</f>
        <v>0</v>
      </c>
      <c r="N104" s="50">
        <f>宿泊者数!AL124</f>
        <v>0</v>
      </c>
      <c r="O104" s="511">
        <f>宿泊者数!AL146</f>
        <v>0</v>
      </c>
    </row>
    <row r="105" spans="1:15" x14ac:dyDescent="0.15">
      <c r="B105" t="s">
        <v>163</v>
      </c>
      <c r="C105" s="49">
        <v>47</v>
      </c>
      <c r="D105" s="49">
        <v>44</v>
      </c>
      <c r="E105" s="49">
        <v>45</v>
      </c>
      <c r="F105" s="49">
        <v>44</v>
      </c>
      <c r="G105" s="49">
        <v>43</v>
      </c>
      <c r="H105" s="49">
        <v>45</v>
      </c>
      <c r="I105" s="78">
        <v>46</v>
      </c>
      <c r="J105" s="50">
        <f>宿泊者数!AL24</f>
        <v>47</v>
      </c>
      <c r="K105" s="50">
        <f>宿泊者数!AL47</f>
        <v>38.031999999999996</v>
      </c>
      <c r="L105" s="50">
        <f>宿泊者数!AL70</f>
        <v>0</v>
      </c>
      <c r="M105" s="50">
        <f>宿泊者数!AL93</f>
        <v>0</v>
      </c>
      <c r="N105" s="50">
        <f>宿泊者数!AL125</f>
        <v>0</v>
      </c>
      <c r="O105" s="511">
        <f>宿泊者数!AL147</f>
        <v>0</v>
      </c>
    </row>
    <row r="106" spans="1:15" x14ac:dyDescent="0.15">
      <c r="A106" s="61"/>
      <c r="B106" s="61" t="s">
        <v>164</v>
      </c>
      <c r="C106" s="53">
        <v>10</v>
      </c>
      <c r="D106" s="53">
        <v>9</v>
      </c>
      <c r="E106" s="53">
        <v>10</v>
      </c>
      <c r="F106" s="53">
        <v>6</v>
      </c>
      <c r="G106" s="53">
        <v>6</v>
      </c>
      <c r="H106" s="53">
        <v>7</v>
      </c>
      <c r="I106" s="80">
        <v>7</v>
      </c>
      <c r="J106" s="50">
        <f>宿泊者数!AL25</f>
        <v>6</v>
      </c>
      <c r="K106" s="50">
        <f>宿泊者数!AL48</f>
        <v>6.25</v>
      </c>
      <c r="L106" s="50">
        <f>宿泊者数!AL71</f>
        <v>8.2289999999999992</v>
      </c>
      <c r="M106" s="50">
        <f>宿泊者数!AL94</f>
        <v>21.837</v>
      </c>
      <c r="N106" s="50">
        <f>宿泊者数!AL126</f>
        <v>30.326000000000001</v>
      </c>
      <c r="O106" s="511">
        <f>宿泊者数!AL148</f>
        <v>35.194000000000003</v>
      </c>
    </row>
    <row r="107" spans="1:15" x14ac:dyDescent="0.15">
      <c r="A107" s="93" t="s">
        <v>5</v>
      </c>
      <c r="B107" s="43" t="s">
        <v>165</v>
      </c>
      <c r="C107" s="47">
        <f>市町入込数2!D41</f>
        <v>1909000</v>
      </c>
      <c r="D107" s="47">
        <f>市町入込数2!E41</f>
        <v>1890349</v>
      </c>
      <c r="E107" s="47">
        <f>市町入込数2!F41</f>
        <v>2089972</v>
      </c>
      <c r="F107" s="47">
        <f>市町入込数2!G41</f>
        <v>2000355</v>
      </c>
      <c r="G107" s="47">
        <f>市町入込数2!H41</f>
        <v>1902370</v>
      </c>
      <c r="H107" s="47">
        <f>市町入込数2!I41</f>
        <v>2021935</v>
      </c>
      <c r="I107" s="47">
        <f>市町入込数2!J41</f>
        <v>1987181</v>
      </c>
      <c r="J107" s="47">
        <f>市町入込数2!K41</f>
        <v>2086193</v>
      </c>
      <c r="K107" s="47">
        <f>市町入込数2!L41</f>
        <v>2156546</v>
      </c>
      <c r="L107" s="47">
        <f>市町入込数2!M41</f>
        <v>2123707</v>
      </c>
      <c r="M107" s="47">
        <f>市町入込数2!N41</f>
        <v>1513833</v>
      </c>
      <c r="N107" s="47">
        <f>市町入込数2!O41</f>
        <v>1633458</v>
      </c>
      <c r="O107" s="97">
        <f>市町入込数2!P41</f>
        <v>1871946</v>
      </c>
    </row>
    <row r="108" spans="1:15" x14ac:dyDescent="0.15">
      <c r="A108" s="72"/>
      <c r="B108" s="61" t="s">
        <v>166</v>
      </c>
      <c r="C108" s="53">
        <f>市町入込数2!Q41</f>
        <v>105000</v>
      </c>
      <c r="D108" s="53">
        <f>市町入込数2!R41</f>
        <v>104000</v>
      </c>
      <c r="E108" s="53">
        <f>市町入込数2!S41</f>
        <v>106000</v>
      </c>
      <c r="F108" s="53">
        <f>市町入込数2!T41</f>
        <v>101000</v>
      </c>
      <c r="G108" s="53">
        <f>市町入込数2!U41</f>
        <v>96000</v>
      </c>
      <c r="H108" s="53">
        <f>市町入込数2!V41</f>
        <v>87910</v>
      </c>
      <c r="I108" s="53">
        <f>市町入込数2!W41</f>
        <v>92317</v>
      </c>
      <c r="J108" s="53">
        <f>市町入込数2!X41</f>
        <v>98354</v>
      </c>
      <c r="K108" s="53">
        <f>市町入込数2!Y41</f>
        <v>103508</v>
      </c>
      <c r="L108" s="53">
        <f>市町入込数2!Z41</f>
        <v>100143</v>
      </c>
      <c r="M108" s="53">
        <f>市町入込数2!AA41</f>
        <v>63101</v>
      </c>
      <c r="N108" s="53">
        <f>市町入込数2!AB41</f>
        <v>84132</v>
      </c>
      <c r="O108" s="886">
        <f>市町入込数2!AC41</f>
        <v>98072</v>
      </c>
    </row>
    <row r="109" spans="1:15" x14ac:dyDescent="0.15">
      <c r="A109" s="43"/>
      <c r="B109" s="43" t="s">
        <v>158</v>
      </c>
      <c r="C109" s="47">
        <v>26</v>
      </c>
      <c r="D109" s="47">
        <v>26</v>
      </c>
      <c r="E109" s="47">
        <v>27</v>
      </c>
      <c r="F109" s="47">
        <v>26</v>
      </c>
      <c r="G109" s="47">
        <v>24</v>
      </c>
      <c r="H109" s="47">
        <v>29</v>
      </c>
      <c r="I109" s="79">
        <v>33</v>
      </c>
      <c r="J109" s="50">
        <f>宿泊者数!AM19</f>
        <v>34</v>
      </c>
      <c r="K109" s="50">
        <f>宿泊者数!AM42</f>
        <v>38.274000000000001</v>
      </c>
      <c r="L109" s="50">
        <f>宿泊者数!AM65</f>
        <v>35.725000000000001</v>
      </c>
      <c r="M109" s="50">
        <f>宿泊者数!AM88</f>
        <v>24.402999999999999</v>
      </c>
      <c r="N109" s="50">
        <f>宿泊者数!AM120</f>
        <v>28.277000000000001</v>
      </c>
      <c r="O109" s="511">
        <f>宿泊者数!AM142</f>
        <v>32.363999999999997</v>
      </c>
    </row>
    <row r="110" spans="1:15" x14ac:dyDescent="0.15">
      <c r="B110" t="s">
        <v>159</v>
      </c>
      <c r="C110" s="49">
        <v>13</v>
      </c>
      <c r="D110" s="49">
        <v>12</v>
      </c>
      <c r="E110" s="49">
        <v>14</v>
      </c>
      <c r="F110" s="49">
        <v>13</v>
      </c>
      <c r="G110" s="49">
        <v>13</v>
      </c>
      <c r="H110" s="49">
        <v>3</v>
      </c>
      <c r="I110" s="78">
        <v>4</v>
      </c>
      <c r="J110" s="50">
        <f>宿泊者数!AM20</f>
        <v>4</v>
      </c>
      <c r="K110" s="50">
        <f>宿泊者数!AM43</f>
        <v>6.0789999999999997</v>
      </c>
      <c r="L110" s="50">
        <f>宿泊者数!AM66</f>
        <v>4.452</v>
      </c>
      <c r="M110" s="50">
        <f>宿泊者数!AM89</f>
        <v>2.726</v>
      </c>
      <c r="N110" s="50">
        <f>宿泊者数!AM121</f>
        <v>2.1680000000000001</v>
      </c>
      <c r="O110" s="511">
        <f>宿泊者数!AM143</f>
        <v>3.0419999999999998</v>
      </c>
    </row>
    <row r="111" spans="1:15" x14ac:dyDescent="0.15">
      <c r="B111" t="s">
        <v>160</v>
      </c>
      <c r="C111" s="49">
        <v>6</v>
      </c>
      <c r="D111" s="49">
        <v>6</v>
      </c>
      <c r="E111" s="49">
        <v>5</v>
      </c>
      <c r="F111" s="49">
        <v>5</v>
      </c>
      <c r="G111" s="49">
        <v>5</v>
      </c>
      <c r="H111" s="49">
        <v>1</v>
      </c>
      <c r="I111" s="78">
        <v>1</v>
      </c>
      <c r="J111" s="50">
        <f>宿泊者数!AM21</f>
        <v>0</v>
      </c>
      <c r="K111" s="50">
        <f>宿泊者数!AM44</f>
        <v>0.36</v>
      </c>
      <c r="L111" s="50">
        <f>宿泊者数!AM67</f>
        <v>0.26100000000000001</v>
      </c>
      <c r="M111" s="50">
        <f>宿泊者数!AM90</f>
        <v>2.5000000000000001E-2</v>
      </c>
      <c r="N111" s="50">
        <f>宿泊者数!AM122</f>
        <v>5.7000000000000002E-2</v>
      </c>
      <c r="O111" s="511">
        <f>宿泊者数!AM144</f>
        <v>0.17299999999999999</v>
      </c>
    </row>
    <row r="112" spans="1:15" x14ac:dyDescent="0.15">
      <c r="B112" t="s">
        <v>161</v>
      </c>
      <c r="C112" s="49">
        <v>60</v>
      </c>
      <c r="D112" s="49">
        <v>60</v>
      </c>
      <c r="E112" s="49">
        <v>60</v>
      </c>
      <c r="F112" s="49">
        <v>57</v>
      </c>
      <c r="G112" s="49">
        <v>54</v>
      </c>
      <c r="H112" s="49">
        <v>55</v>
      </c>
      <c r="I112" s="78">
        <v>54</v>
      </c>
      <c r="J112" s="50">
        <f>宿泊者数!AM22</f>
        <v>60</v>
      </c>
      <c r="K112" s="50">
        <f>宿泊者数!AM45</f>
        <v>58.795000000000002</v>
      </c>
      <c r="L112" s="50">
        <f>宿泊者数!AM68</f>
        <v>59.704999999999998</v>
      </c>
      <c r="M112" s="50">
        <f>宿泊者数!AM91</f>
        <v>8.9890000000000008</v>
      </c>
      <c r="N112" s="50">
        <f>宿泊者数!AM123</f>
        <v>19.917999999999999</v>
      </c>
      <c r="O112" s="511">
        <f>宿泊者数!AM145</f>
        <v>24.917999999999999</v>
      </c>
    </row>
    <row r="113" spans="1:15" x14ac:dyDescent="0.15">
      <c r="B113" t="s">
        <v>162</v>
      </c>
      <c r="C113" s="49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78">
        <v>0</v>
      </c>
      <c r="J113" s="50">
        <f>宿泊者数!AM23</f>
        <v>0</v>
      </c>
      <c r="K113" s="50">
        <f>宿泊者数!AM46</f>
        <v>0</v>
      </c>
      <c r="L113" s="50">
        <f>宿泊者数!AM69</f>
        <v>0</v>
      </c>
      <c r="M113" s="50">
        <f>宿泊者数!AM92</f>
        <v>0</v>
      </c>
      <c r="N113" s="50">
        <f>宿泊者数!AM124</f>
        <v>0</v>
      </c>
      <c r="O113" s="511">
        <f>宿泊者数!AM146</f>
        <v>0</v>
      </c>
    </row>
    <row r="114" spans="1:15" x14ac:dyDescent="0.15">
      <c r="B114" t="s">
        <v>163</v>
      </c>
      <c r="C114" s="49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78">
        <v>0</v>
      </c>
      <c r="J114" s="50">
        <f>宿泊者数!AM24</f>
        <v>0</v>
      </c>
      <c r="K114" s="50">
        <f>宿泊者数!AM47</f>
        <v>0</v>
      </c>
      <c r="L114" s="50">
        <f>宿泊者数!AM70</f>
        <v>0</v>
      </c>
      <c r="M114" s="50">
        <f>宿泊者数!AM93</f>
        <v>0</v>
      </c>
      <c r="N114" s="50">
        <f>宿泊者数!AM125</f>
        <v>0</v>
      </c>
      <c r="O114" s="511">
        <f>宿泊者数!AM147</f>
        <v>0</v>
      </c>
    </row>
    <row r="115" spans="1:15" x14ac:dyDescent="0.15">
      <c r="A115" s="61"/>
      <c r="B115" t="s">
        <v>164</v>
      </c>
      <c r="C115" s="49">
        <v>0</v>
      </c>
      <c r="D115" s="49">
        <v>0</v>
      </c>
      <c r="E115" s="49">
        <v>0</v>
      </c>
      <c r="F115" s="49">
        <v>0</v>
      </c>
      <c r="G115" s="49">
        <v>0</v>
      </c>
      <c r="H115" s="49">
        <v>0</v>
      </c>
      <c r="I115" s="80">
        <v>0</v>
      </c>
      <c r="J115" s="50">
        <f>宿泊者数!AM25</f>
        <v>0</v>
      </c>
      <c r="K115" s="50">
        <f>宿泊者数!AM48</f>
        <v>0</v>
      </c>
      <c r="L115" s="50">
        <f>宿泊者数!AM71</f>
        <v>0</v>
      </c>
      <c r="M115" s="50">
        <f>宿泊者数!AM94</f>
        <v>26.957999999999998</v>
      </c>
      <c r="N115" s="50">
        <f>宿泊者数!AM126</f>
        <v>33.712000000000003</v>
      </c>
      <c r="O115" s="511">
        <f>宿泊者数!AM148</f>
        <v>37.575000000000003</v>
      </c>
    </row>
    <row r="116" spans="1:15" x14ac:dyDescent="0.15">
      <c r="A116" s="109" t="s">
        <v>215</v>
      </c>
      <c r="B116" s="109" t="s">
        <v>165</v>
      </c>
      <c r="C116" s="98">
        <f>C98+C107</f>
        <v>4167000</v>
      </c>
      <c r="D116" s="98">
        <f t="shared" ref="D116:I116" si="41">D98+D107</f>
        <v>4232368</v>
      </c>
      <c r="E116" s="98">
        <f t="shared" si="41"/>
        <v>4397352</v>
      </c>
      <c r="F116" s="98">
        <f t="shared" si="41"/>
        <v>4197368</v>
      </c>
      <c r="G116" s="98">
        <f t="shared" si="41"/>
        <v>4088410</v>
      </c>
      <c r="H116" s="98">
        <f t="shared" si="41"/>
        <v>4246314</v>
      </c>
      <c r="I116" s="98">
        <f t="shared" si="41"/>
        <v>4265147</v>
      </c>
      <c r="J116" s="98">
        <f t="shared" ref="J116:K116" si="42">J98+J107</f>
        <v>4424622</v>
      </c>
      <c r="K116" s="98">
        <f t="shared" si="42"/>
        <v>4457484</v>
      </c>
      <c r="L116" s="98">
        <f t="shared" ref="L116:M116" si="43">L98+L107</f>
        <v>4858332</v>
      </c>
      <c r="M116" s="98">
        <f t="shared" si="43"/>
        <v>3494422</v>
      </c>
      <c r="N116" s="98">
        <f t="shared" ref="N116:O116" si="44">N98+N107</f>
        <v>3891199</v>
      </c>
      <c r="O116" s="98">
        <f t="shared" si="44"/>
        <v>4384006</v>
      </c>
    </row>
    <row r="117" spans="1:15" x14ac:dyDescent="0.15">
      <c r="A117" s="56"/>
      <c r="B117" s="110" t="s">
        <v>166</v>
      </c>
      <c r="C117" s="100">
        <f t="shared" ref="C117:I117" si="45">C99+C108</f>
        <v>250000</v>
      </c>
      <c r="D117" s="100">
        <f t="shared" si="45"/>
        <v>234552</v>
      </c>
      <c r="E117" s="100">
        <f t="shared" si="45"/>
        <v>240622</v>
      </c>
      <c r="F117" s="100">
        <f t="shared" si="45"/>
        <v>221257</v>
      </c>
      <c r="G117" s="100">
        <f t="shared" si="45"/>
        <v>215784</v>
      </c>
      <c r="H117" s="100">
        <f t="shared" si="45"/>
        <v>208369</v>
      </c>
      <c r="I117" s="100">
        <f t="shared" si="45"/>
        <v>216721</v>
      </c>
      <c r="J117" s="100">
        <f t="shared" ref="J117:K117" si="46">J99+J108</f>
        <v>230724</v>
      </c>
      <c r="K117" s="100">
        <f t="shared" si="46"/>
        <v>225051</v>
      </c>
      <c r="L117" s="100">
        <f t="shared" ref="L117:M117" si="47">L99+L108</f>
        <v>213929</v>
      </c>
      <c r="M117" s="100">
        <f t="shared" si="47"/>
        <v>140068</v>
      </c>
      <c r="N117" s="100">
        <f t="shared" ref="N117:O117" si="48">N99+N108</f>
        <v>177753</v>
      </c>
      <c r="O117" s="100">
        <f t="shared" si="48"/>
        <v>205627</v>
      </c>
    </row>
    <row r="118" spans="1:15" x14ac:dyDescent="0.15">
      <c r="A118" s="56"/>
      <c r="B118" s="111" t="s">
        <v>223</v>
      </c>
      <c r="C118" s="112">
        <f>C116+C117</f>
        <v>4417000</v>
      </c>
      <c r="D118" s="112">
        <f t="shared" ref="D118:I118" si="49">D116+D117</f>
        <v>4466920</v>
      </c>
      <c r="E118" s="112">
        <f t="shared" si="49"/>
        <v>4637974</v>
      </c>
      <c r="F118" s="112">
        <f t="shared" si="49"/>
        <v>4418625</v>
      </c>
      <c r="G118" s="112">
        <f t="shared" si="49"/>
        <v>4304194</v>
      </c>
      <c r="H118" s="112">
        <f t="shared" si="49"/>
        <v>4454683</v>
      </c>
      <c r="I118" s="112">
        <f t="shared" si="49"/>
        <v>4481868</v>
      </c>
      <c r="J118" s="112">
        <f t="shared" ref="J118:K118" si="50">J116+J117</f>
        <v>4655346</v>
      </c>
      <c r="K118" s="112">
        <f t="shared" si="50"/>
        <v>4682535</v>
      </c>
      <c r="L118" s="112">
        <f t="shared" ref="L118:M118" si="51">L116+L117</f>
        <v>5072261</v>
      </c>
      <c r="M118" s="112">
        <f t="shared" si="51"/>
        <v>3634490</v>
      </c>
      <c r="N118" s="112">
        <f t="shared" ref="N118:O118" si="52">N116+N117</f>
        <v>4068952</v>
      </c>
      <c r="O118" s="112">
        <f t="shared" si="52"/>
        <v>4589633</v>
      </c>
    </row>
    <row r="119" spans="1:15" x14ac:dyDescent="0.15">
      <c r="A119" s="56"/>
      <c r="B119" s="109" t="s">
        <v>158</v>
      </c>
      <c r="C119" s="98">
        <f t="shared" ref="C119:I125" si="53">C100+C109</f>
        <v>44</v>
      </c>
      <c r="D119" s="98">
        <f t="shared" si="53"/>
        <v>39</v>
      </c>
      <c r="E119" s="98">
        <f t="shared" si="53"/>
        <v>38</v>
      </c>
      <c r="F119" s="98">
        <f t="shared" si="53"/>
        <v>40</v>
      </c>
      <c r="G119" s="98">
        <f t="shared" si="53"/>
        <v>42</v>
      </c>
      <c r="H119" s="98">
        <f t="shared" si="53"/>
        <v>43</v>
      </c>
      <c r="I119" s="98">
        <f t="shared" si="53"/>
        <v>50</v>
      </c>
      <c r="J119" s="98">
        <f t="shared" ref="J119:K119" si="54">J100+J109</f>
        <v>50</v>
      </c>
      <c r="K119" s="98">
        <f t="shared" si="54"/>
        <v>54.155999999999999</v>
      </c>
      <c r="L119" s="98">
        <f t="shared" ref="L119:M119" si="55">L100+L109</f>
        <v>89.182000000000002</v>
      </c>
      <c r="M119" s="98">
        <f t="shared" si="55"/>
        <v>51.807000000000002</v>
      </c>
      <c r="N119" s="98">
        <f t="shared" ref="N119:O119" si="56">N100+N109</f>
        <v>62.161999999999999</v>
      </c>
      <c r="O119" s="98">
        <f t="shared" si="56"/>
        <v>72.573000000000008</v>
      </c>
    </row>
    <row r="120" spans="1:15" x14ac:dyDescent="0.15">
      <c r="A120" s="56"/>
      <c r="B120" s="56" t="s">
        <v>159</v>
      </c>
      <c r="C120" s="99">
        <f t="shared" si="53"/>
        <v>53</v>
      </c>
      <c r="D120" s="99">
        <f t="shared" si="53"/>
        <v>49</v>
      </c>
      <c r="E120" s="99">
        <f t="shared" si="53"/>
        <v>51</v>
      </c>
      <c r="F120" s="99">
        <f t="shared" si="53"/>
        <v>48</v>
      </c>
      <c r="G120" s="99">
        <f t="shared" si="53"/>
        <v>41</v>
      </c>
      <c r="H120" s="99">
        <f t="shared" si="53"/>
        <v>34</v>
      </c>
      <c r="I120" s="99">
        <f t="shared" si="53"/>
        <v>35</v>
      </c>
      <c r="J120" s="99">
        <f t="shared" ref="J120:K120" si="57">J101+J110</f>
        <v>32</v>
      </c>
      <c r="K120" s="99">
        <f t="shared" si="57"/>
        <v>32.948</v>
      </c>
      <c r="L120" s="99">
        <f t="shared" ref="L120:M120" si="58">L101+L110</f>
        <v>15.948</v>
      </c>
      <c r="M120" s="99">
        <f t="shared" si="58"/>
        <v>9.1120000000000001</v>
      </c>
      <c r="N120" s="99">
        <f t="shared" ref="N120:O120" si="59">N101+N110</f>
        <v>9.1589999999999989</v>
      </c>
      <c r="O120" s="99">
        <f t="shared" si="59"/>
        <v>10.777999999999999</v>
      </c>
    </row>
    <row r="121" spans="1:15" x14ac:dyDescent="0.15">
      <c r="A121" s="56"/>
      <c r="B121" s="56" t="s">
        <v>160</v>
      </c>
      <c r="C121" s="99">
        <f t="shared" si="53"/>
        <v>18</v>
      </c>
      <c r="D121" s="99">
        <f t="shared" si="53"/>
        <v>15</v>
      </c>
      <c r="E121" s="99">
        <f t="shared" si="53"/>
        <v>18</v>
      </c>
      <c r="F121" s="99">
        <f t="shared" si="53"/>
        <v>6</v>
      </c>
      <c r="G121" s="99">
        <f t="shared" si="53"/>
        <v>10</v>
      </c>
      <c r="H121" s="99">
        <f t="shared" si="53"/>
        <v>4</v>
      </c>
      <c r="I121" s="99">
        <f t="shared" si="53"/>
        <v>5</v>
      </c>
      <c r="J121" s="99">
        <f t="shared" ref="J121:K121" si="60">J102+J111</f>
        <v>14</v>
      </c>
      <c r="K121" s="99">
        <f t="shared" si="60"/>
        <v>17.052</v>
      </c>
      <c r="L121" s="99">
        <f t="shared" ref="L121:M121" si="61">L102+L111</f>
        <v>29.187999999999999</v>
      </c>
      <c r="M121" s="99">
        <f t="shared" si="61"/>
        <v>16.681999999999999</v>
      </c>
      <c r="N121" s="99">
        <f t="shared" ref="N121:O121" si="62">N102+N111</f>
        <v>17.354999999999997</v>
      </c>
      <c r="O121" s="99">
        <f t="shared" si="62"/>
        <v>16.015000000000001</v>
      </c>
    </row>
    <row r="122" spans="1:15" x14ac:dyDescent="0.15">
      <c r="A122" s="56"/>
      <c r="B122" s="56" t="s">
        <v>161</v>
      </c>
      <c r="C122" s="99">
        <f t="shared" si="53"/>
        <v>78</v>
      </c>
      <c r="D122" s="99">
        <f t="shared" si="53"/>
        <v>79</v>
      </c>
      <c r="E122" s="99">
        <f t="shared" si="53"/>
        <v>79</v>
      </c>
      <c r="F122" s="99">
        <f t="shared" si="53"/>
        <v>77</v>
      </c>
      <c r="G122" s="99">
        <f t="shared" si="53"/>
        <v>74</v>
      </c>
      <c r="H122" s="99">
        <f t="shared" si="53"/>
        <v>75</v>
      </c>
      <c r="I122" s="99">
        <f t="shared" si="53"/>
        <v>74</v>
      </c>
      <c r="J122" s="99">
        <f t="shared" ref="J122:K122" si="63">J103+J112</f>
        <v>80</v>
      </c>
      <c r="K122" s="99">
        <f t="shared" si="63"/>
        <v>76.613</v>
      </c>
      <c r="L122" s="99">
        <f t="shared" ref="L122:M122" si="64">L103+L112</f>
        <v>71.382000000000005</v>
      </c>
      <c r="M122" s="99">
        <f t="shared" si="64"/>
        <v>13.672000000000001</v>
      </c>
      <c r="N122" s="99">
        <f t="shared" ref="N122:O122" si="65">N103+N112</f>
        <v>25.039000000000001</v>
      </c>
      <c r="O122" s="99">
        <f t="shared" si="65"/>
        <v>33.491999999999997</v>
      </c>
    </row>
    <row r="123" spans="1:15" x14ac:dyDescent="0.15">
      <c r="A123" s="56"/>
      <c r="B123" s="56" t="s">
        <v>162</v>
      </c>
      <c r="C123" s="99">
        <f t="shared" si="53"/>
        <v>0</v>
      </c>
      <c r="D123" s="99">
        <f t="shared" si="53"/>
        <v>0</v>
      </c>
      <c r="E123" s="99">
        <f t="shared" si="53"/>
        <v>0</v>
      </c>
      <c r="F123" s="99">
        <f t="shared" si="53"/>
        <v>0</v>
      </c>
      <c r="G123" s="99">
        <f t="shared" si="53"/>
        <v>0</v>
      </c>
      <c r="H123" s="99">
        <f t="shared" si="53"/>
        <v>0</v>
      </c>
      <c r="I123" s="99">
        <f t="shared" si="53"/>
        <v>0</v>
      </c>
      <c r="J123" s="99">
        <f t="shared" ref="J123:K123" si="66">J104+J113</f>
        <v>0</v>
      </c>
      <c r="K123" s="99">
        <f t="shared" si="66"/>
        <v>0</v>
      </c>
      <c r="L123" s="99">
        <f t="shared" ref="L123:M123" si="67">L104+L113</f>
        <v>0</v>
      </c>
      <c r="M123" s="99">
        <f t="shared" si="67"/>
        <v>0</v>
      </c>
      <c r="N123" s="99">
        <f t="shared" ref="N123:O123" si="68">N104+N113</f>
        <v>0</v>
      </c>
      <c r="O123" s="99">
        <f t="shared" si="68"/>
        <v>0</v>
      </c>
    </row>
    <row r="124" spans="1:15" x14ac:dyDescent="0.15">
      <c r="A124" s="56"/>
      <c r="B124" s="56" t="s">
        <v>163</v>
      </c>
      <c r="C124" s="99">
        <f t="shared" si="53"/>
        <v>47</v>
      </c>
      <c r="D124" s="99">
        <f t="shared" si="53"/>
        <v>44</v>
      </c>
      <c r="E124" s="99">
        <f t="shared" si="53"/>
        <v>45</v>
      </c>
      <c r="F124" s="99">
        <f t="shared" si="53"/>
        <v>44</v>
      </c>
      <c r="G124" s="99">
        <f t="shared" si="53"/>
        <v>43</v>
      </c>
      <c r="H124" s="99">
        <f t="shared" si="53"/>
        <v>45</v>
      </c>
      <c r="I124" s="99">
        <f t="shared" si="53"/>
        <v>46</v>
      </c>
      <c r="J124" s="99">
        <f t="shared" ref="J124:K124" si="69">J105+J114</f>
        <v>47</v>
      </c>
      <c r="K124" s="99">
        <f t="shared" si="69"/>
        <v>38.031999999999996</v>
      </c>
      <c r="L124" s="99">
        <f t="shared" ref="L124:M124" si="70">L105+L114</f>
        <v>0</v>
      </c>
      <c r="M124" s="99">
        <f t="shared" si="70"/>
        <v>0</v>
      </c>
      <c r="N124" s="99">
        <f t="shared" ref="N124:O124" si="71">N105+N114</f>
        <v>0</v>
      </c>
      <c r="O124" s="99">
        <f t="shared" si="71"/>
        <v>0</v>
      </c>
    </row>
    <row r="125" spans="1:15" x14ac:dyDescent="0.15">
      <c r="A125" s="110"/>
      <c r="B125" s="110" t="s">
        <v>164</v>
      </c>
      <c r="C125" s="100">
        <f t="shared" si="53"/>
        <v>10</v>
      </c>
      <c r="D125" s="100">
        <f t="shared" si="53"/>
        <v>9</v>
      </c>
      <c r="E125" s="100">
        <f t="shared" si="53"/>
        <v>10</v>
      </c>
      <c r="F125" s="100">
        <f t="shared" si="53"/>
        <v>6</v>
      </c>
      <c r="G125" s="100">
        <f t="shared" si="53"/>
        <v>6</v>
      </c>
      <c r="H125" s="100">
        <f t="shared" si="53"/>
        <v>7</v>
      </c>
      <c r="I125" s="100">
        <f t="shared" si="53"/>
        <v>7</v>
      </c>
      <c r="J125" s="100">
        <f t="shared" ref="J125:K125" si="72">J106+J115</f>
        <v>6</v>
      </c>
      <c r="K125" s="100">
        <f t="shared" si="72"/>
        <v>6.25</v>
      </c>
      <c r="L125" s="100">
        <f t="shared" ref="L125:M125" si="73">L106+L115</f>
        <v>8.2289999999999992</v>
      </c>
      <c r="M125" s="100">
        <f t="shared" si="73"/>
        <v>48.795000000000002</v>
      </c>
      <c r="N125" s="100">
        <f t="shared" ref="N125:O125" si="74">N106+N115</f>
        <v>64.038000000000011</v>
      </c>
      <c r="O125" s="100">
        <f t="shared" si="74"/>
        <v>72.769000000000005</v>
      </c>
    </row>
    <row r="127" spans="1:15" x14ac:dyDescent="0.15">
      <c r="A127" t="s">
        <v>172</v>
      </c>
      <c r="B127" s="67"/>
      <c r="C127" s="67" t="s">
        <v>169</v>
      </c>
      <c r="D127" s="67" t="s">
        <v>303</v>
      </c>
      <c r="E127" s="67" t="s">
        <v>304</v>
      </c>
      <c r="F127" s="67" t="s">
        <v>305</v>
      </c>
      <c r="G127" s="67" t="s">
        <v>306</v>
      </c>
      <c r="H127" s="67" t="s">
        <v>307</v>
      </c>
      <c r="I127" s="396" t="s">
        <v>316</v>
      </c>
      <c r="J127" s="396" t="s">
        <v>404</v>
      </c>
      <c r="K127" s="396" t="s">
        <v>445</v>
      </c>
      <c r="L127" s="396" t="s">
        <v>452</v>
      </c>
      <c r="M127" s="396" t="s">
        <v>517</v>
      </c>
      <c r="N127" s="396" t="s">
        <v>2171</v>
      </c>
      <c r="O127" s="396" t="s">
        <v>2199</v>
      </c>
    </row>
    <row r="128" spans="1:15" x14ac:dyDescent="0.15">
      <c r="B128" s="43" t="s">
        <v>2192</v>
      </c>
      <c r="C128" s="47">
        <f>SUM(C129:C135)</f>
        <v>676</v>
      </c>
      <c r="D128" s="47">
        <f t="shared" ref="D128:H128" si="75">SUM(D129:D135)</f>
        <v>641</v>
      </c>
      <c r="E128" s="47">
        <f t="shared" si="75"/>
        <v>753</v>
      </c>
      <c r="F128" s="47">
        <f t="shared" si="75"/>
        <v>611</v>
      </c>
      <c r="G128" s="47">
        <f t="shared" si="75"/>
        <v>728</v>
      </c>
      <c r="H128" s="47">
        <f t="shared" si="75"/>
        <v>771</v>
      </c>
      <c r="I128" s="47">
        <f t="shared" ref="I128:J128" si="76">SUM(I129:I135)</f>
        <v>906</v>
      </c>
      <c r="J128" s="47">
        <f t="shared" si="76"/>
        <v>1072</v>
      </c>
      <c r="K128" s="47">
        <f t="shared" ref="K128:L128" si="77">SUM(K129:K135)</f>
        <v>1144</v>
      </c>
      <c r="L128" s="47">
        <f t="shared" si="77"/>
        <v>1381</v>
      </c>
      <c r="M128" s="47">
        <f t="shared" ref="M128:N128" si="78">SUM(M129:M135)</f>
        <v>870</v>
      </c>
      <c r="N128" s="47">
        <f t="shared" si="78"/>
        <v>1222</v>
      </c>
      <c r="O128" s="47">
        <f t="shared" ref="O128" si="79">SUM(O129:O135)</f>
        <v>1217</v>
      </c>
    </row>
    <row r="129" spans="2:15" x14ac:dyDescent="0.15">
      <c r="B129" s="102" t="s">
        <v>158</v>
      </c>
      <c r="C129">
        <f t="shared" ref="C129:N129" si="80">ROUND(C71*C100/C119,0)</f>
        <v>144</v>
      </c>
      <c r="D129">
        <f t="shared" si="80"/>
        <v>111</v>
      </c>
      <c r="E129">
        <f t="shared" si="80"/>
        <v>110</v>
      </c>
      <c r="F129">
        <f t="shared" si="80"/>
        <v>126</v>
      </c>
      <c r="G129">
        <f t="shared" si="80"/>
        <v>183</v>
      </c>
      <c r="H129">
        <f t="shared" si="80"/>
        <v>161</v>
      </c>
      <c r="I129">
        <f t="shared" si="80"/>
        <v>221</v>
      </c>
      <c r="J129">
        <f t="shared" si="80"/>
        <v>221</v>
      </c>
      <c r="K129">
        <f t="shared" si="80"/>
        <v>234</v>
      </c>
      <c r="L129">
        <f t="shared" si="80"/>
        <v>751</v>
      </c>
      <c r="M129">
        <f t="shared" si="80"/>
        <v>490</v>
      </c>
      <c r="N129" s="49">
        <f t="shared" si="80"/>
        <v>777</v>
      </c>
      <c r="O129" s="49">
        <f t="shared" ref="O129" si="81">ROUND(O71*O100/O119,0)</f>
        <v>803</v>
      </c>
    </row>
    <row r="130" spans="2:15" x14ac:dyDescent="0.15">
      <c r="B130" s="103" t="s">
        <v>159</v>
      </c>
      <c r="C130">
        <f t="shared" ref="C130:N130" si="82">ROUND(C72*C101/C120,0)</f>
        <v>245</v>
      </c>
      <c r="D130">
        <f t="shared" si="82"/>
        <v>251</v>
      </c>
      <c r="E130">
        <f t="shared" si="82"/>
        <v>266</v>
      </c>
      <c r="F130">
        <f t="shared" si="82"/>
        <v>256</v>
      </c>
      <c r="G130">
        <f t="shared" si="82"/>
        <v>234</v>
      </c>
      <c r="H130">
        <f t="shared" si="82"/>
        <v>268</v>
      </c>
      <c r="I130">
        <f t="shared" si="82"/>
        <v>278</v>
      </c>
      <c r="J130">
        <f t="shared" si="82"/>
        <v>272</v>
      </c>
      <c r="K130">
        <f t="shared" si="82"/>
        <v>309</v>
      </c>
      <c r="L130">
        <f t="shared" si="82"/>
        <v>130</v>
      </c>
      <c r="M130">
        <f t="shared" si="82"/>
        <v>87</v>
      </c>
      <c r="N130" s="49">
        <f t="shared" si="82"/>
        <v>110</v>
      </c>
      <c r="O130" s="49">
        <f t="shared" ref="O130" si="83">ROUND(O72*O101/O120,0)</f>
        <v>106</v>
      </c>
    </row>
    <row r="131" spans="2:15" x14ac:dyDescent="0.15">
      <c r="B131" s="103" t="s">
        <v>160</v>
      </c>
      <c r="C131">
        <f t="shared" ref="C131:N131" si="84">ROUND(C73*C102/C121,0)</f>
        <v>69</v>
      </c>
      <c r="D131">
        <f t="shared" si="84"/>
        <v>79</v>
      </c>
      <c r="E131">
        <f t="shared" si="84"/>
        <v>118</v>
      </c>
      <c r="F131">
        <f t="shared" si="84"/>
        <v>10</v>
      </c>
      <c r="G131">
        <f t="shared" si="84"/>
        <v>42</v>
      </c>
      <c r="H131">
        <f t="shared" si="84"/>
        <v>29</v>
      </c>
      <c r="I131">
        <f t="shared" si="84"/>
        <v>46</v>
      </c>
      <c r="J131">
        <f t="shared" si="84"/>
        <v>180</v>
      </c>
      <c r="K131">
        <f t="shared" si="84"/>
        <v>211</v>
      </c>
      <c r="L131">
        <f t="shared" si="84"/>
        <v>388</v>
      </c>
      <c r="M131">
        <f t="shared" si="84"/>
        <v>254</v>
      </c>
      <c r="N131" s="49">
        <f t="shared" si="84"/>
        <v>274</v>
      </c>
      <c r="O131" s="49">
        <f t="shared" ref="O131" si="85">ROUND(O73*O102/O121,0)</f>
        <v>219</v>
      </c>
    </row>
    <row r="132" spans="2:15" x14ac:dyDescent="0.15">
      <c r="B132" s="103" t="s">
        <v>161</v>
      </c>
      <c r="C132">
        <f t="shared" ref="C132:N132" si="86">ROUND(C74*C103/C122,0)</f>
        <v>97</v>
      </c>
      <c r="D132">
        <f t="shared" si="86"/>
        <v>83</v>
      </c>
      <c r="E132">
        <f t="shared" si="86"/>
        <v>101</v>
      </c>
      <c r="F132">
        <f t="shared" si="86"/>
        <v>94</v>
      </c>
      <c r="G132">
        <f t="shared" si="86"/>
        <v>113</v>
      </c>
      <c r="H132">
        <f t="shared" si="86"/>
        <v>135</v>
      </c>
      <c r="I132">
        <f t="shared" si="86"/>
        <v>155</v>
      </c>
      <c r="J132">
        <f t="shared" si="86"/>
        <v>177</v>
      </c>
      <c r="K132">
        <f t="shared" si="86"/>
        <v>167</v>
      </c>
      <c r="L132">
        <f t="shared" si="86"/>
        <v>112</v>
      </c>
      <c r="M132">
        <f t="shared" si="86"/>
        <v>39</v>
      </c>
      <c r="N132" s="49">
        <f t="shared" si="86"/>
        <v>61</v>
      </c>
      <c r="O132" s="49">
        <f t="shared" ref="O132" si="87">ROUND(O74*O103/O122,0)</f>
        <v>89</v>
      </c>
    </row>
    <row r="133" spans="2:15" x14ac:dyDescent="0.15">
      <c r="B133" s="113" t="s">
        <v>162</v>
      </c>
      <c r="C133" s="118"/>
      <c r="D133" s="118"/>
      <c r="E133" s="118"/>
      <c r="F133" s="118"/>
      <c r="G133" s="118"/>
      <c r="H133" s="118"/>
      <c r="I133" s="118"/>
      <c r="N133" s="54"/>
      <c r="O133" s="54"/>
    </row>
    <row r="134" spans="2:15" x14ac:dyDescent="0.15">
      <c r="B134" s="103" t="s">
        <v>163</v>
      </c>
      <c r="C134">
        <f t="shared" ref="C134:K134" si="88">ROUND(C76*C105/C124,0)</f>
        <v>121</v>
      </c>
      <c r="D134">
        <f t="shared" si="88"/>
        <v>117</v>
      </c>
      <c r="E134">
        <f t="shared" si="88"/>
        <v>158</v>
      </c>
      <c r="F134">
        <f t="shared" si="88"/>
        <v>125</v>
      </c>
      <c r="G134">
        <f t="shared" si="88"/>
        <v>156</v>
      </c>
      <c r="H134">
        <f t="shared" si="88"/>
        <v>178</v>
      </c>
      <c r="I134">
        <f t="shared" si="88"/>
        <v>206</v>
      </c>
      <c r="J134">
        <f t="shared" si="88"/>
        <v>222</v>
      </c>
      <c r="K134">
        <f t="shared" si="88"/>
        <v>223</v>
      </c>
      <c r="L134" s="448">
        <v>0</v>
      </c>
      <c r="M134" s="448">
        <v>0</v>
      </c>
      <c r="N134" s="49">
        <v>0</v>
      </c>
      <c r="O134" s="49">
        <v>0</v>
      </c>
    </row>
    <row r="135" spans="2:15" x14ac:dyDescent="0.15">
      <c r="B135" s="106" t="s">
        <v>164</v>
      </c>
      <c r="C135">
        <f t="shared" ref="C135:K135" si="89">ROUND(C77*C106/C125,0)</f>
        <v>0</v>
      </c>
      <c r="D135">
        <f t="shared" si="89"/>
        <v>0</v>
      </c>
      <c r="E135">
        <f t="shared" si="89"/>
        <v>0</v>
      </c>
      <c r="F135">
        <f t="shared" si="89"/>
        <v>0</v>
      </c>
      <c r="G135">
        <f t="shared" si="89"/>
        <v>0</v>
      </c>
      <c r="H135">
        <f t="shared" si="89"/>
        <v>0</v>
      </c>
      <c r="I135">
        <f t="shared" si="89"/>
        <v>0</v>
      </c>
      <c r="J135">
        <f t="shared" si="89"/>
        <v>0</v>
      </c>
      <c r="K135">
        <f t="shared" si="89"/>
        <v>0</v>
      </c>
      <c r="L135">
        <f>ROUND(L77*L106/L125,0)</f>
        <v>0</v>
      </c>
      <c r="M135">
        <f>ROUND(M77*M106/M125,0)</f>
        <v>0</v>
      </c>
      <c r="N135" s="49">
        <f>ROUND(N77*N106/N125,0)</f>
        <v>0</v>
      </c>
      <c r="O135" s="49">
        <f>ROUND(O77*O106/O125,0)</f>
        <v>0</v>
      </c>
    </row>
    <row r="136" spans="2:15" x14ac:dyDescent="0.15">
      <c r="B136" s="43" t="s">
        <v>210</v>
      </c>
      <c r="C136" s="47">
        <f>SUM(C137:C143)</f>
        <v>644</v>
      </c>
      <c r="D136" s="47">
        <f t="shared" ref="D136:H136" si="90">SUM(D137:D143)</f>
        <v>618</v>
      </c>
      <c r="E136" s="47">
        <f t="shared" si="90"/>
        <v>735</v>
      </c>
      <c r="F136" s="47">
        <f t="shared" si="90"/>
        <v>642</v>
      </c>
      <c r="G136" s="47">
        <f t="shared" si="90"/>
        <v>699</v>
      </c>
      <c r="H136" s="47">
        <f t="shared" si="90"/>
        <v>741</v>
      </c>
      <c r="I136" s="47">
        <f t="shared" ref="I136:J136" si="91">SUM(I137:I143)</f>
        <v>898</v>
      </c>
      <c r="J136" s="47">
        <f t="shared" si="91"/>
        <v>1040</v>
      </c>
      <c r="K136" s="47">
        <f t="shared" ref="K136:L136" si="92">SUM(K137:K143)</f>
        <v>1192</v>
      </c>
      <c r="L136" s="47">
        <f t="shared" si="92"/>
        <v>1128</v>
      </c>
      <c r="M136" s="47">
        <f t="shared" ref="M136:N136" si="93">SUM(M137:M143)</f>
        <v>548</v>
      </c>
      <c r="N136" s="47">
        <f t="shared" si="93"/>
        <v>922</v>
      </c>
      <c r="O136" s="47">
        <f t="shared" ref="O136" si="94">SUM(O137:O143)</f>
        <v>951</v>
      </c>
    </row>
    <row r="137" spans="2:15" x14ac:dyDescent="0.15">
      <c r="B137" s="102" t="s">
        <v>158</v>
      </c>
      <c r="C137">
        <f t="shared" ref="C137:N137" si="95">ROUND(C71*C109/C119,0)</f>
        <v>208</v>
      </c>
      <c r="D137">
        <f t="shared" si="95"/>
        <v>221</v>
      </c>
      <c r="E137">
        <f t="shared" si="95"/>
        <v>271</v>
      </c>
      <c r="F137">
        <f t="shared" si="95"/>
        <v>233</v>
      </c>
      <c r="G137">
        <f t="shared" si="95"/>
        <v>243</v>
      </c>
      <c r="H137">
        <f t="shared" si="95"/>
        <v>332</v>
      </c>
      <c r="I137">
        <f t="shared" si="95"/>
        <v>430</v>
      </c>
      <c r="J137">
        <f t="shared" si="95"/>
        <v>470</v>
      </c>
      <c r="K137">
        <f t="shared" si="95"/>
        <v>564</v>
      </c>
      <c r="L137">
        <f t="shared" si="95"/>
        <v>502</v>
      </c>
      <c r="M137">
        <f t="shared" si="95"/>
        <v>437</v>
      </c>
      <c r="N137" s="49">
        <f t="shared" si="95"/>
        <v>648</v>
      </c>
      <c r="O137" s="49">
        <f t="shared" ref="O137" si="96">ROUND(O71*O109/O119,0)</f>
        <v>647</v>
      </c>
    </row>
    <row r="138" spans="2:15" x14ac:dyDescent="0.15">
      <c r="B138" s="103" t="s">
        <v>159</v>
      </c>
      <c r="C138">
        <f t="shared" ref="C138:N138" si="97">ROUND(C72*C110/C120,0)</f>
        <v>79</v>
      </c>
      <c r="D138">
        <f t="shared" si="97"/>
        <v>81</v>
      </c>
      <c r="E138">
        <f t="shared" si="97"/>
        <v>101</v>
      </c>
      <c r="F138">
        <f t="shared" si="97"/>
        <v>95</v>
      </c>
      <c r="G138">
        <f t="shared" si="97"/>
        <v>109</v>
      </c>
      <c r="H138">
        <f t="shared" si="97"/>
        <v>26</v>
      </c>
      <c r="I138">
        <f t="shared" si="97"/>
        <v>36</v>
      </c>
      <c r="J138">
        <f t="shared" si="97"/>
        <v>39</v>
      </c>
      <c r="K138">
        <f t="shared" si="97"/>
        <v>70</v>
      </c>
      <c r="L138">
        <f t="shared" si="97"/>
        <v>51</v>
      </c>
      <c r="M138">
        <f t="shared" si="97"/>
        <v>37</v>
      </c>
      <c r="N138" s="49">
        <f t="shared" si="97"/>
        <v>34</v>
      </c>
      <c r="O138" s="49">
        <f t="shared" ref="O138" si="98">ROUND(O72*O110/O120,0)</f>
        <v>42</v>
      </c>
    </row>
    <row r="139" spans="2:15" x14ac:dyDescent="0.15">
      <c r="B139" s="103" t="s">
        <v>160</v>
      </c>
      <c r="C139">
        <f t="shared" ref="C139:N139" si="99">ROUND(C73*C111/C121,0)</f>
        <v>35</v>
      </c>
      <c r="D139">
        <f t="shared" si="99"/>
        <v>52</v>
      </c>
      <c r="E139">
        <f t="shared" si="99"/>
        <v>45</v>
      </c>
      <c r="F139">
        <f t="shared" si="99"/>
        <v>48</v>
      </c>
      <c r="G139">
        <f t="shared" si="99"/>
        <v>42</v>
      </c>
      <c r="H139">
        <f t="shared" si="99"/>
        <v>10</v>
      </c>
      <c r="I139">
        <f t="shared" si="99"/>
        <v>12</v>
      </c>
      <c r="J139">
        <f t="shared" si="99"/>
        <v>0</v>
      </c>
      <c r="K139">
        <f t="shared" si="99"/>
        <v>5</v>
      </c>
      <c r="L139">
        <f t="shared" si="99"/>
        <v>3</v>
      </c>
      <c r="M139">
        <f t="shared" si="99"/>
        <v>0</v>
      </c>
      <c r="N139" s="49">
        <f t="shared" si="99"/>
        <v>1</v>
      </c>
      <c r="O139" s="49">
        <f t="shared" ref="O139" si="100">ROUND(O73*O111/O121,0)</f>
        <v>2</v>
      </c>
    </row>
    <row r="140" spans="2:15" x14ac:dyDescent="0.15">
      <c r="B140" s="459" t="s">
        <v>161</v>
      </c>
      <c r="C140" s="460">
        <f t="shared" ref="C140:O140" si="101">ROUND(C74*C112/C122,0)</f>
        <v>322</v>
      </c>
      <c r="D140" s="460">
        <f t="shared" si="101"/>
        <v>264</v>
      </c>
      <c r="E140" s="460">
        <f t="shared" si="101"/>
        <v>318</v>
      </c>
      <c r="F140" s="460">
        <f>ROUND(F74*F112/F122,0)-1</f>
        <v>266</v>
      </c>
      <c r="G140" s="460">
        <f>ROUND(G74*G112/G122,0)-1</f>
        <v>305</v>
      </c>
      <c r="H140" s="460">
        <f t="shared" si="101"/>
        <v>373</v>
      </c>
      <c r="I140" s="460">
        <f t="shared" si="101"/>
        <v>420</v>
      </c>
      <c r="J140" s="460">
        <f t="shared" si="101"/>
        <v>531</v>
      </c>
      <c r="K140" s="460">
        <f t="shared" si="101"/>
        <v>553</v>
      </c>
      <c r="L140" s="460">
        <f t="shared" si="101"/>
        <v>572</v>
      </c>
      <c r="M140" s="460">
        <f t="shared" si="101"/>
        <v>74</v>
      </c>
      <c r="N140" s="460">
        <f t="shared" si="101"/>
        <v>239</v>
      </c>
      <c r="O140" s="460">
        <f t="shared" si="101"/>
        <v>260</v>
      </c>
    </row>
    <row r="141" spans="2:15" x14ac:dyDescent="0.15">
      <c r="B141" s="113" t="s">
        <v>162</v>
      </c>
      <c r="C141" s="118"/>
      <c r="D141" s="118"/>
      <c r="E141" s="118"/>
      <c r="F141" s="118"/>
      <c r="G141" s="118"/>
      <c r="H141" s="118"/>
      <c r="I141" s="118"/>
      <c r="N141" s="54"/>
      <c r="O141" s="54"/>
    </row>
    <row r="142" spans="2:15" x14ac:dyDescent="0.15">
      <c r="B142" s="103" t="s">
        <v>163</v>
      </c>
      <c r="C142">
        <f t="shared" ref="C142:K142" si="102">ROUND(C76*C114/C124,0)</f>
        <v>0</v>
      </c>
      <c r="D142">
        <f t="shared" si="102"/>
        <v>0</v>
      </c>
      <c r="E142">
        <f t="shared" si="102"/>
        <v>0</v>
      </c>
      <c r="F142">
        <f t="shared" si="102"/>
        <v>0</v>
      </c>
      <c r="G142">
        <f t="shared" si="102"/>
        <v>0</v>
      </c>
      <c r="H142">
        <f t="shared" si="102"/>
        <v>0</v>
      </c>
      <c r="I142">
        <f t="shared" si="102"/>
        <v>0</v>
      </c>
      <c r="J142">
        <f t="shared" si="102"/>
        <v>0</v>
      </c>
      <c r="K142">
        <f t="shared" si="102"/>
        <v>0</v>
      </c>
      <c r="L142" s="448">
        <v>0</v>
      </c>
      <c r="M142" s="448">
        <v>0</v>
      </c>
      <c r="N142" s="49">
        <v>0</v>
      </c>
      <c r="O142" s="49">
        <v>0</v>
      </c>
    </row>
    <row r="143" spans="2:15" x14ac:dyDescent="0.15">
      <c r="B143" s="106" t="s">
        <v>164</v>
      </c>
      <c r="C143" s="61">
        <f t="shared" ref="C143:K143" si="103">ROUND(C77*C115/C125,0)</f>
        <v>0</v>
      </c>
      <c r="D143" s="61">
        <f t="shared" si="103"/>
        <v>0</v>
      </c>
      <c r="E143" s="61">
        <f t="shared" si="103"/>
        <v>0</v>
      </c>
      <c r="F143" s="61">
        <f t="shared" si="103"/>
        <v>0</v>
      </c>
      <c r="G143" s="61">
        <f t="shared" si="103"/>
        <v>0</v>
      </c>
      <c r="H143" s="61">
        <f t="shared" si="103"/>
        <v>0</v>
      </c>
      <c r="I143" s="61">
        <f t="shared" si="103"/>
        <v>0</v>
      </c>
      <c r="J143" s="61">
        <f t="shared" si="103"/>
        <v>0</v>
      </c>
      <c r="K143" s="61">
        <f t="shared" si="103"/>
        <v>0</v>
      </c>
      <c r="L143" s="61">
        <f>ROUND(L77*L115/L125,0)</f>
        <v>0</v>
      </c>
      <c r="M143" s="61">
        <f>ROUND(M77*M115/M125,0)</f>
        <v>0</v>
      </c>
      <c r="N143" s="53">
        <f>ROUND(N77*N115/N125,0)</f>
        <v>0</v>
      </c>
      <c r="O143" s="53">
        <f>ROUND(O77*O115/O125,0)</f>
        <v>0</v>
      </c>
    </row>
    <row r="144" spans="2:15" x14ac:dyDescent="0.15">
      <c r="B144" s="452" t="s">
        <v>492</v>
      </c>
      <c r="C144" s="451">
        <f>C128+C136-地域観光消費2!D41</f>
        <v>0</v>
      </c>
      <c r="D144" s="451">
        <f>D128+D136-地域観光消費2!E41</f>
        <v>0</v>
      </c>
      <c r="E144" s="451">
        <f>E128+E136-地域観光消費2!F41</f>
        <v>0</v>
      </c>
      <c r="F144" s="451">
        <f>F128+F136-地域観光消費2!G41</f>
        <v>0</v>
      </c>
      <c r="G144" s="451">
        <f>G128+G136-地域観光消費2!H41</f>
        <v>0</v>
      </c>
      <c r="H144" s="451">
        <f>H128+H136-地域観光消費2!I41</f>
        <v>0</v>
      </c>
      <c r="I144" s="451">
        <f>I128+I136-地域観光消費2!J41</f>
        <v>0</v>
      </c>
      <c r="J144" s="451">
        <f>J128+J136-地域観光消費2!K41</f>
        <v>0</v>
      </c>
      <c r="K144" s="451">
        <f>K128+K136-地域観光消費2!L41</f>
        <v>0</v>
      </c>
      <c r="L144" s="451">
        <f>L128+L136-地域観光消費2!M41</f>
        <v>0</v>
      </c>
      <c r="M144" s="451">
        <f>M128+M136-地域観光消費2!N41</f>
        <v>0</v>
      </c>
      <c r="N144" s="451">
        <f>N128+N136-地域観光消費2!O41</f>
        <v>0</v>
      </c>
      <c r="O144" s="451">
        <f>O128+O136-地域観光消費2!P41</f>
        <v>0</v>
      </c>
    </row>
    <row r="145" spans="1:15" x14ac:dyDescent="0.15">
      <c r="A145" t="s">
        <v>254</v>
      </c>
      <c r="B145" s="145" t="s">
        <v>255</v>
      </c>
      <c r="C145" s="68">
        <f>交通費単価!E22</f>
        <v>2440</v>
      </c>
      <c r="D145" s="68">
        <f>交通費単価!H22</f>
        <v>2440</v>
      </c>
      <c r="E145" s="54">
        <f>交通費単価!K22</f>
        <v>2440</v>
      </c>
      <c r="F145" s="68">
        <f>交通費単価!O22</f>
        <v>2440</v>
      </c>
      <c r="G145" s="68">
        <f>交通費単価!S22</f>
        <v>2440</v>
      </c>
      <c r="H145" s="68">
        <f>交通費単価!W22</f>
        <v>2440</v>
      </c>
      <c r="I145" s="68">
        <f>交通費単価!AA22</f>
        <v>2303</v>
      </c>
      <c r="J145" s="68">
        <f>交通費単価!AE22</f>
        <v>2090</v>
      </c>
      <c r="K145" s="68">
        <f>交通費単価!AI22</f>
        <v>1862</v>
      </c>
      <c r="L145" s="68">
        <f>交通費単価!AM22</f>
        <v>1659</v>
      </c>
      <c r="M145" s="68">
        <f>交通費単価!AQ22</f>
        <v>1478</v>
      </c>
      <c r="N145" s="68">
        <f>交通費単価!AU22</f>
        <v>1478</v>
      </c>
      <c r="O145" s="68">
        <f>交通費単価!AY22</f>
        <v>1478</v>
      </c>
    </row>
    <row r="146" spans="1:15" x14ac:dyDescent="0.15">
      <c r="B146" s="145" t="s">
        <v>256</v>
      </c>
      <c r="C146" s="68">
        <f>交通費単価!E23</f>
        <v>13180</v>
      </c>
      <c r="D146" s="68">
        <f>交通費単価!H23</f>
        <v>13180</v>
      </c>
      <c r="E146" s="54">
        <f>交通費単価!K23</f>
        <v>13180</v>
      </c>
      <c r="F146" s="68">
        <f>交通費単価!O23</f>
        <v>13580</v>
      </c>
      <c r="G146" s="68">
        <f>交通費単価!S23</f>
        <v>13590</v>
      </c>
      <c r="H146" s="68">
        <f>交通費単価!W23</f>
        <v>13580</v>
      </c>
      <c r="I146" s="68">
        <f>交通費単価!AA23</f>
        <v>12817</v>
      </c>
      <c r="J146" s="68">
        <f>交通費単価!AE23</f>
        <v>12450</v>
      </c>
      <c r="K146" s="68">
        <f>交通費単価!AI23</f>
        <v>12408</v>
      </c>
      <c r="L146" s="68">
        <f>交通費単価!AM23</f>
        <v>12611</v>
      </c>
      <c r="M146" s="68">
        <f>交通費単価!AQ23</f>
        <v>12792</v>
      </c>
      <c r="N146" s="68">
        <f>交通費単価!AU23</f>
        <v>11070</v>
      </c>
      <c r="O146" s="68">
        <f>交通費単価!AY23</f>
        <v>11070</v>
      </c>
    </row>
    <row r="147" spans="1:15" x14ac:dyDescent="0.15">
      <c r="A147" s="150" t="s">
        <v>260</v>
      </c>
      <c r="B147" s="146" t="s">
        <v>257</v>
      </c>
      <c r="C147" s="47">
        <f t="shared" ref="C147:N147" si="104">C7*C145/1000</f>
        <v>10167.48</v>
      </c>
      <c r="D147" s="47">
        <f t="shared" si="104"/>
        <v>10326.08</v>
      </c>
      <c r="E147" s="47">
        <f t="shared" si="104"/>
        <v>10728.68</v>
      </c>
      <c r="F147" s="47">
        <f t="shared" si="104"/>
        <v>10241.577920000002</v>
      </c>
      <c r="G147" s="47">
        <f t="shared" si="104"/>
        <v>9974.7199999999993</v>
      </c>
      <c r="H147" s="47">
        <f t="shared" si="104"/>
        <v>10362.68</v>
      </c>
      <c r="I147" s="47">
        <f t="shared" si="104"/>
        <v>9822.6335409999992</v>
      </c>
      <c r="J147" s="47">
        <f t="shared" si="104"/>
        <v>9248.25</v>
      </c>
      <c r="K147" s="47">
        <f t="shared" si="104"/>
        <v>8300.7960000000003</v>
      </c>
      <c r="L147" s="47">
        <f t="shared" si="104"/>
        <v>8059.9727880000009</v>
      </c>
      <c r="M147" s="47">
        <f t="shared" si="104"/>
        <v>5164.7557159999997</v>
      </c>
      <c r="N147" s="47">
        <f t="shared" si="104"/>
        <v>5751.1921220000004</v>
      </c>
      <c r="O147" s="47">
        <f t="shared" ref="O147" si="105">O7*O145/1000</f>
        <v>6479.5608680000005</v>
      </c>
    </row>
    <row r="148" spans="1:15" x14ac:dyDescent="0.15">
      <c r="B148" s="147" t="s">
        <v>258</v>
      </c>
      <c r="C148" s="49">
        <f t="shared" ref="C148:N148" si="106">C8*C146/1000</f>
        <v>3295</v>
      </c>
      <c r="D148" s="49">
        <f t="shared" si="106"/>
        <v>3097.3</v>
      </c>
      <c r="E148" s="49">
        <f t="shared" si="106"/>
        <v>3176.38</v>
      </c>
      <c r="F148" s="49">
        <f t="shared" si="106"/>
        <v>3004.6700599999999</v>
      </c>
      <c r="G148" s="49">
        <f t="shared" si="106"/>
        <v>2935.44</v>
      </c>
      <c r="H148" s="49">
        <f t="shared" si="106"/>
        <v>2824.64</v>
      </c>
      <c r="I148" s="49">
        <f t="shared" si="106"/>
        <v>2781.2890000000002</v>
      </c>
      <c r="J148" s="49">
        <f t="shared" si="106"/>
        <v>2851.05</v>
      </c>
      <c r="K148" s="49">
        <f t="shared" si="106"/>
        <v>2779.3919999999998</v>
      </c>
      <c r="L148" s="49">
        <f t="shared" si="106"/>
        <v>2697.8586190000001</v>
      </c>
      <c r="M148" s="49">
        <f t="shared" si="106"/>
        <v>1791.7498560000001</v>
      </c>
      <c r="N148" s="49">
        <f t="shared" si="106"/>
        <v>1967.7257099999997</v>
      </c>
      <c r="O148" s="49">
        <f t="shared" ref="O148" si="107">O8*O146/1000</f>
        <v>2276.2908900000002</v>
      </c>
    </row>
    <row r="149" spans="1:15" x14ac:dyDescent="0.15">
      <c r="A149" s="61"/>
      <c r="B149" s="148" t="s">
        <v>259</v>
      </c>
      <c r="C149" s="60">
        <f>C147+C148</f>
        <v>13462.48</v>
      </c>
      <c r="D149" s="60">
        <f t="shared" ref="D149:H149" si="108">D147+D148</f>
        <v>13423.380000000001</v>
      </c>
      <c r="E149" s="60">
        <f t="shared" si="108"/>
        <v>13905.060000000001</v>
      </c>
      <c r="F149" s="60">
        <f t="shared" si="108"/>
        <v>13246.247980000002</v>
      </c>
      <c r="G149" s="60">
        <f t="shared" si="108"/>
        <v>12910.16</v>
      </c>
      <c r="H149" s="60">
        <f t="shared" si="108"/>
        <v>13187.32</v>
      </c>
      <c r="I149" s="60">
        <f t="shared" ref="I149:J149" si="109">I147+I148</f>
        <v>12603.922541</v>
      </c>
      <c r="J149" s="60">
        <f t="shared" si="109"/>
        <v>12099.3</v>
      </c>
      <c r="K149" s="60">
        <f t="shared" ref="K149:L149" si="110">K147+K148</f>
        <v>11080.188</v>
      </c>
      <c r="L149" s="60">
        <f t="shared" si="110"/>
        <v>10757.831407000001</v>
      </c>
      <c r="M149" s="60">
        <f t="shared" ref="M149:N149" si="111">M147+M148</f>
        <v>6956.505572</v>
      </c>
      <c r="N149" s="60">
        <f t="shared" si="111"/>
        <v>7718.9178320000001</v>
      </c>
      <c r="O149" s="60">
        <f t="shared" ref="O149" si="112">O147+O148</f>
        <v>8755.8517580000007</v>
      </c>
    </row>
    <row r="150" spans="1:15" x14ac:dyDescent="0.15">
      <c r="A150" s="154" t="s">
        <v>261</v>
      </c>
      <c r="B150" s="151" t="s">
        <v>262</v>
      </c>
      <c r="C150" s="152">
        <f>ROUND(C152*C147/C149,0)</f>
        <v>11301</v>
      </c>
      <c r="D150" s="152">
        <f t="shared" ref="D150:H150" si="113">ROUND(D152*D147/D149,0)</f>
        <v>11655</v>
      </c>
      <c r="E150" s="152">
        <f t="shared" si="113"/>
        <v>11691</v>
      </c>
      <c r="F150" s="152">
        <f t="shared" si="113"/>
        <v>11103</v>
      </c>
      <c r="G150" s="152">
        <f t="shared" si="113"/>
        <v>10073</v>
      </c>
      <c r="H150" s="152">
        <f t="shared" si="113"/>
        <v>11904</v>
      </c>
      <c r="I150" s="152">
        <f t="shared" ref="I150:J150" si="114">ROUND(I152*I147/I149,0)</f>
        <v>12903</v>
      </c>
      <c r="J150" s="152">
        <f t="shared" si="114"/>
        <v>13307</v>
      </c>
      <c r="K150" s="152">
        <f t="shared" ref="K150:L150" si="115">ROUND(K152*K147/K149,0)</f>
        <v>12048</v>
      </c>
      <c r="L150" s="152">
        <f t="shared" si="115"/>
        <v>12832</v>
      </c>
      <c r="M150" s="152">
        <f t="shared" ref="M150:N150" si="116">ROUND(M152*M147/M149,0)</f>
        <v>7247</v>
      </c>
      <c r="N150" s="152">
        <f t="shared" si="116"/>
        <v>10380</v>
      </c>
      <c r="O150" s="152">
        <f t="shared" ref="O150" si="117">ROUND(O152*O147/O149,0)</f>
        <v>11716</v>
      </c>
    </row>
    <row r="151" spans="1:15" x14ac:dyDescent="0.15">
      <c r="B151" s="153" t="s">
        <v>263</v>
      </c>
      <c r="C151" s="50">
        <f>C152-C150</f>
        <v>3662</v>
      </c>
      <c r="D151" s="50">
        <f t="shared" ref="D151:H151" si="118">D152-D150</f>
        <v>3496</v>
      </c>
      <c r="E151" s="50">
        <f t="shared" si="118"/>
        <v>3461</v>
      </c>
      <c r="F151" s="50">
        <f t="shared" si="118"/>
        <v>3258</v>
      </c>
      <c r="G151" s="50">
        <f t="shared" si="118"/>
        <v>2965</v>
      </c>
      <c r="H151" s="50">
        <f t="shared" si="118"/>
        <v>3245</v>
      </c>
      <c r="I151" s="50">
        <f t="shared" ref="I151:J151" si="119">I152-I150</f>
        <v>3653</v>
      </c>
      <c r="J151" s="50">
        <f t="shared" si="119"/>
        <v>4102</v>
      </c>
      <c r="K151" s="50">
        <f t="shared" ref="K151:L151" si="120">K152-K150</f>
        <v>4034</v>
      </c>
      <c r="L151" s="50">
        <f t="shared" si="120"/>
        <v>4295</v>
      </c>
      <c r="M151" s="50">
        <f t="shared" ref="M151:N151" si="121">M152-M150</f>
        <v>2514</v>
      </c>
      <c r="N151" s="50">
        <f t="shared" si="121"/>
        <v>3552</v>
      </c>
      <c r="O151" s="50">
        <f t="shared" ref="O151" si="122">O152-O150</f>
        <v>4116</v>
      </c>
    </row>
    <row r="152" spans="1:15" x14ac:dyDescent="0.15">
      <c r="A152" s="61"/>
      <c r="B152" s="148" t="s">
        <v>264</v>
      </c>
      <c r="C152" s="60">
        <f>C83</f>
        <v>14963</v>
      </c>
      <c r="D152" s="60">
        <f t="shared" ref="D152:I152" si="123">D83</f>
        <v>15151</v>
      </c>
      <c r="E152" s="60">
        <f t="shared" si="123"/>
        <v>15152</v>
      </c>
      <c r="F152" s="60">
        <f t="shared" si="123"/>
        <v>14361</v>
      </c>
      <c r="G152" s="60">
        <f t="shared" si="123"/>
        <v>13038</v>
      </c>
      <c r="H152" s="60">
        <f t="shared" si="123"/>
        <v>15149</v>
      </c>
      <c r="I152" s="60">
        <f t="shared" si="123"/>
        <v>16556</v>
      </c>
      <c r="J152" s="60">
        <f t="shared" ref="J152:K152" si="124">J83</f>
        <v>17409</v>
      </c>
      <c r="K152" s="60">
        <f t="shared" si="124"/>
        <v>16082</v>
      </c>
      <c r="L152" s="60">
        <f t="shared" ref="L152:N152" si="125">L83</f>
        <v>17127</v>
      </c>
      <c r="M152" s="60">
        <f t="shared" si="125"/>
        <v>9761</v>
      </c>
      <c r="N152" s="60">
        <f t="shared" si="125"/>
        <v>13932</v>
      </c>
      <c r="O152" s="60">
        <f t="shared" ref="O152" si="126">O83</f>
        <v>15832</v>
      </c>
    </row>
    <row r="154" spans="1:15" x14ac:dyDescent="0.15">
      <c r="A154" t="s">
        <v>173</v>
      </c>
      <c r="B154" s="67"/>
      <c r="C154" s="345" t="s">
        <v>169</v>
      </c>
      <c r="D154" s="345" t="s">
        <v>70</v>
      </c>
      <c r="E154" s="789" t="s">
        <v>67</v>
      </c>
      <c r="F154" s="345" t="s">
        <v>61</v>
      </c>
      <c r="G154" s="345" t="s">
        <v>60</v>
      </c>
      <c r="H154" s="345" t="s">
        <v>75</v>
      </c>
      <c r="I154" s="345" t="s">
        <v>76</v>
      </c>
      <c r="J154" s="345" t="s">
        <v>395</v>
      </c>
      <c r="K154" s="345" t="s">
        <v>447</v>
      </c>
      <c r="L154" s="345" t="s">
        <v>466</v>
      </c>
      <c r="M154" s="396" t="s">
        <v>517</v>
      </c>
      <c r="N154" s="396" t="s">
        <v>2171</v>
      </c>
      <c r="O154" s="396" t="s">
        <v>2199</v>
      </c>
    </row>
    <row r="155" spans="1:15" x14ac:dyDescent="0.15">
      <c r="B155" t="s">
        <v>2192</v>
      </c>
      <c r="C155" s="49">
        <f>C156+C157</f>
        <v>8248</v>
      </c>
      <c r="D155" s="49">
        <f t="shared" ref="D155:H155" si="127">D156+D157</f>
        <v>8395</v>
      </c>
      <c r="E155" s="49">
        <f t="shared" si="127"/>
        <v>8071</v>
      </c>
      <c r="F155" s="49">
        <f t="shared" si="127"/>
        <v>7583</v>
      </c>
      <c r="G155" s="49">
        <f t="shared" si="127"/>
        <v>7032</v>
      </c>
      <c r="H155" s="49">
        <f t="shared" si="127"/>
        <v>8112</v>
      </c>
      <c r="I155" s="49">
        <f t="shared" ref="I155:J155" si="128">I156+I157</f>
        <v>8988</v>
      </c>
      <c r="J155" s="49">
        <f t="shared" si="128"/>
        <v>9386</v>
      </c>
      <c r="K155" s="49">
        <f t="shared" ref="K155:L155" si="129">K156+K157</f>
        <v>8398</v>
      </c>
      <c r="L155" s="49">
        <f t="shared" si="129"/>
        <v>9507</v>
      </c>
      <c r="M155" s="49">
        <f t="shared" ref="M155:N155" si="130">M156+M157</f>
        <v>5488</v>
      </c>
      <c r="N155" s="49">
        <f t="shared" si="130"/>
        <v>7894</v>
      </c>
      <c r="O155" s="49">
        <f t="shared" ref="O155" si="131">O156+O157</f>
        <v>8866</v>
      </c>
    </row>
    <row r="156" spans="1:15" x14ac:dyDescent="0.15">
      <c r="B156" s="457" t="s">
        <v>165</v>
      </c>
      <c r="C156" s="458">
        <f>ROUND(C150*C98/C116,0)</f>
        <v>6124</v>
      </c>
      <c r="D156" s="458">
        <f t="shared" ref="D156:O156" si="132">ROUND(D150*D98/D116,0)</f>
        <v>6449</v>
      </c>
      <c r="E156" s="458">
        <f t="shared" si="132"/>
        <v>6135</v>
      </c>
      <c r="F156" s="458">
        <f t="shared" si="132"/>
        <v>5812</v>
      </c>
      <c r="G156" s="458">
        <f t="shared" si="132"/>
        <v>5386</v>
      </c>
      <c r="H156" s="458">
        <f t="shared" si="132"/>
        <v>6236</v>
      </c>
      <c r="I156" s="458">
        <f t="shared" si="132"/>
        <v>6891</v>
      </c>
      <c r="J156" s="458">
        <f t="shared" si="132"/>
        <v>7033</v>
      </c>
      <c r="K156" s="458">
        <f t="shared" si="132"/>
        <v>6219</v>
      </c>
      <c r="L156" s="458">
        <f t="shared" si="132"/>
        <v>7223</v>
      </c>
      <c r="M156" s="458">
        <f t="shared" si="132"/>
        <v>4107</v>
      </c>
      <c r="N156" s="458">
        <f t="shared" si="132"/>
        <v>6023</v>
      </c>
      <c r="O156" s="458">
        <f t="shared" si="132"/>
        <v>6713</v>
      </c>
    </row>
    <row r="157" spans="1:15" x14ac:dyDescent="0.15">
      <c r="B157" s="103" t="s">
        <v>166</v>
      </c>
      <c r="C157" s="49">
        <f>ROUND(C151*C99/C117,0)</f>
        <v>2124</v>
      </c>
      <c r="D157" s="49">
        <f t="shared" ref="D157:H157" si="133">ROUND(D151*D99/D117,0)</f>
        <v>1946</v>
      </c>
      <c r="E157" s="49">
        <f t="shared" si="133"/>
        <v>1936</v>
      </c>
      <c r="F157" s="49">
        <f t="shared" si="133"/>
        <v>1771</v>
      </c>
      <c r="G157" s="49">
        <f t="shared" si="133"/>
        <v>1646</v>
      </c>
      <c r="H157" s="49">
        <f t="shared" si="133"/>
        <v>1876</v>
      </c>
      <c r="I157" s="49">
        <f t="shared" ref="I157:J157" si="134">ROUND(I151*I99/I117,0)</f>
        <v>2097</v>
      </c>
      <c r="J157" s="49">
        <f t="shared" si="134"/>
        <v>2353</v>
      </c>
      <c r="K157" s="49">
        <f t="shared" ref="K157:L157" si="135">ROUND(K151*K99/K117,0)</f>
        <v>2179</v>
      </c>
      <c r="L157" s="49">
        <f t="shared" si="135"/>
        <v>2284</v>
      </c>
      <c r="M157" s="49">
        <f t="shared" ref="M157:N157" si="136">ROUND(M151*M99/M117,0)</f>
        <v>1381</v>
      </c>
      <c r="N157" s="49">
        <f t="shared" si="136"/>
        <v>1871</v>
      </c>
      <c r="O157" s="49">
        <f t="shared" ref="O157" si="137">ROUND(O151*O99/O117,0)</f>
        <v>2153</v>
      </c>
    </row>
    <row r="158" spans="1:15" x14ac:dyDescent="0.15">
      <c r="B158" s="43" t="s">
        <v>210</v>
      </c>
      <c r="C158" s="47">
        <f>C159+C160</f>
        <v>6715</v>
      </c>
      <c r="D158" s="47">
        <f t="shared" ref="D158:H158" si="138">D159+D160</f>
        <v>6756</v>
      </c>
      <c r="E158" s="47">
        <f t="shared" si="138"/>
        <v>7081</v>
      </c>
      <c r="F158" s="47">
        <f t="shared" si="138"/>
        <v>6778</v>
      </c>
      <c r="G158" s="47">
        <f t="shared" si="138"/>
        <v>6006</v>
      </c>
      <c r="H158" s="47">
        <f t="shared" si="138"/>
        <v>7037</v>
      </c>
      <c r="I158" s="47">
        <f t="shared" ref="I158:J158" si="139">I159+I160</f>
        <v>7568</v>
      </c>
      <c r="J158" s="47">
        <f t="shared" si="139"/>
        <v>8023</v>
      </c>
      <c r="K158" s="47">
        <f t="shared" ref="K158:L158" si="140">K159+K160</f>
        <v>7684</v>
      </c>
      <c r="L158" s="47">
        <f t="shared" si="140"/>
        <v>7620</v>
      </c>
      <c r="M158" s="47">
        <f t="shared" ref="M158:N158" si="141">M159+M160</f>
        <v>4273</v>
      </c>
      <c r="N158" s="47">
        <f t="shared" si="141"/>
        <v>6038</v>
      </c>
      <c r="O158" s="47">
        <f t="shared" ref="O158" si="142">O159+O160</f>
        <v>6966</v>
      </c>
    </row>
    <row r="159" spans="1:15" x14ac:dyDescent="0.15">
      <c r="B159" s="102" t="s">
        <v>165</v>
      </c>
      <c r="C159" s="49">
        <f>ROUND(C150*C107/C116,0)</f>
        <v>5177</v>
      </c>
      <c r="D159" s="49">
        <f t="shared" ref="D159:H159" si="143">ROUND(D150*D107/D116,0)</f>
        <v>5206</v>
      </c>
      <c r="E159" s="49">
        <f t="shared" si="143"/>
        <v>5556</v>
      </c>
      <c r="F159" s="49">
        <f t="shared" si="143"/>
        <v>5291</v>
      </c>
      <c r="G159" s="49">
        <f t="shared" si="143"/>
        <v>4687</v>
      </c>
      <c r="H159" s="49">
        <f t="shared" si="143"/>
        <v>5668</v>
      </c>
      <c r="I159" s="49">
        <f t="shared" ref="I159:J159" si="144">ROUND(I150*I107/I116,0)</f>
        <v>6012</v>
      </c>
      <c r="J159" s="49">
        <f t="shared" si="144"/>
        <v>6274</v>
      </c>
      <c r="K159" s="49">
        <f t="shared" ref="K159:L159" si="145">ROUND(K150*K107/K116,0)</f>
        <v>5829</v>
      </c>
      <c r="L159" s="49">
        <f t="shared" si="145"/>
        <v>5609</v>
      </c>
      <c r="M159" s="49">
        <f t="shared" ref="M159:N159" si="146">ROUND(M150*M107/M116,0)</f>
        <v>3140</v>
      </c>
      <c r="N159" s="49">
        <f t="shared" si="146"/>
        <v>4357</v>
      </c>
      <c r="O159" s="49">
        <f t="shared" ref="O159" si="147">ROUND(O150*O107/O116,0)</f>
        <v>5003</v>
      </c>
    </row>
    <row r="160" spans="1:15" x14ac:dyDescent="0.15">
      <c r="B160" s="106" t="s">
        <v>166</v>
      </c>
      <c r="C160" s="53">
        <f>ROUND(C151*C108/C117,0)</f>
        <v>1538</v>
      </c>
      <c r="D160" s="53">
        <f t="shared" ref="D160:H160" si="148">ROUND(D151*D108/D117,0)</f>
        <v>1550</v>
      </c>
      <c r="E160" s="53">
        <f t="shared" si="148"/>
        <v>1525</v>
      </c>
      <c r="F160" s="53">
        <f t="shared" si="148"/>
        <v>1487</v>
      </c>
      <c r="G160" s="53">
        <f t="shared" si="148"/>
        <v>1319</v>
      </c>
      <c r="H160" s="53">
        <f t="shared" si="148"/>
        <v>1369</v>
      </c>
      <c r="I160" s="53">
        <f t="shared" ref="I160:J160" si="149">ROUND(I151*I108/I117,0)</f>
        <v>1556</v>
      </c>
      <c r="J160" s="53">
        <f t="shared" si="149"/>
        <v>1749</v>
      </c>
      <c r="K160" s="53">
        <f t="shared" ref="K160:L160" si="150">ROUND(K151*K108/K117,0)</f>
        <v>1855</v>
      </c>
      <c r="L160" s="53">
        <f t="shared" si="150"/>
        <v>2011</v>
      </c>
      <c r="M160" s="53">
        <f t="shared" ref="M160:N160" si="151">ROUND(M151*M108/M117,0)</f>
        <v>1133</v>
      </c>
      <c r="N160" s="53">
        <f t="shared" si="151"/>
        <v>1681</v>
      </c>
      <c r="O160" s="53">
        <f t="shared" ref="O160" si="152">ROUND(O151*O108/O117,0)</f>
        <v>1963</v>
      </c>
    </row>
    <row r="161" spans="1:16" x14ac:dyDescent="0.15">
      <c r="B161" s="452" t="s">
        <v>492</v>
      </c>
      <c r="C161" s="451">
        <f>C155+C158-地域観光消費2!D42</f>
        <v>0</v>
      </c>
      <c r="D161" s="451">
        <f>D155+D158-地域観光消費2!E42</f>
        <v>0</v>
      </c>
      <c r="E161" s="451">
        <f>E155+E158-地域観光消費2!F42</f>
        <v>0</v>
      </c>
      <c r="F161" s="451">
        <f>F155+F158-地域観光消費2!G42</f>
        <v>0</v>
      </c>
      <c r="G161" s="451">
        <f>G155+G158-地域観光消費2!H42</f>
        <v>0</v>
      </c>
      <c r="H161" s="451">
        <f>H155+H158-地域観光消費2!I42</f>
        <v>0</v>
      </c>
      <c r="I161" s="451">
        <f>I155+I158-地域観光消費2!J42</f>
        <v>0</v>
      </c>
      <c r="J161" s="451">
        <f>J155+J158-地域観光消費2!K42</f>
        <v>0</v>
      </c>
      <c r="K161" s="451">
        <f>K155+K158-地域観光消費2!L42</f>
        <v>0</v>
      </c>
      <c r="L161" s="451">
        <f>L155+L158-地域観光消費2!M42</f>
        <v>0</v>
      </c>
      <c r="M161" s="451">
        <f>M155+M158-地域観光消費2!N42</f>
        <v>0</v>
      </c>
      <c r="N161" s="451">
        <f>N155+N158-地域観光消費2!O42</f>
        <v>0</v>
      </c>
      <c r="O161" s="451">
        <f>O155+O158-地域観光消費2!P42</f>
        <v>0</v>
      </c>
    </row>
    <row r="164" spans="1:16" x14ac:dyDescent="0.15">
      <c r="A164" t="s">
        <v>174</v>
      </c>
      <c r="B164" s="67"/>
      <c r="C164" s="345" t="s">
        <v>169</v>
      </c>
      <c r="D164" s="345" t="s">
        <v>70</v>
      </c>
      <c r="E164" s="789" t="s">
        <v>67</v>
      </c>
      <c r="F164" s="345" t="s">
        <v>61</v>
      </c>
      <c r="G164" s="345" t="s">
        <v>60</v>
      </c>
      <c r="H164" s="345" t="s">
        <v>75</v>
      </c>
      <c r="I164" s="345" t="s">
        <v>76</v>
      </c>
      <c r="J164" s="345" t="s">
        <v>395</v>
      </c>
      <c r="K164" s="345" t="s">
        <v>447</v>
      </c>
      <c r="L164" s="345" t="s">
        <v>467</v>
      </c>
      <c r="M164" s="345" t="s">
        <v>514</v>
      </c>
      <c r="N164" s="345" t="s">
        <v>2170</v>
      </c>
      <c r="O164" s="396" t="s">
        <v>2199</v>
      </c>
    </row>
    <row r="165" spans="1:16" x14ac:dyDescent="0.15">
      <c r="B165" s="43" t="s">
        <v>2192</v>
      </c>
      <c r="C165" s="47">
        <f>C166+C167</f>
        <v>8635</v>
      </c>
      <c r="D165" s="47">
        <f t="shared" ref="D165:H165" si="153">D166+D167</f>
        <v>8699</v>
      </c>
      <c r="E165" s="47">
        <f t="shared" si="153"/>
        <v>8192</v>
      </c>
      <c r="F165" s="47">
        <f t="shared" si="153"/>
        <v>7937</v>
      </c>
      <c r="G165" s="47">
        <f t="shared" si="153"/>
        <v>7471</v>
      </c>
      <c r="H165" s="47">
        <f t="shared" si="153"/>
        <v>8330</v>
      </c>
      <c r="I165" s="47">
        <f t="shared" ref="I165:J165" si="154">I166+I167</f>
        <v>9304</v>
      </c>
      <c r="J165" s="47">
        <f t="shared" si="154"/>
        <v>9700</v>
      </c>
      <c r="K165" s="47">
        <f t="shared" ref="K165:L165" si="155">K166+K167</f>
        <v>9599</v>
      </c>
      <c r="L165" s="47">
        <f t="shared" si="155"/>
        <v>11629</v>
      </c>
      <c r="M165" s="47">
        <f t="shared" ref="M165:N165" si="156">M166+M167</f>
        <v>7092</v>
      </c>
      <c r="N165" s="47">
        <f t="shared" si="156"/>
        <v>9581</v>
      </c>
      <c r="O165" s="47">
        <f t="shared" ref="O165" si="157">O166+O167</f>
        <v>11584</v>
      </c>
    </row>
    <row r="166" spans="1:16" x14ac:dyDescent="0.15">
      <c r="B166" s="457" t="s">
        <v>165</v>
      </c>
      <c r="C166" s="458">
        <f>ROUND(C86*C98/C116,0)</f>
        <v>7408</v>
      </c>
      <c r="D166" s="458">
        <f t="shared" ref="D166:O166" si="158">ROUND(D86*D98/D116,0)</f>
        <v>7601</v>
      </c>
      <c r="E166" s="458">
        <f t="shared" si="158"/>
        <v>7020</v>
      </c>
      <c r="F166" s="458">
        <f t="shared" si="158"/>
        <v>6987</v>
      </c>
      <c r="G166" s="458">
        <f t="shared" si="158"/>
        <v>6548</v>
      </c>
      <c r="H166" s="458">
        <f t="shared" si="158"/>
        <v>7174</v>
      </c>
      <c r="I166" s="458">
        <f t="shared" si="158"/>
        <v>8077</v>
      </c>
      <c r="J166" s="458">
        <f t="shared" si="158"/>
        <v>8402</v>
      </c>
      <c r="K166" s="458">
        <f t="shared" si="158"/>
        <v>8444</v>
      </c>
      <c r="L166" s="458">
        <f t="shared" si="158"/>
        <v>10618</v>
      </c>
      <c r="M166" s="458">
        <f t="shared" si="158"/>
        <v>6455</v>
      </c>
      <c r="N166" s="458">
        <f t="shared" si="158"/>
        <v>8797</v>
      </c>
      <c r="O166" s="458">
        <f t="shared" si="158"/>
        <v>10586</v>
      </c>
      <c r="P166" t="s">
        <v>495</v>
      </c>
    </row>
    <row r="167" spans="1:16" x14ac:dyDescent="0.15">
      <c r="B167" s="103" t="s">
        <v>166</v>
      </c>
      <c r="C167" s="49">
        <f>ROUND(C87*C99/C117,0)</f>
        <v>1227</v>
      </c>
      <c r="D167" s="49">
        <f t="shared" ref="D167:I167" si="159">ROUND(D87*D99/D117,0)</f>
        <v>1098</v>
      </c>
      <c r="E167" s="49">
        <f t="shared" si="159"/>
        <v>1172</v>
      </c>
      <c r="F167" s="49">
        <f t="shared" si="159"/>
        <v>950</v>
      </c>
      <c r="G167" s="49">
        <f t="shared" si="159"/>
        <v>923</v>
      </c>
      <c r="H167" s="49">
        <f t="shared" si="159"/>
        <v>1156</v>
      </c>
      <c r="I167" s="49">
        <f t="shared" si="159"/>
        <v>1227</v>
      </c>
      <c r="J167" s="49">
        <f t="shared" ref="J167:K167" si="160">ROUND(J87*J99/J117,0)</f>
        <v>1298</v>
      </c>
      <c r="K167" s="49">
        <f t="shared" si="160"/>
        <v>1155</v>
      </c>
      <c r="L167" s="49">
        <f t="shared" ref="L167:M167" si="161">ROUND(L87*L99/L117,0)</f>
        <v>1011</v>
      </c>
      <c r="M167" s="49">
        <f t="shared" si="161"/>
        <v>637</v>
      </c>
      <c r="N167" s="49">
        <f t="shared" ref="N167:O167" si="162">ROUND(N87*N99/N117,0)</f>
        <v>784</v>
      </c>
      <c r="O167" s="49">
        <f t="shared" si="162"/>
        <v>998</v>
      </c>
    </row>
    <row r="168" spans="1:16" x14ac:dyDescent="0.15">
      <c r="B168" s="43" t="s">
        <v>210</v>
      </c>
      <c r="C168" s="47">
        <f>C169+C170</f>
        <v>7151</v>
      </c>
      <c r="D168" s="47">
        <f t="shared" ref="D168:H168" si="163">D169+D170</f>
        <v>7010</v>
      </c>
      <c r="E168" s="47">
        <f t="shared" si="163"/>
        <v>7281</v>
      </c>
      <c r="F168" s="47">
        <f t="shared" si="163"/>
        <v>7159</v>
      </c>
      <c r="G168" s="47">
        <f t="shared" si="163"/>
        <v>6438</v>
      </c>
      <c r="H168" s="47">
        <f t="shared" si="163"/>
        <v>7366</v>
      </c>
      <c r="I168" s="47">
        <f t="shared" ref="I168:J168" si="164">I169+I170</f>
        <v>7957</v>
      </c>
      <c r="J168" s="47">
        <f t="shared" si="164"/>
        <v>8461</v>
      </c>
      <c r="K168" s="47">
        <f t="shared" ref="K168:L168" si="165">K169+K170</f>
        <v>8897</v>
      </c>
      <c r="L168" s="47">
        <f t="shared" si="165"/>
        <v>9135</v>
      </c>
      <c r="M168" s="47">
        <f t="shared" ref="M168:N168" si="166">M169+M170</f>
        <v>5456</v>
      </c>
      <c r="N168" s="47">
        <f t="shared" si="166"/>
        <v>7069</v>
      </c>
      <c r="O168" s="47">
        <f t="shared" ref="O168" si="167">O169+O170</f>
        <v>8798</v>
      </c>
    </row>
    <row r="169" spans="1:16" x14ac:dyDescent="0.15">
      <c r="B169" s="102" t="s">
        <v>165</v>
      </c>
      <c r="C169" s="49">
        <f>ROUND(C86*C107/C116,0)</f>
        <v>6263</v>
      </c>
      <c r="D169" s="49">
        <f t="shared" ref="D169:I169" si="168">ROUND(D86*D107/D116,0)</f>
        <v>6135</v>
      </c>
      <c r="E169" s="49">
        <f t="shared" si="168"/>
        <v>6358</v>
      </c>
      <c r="F169" s="49">
        <f t="shared" si="168"/>
        <v>6362</v>
      </c>
      <c r="G169" s="49">
        <f t="shared" si="168"/>
        <v>5699</v>
      </c>
      <c r="H169" s="49">
        <f t="shared" si="168"/>
        <v>6522</v>
      </c>
      <c r="I169" s="49">
        <f t="shared" si="168"/>
        <v>7046</v>
      </c>
      <c r="J169" s="49">
        <f t="shared" ref="J169:K169" si="169">ROUND(J86*J107/J116,0)</f>
        <v>7496</v>
      </c>
      <c r="K169" s="49">
        <f t="shared" si="169"/>
        <v>7914</v>
      </c>
      <c r="L169" s="49">
        <f t="shared" ref="L169:M169" si="170">ROUND(L86*L107/L116,0)</f>
        <v>8246</v>
      </c>
      <c r="M169" s="49">
        <f t="shared" si="170"/>
        <v>4934</v>
      </c>
      <c r="N169" s="49">
        <f t="shared" ref="N169:O169" si="171">ROUND(N86*N107/N116,0)</f>
        <v>6364</v>
      </c>
      <c r="O169" s="49">
        <f t="shared" si="171"/>
        <v>7888</v>
      </c>
    </row>
    <row r="170" spans="1:16" x14ac:dyDescent="0.15">
      <c r="B170" s="106" t="s">
        <v>166</v>
      </c>
      <c r="C170" s="53">
        <f>ROUND(C87*C108/C117,0)</f>
        <v>888</v>
      </c>
      <c r="D170" s="53">
        <f t="shared" ref="D170:I170" si="172">ROUND(D87*D108/D117,0)</f>
        <v>875</v>
      </c>
      <c r="E170" s="53">
        <f t="shared" si="172"/>
        <v>923</v>
      </c>
      <c r="F170" s="53">
        <f t="shared" si="172"/>
        <v>797</v>
      </c>
      <c r="G170" s="53">
        <f t="shared" si="172"/>
        <v>739</v>
      </c>
      <c r="H170" s="53">
        <f t="shared" si="172"/>
        <v>844</v>
      </c>
      <c r="I170" s="53">
        <f t="shared" si="172"/>
        <v>911</v>
      </c>
      <c r="J170" s="53">
        <f t="shared" ref="J170:K170" si="173">ROUND(J87*J108/J117,0)</f>
        <v>965</v>
      </c>
      <c r="K170" s="53">
        <f t="shared" si="173"/>
        <v>983</v>
      </c>
      <c r="L170" s="53">
        <f t="shared" ref="L170:M170" si="174">ROUND(L87*L108/L117,0)</f>
        <v>889</v>
      </c>
      <c r="M170" s="53">
        <f t="shared" si="174"/>
        <v>522</v>
      </c>
      <c r="N170" s="53">
        <f t="shared" ref="N170:O170" si="175">ROUND(N87*N108/N117,0)</f>
        <v>705</v>
      </c>
      <c r="O170" s="53">
        <f t="shared" si="175"/>
        <v>910</v>
      </c>
    </row>
    <row r="171" spans="1:16" x14ac:dyDescent="0.15">
      <c r="B171" s="452" t="s">
        <v>492</v>
      </c>
      <c r="C171" s="453">
        <f>C165+C168-地域観光消費2!D43</f>
        <v>0</v>
      </c>
      <c r="D171" s="453">
        <f>D165+D168-地域観光消費2!E43</f>
        <v>0</v>
      </c>
      <c r="E171" s="453">
        <f>E165+E168-地域観光消費2!F43</f>
        <v>0</v>
      </c>
      <c r="F171" s="453">
        <f>F165+F168-地域観光消費2!G43</f>
        <v>0</v>
      </c>
      <c r="G171" s="453">
        <f>G165+G168-地域観光消費2!H43</f>
        <v>0</v>
      </c>
      <c r="H171" s="453">
        <f>H165+H168-地域観光消費2!I43</f>
        <v>0</v>
      </c>
      <c r="I171" s="453">
        <f>I165+I168-地域観光消費2!J43</f>
        <v>0</v>
      </c>
      <c r="J171" s="453">
        <f>J165+J168-地域観光消費2!K43</f>
        <v>0</v>
      </c>
      <c r="K171" s="453">
        <f>K165+K168-地域観光消費2!L43</f>
        <v>0</v>
      </c>
      <c r="L171" s="453">
        <f>L165+L168-地域観光消費2!M43</f>
        <v>0</v>
      </c>
      <c r="M171" s="453">
        <f>M165+M168-地域観光消費2!N43</f>
        <v>0</v>
      </c>
      <c r="N171" s="453">
        <f>N165+N168-地域観光消費2!O43</f>
        <v>0</v>
      </c>
      <c r="O171" s="453">
        <f>O165+O168-地域観光消費2!P43</f>
        <v>0</v>
      </c>
    </row>
    <row r="172" spans="1:16" x14ac:dyDescent="0.15">
      <c r="A172" s="93" t="s">
        <v>382</v>
      </c>
      <c r="F172" s="212" t="s">
        <v>491</v>
      </c>
      <c r="K172" s="159" t="s">
        <v>168</v>
      </c>
    </row>
    <row r="173" spans="1:16" x14ac:dyDescent="0.15">
      <c r="A173" s="962" t="s">
        <v>381</v>
      </c>
      <c r="B173" s="962"/>
      <c r="C173" s="67" t="s">
        <v>169</v>
      </c>
      <c r="D173" s="67" t="s">
        <v>303</v>
      </c>
      <c r="E173" s="67" t="s">
        <v>304</v>
      </c>
      <c r="F173" s="67" t="s">
        <v>305</v>
      </c>
      <c r="G173" s="67" t="s">
        <v>306</v>
      </c>
      <c r="H173" s="67" t="s">
        <v>307</v>
      </c>
      <c r="I173" s="67" t="s">
        <v>316</v>
      </c>
      <c r="J173" s="67" t="s">
        <v>404</v>
      </c>
      <c r="K173" s="67" t="s">
        <v>445</v>
      </c>
      <c r="L173" s="67" t="s">
        <v>467</v>
      </c>
      <c r="M173" s="345" t="s">
        <v>514</v>
      </c>
      <c r="N173" s="345" t="s">
        <v>2170</v>
      </c>
      <c r="O173" s="396" t="s">
        <v>2199</v>
      </c>
    </row>
    <row r="174" spans="1:16" x14ac:dyDescent="0.15">
      <c r="A174" s="43" t="s">
        <v>372</v>
      </c>
      <c r="B174" s="43" t="s">
        <v>370</v>
      </c>
      <c r="C174" s="59">
        <f>C156+C159</f>
        <v>11301</v>
      </c>
      <c r="D174" s="59">
        <f t="shared" ref="D174:I174" si="176">D156+D159</f>
        <v>11655</v>
      </c>
      <c r="E174" s="59">
        <f t="shared" si="176"/>
        <v>11691</v>
      </c>
      <c r="F174" s="59">
        <f t="shared" si="176"/>
        <v>11103</v>
      </c>
      <c r="G174" s="59">
        <f t="shared" si="176"/>
        <v>10073</v>
      </c>
      <c r="H174" s="59">
        <f t="shared" si="176"/>
        <v>11904</v>
      </c>
      <c r="I174" s="59">
        <f t="shared" si="176"/>
        <v>12903</v>
      </c>
      <c r="J174" s="59">
        <f t="shared" ref="J174:K174" si="177">J156+J159</f>
        <v>13307</v>
      </c>
      <c r="K174" s="59">
        <f t="shared" si="177"/>
        <v>12048</v>
      </c>
      <c r="L174" s="59">
        <f t="shared" ref="L174:M174" si="178">L156+L159</f>
        <v>12832</v>
      </c>
      <c r="M174" s="59">
        <f t="shared" si="178"/>
        <v>7247</v>
      </c>
      <c r="N174" s="59">
        <f t="shared" ref="N174:O174" si="179">N156+N159</f>
        <v>10380</v>
      </c>
      <c r="O174" s="59">
        <f t="shared" si="179"/>
        <v>11716</v>
      </c>
    </row>
    <row r="175" spans="1:16" x14ac:dyDescent="0.15">
      <c r="B175" t="s">
        <v>371</v>
      </c>
      <c r="C175" s="68">
        <f>C166+C169</f>
        <v>13671</v>
      </c>
      <c r="D175" s="68">
        <f t="shared" ref="D175:I175" si="180">D166+D169</f>
        <v>13736</v>
      </c>
      <c r="E175" s="68">
        <f t="shared" si="180"/>
        <v>13378</v>
      </c>
      <c r="F175" s="68">
        <f t="shared" si="180"/>
        <v>13349</v>
      </c>
      <c r="G175" s="68">
        <f t="shared" si="180"/>
        <v>12247</v>
      </c>
      <c r="H175" s="68">
        <f t="shared" si="180"/>
        <v>13696</v>
      </c>
      <c r="I175" s="68">
        <f t="shared" si="180"/>
        <v>15123</v>
      </c>
      <c r="J175" s="68">
        <f t="shared" ref="J175:K175" si="181">J166+J169</f>
        <v>15898</v>
      </c>
      <c r="K175" s="68">
        <f t="shared" si="181"/>
        <v>16358</v>
      </c>
      <c r="L175" s="68">
        <f t="shared" ref="L175:M175" si="182">L166+L169</f>
        <v>18864</v>
      </c>
      <c r="M175" s="68">
        <f t="shared" si="182"/>
        <v>11389</v>
      </c>
      <c r="N175" s="68">
        <f t="shared" ref="N175:O175" si="183">N166+N169</f>
        <v>15161</v>
      </c>
      <c r="O175" s="68">
        <f t="shared" si="183"/>
        <v>18474</v>
      </c>
    </row>
    <row r="176" spans="1:16" x14ac:dyDescent="0.15">
      <c r="A176" s="61"/>
      <c r="B176" s="67" t="s">
        <v>369</v>
      </c>
      <c r="C176" s="239">
        <f>SUM(C174:C175)</f>
        <v>24972</v>
      </c>
      <c r="D176" s="239">
        <f t="shared" ref="D176:I176" si="184">SUM(D174:D175)</f>
        <v>25391</v>
      </c>
      <c r="E176" s="239">
        <f t="shared" si="184"/>
        <v>25069</v>
      </c>
      <c r="F176" s="239">
        <f t="shared" si="184"/>
        <v>24452</v>
      </c>
      <c r="G176" s="239">
        <f t="shared" si="184"/>
        <v>22320</v>
      </c>
      <c r="H176" s="239">
        <f t="shared" si="184"/>
        <v>25600</v>
      </c>
      <c r="I176" s="239">
        <f t="shared" si="184"/>
        <v>28026</v>
      </c>
      <c r="J176" s="239">
        <f t="shared" ref="J176:K176" si="185">SUM(J174:J175)</f>
        <v>29205</v>
      </c>
      <c r="K176" s="239">
        <f t="shared" si="185"/>
        <v>28406</v>
      </c>
      <c r="L176" s="239">
        <f t="shared" ref="L176:M176" si="186">SUM(L174:L175)</f>
        <v>31696</v>
      </c>
      <c r="M176" s="239">
        <f t="shared" si="186"/>
        <v>18636</v>
      </c>
      <c r="N176" s="239">
        <f t="shared" ref="N176:O176" si="187">SUM(N174:N175)</f>
        <v>25541</v>
      </c>
      <c r="O176" s="239">
        <f t="shared" si="187"/>
        <v>30190</v>
      </c>
    </row>
    <row r="177" spans="1:15" x14ac:dyDescent="0.15">
      <c r="A177" s="43" t="s">
        <v>373</v>
      </c>
      <c r="B177" s="43" t="s">
        <v>374</v>
      </c>
      <c r="C177" s="59">
        <f>C128+C136</f>
        <v>1320</v>
      </c>
      <c r="D177" s="59">
        <f t="shared" ref="D177:I177" si="188">D128+D136</f>
        <v>1259</v>
      </c>
      <c r="E177" s="59">
        <f t="shared" si="188"/>
        <v>1488</v>
      </c>
      <c r="F177" s="59">
        <f t="shared" si="188"/>
        <v>1253</v>
      </c>
      <c r="G177" s="59">
        <f t="shared" si="188"/>
        <v>1427</v>
      </c>
      <c r="H177" s="59">
        <f t="shared" si="188"/>
        <v>1512</v>
      </c>
      <c r="I177" s="59">
        <f t="shared" si="188"/>
        <v>1804</v>
      </c>
      <c r="J177" s="59">
        <f t="shared" ref="J177:K177" si="189">J128+J136</f>
        <v>2112</v>
      </c>
      <c r="K177" s="59">
        <f t="shared" si="189"/>
        <v>2336</v>
      </c>
      <c r="L177" s="59">
        <f t="shared" ref="L177:M177" si="190">L128+L136</f>
        <v>2509</v>
      </c>
      <c r="M177" s="59">
        <f t="shared" si="190"/>
        <v>1418</v>
      </c>
      <c r="N177" s="59">
        <f t="shared" ref="N177:O177" si="191">N128+N136</f>
        <v>2144</v>
      </c>
      <c r="O177" s="59">
        <f t="shared" si="191"/>
        <v>2168</v>
      </c>
    </row>
    <row r="178" spans="1:15" x14ac:dyDescent="0.15">
      <c r="B178" t="s">
        <v>370</v>
      </c>
      <c r="C178" s="68">
        <f>C157+C160</f>
        <v>3662</v>
      </c>
      <c r="D178" s="68">
        <f t="shared" ref="D178:I178" si="192">D157+D160</f>
        <v>3496</v>
      </c>
      <c r="E178" s="68">
        <f t="shared" si="192"/>
        <v>3461</v>
      </c>
      <c r="F178" s="68">
        <f t="shared" si="192"/>
        <v>3258</v>
      </c>
      <c r="G178" s="68">
        <f t="shared" si="192"/>
        <v>2965</v>
      </c>
      <c r="H178" s="68">
        <f t="shared" si="192"/>
        <v>3245</v>
      </c>
      <c r="I178" s="68">
        <f t="shared" si="192"/>
        <v>3653</v>
      </c>
      <c r="J178" s="68">
        <f t="shared" ref="J178:K178" si="193">J157+J160</f>
        <v>4102</v>
      </c>
      <c r="K178" s="68">
        <f t="shared" si="193"/>
        <v>4034</v>
      </c>
      <c r="L178" s="68">
        <f t="shared" ref="L178:N178" si="194">L157+L160</f>
        <v>4295</v>
      </c>
      <c r="M178" s="68">
        <f t="shared" si="194"/>
        <v>2514</v>
      </c>
      <c r="N178" s="134">
        <f t="shared" si="194"/>
        <v>3552</v>
      </c>
      <c r="O178" s="134">
        <f t="shared" ref="O178" si="195">O157+O160</f>
        <v>4116</v>
      </c>
    </row>
    <row r="179" spans="1:15" x14ac:dyDescent="0.15">
      <c r="B179" t="s">
        <v>371</v>
      </c>
      <c r="C179" s="68">
        <f>C167+C170</f>
        <v>2115</v>
      </c>
      <c r="D179" s="68">
        <f t="shared" ref="D179:I179" si="196">D167+D170</f>
        <v>1973</v>
      </c>
      <c r="E179" s="68">
        <f t="shared" si="196"/>
        <v>2095</v>
      </c>
      <c r="F179" s="68">
        <f t="shared" si="196"/>
        <v>1747</v>
      </c>
      <c r="G179" s="68">
        <f t="shared" si="196"/>
        <v>1662</v>
      </c>
      <c r="H179" s="68">
        <f t="shared" si="196"/>
        <v>2000</v>
      </c>
      <c r="I179" s="68">
        <f t="shared" si="196"/>
        <v>2138</v>
      </c>
      <c r="J179" s="68">
        <f t="shared" ref="J179:K179" si="197">J167+J170</f>
        <v>2263</v>
      </c>
      <c r="K179" s="68">
        <f t="shared" si="197"/>
        <v>2138</v>
      </c>
      <c r="L179" s="68">
        <f t="shared" ref="L179:M179" si="198">L167+L170</f>
        <v>1900</v>
      </c>
      <c r="M179" s="68">
        <f t="shared" si="198"/>
        <v>1159</v>
      </c>
      <c r="N179" s="68">
        <f t="shared" ref="N179:O179" si="199">N167+N170</f>
        <v>1489</v>
      </c>
      <c r="O179" s="68">
        <f t="shared" si="199"/>
        <v>1908</v>
      </c>
    </row>
    <row r="180" spans="1:15" x14ac:dyDescent="0.15">
      <c r="A180" s="61"/>
      <c r="B180" s="67" t="s">
        <v>369</v>
      </c>
      <c r="C180" s="239">
        <f>SUM(C177:C179)</f>
        <v>7097</v>
      </c>
      <c r="D180" s="239">
        <f t="shared" ref="D180:I180" si="200">SUM(D177:D179)</f>
        <v>6728</v>
      </c>
      <c r="E180" s="239">
        <f t="shared" si="200"/>
        <v>7044</v>
      </c>
      <c r="F180" s="239">
        <f t="shared" si="200"/>
        <v>6258</v>
      </c>
      <c r="G180" s="239">
        <f t="shared" si="200"/>
        <v>6054</v>
      </c>
      <c r="H180" s="239">
        <f t="shared" si="200"/>
        <v>6757</v>
      </c>
      <c r="I180" s="239">
        <f t="shared" si="200"/>
        <v>7595</v>
      </c>
      <c r="J180" s="239">
        <f t="shared" ref="J180:K180" si="201">SUM(J177:J179)</f>
        <v>8477</v>
      </c>
      <c r="K180" s="239">
        <f t="shared" si="201"/>
        <v>8508</v>
      </c>
      <c r="L180" s="239">
        <f t="shared" ref="L180:M180" si="202">SUM(L177:L179)</f>
        <v>8704</v>
      </c>
      <c r="M180" s="239">
        <f t="shared" si="202"/>
        <v>5091</v>
      </c>
      <c r="N180" s="239">
        <f t="shared" ref="N180:O180" si="203">SUM(N177:N179)</f>
        <v>7185</v>
      </c>
      <c r="O180" s="239">
        <f t="shared" si="203"/>
        <v>8192</v>
      </c>
    </row>
    <row r="181" spans="1:15" x14ac:dyDescent="0.15">
      <c r="A181" s="67"/>
      <c r="B181" s="67" t="s">
        <v>375</v>
      </c>
      <c r="C181" s="65">
        <f>C180+C176</f>
        <v>32069</v>
      </c>
      <c r="D181" s="65">
        <f t="shared" ref="D181:I181" si="204">D180+D176</f>
        <v>32119</v>
      </c>
      <c r="E181" s="65">
        <f t="shared" si="204"/>
        <v>32113</v>
      </c>
      <c r="F181" s="65">
        <f t="shared" si="204"/>
        <v>30710</v>
      </c>
      <c r="G181" s="65">
        <f t="shared" si="204"/>
        <v>28374</v>
      </c>
      <c r="H181" s="65">
        <f t="shared" si="204"/>
        <v>32357</v>
      </c>
      <c r="I181" s="65">
        <f t="shared" si="204"/>
        <v>35621</v>
      </c>
      <c r="J181" s="65">
        <f t="shared" ref="J181:K181" si="205">J180+J176</f>
        <v>37682</v>
      </c>
      <c r="K181" s="65">
        <f t="shared" si="205"/>
        <v>36914</v>
      </c>
      <c r="L181" s="65">
        <f t="shared" ref="L181:M181" si="206">L180+L176</f>
        <v>40400</v>
      </c>
      <c r="M181" s="65">
        <f t="shared" si="206"/>
        <v>23727</v>
      </c>
      <c r="N181" s="65">
        <f t="shared" ref="N181:O181" si="207">N180+N176</f>
        <v>32726</v>
      </c>
      <c r="O181" s="65">
        <f t="shared" si="207"/>
        <v>38382</v>
      </c>
    </row>
  </sheetData>
  <mergeCells count="1">
    <mergeCell ref="A173:B173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202"/>
  <sheetViews>
    <sheetView workbookViewId="0">
      <pane xSplit="2" ySplit="4" topLeftCell="G198" activePane="bottomRight" state="frozen"/>
      <selection pane="topRight" activeCell="C1" sqref="C1"/>
      <selection pane="bottomLeft" activeCell="A5" sqref="A5"/>
      <selection pane="bottomRight" activeCell="O217" sqref="O217"/>
    </sheetView>
  </sheetViews>
  <sheetFormatPr defaultRowHeight="13.5" x14ac:dyDescent="0.15"/>
  <cols>
    <col min="1" max="1" width="10.25" customWidth="1"/>
    <col min="2" max="2" width="18.125" customWidth="1"/>
    <col min="3" max="5" width="11.625" customWidth="1"/>
    <col min="6" max="11" width="11" customWidth="1"/>
    <col min="12" max="15" width="10.875" customWidth="1"/>
    <col min="16" max="16" width="9" customWidth="1"/>
    <col min="239" max="239" width="5.375" customWidth="1"/>
    <col min="240" max="240" width="18.125" customWidth="1"/>
    <col min="241" max="251" width="0" hidden="1" customWidth="1"/>
    <col min="252" max="261" width="10.5" customWidth="1"/>
    <col min="262" max="264" width="11.625" customWidth="1"/>
    <col min="265" max="268" width="11" customWidth="1"/>
    <col min="495" max="495" width="5.375" customWidth="1"/>
    <col min="496" max="496" width="18.125" customWidth="1"/>
    <col min="497" max="507" width="0" hidden="1" customWidth="1"/>
    <col min="508" max="517" width="10.5" customWidth="1"/>
    <col min="518" max="520" width="11.625" customWidth="1"/>
    <col min="521" max="524" width="11" customWidth="1"/>
    <col min="751" max="751" width="5.375" customWidth="1"/>
    <col min="752" max="752" width="18.125" customWidth="1"/>
    <col min="753" max="763" width="0" hidden="1" customWidth="1"/>
    <col min="764" max="773" width="10.5" customWidth="1"/>
    <col min="774" max="776" width="11.625" customWidth="1"/>
    <col min="777" max="780" width="11" customWidth="1"/>
    <col min="1007" max="1007" width="5.375" customWidth="1"/>
    <col min="1008" max="1008" width="18.125" customWidth="1"/>
    <col min="1009" max="1019" width="0" hidden="1" customWidth="1"/>
    <col min="1020" max="1029" width="10.5" customWidth="1"/>
    <col min="1030" max="1032" width="11.625" customWidth="1"/>
    <col min="1033" max="1036" width="11" customWidth="1"/>
    <col min="1263" max="1263" width="5.375" customWidth="1"/>
    <col min="1264" max="1264" width="18.125" customWidth="1"/>
    <col min="1265" max="1275" width="0" hidden="1" customWidth="1"/>
    <col min="1276" max="1285" width="10.5" customWidth="1"/>
    <col min="1286" max="1288" width="11.625" customWidth="1"/>
    <col min="1289" max="1292" width="11" customWidth="1"/>
    <col min="1519" max="1519" width="5.375" customWidth="1"/>
    <col min="1520" max="1520" width="18.125" customWidth="1"/>
    <col min="1521" max="1531" width="0" hidden="1" customWidth="1"/>
    <col min="1532" max="1541" width="10.5" customWidth="1"/>
    <col min="1542" max="1544" width="11.625" customWidth="1"/>
    <col min="1545" max="1548" width="11" customWidth="1"/>
    <col min="1775" max="1775" width="5.375" customWidth="1"/>
    <col min="1776" max="1776" width="18.125" customWidth="1"/>
    <col min="1777" max="1787" width="0" hidden="1" customWidth="1"/>
    <col min="1788" max="1797" width="10.5" customWidth="1"/>
    <col min="1798" max="1800" width="11.625" customWidth="1"/>
    <col min="1801" max="1804" width="11" customWidth="1"/>
    <col min="2031" max="2031" width="5.375" customWidth="1"/>
    <col min="2032" max="2032" width="18.125" customWidth="1"/>
    <col min="2033" max="2043" width="0" hidden="1" customWidth="1"/>
    <col min="2044" max="2053" width="10.5" customWidth="1"/>
    <col min="2054" max="2056" width="11.625" customWidth="1"/>
    <col min="2057" max="2060" width="11" customWidth="1"/>
    <col min="2287" max="2287" width="5.375" customWidth="1"/>
    <col min="2288" max="2288" width="18.125" customWidth="1"/>
    <col min="2289" max="2299" width="0" hidden="1" customWidth="1"/>
    <col min="2300" max="2309" width="10.5" customWidth="1"/>
    <col min="2310" max="2312" width="11.625" customWidth="1"/>
    <col min="2313" max="2316" width="11" customWidth="1"/>
    <col min="2543" max="2543" width="5.375" customWidth="1"/>
    <col min="2544" max="2544" width="18.125" customWidth="1"/>
    <col min="2545" max="2555" width="0" hidden="1" customWidth="1"/>
    <col min="2556" max="2565" width="10.5" customWidth="1"/>
    <col min="2566" max="2568" width="11.625" customWidth="1"/>
    <col min="2569" max="2572" width="11" customWidth="1"/>
    <col min="2799" max="2799" width="5.375" customWidth="1"/>
    <col min="2800" max="2800" width="18.125" customWidth="1"/>
    <col min="2801" max="2811" width="0" hidden="1" customWidth="1"/>
    <col min="2812" max="2821" width="10.5" customWidth="1"/>
    <col min="2822" max="2824" width="11.625" customWidth="1"/>
    <col min="2825" max="2828" width="11" customWidth="1"/>
    <col min="3055" max="3055" width="5.375" customWidth="1"/>
    <col min="3056" max="3056" width="18.125" customWidth="1"/>
    <col min="3057" max="3067" width="0" hidden="1" customWidth="1"/>
    <col min="3068" max="3077" width="10.5" customWidth="1"/>
    <col min="3078" max="3080" width="11.625" customWidth="1"/>
    <col min="3081" max="3084" width="11" customWidth="1"/>
    <col min="3311" max="3311" width="5.375" customWidth="1"/>
    <col min="3312" max="3312" width="18.125" customWidth="1"/>
    <col min="3313" max="3323" width="0" hidden="1" customWidth="1"/>
    <col min="3324" max="3333" width="10.5" customWidth="1"/>
    <col min="3334" max="3336" width="11.625" customWidth="1"/>
    <col min="3337" max="3340" width="11" customWidth="1"/>
    <col min="3567" max="3567" width="5.375" customWidth="1"/>
    <col min="3568" max="3568" width="18.125" customWidth="1"/>
    <col min="3569" max="3579" width="0" hidden="1" customWidth="1"/>
    <col min="3580" max="3589" width="10.5" customWidth="1"/>
    <col min="3590" max="3592" width="11.625" customWidth="1"/>
    <col min="3593" max="3596" width="11" customWidth="1"/>
    <col min="3823" max="3823" width="5.375" customWidth="1"/>
    <col min="3824" max="3824" width="18.125" customWidth="1"/>
    <col min="3825" max="3835" width="0" hidden="1" customWidth="1"/>
    <col min="3836" max="3845" width="10.5" customWidth="1"/>
    <col min="3846" max="3848" width="11.625" customWidth="1"/>
    <col min="3849" max="3852" width="11" customWidth="1"/>
    <col min="4079" max="4079" width="5.375" customWidth="1"/>
    <col min="4080" max="4080" width="18.125" customWidth="1"/>
    <col min="4081" max="4091" width="0" hidden="1" customWidth="1"/>
    <col min="4092" max="4101" width="10.5" customWidth="1"/>
    <col min="4102" max="4104" width="11.625" customWidth="1"/>
    <col min="4105" max="4108" width="11" customWidth="1"/>
    <col min="4335" max="4335" width="5.375" customWidth="1"/>
    <col min="4336" max="4336" width="18.125" customWidth="1"/>
    <col min="4337" max="4347" width="0" hidden="1" customWidth="1"/>
    <col min="4348" max="4357" width="10.5" customWidth="1"/>
    <col min="4358" max="4360" width="11.625" customWidth="1"/>
    <col min="4361" max="4364" width="11" customWidth="1"/>
    <col min="4591" max="4591" width="5.375" customWidth="1"/>
    <col min="4592" max="4592" width="18.125" customWidth="1"/>
    <col min="4593" max="4603" width="0" hidden="1" customWidth="1"/>
    <col min="4604" max="4613" width="10.5" customWidth="1"/>
    <col min="4614" max="4616" width="11.625" customWidth="1"/>
    <col min="4617" max="4620" width="11" customWidth="1"/>
    <col min="4847" max="4847" width="5.375" customWidth="1"/>
    <col min="4848" max="4848" width="18.125" customWidth="1"/>
    <col min="4849" max="4859" width="0" hidden="1" customWidth="1"/>
    <col min="4860" max="4869" width="10.5" customWidth="1"/>
    <col min="4870" max="4872" width="11.625" customWidth="1"/>
    <col min="4873" max="4876" width="11" customWidth="1"/>
    <col min="5103" max="5103" width="5.375" customWidth="1"/>
    <col min="5104" max="5104" width="18.125" customWidth="1"/>
    <col min="5105" max="5115" width="0" hidden="1" customWidth="1"/>
    <col min="5116" max="5125" width="10.5" customWidth="1"/>
    <col min="5126" max="5128" width="11.625" customWidth="1"/>
    <col min="5129" max="5132" width="11" customWidth="1"/>
    <col min="5359" max="5359" width="5.375" customWidth="1"/>
    <col min="5360" max="5360" width="18.125" customWidth="1"/>
    <col min="5361" max="5371" width="0" hidden="1" customWidth="1"/>
    <col min="5372" max="5381" width="10.5" customWidth="1"/>
    <col min="5382" max="5384" width="11.625" customWidth="1"/>
    <col min="5385" max="5388" width="11" customWidth="1"/>
    <col min="5615" max="5615" width="5.375" customWidth="1"/>
    <col min="5616" max="5616" width="18.125" customWidth="1"/>
    <col min="5617" max="5627" width="0" hidden="1" customWidth="1"/>
    <col min="5628" max="5637" width="10.5" customWidth="1"/>
    <col min="5638" max="5640" width="11.625" customWidth="1"/>
    <col min="5641" max="5644" width="11" customWidth="1"/>
    <col min="5871" max="5871" width="5.375" customWidth="1"/>
    <col min="5872" max="5872" width="18.125" customWidth="1"/>
    <col min="5873" max="5883" width="0" hidden="1" customWidth="1"/>
    <col min="5884" max="5893" width="10.5" customWidth="1"/>
    <col min="5894" max="5896" width="11.625" customWidth="1"/>
    <col min="5897" max="5900" width="11" customWidth="1"/>
    <col min="6127" max="6127" width="5.375" customWidth="1"/>
    <col min="6128" max="6128" width="18.125" customWidth="1"/>
    <col min="6129" max="6139" width="0" hidden="1" customWidth="1"/>
    <col min="6140" max="6149" width="10.5" customWidth="1"/>
    <col min="6150" max="6152" width="11.625" customWidth="1"/>
    <col min="6153" max="6156" width="11" customWidth="1"/>
    <col min="6383" max="6383" width="5.375" customWidth="1"/>
    <col min="6384" max="6384" width="18.125" customWidth="1"/>
    <col min="6385" max="6395" width="0" hidden="1" customWidth="1"/>
    <col min="6396" max="6405" width="10.5" customWidth="1"/>
    <col min="6406" max="6408" width="11.625" customWidth="1"/>
    <col min="6409" max="6412" width="11" customWidth="1"/>
    <col min="6639" max="6639" width="5.375" customWidth="1"/>
    <col min="6640" max="6640" width="18.125" customWidth="1"/>
    <col min="6641" max="6651" width="0" hidden="1" customWidth="1"/>
    <col min="6652" max="6661" width="10.5" customWidth="1"/>
    <col min="6662" max="6664" width="11.625" customWidth="1"/>
    <col min="6665" max="6668" width="11" customWidth="1"/>
    <col min="6895" max="6895" width="5.375" customWidth="1"/>
    <col min="6896" max="6896" width="18.125" customWidth="1"/>
    <col min="6897" max="6907" width="0" hidden="1" customWidth="1"/>
    <col min="6908" max="6917" width="10.5" customWidth="1"/>
    <col min="6918" max="6920" width="11.625" customWidth="1"/>
    <col min="6921" max="6924" width="11" customWidth="1"/>
    <col min="7151" max="7151" width="5.375" customWidth="1"/>
    <col min="7152" max="7152" width="18.125" customWidth="1"/>
    <col min="7153" max="7163" width="0" hidden="1" customWidth="1"/>
    <col min="7164" max="7173" width="10.5" customWidth="1"/>
    <col min="7174" max="7176" width="11.625" customWidth="1"/>
    <col min="7177" max="7180" width="11" customWidth="1"/>
    <col min="7407" max="7407" width="5.375" customWidth="1"/>
    <col min="7408" max="7408" width="18.125" customWidth="1"/>
    <col min="7409" max="7419" width="0" hidden="1" customWidth="1"/>
    <col min="7420" max="7429" width="10.5" customWidth="1"/>
    <col min="7430" max="7432" width="11.625" customWidth="1"/>
    <col min="7433" max="7436" width="11" customWidth="1"/>
    <col min="7663" max="7663" width="5.375" customWidth="1"/>
    <col min="7664" max="7664" width="18.125" customWidth="1"/>
    <col min="7665" max="7675" width="0" hidden="1" customWidth="1"/>
    <col min="7676" max="7685" width="10.5" customWidth="1"/>
    <col min="7686" max="7688" width="11.625" customWidth="1"/>
    <col min="7689" max="7692" width="11" customWidth="1"/>
    <col min="7919" max="7919" width="5.375" customWidth="1"/>
    <col min="7920" max="7920" width="18.125" customWidth="1"/>
    <col min="7921" max="7931" width="0" hidden="1" customWidth="1"/>
    <col min="7932" max="7941" width="10.5" customWidth="1"/>
    <col min="7942" max="7944" width="11.625" customWidth="1"/>
    <col min="7945" max="7948" width="11" customWidth="1"/>
    <col min="8175" max="8175" width="5.375" customWidth="1"/>
    <col min="8176" max="8176" width="18.125" customWidth="1"/>
    <col min="8177" max="8187" width="0" hidden="1" customWidth="1"/>
    <col min="8188" max="8197" width="10.5" customWidth="1"/>
    <col min="8198" max="8200" width="11.625" customWidth="1"/>
    <col min="8201" max="8204" width="11" customWidth="1"/>
    <col min="8431" max="8431" width="5.375" customWidth="1"/>
    <col min="8432" max="8432" width="18.125" customWidth="1"/>
    <col min="8433" max="8443" width="0" hidden="1" customWidth="1"/>
    <col min="8444" max="8453" width="10.5" customWidth="1"/>
    <col min="8454" max="8456" width="11.625" customWidth="1"/>
    <col min="8457" max="8460" width="11" customWidth="1"/>
    <col min="8687" max="8687" width="5.375" customWidth="1"/>
    <col min="8688" max="8688" width="18.125" customWidth="1"/>
    <col min="8689" max="8699" width="0" hidden="1" customWidth="1"/>
    <col min="8700" max="8709" width="10.5" customWidth="1"/>
    <col min="8710" max="8712" width="11.625" customWidth="1"/>
    <col min="8713" max="8716" width="11" customWidth="1"/>
    <col min="8943" max="8943" width="5.375" customWidth="1"/>
    <col min="8944" max="8944" width="18.125" customWidth="1"/>
    <col min="8945" max="8955" width="0" hidden="1" customWidth="1"/>
    <col min="8956" max="8965" width="10.5" customWidth="1"/>
    <col min="8966" max="8968" width="11.625" customWidth="1"/>
    <col min="8969" max="8972" width="11" customWidth="1"/>
    <col min="9199" max="9199" width="5.375" customWidth="1"/>
    <col min="9200" max="9200" width="18.125" customWidth="1"/>
    <col min="9201" max="9211" width="0" hidden="1" customWidth="1"/>
    <col min="9212" max="9221" width="10.5" customWidth="1"/>
    <col min="9222" max="9224" width="11.625" customWidth="1"/>
    <col min="9225" max="9228" width="11" customWidth="1"/>
    <col min="9455" max="9455" width="5.375" customWidth="1"/>
    <col min="9456" max="9456" width="18.125" customWidth="1"/>
    <col min="9457" max="9467" width="0" hidden="1" customWidth="1"/>
    <col min="9468" max="9477" width="10.5" customWidth="1"/>
    <col min="9478" max="9480" width="11.625" customWidth="1"/>
    <col min="9481" max="9484" width="11" customWidth="1"/>
    <col min="9711" max="9711" width="5.375" customWidth="1"/>
    <col min="9712" max="9712" width="18.125" customWidth="1"/>
    <col min="9713" max="9723" width="0" hidden="1" customWidth="1"/>
    <col min="9724" max="9733" width="10.5" customWidth="1"/>
    <col min="9734" max="9736" width="11.625" customWidth="1"/>
    <col min="9737" max="9740" width="11" customWidth="1"/>
    <col min="9967" max="9967" width="5.375" customWidth="1"/>
    <col min="9968" max="9968" width="18.125" customWidth="1"/>
    <col min="9969" max="9979" width="0" hidden="1" customWidth="1"/>
    <col min="9980" max="9989" width="10.5" customWidth="1"/>
    <col min="9990" max="9992" width="11.625" customWidth="1"/>
    <col min="9993" max="9996" width="11" customWidth="1"/>
    <col min="10223" max="10223" width="5.375" customWidth="1"/>
    <col min="10224" max="10224" width="18.125" customWidth="1"/>
    <col min="10225" max="10235" width="0" hidden="1" customWidth="1"/>
    <col min="10236" max="10245" width="10.5" customWidth="1"/>
    <col min="10246" max="10248" width="11.625" customWidth="1"/>
    <col min="10249" max="10252" width="11" customWidth="1"/>
    <col min="10479" max="10479" width="5.375" customWidth="1"/>
    <col min="10480" max="10480" width="18.125" customWidth="1"/>
    <col min="10481" max="10491" width="0" hidden="1" customWidth="1"/>
    <col min="10492" max="10501" width="10.5" customWidth="1"/>
    <col min="10502" max="10504" width="11.625" customWidth="1"/>
    <col min="10505" max="10508" width="11" customWidth="1"/>
    <col min="10735" max="10735" width="5.375" customWidth="1"/>
    <col min="10736" max="10736" width="18.125" customWidth="1"/>
    <col min="10737" max="10747" width="0" hidden="1" customWidth="1"/>
    <col min="10748" max="10757" width="10.5" customWidth="1"/>
    <col min="10758" max="10760" width="11.625" customWidth="1"/>
    <col min="10761" max="10764" width="11" customWidth="1"/>
    <col min="10991" max="10991" width="5.375" customWidth="1"/>
    <col min="10992" max="10992" width="18.125" customWidth="1"/>
    <col min="10993" max="11003" width="0" hidden="1" customWidth="1"/>
    <col min="11004" max="11013" width="10.5" customWidth="1"/>
    <col min="11014" max="11016" width="11.625" customWidth="1"/>
    <col min="11017" max="11020" width="11" customWidth="1"/>
    <col min="11247" max="11247" width="5.375" customWidth="1"/>
    <col min="11248" max="11248" width="18.125" customWidth="1"/>
    <col min="11249" max="11259" width="0" hidden="1" customWidth="1"/>
    <col min="11260" max="11269" width="10.5" customWidth="1"/>
    <col min="11270" max="11272" width="11.625" customWidth="1"/>
    <col min="11273" max="11276" width="11" customWidth="1"/>
    <col min="11503" max="11503" width="5.375" customWidth="1"/>
    <col min="11504" max="11504" width="18.125" customWidth="1"/>
    <col min="11505" max="11515" width="0" hidden="1" customWidth="1"/>
    <col min="11516" max="11525" width="10.5" customWidth="1"/>
    <col min="11526" max="11528" width="11.625" customWidth="1"/>
    <col min="11529" max="11532" width="11" customWidth="1"/>
    <col min="11759" max="11759" width="5.375" customWidth="1"/>
    <col min="11760" max="11760" width="18.125" customWidth="1"/>
    <col min="11761" max="11771" width="0" hidden="1" customWidth="1"/>
    <col min="11772" max="11781" width="10.5" customWidth="1"/>
    <col min="11782" max="11784" width="11.625" customWidth="1"/>
    <col min="11785" max="11788" width="11" customWidth="1"/>
    <col min="12015" max="12015" width="5.375" customWidth="1"/>
    <col min="12016" max="12016" width="18.125" customWidth="1"/>
    <col min="12017" max="12027" width="0" hidden="1" customWidth="1"/>
    <col min="12028" max="12037" width="10.5" customWidth="1"/>
    <col min="12038" max="12040" width="11.625" customWidth="1"/>
    <col min="12041" max="12044" width="11" customWidth="1"/>
    <col min="12271" max="12271" width="5.375" customWidth="1"/>
    <col min="12272" max="12272" width="18.125" customWidth="1"/>
    <col min="12273" max="12283" width="0" hidden="1" customWidth="1"/>
    <col min="12284" max="12293" width="10.5" customWidth="1"/>
    <col min="12294" max="12296" width="11.625" customWidth="1"/>
    <col min="12297" max="12300" width="11" customWidth="1"/>
    <col min="12527" max="12527" width="5.375" customWidth="1"/>
    <col min="12528" max="12528" width="18.125" customWidth="1"/>
    <col min="12529" max="12539" width="0" hidden="1" customWidth="1"/>
    <col min="12540" max="12549" width="10.5" customWidth="1"/>
    <col min="12550" max="12552" width="11.625" customWidth="1"/>
    <col min="12553" max="12556" width="11" customWidth="1"/>
    <col min="12783" max="12783" width="5.375" customWidth="1"/>
    <col min="12784" max="12784" width="18.125" customWidth="1"/>
    <col min="12785" max="12795" width="0" hidden="1" customWidth="1"/>
    <col min="12796" max="12805" width="10.5" customWidth="1"/>
    <col min="12806" max="12808" width="11.625" customWidth="1"/>
    <col min="12809" max="12812" width="11" customWidth="1"/>
    <col min="13039" max="13039" width="5.375" customWidth="1"/>
    <col min="13040" max="13040" width="18.125" customWidth="1"/>
    <col min="13041" max="13051" width="0" hidden="1" customWidth="1"/>
    <col min="13052" max="13061" width="10.5" customWidth="1"/>
    <col min="13062" max="13064" width="11.625" customWidth="1"/>
    <col min="13065" max="13068" width="11" customWidth="1"/>
    <col min="13295" max="13295" width="5.375" customWidth="1"/>
    <col min="13296" max="13296" width="18.125" customWidth="1"/>
    <col min="13297" max="13307" width="0" hidden="1" customWidth="1"/>
    <col min="13308" max="13317" width="10.5" customWidth="1"/>
    <col min="13318" max="13320" width="11.625" customWidth="1"/>
    <col min="13321" max="13324" width="11" customWidth="1"/>
    <col min="13551" max="13551" width="5.375" customWidth="1"/>
    <col min="13552" max="13552" width="18.125" customWidth="1"/>
    <col min="13553" max="13563" width="0" hidden="1" customWidth="1"/>
    <col min="13564" max="13573" width="10.5" customWidth="1"/>
    <col min="13574" max="13576" width="11.625" customWidth="1"/>
    <col min="13577" max="13580" width="11" customWidth="1"/>
    <col min="13807" max="13807" width="5.375" customWidth="1"/>
    <col min="13808" max="13808" width="18.125" customWidth="1"/>
    <col min="13809" max="13819" width="0" hidden="1" customWidth="1"/>
    <col min="13820" max="13829" width="10.5" customWidth="1"/>
    <col min="13830" max="13832" width="11.625" customWidth="1"/>
    <col min="13833" max="13836" width="11" customWidth="1"/>
    <col min="14063" max="14063" width="5.375" customWidth="1"/>
    <col min="14064" max="14064" width="18.125" customWidth="1"/>
    <col min="14065" max="14075" width="0" hidden="1" customWidth="1"/>
    <col min="14076" max="14085" width="10.5" customWidth="1"/>
    <col min="14086" max="14088" width="11.625" customWidth="1"/>
    <col min="14089" max="14092" width="11" customWidth="1"/>
    <col min="14319" max="14319" width="5.375" customWidth="1"/>
    <col min="14320" max="14320" width="18.125" customWidth="1"/>
    <col min="14321" max="14331" width="0" hidden="1" customWidth="1"/>
    <col min="14332" max="14341" width="10.5" customWidth="1"/>
    <col min="14342" max="14344" width="11.625" customWidth="1"/>
    <col min="14345" max="14348" width="11" customWidth="1"/>
    <col min="14575" max="14575" width="5.375" customWidth="1"/>
    <col min="14576" max="14576" width="18.125" customWidth="1"/>
    <col min="14577" max="14587" width="0" hidden="1" customWidth="1"/>
    <col min="14588" max="14597" width="10.5" customWidth="1"/>
    <col min="14598" max="14600" width="11.625" customWidth="1"/>
    <col min="14601" max="14604" width="11" customWidth="1"/>
    <col min="14831" max="14831" width="5.375" customWidth="1"/>
    <col min="14832" max="14832" width="18.125" customWidth="1"/>
    <col min="14833" max="14843" width="0" hidden="1" customWidth="1"/>
    <col min="14844" max="14853" width="10.5" customWidth="1"/>
    <col min="14854" max="14856" width="11.625" customWidth="1"/>
    <col min="14857" max="14860" width="11" customWidth="1"/>
    <col min="15087" max="15087" width="5.375" customWidth="1"/>
    <col min="15088" max="15088" width="18.125" customWidth="1"/>
    <col min="15089" max="15099" width="0" hidden="1" customWidth="1"/>
    <col min="15100" max="15109" width="10.5" customWidth="1"/>
    <col min="15110" max="15112" width="11.625" customWidth="1"/>
    <col min="15113" max="15116" width="11" customWidth="1"/>
    <col min="15343" max="15343" width="5.375" customWidth="1"/>
    <col min="15344" max="15344" width="18.125" customWidth="1"/>
    <col min="15345" max="15355" width="0" hidden="1" customWidth="1"/>
    <col min="15356" max="15365" width="10.5" customWidth="1"/>
    <col min="15366" max="15368" width="11.625" customWidth="1"/>
    <col min="15369" max="15372" width="11" customWidth="1"/>
    <col min="15599" max="15599" width="5.375" customWidth="1"/>
    <col min="15600" max="15600" width="18.125" customWidth="1"/>
    <col min="15601" max="15611" width="0" hidden="1" customWidth="1"/>
    <col min="15612" max="15621" width="10.5" customWidth="1"/>
    <col min="15622" max="15624" width="11.625" customWidth="1"/>
    <col min="15625" max="15628" width="11" customWidth="1"/>
    <col min="15855" max="15855" width="5.375" customWidth="1"/>
    <col min="15856" max="15856" width="18.125" customWidth="1"/>
    <col min="15857" max="15867" width="0" hidden="1" customWidth="1"/>
    <col min="15868" max="15877" width="10.5" customWidth="1"/>
    <col min="15878" max="15880" width="11.625" customWidth="1"/>
    <col min="15881" max="15884" width="11" customWidth="1"/>
    <col min="16111" max="16111" width="5.375" customWidth="1"/>
    <col min="16112" max="16112" width="18.125" customWidth="1"/>
    <col min="16113" max="16123" width="0" hidden="1" customWidth="1"/>
    <col min="16124" max="16133" width="10.5" customWidth="1"/>
    <col min="16134" max="16136" width="11.625" customWidth="1"/>
    <col min="16137" max="16140" width="11" customWidth="1"/>
  </cols>
  <sheetData>
    <row r="1" spans="1:15" x14ac:dyDescent="0.15">
      <c r="A1" s="39" t="s">
        <v>2238</v>
      </c>
    </row>
    <row r="2" spans="1:15" x14ac:dyDescent="0.15">
      <c r="F2" s="40"/>
      <c r="G2" s="40"/>
      <c r="H2" s="40"/>
    </row>
    <row r="3" spans="1:15" x14ac:dyDescent="0.15">
      <c r="A3" s="41"/>
      <c r="B3" s="42"/>
      <c r="C3" s="372" t="s">
        <v>169</v>
      </c>
      <c r="D3" s="372" t="s">
        <v>303</v>
      </c>
      <c r="E3" s="372" t="s">
        <v>304</v>
      </c>
      <c r="F3" s="372" t="s">
        <v>305</v>
      </c>
      <c r="G3" s="372" t="s">
        <v>306</v>
      </c>
      <c r="H3" s="372" t="s">
        <v>307</v>
      </c>
      <c r="I3" s="887" t="s">
        <v>316</v>
      </c>
      <c r="J3" s="887" t="s">
        <v>404</v>
      </c>
      <c r="K3" s="887" t="s">
        <v>445</v>
      </c>
      <c r="L3" s="887" t="s">
        <v>452</v>
      </c>
      <c r="M3" s="887" t="s">
        <v>517</v>
      </c>
      <c r="N3" s="887" t="s">
        <v>2171</v>
      </c>
      <c r="O3" s="887" t="s">
        <v>2199</v>
      </c>
    </row>
    <row r="4" spans="1:15" x14ac:dyDescent="0.15">
      <c r="A4" s="44"/>
      <c r="B4" s="40"/>
      <c r="C4" s="45" t="s">
        <v>413</v>
      </c>
      <c r="D4" s="45" t="s">
        <v>309</v>
      </c>
      <c r="E4" s="45" t="s">
        <v>310</v>
      </c>
      <c r="F4" s="45" t="s">
        <v>311</v>
      </c>
      <c r="G4" s="45" t="s">
        <v>312</v>
      </c>
      <c r="H4" s="45" t="s">
        <v>313</v>
      </c>
      <c r="I4" s="92" t="s">
        <v>317</v>
      </c>
      <c r="J4" s="92" t="s">
        <v>405</v>
      </c>
      <c r="K4" s="92" t="s">
        <v>446</v>
      </c>
      <c r="L4" s="92" t="s">
        <v>453</v>
      </c>
      <c r="M4" s="92" t="s">
        <v>518</v>
      </c>
      <c r="N4" s="92" t="s">
        <v>2172</v>
      </c>
      <c r="O4" s="92" t="s">
        <v>2200</v>
      </c>
    </row>
    <row r="5" spans="1:15" x14ac:dyDescent="0.15">
      <c r="A5" s="46" t="s">
        <v>2208</v>
      </c>
      <c r="B5" s="46"/>
      <c r="C5" s="785">
        <v>9779</v>
      </c>
      <c r="D5" s="183">
        <v>10881</v>
      </c>
      <c r="E5" s="183">
        <v>11579</v>
      </c>
      <c r="F5" s="183">
        <v>11357.781999999999</v>
      </c>
      <c r="G5" s="183">
        <v>12713</v>
      </c>
      <c r="H5" s="183">
        <v>13723</v>
      </c>
      <c r="I5" s="183">
        <v>12777.518</v>
      </c>
      <c r="J5" s="183">
        <v>13013</v>
      </c>
      <c r="K5" s="183">
        <v>12567</v>
      </c>
      <c r="L5" s="183">
        <v>12602.677</v>
      </c>
      <c r="M5" s="183">
        <v>8023.5050000000001</v>
      </c>
      <c r="N5" s="183">
        <v>9588.1820000000007</v>
      </c>
      <c r="O5" s="183">
        <v>12815.673999999999</v>
      </c>
    </row>
    <row r="6" spans="1:15" x14ac:dyDescent="0.15">
      <c r="A6" s="48" t="s">
        <v>83</v>
      </c>
      <c r="B6" s="46"/>
      <c r="C6" s="787">
        <v>1797.9</v>
      </c>
      <c r="D6" s="187">
        <v>1739.93</v>
      </c>
      <c r="E6" s="824">
        <v>1699.16</v>
      </c>
      <c r="F6" s="824">
        <v>1589</v>
      </c>
      <c r="G6" s="824" t="s">
        <v>120</v>
      </c>
      <c r="H6" s="824" t="s">
        <v>120</v>
      </c>
      <c r="I6" s="824"/>
    </row>
    <row r="7" spans="1:15" x14ac:dyDescent="0.15">
      <c r="A7" s="46" t="s">
        <v>2179</v>
      </c>
      <c r="B7" s="48" t="s">
        <v>2209</v>
      </c>
      <c r="C7" s="810">
        <v>10215</v>
      </c>
      <c r="D7" s="825">
        <v>9511</v>
      </c>
      <c r="E7" s="826">
        <v>10157</v>
      </c>
      <c r="F7" s="511">
        <v>9948.2989999999991</v>
      </c>
      <c r="G7" s="810">
        <v>11413</v>
      </c>
      <c r="H7" s="810">
        <v>12364</v>
      </c>
      <c r="I7" s="827">
        <v>11476.518</v>
      </c>
      <c r="J7" s="68">
        <v>11696</v>
      </c>
      <c r="K7" s="68">
        <v>11311</v>
      </c>
      <c r="L7" s="68">
        <v>11361.502</v>
      </c>
      <c r="M7" s="68">
        <v>7276.0789999999997</v>
      </c>
      <c r="N7" s="68">
        <v>8605.9500000000007</v>
      </c>
      <c r="O7" s="68">
        <v>11586.668</v>
      </c>
    </row>
    <row r="8" spans="1:15" x14ac:dyDescent="0.15">
      <c r="A8" s="51"/>
      <c r="B8" s="52" t="s">
        <v>2210</v>
      </c>
      <c r="C8" s="791">
        <v>1363</v>
      </c>
      <c r="D8" s="185">
        <v>1370</v>
      </c>
      <c r="E8" s="185">
        <v>1422</v>
      </c>
      <c r="F8" s="50">
        <v>1409.4829999999999</v>
      </c>
      <c r="G8" s="790">
        <v>1300</v>
      </c>
      <c r="H8" s="810">
        <v>1359</v>
      </c>
      <c r="I8" s="828">
        <v>1301</v>
      </c>
      <c r="J8" s="68">
        <v>1317</v>
      </c>
      <c r="K8" s="68">
        <v>1256</v>
      </c>
      <c r="L8" s="68">
        <v>1241.175</v>
      </c>
      <c r="M8" s="68">
        <v>747.42600000000004</v>
      </c>
      <c r="N8" s="68">
        <v>982.23199999999997</v>
      </c>
      <c r="O8" s="60">
        <v>1229.0060000000001</v>
      </c>
    </row>
    <row r="9" spans="1:15" x14ac:dyDescent="0.15">
      <c r="A9" s="58" t="s">
        <v>2211</v>
      </c>
      <c r="B9" s="57"/>
      <c r="C9" s="790">
        <v>1363</v>
      </c>
      <c r="D9" s="186">
        <v>1370</v>
      </c>
      <c r="E9" s="186">
        <v>1422</v>
      </c>
      <c r="F9" s="183">
        <v>1409.4829999999999</v>
      </c>
      <c r="G9" s="183">
        <v>1300</v>
      </c>
      <c r="H9" s="183">
        <v>1358.5709999999999</v>
      </c>
      <c r="I9" s="183">
        <v>1301</v>
      </c>
      <c r="J9" s="183">
        <v>1317</v>
      </c>
      <c r="K9" s="59">
        <v>1256</v>
      </c>
      <c r="L9" s="59">
        <v>1241.175</v>
      </c>
      <c r="M9" s="59">
        <v>747.42600000000016</v>
      </c>
      <c r="N9" s="59">
        <v>982.23199999999986</v>
      </c>
      <c r="O9" s="68">
        <v>1229.0060000000001</v>
      </c>
    </row>
    <row r="10" spans="1:15" x14ac:dyDescent="0.15">
      <c r="A10" s="46" t="s">
        <v>2179</v>
      </c>
      <c r="B10" s="48" t="s">
        <v>158</v>
      </c>
      <c r="C10" s="790">
        <v>357</v>
      </c>
      <c r="D10" s="186">
        <v>375</v>
      </c>
      <c r="E10" s="184">
        <v>412</v>
      </c>
      <c r="F10" s="50">
        <v>412.54500000000002</v>
      </c>
      <c r="G10" s="790">
        <v>418</v>
      </c>
      <c r="H10" s="790">
        <v>474.09699999999998</v>
      </c>
      <c r="I10" s="790">
        <v>450</v>
      </c>
      <c r="J10" s="790">
        <v>427</v>
      </c>
      <c r="K10" s="68">
        <v>394</v>
      </c>
      <c r="L10" s="68">
        <v>387.31400000000002</v>
      </c>
      <c r="M10" s="68">
        <v>208.79</v>
      </c>
      <c r="N10" s="68">
        <v>275.54599999999999</v>
      </c>
      <c r="O10" s="68">
        <v>386.11700000000002</v>
      </c>
    </row>
    <row r="11" spans="1:15" x14ac:dyDescent="0.15">
      <c r="A11" s="46"/>
      <c r="B11" s="48" t="s">
        <v>159</v>
      </c>
      <c r="C11" s="790">
        <v>495</v>
      </c>
      <c r="D11" s="186">
        <v>493</v>
      </c>
      <c r="E11" s="184">
        <v>508</v>
      </c>
      <c r="F11" s="50">
        <v>504.11399999999998</v>
      </c>
      <c r="G11" s="790">
        <v>531</v>
      </c>
      <c r="H11" s="790">
        <v>549.00699999999995</v>
      </c>
      <c r="I11" s="790">
        <v>537</v>
      </c>
      <c r="J11" s="790">
        <v>541</v>
      </c>
      <c r="K11" s="68">
        <v>527</v>
      </c>
      <c r="L11" s="68">
        <v>510.45499999999998</v>
      </c>
      <c r="M11" s="68">
        <v>335.60300000000001</v>
      </c>
      <c r="N11" s="68">
        <v>437.92899999999997</v>
      </c>
      <c r="O11" s="68">
        <v>506.30099999999999</v>
      </c>
    </row>
    <row r="12" spans="1:15" x14ac:dyDescent="0.15">
      <c r="A12" s="46"/>
      <c r="B12" s="48" t="s">
        <v>160</v>
      </c>
      <c r="C12" s="790">
        <v>44</v>
      </c>
      <c r="D12" s="186">
        <v>47</v>
      </c>
      <c r="E12" s="184">
        <v>32</v>
      </c>
      <c r="F12" s="50">
        <v>38.088999999999999</v>
      </c>
      <c r="G12" s="790">
        <v>24</v>
      </c>
      <c r="H12" s="790">
        <v>31.875</v>
      </c>
      <c r="I12" s="790">
        <v>25</v>
      </c>
      <c r="J12" s="790">
        <v>23</v>
      </c>
      <c r="K12" s="68">
        <v>20</v>
      </c>
      <c r="L12" s="68">
        <v>23.885000000000002</v>
      </c>
      <c r="M12" s="68">
        <v>8.9849999999999994</v>
      </c>
      <c r="N12" s="68">
        <v>11.93</v>
      </c>
      <c r="O12" s="68">
        <v>23.087</v>
      </c>
    </row>
    <row r="13" spans="1:15" x14ac:dyDescent="0.15">
      <c r="A13" s="46"/>
      <c r="B13" s="48" t="s">
        <v>161</v>
      </c>
      <c r="C13" s="790">
        <v>315</v>
      </c>
      <c r="D13" s="186">
        <v>313</v>
      </c>
      <c r="E13" s="184">
        <v>328</v>
      </c>
      <c r="F13" s="50">
        <v>316.03800000000001</v>
      </c>
      <c r="G13" s="790">
        <v>183</v>
      </c>
      <c r="H13" s="790">
        <v>197.88</v>
      </c>
      <c r="I13" s="790">
        <v>184</v>
      </c>
      <c r="J13" s="790">
        <v>219</v>
      </c>
      <c r="K13" s="68">
        <v>208</v>
      </c>
      <c r="L13" s="68">
        <v>203.39</v>
      </c>
      <c r="M13" s="68">
        <v>104.008</v>
      </c>
      <c r="N13" s="68">
        <v>147.03700000000001</v>
      </c>
      <c r="O13" s="68">
        <v>192.22300000000001</v>
      </c>
    </row>
    <row r="14" spans="1:15" x14ac:dyDescent="0.15">
      <c r="A14" s="46"/>
      <c r="B14" s="48" t="s">
        <v>162</v>
      </c>
      <c r="C14" s="790">
        <v>0</v>
      </c>
      <c r="D14" s="186">
        <v>0</v>
      </c>
      <c r="E14" s="184">
        <v>0</v>
      </c>
      <c r="F14" s="50">
        <v>0</v>
      </c>
      <c r="G14" s="790">
        <v>0</v>
      </c>
      <c r="H14" s="790">
        <v>0</v>
      </c>
      <c r="I14" s="790">
        <v>0</v>
      </c>
      <c r="J14" s="790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</row>
    <row r="15" spans="1:15" x14ac:dyDescent="0.15">
      <c r="A15" s="46"/>
      <c r="B15" s="48" t="s">
        <v>163</v>
      </c>
      <c r="C15" s="790">
        <v>57</v>
      </c>
      <c r="D15" s="186">
        <v>59</v>
      </c>
      <c r="E15" s="184">
        <v>59</v>
      </c>
      <c r="F15" s="50">
        <v>54.838000000000001</v>
      </c>
      <c r="G15" s="790">
        <v>58</v>
      </c>
      <c r="H15" s="790">
        <v>58.625</v>
      </c>
      <c r="I15" s="790">
        <v>50</v>
      </c>
      <c r="J15" s="790">
        <v>51</v>
      </c>
      <c r="K15" s="68">
        <v>49</v>
      </c>
      <c r="L15" s="68">
        <v>46.442999999999998</v>
      </c>
      <c r="M15" s="68">
        <v>39.383000000000003</v>
      </c>
      <c r="N15" s="68">
        <v>47.246000000000002</v>
      </c>
      <c r="O15" s="68">
        <v>58.372999999999998</v>
      </c>
    </row>
    <row r="16" spans="1:15" x14ac:dyDescent="0.15">
      <c r="A16" s="51"/>
      <c r="B16" s="52" t="s">
        <v>164</v>
      </c>
      <c r="C16" s="791">
        <v>95</v>
      </c>
      <c r="D16" s="186">
        <v>83</v>
      </c>
      <c r="E16" s="185">
        <v>83</v>
      </c>
      <c r="F16" s="55">
        <v>83.858999999999995</v>
      </c>
      <c r="G16" s="791">
        <v>86</v>
      </c>
      <c r="H16" s="791">
        <v>47.087000000000003</v>
      </c>
      <c r="I16" s="791">
        <v>55</v>
      </c>
      <c r="J16" s="791">
        <v>56</v>
      </c>
      <c r="K16" s="60">
        <v>58</v>
      </c>
      <c r="L16" s="60">
        <v>69.688000000000002</v>
      </c>
      <c r="M16" s="60">
        <v>50.656999999999996</v>
      </c>
      <c r="N16" s="60">
        <v>62.543999999999997</v>
      </c>
      <c r="O16" s="68">
        <v>62.905000000000001</v>
      </c>
    </row>
    <row r="17" spans="1:15" x14ac:dyDescent="0.15">
      <c r="A17" s="48" t="s">
        <v>2212</v>
      </c>
      <c r="B17" s="46"/>
      <c r="C17" s="785"/>
      <c r="D17" s="183"/>
      <c r="E17" s="183"/>
      <c r="F17" s="43"/>
      <c r="O17" s="67"/>
    </row>
    <row r="18" spans="1:15" x14ac:dyDescent="0.15">
      <c r="A18" s="57" t="s">
        <v>2179</v>
      </c>
      <c r="B18" s="58" t="s">
        <v>2180</v>
      </c>
      <c r="C18" s="785">
        <v>2954</v>
      </c>
      <c r="D18" s="183">
        <v>2441</v>
      </c>
      <c r="E18" s="302">
        <v>2469</v>
      </c>
      <c r="F18" s="302">
        <v>2372.0700000000002</v>
      </c>
      <c r="G18" s="183">
        <v>3476</v>
      </c>
      <c r="H18" s="183">
        <v>4046</v>
      </c>
      <c r="I18" s="183">
        <v>4046</v>
      </c>
      <c r="J18" s="152">
        <v>3417.4920000000002</v>
      </c>
      <c r="K18" s="152">
        <v>3356.8960000000002</v>
      </c>
      <c r="L18" s="152">
        <v>3501.0439999999999</v>
      </c>
      <c r="M18" s="152">
        <v>820.45299999999997</v>
      </c>
      <c r="N18" s="152">
        <v>1627.8019999999999</v>
      </c>
      <c r="O18" s="50"/>
    </row>
    <row r="19" spans="1:15" x14ac:dyDescent="0.15">
      <c r="A19" s="46"/>
      <c r="B19" s="48" t="s">
        <v>2182</v>
      </c>
      <c r="C19" s="790">
        <v>2787</v>
      </c>
      <c r="D19" s="184">
        <v>2734</v>
      </c>
      <c r="E19" s="187">
        <v>2962</v>
      </c>
      <c r="F19" s="187">
        <v>2975.8380000000002</v>
      </c>
      <c r="G19" s="184">
        <v>3665</v>
      </c>
      <c r="H19" s="184">
        <v>3895</v>
      </c>
      <c r="I19" s="184">
        <v>3895</v>
      </c>
      <c r="J19" s="50">
        <v>3922.6460000000002</v>
      </c>
      <c r="K19" s="50">
        <v>3327.009</v>
      </c>
      <c r="L19" s="50">
        <v>3518.0630000000001</v>
      </c>
      <c r="M19" s="50">
        <v>2632.3910000000001</v>
      </c>
      <c r="N19" s="50">
        <v>2440.7280000000001</v>
      </c>
      <c r="O19" s="50"/>
    </row>
    <row r="20" spans="1:15" x14ac:dyDescent="0.15">
      <c r="A20" s="46"/>
      <c r="B20" s="48" t="s">
        <v>2184</v>
      </c>
      <c r="C20" s="790">
        <v>1832</v>
      </c>
      <c r="D20" s="184">
        <v>1806</v>
      </c>
      <c r="E20" s="187">
        <v>2013</v>
      </c>
      <c r="F20" s="187">
        <v>1985.5609999999999</v>
      </c>
      <c r="G20" s="184">
        <v>2566</v>
      </c>
      <c r="H20" s="184">
        <v>2667</v>
      </c>
      <c r="I20" s="184">
        <v>2667</v>
      </c>
      <c r="J20" s="50">
        <v>2522.4499999999998</v>
      </c>
      <c r="K20" s="50">
        <v>2696.9830000000002</v>
      </c>
      <c r="L20" s="50">
        <v>2740.4259999999999</v>
      </c>
      <c r="M20" s="50">
        <v>2555.4369999999999</v>
      </c>
      <c r="N20" s="50">
        <v>3000.1559999999999</v>
      </c>
      <c r="O20" s="50"/>
    </row>
    <row r="21" spans="1:15" x14ac:dyDescent="0.15">
      <c r="A21" s="51"/>
      <c r="B21" s="52" t="s">
        <v>2186</v>
      </c>
      <c r="C21" s="791">
        <v>2206</v>
      </c>
      <c r="D21" s="185">
        <v>2160</v>
      </c>
      <c r="E21" s="188">
        <v>2436</v>
      </c>
      <c r="F21" s="188">
        <v>2435.3130000000001</v>
      </c>
      <c r="G21" s="185">
        <v>3006</v>
      </c>
      <c r="H21" s="185">
        <v>3115</v>
      </c>
      <c r="I21" s="185">
        <v>3115</v>
      </c>
      <c r="J21" s="55">
        <v>3149.3919999999998</v>
      </c>
      <c r="K21" s="55">
        <v>3185.855</v>
      </c>
      <c r="L21" s="55">
        <v>2843.1439999999998</v>
      </c>
      <c r="M21" s="55">
        <v>2034.8309999999999</v>
      </c>
      <c r="N21" s="55">
        <v>2519.4960000000001</v>
      </c>
      <c r="O21" s="50"/>
    </row>
    <row r="22" spans="1:15" x14ac:dyDescent="0.15">
      <c r="C22" s="186">
        <v>9779</v>
      </c>
      <c r="D22" s="186">
        <v>9141</v>
      </c>
      <c r="E22" s="186">
        <v>9880</v>
      </c>
      <c r="F22" s="186">
        <v>9768.7819999999992</v>
      </c>
      <c r="G22" s="186">
        <v>12713</v>
      </c>
      <c r="H22" s="186">
        <v>13723</v>
      </c>
      <c r="I22" s="186">
        <v>13723</v>
      </c>
      <c r="J22" s="186">
        <v>13011.98</v>
      </c>
      <c r="K22" s="186">
        <v>12566.743</v>
      </c>
      <c r="L22" s="186">
        <v>12602.677</v>
      </c>
      <c r="M22" s="186">
        <v>8043.1120000000001</v>
      </c>
      <c r="N22" s="186">
        <v>9588.1820000000007</v>
      </c>
      <c r="O22" s="183">
        <v>0</v>
      </c>
    </row>
    <row r="23" spans="1:15" x14ac:dyDescent="0.15">
      <c r="D23" s="186"/>
      <c r="E23" s="184"/>
    </row>
    <row r="24" spans="1:15" x14ac:dyDescent="0.15">
      <c r="A24" s="48" t="s">
        <v>2231</v>
      </c>
      <c r="B24" s="46"/>
      <c r="C24" s="40"/>
      <c r="D24" s="794"/>
      <c r="E24" s="184"/>
      <c r="O24" s="61"/>
    </row>
    <row r="25" spans="1:15" x14ac:dyDescent="0.15">
      <c r="A25" s="57" t="s">
        <v>2214</v>
      </c>
      <c r="B25" s="58" t="s">
        <v>158</v>
      </c>
      <c r="C25" s="802">
        <v>18800</v>
      </c>
      <c r="D25" s="802">
        <v>23200</v>
      </c>
      <c r="E25" s="802">
        <v>22400</v>
      </c>
      <c r="F25" s="802">
        <v>23200</v>
      </c>
      <c r="G25" s="802">
        <v>23700</v>
      </c>
      <c r="H25" s="802">
        <v>24900</v>
      </c>
      <c r="I25" s="802">
        <v>25300</v>
      </c>
      <c r="J25" s="802">
        <v>26100</v>
      </c>
      <c r="K25" s="802">
        <v>24500</v>
      </c>
      <c r="L25" s="802">
        <v>27000</v>
      </c>
      <c r="M25" s="802">
        <v>28800</v>
      </c>
      <c r="N25" s="802">
        <v>27600</v>
      </c>
      <c r="O25" s="803">
        <v>27600</v>
      </c>
    </row>
    <row r="26" spans="1:15" x14ac:dyDescent="0.15">
      <c r="A26" s="46"/>
      <c r="B26" s="48" t="s">
        <v>159</v>
      </c>
      <c r="C26" s="803">
        <v>14350</v>
      </c>
      <c r="D26" s="803">
        <v>18500</v>
      </c>
      <c r="E26" s="803">
        <v>16000</v>
      </c>
      <c r="F26" s="803">
        <v>18500</v>
      </c>
      <c r="G26" s="803">
        <v>19500</v>
      </c>
      <c r="H26" s="803">
        <v>18550</v>
      </c>
      <c r="I26" s="803">
        <v>17450</v>
      </c>
      <c r="J26" s="803">
        <v>18300</v>
      </c>
      <c r="K26" s="803">
        <v>19050</v>
      </c>
      <c r="L26" s="803">
        <v>21750</v>
      </c>
      <c r="M26" s="803">
        <v>21800</v>
      </c>
      <c r="N26" s="803">
        <v>19000</v>
      </c>
      <c r="O26" s="803">
        <v>19000</v>
      </c>
    </row>
    <row r="27" spans="1:15" x14ac:dyDescent="0.15">
      <c r="A27" s="46"/>
      <c r="B27" s="48" t="s">
        <v>160</v>
      </c>
      <c r="C27" s="803">
        <v>13500</v>
      </c>
      <c r="D27" s="803">
        <v>23800</v>
      </c>
      <c r="E27" s="803">
        <v>20100</v>
      </c>
      <c r="F27" s="803">
        <v>23800</v>
      </c>
      <c r="G27" s="803">
        <v>19300</v>
      </c>
      <c r="H27" s="803">
        <v>19900</v>
      </c>
      <c r="I27" s="803">
        <v>22400</v>
      </c>
      <c r="J27" s="803">
        <v>24300</v>
      </c>
      <c r="K27" s="803">
        <v>21100</v>
      </c>
      <c r="L27" s="803">
        <v>25700</v>
      </c>
      <c r="M27" s="803">
        <v>24500</v>
      </c>
      <c r="N27" s="803">
        <v>19100</v>
      </c>
      <c r="O27" s="803">
        <v>19100</v>
      </c>
    </row>
    <row r="28" spans="1:15" x14ac:dyDescent="0.15">
      <c r="A28" s="46"/>
      <c r="B28" s="48" t="s">
        <v>161</v>
      </c>
      <c r="C28" s="803">
        <v>12600</v>
      </c>
      <c r="D28" s="803">
        <v>12000</v>
      </c>
      <c r="E28" s="803">
        <v>11800</v>
      </c>
      <c r="F28" s="803">
        <v>12000</v>
      </c>
      <c r="G28" s="803">
        <v>13200</v>
      </c>
      <c r="H28" s="803">
        <v>14800</v>
      </c>
      <c r="I28" s="803">
        <v>15100</v>
      </c>
      <c r="J28" s="803">
        <v>16700</v>
      </c>
      <c r="K28" s="803">
        <v>15500</v>
      </c>
      <c r="L28" s="803">
        <v>18400</v>
      </c>
      <c r="M28" s="803">
        <v>13300</v>
      </c>
      <c r="N28" s="803">
        <v>14400</v>
      </c>
      <c r="O28" s="803">
        <v>14400</v>
      </c>
    </row>
    <row r="29" spans="1:15" x14ac:dyDescent="0.15">
      <c r="A29" s="46"/>
      <c r="B29" s="48" t="s">
        <v>162</v>
      </c>
      <c r="C29" s="803">
        <v>8900</v>
      </c>
      <c r="D29" s="803">
        <v>13500</v>
      </c>
      <c r="E29" s="803">
        <v>14600</v>
      </c>
      <c r="F29" s="803">
        <v>13500</v>
      </c>
      <c r="G29" s="803">
        <v>13000</v>
      </c>
      <c r="H29" s="803">
        <v>17200</v>
      </c>
      <c r="I29" s="803">
        <v>14900</v>
      </c>
      <c r="J29" s="803">
        <v>15200</v>
      </c>
      <c r="K29" s="803">
        <v>12700</v>
      </c>
      <c r="L29" s="803">
        <v>15600</v>
      </c>
      <c r="M29" s="803">
        <v>12400</v>
      </c>
      <c r="N29" s="803">
        <v>14500</v>
      </c>
      <c r="O29" s="803">
        <v>14500</v>
      </c>
    </row>
    <row r="30" spans="1:15" x14ac:dyDescent="0.15">
      <c r="A30" s="46"/>
      <c r="B30" s="48" t="s">
        <v>163</v>
      </c>
      <c r="C30" s="803">
        <v>5940</v>
      </c>
      <c r="D30" s="803">
        <v>7240</v>
      </c>
      <c r="E30" s="803">
        <v>7800</v>
      </c>
      <c r="F30" s="803">
        <v>7240</v>
      </c>
      <c r="G30" s="803">
        <v>8460</v>
      </c>
      <c r="H30" s="803">
        <v>8560</v>
      </c>
      <c r="I30" s="803">
        <v>8720</v>
      </c>
      <c r="J30" s="803">
        <v>8883.3333333333339</v>
      </c>
      <c r="K30" s="803">
        <v>9716.6666666666661</v>
      </c>
      <c r="L30" s="803">
        <v>13566.666666666666</v>
      </c>
      <c r="M30" s="803">
        <v>16083.333333333334</v>
      </c>
      <c r="N30" s="803">
        <v>15383.333333333334</v>
      </c>
      <c r="O30" s="803">
        <v>15383.333333333334</v>
      </c>
    </row>
    <row r="31" spans="1:15" x14ac:dyDescent="0.15">
      <c r="A31" s="51"/>
      <c r="B31" s="52" t="s">
        <v>164</v>
      </c>
      <c r="C31" s="804">
        <v>0</v>
      </c>
      <c r="D31" s="804">
        <v>0</v>
      </c>
      <c r="E31" s="804">
        <v>0</v>
      </c>
      <c r="F31" s="804">
        <v>0</v>
      </c>
      <c r="G31" s="804">
        <v>0</v>
      </c>
      <c r="H31" s="804">
        <v>0</v>
      </c>
      <c r="I31" s="804">
        <v>0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3">
        <v>0</v>
      </c>
    </row>
    <row r="32" spans="1:15" x14ac:dyDescent="0.15">
      <c r="A32" s="40"/>
      <c r="B32" s="40"/>
      <c r="C32" s="40"/>
      <c r="D32" s="794"/>
      <c r="E32" s="184"/>
      <c r="O32" s="43"/>
    </row>
    <row r="33" spans="1:15" x14ac:dyDescent="0.15">
      <c r="A33" s="48" t="s">
        <v>2215</v>
      </c>
      <c r="B33" s="46"/>
      <c r="C33" s="40"/>
      <c r="D33" s="794"/>
      <c r="E33" s="185"/>
      <c r="O33" s="61"/>
    </row>
    <row r="34" spans="1:15" x14ac:dyDescent="0.15">
      <c r="A34" s="57" t="s">
        <v>2214</v>
      </c>
      <c r="B34" s="43" t="s">
        <v>2216</v>
      </c>
      <c r="C34" s="152">
        <v>4794</v>
      </c>
      <c r="D34" s="152">
        <v>4633</v>
      </c>
      <c r="E34" s="152">
        <v>4382</v>
      </c>
      <c r="F34" s="152">
        <v>4628</v>
      </c>
      <c r="G34" s="152">
        <v>4269</v>
      </c>
      <c r="H34" s="152">
        <v>4689</v>
      </c>
      <c r="I34" s="152">
        <v>4908</v>
      </c>
      <c r="J34" s="152">
        <v>5007</v>
      </c>
      <c r="K34" s="152">
        <v>4758</v>
      </c>
      <c r="L34" s="152">
        <v>4712</v>
      </c>
      <c r="M34" s="152">
        <v>3778</v>
      </c>
      <c r="N34" s="152">
        <v>4710</v>
      </c>
      <c r="O34" s="50">
        <v>4722</v>
      </c>
    </row>
    <row r="35" spans="1:15" x14ac:dyDescent="0.15">
      <c r="A35" s="51"/>
      <c r="B35" s="61" t="s">
        <v>2217</v>
      </c>
      <c r="C35" s="55">
        <v>9018</v>
      </c>
      <c r="D35" s="55">
        <v>9658</v>
      </c>
      <c r="E35" s="55">
        <v>10108</v>
      </c>
      <c r="F35" s="55">
        <v>9784</v>
      </c>
      <c r="G35" s="55">
        <v>9784</v>
      </c>
      <c r="H35" s="55">
        <v>11059</v>
      </c>
      <c r="I35" s="55">
        <v>11467</v>
      </c>
      <c r="J35" s="55">
        <v>11654</v>
      </c>
      <c r="K35" s="55">
        <v>12238</v>
      </c>
      <c r="L35" s="55">
        <v>11406</v>
      </c>
      <c r="M35" s="55">
        <v>10143</v>
      </c>
      <c r="N35" s="55">
        <v>10356</v>
      </c>
      <c r="O35" s="50">
        <v>11106</v>
      </c>
    </row>
    <row r="36" spans="1:15" x14ac:dyDescent="0.15">
      <c r="D36" s="186"/>
      <c r="E36" s="184"/>
      <c r="O36" s="43"/>
    </row>
    <row r="37" spans="1:15" x14ac:dyDescent="0.15">
      <c r="A37" s="39" t="s">
        <v>2218</v>
      </c>
      <c r="B37" s="40"/>
      <c r="D37" s="186"/>
      <c r="E37" s="185"/>
      <c r="O37" s="61"/>
    </row>
    <row r="38" spans="1:15" x14ac:dyDescent="0.15">
      <c r="A38" s="42"/>
      <c r="B38" s="43" t="s">
        <v>2216</v>
      </c>
      <c r="C38" s="183">
        <v>3618</v>
      </c>
      <c r="D38" s="183">
        <v>3427</v>
      </c>
      <c r="E38" s="183">
        <v>3206</v>
      </c>
      <c r="F38" s="183">
        <v>3512</v>
      </c>
      <c r="G38" s="183">
        <v>3393</v>
      </c>
      <c r="H38" s="183">
        <v>3541</v>
      </c>
      <c r="I38" s="183">
        <v>3832</v>
      </c>
      <c r="J38" s="183">
        <v>3984</v>
      </c>
      <c r="K38" s="183">
        <v>4307</v>
      </c>
      <c r="L38" s="183">
        <v>4585</v>
      </c>
      <c r="M38" s="183">
        <v>4036</v>
      </c>
      <c r="N38" s="183">
        <v>4614</v>
      </c>
      <c r="O38" s="184">
        <v>4967</v>
      </c>
    </row>
    <row r="39" spans="1:15" x14ac:dyDescent="0.15">
      <c r="A39" s="44"/>
      <c r="B39" s="61" t="s">
        <v>2217</v>
      </c>
      <c r="C39" s="185">
        <v>9330</v>
      </c>
      <c r="D39" s="185">
        <v>8864</v>
      </c>
      <c r="E39" s="185">
        <v>9161</v>
      </c>
      <c r="F39" s="185">
        <v>8718</v>
      </c>
      <c r="G39" s="185">
        <v>8718</v>
      </c>
      <c r="H39" s="185">
        <v>10557</v>
      </c>
      <c r="I39" s="185">
        <v>10650</v>
      </c>
      <c r="J39" s="185">
        <v>10961</v>
      </c>
      <c r="K39" s="185">
        <v>11200</v>
      </c>
      <c r="L39" s="185">
        <v>10487</v>
      </c>
      <c r="M39" s="185">
        <v>10248</v>
      </c>
      <c r="N39" s="185">
        <v>9920</v>
      </c>
      <c r="O39" s="184">
        <v>10936</v>
      </c>
    </row>
    <row r="40" spans="1:15" x14ac:dyDescent="0.15">
      <c r="D40" s="186"/>
      <c r="E40" s="183"/>
      <c r="O40" s="43"/>
    </row>
    <row r="41" spans="1:15" x14ac:dyDescent="0.15">
      <c r="D41" s="186"/>
      <c r="E41" s="184"/>
    </row>
    <row r="42" spans="1:15" x14ac:dyDescent="0.15">
      <c r="A42" s="62" t="s">
        <v>2219</v>
      </c>
      <c r="B42" s="46"/>
      <c r="D42" s="186"/>
      <c r="E42" s="185"/>
      <c r="O42" s="61"/>
    </row>
    <row r="43" spans="1:15" x14ac:dyDescent="0.15">
      <c r="A43" s="57" t="s">
        <v>2220</v>
      </c>
      <c r="B43" s="58" t="s">
        <v>158</v>
      </c>
      <c r="C43" s="183">
        <v>6712</v>
      </c>
      <c r="D43" s="183">
        <v>8700</v>
      </c>
      <c r="E43" s="183">
        <v>9229</v>
      </c>
      <c r="F43" s="183">
        <v>9571</v>
      </c>
      <c r="G43" s="183">
        <v>9907</v>
      </c>
      <c r="H43" s="183">
        <v>11805</v>
      </c>
      <c r="I43" s="183">
        <v>11385</v>
      </c>
      <c r="J43" s="183">
        <v>11145</v>
      </c>
      <c r="K43" s="183">
        <v>9653</v>
      </c>
      <c r="L43" s="183">
        <v>10457</v>
      </c>
      <c r="M43" s="183">
        <v>6013</v>
      </c>
      <c r="N43" s="183">
        <v>7605</v>
      </c>
      <c r="O43" s="184">
        <v>10657</v>
      </c>
    </row>
    <row r="44" spans="1:15" x14ac:dyDescent="0.15">
      <c r="A44" s="46"/>
      <c r="B44" s="48" t="s">
        <v>159</v>
      </c>
      <c r="C44" s="184">
        <v>7103</v>
      </c>
      <c r="D44" s="184">
        <v>9121</v>
      </c>
      <c r="E44" s="184">
        <v>8128</v>
      </c>
      <c r="F44" s="184">
        <v>9326</v>
      </c>
      <c r="G44" s="184">
        <v>10355</v>
      </c>
      <c r="H44" s="184">
        <v>10184</v>
      </c>
      <c r="I44" s="184">
        <v>9371</v>
      </c>
      <c r="J44" s="184">
        <v>9900</v>
      </c>
      <c r="K44" s="184">
        <v>10039</v>
      </c>
      <c r="L44" s="184">
        <v>11102</v>
      </c>
      <c r="M44" s="184">
        <v>7316</v>
      </c>
      <c r="N44" s="184">
        <v>8321</v>
      </c>
      <c r="O44" s="184">
        <v>9620</v>
      </c>
    </row>
    <row r="45" spans="1:15" x14ac:dyDescent="0.15">
      <c r="A45" s="46"/>
      <c r="B45" s="48" t="s">
        <v>160</v>
      </c>
      <c r="C45" s="184">
        <v>594</v>
      </c>
      <c r="D45" s="184">
        <v>1119</v>
      </c>
      <c r="E45" s="184">
        <v>643</v>
      </c>
      <c r="F45" s="184">
        <v>907</v>
      </c>
      <c r="G45" s="184">
        <v>463</v>
      </c>
      <c r="H45" s="184">
        <v>634</v>
      </c>
      <c r="I45" s="184">
        <v>560</v>
      </c>
      <c r="J45" s="184">
        <v>559</v>
      </c>
      <c r="K45" s="184">
        <v>422</v>
      </c>
      <c r="L45" s="184">
        <v>614</v>
      </c>
      <c r="M45" s="184">
        <v>220</v>
      </c>
      <c r="N45" s="184">
        <v>228</v>
      </c>
      <c r="O45" s="184">
        <v>441</v>
      </c>
    </row>
    <row r="46" spans="1:15" x14ac:dyDescent="0.15">
      <c r="A46" s="46"/>
      <c r="B46" s="48" t="s">
        <v>161</v>
      </c>
      <c r="C46" s="184">
        <v>3969</v>
      </c>
      <c r="D46" s="184">
        <v>3756</v>
      </c>
      <c r="E46" s="184">
        <v>3870</v>
      </c>
      <c r="F46" s="184">
        <v>3792</v>
      </c>
      <c r="G46" s="184">
        <v>2416</v>
      </c>
      <c r="H46" s="184">
        <v>2929</v>
      </c>
      <c r="I46" s="184">
        <v>2778</v>
      </c>
      <c r="J46" s="184">
        <v>3657</v>
      </c>
      <c r="K46" s="184">
        <v>3224</v>
      </c>
      <c r="L46" s="184">
        <v>3742</v>
      </c>
      <c r="M46" s="184">
        <v>1383</v>
      </c>
      <c r="N46" s="184">
        <v>2117</v>
      </c>
      <c r="O46" s="184">
        <v>2768</v>
      </c>
    </row>
    <row r="47" spans="1:15" x14ac:dyDescent="0.15">
      <c r="A47" s="46"/>
      <c r="B47" s="48" t="s">
        <v>162</v>
      </c>
      <c r="C47" s="184">
        <v>0</v>
      </c>
      <c r="D47" s="184">
        <v>0</v>
      </c>
      <c r="E47" s="184">
        <v>0</v>
      </c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184">
        <v>0</v>
      </c>
      <c r="O47" s="184">
        <v>0</v>
      </c>
    </row>
    <row r="48" spans="1:15" x14ac:dyDescent="0.15">
      <c r="A48" s="46"/>
      <c r="B48" s="48" t="s">
        <v>163</v>
      </c>
      <c r="C48" s="184">
        <v>339</v>
      </c>
      <c r="D48" s="184">
        <v>427</v>
      </c>
      <c r="E48" s="184">
        <v>460</v>
      </c>
      <c r="F48" s="184">
        <v>397</v>
      </c>
      <c r="G48" s="184">
        <v>491</v>
      </c>
      <c r="H48" s="184">
        <v>502</v>
      </c>
      <c r="I48" s="184">
        <v>436</v>
      </c>
      <c r="J48" s="184">
        <v>453</v>
      </c>
      <c r="K48" s="184">
        <v>476</v>
      </c>
      <c r="L48" s="184">
        <v>630</v>
      </c>
      <c r="M48" s="184">
        <v>633</v>
      </c>
      <c r="N48" s="184">
        <v>727</v>
      </c>
      <c r="O48" s="184">
        <v>898</v>
      </c>
    </row>
    <row r="49" spans="1:15" x14ac:dyDescent="0.15">
      <c r="A49" s="51"/>
      <c r="B49" s="52" t="s">
        <v>164</v>
      </c>
      <c r="C49" s="184">
        <v>0</v>
      </c>
      <c r="D49" s="184">
        <v>0</v>
      </c>
      <c r="E49" s="184">
        <v>0</v>
      </c>
      <c r="F49" s="184">
        <v>0</v>
      </c>
      <c r="G49" s="184">
        <v>0</v>
      </c>
      <c r="H49" s="184">
        <v>0</v>
      </c>
      <c r="I49" s="184">
        <v>0</v>
      </c>
      <c r="J49" s="184">
        <v>0</v>
      </c>
      <c r="K49" s="184">
        <v>0</v>
      </c>
      <c r="L49" s="184">
        <v>0</v>
      </c>
      <c r="M49" s="184">
        <v>0</v>
      </c>
      <c r="N49" s="184">
        <v>0</v>
      </c>
      <c r="O49" s="184">
        <v>0</v>
      </c>
    </row>
    <row r="50" spans="1:15" x14ac:dyDescent="0.15">
      <c r="A50" s="63"/>
      <c r="B50" s="64" t="s">
        <v>2221</v>
      </c>
      <c r="C50" s="65">
        <v>18717</v>
      </c>
      <c r="D50" s="65">
        <v>23123</v>
      </c>
      <c r="E50" s="189">
        <v>22330</v>
      </c>
      <c r="F50" s="189">
        <v>23993</v>
      </c>
      <c r="G50" s="189">
        <v>23632</v>
      </c>
      <c r="H50" s="189">
        <v>26054</v>
      </c>
      <c r="I50" s="189">
        <v>24530</v>
      </c>
      <c r="J50" s="189">
        <v>25714</v>
      </c>
      <c r="K50" s="189">
        <v>23814</v>
      </c>
      <c r="L50" s="189">
        <v>26545</v>
      </c>
      <c r="M50" s="189">
        <v>15565</v>
      </c>
      <c r="N50" s="189">
        <v>18998</v>
      </c>
      <c r="O50" s="189">
        <v>24384</v>
      </c>
    </row>
    <row r="51" spans="1:15" x14ac:dyDescent="0.15">
      <c r="A51" s="40"/>
      <c r="B51" s="40"/>
      <c r="D51" s="184"/>
      <c r="E51" s="186"/>
    </row>
    <row r="52" spans="1:15" x14ac:dyDescent="0.15">
      <c r="A52" s="62" t="s">
        <v>2222</v>
      </c>
      <c r="B52" s="46"/>
      <c r="D52" s="184"/>
      <c r="E52" s="186"/>
    </row>
    <row r="53" spans="1:15" x14ac:dyDescent="0.15">
      <c r="A53" s="57" t="s">
        <v>2220</v>
      </c>
      <c r="B53" s="43" t="s">
        <v>2216</v>
      </c>
      <c r="C53" s="183">
        <v>48971</v>
      </c>
      <c r="D53" s="183">
        <v>44064</v>
      </c>
      <c r="E53" s="183">
        <v>44508</v>
      </c>
      <c r="F53" s="183">
        <v>46041</v>
      </c>
      <c r="G53" s="183">
        <v>48722</v>
      </c>
      <c r="H53" s="183">
        <v>57975</v>
      </c>
      <c r="I53" s="183">
        <v>56327</v>
      </c>
      <c r="J53" s="183">
        <v>58562</v>
      </c>
      <c r="K53" s="183">
        <v>53818</v>
      </c>
      <c r="L53" s="183">
        <v>53535</v>
      </c>
      <c r="M53" s="183">
        <v>27489</v>
      </c>
      <c r="N53" s="183">
        <v>40534</v>
      </c>
      <c r="O53" s="183">
        <v>54712</v>
      </c>
    </row>
    <row r="54" spans="1:15" x14ac:dyDescent="0.15">
      <c r="A54" s="46"/>
      <c r="B54" s="61" t="s">
        <v>2217</v>
      </c>
      <c r="C54" s="185">
        <v>12292</v>
      </c>
      <c r="D54" s="185">
        <v>13231</v>
      </c>
      <c r="E54" s="185">
        <v>14374</v>
      </c>
      <c r="F54" s="185">
        <v>13790</v>
      </c>
      <c r="G54" s="185">
        <v>12719</v>
      </c>
      <c r="H54" s="185">
        <v>15029</v>
      </c>
      <c r="I54" s="185">
        <v>14919</v>
      </c>
      <c r="J54" s="185">
        <v>15348</v>
      </c>
      <c r="K54" s="185">
        <v>15371</v>
      </c>
      <c r="L54" s="185">
        <v>14157</v>
      </c>
      <c r="M54" s="185">
        <v>7581</v>
      </c>
      <c r="N54" s="185">
        <v>10172</v>
      </c>
      <c r="O54" s="185">
        <v>13649</v>
      </c>
    </row>
    <row r="55" spans="1:15" x14ac:dyDescent="0.15">
      <c r="A55" s="67"/>
      <c r="B55" s="64" t="s">
        <v>2221</v>
      </c>
      <c r="C55" s="65">
        <v>61263</v>
      </c>
      <c r="D55" s="65">
        <v>57295</v>
      </c>
      <c r="E55" s="65">
        <v>58882</v>
      </c>
      <c r="F55" s="65">
        <v>59831</v>
      </c>
      <c r="G55" s="65">
        <v>61441</v>
      </c>
      <c r="H55" s="65">
        <v>73004</v>
      </c>
      <c r="I55" s="65">
        <v>71246</v>
      </c>
      <c r="J55" s="65">
        <v>73910</v>
      </c>
      <c r="K55" s="65">
        <v>69189</v>
      </c>
      <c r="L55" s="65">
        <v>67692</v>
      </c>
      <c r="M55" s="65">
        <v>35070</v>
      </c>
      <c r="N55" s="65">
        <v>50706</v>
      </c>
      <c r="O55" s="68">
        <v>68361</v>
      </c>
    </row>
    <row r="56" spans="1:15" x14ac:dyDescent="0.15">
      <c r="D56" s="186"/>
      <c r="E56" s="184"/>
      <c r="O56" s="43"/>
    </row>
    <row r="57" spans="1:15" x14ac:dyDescent="0.15">
      <c r="A57" s="39" t="s">
        <v>2223</v>
      </c>
      <c r="B57" s="40"/>
      <c r="D57" s="186"/>
      <c r="E57" s="185"/>
      <c r="O57" s="61"/>
    </row>
    <row r="58" spans="1:15" x14ac:dyDescent="0.15">
      <c r="A58" s="42" t="s">
        <v>2220</v>
      </c>
      <c r="B58" s="43" t="s">
        <v>2216</v>
      </c>
      <c r="C58" s="183">
        <v>36958</v>
      </c>
      <c r="D58" s="183">
        <v>32594</v>
      </c>
      <c r="E58" s="183">
        <v>32563</v>
      </c>
      <c r="F58" s="183">
        <v>34938</v>
      </c>
      <c r="G58" s="183">
        <v>38724</v>
      </c>
      <c r="H58" s="183">
        <v>43781</v>
      </c>
      <c r="I58" s="183">
        <v>43978</v>
      </c>
      <c r="J58" s="183">
        <v>46597</v>
      </c>
      <c r="K58" s="183">
        <v>48716</v>
      </c>
      <c r="L58" s="183">
        <v>52092</v>
      </c>
      <c r="M58" s="183">
        <v>29366</v>
      </c>
      <c r="N58" s="183">
        <v>39708</v>
      </c>
      <c r="O58" s="184">
        <v>57551</v>
      </c>
    </row>
    <row r="59" spans="1:15" x14ac:dyDescent="0.15">
      <c r="A59" s="44"/>
      <c r="B59" s="61" t="s">
        <v>2217</v>
      </c>
      <c r="C59" s="184">
        <v>12717</v>
      </c>
      <c r="D59" s="184">
        <v>12144</v>
      </c>
      <c r="E59" s="184">
        <v>13027</v>
      </c>
      <c r="F59" s="184">
        <v>12288</v>
      </c>
      <c r="G59" s="184">
        <v>11333</v>
      </c>
      <c r="H59" s="184">
        <v>14347</v>
      </c>
      <c r="I59" s="184">
        <v>13856</v>
      </c>
      <c r="J59" s="184">
        <v>14436</v>
      </c>
      <c r="K59" s="184">
        <v>14067</v>
      </c>
      <c r="L59" s="184">
        <v>13016</v>
      </c>
      <c r="M59" s="184">
        <v>7660</v>
      </c>
      <c r="N59" s="184">
        <v>9744</v>
      </c>
      <c r="O59" s="184">
        <v>13440</v>
      </c>
    </row>
    <row r="60" spans="1:15" x14ac:dyDescent="0.15">
      <c r="A60" s="67"/>
      <c r="B60" s="67" t="s">
        <v>2221</v>
      </c>
      <c r="C60" s="65">
        <v>49675</v>
      </c>
      <c r="D60" s="65">
        <v>44738</v>
      </c>
      <c r="E60" s="189">
        <v>45590</v>
      </c>
      <c r="F60" s="189">
        <v>47226</v>
      </c>
      <c r="G60" s="189">
        <v>50057</v>
      </c>
      <c r="H60" s="189">
        <v>58128</v>
      </c>
      <c r="I60" s="189">
        <v>57834</v>
      </c>
      <c r="J60" s="189">
        <v>61033</v>
      </c>
      <c r="K60" s="189">
        <v>62783</v>
      </c>
      <c r="L60" s="189">
        <v>65108</v>
      </c>
      <c r="M60" s="189">
        <v>37026</v>
      </c>
      <c r="N60" s="189">
        <v>49452</v>
      </c>
      <c r="O60" s="189">
        <v>70991</v>
      </c>
    </row>
    <row r="61" spans="1:15" x14ac:dyDescent="0.15">
      <c r="D61" s="184"/>
      <c r="E61" s="186"/>
    </row>
    <row r="62" spans="1:15" x14ac:dyDescent="0.15">
      <c r="D62" s="184"/>
      <c r="E62" s="186"/>
    </row>
    <row r="63" spans="1:15" x14ac:dyDescent="0.15">
      <c r="A63" s="39" t="s">
        <v>2224</v>
      </c>
      <c r="D63" s="184"/>
      <c r="E63" s="186"/>
    </row>
    <row r="64" spans="1:15" x14ac:dyDescent="0.15">
      <c r="A64" s="43" t="s">
        <v>2220</v>
      </c>
      <c r="B64" s="43" t="s">
        <v>472</v>
      </c>
      <c r="C64" s="59">
        <v>18717</v>
      </c>
      <c r="D64" s="59">
        <v>23123</v>
      </c>
      <c r="E64" s="183">
        <v>22330</v>
      </c>
      <c r="F64" s="183">
        <v>23993</v>
      </c>
      <c r="G64" s="183">
        <v>23632</v>
      </c>
      <c r="H64" s="183">
        <v>26054</v>
      </c>
      <c r="I64" s="183">
        <v>24530</v>
      </c>
      <c r="J64" s="183">
        <v>25714</v>
      </c>
      <c r="K64" s="183">
        <v>23814</v>
      </c>
      <c r="L64" s="183">
        <v>26545</v>
      </c>
      <c r="M64" s="183">
        <v>15565</v>
      </c>
      <c r="N64" s="183">
        <v>18998</v>
      </c>
      <c r="O64" s="183">
        <v>24384</v>
      </c>
    </row>
    <row r="65" spans="1:15" x14ac:dyDescent="0.15">
      <c r="B65" t="s">
        <v>471</v>
      </c>
      <c r="C65" s="68">
        <v>61263</v>
      </c>
      <c r="D65" s="68">
        <v>57295</v>
      </c>
      <c r="E65" s="184">
        <v>58882</v>
      </c>
      <c r="F65" s="184">
        <v>59831</v>
      </c>
      <c r="G65" s="184">
        <v>61441</v>
      </c>
      <c r="H65" s="184">
        <v>73004</v>
      </c>
      <c r="I65" s="184">
        <v>71246</v>
      </c>
      <c r="J65" s="184">
        <v>73910</v>
      </c>
      <c r="K65" s="184">
        <v>69189</v>
      </c>
      <c r="L65" s="184">
        <v>67692</v>
      </c>
      <c r="M65" s="184">
        <v>35070</v>
      </c>
      <c r="N65" s="184">
        <v>50706</v>
      </c>
      <c r="O65" s="184">
        <v>68361</v>
      </c>
    </row>
    <row r="66" spans="1:15" x14ac:dyDescent="0.15">
      <c r="A66" s="61"/>
      <c r="B66" s="61" t="s">
        <v>474</v>
      </c>
      <c r="C66" s="68">
        <v>49675</v>
      </c>
      <c r="D66" s="68">
        <v>44738</v>
      </c>
      <c r="E66" s="184">
        <v>45590</v>
      </c>
      <c r="F66" s="184">
        <v>47226</v>
      </c>
      <c r="G66" s="184">
        <v>50057</v>
      </c>
      <c r="H66" s="184">
        <v>58128</v>
      </c>
      <c r="I66" s="184">
        <v>57834</v>
      </c>
      <c r="J66" s="184">
        <v>61033</v>
      </c>
      <c r="K66" s="184">
        <v>62783</v>
      </c>
      <c r="L66" s="184">
        <v>65108</v>
      </c>
      <c r="M66" s="184">
        <v>37026</v>
      </c>
      <c r="N66" s="184">
        <v>49452</v>
      </c>
      <c r="O66" s="185">
        <v>70991</v>
      </c>
    </row>
    <row r="67" spans="1:15" x14ac:dyDescent="0.15">
      <c r="A67" s="67"/>
      <c r="B67" s="67" t="s">
        <v>2221</v>
      </c>
      <c r="C67" s="65">
        <v>129655</v>
      </c>
      <c r="D67" s="65">
        <v>125156</v>
      </c>
      <c r="E67" s="189">
        <v>126802</v>
      </c>
      <c r="F67" s="189">
        <v>131050</v>
      </c>
      <c r="G67" s="189">
        <v>135130</v>
      </c>
      <c r="H67" s="189">
        <v>157186</v>
      </c>
      <c r="I67" s="189">
        <v>153610</v>
      </c>
      <c r="J67" s="189">
        <v>160657</v>
      </c>
      <c r="K67" s="189">
        <v>155786</v>
      </c>
      <c r="L67" s="189">
        <v>159345</v>
      </c>
      <c r="M67" s="189">
        <v>87661</v>
      </c>
      <c r="N67" s="189">
        <v>119156</v>
      </c>
      <c r="O67" s="184">
        <v>163736</v>
      </c>
    </row>
    <row r="68" spans="1:15" x14ac:dyDescent="0.15">
      <c r="C68" s="68"/>
      <c r="D68" s="68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3"/>
    </row>
    <row r="69" spans="1:15" x14ac:dyDescent="0.15">
      <c r="C69" s="68"/>
      <c r="D69" s="68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</row>
    <row r="70" spans="1:15" x14ac:dyDescent="0.15">
      <c r="A70" s="62" t="s">
        <v>106</v>
      </c>
      <c r="B70" s="46"/>
      <c r="C70" s="68"/>
      <c r="D70" s="68"/>
      <c r="E70" s="184"/>
      <c r="F70" s="184"/>
      <c r="G70" s="184"/>
      <c r="H70" s="184"/>
      <c r="I70" s="184"/>
      <c r="O70" s="61"/>
    </row>
    <row r="71" spans="1:15" x14ac:dyDescent="0.15">
      <c r="A71" s="57" t="s">
        <v>107</v>
      </c>
      <c r="B71" s="58" t="s">
        <v>87</v>
      </c>
      <c r="C71" s="152">
        <f>C78-SUM(C72:C77)</f>
        <v>2860</v>
      </c>
      <c r="D71" s="152">
        <f t="shared" ref="D71:I71" si="0">D78-SUM(D72:D77)</f>
        <v>3186</v>
      </c>
      <c r="E71" s="152">
        <f t="shared" si="0"/>
        <v>4147</v>
      </c>
      <c r="F71" s="152">
        <f t="shared" si="0"/>
        <v>3741</v>
      </c>
      <c r="G71" s="152">
        <f t="shared" si="0"/>
        <v>4248</v>
      </c>
      <c r="H71" s="152">
        <f t="shared" si="0"/>
        <v>5431</v>
      </c>
      <c r="I71" s="152">
        <f t="shared" si="0"/>
        <v>5859</v>
      </c>
      <c r="J71" s="152">
        <f t="shared" ref="J71:N71" si="1">J78-SUM(J72:J77)</f>
        <v>5905</v>
      </c>
      <c r="K71" s="152">
        <f t="shared" si="1"/>
        <v>5820</v>
      </c>
      <c r="L71" s="152">
        <f t="shared" si="1"/>
        <v>5445</v>
      </c>
      <c r="M71" s="152">
        <f t="shared" si="1"/>
        <v>3738</v>
      </c>
      <c r="N71" s="152">
        <f t="shared" si="1"/>
        <v>6315</v>
      </c>
      <c r="O71" s="152">
        <f t="shared" ref="O71" si="2">O78-SUM(O72:O77)</f>
        <v>7712</v>
      </c>
    </row>
    <row r="72" spans="1:15" x14ac:dyDescent="0.15">
      <c r="A72" s="46"/>
      <c r="B72" s="48" t="s">
        <v>88</v>
      </c>
      <c r="C72" s="50">
        <f t="shared" ref="C72:N77" si="3">ROUND(C$78*C44/C$50,0)</f>
        <v>3025</v>
      </c>
      <c r="D72" s="50">
        <f t="shared" si="3"/>
        <v>3340</v>
      </c>
      <c r="E72" s="50">
        <f t="shared" si="3"/>
        <v>3653</v>
      </c>
      <c r="F72" s="50">
        <f t="shared" si="3"/>
        <v>3645</v>
      </c>
      <c r="G72" s="50">
        <f t="shared" si="3"/>
        <v>4440</v>
      </c>
      <c r="H72" s="50">
        <f t="shared" si="3"/>
        <v>4685</v>
      </c>
      <c r="I72" s="50">
        <f t="shared" si="3"/>
        <v>4822</v>
      </c>
      <c r="J72" s="50">
        <f t="shared" si="3"/>
        <v>5246</v>
      </c>
      <c r="K72" s="50">
        <f t="shared" si="3"/>
        <v>6052</v>
      </c>
      <c r="L72" s="50">
        <f t="shared" si="3"/>
        <v>5781</v>
      </c>
      <c r="M72" s="50">
        <f t="shared" si="3"/>
        <v>4548</v>
      </c>
      <c r="N72" s="50">
        <f t="shared" si="3"/>
        <v>6909</v>
      </c>
      <c r="O72" s="50">
        <f t="shared" ref="O72" si="4">ROUND(O$78*O44/O$50,0)</f>
        <v>6961</v>
      </c>
    </row>
    <row r="73" spans="1:15" x14ac:dyDescent="0.15">
      <c r="A73" s="46"/>
      <c r="B73" s="48" t="s">
        <v>89</v>
      </c>
      <c r="C73" s="50">
        <f t="shared" si="3"/>
        <v>253</v>
      </c>
      <c r="D73" s="50">
        <f t="shared" si="3"/>
        <v>410</v>
      </c>
      <c r="E73" s="50">
        <f t="shared" si="3"/>
        <v>289</v>
      </c>
      <c r="F73" s="50">
        <f t="shared" si="3"/>
        <v>354</v>
      </c>
      <c r="G73" s="50">
        <f t="shared" si="3"/>
        <v>199</v>
      </c>
      <c r="H73" s="50">
        <f t="shared" si="3"/>
        <v>292</v>
      </c>
      <c r="I73" s="50">
        <f t="shared" si="3"/>
        <v>288</v>
      </c>
      <c r="J73" s="50">
        <f t="shared" si="3"/>
        <v>296</v>
      </c>
      <c r="K73" s="50">
        <f t="shared" si="3"/>
        <v>254</v>
      </c>
      <c r="L73" s="50">
        <f t="shared" si="3"/>
        <v>320</v>
      </c>
      <c r="M73" s="50">
        <f t="shared" si="3"/>
        <v>137</v>
      </c>
      <c r="N73" s="50">
        <f t="shared" si="3"/>
        <v>189</v>
      </c>
      <c r="O73" s="50">
        <f t="shared" ref="O73" si="5">ROUND(O$78*O45/O$50,0)</f>
        <v>319</v>
      </c>
    </row>
    <row r="74" spans="1:15" x14ac:dyDescent="0.15">
      <c r="A74" s="46"/>
      <c r="B74" s="48" t="s">
        <v>90</v>
      </c>
      <c r="C74" s="50">
        <f t="shared" si="3"/>
        <v>1690</v>
      </c>
      <c r="D74" s="50">
        <f t="shared" si="3"/>
        <v>1376</v>
      </c>
      <c r="E74" s="50">
        <f t="shared" si="3"/>
        <v>1739</v>
      </c>
      <c r="F74" s="50">
        <f t="shared" si="3"/>
        <v>1482</v>
      </c>
      <c r="G74" s="50">
        <f t="shared" si="3"/>
        <v>1036</v>
      </c>
      <c r="H74" s="50">
        <f t="shared" si="3"/>
        <v>1348</v>
      </c>
      <c r="I74" s="50">
        <f t="shared" si="3"/>
        <v>1430</v>
      </c>
      <c r="J74" s="50">
        <f t="shared" si="3"/>
        <v>1938</v>
      </c>
      <c r="K74" s="50">
        <f t="shared" si="3"/>
        <v>1944</v>
      </c>
      <c r="L74" s="50">
        <f t="shared" si="3"/>
        <v>1949</v>
      </c>
      <c r="M74" s="50">
        <f t="shared" si="3"/>
        <v>860</v>
      </c>
      <c r="N74" s="50">
        <f t="shared" si="3"/>
        <v>1758</v>
      </c>
      <c r="O74" s="50">
        <f t="shared" ref="O74" si="6">ROUND(O$78*O46/O$50,0)</f>
        <v>2003</v>
      </c>
    </row>
    <row r="75" spans="1:15" x14ac:dyDescent="0.15">
      <c r="A75" s="46"/>
      <c r="B75" s="48" t="s">
        <v>91</v>
      </c>
      <c r="C75" s="50">
        <f t="shared" si="3"/>
        <v>0</v>
      </c>
      <c r="D75" s="50">
        <f t="shared" si="3"/>
        <v>0</v>
      </c>
      <c r="E75" s="50">
        <f t="shared" si="3"/>
        <v>0</v>
      </c>
      <c r="F75" s="50">
        <f t="shared" si="3"/>
        <v>0</v>
      </c>
      <c r="G75" s="50">
        <f t="shared" si="3"/>
        <v>0</v>
      </c>
      <c r="H75" s="50">
        <f t="shared" si="3"/>
        <v>0</v>
      </c>
      <c r="I75" s="50">
        <f t="shared" si="3"/>
        <v>0</v>
      </c>
      <c r="J75" s="50">
        <f t="shared" si="3"/>
        <v>0</v>
      </c>
      <c r="K75" s="50">
        <f t="shared" si="3"/>
        <v>0</v>
      </c>
      <c r="L75" s="50">
        <f t="shared" si="3"/>
        <v>0</v>
      </c>
      <c r="M75" s="50">
        <f t="shared" si="3"/>
        <v>0</v>
      </c>
      <c r="N75" s="50">
        <f t="shared" si="3"/>
        <v>0</v>
      </c>
      <c r="O75" s="50">
        <f t="shared" ref="O75" si="7">ROUND(O$78*O47/O$50,0)</f>
        <v>0</v>
      </c>
    </row>
    <row r="76" spans="1:15" x14ac:dyDescent="0.15">
      <c r="A76" s="46"/>
      <c r="B76" s="48" t="s">
        <v>92</v>
      </c>
      <c r="C76" s="50">
        <f t="shared" si="3"/>
        <v>144</v>
      </c>
      <c r="D76" s="50">
        <f t="shared" si="3"/>
        <v>156</v>
      </c>
      <c r="E76" s="50">
        <f t="shared" si="3"/>
        <v>207</v>
      </c>
      <c r="F76" s="50">
        <f t="shared" si="3"/>
        <v>155</v>
      </c>
      <c r="G76" s="50">
        <f t="shared" si="3"/>
        <v>211</v>
      </c>
      <c r="H76" s="50">
        <f t="shared" si="3"/>
        <v>231</v>
      </c>
      <c r="I76" s="50">
        <f t="shared" si="3"/>
        <v>224</v>
      </c>
      <c r="J76" s="50">
        <f t="shared" si="3"/>
        <v>240</v>
      </c>
      <c r="K76" s="50">
        <f t="shared" si="3"/>
        <v>287</v>
      </c>
      <c r="L76" s="50">
        <f t="shared" si="3"/>
        <v>328</v>
      </c>
      <c r="M76" s="50">
        <f t="shared" si="3"/>
        <v>394</v>
      </c>
      <c r="N76" s="50">
        <f t="shared" si="3"/>
        <v>604</v>
      </c>
      <c r="O76" s="50">
        <f t="shared" ref="O76" si="8">ROUND(O$78*O48/O$50,0)</f>
        <v>650</v>
      </c>
    </row>
    <row r="77" spans="1:15" x14ac:dyDescent="0.15">
      <c r="A77" s="51"/>
      <c r="B77" s="52" t="s">
        <v>93</v>
      </c>
      <c r="C77" s="50">
        <f t="shared" si="3"/>
        <v>0</v>
      </c>
      <c r="D77" s="50">
        <f t="shared" si="3"/>
        <v>0</v>
      </c>
      <c r="E77" s="50">
        <f t="shared" si="3"/>
        <v>0</v>
      </c>
      <c r="F77" s="50">
        <f t="shared" si="3"/>
        <v>0</v>
      </c>
      <c r="G77" s="50">
        <f t="shared" si="3"/>
        <v>0</v>
      </c>
      <c r="H77" s="50">
        <f t="shared" si="3"/>
        <v>0</v>
      </c>
      <c r="I77" s="50">
        <f t="shared" si="3"/>
        <v>0</v>
      </c>
      <c r="J77" s="50">
        <f t="shared" si="3"/>
        <v>0</v>
      </c>
      <c r="K77" s="50">
        <f t="shared" si="3"/>
        <v>0</v>
      </c>
      <c r="L77" s="50">
        <f t="shared" si="3"/>
        <v>0</v>
      </c>
      <c r="M77" s="50">
        <f t="shared" si="3"/>
        <v>0</v>
      </c>
      <c r="N77" s="50">
        <f t="shared" si="3"/>
        <v>0</v>
      </c>
      <c r="O77" s="50">
        <f t="shared" ref="O77" si="9">ROUND(O$78*O49/O$50,0)</f>
        <v>0</v>
      </c>
    </row>
    <row r="78" spans="1:15" x14ac:dyDescent="0.15">
      <c r="A78" s="63"/>
      <c r="B78" s="64" t="s">
        <v>110</v>
      </c>
      <c r="C78" s="830">
        <f>C91</f>
        <v>7972</v>
      </c>
      <c r="D78" s="830">
        <f t="shared" ref="D78:N78" si="10">D91</f>
        <v>8468</v>
      </c>
      <c r="E78" s="830">
        <f t="shared" si="10"/>
        <v>10035</v>
      </c>
      <c r="F78" s="830">
        <f t="shared" si="10"/>
        <v>9377</v>
      </c>
      <c r="G78" s="830">
        <f t="shared" si="10"/>
        <v>10134</v>
      </c>
      <c r="H78" s="830">
        <f t="shared" si="10"/>
        <v>11987</v>
      </c>
      <c r="I78" s="830">
        <f t="shared" si="10"/>
        <v>12623</v>
      </c>
      <c r="J78" s="830">
        <f t="shared" si="10"/>
        <v>13625</v>
      </c>
      <c r="K78" s="830">
        <f t="shared" si="10"/>
        <v>14357</v>
      </c>
      <c r="L78" s="830">
        <f t="shared" si="10"/>
        <v>13823</v>
      </c>
      <c r="M78" s="830">
        <f t="shared" si="10"/>
        <v>9677</v>
      </c>
      <c r="N78" s="830">
        <f t="shared" si="10"/>
        <v>15775</v>
      </c>
      <c r="O78" s="830">
        <f t="shared" ref="O78" si="11">O91</f>
        <v>17645</v>
      </c>
    </row>
    <row r="79" spans="1:15" x14ac:dyDescent="0.15">
      <c r="A79" s="40"/>
      <c r="B79" s="40"/>
      <c r="C79" s="68" t="s">
        <v>171</v>
      </c>
      <c r="D79" s="68"/>
      <c r="E79" s="184"/>
      <c r="F79" s="184"/>
      <c r="G79" s="184"/>
      <c r="H79" s="184"/>
      <c r="I79" s="184"/>
    </row>
    <row r="80" spans="1:15" x14ac:dyDescent="0.15">
      <c r="A80" s="62" t="s">
        <v>111</v>
      </c>
      <c r="B80" s="46"/>
      <c r="C80" s="68"/>
      <c r="D80" s="68"/>
      <c r="E80" s="184"/>
      <c r="F80" s="184"/>
      <c r="G80" s="184"/>
      <c r="H80" s="184"/>
      <c r="I80" s="184"/>
    </row>
    <row r="81" spans="1:15" x14ac:dyDescent="0.15">
      <c r="A81" s="57" t="s">
        <v>107</v>
      </c>
      <c r="B81" s="43" t="s">
        <v>104</v>
      </c>
      <c r="C81" s="152">
        <f t="shared" ref="C81:N81" si="12">C83-SUM(C82:C82)</f>
        <v>32958</v>
      </c>
      <c r="D81" s="152">
        <f t="shared" si="12"/>
        <v>30517</v>
      </c>
      <c r="E81" s="152">
        <f t="shared" si="12"/>
        <v>31072</v>
      </c>
      <c r="F81" s="152">
        <f t="shared" si="12"/>
        <v>30624</v>
      </c>
      <c r="G81" s="152">
        <f t="shared" si="12"/>
        <v>32468</v>
      </c>
      <c r="H81" s="152">
        <f t="shared" si="12"/>
        <v>39535</v>
      </c>
      <c r="I81" s="152">
        <f t="shared" si="12"/>
        <v>39817</v>
      </c>
      <c r="J81" s="152">
        <f t="shared" si="12"/>
        <v>41068</v>
      </c>
      <c r="K81" s="152">
        <f t="shared" si="12"/>
        <v>36135</v>
      </c>
      <c r="L81" s="152">
        <f t="shared" si="12"/>
        <v>36195</v>
      </c>
      <c r="M81" s="152">
        <f t="shared" si="12"/>
        <v>18349</v>
      </c>
      <c r="N81" s="152">
        <f t="shared" si="12"/>
        <v>28000</v>
      </c>
      <c r="O81" s="152">
        <f t="shared" ref="O81" si="13">O83-SUM(O82:O82)</f>
        <v>37686</v>
      </c>
    </row>
    <row r="82" spans="1:15" x14ac:dyDescent="0.15">
      <c r="A82" s="46"/>
      <c r="B82" s="61" t="s">
        <v>105</v>
      </c>
      <c r="C82" s="50">
        <f t="shared" ref="C82:N82" si="14">ROUND(C$83*C54/C$55,0)</f>
        <v>8273</v>
      </c>
      <c r="D82" s="50">
        <f t="shared" si="14"/>
        <v>9163</v>
      </c>
      <c r="E82" s="50">
        <f t="shared" si="14"/>
        <v>10035</v>
      </c>
      <c r="F82" s="50">
        <f t="shared" si="14"/>
        <v>9173</v>
      </c>
      <c r="G82" s="50">
        <f t="shared" si="14"/>
        <v>8476</v>
      </c>
      <c r="H82" s="50">
        <f t="shared" si="14"/>
        <v>10249</v>
      </c>
      <c r="I82" s="50">
        <f t="shared" si="14"/>
        <v>10546</v>
      </c>
      <c r="J82" s="50">
        <f t="shared" si="14"/>
        <v>10763</v>
      </c>
      <c r="K82" s="50">
        <f t="shared" si="14"/>
        <v>10320</v>
      </c>
      <c r="L82" s="50">
        <f t="shared" si="14"/>
        <v>9572</v>
      </c>
      <c r="M82" s="50">
        <f t="shared" si="14"/>
        <v>5060</v>
      </c>
      <c r="N82" s="50">
        <f t="shared" si="14"/>
        <v>7026</v>
      </c>
      <c r="O82" s="50">
        <f t="shared" ref="O82" si="15">ROUND(O$83*O54/O$55,0)</f>
        <v>9402</v>
      </c>
    </row>
    <row r="83" spans="1:15" x14ac:dyDescent="0.15">
      <c r="A83" s="67"/>
      <c r="B83" s="64" t="s">
        <v>110</v>
      </c>
      <c r="C83" s="830">
        <f>C92</f>
        <v>41231</v>
      </c>
      <c r="D83" s="830">
        <f t="shared" ref="D83:N83" si="16">D92</f>
        <v>39680</v>
      </c>
      <c r="E83" s="830">
        <f t="shared" si="16"/>
        <v>41107</v>
      </c>
      <c r="F83" s="830">
        <f t="shared" si="16"/>
        <v>39797</v>
      </c>
      <c r="G83" s="830">
        <f t="shared" si="16"/>
        <v>40944</v>
      </c>
      <c r="H83" s="830">
        <f t="shared" si="16"/>
        <v>49784</v>
      </c>
      <c r="I83" s="830">
        <f t="shared" si="16"/>
        <v>50363</v>
      </c>
      <c r="J83" s="830">
        <f t="shared" si="16"/>
        <v>51831</v>
      </c>
      <c r="K83" s="830">
        <f t="shared" si="16"/>
        <v>46455</v>
      </c>
      <c r="L83" s="830">
        <f t="shared" si="16"/>
        <v>45767</v>
      </c>
      <c r="M83" s="830">
        <f t="shared" si="16"/>
        <v>23409</v>
      </c>
      <c r="N83" s="830">
        <f t="shared" si="16"/>
        <v>35026</v>
      </c>
      <c r="O83" s="830">
        <f t="shared" ref="O83" si="17">O92</f>
        <v>47088</v>
      </c>
    </row>
    <row r="84" spans="1:15" x14ac:dyDescent="0.15">
      <c r="C84" s="68"/>
      <c r="D84" s="68"/>
      <c r="E84" s="184"/>
      <c r="F84" s="184"/>
      <c r="G84" s="184"/>
      <c r="H84" s="184"/>
      <c r="I84" s="184"/>
    </row>
    <row r="85" spans="1:15" x14ac:dyDescent="0.15">
      <c r="A85" s="39" t="s">
        <v>112</v>
      </c>
      <c r="B85" s="40"/>
      <c r="C85" s="68"/>
      <c r="D85" s="68"/>
      <c r="E85" s="184"/>
      <c r="F85" s="184"/>
      <c r="G85" s="184"/>
      <c r="H85" s="184"/>
      <c r="I85" s="184"/>
    </row>
    <row r="86" spans="1:15" x14ac:dyDescent="0.15">
      <c r="A86" s="42" t="s">
        <v>107</v>
      </c>
      <c r="B86" s="43" t="s">
        <v>104</v>
      </c>
      <c r="C86" s="152">
        <f>C88-C87</f>
        <v>34052</v>
      </c>
      <c r="D86" s="152">
        <f t="shared" ref="D86:N86" si="18">D88-D87</f>
        <v>31743</v>
      </c>
      <c r="E86" s="152">
        <f t="shared" si="18"/>
        <v>31674</v>
      </c>
      <c r="F86" s="152">
        <f t="shared" si="18"/>
        <v>32589</v>
      </c>
      <c r="G86" s="152">
        <f t="shared" si="18"/>
        <v>35017</v>
      </c>
      <c r="H86" s="152">
        <f t="shared" si="18"/>
        <v>40751</v>
      </c>
      <c r="I86" s="152">
        <f t="shared" si="18"/>
        <v>41511</v>
      </c>
      <c r="J86" s="152">
        <f t="shared" si="18"/>
        <v>42774</v>
      </c>
      <c r="K86" s="152">
        <f t="shared" si="18"/>
        <v>42278</v>
      </c>
      <c r="L86" s="152">
        <f t="shared" si="18"/>
        <v>45004</v>
      </c>
      <c r="M86" s="152">
        <f t="shared" si="18"/>
        <v>24281</v>
      </c>
      <c r="N86" s="152">
        <f t="shared" si="18"/>
        <v>34262</v>
      </c>
      <c r="O86" s="152">
        <f t="shared" ref="O86" si="19">O88-O87</f>
        <v>49780</v>
      </c>
    </row>
    <row r="87" spans="1:15" x14ac:dyDescent="0.15">
      <c r="A87" s="44"/>
      <c r="B87" s="61" t="s">
        <v>105</v>
      </c>
      <c r="C87" s="55">
        <f t="shared" ref="C87:N87" si="20">ROUND(C$88*C59/C$60,0)</f>
        <v>11717</v>
      </c>
      <c r="D87" s="55">
        <f t="shared" si="20"/>
        <v>11827</v>
      </c>
      <c r="E87" s="55">
        <f t="shared" si="20"/>
        <v>12672</v>
      </c>
      <c r="F87" s="55">
        <f t="shared" si="20"/>
        <v>11462</v>
      </c>
      <c r="G87" s="55">
        <f t="shared" si="20"/>
        <v>10248</v>
      </c>
      <c r="H87" s="55">
        <f t="shared" si="20"/>
        <v>13354</v>
      </c>
      <c r="I87" s="55">
        <f t="shared" si="20"/>
        <v>13079</v>
      </c>
      <c r="J87" s="55">
        <f t="shared" si="20"/>
        <v>13252</v>
      </c>
      <c r="K87" s="55">
        <f t="shared" si="20"/>
        <v>12208</v>
      </c>
      <c r="L87" s="55">
        <f t="shared" si="20"/>
        <v>11245</v>
      </c>
      <c r="M87" s="55">
        <f t="shared" si="20"/>
        <v>6333</v>
      </c>
      <c r="N87" s="55">
        <f t="shared" si="20"/>
        <v>8407</v>
      </c>
      <c r="O87" s="55">
        <f t="shared" ref="O87" si="21">ROUND(O$88*O59/O$60,0)</f>
        <v>11625</v>
      </c>
    </row>
    <row r="88" spans="1:15" x14ac:dyDescent="0.15">
      <c r="A88" s="67"/>
      <c r="B88" s="67" t="s">
        <v>110</v>
      </c>
      <c r="C88" s="830">
        <f>C93</f>
        <v>45769</v>
      </c>
      <c r="D88" s="830">
        <f t="shared" ref="D88:N88" si="22">D93</f>
        <v>43570</v>
      </c>
      <c r="E88" s="830">
        <f t="shared" si="22"/>
        <v>44346</v>
      </c>
      <c r="F88" s="830">
        <f t="shared" si="22"/>
        <v>44051</v>
      </c>
      <c r="G88" s="830">
        <f t="shared" si="22"/>
        <v>45265</v>
      </c>
      <c r="H88" s="830">
        <f t="shared" si="22"/>
        <v>54105</v>
      </c>
      <c r="I88" s="830">
        <f t="shared" si="22"/>
        <v>54590</v>
      </c>
      <c r="J88" s="830">
        <f t="shared" si="22"/>
        <v>56026</v>
      </c>
      <c r="K88" s="830">
        <f t="shared" si="22"/>
        <v>54486</v>
      </c>
      <c r="L88" s="830">
        <f t="shared" si="22"/>
        <v>56249</v>
      </c>
      <c r="M88" s="830">
        <f t="shared" si="22"/>
        <v>30614</v>
      </c>
      <c r="N88" s="830">
        <f t="shared" si="22"/>
        <v>42669</v>
      </c>
      <c r="O88" s="830">
        <f t="shared" ref="O88" si="23">O93</f>
        <v>61405</v>
      </c>
    </row>
    <row r="89" spans="1:15" x14ac:dyDescent="0.15">
      <c r="D89" s="184"/>
      <c r="E89" s="186"/>
    </row>
    <row r="90" spans="1:15" x14ac:dyDescent="0.15">
      <c r="A90" s="39" t="s">
        <v>365</v>
      </c>
      <c r="D90" s="184"/>
      <c r="E90" s="186"/>
    </row>
    <row r="91" spans="1:15" x14ac:dyDescent="0.15">
      <c r="A91" s="109" t="s">
        <v>107</v>
      </c>
      <c r="B91" s="109" t="s">
        <v>113</v>
      </c>
      <c r="C91" s="152">
        <f>地域観光消費2!D45</f>
        <v>7972</v>
      </c>
      <c r="D91" s="152">
        <f>地域観光消費2!E45</f>
        <v>8468</v>
      </c>
      <c r="E91" s="152">
        <f>地域観光消費2!F45</f>
        <v>10035</v>
      </c>
      <c r="F91" s="152">
        <f>地域観光消費2!G45</f>
        <v>9377</v>
      </c>
      <c r="G91" s="152">
        <f>地域観光消費2!H45</f>
        <v>10134</v>
      </c>
      <c r="H91" s="152">
        <f>地域観光消費2!I45</f>
        <v>11987</v>
      </c>
      <c r="I91" s="152">
        <f>地域観光消費2!J45</f>
        <v>12623</v>
      </c>
      <c r="J91" s="152">
        <f>地域観光消費2!K45</f>
        <v>13625</v>
      </c>
      <c r="K91" s="152">
        <f>地域観光消費2!L45</f>
        <v>14357</v>
      </c>
      <c r="L91" s="152">
        <f>地域観光消費2!M45</f>
        <v>13823</v>
      </c>
      <c r="M91" s="152">
        <f>地域観光消費2!N45</f>
        <v>9677</v>
      </c>
      <c r="N91" s="152">
        <f>地域観光消費2!O45</f>
        <v>15775</v>
      </c>
      <c r="O91" s="152">
        <f>地域観光消費2!P45</f>
        <v>17645</v>
      </c>
    </row>
    <row r="92" spans="1:15" x14ac:dyDescent="0.15">
      <c r="A92" s="56"/>
      <c r="B92" s="56" t="s">
        <v>114</v>
      </c>
      <c r="C92" s="50">
        <f>地域観光消費2!D46</f>
        <v>41231</v>
      </c>
      <c r="D92" s="50">
        <f>地域観光消費2!E46</f>
        <v>39680</v>
      </c>
      <c r="E92" s="50">
        <f>地域観光消費2!F46</f>
        <v>41107</v>
      </c>
      <c r="F92" s="50">
        <f>地域観光消費2!G46</f>
        <v>39797</v>
      </c>
      <c r="G92" s="50">
        <f>地域観光消費2!H46</f>
        <v>40944</v>
      </c>
      <c r="H92" s="50">
        <f>地域観光消費2!I46</f>
        <v>49784</v>
      </c>
      <c r="I92" s="50">
        <f>地域観光消費2!J46</f>
        <v>50363</v>
      </c>
      <c r="J92" s="50">
        <f>地域観光消費2!K46</f>
        <v>51831</v>
      </c>
      <c r="K92" s="50">
        <f>地域観光消費2!L46</f>
        <v>46455</v>
      </c>
      <c r="L92" s="50">
        <f>地域観光消費2!M46</f>
        <v>45767</v>
      </c>
      <c r="M92" s="50">
        <f>地域観光消費2!N46</f>
        <v>23409</v>
      </c>
      <c r="N92" s="50">
        <f>地域観光消費2!O46</f>
        <v>35026</v>
      </c>
      <c r="O92" s="50">
        <f>地域観光消費2!P46</f>
        <v>47088</v>
      </c>
    </row>
    <row r="93" spans="1:15" x14ac:dyDescent="0.15">
      <c r="A93" s="110"/>
      <c r="B93" s="110" t="s">
        <v>115</v>
      </c>
      <c r="C93" s="55">
        <f>地域観光消費2!D47</f>
        <v>45769</v>
      </c>
      <c r="D93" s="55">
        <f>地域観光消費2!E47</f>
        <v>43570</v>
      </c>
      <c r="E93" s="55">
        <f>地域観光消費2!F47</f>
        <v>44346</v>
      </c>
      <c r="F93" s="55">
        <f>地域観光消費2!G47</f>
        <v>44051</v>
      </c>
      <c r="G93" s="55">
        <f>地域観光消費2!H47</f>
        <v>45265</v>
      </c>
      <c r="H93" s="55">
        <f>地域観光消費2!I47</f>
        <v>54105</v>
      </c>
      <c r="I93" s="55">
        <f>地域観光消費2!J47</f>
        <v>54590</v>
      </c>
      <c r="J93" s="55">
        <f>地域観光消費2!K47</f>
        <v>56026</v>
      </c>
      <c r="K93" s="55">
        <f>地域観光消費2!L47</f>
        <v>54486</v>
      </c>
      <c r="L93" s="55">
        <f>地域観光消費2!M47</f>
        <v>56249</v>
      </c>
      <c r="M93" s="55">
        <f>地域観光消費2!N47</f>
        <v>30614</v>
      </c>
      <c r="N93" s="55">
        <f>地域観光消費2!O47</f>
        <v>42669</v>
      </c>
      <c r="O93" s="55">
        <f>地域観光消費2!P47</f>
        <v>61405</v>
      </c>
    </row>
    <row r="94" spans="1:15" x14ac:dyDescent="0.15">
      <c r="A94" s="111"/>
      <c r="B94" s="111" t="s">
        <v>110</v>
      </c>
      <c r="C94" s="55">
        <f>SUM(C91:C93)</f>
        <v>94972</v>
      </c>
      <c r="D94" s="55">
        <f t="shared" ref="D94:I94" si="24">SUM(D91:D93)</f>
        <v>91718</v>
      </c>
      <c r="E94" s="55">
        <f t="shared" si="24"/>
        <v>95488</v>
      </c>
      <c r="F94" s="55">
        <f t="shared" si="24"/>
        <v>93225</v>
      </c>
      <c r="G94" s="55">
        <f t="shared" si="24"/>
        <v>96343</v>
      </c>
      <c r="H94" s="55">
        <f t="shared" si="24"/>
        <v>115876</v>
      </c>
      <c r="I94" s="55">
        <f t="shared" si="24"/>
        <v>117576</v>
      </c>
      <c r="J94" s="55">
        <f t="shared" ref="J94:K94" si="25">SUM(J91:J93)</f>
        <v>121482</v>
      </c>
      <c r="K94" s="55">
        <f t="shared" si="25"/>
        <v>115298</v>
      </c>
      <c r="L94" s="55">
        <f t="shared" ref="L94:M94" si="26">SUM(L91:L93)</f>
        <v>115839</v>
      </c>
      <c r="M94" s="55">
        <f t="shared" si="26"/>
        <v>63700</v>
      </c>
      <c r="N94" s="55">
        <f t="shared" ref="N94:O94" si="27">SUM(N91:N93)</f>
        <v>93470</v>
      </c>
      <c r="O94" s="55">
        <f t="shared" si="27"/>
        <v>126138</v>
      </c>
    </row>
    <row r="95" spans="1:15" x14ac:dyDescent="0.15">
      <c r="E95" s="54"/>
    </row>
    <row r="96" spans="1:15" x14ac:dyDescent="0.15">
      <c r="E96" s="54"/>
    </row>
    <row r="97" spans="1:15" x14ac:dyDescent="0.15">
      <c r="A97" s="108" t="s">
        <v>4</v>
      </c>
      <c r="B97" s="43" t="s">
        <v>165</v>
      </c>
      <c r="C97" s="47">
        <f>市町入込数2!D42</f>
        <v>504000</v>
      </c>
      <c r="D97" s="47">
        <f>市町入込数2!E42</f>
        <v>505068</v>
      </c>
      <c r="E97" s="47">
        <f>市町入込数2!F42</f>
        <v>496864</v>
      </c>
      <c r="F97" s="47">
        <f>市町入込数2!G42</f>
        <v>474043</v>
      </c>
      <c r="G97" s="47">
        <f>市町入込数2!H42</f>
        <v>435536</v>
      </c>
      <c r="H97" s="47">
        <f>市町入込数2!I42</f>
        <v>529408</v>
      </c>
      <c r="I97" s="47">
        <f>市町入込数2!J42</f>
        <v>523056</v>
      </c>
      <c r="J97" s="47">
        <f>市町入込数2!K42</f>
        <v>613696</v>
      </c>
      <c r="K97" s="47">
        <f>市町入込数2!L42</f>
        <v>562664</v>
      </c>
      <c r="L97" s="47">
        <f>市町入込数2!M42</f>
        <v>537749</v>
      </c>
      <c r="M97" s="47">
        <f>市町入込数2!N42</f>
        <v>242148</v>
      </c>
      <c r="N97" s="47">
        <f>市町入込数2!O42</f>
        <v>225959</v>
      </c>
      <c r="O97" s="97">
        <f>市町入込数2!P42</f>
        <v>374536</v>
      </c>
    </row>
    <row r="98" spans="1:15" x14ac:dyDescent="0.15">
      <c r="A98" s="72"/>
      <c r="B98" s="61" t="s">
        <v>166</v>
      </c>
      <c r="C98" s="53">
        <f>市町入込数2!Q42</f>
        <v>578000</v>
      </c>
      <c r="D98" s="53">
        <f>市町入込数2!R42</f>
        <v>578135</v>
      </c>
      <c r="E98" s="53">
        <f>市町入込数2!S42</f>
        <v>621952</v>
      </c>
      <c r="F98" s="53">
        <f>市町入込数2!T42</f>
        <v>603504</v>
      </c>
      <c r="G98" s="53">
        <f>市町入込数2!U42</f>
        <v>638446</v>
      </c>
      <c r="H98" s="53">
        <f>市町入込数2!V42</f>
        <v>679544</v>
      </c>
      <c r="I98" s="53">
        <f>市町入込数2!W42</f>
        <v>651053</v>
      </c>
      <c r="J98" s="53">
        <f>市町入込数2!X42</f>
        <v>662227</v>
      </c>
      <c r="K98" s="53">
        <f>市町入込数2!Y42</f>
        <v>653148</v>
      </c>
      <c r="L98" s="53">
        <f>市町入込数2!Z42</f>
        <v>639906</v>
      </c>
      <c r="M98" s="53">
        <f>市町入込数2!AA42</f>
        <v>416663</v>
      </c>
      <c r="N98" s="53">
        <f>市町入込数2!AB42</f>
        <v>578292</v>
      </c>
      <c r="O98" s="886">
        <f>市町入込数2!AC42</f>
        <v>620028</v>
      </c>
    </row>
    <row r="99" spans="1:15" x14ac:dyDescent="0.15">
      <c r="A99" s="43"/>
      <c r="B99" s="43" t="s">
        <v>158</v>
      </c>
      <c r="C99" s="47">
        <v>74</v>
      </c>
      <c r="D99" s="47">
        <v>88</v>
      </c>
      <c r="E99" s="47">
        <v>105</v>
      </c>
      <c r="F99" s="47">
        <v>100</v>
      </c>
      <c r="G99" s="47">
        <v>102</v>
      </c>
      <c r="H99" s="47">
        <v>122</v>
      </c>
      <c r="I99" s="79">
        <v>106</v>
      </c>
      <c r="J99" s="50">
        <f>宿泊者数!AN19</f>
        <v>106</v>
      </c>
      <c r="K99" s="50">
        <f>宿泊者数!AN42</f>
        <v>108.245</v>
      </c>
      <c r="L99" s="50">
        <f>宿泊者数!AN65</f>
        <v>104.669</v>
      </c>
      <c r="M99" s="50">
        <f>宿泊者数!AN88</f>
        <v>52.621000000000002</v>
      </c>
      <c r="N99" s="50">
        <f>宿泊者数!AN120</f>
        <v>108.627</v>
      </c>
      <c r="O99" s="511">
        <f>宿泊者数!AN142</f>
        <v>122.34099999999999</v>
      </c>
    </row>
    <row r="100" spans="1:15" x14ac:dyDescent="0.15">
      <c r="B100" t="s">
        <v>159</v>
      </c>
      <c r="C100" s="49">
        <v>428</v>
      </c>
      <c r="D100" s="49">
        <v>421</v>
      </c>
      <c r="E100" s="49">
        <v>438</v>
      </c>
      <c r="F100" s="49">
        <v>424</v>
      </c>
      <c r="G100" s="49">
        <v>458</v>
      </c>
      <c r="H100" s="49">
        <v>464</v>
      </c>
      <c r="I100" s="78">
        <v>457</v>
      </c>
      <c r="J100" s="50">
        <f>宿泊者数!AN20</f>
        <v>465</v>
      </c>
      <c r="K100" s="50">
        <f>宿泊者数!AN43</f>
        <v>459.26499999999999</v>
      </c>
      <c r="L100" s="50">
        <f>宿泊者数!AN66</f>
        <v>444.75299999999999</v>
      </c>
      <c r="M100" s="50">
        <f>宿泊者数!AN89</f>
        <v>296.84100000000001</v>
      </c>
      <c r="N100" s="50">
        <f>宿泊者数!AN121</f>
        <v>391.608</v>
      </c>
      <c r="O100" s="511">
        <f>宿泊者数!AN143</f>
        <v>422.35899999999998</v>
      </c>
    </row>
    <row r="101" spans="1:15" x14ac:dyDescent="0.15">
      <c r="B101" t="s">
        <v>160</v>
      </c>
      <c r="C101" s="49">
        <v>9</v>
      </c>
      <c r="D101" s="49">
        <v>3</v>
      </c>
      <c r="E101" s="49">
        <v>7</v>
      </c>
      <c r="F101" s="49">
        <v>9</v>
      </c>
      <c r="G101" s="49">
        <v>7</v>
      </c>
      <c r="H101" s="49">
        <v>16</v>
      </c>
      <c r="I101" s="78">
        <v>11</v>
      </c>
      <c r="J101" s="50">
        <f>宿泊者数!AN21</f>
        <v>9</v>
      </c>
      <c r="K101" s="50">
        <f>宿泊者数!AN44</f>
        <v>7.6050000000000004</v>
      </c>
      <c r="L101" s="50">
        <f>宿泊者数!AN67</f>
        <v>12.887</v>
      </c>
      <c r="M101" s="50">
        <f>宿泊者数!AN90</f>
        <v>3.4550000000000001</v>
      </c>
      <c r="N101" s="50">
        <f>宿泊者数!AN122</f>
        <v>5.5819999999999999</v>
      </c>
      <c r="O101" s="511">
        <f>宿泊者数!AN144</f>
        <v>2.8530000000000002</v>
      </c>
    </row>
    <row r="102" spans="1:15" x14ac:dyDescent="0.15">
      <c r="B102" t="s">
        <v>161</v>
      </c>
      <c r="C102" s="49">
        <v>36</v>
      </c>
      <c r="D102" s="49">
        <v>35</v>
      </c>
      <c r="E102" s="49">
        <v>41</v>
      </c>
      <c r="F102" s="49">
        <v>40</v>
      </c>
      <c r="G102" s="49">
        <v>41</v>
      </c>
      <c r="H102" s="49">
        <v>46</v>
      </c>
      <c r="I102" s="78">
        <v>46</v>
      </c>
      <c r="J102" s="50">
        <f>宿泊者数!AN22</f>
        <v>52</v>
      </c>
      <c r="K102" s="50">
        <f>宿泊者数!AN45</f>
        <v>47.033000000000001</v>
      </c>
      <c r="L102" s="50">
        <f>宿泊者数!AN68</f>
        <v>46.597000000000001</v>
      </c>
      <c r="M102" s="50">
        <f>宿泊者数!AN91</f>
        <v>32.746000000000002</v>
      </c>
      <c r="N102" s="50">
        <f>宿泊者数!AN123</f>
        <v>41.475000000000001</v>
      </c>
      <c r="O102" s="511">
        <f>宿泊者数!AN145</f>
        <v>41.475000000000001</v>
      </c>
    </row>
    <row r="103" spans="1:15" x14ac:dyDescent="0.15">
      <c r="B103" t="s">
        <v>162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78">
        <v>0</v>
      </c>
      <c r="J103" s="50">
        <f>宿泊者数!AN23</f>
        <v>0</v>
      </c>
      <c r="K103" s="50">
        <f>宿泊者数!AN46</f>
        <v>0</v>
      </c>
      <c r="L103" s="50">
        <f>宿泊者数!AN69</f>
        <v>0</v>
      </c>
      <c r="M103" s="50">
        <f>宿泊者数!AN92</f>
        <v>0</v>
      </c>
      <c r="N103" s="50">
        <f>宿泊者数!AN124</f>
        <v>0</v>
      </c>
      <c r="O103" s="511">
        <f>宿泊者数!AN146</f>
        <v>0</v>
      </c>
    </row>
    <row r="104" spans="1:15" x14ac:dyDescent="0.15">
      <c r="B104" t="s">
        <v>163</v>
      </c>
      <c r="C104" s="49">
        <v>28</v>
      </c>
      <c r="D104" s="49">
        <v>28</v>
      </c>
      <c r="E104" s="49">
        <v>28</v>
      </c>
      <c r="F104" s="49">
        <v>28</v>
      </c>
      <c r="G104" s="49">
        <v>28</v>
      </c>
      <c r="H104" s="49">
        <v>29</v>
      </c>
      <c r="I104" s="78">
        <v>28</v>
      </c>
      <c r="J104" s="50">
        <f>宿泊者数!AN24</f>
        <v>28</v>
      </c>
      <c r="K104" s="50">
        <f>宿泊者数!AN47</f>
        <v>28</v>
      </c>
      <c r="L104" s="50">
        <f>宿泊者数!AN70</f>
        <v>28</v>
      </c>
      <c r="M104" s="50">
        <f>宿泊者数!AN93</f>
        <v>28</v>
      </c>
      <c r="N104" s="50">
        <f>宿泊者数!AN125</f>
        <v>28</v>
      </c>
      <c r="O104" s="511">
        <f>宿泊者数!AN147</f>
        <v>28</v>
      </c>
    </row>
    <row r="105" spans="1:15" x14ac:dyDescent="0.15">
      <c r="A105" s="61"/>
      <c r="B105" s="61" t="s">
        <v>164</v>
      </c>
      <c r="C105" s="53">
        <v>3</v>
      </c>
      <c r="D105" s="53">
        <v>3</v>
      </c>
      <c r="E105" s="53">
        <v>3</v>
      </c>
      <c r="F105" s="53">
        <v>3</v>
      </c>
      <c r="G105" s="53">
        <v>3</v>
      </c>
      <c r="H105" s="53">
        <v>3</v>
      </c>
      <c r="I105" s="80">
        <v>3</v>
      </c>
      <c r="J105" s="50">
        <f>宿泊者数!AN25</f>
        <v>3</v>
      </c>
      <c r="K105" s="50">
        <f>宿泊者数!AN48</f>
        <v>3</v>
      </c>
      <c r="L105" s="50">
        <f>宿泊者数!AN71</f>
        <v>3</v>
      </c>
      <c r="M105" s="50">
        <f>宿泊者数!AN94</f>
        <v>3</v>
      </c>
      <c r="N105" s="50">
        <f>宿泊者数!AN126</f>
        <v>3</v>
      </c>
      <c r="O105" s="511">
        <f>宿泊者数!AN148</f>
        <v>3</v>
      </c>
    </row>
    <row r="106" spans="1:15" x14ac:dyDescent="0.15">
      <c r="A106" s="93" t="s">
        <v>3</v>
      </c>
      <c r="B106" s="43" t="s">
        <v>165</v>
      </c>
      <c r="C106" s="47">
        <f>市町入込数2!D43</f>
        <v>2151000</v>
      </c>
      <c r="D106" s="47">
        <f>市町入込数2!E43</f>
        <v>1986300</v>
      </c>
      <c r="E106" s="47">
        <f>市町入込数2!F43</f>
        <v>2168340</v>
      </c>
      <c r="F106" s="47">
        <f>市町入込数2!G43</f>
        <v>2184754</v>
      </c>
      <c r="G106" s="47">
        <f>市町入込数2!H43</f>
        <v>2359487</v>
      </c>
      <c r="H106" s="47">
        <f>市町入込数2!I43</f>
        <v>2567518</v>
      </c>
      <c r="I106" s="47">
        <f>市町入込数2!J43</f>
        <v>2584064</v>
      </c>
      <c r="J106" s="47">
        <f>市町入込数2!K43</f>
        <v>2422484</v>
      </c>
      <c r="K106" s="47">
        <f>市町入込数2!L43</f>
        <v>2325099</v>
      </c>
      <c r="L106" s="47">
        <f>市町入込数2!M43</f>
        <v>2183203</v>
      </c>
      <c r="M106" s="47">
        <f>市町入込数2!N43</f>
        <v>1183563</v>
      </c>
      <c r="N106" s="47">
        <f>市町入込数2!O43</f>
        <v>1475161</v>
      </c>
      <c r="O106" s="97">
        <f>市町入込数2!P43</f>
        <v>2248055</v>
      </c>
    </row>
    <row r="107" spans="1:15" x14ac:dyDescent="0.15">
      <c r="A107" s="72"/>
      <c r="B107" s="61" t="s">
        <v>166</v>
      </c>
      <c r="C107" s="53">
        <f>市町入込数2!Q43</f>
        <v>564000</v>
      </c>
      <c r="D107" s="53">
        <f>市町入込数2!R43</f>
        <v>566000</v>
      </c>
      <c r="E107" s="53">
        <f>市町入込数2!S43</f>
        <v>593156</v>
      </c>
      <c r="F107" s="53">
        <f>市町入込数2!T43</f>
        <v>594254</v>
      </c>
      <c r="G107" s="53">
        <f>市町入込数2!U43</f>
        <v>458618</v>
      </c>
      <c r="H107" s="53">
        <f>市町入込数2!V43</f>
        <v>464247</v>
      </c>
      <c r="I107" s="53">
        <f>市町入込数2!W43</f>
        <v>456219</v>
      </c>
      <c r="J107" s="53">
        <f>市町入込数2!X43</f>
        <v>454974</v>
      </c>
      <c r="K107" s="53">
        <f>市町入込数2!Y43</f>
        <v>403096</v>
      </c>
      <c r="L107" s="53">
        <f>市町入込数2!Z43</f>
        <v>419889</v>
      </c>
      <c r="M107" s="53">
        <f>市町入込数2!AA43</f>
        <v>220073</v>
      </c>
      <c r="N107" s="53">
        <f>市町入込数2!AB43</f>
        <v>282440</v>
      </c>
      <c r="O107" s="886">
        <f>市町入込数2!AC43</f>
        <v>404658</v>
      </c>
    </row>
    <row r="108" spans="1:15" x14ac:dyDescent="0.15">
      <c r="A108" s="43"/>
      <c r="B108" s="43" t="s">
        <v>158</v>
      </c>
      <c r="C108" s="47">
        <v>171</v>
      </c>
      <c r="D108" s="47">
        <v>186</v>
      </c>
      <c r="E108" s="47">
        <v>191</v>
      </c>
      <c r="F108" s="47">
        <v>189</v>
      </c>
      <c r="G108" s="47">
        <v>189</v>
      </c>
      <c r="H108" s="47">
        <v>222</v>
      </c>
      <c r="I108" s="79">
        <v>223</v>
      </c>
      <c r="J108" s="50">
        <f>宿泊者数!AO19</f>
        <v>204</v>
      </c>
      <c r="K108" s="50">
        <f>宿泊者数!AO42</f>
        <v>161.88300000000001</v>
      </c>
      <c r="L108" s="50">
        <f>宿泊者数!AO65</f>
        <v>170.60499999999999</v>
      </c>
      <c r="M108" s="50">
        <f>宿泊者数!AO88</f>
        <v>82.289000000000001</v>
      </c>
      <c r="N108" s="50">
        <f>宿泊者数!AO120</f>
        <v>91.369</v>
      </c>
      <c r="O108" s="511">
        <f>宿泊者数!AO142</f>
        <v>140.40600000000001</v>
      </c>
    </row>
    <row r="109" spans="1:15" x14ac:dyDescent="0.15">
      <c r="B109" t="s">
        <v>159</v>
      </c>
      <c r="C109" s="49">
        <v>58</v>
      </c>
      <c r="D109" s="49">
        <v>61</v>
      </c>
      <c r="E109" s="49">
        <v>61</v>
      </c>
      <c r="F109" s="49">
        <v>69</v>
      </c>
      <c r="G109" s="49">
        <v>68</v>
      </c>
      <c r="H109" s="49">
        <v>71</v>
      </c>
      <c r="I109" s="78">
        <v>66</v>
      </c>
      <c r="J109" s="50">
        <f>宿泊者数!AO20</f>
        <v>63</v>
      </c>
      <c r="K109" s="50">
        <f>宿泊者数!AO43</f>
        <v>55.402999999999999</v>
      </c>
      <c r="L109" s="50">
        <f>宿泊者数!AO66</f>
        <v>53.612000000000002</v>
      </c>
      <c r="M109" s="50">
        <f>宿泊者数!AO89</f>
        <v>32.241999999999997</v>
      </c>
      <c r="N109" s="50">
        <f>宿泊者数!AO121</f>
        <v>41.661000000000001</v>
      </c>
      <c r="O109" s="511">
        <f>宿泊者数!AO143</f>
        <v>76.992000000000004</v>
      </c>
    </row>
    <row r="110" spans="1:15" x14ac:dyDescent="0.15">
      <c r="B110" t="s">
        <v>160</v>
      </c>
      <c r="C110" s="49">
        <v>12</v>
      </c>
      <c r="D110" s="49">
        <v>12</v>
      </c>
      <c r="E110" s="49">
        <v>11</v>
      </c>
      <c r="F110" s="49">
        <v>12</v>
      </c>
      <c r="G110" s="49">
        <v>8</v>
      </c>
      <c r="H110" s="49">
        <v>9</v>
      </c>
      <c r="I110" s="78">
        <v>7</v>
      </c>
      <c r="J110" s="50">
        <f>宿泊者数!AO21</f>
        <v>8</v>
      </c>
      <c r="K110" s="50">
        <f>宿泊者数!AO44</f>
        <v>7.3730000000000002</v>
      </c>
      <c r="L110" s="50">
        <f>宿泊者数!AO67</f>
        <v>6.718</v>
      </c>
      <c r="M110" s="50">
        <f>宿泊者数!AO90</f>
        <v>3.71</v>
      </c>
      <c r="N110" s="50">
        <f>宿泊者数!AO122</f>
        <v>4.7480000000000002</v>
      </c>
      <c r="O110" s="511">
        <f>宿泊者数!AO144</f>
        <v>13.093999999999999</v>
      </c>
    </row>
    <row r="111" spans="1:15" x14ac:dyDescent="0.15">
      <c r="B111" t="s">
        <v>161</v>
      </c>
      <c r="C111" s="49">
        <v>224</v>
      </c>
      <c r="D111" s="49">
        <v>220</v>
      </c>
      <c r="E111" s="49">
        <v>243</v>
      </c>
      <c r="F111" s="49">
        <v>236</v>
      </c>
      <c r="G111" s="49">
        <v>103</v>
      </c>
      <c r="H111" s="49">
        <v>112</v>
      </c>
      <c r="I111" s="78">
        <v>108</v>
      </c>
      <c r="J111" s="50">
        <f>宿泊者数!AO22</f>
        <v>126</v>
      </c>
      <c r="K111" s="50">
        <f>宿泊者数!AO45</f>
        <v>122.10899999999999</v>
      </c>
      <c r="L111" s="50">
        <f>宿泊者数!AO68</f>
        <v>121.473</v>
      </c>
      <c r="M111" s="50">
        <f>宿泊者数!AO91</f>
        <v>53.911999999999999</v>
      </c>
      <c r="N111" s="50">
        <f>宿泊者数!AO123</f>
        <v>84.792000000000002</v>
      </c>
      <c r="O111" s="511">
        <f>宿泊者数!AO145</f>
        <v>113.648</v>
      </c>
    </row>
    <row r="112" spans="1:15" x14ac:dyDescent="0.15">
      <c r="B112" t="s">
        <v>162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78">
        <v>0</v>
      </c>
      <c r="J112" s="50">
        <f>宿泊者数!AO23</f>
        <v>0</v>
      </c>
      <c r="K112" s="50">
        <f>宿泊者数!AO46</f>
        <v>0</v>
      </c>
      <c r="L112" s="50">
        <f>宿泊者数!AO69</f>
        <v>0</v>
      </c>
      <c r="M112" s="50">
        <f>宿泊者数!AO92</f>
        <v>0</v>
      </c>
      <c r="N112" s="50">
        <f>宿泊者数!AO124</f>
        <v>0</v>
      </c>
      <c r="O112" s="511">
        <f>宿泊者数!AO146</f>
        <v>0</v>
      </c>
    </row>
    <row r="113" spans="1:15" x14ac:dyDescent="0.15">
      <c r="B113" t="s">
        <v>163</v>
      </c>
      <c r="C113" s="49">
        <v>7</v>
      </c>
      <c r="D113" s="49">
        <v>7</v>
      </c>
      <c r="E113" s="49">
        <v>7</v>
      </c>
      <c r="F113" s="49">
        <v>6</v>
      </c>
      <c r="G113" s="49">
        <v>7</v>
      </c>
      <c r="H113" s="49">
        <v>7</v>
      </c>
      <c r="I113" s="78">
        <v>1</v>
      </c>
      <c r="J113" s="50">
        <f>宿泊者数!AO24</f>
        <v>1</v>
      </c>
      <c r="K113" s="50">
        <f>宿泊者数!AO47</f>
        <v>0.86599999999999999</v>
      </c>
      <c r="L113" s="50">
        <f>宿泊者数!AO70</f>
        <v>0.79300000000000004</v>
      </c>
      <c r="M113" s="50">
        <f>宿泊者数!AO93</f>
        <v>0.26300000000000001</v>
      </c>
      <c r="N113" s="50">
        <f>宿泊者数!AO125</f>
        <v>0.32600000000000001</v>
      </c>
      <c r="O113" s="511">
        <f>宿泊者数!AO147</f>
        <v>0.61299999999999999</v>
      </c>
    </row>
    <row r="114" spans="1:15" x14ac:dyDescent="0.15">
      <c r="A114" s="61"/>
      <c r="B114" s="61" t="s">
        <v>164</v>
      </c>
      <c r="C114" s="53">
        <v>92</v>
      </c>
      <c r="D114" s="53">
        <v>80</v>
      </c>
      <c r="E114" s="53">
        <v>80</v>
      </c>
      <c r="F114" s="53">
        <v>81</v>
      </c>
      <c r="G114" s="53">
        <v>83</v>
      </c>
      <c r="H114" s="53">
        <v>44</v>
      </c>
      <c r="I114" s="80">
        <v>52</v>
      </c>
      <c r="J114" s="50">
        <f>宿泊者数!AO25</f>
        <v>53</v>
      </c>
      <c r="K114" s="50">
        <f>宿泊者数!AO48</f>
        <v>55.462000000000003</v>
      </c>
      <c r="L114" s="50">
        <f>宿泊者数!AO71</f>
        <v>66.688000000000002</v>
      </c>
      <c r="M114" s="50">
        <f>宿泊者数!AO94</f>
        <v>47.656999999999996</v>
      </c>
      <c r="N114" s="50">
        <f>宿泊者数!AO126</f>
        <v>59.543999999999997</v>
      </c>
      <c r="O114" s="511">
        <f>宿泊者数!AO148</f>
        <v>59.905000000000001</v>
      </c>
    </row>
    <row r="115" spans="1:15" x14ac:dyDescent="0.15">
      <c r="A115" s="93" t="s">
        <v>1</v>
      </c>
      <c r="B115" s="43" t="s">
        <v>165</v>
      </c>
      <c r="C115" s="47">
        <f>市町入込数2!D44</f>
        <v>5761000</v>
      </c>
      <c r="D115" s="47">
        <f>市町入込数2!E44</f>
        <v>5279882</v>
      </c>
      <c r="E115" s="47">
        <f>市町入込数2!F44</f>
        <v>5793165</v>
      </c>
      <c r="F115" s="47">
        <f>市町入込数2!G44</f>
        <v>5700502</v>
      </c>
      <c r="G115" s="47">
        <f>市町入込数2!H44</f>
        <v>8617448</v>
      </c>
      <c r="H115" s="47">
        <f>市町入込数2!I44</f>
        <v>9267054</v>
      </c>
      <c r="I115" s="47">
        <f>市町入込数2!J44</f>
        <v>8369398</v>
      </c>
      <c r="J115" s="47">
        <f>市町入込数2!K44</f>
        <v>8659619</v>
      </c>
      <c r="K115" s="47">
        <f>市町入込数2!L44</f>
        <v>8423306</v>
      </c>
      <c r="L115" s="47">
        <f>市町入込数2!M44</f>
        <v>8640550</v>
      </c>
      <c r="M115" s="47">
        <f>市町入込数2!N44</f>
        <v>5869975</v>
      </c>
      <c r="N115" s="47">
        <f>市町入込数2!O44</f>
        <v>6904830</v>
      </c>
      <c r="O115" s="97">
        <f>市町入込数2!P44</f>
        <v>8964077</v>
      </c>
    </row>
    <row r="116" spans="1:15" x14ac:dyDescent="0.15">
      <c r="A116" s="72"/>
      <c r="B116" s="61" t="s">
        <v>166</v>
      </c>
      <c r="C116" s="53">
        <f>市町入込数2!Q44</f>
        <v>221000</v>
      </c>
      <c r="D116" s="53">
        <f>市町入込数2!R44</f>
        <v>225668</v>
      </c>
      <c r="E116" s="53">
        <f>市町入込数2!S44</f>
        <v>206408</v>
      </c>
      <c r="F116" s="53">
        <f>市町入込数2!T44</f>
        <v>211725</v>
      </c>
      <c r="G116" s="53">
        <f>市町入込数2!U44</f>
        <v>203240</v>
      </c>
      <c r="H116" s="53">
        <f>市町入込数2!V44</f>
        <v>214780</v>
      </c>
      <c r="I116" s="53">
        <f>市町入込数2!W44</f>
        <v>193050</v>
      </c>
      <c r="J116" s="53">
        <f>市町入込数2!X44</f>
        <v>198980</v>
      </c>
      <c r="K116" s="53">
        <f>市町入込数2!Y44</f>
        <v>199430</v>
      </c>
      <c r="L116" s="53">
        <f>市町入込数2!Z44</f>
        <v>181380</v>
      </c>
      <c r="M116" s="53">
        <f>市町入込数2!AA44</f>
        <v>110690</v>
      </c>
      <c r="N116" s="53">
        <f>市町入込数2!AB44</f>
        <v>121500</v>
      </c>
      <c r="O116" s="886">
        <f>市町入込数2!AC44</f>
        <v>204320</v>
      </c>
    </row>
    <row r="117" spans="1:15" x14ac:dyDescent="0.15">
      <c r="A117" s="43"/>
      <c r="B117" s="43" t="s">
        <v>158</v>
      </c>
      <c r="C117" s="79">
        <v>112</v>
      </c>
      <c r="D117" s="47">
        <v>101</v>
      </c>
      <c r="E117" s="47">
        <v>116</v>
      </c>
      <c r="F117" s="47">
        <v>124</v>
      </c>
      <c r="G117" s="47">
        <v>127</v>
      </c>
      <c r="H117" s="47">
        <v>130</v>
      </c>
      <c r="I117" s="79">
        <v>121</v>
      </c>
      <c r="J117" s="50">
        <f>宿泊者数!AP19</f>
        <v>117</v>
      </c>
      <c r="K117" s="50">
        <f>宿泊者数!AP42</f>
        <v>123.95</v>
      </c>
      <c r="L117" s="50">
        <f>宿泊者数!AP65</f>
        <v>112.04</v>
      </c>
      <c r="M117" s="50">
        <f>宿泊者数!AP88</f>
        <v>73.88</v>
      </c>
      <c r="N117" s="50">
        <f>宿泊者数!AP120</f>
        <v>75.55</v>
      </c>
      <c r="O117" s="511">
        <f>宿泊者数!AP142</f>
        <v>123.37</v>
      </c>
    </row>
    <row r="118" spans="1:15" x14ac:dyDescent="0.15">
      <c r="B118" t="s">
        <v>159</v>
      </c>
      <c r="C118" s="78">
        <v>9</v>
      </c>
      <c r="D118" s="49">
        <v>11</v>
      </c>
      <c r="E118" s="49">
        <v>9</v>
      </c>
      <c r="F118" s="49">
        <v>11</v>
      </c>
      <c r="G118" s="49">
        <v>5</v>
      </c>
      <c r="H118" s="49">
        <v>14</v>
      </c>
      <c r="I118" s="78">
        <v>14</v>
      </c>
      <c r="J118" s="50">
        <f>宿泊者数!AP20</f>
        <v>13</v>
      </c>
      <c r="K118" s="50">
        <f>宿泊者数!AP43</f>
        <v>11.97</v>
      </c>
      <c r="L118" s="50">
        <f>宿泊者数!AP66</f>
        <v>12.09</v>
      </c>
      <c r="M118" s="50">
        <f>宿泊者数!AP89</f>
        <v>6.52</v>
      </c>
      <c r="N118" s="50">
        <f>宿泊者数!AP121</f>
        <v>4.66</v>
      </c>
      <c r="O118" s="511">
        <f>宿泊者数!AP143</f>
        <v>6.95</v>
      </c>
    </row>
    <row r="119" spans="1:15" x14ac:dyDescent="0.15">
      <c r="B119" t="s">
        <v>160</v>
      </c>
      <c r="C119" s="78">
        <v>23</v>
      </c>
      <c r="D119" s="49">
        <v>32</v>
      </c>
      <c r="E119" s="49">
        <v>14</v>
      </c>
      <c r="F119" s="49">
        <v>17</v>
      </c>
      <c r="G119" s="49">
        <v>9</v>
      </c>
      <c r="H119" s="49">
        <v>7</v>
      </c>
      <c r="I119" s="78">
        <v>7</v>
      </c>
      <c r="J119" s="50">
        <f>宿泊者数!AP21</f>
        <v>6</v>
      </c>
      <c r="K119" s="50">
        <f>宿泊者数!AP44</f>
        <v>4.74</v>
      </c>
      <c r="L119" s="50">
        <f>宿泊者数!AP67</f>
        <v>4.28</v>
      </c>
      <c r="M119" s="50">
        <f>宿泊者数!AP90</f>
        <v>1.82</v>
      </c>
      <c r="N119" s="50">
        <f>宿泊者数!AP122</f>
        <v>1.6</v>
      </c>
      <c r="O119" s="511">
        <f>宿泊者数!AP144</f>
        <v>7.14</v>
      </c>
    </row>
    <row r="120" spans="1:15" x14ac:dyDescent="0.15">
      <c r="B120" t="s">
        <v>161</v>
      </c>
      <c r="C120" s="78">
        <v>55</v>
      </c>
      <c r="D120" s="49">
        <v>58</v>
      </c>
      <c r="E120" s="49">
        <v>44</v>
      </c>
      <c r="F120" s="49">
        <v>40</v>
      </c>
      <c r="G120" s="49">
        <v>39</v>
      </c>
      <c r="H120" s="49">
        <v>40</v>
      </c>
      <c r="I120" s="78">
        <v>30</v>
      </c>
      <c r="J120" s="50">
        <f>宿泊者数!AP22</f>
        <v>41</v>
      </c>
      <c r="K120" s="50">
        <f>宿泊者数!AP45</f>
        <v>39.130000000000003</v>
      </c>
      <c r="L120" s="50">
        <f>宿泊者数!AP68</f>
        <v>35.32</v>
      </c>
      <c r="M120" s="50">
        <f>宿泊者数!AP91</f>
        <v>17.350000000000001</v>
      </c>
      <c r="N120" s="50">
        <f>宿泊者数!AP123</f>
        <v>20.77</v>
      </c>
      <c r="O120" s="511">
        <f>宿泊者数!AP145</f>
        <v>37.1</v>
      </c>
    </row>
    <row r="121" spans="1:15" x14ac:dyDescent="0.15">
      <c r="B121" t="s">
        <v>162</v>
      </c>
      <c r="C121" s="78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78">
        <v>0</v>
      </c>
      <c r="J121" s="50">
        <f>宿泊者数!AP23</f>
        <v>0</v>
      </c>
      <c r="K121" s="50">
        <f>宿泊者数!AP46</f>
        <v>0</v>
      </c>
      <c r="L121" s="50">
        <f>宿泊者数!AP69</f>
        <v>0</v>
      </c>
      <c r="M121" s="50">
        <f>宿泊者数!AP92</f>
        <v>0</v>
      </c>
      <c r="N121" s="50">
        <f>宿泊者数!AP124</f>
        <v>0</v>
      </c>
      <c r="O121" s="511">
        <f>宿泊者数!AP146</f>
        <v>0</v>
      </c>
    </row>
    <row r="122" spans="1:15" x14ac:dyDescent="0.15">
      <c r="B122" t="s">
        <v>163</v>
      </c>
      <c r="C122" s="78">
        <v>22</v>
      </c>
      <c r="D122" s="49">
        <v>24</v>
      </c>
      <c r="E122" s="49">
        <v>24</v>
      </c>
      <c r="F122" s="49">
        <v>21</v>
      </c>
      <c r="G122" s="49">
        <v>23</v>
      </c>
      <c r="H122" s="49">
        <v>23</v>
      </c>
      <c r="I122" s="78">
        <v>21</v>
      </c>
      <c r="J122" s="50">
        <f>宿泊者数!AP24</f>
        <v>22</v>
      </c>
      <c r="K122" s="50">
        <f>宿泊者数!AP47</f>
        <v>19.64</v>
      </c>
      <c r="L122" s="50">
        <f>宿泊者数!AP70</f>
        <v>17.649999999999999</v>
      </c>
      <c r="M122" s="50">
        <f>宿泊者数!AP93</f>
        <v>11.12</v>
      </c>
      <c r="N122" s="50">
        <f>宿泊者数!AP125</f>
        <v>18.920000000000002</v>
      </c>
      <c r="O122" s="511">
        <f>宿泊者数!AP147</f>
        <v>29.76</v>
      </c>
    </row>
    <row r="123" spans="1:15" x14ac:dyDescent="0.15">
      <c r="A123" s="61"/>
      <c r="B123" s="61" t="s">
        <v>164</v>
      </c>
      <c r="C123" s="78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80">
        <v>0</v>
      </c>
      <c r="J123" s="50">
        <f>宿泊者数!AP25</f>
        <v>0</v>
      </c>
      <c r="K123" s="50">
        <f>宿泊者数!AP48</f>
        <v>0</v>
      </c>
      <c r="L123" s="50">
        <f>宿泊者数!AP71</f>
        <v>0</v>
      </c>
      <c r="M123" s="50">
        <f>宿泊者数!AP94</f>
        <v>0</v>
      </c>
      <c r="N123" s="50">
        <f>宿泊者数!AP126</f>
        <v>0</v>
      </c>
      <c r="O123" s="511">
        <f>宿泊者数!AP148</f>
        <v>0</v>
      </c>
    </row>
    <row r="124" spans="1:15" x14ac:dyDescent="0.15">
      <c r="A124" s="109" t="s">
        <v>214</v>
      </c>
      <c r="B124" s="109" t="s">
        <v>165</v>
      </c>
      <c r="C124" s="98">
        <f>C97+C106+C115</f>
        <v>8416000</v>
      </c>
      <c r="D124" s="98">
        <f t="shared" ref="D124:H124" si="28">D97+D106+D115</f>
        <v>7771250</v>
      </c>
      <c r="E124" s="98">
        <f t="shared" si="28"/>
        <v>8458369</v>
      </c>
      <c r="F124" s="98">
        <f t="shared" si="28"/>
        <v>8359299</v>
      </c>
      <c r="G124" s="98">
        <f t="shared" si="28"/>
        <v>11412471</v>
      </c>
      <c r="H124" s="98">
        <f t="shared" si="28"/>
        <v>12363980</v>
      </c>
      <c r="I124" s="98">
        <f t="shared" ref="I124:J124" si="29">I97+I106+I115</f>
        <v>11476518</v>
      </c>
      <c r="J124" s="98">
        <f t="shared" si="29"/>
        <v>11695799</v>
      </c>
      <c r="K124" s="98">
        <f t="shared" ref="K124:L124" si="30">K97+K106+K115</f>
        <v>11311069</v>
      </c>
      <c r="L124" s="98">
        <f t="shared" si="30"/>
        <v>11361502</v>
      </c>
      <c r="M124" s="98">
        <f t="shared" ref="M124:N124" si="31">M97+M106+M115</f>
        <v>7295686</v>
      </c>
      <c r="N124" s="98">
        <f t="shared" si="31"/>
        <v>8605950</v>
      </c>
      <c r="O124" s="98">
        <f t="shared" ref="O124" si="32">O97+O106+O115</f>
        <v>11586668</v>
      </c>
    </row>
    <row r="125" spans="1:15" x14ac:dyDescent="0.15">
      <c r="A125" s="56"/>
      <c r="B125" s="56" t="s">
        <v>166</v>
      </c>
      <c r="C125" s="99">
        <f t="shared" ref="C125:H125" si="33">C98+C107+C116</f>
        <v>1363000</v>
      </c>
      <c r="D125" s="99">
        <f t="shared" si="33"/>
        <v>1369803</v>
      </c>
      <c r="E125" s="99">
        <f t="shared" si="33"/>
        <v>1421516</v>
      </c>
      <c r="F125" s="99">
        <f t="shared" si="33"/>
        <v>1409483</v>
      </c>
      <c r="G125" s="99">
        <f t="shared" si="33"/>
        <v>1300304</v>
      </c>
      <c r="H125" s="99">
        <f t="shared" si="33"/>
        <v>1358571</v>
      </c>
      <c r="I125" s="99">
        <f t="shared" ref="I125:J125" si="34">I98+I107+I116</f>
        <v>1300322</v>
      </c>
      <c r="J125" s="99">
        <f t="shared" si="34"/>
        <v>1316181</v>
      </c>
      <c r="K125" s="99">
        <f t="shared" ref="K125:L125" si="35">K98+K107+K116</f>
        <v>1255674</v>
      </c>
      <c r="L125" s="99">
        <f t="shared" si="35"/>
        <v>1241175</v>
      </c>
      <c r="M125" s="99">
        <f t="shared" ref="M125:N125" si="36">M98+M107+M116</f>
        <v>747426</v>
      </c>
      <c r="N125" s="99">
        <f t="shared" si="36"/>
        <v>982232</v>
      </c>
      <c r="O125" s="99">
        <f t="shared" ref="O125" si="37">O98+O107+O116</f>
        <v>1229006</v>
      </c>
    </row>
    <row r="126" spans="1:15" x14ac:dyDescent="0.15">
      <c r="A126" s="56"/>
      <c r="B126" s="111" t="s">
        <v>223</v>
      </c>
      <c r="C126" s="112">
        <f>C124+C125</f>
        <v>9779000</v>
      </c>
      <c r="D126" s="112">
        <f t="shared" ref="D126:H126" si="38">D124+D125</f>
        <v>9141053</v>
      </c>
      <c r="E126" s="112">
        <f t="shared" si="38"/>
        <v>9879885</v>
      </c>
      <c r="F126" s="112">
        <f t="shared" si="38"/>
        <v>9768782</v>
      </c>
      <c r="G126" s="112">
        <f t="shared" si="38"/>
        <v>12712775</v>
      </c>
      <c r="H126" s="112">
        <f t="shared" si="38"/>
        <v>13722551</v>
      </c>
      <c r="I126" s="112">
        <f t="shared" ref="I126:J126" si="39">I124+I125</f>
        <v>12776840</v>
      </c>
      <c r="J126" s="112">
        <f t="shared" si="39"/>
        <v>13011980</v>
      </c>
      <c r="K126" s="112">
        <f t="shared" ref="K126:L126" si="40">K124+K125</f>
        <v>12566743</v>
      </c>
      <c r="L126" s="112">
        <f t="shared" si="40"/>
        <v>12602677</v>
      </c>
      <c r="M126" s="112">
        <f t="shared" ref="M126:N126" si="41">M124+M125</f>
        <v>8043112</v>
      </c>
      <c r="N126" s="112">
        <f t="shared" si="41"/>
        <v>9588182</v>
      </c>
      <c r="O126" s="112">
        <f t="shared" ref="O126" si="42">O124+O125</f>
        <v>12815674</v>
      </c>
    </row>
    <row r="127" spans="1:15" x14ac:dyDescent="0.15">
      <c r="A127" s="56"/>
      <c r="B127" s="109" t="s">
        <v>158</v>
      </c>
      <c r="C127" s="98">
        <f t="shared" ref="C127:H133" si="43">C99+C108+C117</f>
        <v>357</v>
      </c>
      <c r="D127" s="98">
        <f t="shared" si="43"/>
        <v>375</v>
      </c>
      <c r="E127" s="98">
        <f t="shared" si="43"/>
        <v>412</v>
      </c>
      <c r="F127" s="98">
        <f t="shared" si="43"/>
        <v>413</v>
      </c>
      <c r="G127" s="98">
        <f t="shared" si="43"/>
        <v>418</v>
      </c>
      <c r="H127" s="98">
        <f t="shared" si="43"/>
        <v>474</v>
      </c>
      <c r="I127" s="98">
        <f t="shared" ref="I127:J127" si="44">I99+I108+I117</f>
        <v>450</v>
      </c>
      <c r="J127" s="98">
        <f t="shared" si="44"/>
        <v>427</v>
      </c>
      <c r="K127" s="98">
        <f t="shared" ref="K127:L127" si="45">K99+K108+K117</f>
        <v>394.07800000000003</v>
      </c>
      <c r="L127" s="98">
        <f t="shared" si="45"/>
        <v>387.31400000000002</v>
      </c>
      <c r="M127" s="98">
        <f t="shared" ref="M127:N127" si="46">M99+M108+M117</f>
        <v>208.79</v>
      </c>
      <c r="N127" s="98">
        <f t="shared" si="46"/>
        <v>275.54599999999999</v>
      </c>
      <c r="O127" s="98">
        <f t="shared" ref="O127" si="47">O99+O108+O117</f>
        <v>386.11700000000002</v>
      </c>
    </row>
    <row r="128" spans="1:15" x14ac:dyDescent="0.15">
      <c r="A128" s="56"/>
      <c r="B128" s="56" t="s">
        <v>159</v>
      </c>
      <c r="C128" s="99">
        <f t="shared" si="43"/>
        <v>495</v>
      </c>
      <c r="D128" s="99">
        <f t="shared" si="43"/>
        <v>493</v>
      </c>
      <c r="E128" s="99">
        <f t="shared" si="43"/>
        <v>508</v>
      </c>
      <c r="F128" s="99">
        <f t="shared" si="43"/>
        <v>504</v>
      </c>
      <c r="G128" s="99">
        <f t="shared" si="43"/>
        <v>531</v>
      </c>
      <c r="H128" s="99">
        <f t="shared" si="43"/>
        <v>549</v>
      </c>
      <c r="I128" s="99">
        <f t="shared" ref="I128:J128" si="48">I100+I109+I118</f>
        <v>537</v>
      </c>
      <c r="J128" s="99">
        <f t="shared" si="48"/>
        <v>541</v>
      </c>
      <c r="K128" s="99">
        <f t="shared" ref="K128:L128" si="49">K100+K109+K118</f>
        <v>526.63800000000003</v>
      </c>
      <c r="L128" s="99">
        <f t="shared" si="49"/>
        <v>510.45499999999998</v>
      </c>
      <c r="M128" s="99">
        <f t="shared" ref="M128:N128" si="50">M100+M109+M118</f>
        <v>335.60300000000001</v>
      </c>
      <c r="N128" s="99">
        <f t="shared" si="50"/>
        <v>437.92900000000003</v>
      </c>
      <c r="O128" s="99">
        <f t="shared" ref="O128" si="51">O100+O109+O118</f>
        <v>506.30099999999999</v>
      </c>
    </row>
    <row r="129" spans="1:16" x14ac:dyDescent="0.15">
      <c r="A129" s="56"/>
      <c r="B129" s="56" t="s">
        <v>160</v>
      </c>
      <c r="C129" s="99">
        <f t="shared" si="43"/>
        <v>44</v>
      </c>
      <c r="D129" s="99">
        <f t="shared" si="43"/>
        <v>47</v>
      </c>
      <c r="E129" s="99">
        <f t="shared" si="43"/>
        <v>32</v>
      </c>
      <c r="F129" s="99">
        <f t="shared" si="43"/>
        <v>38</v>
      </c>
      <c r="G129" s="99">
        <f t="shared" si="43"/>
        <v>24</v>
      </c>
      <c r="H129" s="99">
        <f t="shared" si="43"/>
        <v>32</v>
      </c>
      <c r="I129" s="99">
        <f t="shared" ref="I129:J129" si="52">I101+I110+I119</f>
        <v>25</v>
      </c>
      <c r="J129" s="99">
        <f t="shared" si="52"/>
        <v>23</v>
      </c>
      <c r="K129" s="99">
        <f t="shared" ref="K129:L129" si="53">K101+K110+K119</f>
        <v>19.718000000000004</v>
      </c>
      <c r="L129" s="99">
        <f t="shared" si="53"/>
        <v>23.885000000000002</v>
      </c>
      <c r="M129" s="99">
        <f t="shared" ref="M129:N129" si="54">M101+M110+M119</f>
        <v>8.9849999999999994</v>
      </c>
      <c r="N129" s="99">
        <f t="shared" si="54"/>
        <v>11.93</v>
      </c>
      <c r="O129" s="99">
        <f t="shared" ref="O129" si="55">O101+O110+O119</f>
        <v>23.087</v>
      </c>
    </row>
    <row r="130" spans="1:16" x14ac:dyDescent="0.15">
      <c r="A130" s="56"/>
      <c r="B130" s="56" t="s">
        <v>161</v>
      </c>
      <c r="C130" s="99">
        <f t="shared" si="43"/>
        <v>315</v>
      </c>
      <c r="D130" s="99">
        <f t="shared" si="43"/>
        <v>313</v>
      </c>
      <c r="E130" s="99">
        <f t="shared" si="43"/>
        <v>328</v>
      </c>
      <c r="F130" s="99">
        <f t="shared" si="43"/>
        <v>316</v>
      </c>
      <c r="G130" s="99">
        <f t="shared" si="43"/>
        <v>183</v>
      </c>
      <c r="H130" s="99">
        <f t="shared" si="43"/>
        <v>198</v>
      </c>
      <c r="I130" s="99">
        <f t="shared" ref="I130:J130" si="56">I102+I111+I120</f>
        <v>184</v>
      </c>
      <c r="J130" s="99">
        <f t="shared" si="56"/>
        <v>219</v>
      </c>
      <c r="K130" s="99">
        <f t="shared" ref="K130:L130" si="57">K102+K111+K120</f>
        <v>208.27199999999999</v>
      </c>
      <c r="L130" s="99">
        <f t="shared" si="57"/>
        <v>203.39</v>
      </c>
      <c r="M130" s="99">
        <f t="shared" ref="M130:N130" si="58">M102+M111+M120</f>
        <v>104.00800000000001</v>
      </c>
      <c r="N130" s="99">
        <f t="shared" si="58"/>
        <v>147.03700000000001</v>
      </c>
      <c r="O130" s="99">
        <f t="shared" ref="O130" si="59">O102+O111+O120</f>
        <v>192.22299999999998</v>
      </c>
    </row>
    <row r="131" spans="1:16" x14ac:dyDescent="0.15">
      <c r="A131" s="56"/>
      <c r="B131" s="56" t="s">
        <v>162</v>
      </c>
      <c r="C131" s="99">
        <f t="shared" si="43"/>
        <v>0</v>
      </c>
      <c r="D131" s="99">
        <f t="shared" si="43"/>
        <v>0</v>
      </c>
      <c r="E131" s="99">
        <f t="shared" si="43"/>
        <v>0</v>
      </c>
      <c r="F131" s="99">
        <f t="shared" si="43"/>
        <v>0</v>
      </c>
      <c r="G131" s="99">
        <f t="shared" si="43"/>
        <v>0</v>
      </c>
      <c r="H131" s="99">
        <f t="shared" si="43"/>
        <v>0</v>
      </c>
      <c r="I131" s="99">
        <f t="shared" ref="I131:J131" si="60">I103+I112+I121</f>
        <v>0</v>
      </c>
      <c r="J131" s="99">
        <f t="shared" si="60"/>
        <v>0</v>
      </c>
      <c r="K131" s="99">
        <f t="shared" ref="K131:L131" si="61">K103+K112+K121</f>
        <v>0</v>
      </c>
      <c r="L131" s="99">
        <f t="shared" si="61"/>
        <v>0</v>
      </c>
      <c r="M131" s="99">
        <f t="shared" ref="M131:N131" si="62">M103+M112+M121</f>
        <v>0</v>
      </c>
      <c r="N131" s="99">
        <f t="shared" si="62"/>
        <v>0</v>
      </c>
      <c r="O131" s="99">
        <f t="shared" ref="O131" si="63">O103+O112+O121</f>
        <v>0</v>
      </c>
    </row>
    <row r="132" spans="1:16" x14ac:dyDescent="0.15">
      <c r="A132" s="56"/>
      <c r="B132" s="56" t="s">
        <v>163</v>
      </c>
      <c r="C132" s="99">
        <f t="shared" si="43"/>
        <v>57</v>
      </c>
      <c r="D132" s="99">
        <f t="shared" si="43"/>
        <v>59</v>
      </c>
      <c r="E132" s="99">
        <f t="shared" si="43"/>
        <v>59</v>
      </c>
      <c r="F132" s="99">
        <f t="shared" si="43"/>
        <v>55</v>
      </c>
      <c r="G132" s="99">
        <f t="shared" si="43"/>
        <v>58</v>
      </c>
      <c r="H132" s="99">
        <f t="shared" si="43"/>
        <v>59</v>
      </c>
      <c r="I132" s="99">
        <f t="shared" ref="I132:J132" si="64">I104+I113+I122</f>
        <v>50</v>
      </c>
      <c r="J132" s="99">
        <f t="shared" si="64"/>
        <v>51</v>
      </c>
      <c r="K132" s="99">
        <f t="shared" ref="K132:L132" si="65">K104+K113+K122</f>
        <v>48.506</v>
      </c>
      <c r="L132" s="99">
        <f t="shared" si="65"/>
        <v>46.442999999999998</v>
      </c>
      <c r="M132" s="99">
        <f t="shared" ref="M132:N132" si="66">M104+M113+M122</f>
        <v>39.383000000000003</v>
      </c>
      <c r="N132" s="99">
        <f t="shared" si="66"/>
        <v>47.246000000000002</v>
      </c>
      <c r="O132" s="99">
        <f t="shared" ref="O132" si="67">O104+O113+O122</f>
        <v>58.373000000000005</v>
      </c>
    </row>
    <row r="133" spans="1:16" x14ac:dyDescent="0.15">
      <c r="A133" s="110"/>
      <c r="B133" s="110" t="s">
        <v>164</v>
      </c>
      <c r="C133" s="100">
        <f t="shared" si="43"/>
        <v>95</v>
      </c>
      <c r="D133" s="100">
        <f t="shared" si="43"/>
        <v>83</v>
      </c>
      <c r="E133" s="100">
        <f t="shared" si="43"/>
        <v>83</v>
      </c>
      <c r="F133" s="100">
        <f t="shared" si="43"/>
        <v>84</v>
      </c>
      <c r="G133" s="100">
        <f t="shared" si="43"/>
        <v>86</v>
      </c>
      <c r="H133" s="100">
        <f t="shared" si="43"/>
        <v>47</v>
      </c>
      <c r="I133" s="100">
        <f t="shared" ref="I133:J133" si="68">I105+I114+I123</f>
        <v>55</v>
      </c>
      <c r="J133" s="100">
        <f t="shared" si="68"/>
        <v>56</v>
      </c>
      <c r="K133" s="100">
        <f t="shared" ref="K133:L133" si="69">K105+K114+K123</f>
        <v>58.462000000000003</v>
      </c>
      <c r="L133" s="100">
        <f t="shared" si="69"/>
        <v>69.688000000000002</v>
      </c>
      <c r="M133" s="100">
        <f t="shared" ref="M133:N133" si="70">M105+M114+M123</f>
        <v>50.656999999999996</v>
      </c>
      <c r="N133" s="100">
        <f t="shared" si="70"/>
        <v>62.543999999999997</v>
      </c>
      <c r="O133" s="100">
        <f t="shared" ref="O133" si="71">O105+O114+O123</f>
        <v>62.905000000000001</v>
      </c>
    </row>
    <row r="134" spans="1:16" x14ac:dyDescent="0.15">
      <c r="E134" s="54"/>
    </row>
    <row r="135" spans="1:16" x14ac:dyDescent="0.15">
      <c r="A135" t="s">
        <v>172</v>
      </c>
      <c r="B135" s="67"/>
      <c r="C135" s="345" t="s">
        <v>169</v>
      </c>
      <c r="D135" s="345" t="s">
        <v>70</v>
      </c>
      <c r="E135" s="789" t="s">
        <v>67</v>
      </c>
      <c r="F135" s="345" t="s">
        <v>61</v>
      </c>
      <c r="G135" s="345" t="s">
        <v>60</v>
      </c>
      <c r="H135" s="345" t="s">
        <v>75</v>
      </c>
      <c r="I135" s="345" t="s">
        <v>76</v>
      </c>
      <c r="J135" s="345" t="s">
        <v>395</v>
      </c>
      <c r="K135" s="345" t="s">
        <v>447</v>
      </c>
      <c r="L135" s="345" t="s">
        <v>467</v>
      </c>
      <c r="M135" s="396" t="s">
        <v>517</v>
      </c>
      <c r="N135" s="396" t="s">
        <v>2171</v>
      </c>
      <c r="O135" s="396" t="s">
        <v>2199</v>
      </c>
    </row>
    <row r="136" spans="1:16" x14ac:dyDescent="0.15">
      <c r="B136" s="43" t="s">
        <v>211</v>
      </c>
      <c r="C136" s="47">
        <f>SUM(C137:C143)</f>
        <v>3524</v>
      </c>
      <c r="D136" s="47">
        <f t="shared" ref="D136:I136" si="72">SUM(D137:D143)</f>
        <v>3854</v>
      </c>
      <c r="E136" s="47">
        <f t="shared" si="72"/>
        <v>4585</v>
      </c>
      <c r="F136" s="47">
        <f t="shared" si="72"/>
        <v>4322</v>
      </c>
      <c r="G136" s="47">
        <f t="shared" si="72"/>
        <v>5257</v>
      </c>
      <c r="H136" s="47">
        <f t="shared" si="72"/>
        <v>5930</v>
      </c>
      <c r="I136" s="47">
        <f t="shared" si="72"/>
        <v>6094</v>
      </c>
      <c r="J136" s="47">
        <f t="shared" ref="J136:K136" si="73">SUM(J137:J143)</f>
        <v>6682</v>
      </c>
      <c r="K136" s="47">
        <f t="shared" si="73"/>
        <v>7578</v>
      </c>
      <c r="L136" s="47">
        <f t="shared" ref="L136:M136" si="74">SUM(L137:L143)</f>
        <v>7326</v>
      </c>
      <c r="M136" s="47">
        <f t="shared" si="74"/>
        <v>5568</v>
      </c>
      <c r="N136" s="47">
        <f t="shared" ref="N136:O136" si="75">SUM(N137:N143)</f>
        <v>9611</v>
      </c>
      <c r="O136" s="47">
        <f t="shared" si="75"/>
        <v>9033</v>
      </c>
    </row>
    <row r="137" spans="1:16" x14ac:dyDescent="0.15">
      <c r="B137" s="102" t="s">
        <v>158</v>
      </c>
      <c r="C137" s="49">
        <f>ROUND(C71*C99/C127,0)</f>
        <v>593</v>
      </c>
      <c r="D137" s="49">
        <f t="shared" ref="D137:N137" si="76">ROUND(D71*D99/D127,0)</f>
        <v>748</v>
      </c>
      <c r="E137" s="49">
        <f t="shared" si="76"/>
        <v>1057</v>
      </c>
      <c r="F137" s="49">
        <f t="shared" si="76"/>
        <v>906</v>
      </c>
      <c r="G137" s="49">
        <f t="shared" si="76"/>
        <v>1037</v>
      </c>
      <c r="H137" s="49">
        <f t="shared" si="76"/>
        <v>1398</v>
      </c>
      <c r="I137" s="49">
        <f t="shared" si="76"/>
        <v>1380</v>
      </c>
      <c r="J137" s="49">
        <f t="shared" si="76"/>
        <v>1466</v>
      </c>
      <c r="K137" s="49">
        <f t="shared" si="76"/>
        <v>1599</v>
      </c>
      <c r="L137" s="49">
        <f t="shared" si="76"/>
        <v>1471</v>
      </c>
      <c r="M137" s="49">
        <f t="shared" si="76"/>
        <v>942</v>
      </c>
      <c r="N137" s="49">
        <f t="shared" si="76"/>
        <v>2490</v>
      </c>
      <c r="O137" s="49">
        <f t="shared" ref="O137" si="77">ROUND(O71*O99/O127,0)</f>
        <v>2444</v>
      </c>
    </row>
    <row r="138" spans="1:16" x14ac:dyDescent="0.15">
      <c r="B138" s="459" t="s">
        <v>159</v>
      </c>
      <c r="C138" s="114">
        <f>ROUND(C72*C100/C128,0)-1</f>
        <v>2615</v>
      </c>
      <c r="D138" s="114">
        <f t="shared" ref="D138:L138" si="78">ROUND(D72*D100/D128,0)</f>
        <v>2852</v>
      </c>
      <c r="E138" s="114">
        <f t="shared" si="78"/>
        <v>3150</v>
      </c>
      <c r="F138" s="114">
        <f>ROUND(F72*F100/F128,0)-1</f>
        <v>3065</v>
      </c>
      <c r="G138" s="114">
        <f>ROUND(G72*G100/G128,0)-2</f>
        <v>3828</v>
      </c>
      <c r="H138" s="114">
        <f>ROUND(H72*H100/H128,0)-1</f>
        <v>3959</v>
      </c>
      <c r="I138" s="114">
        <f t="shared" si="78"/>
        <v>4104</v>
      </c>
      <c r="J138" s="114">
        <f>ROUND(J72*J100/J128,0)-1</f>
        <v>4508</v>
      </c>
      <c r="K138" s="114">
        <f>ROUND(K72*K100/K128,0)-2</f>
        <v>5276</v>
      </c>
      <c r="L138" s="114">
        <f t="shared" si="78"/>
        <v>5037</v>
      </c>
      <c r="M138" s="114">
        <f>ROUND(M72*M100/M128,0)-1</f>
        <v>4022</v>
      </c>
      <c r="N138" s="902">
        <f>ROUND(N72*N100/N128,0)+1</f>
        <v>6179</v>
      </c>
      <c r="O138" s="114">
        <f>ROUND(O72*O100/O128,0)-1</f>
        <v>5806</v>
      </c>
      <c r="P138" t="s">
        <v>495</v>
      </c>
    </row>
    <row r="139" spans="1:16" x14ac:dyDescent="0.15">
      <c r="B139" s="103" t="s">
        <v>160</v>
      </c>
      <c r="C139" s="49">
        <f t="shared" ref="C139:N143" si="79">ROUND(C73*C101/C129,0)</f>
        <v>52</v>
      </c>
      <c r="D139" s="49">
        <f t="shared" si="79"/>
        <v>26</v>
      </c>
      <c r="E139" s="49">
        <f t="shared" si="79"/>
        <v>63</v>
      </c>
      <c r="F139" s="49">
        <f t="shared" si="79"/>
        <v>84</v>
      </c>
      <c r="G139" s="49">
        <f t="shared" si="79"/>
        <v>58</v>
      </c>
      <c r="H139" s="49">
        <f t="shared" si="79"/>
        <v>146</v>
      </c>
      <c r="I139" s="49">
        <f t="shared" si="79"/>
        <v>127</v>
      </c>
      <c r="J139" s="49">
        <f t="shared" si="79"/>
        <v>116</v>
      </c>
      <c r="K139" s="49">
        <f t="shared" si="79"/>
        <v>98</v>
      </c>
      <c r="L139" s="49">
        <f t="shared" si="79"/>
        <v>173</v>
      </c>
      <c r="M139" s="49">
        <f t="shared" si="79"/>
        <v>53</v>
      </c>
      <c r="N139" s="49">
        <f t="shared" si="79"/>
        <v>88</v>
      </c>
      <c r="O139" s="49">
        <f t="shared" ref="O139" si="80">ROUND(O73*O101/O129,0)</f>
        <v>39</v>
      </c>
    </row>
    <row r="140" spans="1:16" x14ac:dyDescent="0.15">
      <c r="B140" s="103" t="s">
        <v>161</v>
      </c>
      <c r="C140" s="49">
        <f t="shared" si="79"/>
        <v>193</v>
      </c>
      <c r="D140" s="49">
        <f t="shared" si="79"/>
        <v>154</v>
      </c>
      <c r="E140" s="49">
        <f t="shared" si="79"/>
        <v>217</v>
      </c>
      <c r="F140" s="49">
        <f t="shared" si="79"/>
        <v>188</v>
      </c>
      <c r="G140" s="49">
        <f t="shared" si="79"/>
        <v>232</v>
      </c>
      <c r="H140" s="49">
        <f t="shared" si="79"/>
        <v>313</v>
      </c>
      <c r="I140" s="49">
        <f t="shared" si="79"/>
        <v>358</v>
      </c>
      <c r="J140" s="49">
        <f t="shared" si="79"/>
        <v>460</v>
      </c>
      <c r="K140" s="49">
        <f t="shared" si="79"/>
        <v>439</v>
      </c>
      <c r="L140" s="49">
        <f t="shared" si="79"/>
        <v>447</v>
      </c>
      <c r="M140" s="49">
        <f t="shared" si="79"/>
        <v>271</v>
      </c>
      <c r="N140" s="49">
        <f t="shared" si="79"/>
        <v>496</v>
      </c>
      <c r="O140" s="49">
        <f t="shared" ref="O140" si="81">ROUND(O74*O102/O130,0)</f>
        <v>432</v>
      </c>
    </row>
    <row r="141" spans="1:16" x14ac:dyDescent="0.15">
      <c r="B141" s="113" t="s">
        <v>162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</row>
    <row r="142" spans="1:16" x14ac:dyDescent="0.15">
      <c r="B142" s="103" t="s">
        <v>163</v>
      </c>
      <c r="C142" s="49">
        <f t="shared" si="79"/>
        <v>71</v>
      </c>
      <c r="D142" s="49">
        <f t="shared" si="79"/>
        <v>74</v>
      </c>
      <c r="E142" s="49">
        <f t="shared" si="79"/>
        <v>98</v>
      </c>
      <c r="F142" s="49">
        <f t="shared" si="79"/>
        <v>79</v>
      </c>
      <c r="G142" s="49">
        <f t="shared" si="79"/>
        <v>102</v>
      </c>
      <c r="H142" s="49">
        <f t="shared" si="79"/>
        <v>114</v>
      </c>
      <c r="I142" s="49">
        <f t="shared" si="79"/>
        <v>125</v>
      </c>
      <c r="J142" s="49">
        <f t="shared" si="79"/>
        <v>132</v>
      </c>
      <c r="K142" s="49">
        <f t="shared" si="79"/>
        <v>166</v>
      </c>
      <c r="L142" s="49">
        <f t="shared" si="79"/>
        <v>198</v>
      </c>
      <c r="M142" s="49">
        <f t="shared" si="79"/>
        <v>280</v>
      </c>
      <c r="N142" s="49">
        <f t="shared" si="79"/>
        <v>358</v>
      </c>
      <c r="O142" s="49">
        <f t="shared" ref="O142" si="82">ROUND(O76*O104/O132,0)</f>
        <v>312</v>
      </c>
    </row>
    <row r="143" spans="1:16" x14ac:dyDescent="0.15">
      <c r="B143" s="106" t="s">
        <v>164</v>
      </c>
      <c r="C143" s="49">
        <f t="shared" si="79"/>
        <v>0</v>
      </c>
      <c r="D143" s="49">
        <f t="shared" si="79"/>
        <v>0</v>
      </c>
      <c r="E143" s="49">
        <f t="shared" si="79"/>
        <v>0</v>
      </c>
      <c r="F143" s="49">
        <f t="shared" si="79"/>
        <v>0</v>
      </c>
      <c r="G143" s="49">
        <f t="shared" si="79"/>
        <v>0</v>
      </c>
      <c r="H143" s="49">
        <f t="shared" si="79"/>
        <v>0</v>
      </c>
      <c r="I143" s="49">
        <f t="shared" si="79"/>
        <v>0</v>
      </c>
      <c r="J143" s="49">
        <f t="shared" si="79"/>
        <v>0</v>
      </c>
      <c r="K143" s="49">
        <f t="shared" si="79"/>
        <v>0</v>
      </c>
      <c r="L143" s="49">
        <f t="shared" si="79"/>
        <v>0</v>
      </c>
      <c r="M143" s="49">
        <f t="shared" si="79"/>
        <v>0</v>
      </c>
      <c r="N143" s="49">
        <f t="shared" si="79"/>
        <v>0</v>
      </c>
      <c r="O143" s="49">
        <f t="shared" ref="O143" si="83">ROUND(O77*O105/O133,0)</f>
        <v>0</v>
      </c>
    </row>
    <row r="144" spans="1:16" x14ac:dyDescent="0.15">
      <c r="B144" t="s">
        <v>212</v>
      </c>
      <c r="C144" s="47">
        <f>SUM(C145:C151)</f>
        <v>3013</v>
      </c>
      <c r="D144" s="47">
        <f t="shared" ref="D144:I144" si="84">SUM(D145:D151)</f>
        <v>3084</v>
      </c>
      <c r="E144" s="47">
        <f t="shared" si="84"/>
        <v>3774</v>
      </c>
      <c r="F144" s="47">
        <f t="shared" si="84"/>
        <v>3447</v>
      </c>
      <c r="G144" s="47">
        <f t="shared" si="84"/>
        <v>3164</v>
      </c>
      <c r="H144" s="47">
        <f t="shared" si="84"/>
        <v>4022</v>
      </c>
      <c r="I144" s="47">
        <f t="shared" si="84"/>
        <v>4420</v>
      </c>
      <c r="J144" s="47">
        <f t="shared" ref="J144:K144" si="85">SUM(J145:J151)</f>
        <v>4655</v>
      </c>
      <c r="K144" s="47">
        <f t="shared" si="85"/>
        <v>4268</v>
      </c>
      <c r="L144" s="47">
        <f t="shared" ref="L144:M144" si="86">SUM(L145:L151)</f>
        <v>4265</v>
      </c>
      <c r="M144" s="47">
        <f t="shared" si="86"/>
        <v>2416</v>
      </c>
      <c r="N144" s="47">
        <f t="shared" ref="N144:O144" si="87">SUM(N145:N151)</f>
        <v>3844</v>
      </c>
      <c r="O144" s="47">
        <f t="shared" si="87"/>
        <v>5235</v>
      </c>
    </row>
    <row r="145" spans="2:15" x14ac:dyDescent="0.15">
      <c r="B145" s="102" t="s">
        <v>158</v>
      </c>
      <c r="C145" s="54">
        <f>ROUND(C71*C108/C127,0)</f>
        <v>1370</v>
      </c>
      <c r="D145" s="54">
        <f t="shared" ref="D145:N145" si="88">ROUND(D71*D108/D127,0)</f>
        <v>1580</v>
      </c>
      <c r="E145" s="54">
        <f t="shared" si="88"/>
        <v>1923</v>
      </c>
      <c r="F145" s="54">
        <f t="shared" si="88"/>
        <v>1712</v>
      </c>
      <c r="G145" s="54">
        <f t="shared" si="88"/>
        <v>1921</v>
      </c>
      <c r="H145" s="54">
        <f t="shared" si="88"/>
        <v>2544</v>
      </c>
      <c r="I145" s="54">
        <f t="shared" si="88"/>
        <v>2903</v>
      </c>
      <c r="J145" s="54">
        <f t="shared" si="88"/>
        <v>2821</v>
      </c>
      <c r="K145" s="54">
        <f t="shared" si="88"/>
        <v>2391</v>
      </c>
      <c r="L145" s="54">
        <f t="shared" si="88"/>
        <v>2398</v>
      </c>
      <c r="M145" s="54">
        <f t="shared" si="88"/>
        <v>1473</v>
      </c>
      <c r="N145" s="54">
        <f t="shared" si="88"/>
        <v>2094</v>
      </c>
      <c r="O145" s="54">
        <f t="shared" ref="O145" si="89">ROUND(O71*O108/O127,0)</f>
        <v>2804</v>
      </c>
    </row>
    <row r="146" spans="2:15" x14ac:dyDescent="0.15">
      <c r="B146" s="103" t="s">
        <v>159</v>
      </c>
      <c r="C146" s="54">
        <f t="shared" ref="C146:N151" si="90">ROUND(C72*C109/C128,0)</f>
        <v>354</v>
      </c>
      <c r="D146" s="54">
        <f t="shared" si="90"/>
        <v>413</v>
      </c>
      <c r="E146" s="54">
        <f t="shared" si="90"/>
        <v>439</v>
      </c>
      <c r="F146" s="54">
        <f t="shared" si="90"/>
        <v>499</v>
      </c>
      <c r="G146" s="54">
        <f t="shared" si="90"/>
        <v>569</v>
      </c>
      <c r="H146" s="54">
        <f t="shared" si="90"/>
        <v>606</v>
      </c>
      <c r="I146" s="54">
        <f t="shared" si="90"/>
        <v>593</v>
      </c>
      <c r="J146" s="54">
        <f t="shared" si="90"/>
        <v>611</v>
      </c>
      <c r="K146" s="54">
        <f t="shared" si="90"/>
        <v>637</v>
      </c>
      <c r="L146" s="54">
        <f t="shared" si="90"/>
        <v>607</v>
      </c>
      <c r="M146" s="54">
        <f t="shared" si="90"/>
        <v>437</v>
      </c>
      <c r="N146" s="54">
        <f t="shared" si="90"/>
        <v>657</v>
      </c>
      <c r="O146" s="54">
        <f t="shared" ref="O146" si="91">ROUND(O72*O109/O128,0)</f>
        <v>1059</v>
      </c>
    </row>
    <row r="147" spans="2:15" x14ac:dyDescent="0.15">
      <c r="B147" s="103" t="s">
        <v>160</v>
      </c>
      <c r="C147" s="54">
        <f t="shared" si="90"/>
        <v>69</v>
      </c>
      <c r="D147" s="54">
        <f t="shared" si="90"/>
        <v>105</v>
      </c>
      <c r="E147" s="54">
        <f t="shared" si="90"/>
        <v>99</v>
      </c>
      <c r="F147" s="54">
        <f t="shared" si="90"/>
        <v>112</v>
      </c>
      <c r="G147" s="54">
        <f t="shared" si="90"/>
        <v>66</v>
      </c>
      <c r="H147" s="54">
        <f t="shared" si="90"/>
        <v>82</v>
      </c>
      <c r="I147" s="54">
        <f t="shared" si="90"/>
        <v>81</v>
      </c>
      <c r="J147" s="54">
        <f t="shared" si="90"/>
        <v>103</v>
      </c>
      <c r="K147" s="54">
        <f t="shared" si="90"/>
        <v>95</v>
      </c>
      <c r="L147" s="54">
        <f t="shared" si="90"/>
        <v>90</v>
      </c>
      <c r="M147" s="54">
        <f t="shared" si="90"/>
        <v>57</v>
      </c>
      <c r="N147" s="54">
        <f t="shared" si="90"/>
        <v>75</v>
      </c>
      <c r="O147" s="54">
        <f t="shared" ref="O147" si="92">ROUND(O73*O110/O129,0)</f>
        <v>181</v>
      </c>
    </row>
    <row r="148" spans="2:15" x14ac:dyDescent="0.15">
      <c r="B148" s="103" t="s">
        <v>161</v>
      </c>
      <c r="C148" s="54">
        <f t="shared" si="90"/>
        <v>1202</v>
      </c>
      <c r="D148" s="54">
        <f t="shared" si="90"/>
        <v>967</v>
      </c>
      <c r="E148" s="54">
        <f t="shared" si="90"/>
        <v>1288</v>
      </c>
      <c r="F148" s="54">
        <f t="shared" si="90"/>
        <v>1107</v>
      </c>
      <c r="G148" s="54">
        <f t="shared" si="90"/>
        <v>583</v>
      </c>
      <c r="H148" s="54">
        <f t="shared" si="90"/>
        <v>763</v>
      </c>
      <c r="I148" s="54">
        <f t="shared" si="90"/>
        <v>839</v>
      </c>
      <c r="J148" s="54">
        <f t="shared" si="90"/>
        <v>1115</v>
      </c>
      <c r="K148" s="54">
        <f t="shared" si="90"/>
        <v>1140</v>
      </c>
      <c r="L148" s="54">
        <f t="shared" si="90"/>
        <v>1164</v>
      </c>
      <c r="M148" s="54">
        <f t="shared" si="90"/>
        <v>446</v>
      </c>
      <c r="N148" s="54">
        <f t="shared" si="90"/>
        <v>1014</v>
      </c>
      <c r="O148" s="54">
        <f t="shared" ref="O148" si="93">ROUND(O74*O111/O130,0)</f>
        <v>1184</v>
      </c>
    </row>
    <row r="149" spans="2:15" x14ac:dyDescent="0.15">
      <c r="B149" s="113" t="s">
        <v>162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</row>
    <row r="150" spans="2:15" x14ac:dyDescent="0.15">
      <c r="B150" s="103" t="s">
        <v>163</v>
      </c>
      <c r="C150" s="54">
        <f t="shared" si="90"/>
        <v>18</v>
      </c>
      <c r="D150" s="54">
        <f t="shared" si="90"/>
        <v>19</v>
      </c>
      <c r="E150" s="54">
        <f t="shared" si="90"/>
        <v>25</v>
      </c>
      <c r="F150" s="54">
        <f t="shared" si="90"/>
        <v>17</v>
      </c>
      <c r="G150" s="54">
        <f t="shared" si="90"/>
        <v>25</v>
      </c>
      <c r="H150" s="54">
        <f t="shared" si="90"/>
        <v>27</v>
      </c>
      <c r="I150" s="54">
        <f t="shared" si="90"/>
        <v>4</v>
      </c>
      <c r="J150" s="54">
        <f t="shared" si="90"/>
        <v>5</v>
      </c>
      <c r="K150" s="54">
        <f t="shared" si="90"/>
        <v>5</v>
      </c>
      <c r="L150" s="54">
        <f t="shared" si="90"/>
        <v>6</v>
      </c>
      <c r="M150" s="54">
        <f t="shared" si="90"/>
        <v>3</v>
      </c>
      <c r="N150" s="54">
        <f t="shared" si="90"/>
        <v>4</v>
      </c>
      <c r="O150" s="54">
        <f t="shared" ref="O150" si="94">ROUND(O76*O113/O132,0)</f>
        <v>7</v>
      </c>
    </row>
    <row r="151" spans="2:15" x14ac:dyDescent="0.15">
      <c r="B151" s="103" t="s">
        <v>164</v>
      </c>
      <c r="C151" s="54">
        <f t="shared" si="90"/>
        <v>0</v>
      </c>
      <c r="D151" s="54">
        <f t="shared" si="90"/>
        <v>0</v>
      </c>
      <c r="E151" s="54">
        <f t="shared" si="90"/>
        <v>0</v>
      </c>
      <c r="F151" s="54">
        <f t="shared" si="90"/>
        <v>0</v>
      </c>
      <c r="G151" s="54">
        <f t="shared" si="90"/>
        <v>0</v>
      </c>
      <c r="H151" s="54">
        <f t="shared" si="90"/>
        <v>0</v>
      </c>
      <c r="I151" s="54">
        <f t="shared" si="90"/>
        <v>0</v>
      </c>
      <c r="J151" s="54">
        <f t="shared" si="90"/>
        <v>0</v>
      </c>
      <c r="K151" s="54">
        <f t="shared" si="90"/>
        <v>0</v>
      </c>
      <c r="L151" s="54">
        <f t="shared" si="90"/>
        <v>0</v>
      </c>
      <c r="M151" s="54">
        <f t="shared" si="90"/>
        <v>0</v>
      </c>
      <c r="N151" s="54">
        <f t="shared" si="90"/>
        <v>0</v>
      </c>
      <c r="O151" s="54">
        <f t="shared" ref="O151" si="95">ROUND(O77*O114/O133,0)</f>
        <v>0</v>
      </c>
    </row>
    <row r="152" spans="2:15" x14ac:dyDescent="0.15">
      <c r="B152" s="43" t="s">
        <v>213</v>
      </c>
      <c r="C152" s="47">
        <f>SUM(C153:C159)</f>
        <v>1435</v>
      </c>
      <c r="D152" s="47">
        <f t="shared" ref="D152:I152" si="96">SUM(D153:D159)</f>
        <v>1530</v>
      </c>
      <c r="E152" s="47">
        <f t="shared" si="96"/>
        <v>1676</v>
      </c>
      <c r="F152" s="47">
        <f t="shared" si="96"/>
        <v>1608</v>
      </c>
      <c r="G152" s="47">
        <f t="shared" si="96"/>
        <v>1713</v>
      </c>
      <c r="H152" s="47">
        <f t="shared" si="96"/>
        <v>2035</v>
      </c>
      <c r="I152" s="47">
        <f t="shared" si="96"/>
        <v>2109</v>
      </c>
      <c r="J152" s="47">
        <f t="shared" ref="J152:K152" si="97">SUM(J153:J159)</f>
        <v>2288</v>
      </c>
      <c r="K152" s="47">
        <f t="shared" si="97"/>
        <v>2511</v>
      </c>
      <c r="L152" s="47">
        <f t="shared" ref="L152:M152" si="98">SUM(L153:L159)</f>
        <v>2232</v>
      </c>
      <c r="M152" s="47">
        <f t="shared" si="98"/>
        <v>1693</v>
      </c>
      <c r="N152" s="47">
        <f t="shared" ref="N152:O152" si="99">SUM(N153:N159)</f>
        <v>2320</v>
      </c>
      <c r="O152" s="47">
        <f t="shared" si="99"/>
        <v>3377</v>
      </c>
    </row>
    <row r="153" spans="2:15" x14ac:dyDescent="0.15">
      <c r="B153" s="102" t="s">
        <v>158</v>
      </c>
      <c r="C153" s="49">
        <f>ROUND(C71*C117/C127,0)</f>
        <v>897</v>
      </c>
      <c r="D153" s="49">
        <f t="shared" ref="D153:N153" si="100">ROUND(D71*D117/D127,0)</f>
        <v>858</v>
      </c>
      <c r="E153" s="49">
        <f t="shared" si="100"/>
        <v>1168</v>
      </c>
      <c r="F153" s="49">
        <f t="shared" si="100"/>
        <v>1123</v>
      </c>
      <c r="G153" s="49">
        <f t="shared" si="100"/>
        <v>1291</v>
      </c>
      <c r="H153" s="49">
        <f t="shared" si="100"/>
        <v>1490</v>
      </c>
      <c r="I153" s="49">
        <f t="shared" si="100"/>
        <v>1575</v>
      </c>
      <c r="J153" s="49">
        <f t="shared" si="100"/>
        <v>1618</v>
      </c>
      <c r="K153" s="49">
        <f t="shared" si="100"/>
        <v>1831</v>
      </c>
      <c r="L153" s="49">
        <f t="shared" si="100"/>
        <v>1575</v>
      </c>
      <c r="M153" s="49">
        <f t="shared" si="100"/>
        <v>1323</v>
      </c>
      <c r="N153" s="49">
        <f t="shared" si="100"/>
        <v>1731</v>
      </c>
      <c r="O153" s="49">
        <f t="shared" ref="O153" si="101">ROUND(O71*O117/O127,0)</f>
        <v>2464</v>
      </c>
    </row>
    <row r="154" spans="2:15" x14ac:dyDescent="0.15">
      <c r="B154" s="103" t="s">
        <v>159</v>
      </c>
      <c r="C154" s="49">
        <f t="shared" ref="C154:N159" si="102">ROUND(C72*C118/C128,0)</f>
        <v>55</v>
      </c>
      <c r="D154" s="49">
        <f t="shared" si="102"/>
        <v>75</v>
      </c>
      <c r="E154" s="49">
        <f t="shared" si="102"/>
        <v>65</v>
      </c>
      <c r="F154" s="49">
        <f t="shared" si="102"/>
        <v>80</v>
      </c>
      <c r="G154" s="49">
        <f t="shared" si="102"/>
        <v>42</v>
      </c>
      <c r="H154" s="49">
        <f t="shared" si="102"/>
        <v>119</v>
      </c>
      <c r="I154" s="49">
        <f t="shared" si="102"/>
        <v>126</v>
      </c>
      <c r="J154" s="49">
        <f t="shared" si="102"/>
        <v>126</v>
      </c>
      <c r="K154" s="49">
        <f t="shared" si="102"/>
        <v>138</v>
      </c>
      <c r="L154" s="49">
        <f t="shared" si="102"/>
        <v>137</v>
      </c>
      <c r="M154" s="49">
        <f t="shared" si="102"/>
        <v>88</v>
      </c>
      <c r="N154" s="49">
        <f t="shared" si="102"/>
        <v>74</v>
      </c>
      <c r="O154" s="49">
        <f t="shared" ref="O154" si="103">ROUND(O72*O118/O128,0)</f>
        <v>96</v>
      </c>
    </row>
    <row r="155" spans="2:15" x14ac:dyDescent="0.15">
      <c r="B155" s="103" t="s">
        <v>160</v>
      </c>
      <c r="C155" s="49">
        <f t="shared" si="102"/>
        <v>132</v>
      </c>
      <c r="D155" s="49">
        <f t="shared" si="102"/>
        <v>279</v>
      </c>
      <c r="E155" s="49">
        <f t="shared" si="102"/>
        <v>126</v>
      </c>
      <c r="F155" s="49">
        <f t="shared" si="102"/>
        <v>158</v>
      </c>
      <c r="G155" s="49">
        <f t="shared" si="102"/>
        <v>75</v>
      </c>
      <c r="H155" s="49">
        <f t="shared" si="102"/>
        <v>64</v>
      </c>
      <c r="I155" s="49">
        <f t="shared" si="102"/>
        <v>81</v>
      </c>
      <c r="J155" s="49">
        <f t="shared" si="102"/>
        <v>77</v>
      </c>
      <c r="K155" s="49">
        <f t="shared" si="102"/>
        <v>61</v>
      </c>
      <c r="L155" s="49">
        <f t="shared" si="102"/>
        <v>57</v>
      </c>
      <c r="M155" s="49">
        <f t="shared" si="102"/>
        <v>28</v>
      </c>
      <c r="N155" s="49">
        <f t="shared" si="102"/>
        <v>25</v>
      </c>
      <c r="O155" s="49">
        <f t="shared" ref="O155" si="104">ROUND(O73*O119/O129,0)</f>
        <v>99</v>
      </c>
    </row>
    <row r="156" spans="2:15" x14ac:dyDescent="0.15">
      <c r="B156" s="103" t="s">
        <v>161</v>
      </c>
      <c r="C156" s="49">
        <f t="shared" si="102"/>
        <v>295</v>
      </c>
      <c r="D156" s="49">
        <f t="shared" si="102"/>
        <v>255</v>
      </c>
      <c r="E156" s="49">
        <f t="shared" si="102"/>
        <v>233</v>
      </c>
      <c r="F156" s="49">
        <f t="shared" si="102"/>
        <v>188</v>
      </c>
      <c r="G156" s="49">
        <f t="shared" si="102"/>
        <v>221</v>
      </c>
      <c r="H156" s="49">
        <f t="shared" si="102"/>
        <v>272</v>
      </c>
      <c r="I156" s="49">
        <f t="shared" si="102"/>
        <v>233</v>
      </c>
      <c r="J156" s="49">
        <f t="shared" si="102"/>
        <v>363</v>
      </c>
      <c r="K156" s="49">
        <f t="shared" si="102"/>
        <v>365</v>
      </c>
      <c r="L156" s="49">
        <f t="shared" si="102"/>
        <v>338</v>
      </c>
      <c r="M156" s="49">
        <f t="shared" si="102"/>
        <v>143</v>
      </c>
      <c r="N156" s="49">
        <f t="shared" si="102"/>
        <v>248</v>
      </c>
      <c r="O156" s="49">
        <f t="shared" ref="O156" si="105">ROUND(O74*O120/O130,0)</f>
        <v>387</v>
      </c>
    </row>
    <row r="157" spans="2:15" x14ac:dyDescent="0.15">
      <c r="B157" s="113" t="s">
        <v>162</v>
      </c>
      <c r="C157" s="49">
        <v>0</v>
      </c>
      <c r="D157" s="49">
        <v>0</v>
      </c>
      <c r="E157" s="49">
        <v>0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</row>
    <row r="158" spans="2:15" x14ac:dyDescent="0.15">
      <c r="B158" s="103" t="s">
        <v>163</v>
      </c>
      <c r="C158" s="49">
        <f t="shared" si="102"/>
        <v>56</v>
      </c>
      <c r="D158" s="49">
        <f t="shared" si="102"/>
        <v>63</v>
      </c>
      <c r="E158" s="49">
        <f t="shared" si="102"/>
        <v>84</v>
      </c>
      <c r="F158" s="49">
        <f t="shared" si="102"/>
        <v>59</v>
      </c>
      <c r="G158" s="49">
        <f t="shared" si="102"/>
        <v>84</v>
      </c>
      <c r="H158" s="49">
        <f t="shared" si="102"/>
        <v>90</v>
      </c>
      <c r="I158" s="49">
        <f t="shared" si="102"/>
        <v>94</v>
      </c>
      <c r="J158" s="49">
        <f t="shared" si="102"/>
        <v>104</v>
      </c>
      <c r="K158" s="49">
        <f t="shared" si="102"/>
        <v>116</v>
      </c>
      <c r="L158" s="49">
        <f t="shared" si="102"/>
        <v>125</v>
      </c>
      <c r="M158" s="49">
        <f t="shared" si="102"/>
        <v>111</v>
      </c>
      <c r="N158" s="49">
        <f t="shared" si="102"/>
        <v>242</v>
      </c>
      <c r="O158" s="49">
        <f t="shared" ref="O158" si="106">ROUND(O76*O122/O132,0)</f>
        <v>331</v>
      </c>
    </row>
    <row r="159" spans="2:15" x14ac:dyDescent="0.15">
      <c r="B159" s="106" t="s">
        <v>164</v>
      </c>
      <c r="C159" s="53">
        <f t="shared" si="102"/>
        <v>0</v>
      </c>
      <c r="D159" s="53">
        <f t="shared" si="102"/>
        <v>0</v>
      </c>
      <c r="E159" s="53">
        <f t="shared" si="102"/>
        <v>0</v>
      </c>
      <c r="F159" s="53">
        <f t="shared" si="102"/>
        <v>0</v>
      </c>
      <c r="G159" s="53">
        <f t="shared" si="102"/>
        <v>0</v>
      </c>
      <c r="H159" s="53">
        <f t="shared" si="102"/>
        <v>0</v>
      </c>
      <c r="I159" s="53">
        <f t="shared" si="102"/>
        <v>0</v>
      </c>
      <c r="J159" s="53">
        <f t="shared" si="102"/>
        <v>0</v>
      </c>
      <c r="K159" s="53">
        <f t="shared" si="102"/>
        <v>0</v>
      </c>
      <c r="L159" s="53">
        <f t="shared" si="102"/>
        <v>0</v>
      </c>
      <c r="M159" s="53">
        <f t="shared" si="102"/>
        <v>0</v>
      </c>
      <c r="N159" s="53">
        <f t="shared" si="102"/>
        <v>0</v>
      </c>
      <c r="O159" s="53">
        <f t="shared" ref="O159" si="107">ROUND(O77*O123/O133,0)</f>
        <v>0</v>
      </c>
    </row>
    <row r="160" spans="2:15" x14ac:dyDescent="0.15">
      <c r="B160" s="452" t="s">
        <v>492</v>
      </c>
      <c r="C160" s="451">
        <f>C136+C144+C152-地域観光消費2!D45</f>
        <v>0</v>
      </c>
      <c r="D160" s="451">
        <f>D136+D144+D152-地域観光消費2!E45</f>
        <v>0</v>
      </c>
      <c r="E160" s="451">
        <f>E136+E144+E152-地域観光消費2!F45</f>
        <v>0</v>
      </c>
      <c r="F160" s="451">
        <f>F136+F144+F152-地域観光消費2!G45</f>
        <v>0</v>
      </c>
      <c r="G160" s="451">
        <f>G136+G144+G152-地域観光消費2!H45</f>
        <v>0</v>
      </c>
      <c r="H160" s="451">
        <f>H136+H144+H152-地域観光消費2!I45</f>
        <v>0</v>
      </c>
      <c r="I160" s="451">
        <f>I136+I144+I152-地域観光消費2!J45</f>
        <v>0</v>
      </c>
      <c r="J160" s="451">
        <f>J136+J144+J152-地域観光消費2!K45</f>
        <v>0</v>
      </c>
      <c r="K160" s="451">
        <f>K136+K144+K152-地域観光消費2!L45</f>
        <v>0</v>
      </c>
      <c r="L160" s="451">
        <f>L136+L144+L152-地域観光消費2!M45</f>
        <v>0</v>
      </c>
      <c r="M160" s="451">
        <f>M136+M144+M152-地域観光消費2!N45</f>
        <v>0</v>
      </c>
      <c r="N160" s="451">
        <f>N136+N144+N152-地域観光消費2!O45</f>
        <v>0</v>
      </c>
      <c r="O160" s="451">
        <f>O136+O144+O152-地域観光消費2!P45</f>
        <v>0</v>
      </c>
    </row>
    <row r="161" spans="1:15" x14ac:dyDescent="0.15">
      <c r="A161" t="s">
        <v>254</v>
      </c>
      <c r="B161" s="145" t="s">
        <v>255</v>
      </c>
      <c r="C161" s="68">
        <f>交通費単価!E22</f>
        <v>2440</v>
      </c>
      <c r="D161" s="68">
        <f>交通費単価!H22</f>
        <v>2440</v>
      </c>
      <c r="E161" s="54">
        <f>交通費単価!K22</f>
        <v>2440</v>
      </c>
      <c r="F161" s="68">
        <f>交通費単価!O22</f>
        <v>2440</v>
      </c>
      <c r="G161" s="68">
        <f>交通費単価!S22</f>
        <v>2440</v>
      </c>
      <c r="H161" s="68">
        <f>交通費単価!W22</f>
        <v>2440</v>
      </c>
      <c r="I161" s="68">
        <f>交通費単価!AA22</f>
        <v>2303</v>
      </c>
      <c r="J161" s="50">
        <f>交通費単価!AE22</f>
        <v>2090</v>
      </c>
      <c r="K161" s="50">
        <f>交通費単価!AI22</f>
        <v>1862</v>
      </c>
      <c r="L161" s="50">
        <f>交通費単価!AM22</f>
        <v>1659</v>
      </c>
      <c r="M161" s="50">
        <f>交通費単価!AQ22</f>
        <v>1478</v>
      </c>
      <c r="N161" s="50">
        <f>交通費単価!AU22</f>
        <v>1478</v>
      </c>
      <c r="O161" s="50">
        <f>交通費単価!AY22</f>
        <v>1478</v>
      </c>
    </row>
    <row r="162" spans="1:15" x14ac:dyDescent="0.15">
      <c r="B162" s="145" t="s">
        <v>256</v>
      </c>
      <c r="C162" s="68">
        <f>交通費単価!E23</f>
        <v>13180</v>
      </c>
      <c r="D162" s="68">
        <f>交通費単価!H23</f>
        <v>13180</v>
      </c>
      <c r="E162" s="54">
        <f>交通費単価!K23</f>
        <v>13180</v>
      </c>
      <c r="F162" s="68">
        <f>交通費単価!H23</f>
        <v>13180</v>
      </c>
      <c r="G162" s="68">
        <f>交通費単価!S23</f>
        <v>13590</v>
      </c>
      <c r="H162" s="68">
        <f>交通費単価!W23</f>
        <v>13580</v>
      </c>
      <c r="I162" s="68">
        <f>交通費単価!AA23</f>
        <v>12817</v>
      </c>
      <c r="J162" s="50">
        <f>交通費単価!AE23</f>
        <v>12450</v>
      </c>
      <c r="K162" s="50">
        <f>交通費単価!AI23</f>
        <v>12408</v>
      </c>
      <c r="L162" s="50">
        <f>交通費単価!AM23</f>
        <v>12611</v>
      </c>
      <c r="M162" s="50">
        <f>交通費単価!AQ23</f>
        <v>12792</v>
      </c>
      <c r="N162" s="50">
        <f>交通費単価!AU23</f>
        <v>11070</v>
      </c>
      <c r="O162" s="50">
        <f>交通費単価!AY23</f>
        <v>11070</v>
      </c>
    </row>
    <row r="163" spans="1:15" x14ac:dyDescent="0.15">
      <c r="A163" s="150" t="s">
        <v>260</v>
      </c>
      <c r="B163" s="146" t="s">
        <v>257</v>
      </c>
      <c r="C163" s="47">
        <f t="shared" ref="C163:N163" si="108">C7*C161/1000</f>
        <v>24924.6</v>
      </c>
      <c r="D163" s="47">
        <f t="shared" si="108"/>
        <v>23206.84</v>
      </c>
      <c r="E163" s="47">
        <f t="shared" si="108"/>
        <v>24783.08</v>
      </c>
      <c r="F163" s="47">
        <f t="shared" si="108"/>
        <v>24273.849559999999</v>
      </c>
      <c r="G163" s="47">
        <f t="shared" si="108"/>
        <v>27847.72</v>
      </c>
      <c r="H163" s="47">
        <f t="shared" si="108"/>
        <v>30168.16</v>
      </c>
      <c r="I163" s="47">
        <f t="shared" si="108"/>
        <v>26430.420954000001</v>
      </c>
      <c r="J163" s="47">
        <f t="shared" si="108"/>
        <v>24444.639999999999</v>
      </c>
      <c r="K163" s="47">
        <f t="shared" si="108"/>
        <v>21061.081999999999</v>
      </c>
      <c r="L163" s="47">
        <f t="shared" si="108"/>
        <v>18848.731818</v>
      </c>
      <c r="M163" s="47">
        <f t="shared" si="108"/>
        <v>10754.044762</v>
      </c>
      <c r="N163" s="47">
        <f t="shared" si="108"/>
        <v>12719.594100000002</v>
      </c>
      <c r="O163" s="47">
        <f t="shared" ref="O163" si="109">O7*O161/1000</f>
        <v>17125.095303999999</v>
      </c>
    </row>
    <row r="164" spans="1:15" x14ac:dyDescent="0.15">
      <c r="B164" s="147" t="s">
        <v>258</v>
      </c>
      <c r="C164" s="49">
        <f t="shared" ref="C164:N164" si="110">C8*C162/1000</f>
        <v>17964.34</v>
      </c>
      <c r="D164" s="49">
        <f t="shared" si="110"/>
        <v>18056.599999999999</v>
      </c>
      <c r="E164" s="49">
        <f t="shared" si="110"/>
        <v>18741.96</v>
      </c>
      <c r="F164" s="49">
        <f t="shared" si="110"/>
        <v>18576.985939999999</v>
      </c>
      <c r="G164" s="49">
        <f t="shared" si="110"/>
        <v>17667</v>
      </c>
      <c r="H164" s="49">
        <f t="shared" si="110"/>
        <v>18455.22</v>
      </c>
      <c r="I164" s="49">
        <f t="shared" si="110"/>
        <v>16674.917000000001</v>
      </c>
      <c r="J164" s="49">
        <f t="shared" si="110"/>
        <v>16396.650000000001</v>
      </c>
      <c r="K164" s="49">
        <f t="shared" si="110"/>
        <v>15584.448</v>
      </c>
      <c r="L164" s="49">
        <f t="shared" si="110"/>
        <v>15652.457924999999</v>
      </c>
      <c r="M164" s="49">
        <f t="shared" si="110"/>
        <v>9561.0733920000002</v>
      </c>
      <c r="N164" s="49">
        <f t="shared" si="110"/>
        <v>10873.30824</v>
      </c>
      <c r="O164" s="49">
        <f t="shared" ref="O164" si="111">O8*O162/1000</f>
        <v>13605.096420000002</v>
      </c>
    </row>
    <row r="165" spans="1:15" x14ac:dyDescent="0.15">
      <c r="A165" s="61"/>
      <c r="B165" s="148" t="s">
        <v>259</v>
      </c>
      <c r="C165" s="60">
        <f>C163+C164</f>
        <v>42888.94</v>
      </c>
      <c r="D165" s="60">
        <f t="shared" ref="D165:H165" si="112">D163+D164</f>
        <v>41263.440000000002</v>
      </c>
      <c r="E165" s="60">
        <f t="shared" si="112"/>
        <v>43525.04</v>
      </c>
      <c r="F165" s="60">
        <f t="shared" si="112"/>
        <v>42850.835500000001</v>
      </c>
      <c r="G165" s="60">
        <f t="shared" si="112"/>
        <v>45514.720000000001</v>
      </c>
      <c r="H165" s="60">
        <f t="shared" si="112"/>
        <v>48623.380000000005</v>
      </c>
      <c r="I165" s="60">
        <f t="shared" ref="I165:J165" si="113">I163+I164</f>
        <v>43105.337954000002</v>
      </c>
      <c r="J165" s="60">
        <f t="shared" si="113"/>
        <v>40841.29</v>
      </c>
      <c r="K165" s="60">
        <f t="shared" ref="K165:L165" si="114">K163+K164</f>
        <v>36645.53</v>
      </c>
      <c r="L165" s="60">
        <f t="shared" si="114"/>
        <v>34501.189742999995</v>
      </c>
      <c r="M165" s="60">
        <f t="shared" ref="M165:N165" si="115">M163+M164</f>
        <v>20315.118154</v>
      </c>
      <c r="N165" s="60">
        <f t="shared" si="115"/>
        <v>23592.902340000001</v>
      </c>
      <c r="O165" s="60">
        <f t="shared" ref="O165" si="116">O163+O164</f>
        <v>30730.191724</v>
      </c>
    </row>
    <row r="166" spans="1:15" x14ac:dyDescent="0.15">
      <c r="A166" s="154" t="s">
        <v>261</v>
      </c>
      <c r="B166" s="151" t="s">
        <v>262</v>
      </c>
      <c r="C166" s="152">
        <f>ROUND(C168*C163/C165,0)</f>
        <v>23961</v>
      </c>
      <c r="D166" s="152">
        <f t="shared" ref="D166:H166" si="117">ROUND(D168*D163/D165,0)</f>
        <v>22316</v>
      </c>
      <c r="E166" s="152">
        <f t="shared" si="117"/>
        <v>23406</v>
      </c>
      <c r="F166" s="152">
        <f t="shared" si="117"/>
        <v>22544</v>
      </c>
      <c r="G166" s="152">
        <f t="shared" si="117"/>
        <v>25051</v>
      </c>
      <c r="H166" s="152">
        <f t="shared" si="117"/>
        <v>30888</v>
      </c>
      <c r="I166" s="152">
        <f t="shared" ref="I166:J166" si="118">ROUND(I168*I163/I165,0)</f>
        <v>30881</v>
      </c>
      <c r="J166" s="152">
        <f t="shared" si="118"/>
        <v>31022</v>
      </c>
      <c r="K166" s="152">
        <f t="shared" ref="K166:L166" si="119">ROUND(K168*K163/K165,0)</f>
        <v>26699</v>
      </c>
      <c r="L166" s="152">
        <f t="shared" si="119"/>
        <v>25003</v>
      </c>
      <c r="M166" s="152">
        <f t="shared" ref="M166:N166" si="120">ROUND(M168*M163/M165,0)</f>
        <v>12392</v>
      </c>
      <c r="N166" s="152">
        <f t="shared" si="120"/>
        <v>18883</v>
      </c>
      <c r="O166" s="152">
        <f t="shared" ref="O166" si="121">ROUND(O168*O163/O165,0)</f>
        <v>26241</v>
      </c>
    </row>
    <row r="167" spans="1:15" x14ac:dyDescent="0.15">
      <c r="B167" s="153" t="s">
        <v>263</v>
      </c>
      <c r="C167" s="50">
        <f>C168-C166</f>
        <v>17270</v>
      </c>
      <c r="D167" s="50">
        <f t="shared" ref="D167:H167" si="122">D168-D166</f>
        <v>17364</v>
      </c>
      <c r="E167" s="50">
        <f t="shared" si="122"/>
        <v>17701</v>
      </c>
      <c r="F167" s="50">
        <f t="shared" si="122"/>
        <v>17253</v>
      </c>
      <c r="G167" s="50">
        <f t="shared" si="122"/>
        <v>15893</v>
      </c>
      <c r="H167" s="50">
        <f t="shared" si="122"/>
        <v>18896</v>
      </c>
      <c r="I167" s="50">
        <f t="shared" ref="I167:J167" si="123">I168-I166</f>
        <v>19482</v>
      </c>
      <c r="J167" s="50">
        <f t="shared" si="123"/>
        <v>20809</v>
      </c>
      <c r="K167" s="50">
        <f t="shared" ref="K167:L167" si="124">K168-K166</f>
        <v>19756</v>
      </c>
      <c r="L167" s="50">
        <f t="shared" si="124"/>
        <v>20764</v>
      </c>
      <c r="M167" s="50">
        <f t="shared" ref="M167:N167" si="125">M168-M166</f>
        <v>11017</v>
      </c>
      <c r="N167" s="50">
        <f t="shared" si="125"/>
        <v>16143</v>
      </c>
      <c r="O167" s="50">
        <f t="shared" ref="O167" si="126">O168-O166</f>
        <v>20847</v>
      </c>
    </row>
    <row r="168" spans="1:15" x14ac:dyDescent="0.15">
      <c r="A168" s="61"/>
      <c r="B168" s="148" t="s">
        <v>264</v>
      </c>
      <c r="C168" s="60">
        <f>C83</f>
        <v>41231</v>
      </c>
      <c r="D168" s="60">
        <f t="shared" ref="D168:I168" si="127">D83</f>
        <v>39680</v>
      </c>
      <c r="E168" s="60">
        <f t="shared" si="127"/>
        <v>41107</v>
      </c>
      <c r="F168" s="60">
        <f t="shared" si="127"/>
        <v>39797</v>
      </c>
      <c r="G168" s="60">
        <f t="shared" si="127"/>
        <v>40944</v>
      </c>
      <c r="H168" s="60">
        <f t="shared" si="127"/>
        <v>49784</v>
      </c>
      <c r="I168" s="60">
        <f t="shared" si="127"/>
        <v>50363</v>
      </c>
      <c r="J168" s="60">
        <f t="shared" ref="J168:K168" si="128">J83</f>
        <v>51831</v>
      </c>
      <c r="K168" s="60">
        <f t="shared" si="128"/>
        <v>46455</v>
      </c>
      <c r="L168" s="60">
        <f t="shared" ref="L168:M168" si="129">L83</f>
        <v>45767</v>
      </c>
      <c r="M168" s="60">
        <f t="shared" si="129"/>
        <v>23409</v>
      </c>
      <c r="N168" s="60">
        <f t="shared" ref="N168:O168" si="130">N83</f>
        <v>35026</v>
      </c>
      <c r="O168" s="60">
        <f t="shared" si="130"/>
        <v>47088</v>
      </c>
    </row>
    <row r="169" spans="1:15" x14ac:dyDescent="0.15">
      <c r="E169" s="54"/>
    </row>
    <row r="170" spans="1:15" x14ac:dyDescent="0.15">
      <c r="A170" t="s">
        <v>173</v>
      </c>
      <c r="B170" s="67"/>
      <c r="C170" s="345" t="s">
        <v>169</v>
      </c>
      <c r="D170" s="345" t="s">
        <v>70</v>
      </c>
      <c r="E170" s="789" t="s">
        <v>67</v>
      </c>
      <c r="F170" s="345" t="s">
        <v>61</v>
      </c>
      <c r="G170" s="345" t="s">
        <v>60</v>
      </c>
      <c r="H170" s="345" t="s">
        <v>75</v>
      </c>
      <c r="I170" s="345" t="s">
        <v>76</v>
      </c>
      <c r="J170" s="345" t="s">
        <v>395</v>
      </c>
      <c r="K170" s="345" t="s">
        <v>447</v>
      </c>
      <c r="L170" s="345" t="s">
        <v>467</v>
      </c>
      <c r="M170" s="345" t="s">
        <v>514</v>
      </c>
      <c r="N170" s="345" t="s">
        <v>2170</v>
      </c>
      <c r="O170" s="345" t="s">
        <v>2197</v>
      </c>
    </row>
    <row r="171" spans="1:15" x14ac:dyDescent="0.15">
      <c r="B171" s="43" t="s">
        <v>211</v>
      </c>
      <c r="C171" s="47">
        <f>C172+C173</f>
        <v>8759</v>
      </c>
      <c r="D171" s="47">
        <f t="shared" ref="D171:H171" si="131">D172+D173</f>
        <v>8779</v>
      </c>
      <c r="E171" s="47">
        <f t="shared" si="131"/>
        <v>9120</v>
      </c>
      <c r="F171" s="47">
        <f t="shared" si="131"/>
        <v>8665</v>
      </c>
      <c r="G171" s="47">
        <f t="shared" si="131"/>
        <v>8759</v>
      </c>
      <c r="H171" s="47">
        <f t="shared" si="131"/>
        <v>10775</v>
      </c>
      <c r="I171" s="47">
        <f t="shared" ref="I171:J171" si="132">I172+I173</f>
        <v>11161</v>
      </c>
      <c r="J171" s="47">
        <f t="shared" si="132"/>
        <v>12098</v>
      </c>
      <c r="K171" s="47">
        <f t="shared" ref="K171:L171" si="133">K172+K173</f>
        <v>11604</v>
      </c>
      <c r="L171" s="47">
        <f t="shared" si="133"/>
        <v>11888</v>
      </c>
      <c r="M171" s="47">
        <f t="shared" ref="M171:N171" si="134">M172+M173</f>
        <v>6553</v>
      </c>
      <c r="N171" s="47">
        <f t="shared" si="134"/>
        <v>10000</v>
      </c>
      <c r="O171" s="47">
        <f t="shared" ref="O171" si="135">O172+O173</f>
        <v>11365</v>
      </c>
    </row>
    <row r="172" spans="1:15" x14ac:dyDescent="0.15">
      <c r="B172" s="102" t="s">
        <v>165</v>
      </c>
      <c r="C172" s="49">
        <f>ROUND(C166*C97/C124,0)</f>
        <v>1435</v>
      </c>
      <c r="D172" s="49">
        <f t="shared" ref="D172:H172" si="136">ROUND(D166*D97/D124,0)</f>
        <v>1450</v>
      </c>
      <c r="E172" s="49">
        <f t="shared" si="136"/>
        <v>1375</v>
      </c>
      <c r="F172" s="49">
        <f t="shared" si="136"/>
        <v>1278</v>
      </c>
      <c r="G172" s="49">
        <f t="shared" si="136"/>
        <v>956</v>
      </c>
      <c r="H172" s="49">
        <f t="shared" si="136"/>
        <v>1323</v>
      </c>
      <c r="I172" s="49">
        <f t="shared" ref="I172:J172" si="137">ROUND(I166*I97/I124,0)</f>
        <v>1407</v>
      </c>
      <c r="J172" s="49">
        <f t="shared" si="137"/>
        <v>1628</v>
      </c>
      <c r="K172" s="49">
        <f t="shared" ref="K172:L172" si="138">ROUND(K166*K97/K124,0)</f>
        <v>1328</v>
      </c>
      <c r="L172" s="49">
        <f t="shared" si="138"/>
        <v>1183</v>
      </c>
      <c r="M172" s="49">
        <f t="shared" ref="M172:N172" si="139">ROUND(M166*M97/M124,0)</f>
        <v>411</v>
      </c>
      <c r="N172" s="49">
        <f t="shared" si="139"/>
        <v>496</v>
      </c>
      <c r="O172" s="49">
        <f t="shared" ref="O172" si="140">ROUND(O166*O97/O124,0)</f>
        <v>848</v>
      </c>
    </row>
    <row r="173" spans="1:15" x14ac:dyDescent="0.15">
      <c r="B173" s="103" t="s">
        <v>166</v>
      </c>
      <c r="C173" s="49">
        <f>ROUND(C167*C98/C125,0)</f>
        <v>7324</v>
      </c>
      <c r="D173" s="49">
        <f t="shared" ref="D173:H173" si="141">ROUND(D167*D98/D125,0)</f>
        <v>7329</v>
      </c>
      <c r="E173" s="49">
        <f t="shared" si="141"/>
        <v>7745</v>
      </c>
      <c r="F173" s="49">
        <f t="shared" si="141"/>
        <v>7387</v>
      </c>
      <c r="G173" s="49">
        <f t="shared" si="141"/>
        <v>7803</v>
      </c>
      <c r="H173" s="49">
        <f t="shared" si="141"/>
        <v>9452</v>
      </c>
      <c r="I173" s="49">
        <f t="shared" ref="I173:J173" si="142">ROUND(I167*I98/I125,0)</f>
        <v>9754</v>
      </c>
      <c r="J173" s="49">
        <f t="shared" si="142"/>
        <v>10470</v>
      </c>
      <c r="K173" s="49">
        <f t="shared" ref="K173:L173" si="143">ROUND(K167*K98/K125,0)</f>
        <v>10276</v>
      </c>
      <c r="L173" s="49">
        <f t="shared" si="143"/>
        <v>10705</v>
      </c>
      <c r="M173" s="49">
        <f t="shared" ref="M173:N173" si="144">ROUND(M167*M98/M125,0)</f>
        <v>6142</v>
      </c>
      <c r="N173" s="49">
        <f t="shared" si="144"/>
        <v>9504</v>
      </c>
      <c r="O173" s="49">
        <f t="shared" ref="O173" si="145">ROUND(O167*O98/O125,0)</f>
        <v>10517</v>
      </c>
    </row>
    <row r="174" spans="1:15" x14ac:dyDescent="0.15">
      <c r="B174" s="43" t="s">
        <v>212</v>
      </c>
      <c r="C174" s="47">
        <f>C175+C176</f>
        <v>13270</v>
      </c>
      <c r="D174" s="47">
        <f t="shared" ref="D174:H174" si="146">D175+D176</f>
        <v>12879</v>
      </c>
      <c r="E174" s="47">
        <f t="shared" si="146"/>
        <v>13386</v>
      </c>
      <c r="F174" s="47">
        <f t="shared" si="146"/>
        <v>13166</v>
      </c>
      <c r="G174" s="47">
        <f t="shared" si="146"/>
        <v>10784</v>
      </c>
      <c r="H174" s="47">
        <f t="shared" si="146"/>
        <v>12871</v>
      </c>
      <c r="I174" s="47">
        <f t="shared" ref="I174:J174" si="147">I175+I176</f>
        <v>13788</v>
      </c>
      <c r="J174" s="47">
        <f t="shared" si="147"/>
        <v>13618</v>
      </c>
      <c r="K174" s="47">
        <f t="shared" ref="K174:L174" si="148">K175+K176</f>
        <v>11830</v>
      </c>
      <c r="L174" s="47">
        <f t="shared" si="148"/>
        <v>11829</v>
      </c>
      <c r="M174" s="47">
        <f t="shared" ref="M174:N174" si="149">M175+M176</f>
        <v>5254</v>
      </c>
      <c r="N174" s="47">
        <f t="shared" si="149"/>
        <v>7879</v>
      </c>
      <c r="O174" s="47">
        <f t="shared" ref="O174" si="150">O175+O176</f>
        <v>11955</v>
      </c>
    </row>
    <row r="175" spans="1:15" x14ac:dyDescent="0.15">
      <c r="B175" s="102" t="s">
        <v>165</v>
      </c>
      <c r="C175" s="49">
        <f>ROUND(C166*C106/C124,0)</f>
        <v>6124</v>
      </c>
      <c r="D175" s="49">
        <f t="shared" ref="D175:H175" si="151">ROUND(D166*D106/D124,0)</f>
        <v>5704</v>
      </c>
      <c r="E175" s="49">
        <f t="shared" si="151"/>
        <v>6000</v>
      </c>
      <c r="F175" s="49">
        <f t="shared" si="151"/>
        <v>5892</v>
      </c>
      <c r="G175" s="49">
        <f t="shared" si="151"/>
        <v>5179</v>
      </c>
      <c r="H175" s="49">
        <f t="shared" si="151"/>
        <v>6414</v>
      </c>
      <c r="I175" s="49">
        <f t="shared" ref="I175:J175" si="152">ROUND(I166*I106/I124,0)</f>
        <v>6953</v>
      </c>
      <c r="J175" s="49">
        <f t="shared" si="152"/>
        <v>6425</v>
      </c>
      <c r="K175" s="49">
        <f t="shared" ref="K175:L175" si="153">ROUND(K166*K106/K124,0)</f>
        <v>5488</v>
      </c>
      <c r="L175" s="49">
        <f t="shared" si="153"/>
        <v>4805</v>
      </c>
      <c r="M175" s="49">
        <f t="shared" ref="M175:N175" si="154">ROUND(M166*M106/M124,0)</f>
        <v>2010</v>
      </c>
      <c r="N175" s="49">
        <f t="shared" si="154"/>
        <v>3237</v>
      </c>
      <c r="O175" s="49">
        <f t="shared" ref="O175" si="155">ROUND(O166*O106/O124,0)</f>
        <v>5091</v>
      </c>
    </row>
    <row r="176" spans="1:15" x14ac:dyDescent="0.15">
      <c r="B176" s="106" t="s">
        <v>166</v>
      </c>
      <c r="C176" s="53">
        <f>ROUND(C167*C107/C125,0)</f>
        <v>7146</v>
      </c>
      <c r="D176" s="53">
        <f t="shared" ref="D176:H176" si="156">ROUND(D167*D107/D125,0)</f>
        <v>7175</v>
      </c>
      <c r="E176" s="53">
        <f t="shared" si="156"/>
        <v>7386</v>
      </c>
      <c r="F176" s="53">
        <f t="shared" si="156"/>
        <v>7274</v>
      </c>
      <c r="G176" s="53">
        <f t="shared" si="156"/>
        <v>5605</v>
      </c>
      <c r="H176" s="53">
        <f t="shared" si="156"/>
        <v>6457</v>
      </c>
      <c r="I176" s="53">
        <f t="shared" ref="I176:J176" si="157">ROUND(I167*I107/I125,0)</f>
        <v>6835</v>
      </c>
      <c r="J176" s="53">
        <f t="shared" si="157"/>
        <v>7193</v>
      </c>
      <c r="K176" s="53">
        <f t="shared" ref="K176:L176" si="158">ROUND(K167*K107/K125,0)</f>
        <v>6342</v>
      </c>
      <c r="L176" s="53">
        <f t="shared" si="158"/>
        <v>7024</v>
      </c>
      <c r="M176" s="53">
        <f t="shared" ref="M176:N176" si="159">ROUND(M167*M107/M125,0)</f>
        <v>3244</v>
      </c>
      <c r="N176" s="53">
        <f t="shared" si="159"/>
        <v>4642</v>
      </c>
      <c r="O176" s="53">
        <f t="shared" ref="O176" si="160">ROUND(O167*O107/O125,0)</f>
        <v>6864</v>
      </c>
    </row>
    <row r="177" spans="1:16" x14ac:dyDescent="0.15">
      <c r="B177" t="s">
        <v>213</v>
      </c>
      <c r="C177" s="49">
        <f>C178+C179</f>
        <v>19202</v>
      </c>
      <c r="D177" s="49">
        <f t="shared" ref="D177:H177" si="161">D178+D179</f>
        <v>18022</v>
      </c>
      <c r="E177" s="49">
        <f t="shared" si="161"/>
        <v>18601</v>
      </c>
      <c r="F177" s="49">
        <f t="shared" si="161"/>
        <v>17966</v>
      </c>
      <c r="G177" s="49">
        <f t="shared" si="161"/>
        <v>21401</v>
      </c>
      <c r="H177" s="49">
        <f t="shared" si="161"/>
        <v>26138</v>
      </c>
      <c r="I177" s="49">
        <f t="shared" ref="I177:J177" si="162">I178+I179</f>
        <v>25414</v>
      </c>
      <c r="J177" s="49">
        <f t="shared" si="162"/>
        <v>26115</v>
      </c>
      <c r="K177" s="49">
        <f t="shared" ref="K177:L177" si="163">K178+K179</f>
        <v>23021</v>
      </c>
      <c r="L177" s="49">
        <f t="shared" si="163"/>
        <v>22050</v>
      </c>
      <c r="M177" s="49">
        <f t="shared" ref="M177:N177" si="164">M178+M179</f>
        <v>11602</v>
      </c>
      <c r="N177" s="49">
        <f t="shared" si="164"/>
        <v>17147</v>
      </c>
      <c r="O177" s="49">
        <f t="shared" ref="O177" si="165">O178+O179</f>
        <v>23768</v>
      </c>
    </row>
    <row r="178" spans="1:16" x14ac:dyDescent="0.15">
      <c r="B178" s="457" t="s">
        <v>165</v>
      </c>
      <c r="C178" s="458">
        <f>ROUND(C166*C115/C124,0)</f>
        <v>16402</v>
      </c>
      <c r="D178" s="458">
        <f>ROUND(D166*D115/D124,0)-1</f>
        <v>15161</v>
      </c>
      <c r="E178" s="458">
        <f t="shared" ref="E178:N178" si="166">ROUND(E166*E115/E124,0)</f>
        <v>16031</v>
      </c>
      <c r="F178" s="458">
        <f t="shared" si="166"/>
        <v>15374</v>
      </c>
      <c r="G178" s="458">
        <f>ROUND(G166*G115/G124,0)+1</f>
        <v>18917</v>
      </c>
      <c r="H178" s="458">
        <f t="shared" si="166"/>
        <v>23151</v>
      </c>
      <c r="I178" s="458">
        <f>ROUND(I166*I115/I124,0)+2</f>
        <v>22522</v>
      </c>
      <c r="J178" s="458">
        <f t="shared" si="166"/>
        <v>22969</v>
      </c>
      <c r="K178" s="458">
        <f t="shared" si="166"/>
        <v>19883</v>
      </c>
      <c r="L178" s="458">
        <f>ROUND(L166*L115/L124,0)+1</f>
        <v>19016</v>
      </c>
      <c r="M178" s="458">
        <f t="shared" si="166"/>
        <v>9970</v>
      </c>
      <c r="N178" s="458">
        <f t="shared" si="166"/>
        <v>15150</v>
      </c>
      <c r="O178" s="458">
        <f>ROUND(O166*O115/O124,0)+1</f>
        <v>20302</v>
      </c>
      <c r="P178" t="s">
        <v>495</v>
      </c>
    </row>
    <row r="179" spans="1:16" x14ac:dyDescent="0.15">
      <c r="B179" s="106" t="s">
        <v>166</v>
      </c>
      <c r="C179" s="53">
        <f>ROUND(C167*C116/C125,0)</f>
        <v>2800</v>
      </c>
      <c r="D179" s="53">
        <f t="shared" ref="D179:H179" si="167">ROUND(D167*D116/D125,0)</f>
        <v>2861</v>
      </c>
      <c r="E179" s="53">
        <f t="shared" si="167"/>
        <v>2570</v>
      </c>
      <c r="F179" s="53">
        <f t="shared" si="167"/>
        <v>2592</v>
      </c>
      <c r="G179" s="53">
        <f t="shared" si="167"/>
        <v>2484</v>
      </c>
      <c r="H179" s="53">
        <f t="shared" si="167"/>
        <v>2987</v>
      </c>
      <c r="I179" s="53">
        <f t="shared" ref="I179:J179" si="168">ROUND(I167*I116/I125,0)</f>
        <v>2892</v>
      </c>
      <c r="J179" s="53">
        <f t="shared" si="168"/>
        <v>3146</v>
      </c>
      <c r="K179" s="53">
        <f t="shared" ref="K179:L179" si="169">ROUND(K167*K116/K125,0)</f>
        <v>3138</v>
      </c>
      <c r="L179" s="53">
        <f t="shared" si="169"/>
        <v>3034</v>
      </c>
      <c r="M179" s="53">
        <f t="shared" ref="M179:N179" si="170">ROUND(M167*M116/M125,0)</f>
        <v>1632</v>
      </c>
      <c r="N179" s="53">
        <f t="shared" si="170"/>
        <v>1997</v>
      </c>
      <c r="O179" s="53">
        <f t="shared" ref="O179" si="171">ROUND(O167*O116/O125,0)</f>
        <v>3466</v>
      </c>
    </row>
    <row r="180" spans="1:16" x14ac:dyDescent="0.15">
      <c r="B180" s="452" t="s">
        <v>492</v>
      </c>
      <c r="C180" s="451">
        <f>C171+C174+C177-地域観光消費2!D46</f>
        <v>0</v>
      </c>
      <c r="D180" s="451">
        <f>D171+D174+D177-地域観光消費2!E46</f>
        <v>0</v>
      </c>
      <c r="E180" s="451">
        <f>E171+E174+E177-地域観光消費2!F46</f>
        <v>0</v>
      </c>
      <c r="F180" s="451">
        <f>F171+F174+F177-地域観光消費2!G46</f>
        <v>0</v>
      </c>
      <c r="G180" s="451">
        <f>G171+G174+G177-地域観光消費2!H46</f>
        <v>0</v>
      </c>
      <c r="H180" s="451">
        <f>H171+H174+H177-地域観光消費2!I46</f>
        <v>0</v>
      </c>
      <c r="I180" s="451">
        <f>I171+I174+I177-地域観光消費2!J46</f>
        <v>0</v>
      </c>
      <c r="J180" s="451">
        <f>J171+J174+J177-地域観光消費2!K46</f>
        <v>0</v>
      </c>
      <c r="K180" s="451">
        <f>K171+K174+K177-地域観光消費2!L46</f>
        <v>0</v>
      </c>
      <c r="L180" s="451">
        <f>L171+L174+L177-地域観光消費2!M46</f>
        <v>0</v>
      </c>
      <c r="M180" s="451">
        <f>M171+M174+M177-地域観光消費2!N46</f>
        <v>0</v>
      </c>
      <c r="N180" s="451">
        <f>N171+N174+N177-地域観光消費2!O46</f>
        <v>0</v>
      </c>
      <c r="O180" s="451">
        <f>O171+O174+O177-地域観光消費2!P46</f>
        <v>0</v>
      </c>
    </row>
    <row r="181" spans="1:16" x14ac:dyDescent="0.15">
      <c r="E181" s="54"/>
    </row>
    <row r="182" spans="1:16" x14ac:dyDescent="0.15">
      <c r="A182" t="s">
        <v>174</v>
      </c>
      <c r="B182" s="67"/>
      <c r="C182" s="345" t="s">
        <v>169</v>
      </c>
      <c r="D182" s="345" t="s">
        <v>70</v>
      </c>
      <c r="E182" s="789" t="s">
        <v>67</v>
      </c>
      <c r="F182" s="345" t="s">
        <v>61</v>
      </c>
      <c r="G182" s="345" t="s">
        <v>60</v>
      </c>
      <c r="H182" s="345" t="s">
        <v>75</v>
      </c>
      <c r="I182" s="345" t="s">
        <v>76</v>
      </c>
      <c r="J182" s="345" t="s">
        <v>395</v>
      </c>
      <c r="K182" s="345" t="s">
        <v>447</v>
      </c>
      <c r="L182" s="345" t="s">
        <v>467</v>
      </c>
      <c r="M182" s="396" t="s">
        <v>517</v>
      </c>
      <c r="N182" s="396" t="s">
        <v>2171</v>
      </c>
      <c r="O182" s="345" t="s">
        <v>2197</v>
      </c>
    </row>
    <row r="183" spans="1:16" x14ac:dyDescent="0.15">
      <c r="B183" s="43" t="s">
        <v>211</v>
      </c>
      <c r="C183" s="47">
        <f>C184+C185</f>
        <v>7008</v>
      </c>
      <c r="D183" s="47">
        <f t="shared" ref="D183:H183" si="172">D184+D185</f>
        <v>7055</v>
      </c>
      <c r="E183" s="47">
        <f t="shared" si="172"/>
        <v>7405</v>
      </c>
      <c r="F183" s="47">
        <f t="shared" si="172"/>
        <v>6756</v>
      </c>
      <c r="G183" s="47">
        <f t="shared" si="172"/>
        <v>6368</v>
      </c>
      <c r="H183" s="47">
        <f t="shared" si="172"/>
        <v>8425</v>
      </c>
      <c r="I183" s="47">
        <f t="shared" ref="I183:J183" si="173">I184+I185</f>
        <v>8440</v>
      </c>
      <c r="J183" s="47">
        <f t="shared" si="173"/>
        <v>8912</v>
      </c>
      <c r="K183" s="47">
        <f t="shared" ref="K183:L183" si="174">K184+K185</f>
        <v>8453</v>
      </c>
      <c r="L183" s="47">
        <f t="shared" si="174"/>
        <v>7928</v>
      </c>
      <c r="M183" s="47">
        <f t="shared" ref="M183:N183" si="175">M184+M185</f>
        <v>4336</v>
      </c>
      <c r="N183" s="47">
        <f t="shared" si="175"/>
        <v>5850</v>
      </c>
      <c r="O183" s="47">
        <f t="shared" ref="O183" si="176">O184+O185</f>
        <v>7474</v>
      </c>
    </row>
    <row r="184" spans="1:16" x14ac:dyDescent="0.15">
      <c r="B184" s="102" t="s">
        <v>165</v>
      </c>
      <c r="C184" s="49">
        <f>ROUND(C86*C97/C124,0)</f>
        <v>2039</v>
      </c>
      <c r="D184" s="49">
        <f t="shared" ref="D184:I184" si="177">ROUND(D86*D97/D124,0)</f>
        <v>2063</v>
      </c>
      <c r="E184" s="49">
        <f t="shared" si="177"/>
        <v>1861</v>
      </c>
      <c r="F184" s="49">
        <f t="shared" si="177"/>
        <v>1848</v>
      </c>
      <c r="G184" s="49">
        <f t="shared" si="177"/>
        <v>1336</v>
      </c>
      <c r="H184" s="49">
        <f t="shared" si="177"/>
        <v>1745</v>
      </c>
      <c r="I184" s="49">
        <f t="shared" si="177"/>
        <v>1892</v>
      </c>
      <c r="J184" s="49">
        <f t="shared" ref="J184:K184" si="178">ROUND(J86*J97/J124,0)</f>
        <v>2244</v>
      </c>
      <c r="K184" s="49">
        <f t="shared" si="178"/>
        <v>2103</v>
      </c>
      <c r="L184" s="49">
        <f t="shared" ref="L184:M184" si="179">ROUND(L86*L97/L124,0)</f>
        <v>2130</v>
      </c>
      <c r="M184" s="49">
        <f t="shared" si="179"/>
        <v>806</v>
      </c>
      <c r="N184" s="49">
        <f t="shared" ref="N184:O184" si="180">ROUND(N86*N97/N124,0)</f>
        <v>900</v>
      </c>
      <c r="O184" s="49">
        <f t="shared" si="180"/>
        <v>1609</v>
      </c>
    </row>
    <row r="185" spans="1:16" x14ac:dyDescent="0.15">
      <c r="B185" s="103" t="s">
        <v>166</v>
      </c>
      <c r="C185" s="49">
        <f>ROUND(C87*C98/C125,0)</f>
        <v>4969</v>
      </c>
      <c r="D185" s="49">
        <f t="shared" ref="D185:I185" si="181">ROUND(D87*D98/D125,0)</f>
        <v>4992</v>
      </c>
      <c r="E185" s="49">
        <f t="shared" si="181"/>
        <v>5544</v>
      </c>
      <c r="F185" s="49">
        <f t="shared" si="181"/>
        <v>4908</v>
      </c>
      <c r="G185" s="49">
        <f t="shared" si="181"/>
        <v>5032</v>
      </c>
      <c r="H185" s="49">
        <f t="shared" si="181"/>
        <v>6680</v>
      </c>
      <c r="I185" s="49">
        <f t="shared" si="181"/>
        <v>6548</v>
      </c>
      <c r="J185" s="49">
        <f t="shared" ref="J185:K185" si="182">ROUND(J87*J98/J125,0)</f>
        <v>6668</v>
      </c>
      <c r="K185" s="49">
        <f t="shared" si="182"/>
        <v>6350</v>
      </c>
      <c r="L185" s="49">
        <f t="shared" ref="L185:M185" si="183">ROUND(L87*L98/L125,0)</f>
        <v>5798</v>
      </c>
      <c r="M185" s="49">
        <f t="shared" si="183"/>
        <v>3530</v>
      </c>
      <c r="N185" s="49">
        <f t="shared" ref="N185:O185" si="184">ROUND(N87*N98/N125,0)</f>
        <v>4950</v>
      </c>
      <c r="O185" s="49">
        <f t="shared" si="184"/>
        <v>5865</v>
      </c>
    </row>
    <row r="186" spans="1:16" x14ac:dyDescent="0.15">
      <c r="B186" s="43" t="s">
        <v>212</v>
      </c>
      <c r="C186" s="47">
        <f>C187+C188</f>
        <v>13551</v>
      </c>
      <c r="D186" s="47">
        <f t="shared" ref="D186:H186" si="185">D187+D188</f>
        <v>13000</v>
      </c>
      <c r="E186" s="47">
        <f t="shared" si="185"/>
        <v>13408</v>
      </c>
      <c r="F186" s="47">
        <f t="shared" si="185"/>
        <v>13350</v>
      </c>
      <c r="G186" s="47">
        <f t="shared" si="185"/>
        <v>10854</v>
      </c>
      <c r="H186" s="47">
        <f t="shared" si="185"/>
        <v>13025</v>
      </c>
      <c r="I186" s="47">
        <f t="shared" ref="I186:J186" si="186">I187+I188</f>
        <v>13936</v>
      </c>
      <c r="J186" s="47">
        <f t="shared" si="186"/>
        <v>13441</v>
      </c>
      <c r="K186" s="47">
        <f t="shared" ref="K186:L186" si="187">K187+K188</f>
        <v>12610</v>
      </c>
      <c r="L186" s="47">
        <f t="shared" si="187"/>
        <v>12452</v>
      </c>
      <c r="M186" s="47">
        <f t="shared" ref="M186:N186" si="188">M187+M188</f>
        <v>5804</v>
      </c>
      <c r="N186" s="47">
        <f t="shared" si="188"/>
        <v>8290</v>
      </c>
      <c r="O186" s="47">
        <f t="shared" ref="O186" si="189">O187+O188</f>
        <v>13486</v>
      </c>
    </row>
    <row r="187" spans="1:16" x14ac:dyDescent="0.15">
      <c r="B187" s="102" t="s">
        <v>165</v>
      </c>
      <c r="C187" s="49">
        <f>ROUND(C86*C106/C124,0)</f>
        <v>8703</v>
      </c>
      <c r="D187" s="49">
        <f t="shared" ref="D187:I187" si="190">ROUND(D86*D106/D124,0)</f>
        <v>8113</v>
      </c>
      <c r="E187" s="49">
        <f t="shared" si="190"/>
        <v>8120</v>
      </c>
      <c r="F187" s="49">
        <f t="shared" si="190"/>
        <v>8517</v>
      </c>
      <c r="G187" s="49">
        <f t="shared" si="190"/>
        <v>7240</v>
      </c>
      <c r="H187" s="49">
        <f t="shared" si="190"/>
        <v>8462</v>
      </c>
      <c r="I187" s="49">
        <f t="shared" si="190"/>
        <v>9347</v>
      </c>
      <c r="J187" s="49">
        <f t="shared" ref="J187:K187" si="191">ROUND(J86*J106/J124,0)</f>
        <v>8860</v>
      </c>
      <c r="K187" s="49">
        <f t="shared" si="191"/>
        <v>8691</v>
      </c>
      <c r="L187" s="49">
        <f t="shared" ref="L187:M187" si="192">ROUND(L86*L106/L124,0)</f>
        <v>8648</v>
      </c>
      <c r="M187" s="49">
        <f t="shared" si="192"/>
        <v>3939</v>
      </c>
      <c r="N187" s="49">
        <f t="shared" ref="N187:O187" si="193">ROUND(N86*N106/N124,0)</f>
        <v>5873</v>
      </c>
      <c r="O187" s="49">
        <f t="shared" si="193"/>
        <v>9658</v>
      </c>
    </row>
    <row r="188" spans="1:16" x14ac:dyDescent="0.15">
      <c r="B188" s="106" t="s">
        <v>166</v>
      </c>
      <c r="C188" s="49">
        <f>ROUND(C87*C107/C125,0)</f>
        <v>4848</v>
      </c>
      <c r="D188" s="49">
        <f t="shared" ref="D188:I188" si="194">ROUND(D87*D107/D125,0)</f>
        <v>4887</v>
      </c>
      <c r="E188" s="49">
        <f t="shared" si="194"/>
        <v>5288</v>
      </c>
      <c r="F188" s="49">
        <f t="shared" si="194"/>
        <v>4833</v>
      </c>
      <c r="G188" s="49">
        <f t="shared" si="194"/>
        <v>3614</v>
      </c>
      <c r="H188" s="49">
        <f t="shared" si="194"/>
        <v>4563</v>
      </c>
      <c r="I188" s="49">
        <f t="shared" si="194"/>
        <v>4589</v>
      </c>
      <c r="J188" s="49">
        <f t="shared" ref="J188:K188" si="195">ROUND(J87*J107/J125,0)</f>
        <v>4581</v>
      </c>
      <c r="K188" s="49">
        <f t="shared" si="195"/>
        <v>3919</v>
      </c>
      <c r="L188" s="49">
        <f t="shared" ref="L188:M188" si="196">ROUND(L87*L107/L125,0)</f>
        <v>3804</v>
      </c>
      <c r="M188" s="49">
        <f t="shared" si="196"/>
        <v>1865</v>
      </c>
      <c r="N188" s="49">
        <f t="shared" ref="N188:O188" si="197">ROUND(N87*N107/N125,0)</f>
        <v>2417</v>
      </c>
      <c r="O188" s="49">
        <f t="shared" si="197"/>
        <v>3828</v>
      </c>
    </row>
    <row r="189" spans="1:16" x14ac:dyDescent="0.15">
      <c r="B189" s="43" t="s">
        <v>213</v>
      </c>
      <c r="C189" s="47">
        <f>C190+C191</f>
        <v>25210</v>
      </c>
      <c r="D189" s="47">
        <f t="shared" ref="D189:H189" si="198">D190+D191</f>
        <v>23515</v>
      </c>
      <c r="E189" s="47">
        <f t="shared" si="198"/>
        <v>23533</v>
      </c>
      <c r="F189" s="47">
        <f t="shared" si="198"/>
        <v>23945</v>
      </c>
      <c r="G189" s="47">
        <f t="shared" si="198"/>
        <v>28043</v>
      </c>
      <c r="H189" s="47">
        <f t="shared" si="198"/>
        <v>32655</v>
      </c>
      <c r="I189" s="47">
        <f t="shared" ref="I189:J189" si="199">I190+I191</f>
        <v>32214</v>
      </c>
      <c r="J189" s="47">
        <f t="shared" si="199"/>
        <v>33673</v>
      </c>
      <c r="K189" s="47">
        <f t="shared" ref="K189:L189" si="200">K190+K191</f>
        <v>33423</v>
      </c>
      <c r="L189" s="47">
        <f t="shared" si="200"/>
        <v>35869</v>
      </c>
      <c r="M189" s="47">
        <f t="shared" ref="M189:N189" si="201">M190+M191</f>
        <v>20474</v>
      </c>
      <c r="N189" s="47">
        <f t="shared" si="201"/>
        <v>28529</v>
      </c>
      <c r="O189" s="47">
        <f t="shared" ref="O189" si="202">O190+O191</f>
        <v>40445</v>
      </c>
    </row>
    <row r="190" spans="1:16" x14ac:dyDescent="0.15">
      <c r="B190" s="457" t="s">
        <v>165</v>
      </c>
      <c r="C190" s="458">
        <f>ROUND(C86*C115/C124,0)</f>
        <v>23310</v>
      </c>
      <c r="D190" s="458">
        <f t="shared" ref="D190:M190" si="203">ROUND(D86*D115/D124,0)</f>
        <v>21567</v>
      </c>
      <c r="E190" s="458">
        <f>ROUND(E86*E115/E124,0)-1</f>
        <v>21693</v>
      </c>
      <c r="F190" s="458">
        <f>ROUND(F86*F115/F124,0)-1</f>
        <v>22223</v>
      </c>
      <c r="G190" s="458">
        <f t="shared" si="203"/>
        <v>26441</v>
      </c>
      <c r="H190" s="458">
        <f t="shared" si="203"/>
        <v>30544</v>
      </c>
      <c r="I190" s="458">
        <f t="shared" si="203"/>
        <v>30272</v>
      </c>
      <c r="J190" s="458">
        <f t="shared" si="203"/>
        <v>31670</v>
      </c>
      <c r="K190" s="458">
        <f t="shared" si="203"/>
        <v>31484</v>
      </c>
      <c r="L190" s="458">
        <f t="shared" si="203"/>
        <v>34226</v>
      </c>
      <c r="M190" s="458">
        <f t="shared" si="203"/>
        <v>19536</v>
      </c>
      <c r="N190" s="458">
        <f>ROUND(N86*N115/N124,0)-1</f>
        <v>27489</v>
      </c>
      <c r="O190" s="458">
        <f>ROUND(O86*O115/O124,0)-1</f>
        <v>38512</v>
      </c>
      <c r="P190" t="s">
        <v>495</v>
      </c>
    </row>
    <row r="191" spans="1:16" x14ac:dyDescent="0.15">
      <c r="B191" s="106" t="s">
        <v>166</v>
      </c>
      <c r="C191" s="53">
        <f>ROUND(C87*C116/C125,0)</f>
        <v>1900</v>
      </c>
      <c r="D191" s="53">
        <f t="shared" ref="D191:I191" si="204">ROUND(D87*D116/D125,0)</f>
        <v>1948</v>
      </c>
      <c r="E191" s="53">
        <f t="shared" si="204"/>
        <v>1840</v>
      </c>
      <c r="F191" s="53">
        <f t="shared" si="204"/>
        <v>1722</v>
      </c>
      <c r="G191" s="53">
        <f t="shared" si="204"/>
        <v>1602</v>
      </c>
      <c r="H191" s="53">
        <f t="shared" si="204"/>
        <v>2111</v>
      </c>
      <c r="I191" s="53">
        <f t="shared" si="204"/>
        <v>1942</v>
      </c>
      <c r="J191" s="53">
        <f t="shared" ref="J191:K191" si="205">ROUND(J87*J116/J125,0)</f>
        <v>2003</v>
      </c>
      <c r="K191" s="53">
        <f t="shared" si="205"/>
        <v>1939</v>
      </c>
      <c r="L191" s="53">
        <f t="shared" ref="L191:M191" si="206">ROUND(L87*L116/L125,0)</f>
        <v>1643</v>
      </c>
      <c r="M191" s="53">
        <f t="shared" si="206"/>
        <v>938</v>
      </c>
      <c r="N191" s="53">
        <f t="shared" ref="N191:O191" si="207">ROUND(N87*N116/N125,0)</f>
        <v>1040</v>
      </c>
      <c r="O191" s="53">
        <f t="shared" si="207"/>
        <v>1933</v>
      </c>
    </row>
    <row r="192" spans="1:16" x14ac:dyDescent="0.15">
      <c r="B192" s="452" t="s">
        <v>492</v>
      </c>
      <c r="C192" s="453">
        <f>C183+C186+C189-地域観光消費2!D47</f>
        <v>0</v>
      </c>
      <c r="D192" s="453">
        <f>D183+D186+D189-地域観光消費2!E47</f>
        <v>0</v>
      </c>
      <c r="E192" s="453">
        <f>E183+E186+E189-地域観光消費2!F47</f>
        <v>0</v>
      </c>
      <c r="F192" s="453">
        <f>F183+F186+F189-地域観光消費2!G47</f>
        <v>0</v>
      </c>
      <c r="G192" s="453">
        <f>G183+G186+G189-地域観光消費2!H47</f>
        <v>0</v>
      </c>
      <c r="H192" s="453">
        <f>H183+H186+H189-地域観光消費2!I47</f>
        <v>0</v>
      </c>
      <c r="I192" s="453">
        <f>I183+I186+I189-地域観光消費2!J47</f>
        <v>0</v>
      </c>
      <c r="J192" s="453">
        <f>J183+J186+J189-地域観光消費2!K47</f>
        <v>0</v>
      </c>
      <c r="K192" s="453">
        <f>K183+K186+K189-地域観光消費2!L47</f>
        <v>0</v>
      </c>
      <c r="L192" s="453">
        <f>L183+L186+L189-地域観光消費2!M47</f>
        <v>0</v>
      </c>
      <c r="M192" s="453">
        <f>M183+M186+M189-地域観光消費2!N47</f>
        <v>0</v>
      </c>
      <c r="N192" s="453">
        <f>N183+N186+N189-地域観光消費2!O47</f>
        <v>0</v>
      </c>
      <c r="O192" s="453">
        <f>O183+O186+O189-地域観光消費2!P47</f>
        <v>0</v>
      </c>
    </row>
    <row r="193" spans="1:15" x14ac:dyDescent="0.15">
      <c r="A193" s="93" t="s">
        <v>380</v>
      </c>
      <c r="F193" s="212" t="s">
        <v>491</v>
      </c>
      <c r="K193" s="159" t="s">
        <v>168</v>
      </c>
    </row>
    <row r="194" spans="1:15" x14ac:dyDescent="0.15">
      <c r="A194" s="962" t="s">
        <v>381</v>
      </c>
      <c r="B194" s="962"/>
      <c r="C194" s="67" t="s">
        <v>169</v>
      </c>
      <c r="D194" s="67" t="s">
        <v>303</v>
      </c>
      <c r="E194" s="67" t="s">
        <v>304</v>
      </c>
      <c r="F194" s="67" t="s">
        <v>305</v>
      </c>
      <c r="G194" s="67" t="s">
        <v>306</v>
      </c>
      <c r="H194" s="67" t="s">
        <v>307</v>
      </c>
      <c r="I194" s="67" t="s">
        <v>316</v>
      </c>
      <c r="J194" s="345" t="s">
        <v>395</v>
      </c>
      <c r="K194" s="345" t="s">
        <v>447</v>
      </c>
      <c r="L194" s="67" t="s">
        <v>467</v>
      </c>
      <c r="M194" s="345" t="s">
        <v>514</v>
      </c>
      <c r="N194" s="345" t="s">
        <v>2170</v>
      </c>
      <c r="O194" s="345" t="s">
        <v>2197</v>
      </c>
    </row>
    <row r="195" spans="1:15" x14ac:dyDescent="0.15">
      <c r="A195" s="43" t="s">
        <v>372</v>
      </c>
      <c r="B195" s="43" t="s">
        <v>370</v>
      </c>
      <c r="C195" s="59">
        <f>C172+C175+C178</f>
        <v>23961</v>
      </c>
      <c r="D195" s="59">
        <f t="shared" ref="D195:I195" si="208">D172+D175+D178</f>
        <v>22315</v>
      </c>
      <c r="E195" s="59">
        <f t="shared" si="208"/>
        <v>23406</v>
      </c>
      <c r="F195" s="59">
        <f t="shared" si="208"/>
        <v>22544</v>
      </c>
      <c r="G195" s="59">
        <f t="shared" si="208"/>
        <v>25052</v>
      </c>
      <c r="H195" s="59">
        <f t="shared" si="208"/>
        <v>30888</v>
      </c>
      <c r="I195" s="59">
        <f t="shared" si="208"/>
        <v>30882</v>
      </c>
      <c r="J195" s="59">
        <f t="shared" ref="J195:K195" si="209">J172+J175+J178</f>
        <v>31022</v>
      </c>
      <c r="K195" s="59">
        <f t="shared" si="209"/>
        <v>26699</v>
      </c>
      <c r="L195" s="59">
        <f t="shared" ref="L195:M195" si="210">L172+L175+L178</f>
        <v>25004</v>
      </c>
      <c r="M195" s="59">
        <f t="shared" si="210"/>
        <v>12391</v>
      </c>
      <c r="N195" s="59">
        <f t="shared" ref="N195" si="211">N172+N175+N178</f>
        <v>18883</v>
      </c>
      <c r="O195" s="59">
        <f t="shared" ref="O195" si="212">O172+O175+O178</f>
        <v>26241</v>
      </c>
    </row>
    <row r="196" spans="1:15" x14ac:dyDescent="0.15">
      <c r="B196" t="s">
        <v>371</v>
      </c>
      <c r="C196" s="68">
        <f>C184+C187+C190</f>
        <v>34052</v>
      </c>
      <c r="D196" s="68">
        <f t="shared" ref="D196:I196" si="213">D184+D187+D190</f>
        <v>31743</v>
      </c>
      <c r="E196" s="68">
        <f t="shared" si="213"/>
        <v>31674</v>
      </c>
      <c r="F196" s="68">
        <f t="shared" si="213"/>
        <v>32588</v>
      </c>
      <c r="G196" s="68">
        <f t="shared" si="213"/>
        <v>35017</v>
      </c>
      <c r="H196" s="68">
        <f t="shared" si="213"/>
        <v>40751</v>
      </c>
      <c r="I196" s="68">
        <f t="shared" si="213"/>
        <v>41511</v>
      </c>
      <c r="J196" s="68">
        <f t="shared" ref="J196:K196" si="214">J184+J187+J190</f>
        <v>42774</v>
      </c>
      <c r="K196" s="68">
        <f t="shared" si="214"/>
        <v>42278</v>
      </c>
      <c r="L196" s="68">
        <f t="shared" ref="L196:M196" si="215">L184+L187+L190</f>
        <v>45004</v>
      </c>
      <c r="M196" s="68">
        <f t="shared" si="215"/>
        <v>24281</v>
      </c>
      <c r="N196" s="68">
        <f t="shared" ref="N196" si="216">N184+N187+N190</f>
        <v>34262</v>
      </c>
      <c r="O196" s="68">
        <f t="shared" ref="O196" si="217">O184+O187+O190</f>
        <v>49779</v>
      </c>
    </row>
    <row r="197" spans="1:15" x14ac:dyDescent="0.15">
      <c r="A197" s="61"/>
      <c r="B197" s="111" t="s">
        <v>369</v>
      </c>
      <c r="C197" s="239">
        <f>SUM(C195:C196)</f>
        <v>58013</v>
      </c>
      <c r="D197" s="239">
        <f t="shared" ref="D197:I197" si="218">SUM(D195:D196)</f>
        <v>54058</v>
      </c>
      <c r="E197" s="239">
        <f t="shared" si="218"/>
        <v>55080</v>
      </c>
      <c r="F197" s="239">
        <f t="shared" si="218"/>
        <v>55132</v>
      </c>
      <c r="G197" s="239">
        <f t="shared" si="218"/>
        <v>60069</v>
      </c>
      <c r="H197" s="239">
        <f t="shared" si="218"/>
        <v>71639</v>
      </c>
      <c r="I197" s="239">
        <f t="shared" si="218"/>
        <v>72393</v>
      </c>
      <c r="J197" s="239">
        <f t="shared" ref="J197:K197" si="219">SUM(J195:J196)</f>
        <v>73796</v>
      </c>
      <c r="K197" s="239">
        <f t="shared" si="219"/>
        <v>68977</v>
      </c>
      <c r="L197" s="239">
        <f t="shared" ref="L197:M197" si="220">SUM(L195:L196)</f>
        <v>70008</v>
      </c>
      <c r="M197" s="239">
        <f t="shared" si="220"/>
        <v>36672</v>
      </c>
      <c r="N197" s="239">
        <f t="shared" ref="N197" si="221">SUM(N195:N196)</f>
        <v>53145</v>
      </c>
      <c r="O197" s="239">
        <f t="shared" ref="O197" si="222">SUM(O195:O196)</f>
        <v>76020</v>
      </c>
    </row>
    <row r="198" spans="1:15" x14ac:dyDescent="0.15">
      <c r="A198" s="43" t="s">
        <v>373</v>
      </c>
      <c r="B198" s="43" t="s">
        <v>374</v>
      </c>
      <c r="C198" s="59">
        <f t="shared" ref="C198:I198" si="223">C136+C144+C152</f>
        <v>7972</v>
      </c>
      <c r="D198" s="59">
        <f t="shared" si="223"/>
        <v>8468</v>
      </c>
      <c r="E198" s="59">
        <f t="shared" si="223"/>
        <v>10035</v>
      </c>
      <c r="F198" s="59">
        <f t="shared" si="223"/>
        <v>9377</v>
      </c>
      <c r="G198" s="59">
        <f t="shared" si="223"/>
        <v>10134</v>
      </c>
      <c r="H198" s="59">
        <f t="shared" si="223"/>
        <v>11987</v>
      </c>
      <c r="I198" s="59">
        <f t="shared" si="223"/>
        <v>12623</v>
      </c>
      <c r="J198" s="59">
        <f t="shared" ref="J198:K198" si="224">J136+J144+J152</f>
        <v>13625</v>
      </c>
      <c r="K198" s="59">
        <f t="shared" si="224"/>
        <v>14357</v>
      </c>
      <c r="L198" s="59">
        <f t="shared" ref="L198:M198" si="225">L136+L144+L152</f>
        <v>13823</v>
      </c>
      <c r="M198" s="59">
        <f t="shared" si="225"/>
        <v>9677</v>
      </c>
      <c r="N198" s="59">
        <f t="shared" ref="N198" si="226">N136+N144+N152</f>
        <v>15775</v>
      </c>
      <c r="O198" s="59">
        <f t="shared" ref="O198" si="227">O136+O144+O152</f>
        <v>17645</v>
      </c>
    </row>
    <row r="199" spans="1:15" x14ac:dyDescent="0.15">
      <c r="B199" t="s">
        <v>370</v>
      </c>
      <c r="C199" s="68">
        <f t="shared" ref="C199:I199" si="228">C173+C176+C179</f>
        <v>17270</v>
      </c>
      <c r="D199" s="68">
        <f t="shared" si="228"/>
        <v>17365</v>
      </c>
      <c r="E199" s="68">
        <f t="shared" si="228"/>
        <v>17701</v>
      </c>
      <c r="F199" s="68">
        <f t="shared" si="228"/>
        <v>17253</v>
      </c>
      <c r="G199" s="68">
        <f t="shared" si="228"/>
        <v>15892</v>
      </c>
      <c r="H199" s="68">
        <f t="shared" si="228"/>
        <v>18896</v>
      </c>
      <c r="I199" s="68">
        <f t="shared" si="228"/>
        <v>19481</v>
      </c>
      <c r="J199" s="68">
        <f t="shared" ref="J199:K199" si="229">J173+J176+J179</f>
        <v>20809</v>
      </c>
      <c r="K199" s="68">
        <f t="shared" si="229"/>
        <v>19756</v>
      </c>
      <c r="L199" s="68">
        <f t="shared" ref="L199:M199" si="230">L173+L176+L179</f>
        <v>20763</v>
      </c>
      <c r="M199" s="68">
        <f t="shared" si="230"/>
        <v>11018</v>
      </c>
      <c r="N199" s="68">
        <f t="shared" ref="N199" si="231">N173+N176+N179</f>
        <v>16143</v>
      </c>
      <c r="O199" s="68">
        <f t="shared" ref="O199" si="232">O173+O176+O179</f>
        <v>20847</v>
      </c>
    </row>
    <row r="200" spans="1:15" x14ac:dyDescent="0.15">
      <c r="B200" t="s">
        <v>371</v>
      </c>
      <c r="C200" s="68">
        <f t="shared" ref="C200:I200" si="233">C185+C188+C191</f>
        <v>11717</v>
      </c>
      <c r="D200" s="68">
        <f t="shared" si="233"/>
        <v>11827</v>
      </c>
      <c r="E200" s="68">
        <f t="shared" si="233"/>
        <v>12672</v>
      </c>
      <c r="F200" s="68">
        <f t="shared" si="233"/>
        <v>11463</v>
      </c>
      <c r="G200" s="68">
        <f t="shared" si="233"/>
        <v>10248</v>
      </c>
      <c r="H200" s="68">
        <f t="shared" si="233"/>
        <v>13354</v>
      </c>
      <c r="I200" s="68">
        <f t="shared" si="233"/>
        <v>13079</v>
      </c>
      <c r="J200" s="68">
        <f t="shared" ref="J200:K200" si="234">J185+J188+J191</f>
        <v>13252</v>
      </c>
      <c r="K200" s="68">
        <f t="shared" si="234"/>
        <v>12208</v>
      </c>
      <c r="L200" s="68">
        <f t="shared" ref="L200:M200" si="235">L185+L188+L191</f>
        <v>11245</v>
      </c>
      <c r="M200" s="68">
        <f t="shared" si="235"/>
        <v>6333</v>
      </c>
      <c r="N200" s="68">
        <f t="shared" ref="N200" si="236">N185+N188+N191</f>
        <v>8407</v>
      </c>
      <c r="O200" s="68">
        <f t="shared" ref="O200" si="237">O185+O188+O191</f>
        <v>11626</v>
      </c>
    </row>
    <row r="201" spans="1:15" x14ac:dyDescent="0.15">
      <c r="A201" s="61"/>
      <c r="B201" s="111" t="s">
        <v>369</v>
      </c>
      <c r="C201" s="239">
        <f>SUM(C198:C200)</f>
        <v>36959</v>
      </c>
      <c r="D201" s="239">
        <f t="shared" ref="D201:I201" si="238">SUM(D198:D200)</f>
        <v>37660</v>
      </c>
      <c r="E201" s="239">
        <f t="shared" si="238"/>
        <v>40408</v>
      </c>
      <c r="F201" s="239">
        <f t="shared" si="238"/>
        <v>38093</v>
      </c>
      <c r="G201" s="239">
        <f t="shared" si="238"/>
        <v>36274</v>
      </c>
      <c r="H201" s="239">
        <f t="shared" si="238"/>
        <v>44237</v>
      </c>
      <c r="I201" s="239">
        <f t="shared" si="238"/>
        <v>45183</v>
      </c>
      <c r="J201" s="239">
        <f t="shared" ref="J201:K201" si="239">SUM(J198:J200)</f>
        <v>47686</v>
      </c>
      <c r="K201" s="239">
        <f t="shared" si="239"/>
        <v>46321</v>
      </c>
      <c r="L201" s="239">
        <f t="shared" ref="L201:M201" si="240">SUM(L198:L200)</f>
        <v>45831</v>
      </c>
      <c r="M201" s="239">
        <f t="shared" si="240"/>
        <v>27028</v>
      </c>
      <c r="N201" s="239">
        <f t="shared" ref="N201" si="241">SUM(N198:N200)</f>
        <v>40325</v>
      </c>
      <c r="O201" s="239">
        <f t="shared" ref="O201" si="242">SUM(O198:O200)</f>
        <v>50118</v>
      </c>
    </row>
    <row r="202" spans="1:15" x14ac:dyDescent="0.15">
      <c r="A202" s="67"/>
      <c r="B202" s="67" t="s">
        <v>375</v>
      </c>
      <c r="C202" s="65">
        <f t="shared" ref="C202:I202" si="243">C201+C197</f>
        <v>94972</v>
      </c>
      <c r="D202" s="65">
        <f t="shared" si="243"/>
        <v>91718</v>
      </c>
      <c r="E202" s="65">
        <f t="shared" si="243"/>
        <v>95488</v>
      </c>
      <c r="F202" s="65">
        <f t="shared" si="243"/>
        <v>93225</v>
      </c>
      <c r="G202" s="65">
        <f t="shared" si="243"/>
        <v>96343</v>
      </c>
      <c r="H202" s="65">
        <f t="shared" si="243"/>
        <v>115876</v>
      </c>
      <c r="I202" s="65">
        <f t="shared" si="243"/>
        <v>117576</v>
      </c>
      <c r="J202" s="65">
        <f t="shared" ref="J202:K202" si="244">J201+J197</f>
        <v>121482</v>
      </c>
      <c r="K202" s="65">
        <f t="shared" si="244"/>
        <v>115298</v>
      </c>
      <c r="L202" s="65">
        <f t="shared" ref="L202:M202" si="245">L201+L197</f>
        <v>115839</v>
      </c>
      <c r="M202" s="65">
        <f t="shared" si="245"/>
        <v>63700</v>
      </c>
      <c r="N202" s="65">
        <f t="shared" ref="N202" si="246">N201+N197</f>
        <v>93470</v>
      </c>
      <c r="O202" s="65">
        <f t="shared" ref="O202" si="247">O201+O197</f>
        <v>126138</v>
      </c>
    </row>
  </sheetData>
  <mergeCells count="1">
    <mergeCell ref="A194:B194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Q158"/>
  <sheetViews>
    <sheetView workbookViewId="0">
      <pane xSplit="1" ySplit="4" topLeftCell="B139" activePane="bottomRight" state="frozen"/>
      <selection pane="topRight" activeCell="B1" sqref="B1"/>
      <selection pane="bottomLeft" activeCell="A5" sqref="A5"/>
      <selection pane="bottomRight" activeCell="F153" sqref="F153"/>
    </sheetView>
  </sheetViews>
  <sheetFormatPr defaultRowHeight="13.5" x14ac:dyDescent="0.15"/>
  <cols>
    <col min="1" max="1" width="14" customWidth="1"/>
    <col min="2" max="43" width="10.625" customWidth="1"/>
  </cols>
  <sheetData>
    <row r="1" spans="1:43" x14ac:dyDescent="0.15">
      <c r="A1" s="93" t="s">
        <v>314</v>
      </c>
      <c r="AP1" t="s">
        <v>315</v>
      </c>
    </row>
    <row r="2" spans="1:43" x14ac:dyDescent="0.15">
      <c r="A2" s="43"/>
      <c r="B2" s="43">
        <v>1</v>
      </c>
      <c r="C2" s="43">
        <v>2</v>
      </c>
      <c r="D2" s="43">
        <v>3</v>
      </c>
      <c r="E2" s="43">
        <v>4</v>
      </c>
      <c r="F2" s="43">
        <v>5</v>
      </c>
      <c r="G2" s="43">
        <v>6</v>
      </c>
      <c r="H2" s="43">
        <v>7</v>
      </c>
      <c r="I2" s="43">
        <v>8</v>
      </c>
      <c r="J2" s="43">
        <v>9</v>
      </c>
      <c r="K2" s="43">
        <v>10</v>
      </c>
      <c r="L2" s="43">
        <v>11</v>
      </c>
      <c r="M2" s="43">
        <v>12</v>
      </c>
      <c r="N2" s="43">
        <v>13</v>
      </c>
      <c r="O2" s="43">
        <v>14</v>
      </c>
      <c r="P2" s="43">
        <v>15</v>
      </c>
      <c r="Q2" s="43">
        <v>16</v>
      </c>
      <c r="R2" s="43">
        <v>17</v>
      </c>
      <c r="S2" s="43">
        <v>18</v>
      </c>
      <c r="T2" s="43">
        <v>19</v>
      </c>
      <c r="U2" s="43">
        <v>20</v>
      </c>
      <c r="V2" s="43">
        <v>21</v>
      </c>
      <c r="W2" s="43">
        <v>22</v>
      </c>
      <c r="X2" s="43">
        <v>23</v>
      </c>
      <c r="Y2" s="43">
        <v>24</v>
      </c>
      <c r="Z2" s="43">
        <v>25</v>
      </c>
      <c r="AA2" s="43">
        <v>26</v>
      </c>
      <c r="AB2" s="43">
        <v>27</v>
      </c>
      <c r="AC2" s="43">
        <v>28</v>
      </c>
      <c r="AD2" s="43">
        <v>29</v>
      </c>
      <c r="AE2" s="43">
        <v>30</v>
      </c>
      <c r="AF2" s="43">
        <v>31</v>
      </c>
      <c r="AG2" s="43">
        <v>32</v>
      </c>
      <c r="AH2" s="43">
        <v>33</v>
      </c>
      <c r="AI2" s="43">
        <v>34</v>
      </c>
      <c r="AJ2" s="43">
        <v>35</v>
      </c>
      <c r="AK2" s="43">
        <v>36</v>
      </c>
      <c r="AL2" s="43">
        <v>37</v>
      </c>
      <c r="AM2" s="43">
        <v>38</v>
      </c>
      <c r="AN2" s="43">
        <v>39</v>
      </c>
      <c r="AO2" s="43">
        <v>40</v>
      </c>
      <c r="AP2" s="43">
        <v>41</v>
      </c>
      <c r="AQ2" s="43"/>
    </row>
    <row r="3" spans="1:43" x14ac:dyDescent="0.15">
      <c r="B3" t="s">
        <v>51</v>
      </c>
      <c r="C3" t="s">
        <v>47</v>
      </c>
      <c r="D3" t="s">
        <v>47</v>
      </c>
      <c r="E3" t="s">
        <v>47</v>
      </c>
      <c r="F3" t="s">
        <v>41</v>
      </c>
      <c r="G3" t="s">
        <v>41</v>
      </c>
      <c r="H3" t="s">
        <v>41</v>
      </c>
      <c r="I3" t="s">
        <v>41</v>
      </c>
      <c r="J3" t="s">
        <v>41</v>
      </c>
      <c r="K3" t="s">
        <v>35</v>
      </c>
      <c r="L3" t="s">
        <v>35</v>
      </c>
      <c r="M3" t="s">
        <v>35</v>
      </c>
      <c r="N3" t="s">
        <v>35</v>
      </c>
      <c r="O3" t="s">
        <v>35</v>
      </c>
      <c r="P3" t="s">
        <v>28</v>
      </c>
      <c r="Q3" t="s">
        <v>28</v>
      </c>
      <c r="R3" t="s">
        <v>28</v>
      </c>
      <c r="S3" t="s">
        <v>28</v>
      </c>
      <c r="T3" t="s">
        <v>28</v>
      </c>
      <c r="U3" t="s">
        <v>28</v>
      </c>
      <c r="V3" t="s">
        <v>23</v>
      </c>
      <c r="W3" t="s">
        <v>23</v>
      </c>
      <c r="X3" t="s">
        <v>23</v>
      </c>
      <c r="Y3" t="s">
        <v>23</v>
      </c>
      <c r="Z3" t="s">
        <v>15</v>
      </c>
      <c r="AA3" t="s">
        <v>15</v>
      </c>
      <c r="AB3" t="s">
        <v>15</v>
      </c>
      <c r="AC3" t="s">
        <v>15</v>
      </c>
      <c r="AD3" t="s">
        <v>15</v>
      </c>
      <c r="AE3" t="s">
        <v>15</v>
      </c>
      <c r="AF3" t="s">
        <v>15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6</v>
      </c>
      <c r="AM3" t="s">
        <v>6</v>
      </c>
      <c r="AN3" t="s">
        <v>2</v>
      </c>
      <c r="AO3" t="s">
        <v>2</v>
      </c>
      <c r="AP3" t="s">
        <v>2</v>
      </c>
      <c r="AQ3" t="s">
        <v>223</v>
      </c>
    </row>
    <row r="4" spans="1:43" x14ac:dyDescent="0.15">
      <c r="A4" s="61"/>
      <c r="B4" s="61" t="s">
        <v>50</v>
      </c>
      <c r="C4" s="61" t="s">
        <v>49</v>
      </c>
      <c r="D4" s="61" t="s">
        <v>48</v>
      </c>
      <c r="E4" s="61" t="s">
        <v>46</v>
      </c>
      <c r="F4" s="61" t="s">
        <v>45</v>
      </c>
      <c r="G4" s="61" t="s">
        <v>44</v>
      </c>
      <c r="H4" s="61" t="s">
        <v>43</v>
      </c>
      <c r="I4" s="61" t="s">
        <v>42</v>
      </c>
      <c r="J4" s="61" t="s">
        <v>40</v>
      </c>
      <c r="K4" s="61" t="s">
        <v>39</v>
      </c>
      <c r="L4" s="61" t="s">
        <v>38</v>
      </c>
      <c r="M4" s="61" t="s">
        <v>37</v>
      </c>
      <c r="N4" s="61" t="s">
        <v>36</v>
      </c>
      <c r="O4" s="61" t="s">
        <v>34</v>
      </c>
      <c r="P4" s="61" t="s">
        <v>33</v>
      </c>
      <c r="Q4" s="61" t="s">
        <v>32</v>
      </c>
      <c r="R4" s="61" t="s">
        <v>31</v>
      </c>
      <c r="S4" s="61" t="s">
        <v>30</v>
      </c>
      <c r="T4" s="61" t="s">
        <v>29</v>
      </c>
      <c r="U4" s="61" t="s">
        <v>27</v>
      </c>
      <c r="V4" s="61" t="s">
        <v>26</v>
      </c>
      <c r="W4" s="61" t="s">
        <v>25</v>
      </c>
      <c r="X4" s="61" t="s">
        <v>24</v>
      </c>
      <c r="Y4" s="61" t="s">
        <v>22</v>
      </c>
      <c r="Z4" s="61" t="s">
        <v>21</v>
      </c>
      <c r="AA4" s="61" t="s">
        <v>20</v>
      </c>
      <c r="AB4" s="61" t="s">
        <v>19</v>
      </c>
      <c r="AC4" s="61" t="s">
        <v>18</v>
      </c>
      <c r="AD4" s="61" t="s">
        <v>17</v>
      </c>
      <c r="AE4" s="61" t="s">
        <v>16</v>
      </c>
      <c r="AF4" s="61" t="s">
        <v>14</v>
      </c>
      <c r="AG4" s="61" t="s">
        <v>13</v>
      </c>
      <c r="AH4" s="61" t="s">
        <v>12</v>
      </c>
      <c r="AI4" s="61" t="s">
        <v>11</v>
      </c>
      <c r="AJ4" s="61" t="s">
        <v>10</v>
      </c>
      <c r="AK4" s="61" t="s">
        <v>8</v>
      </c>
      <c r="AL4" s="61" t="s">
        <v>444</v>
      </c>
      <c r="AM4" s="61" t="s">
        <v>5</v>
      </c>
      <c r="AN4" s="61" t="s">
        <v>4</v>
      </c>
      <c r="AO4" s="61" t="s">
        <v>3</v>
      </c>
      <c r="AP4" s="61" t="s">
        <v>1</v>
      </c>
      <c r="AQ4" s="61"/>
    </row>
    <row r="5" spans="1:43" x14ac:dyDescent="0.15">
      <c r="A5" t="s">
        <v>158</v>
      </c>
      <c r="B5" s="54">
        <v>3167</v>
      </c>
      <c r="C5" s="54">
        <v>412</v>
      </c>
      <c r="D5" s="54">
        <v>137</v>
      </c>
      <c r="E5" s="54">
        <v>19</v>
      </c>
      <c r="F5" s="54">
        <v>37</v>
      </c>
      <c r="G5" s="54">
        <v>112</v>
      </c>
      <c r="H5" s="54">
        <v>0</v>
      </c>
      <c r="I5" s="54">
        <v>158</v>
      </c>
      <c r="J5" s="54">
        <v>0</v>
      </c>
      <c r="K5" s="54">
        <v>295</v>
      </c>
      <c r="L5" s="54">
        <v>106</v>
      </c>
      <c r="M5" s="54">
        <v>50</v>
      </c>
      <c r="N5" s="54">
        <v>0</v>
      </c>
      <c r="O5" s="54">
        <v>0</v>
      </c>
      <c r="P5" s="54">
        <v>49</v>
      </c>
      <c r="Q5" s="54">
        <v>35</v>
      </c>
      <c r="R5" s="54">
        <v>74</v>
      </c>
      <c r="S5" s="54">
        <v>18</v>
      </c>
      <c r="T5" s="54">
        <v>134</v>
      </c>
      <c r="U5" s="54">
        <v>0</v>
      </c>
      <c r="V5" s="54">
        <v>960</v>
      </c>
      <c r="W5" s="54">
        <v>14</v>
      </c>
      <c r="X5" s="54">
        <v>0</v>
      </c>
      <c r="Y5" s="54">
        <v>0</v>
      </c>
      <c r="Z5" s="54">
        <v>80</v>
      </c>
      <c r="AA5" s="54">
        <v>12</v>
      </c>
      <c r="AB5" s="54">
        <v>132</v>
      </c>
      <c r="AC5" s="54">
        <v>12</v>
      </c>
      <c r="AD5" s="54">
        <v>18</v>
      </c>
      <c r="AE5" s="54">
        <v>0</v>
      </c>
      <c r="AF5" s="54">
        <v>36</v>
      </c>
      <c r="AG5" s="54">
        <v>116</v>
      </c>
      <c r="AH5" s="54">
        <v>9</v>
      </c>
      <c r="AI5" s="54">
        <v>31</v>
      </c>
      <c r="AJ5" s="54">
        <v>6</v>
      </c>
      <c r="AK5" s="54">
        <v>0</v>
      </c>
      <c r="AL5" s="54">
        <v>17</v>
      </c>
      <c r="AM5" s="54">
        <v>33</v>
      </c>
      <c r="AN5" s="54">
        <v>106</v>
      </c>
      <c r="AO5" s="54">
        <v>223</v>
      </c>
      <c r="AP5" s="54">
        <v>121</v>
      </c>
      <c r="AQ5" s="54">
        <f>SUM(B5:AP5)</f>
        <v>6729</v>
      </c>
    </row>
    <row r="6" spans="1:43" x14ac:dyDescent="0.15">
      <c r="A6" t="s">
        <v>159</v>
      </c>
      <c r="B6" s="54">
        <v>1412</v>
      </c>
      <c r="C6" s="54">
        <v>0</v>
      </c>
      <c r="D6" s="54">
        <v>5</v>
      </c>
      <c r="E6" s="54">
        <v>0</v>
      </c>
      <c r="F6" s="54">
        <v>0</v>
      </c>
      <c r="G6" s="54">
        <v>25</v>
      </c>
      <c r="H6" s="54">
        <v>19</v>
      </c>
      <c r="I6" s="54">
        <v>2</v>
      </c>
      <c r="J6" s="54">
        <v>13</v>
      </c>
      <c r="K6" s="54">
        <v>16</v>
      </c>
      <c r="L6" s="54">
        <v>5</v>
      </c>
      <c r="M6" s="54">
        <v>2</v>
      </c>
      <c r="N6" s="54">
        <v>0</v>
      </c>
      <c r="O6" s="54">
        <v>0</v>
      </c>
      <c r="P6" s="54">
        <v>1</v>
      </c>
      <c r="Q6" s="54">
        <v>7</v>
      </c>
      <c r="R6" s="54">
        <v>0</v>
      </c>
      <c r="S6" s="54">
        <v>0</v>
      </c>
      <c r="T6" s="54">
        <v>15</v>
      </c>
      <c r="U6" s="54">
        <v>3</v>
      </c>
      <c r="V6" s="54">
        <v>155</v>
      </c>
      <c r="W6" s="54">
        <v>3</v>
      </c>
      <c r="X6" s="54">
        <v>0</v>
      </c>
      <c r="Y6" s="54">
        <v>2</v>
      </c>
      <c r="Z6" s="54">
        <v>12</v>
      </c>
      <c r="AA6" s="54">
        <v>24</v>
      </c>
      <c r="AB6" s="54">
        <v>126</v>
      </c>
      <c r="AC6" s="54">
        <v>16</v>
      </c>
      <c r="AD6" s="54">
        <v>4</v>
      </c>
      <c r="AE6" s="54">
        <v>0</v>
      </c>
      <c r="AF6" s="54">
        <v>0.5</v>
      </c>
      <c r="AG6" s="54">
        <v>728</v>
      </c>
      <c r="AH6" s="54">
        <v>1</v>
      </c>
      <c r="AI6" s="54">
        <v>18</v>
      </c>
      <c r="AJ6" s="54">
        <v>95</v>
      </c>
      <c r="AK6" s="54">
        <v>218</v>
      </c>
      <c r="AL6" s="54">
        <v>31</v>
      </c>
      <c r="AM6" s="54">
        <v>4</v>
      </c>
      <c r="AN6" s="54">
        <v>457</v>
      </c>
      <c r="AO6" s="54">
        <v>66</v>
      </c>
      <c r="AP6" s="54">
        <v>14</v>
      </c>
      <c r="AQ6" s="54">
        <f t="shared" ref="AQ6:AQ11" si="0">SUM(B6:AP6)</f>
        <v>3499.5</v>
      </c>
    </row>
    <row r="7" spans="1:43" x14ac:dyDescent="0.15">
      <c r="A7" t="s">
        <v>160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4</v>
      </c>
      <c r="H7" s="54">
        <v>0</v>
      </c>
      <c r="I7" s="54">
        <v>2</v>
      </c>
      <c r="J7" s="54">
        <v>1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1</v>
      </c>
      <c r="AC7" s="54">
        <v>1</v>
      </c>
      <c r="AD7" s="54">
        <v>0</v>
      </c>
      <c r="AE7" s="54">
        <v>0</v>
      </c>
      <c r="AF7" s="54">
        <v>2</v>
      </c>
      <c r="AG7" s="54">
        <v>253</v>
      </c>
      <c r="AH7" s="54">
        <v>174</v>
      </c>
      <c r="AI7" s="54">
        <v>3</v>
      </c>
      <c r="AJ7" s="54">
        <v>179</v>
      </c>
      <c r="AK7" s="54">
        <v>22</v>
      </c>
      <c r="AL7" s="54">
        <v>4</v>
      </c>
      <c r="AM7" s="54">
        <v>1</v>
      </c>
      <c r="AN7" s="54">
        <v>11</v>
      </c>
      <c r="AO7" s="54">
        <v>7</v>
      </c>
      <c r="AP7" s="54">
        <v>7</v>
      </c>
      <c r="AQ7" s="54">
        <f t="shared" si="0"/>
        <v>672</v>
      </c>
    </row>
    <row r="8" spans="1:43" x14ac:dyDescent="0.15">
      <c r="A8" t="s">
        <v>161</v>
      </c>
      <c r="B8" s="54">
        <v>56</v>
      </c>
      <c r="C8" s="54">
        <v>0</v>
      </c>
      <c r="D8" s="54">
        <v>11</v>
      </c>
      <c r="E8" s="54">
        <v>0</v>
      </c>
      <c r="F8" s="54">
        <v>1</v>
      </c>
      <c r="G8" s="54">
        <v>0</v>
      </c>
      <c r="H8" s="54">
        <v>0</v>
      </c>
      <c r="I8" s="54">
        <v>24</v>
      </c>
      <c r="J8" s="54">
        <v>8</v>
      </c>
      <c r="K8" s="54">
        <v>0</v>
      </c>
      <c r="L8" s="54">
        <v>13</v>
      </c>
      <c r="M8" s="54">
        <v>0</v>
      </c>
      <c r="N8" s="54">
        <v>0</v>
      </c>
      <c r="O8" s="54">
        <v>0</v>
      </c>
      <c r="P8" s="54">
        <v>21</v>
      </c>
      <c r="Q8" s="54">
        <v>16</v>
      </c>
      <c r="R8" s="54">
        <v>0</v>
      </c>
      <c r="S8" s="54">
        <v>17</v>
      </c>
      <c r="T8" s="54">
        <v>42</v>
      </c>
      <c r="U8" s="54">
        <v>30</v>
      </c>
      <c r="V8" s="54">
        <v>0</v>
      </c>
      <c r="W8" s="54">
        <v>32</v>
      </c>
      <c r="X8" s="54">
        <v>3</v>
      </c>
      <c r="Y8" s="54">
        <v>3</v>
      </c>
      <c r="Z8" s="54">
        <v>11</v>
      </c>
      <c r="AA8" s="54">
        <v>0</v>
      </c>
      <c r="AB8" s="54">
        <v>12</v>
      </c>
      <c r="AC8" s="54">
        <v>18</v>
      </c>
      <c r="AD8" s="54">
        <v>0</v>
      </c>
      <c r="AE8" s="54">
        <v>6</v>
      </c>
      <c r="AF8" s="54">
        <v>35</v>
      </c>
      <c r="AG8" s="54">
        <v>41</v>
      </c>
      <c r="AH8" s="54">
        <v>22</v>
      </c>
      <c r="AI8" s="54">
        <v>60</v>
      </c>
      <c r="AJ8" s="54">
        <v>57</v>
      </c>
      <c r="AK8" s="54">
        <v>14</v>
      </c>
      <c r="AL8" s="54">
        <v>20</v>
      </c>
      <c r="AM8" s="54">
        <v>54</v>
      </c>
      <c r="AN8" s="54">
        <v>46</v>
      </c>
      <c r="AO8" s="54">
        <v>108</v>
      </c>
      <c r="AP8" s="54">
        <v>30</v>
      </c>
      <c r="AQ8" s="54">
        <f t="shared" si="0"/>
        <v>811</v>
      </c>
    </row>
    <row r="9" spans="1:43" x14ac:dyDescent="0.15">
      <c r="A9" t="s">
        <v>162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f t="shared" si="0"/>
        <v>0</v>
      </c>
    </row>
    <row r="10" spans="1:43" x14ac:dyDescent="0.15">
      <c r="A10" t="s">
        <v>163</v>
      </c>
      <c r="B10" s="54">
        <v>81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8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1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4">
        <v>0</v>
      </c>
      <c r="AL10" s="54">
        <v>46</v>
      </c>
      <c r="AM10" s="54">
        <v>0</v>
      </c>
      <c r="AN10" s="54">
        <v>28</v>
      </c>
      <c r="AO10" s="54">
        <v>1</v>
      </c>
      <c r="AP10" s="54">
        <v>21</v>
      </c>
      <c r="AQ10" s="54">
        <f t="shared" si="0"/>
        <v>186</v>
      </c>
    </row>
    <row r="11" spans="1:43" x14ac:dyDescent="0.15">
      <c r="A11" t="s">
        <v>164</v>
      </c>
      <c r="B11" s="54">
        <v>344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5</v>
      </c>
      <c r="I11" s="54">
        <v>9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30</v>
      </c>
      <c r="Q11" s="54">
        <v>18</v>
      </c>
      <c r="R11" s="54">
        <v>0</v>
      </c>
      <c r="S11" s="54">
        <v>0</v>
      </c>
      <c r="T11" s="54">
        <v>16</v>
      </c>
      <c r="U11" s="54">
        <v>8</v>
      </c>
      <c r="V11" s="54">
        <v>176</v>
      </c>
      <c r="W11" s="54">
        <v>0</v>
      </c>
      <c r="X11" s="54">
        <v>0</v>
      </c>
      <c r="Y11" s="54">
        <v>2</v>
      </c>
      <c r="Z11" s="54">
        <v>0</v>
      </c>
      <c r="AA11" s="54">
        <v>0</v>
      </c>
      <c r="AB11" s="54">
        <v>36</v>
      </c>
      <c r="AC11" s="54">
        <v>36</v>
      </c>
      <c r="AD11" s="54">
        <v>0</v>
      </c>
      <c r="AE11" s="54">
        <v>0</v>
      </c>
      <c r="AF11" s="54">
        <v>0</v>
      </c>
      <c r="AG11" s="54">
        <v>0</v>
      </c>
      <c r="AH11" s="54">
        <v>13</v>
      </c>
      <c r="AI11" s="54">
        <v>9</v>
      </c>
      <c r="AJ11" s="54">
        <v>3</v>
      </c>
      <c r="AK11" s="54">
        <v>0</v>
      </c>
      <c r="AL11" s="54">
        <v>7</v>
      </c>
      <c r="AM11" s="54">
        <v>0</v>
      </c>
      <c r="AN11" s="54">
        <v>3</v>
      </c>
      <c r="AO11" s="54">
        <v>52</v>
      </c>
      <c r="AP11" s="54">
        <v>0</v>
      </c>
      <c r="AQ11" s="54">
        <f t="shared" si="0"/>
        <v>767</v>
      </c>
    </row>
    <row r="12" spans="1:43" x14ac:dyDescent="0.15">
      <c r="A12" s="67" t="s">
        <v>300</v>
      </c>
      <c r="B12" s="66">
        <f>SUM(B5:B11)</f>
        <v>5060</v>
      </c>
      <c r="C12" s="66">
        <f t="shared" ref="C12:AQ12" si="1">SUM(C5:C11)</f>
        <v>412</v>
      </c>
      <c r="D12" s="66">
        <f t="shared" si="1"/>
        <v>153</v>
      </c>
      <c r="E12" s="66">
        <f t="shared" si="1"/>
        <v>19</v>
      </c>
      <c r="F12" s="66">
        <f t="shared" si="1"/>
        <v>38</v>
      </c>
      <c r="G12" s="66">
        <f t="shared" si="1"/>
        <v>141</v>
      </c>
      <c r="H12" s="66">
        <f t="shared" si="1"/>
        <v>24</v>
      </c>
      <c r="I12" s="66">
        <f t="shared" si="1"/>
        <v>195</v>
      </c>
      <c r="J12" s="66">
        <f t="shared" si="1"/>
        <v>30</v>
      </c>
      <c r="K12" s="66">
        <f t="shared" si="1"/>
        <v>311</v>
      </c>
      <c r="L12" s="66">
        <f t="shared" si="1"/>
        <v>124</v>
      </c>
      <c r="M12" s="66">
        <f t="shared" si="1"/>
        <v>52</v>
      </c>
      <c r="N12" s="66">
        <f t="shared" si="1"/>
        <v>0</v>
      </c>
      <c r="O12" s="66">
        <f t="shared" si="1"/>
        <v>0</v>
      </c>
      <c r="P12" s="66">
        <f t="shared" si="1"/>
        <v>101</v>
      </c>
      <c r="Q12" s="66">
        <f t="shared" si="1"/>
        <v>76</v>
      </c>
      <c r="R12" s="66">
        <f t="shared" si="1"/>
        <v>74</v>
      </c>
      <c r="S12" s="66">
        <f t="shared" si="1"/>
        <v>35</v>
      </c>
      <c r="T12" s="66">
        <f t="shared" si="1"/>
        <v>207</v>
      </c>
      <c r="U12" s="66">
        <f>SUM(U5:U11)</f>
        <v>41</v>
      </c>
      <c r="V12" s="66">
        <f t="shared" si="1"/>
        <v>1291</v>
      </c>
      <c r="W12" s="66">
        <f t="shared" si="1"/>
        <v>49</v>
      </c>
      <c r="X12" s="66">
        <f t="shared" si="1"/>
        <v>3</v>
      </c>
      <c r="Y12" s="66">
        <f t="shared" si="1"/>
        <v>7</v>
      </c>
      <c r="Z12" s="66">
        <f t="shared" si="1"/>
        <v>103</v>
      </c>
      <c r="AA12" s="66">
        <f t="shared" si="1"/>
        <v>36</v>
      </c>
      <c r="AB12" s="66">
        <f t="shared" si="1"/>
        <v>307</v>
      </c>
      <c r="AC12" s="66">
        <f t="shared" si="1"/>
        <v>84</v>
      </c>
      <c r="AD12" s="66">
        <f t="shared" si="1"/>
        <v>22</v>
      </c>
      <c r="AE12" s="66">
        <f t="shared" si="1"/>
        <v>6</v>
      </c>
      <c r="AF12" s="66">
        <f t="shared" si="1"/>
        <v>73.5</v>
      </c>
      <c r="AG12" s="66">
        <f t="shared" si="1"/>
        <v>1138</v>
      </c>
      <c r="AH12" s="66">
        <f t="shared" si="1"/>
        <v>219</v>
      </c>
      <c r="AI12" s="66">
        <f t="shared" si="1"/>
        <v>121</v>
      </c>
      <c r="AJ12" s="66">
        <f t="shared" si="1"/>
        <v>340</v>
      </c>
      <c r="AK12" s="66">
        <f t="shared" si="1"/>
        <v>254</v>
      </c>
      <c r="AL12" s="66">
        <f t="shared" si="1"/>
        <v>125</v>
      </c>
      <c r="AM12" s="66">
        <f t="shared" si="1"/>
        <v>92</v>
      </c>
      <c r="AN12" s="66">
        <f t="shared" si="1"/>
        <v>651</v>
      </c>
      <c r="AO12" s="66">
        <f t="shared" si="1"/>
        <v>457</v>
      </c>
      <c r="AP12" s="66">
        <f t="shared" si="1"/>
        <v>193</v>
      </c>
      <c r="AQ12" s="66">
        <f t="shared" si="1"/>
        <v>12664.5</v>
      </c>
    </row>
    <row r="15" spans="1:43" x14ac:dyDescent="0.15">
      <c r="A15" s="93" t="s">
        <v>394</v>
      </c>
      <c r="AP15" t="s">
        <v>315</v>
      </c>
    </row>
    <row r="16" spans="1:43" x14ac:dyDescent="0.15">
      <c r="A16" s="43"/>
      <c r="B16" s="43">
        <v>1</v>
      </c>
      <c r="C16" s="43">
        <v>2</v>
      </c>
      <c r="D16" s="43">
        <v>3</v>
      </c>
      <c r="E16" s="43">
        <v>4</v>
      </c>
      <c r="F16" s="43">
        <v>5</v>
      </c>
      <c r="G16" s="43">
        <v>6</v>
      </c>
      <c r="H16" s="43">
        <v>7</v>
      </c>
      <c r="I16" s="43">
        <v>8</v>
      </c>
      <c r="J16" s="43">
        <v>9</v>
      </c>
      <c r="K16" s="43">
        <v>10</v>
      </c>
      <c r="L16" s="43">
        <v>11</v>
      </c>
      <c r="M16" s="43">
        <v>12</v>
      </c>
      <c r="N16" s="43">
        <v>13</v>
      </c>
      <c r="O16" s="43">
        <v>14</v>
      </c>
      <c r="P16" s="43">
        <v>15</v>
      </c>
      <c r="Q16" s="43">
        <v>16</v>
      </c>
      <c r="R16" s="43">
        <v>17</v>
      </c>
      <c r="S16" s="43">
        <v>18</v>
      </c>
      <c r="T16" s="43">
        <v>19</v>
      </c>
      <c r="U16" s="43">
        <v>20</v>
      </c>
      <c r="V16" s="43">
        <v>21</v>
      </c>
      <c r="W16" s="43">
        <v>22</v>
      </c>
      <c r="X16" s="43">
        <v>23</v>
      </c>
      <c r="Y16" s="43">
        <v>24</v>
      </c>
      <c r="Z16" s="43">
        <v>25</v>
      </c>
      <c r="AA16" s="43">
        <v>26</v>
      </c>
      <c r="AB16" s="43">
        <v>27</v>
      </c>
      <c r="AC16" s="43">
        <v>28</v>
      </c>
      <c r="AD16" s="43">
        <v>29</v>
      </c>
      <c r="AE16" s="43">
        <v>30</v>
      </c>
      <c r="AF16" s="43">
        <v>31</v>
      </c>
      <c r="AG16" s="43">
        <v>32</v>
      </c>
      <c r="AH16" s="43">
        <v>33</v>
      </c>
      <c r="AI16" s="43">
        <v>34</v>
      </c>
      <c r="AJ16" s="43">
        <v>35</v>
      </c>
      <c r="AK16" s="43">
        <v>36</v>
      </c>
      <c r="AL16" s="43">
        <v>37</v>
      </c>
      <c r="AM16" s="43">
        <v>38</v>
      </c>
      <c r="AN16" s="43">
        <v>39</v>
      </c>
      <c r="AO16" s="43">
        <v>40</v>
      </c>
      <c r="AP16" s="43">
        <v>41</v>
      </c>
      <c r="AQ16" s="43"/>
    </row>
    <row r="17" spans="1:43" x14ac:dyDescent="0.15">
      <c r="B17" t="s">
        <v>51</v>
      </c>
      <c r="C17" t="s">
        <v>47</v>
      </c>
      <c r="D17" t="s">
        <v>47</v>
      </c>
      <c r="E17" t="s">
        <v>47</v>
      </c>
      <c r="F17" t="s">
        <v>41</v>
      </c>
      <c r="G17" t="s">
        <v>41</v>
      </c>
      <c r="H17" t="s">
        <v>41</v>
      </c>
      <c r="I17" t="s">
        <v>41</v>
      </c>
      <c r="J17" t="s">
        <v>41</v>
      </c>
      <c r="K17" t="s">
        <v>35</v>
      </c>
      <c r="L17" t="s">
        <v>35</v>
      </c>
      <c r="M17" t="s">
        <v>35</v>
      </c>
      <c r="N17" t="s">
        <v>35</v>
      </c>
      <c r="O17" t="s">
        <v>35</v>
      </c>
      <c r="P17" t="s">
        <v>28</v>
      </c>
      <c r="Q17" t="s">
        <v>28</v>
      </c>
      <c r="R17" t="s">
        <v>28</v>
      </c>
      <c r="S17" t="s">
        <v>28</v>
      </c>
      <c r="T17" t="s">
        <v>28</v>
      </c>
      <c r="U17" t="s">
        <v>28</v>
      </c>
      <c r="V17" t="s">
        <v>23</v>
      </c>
      <c r="W17" t="s">
        <v>23</v>
      </c>
      <c r="X17" t="s">
        <v>23</v>
      </c>
      <c r="Y17" t="s">
        <v>23</v>
      </c>
      <c r="Z17" t="s">
        <v>15</v>
      </c>
      <c r="AA17" t="s">
        <v>15</v>
      </c>
      <c r="AB17" t="s">
        <v>15</v>
      </c>
      <c r="AC17" t="s">
        <v>15</v>
      </c>
      <c r="AD17" t="s">
        <v>15</v>
      </c>
      <c r="AE17" t="s">
        <v>15</v>
      </c>
      <c r="AF17" t="s">
        <v>15</v>
      </c>
      <c r="AG17" t="s">
        <v>9</v>
      </c>
      <c r="AH17" t="s">
        <v>9</v>
      </c>
      <c r="AI17" t="s">
        <v>9</v>
      </c>
      <c r="AJ17" t="s">
        <v>9</v>
      </c>
      <c r="AK17" t="s">
        <v>9</v>
      </c>
      <c r="AL17" t="s">
        <v>6</v>
      </c>
      <c r="AM17" t="s">
        <v>6</v>
      </c>
      <c r="AN17" t="s">
        <v>2</v>
      </c>
      <c r="AO17" t="s">
        <v>2</v>
      </c>
      <c r="AP17" t="s">
        <v>2</v>
      </c>
      <c r="AQ17" t="s">
        <v>223</v>
      </c>
    </row>
    <row r="18" spans="1:43" x14ac:dyDescent="0.15">
      <c r="A18" s="61"/>
      <c r="B18" s="61" t="s">
        <v>50</v>
      </c>
      <c r="C18" s="61" t="s">
        <v>49</v>
      </c>
      <c r="D18" s="61" t="s">
        <v>48</v>
      </c>
      <c r="E18" s="61" t="s">
        <v>46</v>
      </c>
      <c r="F18" s="61" t="s">
        <v>45</v>
      </c>
      <c r="G18" s="61" t="s">
        <v>44</v>
      </c>
      <c r="H18" s="61" t="s">
        <v>43</v>
      </c>
      <c r="I18" s="61" t="s">
        <v>42</v>
      </c>
      <c r="J18" s="61" t="s">
        <v>40</v>
      </c>
      <c r="K18" s="61" t="s">
        <v>39</v>
      </c>
      <c r="L18" s="61" t="s">
        <v>38</v>
      </c>
      <c r="M18" s="61" t="s">
        <v>37</v>
      </c>
      <c r="N18" s="61" t="s">
        <v>36</v>
      </c>
      <c r="O18" s="61" t="s">
        <v>34</v>
      </c>
      <c r="P18" s="61" t="s">
        <v>33</v>
      </c>
      <c r="Q18" s="61" t="s">
        <v>32</v>
      </c>
      <c r="R18" s="61" t="s">
        <v>31</v>
      </c>
      <c r="S18" s="61" t="s">
        <v>30</v>
      </c>
      <c r="T18" s="61" t="s">
        <v>29</v>
      </c>
      <c r="U18" s="61" t="s">
        <v>27</v>
      </c>
      <c r="V18" s="61" t="s">
        <v>26</v>
      </c>
      <c r="W18" s="61" t="s">
        <v>25</v>
      </c>
      <c r="X18" s="61" t="s">
        <v>24</v>
      </c>
      <c r="Y18" s="61" t="s">
        <v>22</v>
      </c>
      <c r="Z18" s="61" t="s">
        <v>21</v>
      </c>
      <c r="AA18" s="61" t="s">
        <v>20</v>
      </c>
      <c r="AB18" s="61" t="s">
        <v>19</v>
      </c>
      <c r="AC18" s="61" t="s">
        <v>18</v>
      </c>
      <c r="AD18" s="61" t="s">
        <v>17</v>
      </c>
      <c r="AE18" s="61" t="s">
        <v>16</v>
      </c>
      <c r="AF18" s="61" t="s">
        <v>14</v>
      </c>
      <c r="AG18" s="61" t="s">
        <v>13</v>
      </c>
      <c r="AH18" s="61" t="s">
        <v>12</v>
      </c>
      <c r="AI18" s="61" t="s">
        <v>11</v>
      </c>
      <c r="AJ18" s="61" t="s">
        <v>10</v>
      </c>
      <c r="AK18" s="61" t="s">
        <v>8</v>
      </c>
      <c r="AL18" s="61" t="s">
        <v>7</v>
      </c>
      <c r="AM18" s="61" t="s">
        <v>5</v>
      </c>
      <c r="AN18" s="61" t="s">
        <v>4</v>
      </c>
      <c r="AO18" s="61" t="s">
        <v>3</v>
      </c>
      <c r="AP18" s="61" t="s">
        <v>1</v>
      </c>
      <c r="AQ18" s="61"/>
    </row>
    <row r="19" spans="1:43" x14ac:dyDescent="0.15">
      <c r="A19" t="s">
        <v>158</v>
      </c>
      <c r="B19" s="54">
        <v>3354</v>
      </c>
      <c r="C19" s="54">
        <v>440</v>
      </c>
      <c r="D19" s="54">
        <v>146</v>
      </c>
      <c r="E19" s="54">
        <v>17</v>
      </c>
      <c r="F19" s="54">
        <v>37</v>
      </c>
      <c r="G19" s="54">
        <v>114</v>
      </c>
      <c r="H19" s="54">
        <v>0</v>
      </c>
      <c r="I19" s="54">
        <v>154</v>
      </c>
      <c r="J19" s="54">
        <v>0</v>
      </c>
      <c r="K19" s="54">
        <v>296</v>
      </c>
      <c r="L19" s="54">
        <v>102</v>
      </c>
      <c r="M19" s="54">
        <v>52</v>
      </c>
      <c r="N19" s="54">
        <v>0</v>
      </c>
      <c r="O19" s="54">
        <v>0</v>
      </c>
      <c r="P19" s="54">
        <v>46</v>
      </c>
      <c r="Q19" s="54">
        <v>98</v>
      </c>
      <c r="R19" s="54">
        <v>73</v>
      </c>
      <c r="S19" s="54">
        <v>11</v>
      </c>
      <c r="T19" s="54">
        <v>129</v>
      </c>
      <c r="U19" s="54">
        <v>0</v>
      </c>
      <c r="V19" s="54">
        <v>753</v>
      </c>
      <c r="W19" s="54">
        <v>15</v>
      </c>
      <c r="X19" s="54">
        <v>0</v>
      </c>
      <c r="Y19" s="54">
        <v>0</v>
      </c>
      <c r="Z19" s="54">
        <v>98</v>
      </c>
      <c r="AA19" s="54">
        <v>23</v>
      </c>
      <c r="AB19" s="54">
        <v>123</v>
      </c>
      <c r="AC19" s="54">
        <v>11</v>
      </c>
      <c r="AD19" s="54">
        <v>16</v>
      </c>
      <c r="AE19" s="54">
        <v>0</v>
      </c>
      <c r="AF19" s="54">
        <v>36</v>
      </c>
      <c r="AG19" s="54">
        <v>115</v>
      </c>
      <c r="AH19" s="54">
        <v>11</v>
      </c>
      <c r="AI19" s="54">
        <v>33</v>
      </c>
      <c r="AJ19" s="54">
        <v>6</v>
      </c>
      <c r="AK19" s="54">
        <v>0</v>
      </c>
      <c r="AL19" s="54">
        <v>16</v>
      </c>
      <c r="AM19" s="54">
        <v>34</v>
      </c>
      <c r="AN19" s="54">
        <v>106</v>
      </c>
      <c r="AO19" s="54">
        <v>204</v>
      </c>
      <c r="AP19" s="54">
        <v>117</v>
      </c>
      <c r="AQ19" s="54">
        <f t="shared" ref="AQ19:AQ25" si="2">SUM(B19:AP19)</f>
        <v>6786</v>
      </c>
    </row>
    <row r="20" spans="1:43" x14ac:dyDescent="0.15">
      <c r="A20" t="s">
        <v>159</v>
      </c>
      <c r="B20" s="54">
        <v>1333</v>
      </c>
      <c r="C20" s="54">
        <v>0</v>
      </c>
      <c r="D20" s="54">
        <v>5</v>
      </c>
      <c r="E20" s="54">
        <v>0</v>
      </c>
      <c r="F20" s="54">
        <v>0</v>
      </c>
      <c r="G20" s="54">
        <v>26</v>
      </c>
      <c r="H20" s="54">
        <v>18</v>
      </c>
      <c r="I20" s="54">
        <v>1</v>
      </c>
      <c r="J20" s="54">
        <v>13</v>
      </c>
      <c r="K20" s="54">
        <v>15</v>
      </c>
      <c r="L20" s="54">
        <v>4</v>
      </c>
      <c r="M20" s="54">
        <v>2</v>
      </c>
      <c r="N20" s="54">
        <v>0</v>
      </c>
      <c r="O20" s="54">
        <v>0</v>
      </c>
      <c r="P20" s="54">
        <v>4</v>
      </c>
      <c r="Q20" s="54">
        <v>4</v>
      </c>
      <c r="R20" s="54">
        <v>0</v>
      </c>
      <c r="S20" s="54">
        <v>0</v>
      </c>
      <c r="T20" s="54">
        <v>15</v>
      </c>
      <c r="U20" s="54">
        <v>3</v>
      </c>
      <c r="V20" s="54">
        <v>198</v>
      </c>
      <c r="W20" s="54">
        <v>4</v>
      </c>
      <c r="X20" s="54">
        <v>0</v>
      </c>
      <c r="Y20" s="54">
        <v>2</v>
      </c>
      <c r="Z20" s="54">
        <v>9</v>
      </c>
      <c r="AA20" s="54">
        <v>23</v>
      </c>
      <c r="AB20" s="54">
        <v>123</v>
      </c>
      <c r="AC20" s="54">
        <v>15</v>
      </c>
      <c r="AD20" s="54">
        <v>4</v>
      </c>
      <c r="AE20" s="54">
        <v>0</v>
      </c>
      <c r="AF20" s="54">
        <v>1</v>
      </c>
      <c r="AG20" s="54">
        <v>722</v>
      </c>
      <c r="AH20" s="54">
        <v>1</v>
      </c>
      <c r="AI20" s="54">
        <v>15</v>
      </c>
      <c r="AJ20" s="54">
        <v>93</v>
      </c>
      <c r="AK20" s="54">
        <v>210</v>
      </c>
      <c r="AL20" s="54">
        <v>28</v>
      </c>
      <c r="AM20" s="54">
        <v>4</v>
      </c>
      <c r="AN20" s="54">
        <v>465</v>
      </c>
      <c r="AO20" s="54">
        <v>63</v>
      </c>
      <c r="AP20" s="54">
        <v>13</v>
      </c>
      <c r="AQ20" s="54">
        <f t="shared" si="2"/>
        <v>3436</v>
      </c>
    </row>
    <row r="21" spans="1:43" x14ac:dyDescent="0.15">
      <c r="A21" t="s">
        <v>160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4</v>
      </c>
      <c r="H21" s="54">
        <v>0</v>
      </c>
      <c r="I21" s="54">
        <v>0</v>
      </c>
      <c r="J21" s="54">
        <v>1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34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1</v>
      </c>
      <c r="AC21" s="54">
        <v>1</v>
      </c>
      <c r="AD21" s="54">
        <v>0</v>
      </c>
      <c r="AE21" s="54">
        <v>0</v>
      </c>
      <c r="AF21" s="54">
        <v>2</v>
      </c>
      <c r="AG21" s="54">
        <v>255</v>
      </c>
      <c r="AH21" s="54">
        <v>179</v>
      </c>
      <c r="AI21" s="54">
        <v>3</v>
      </c>
      <c r="AJ21" s="54">
        <v>175</v>
      </c>
      <c r="AK21" s="54">
        <v>33</v>
      </c>
      <c r="AL21" s="54">
        <v>14</v>
      </c>
      <c r="AM21" s="344">
        <v>0</v>
      </c>
      <c r="AN21" s="54">
        <v>9</v>
      </c>
      <c r="AO21" s="54">
        <v>8</v>
      </c>
      <c r="AP21" s="54">
        <v>6</v>
      </c>
      <c r="AQ21" s="54">
        <f t="shared" si="2"/>
        <v>691</v>
      </c>
    </row>
    <row r="22" spans="1:43" x14ac:dyDescent="0.15">
      <c r="A22" t="s">
        <v>161</v>
      </c>
      <c r="B22" s="54">
        <v>83</v>
      </c>
      <c r="C22" s="54">
        <v>0</v>
      </c>
      <c r="D22" s="54">
        <v>12</v>
      </c>
      <c r="E22" s="54">
        <v>0</v>
      </c>
      <c r="F22" s="54">
        <v>1</v>
      </c>
      <c r="G22" s="54">
        <v>0</v>
      </c>
      <c r="H22" s="54">
        <v>0</v>
      </c>
      <c r="I22" s="54">
        <v>10</v>
      </c>
      <c r="J22" s="54">
        <v>9</v>
      </c>
      <c r="K22" s="54">
        <v>0</v>
      </c>
      <c r="L22" s="54">
        <v>16</v>
      </c>
      <c r="M22" s="54">
        <v>0</v>
      </c>
      <c r="N22" s="54">
        <v>0</v>
      </c>
      <c r="O22" s="54">
        <v>0</v>
      </c>
      <c r="P22" s="54">
        <v>15</v>
      </c>
      <c r="Q22" s="54">
        <v>41</v>
      </c>
      <c r="R22" s="54">
        <v>0</v>
      </c>
      <c r="S22" s="54">
        <v>14</v>
      </c>
      <c r="T22" s="54">
        <v>38</v>
      </c>
      <c r="U22" s="54">
        <v>28</v>
      </c>
      <c r="V22" s="54">
        <v>0</v>
      </c>
      <c r="W22" s="54">
        <v>31</v>
      </c>
      <c r="X22" s="54">
        <v>3</v>
      </c>
      <c r="Y22" s="54">
        <v>3</v>
      </c>
      <c r="Z22" s="54">
        <v>11</v>
      </c>
      <c r="AA22" s="54">
        <v>0</v>
      </c>
      <c r="AB22" s="54">
        <v>12</v>
      </c>
      <c r="AC22" s="54">
        <v>17</v>
      </c>
      <c r="AD22" s="54">
        <v>0</v>
      </c>
      <c r="AE22" s="54">
        <v>6</v>
      </c>
      <c r="AF22" s="344">
        <v>34</v>
      </c>
      <c r="AG22" s="54">
        <v>42</v>
      </c>
      <c r="AH22" s="54">
        <v>22</v>
      </c>
      <c r="AI22" s="54">
        <v>60</v>
      </c>
      <c r="AJ22" s="54">
        <v>56</v>
      </c>
      <c r="AK22" s="54">
        <v>12</v>
      </c>
      <c r="AL22" s="54">
        <v>20</v>
      </c>
      <c r="AM22" s="344">
        <v>60</v>
      </c>
      <c r="AN22" s="54">
        <v>52</v>
      </c>
      <c r="AO22" s="54">
        <v>126</v>
      </c>
      <c r="AP22" s="54">
        <v>41</v>
      </c>
      <c r="AQ22" s="54">
        <f t="shared" si="2"/>
        <v>875</v>
      </c>
    </row>
    <row r="23" spans="1:43" x14ac:dyDescent="0.15">
      <c r="A23" t="s">
        <v>162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4">
        <v>0</v>
      </c>
      <c r="AL23" s="54">
        <v>0</v>
      </c>
      <c r="AM23" s="54">
        <v>0</v>
      </c>
      <c r="AN23" s="54">
        <v>0</v>
      </c>
      <c r="AO23" s="54">
        <v>0</v>
      </c>
      <c r="AP23" s="54">
        <v>0</v>
      </c>
      <c r="AQ23" s="54">
        <f t="shared" si="2"/>
        <v>0</v>
      </c>
    </row>
    <row r="24" spans="1:43" x14ac:dyDescent="0.15">
      <c r="A24" t="s">
        <v>163</v>
      </c>
      <c r="B24" s="54">
        <v>114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8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1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47</v>
      </c>
      <c r="AM24" s="54">
        <v>0</v>
      </c>
      <c r="AN24" s="54">
        <v>28</v>
      </c>
      <c r="AO24" s="54">
        <v>1</v>
      </c>
      <c r="AP24" s="54">
        <v>22</v>
      </c>
      <c r="AQ24" s="54">
        <f t="shared" si="2"/>
        <v>221</v>
      </c>
    </row>
    <row r="25" spans="1:43" x14ac:dyDescent="0.15">
      <c r="A25" t="s">
        <v>164</v>
      </c>
      <c r="B25" s="54">
        <v>476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6</v>
      </c>
      <c r="I25" s="54">
        <v>16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24</v>
      </c>
      <c r="Q25" s="54">
        <v>18</v>
      </c>
      <c r="R25" s="54">
        <v>0</v>
      </c>
      <c r="S25" s="54">
        <v>0</v>
      </c>
      <c r="T25" s="54">
        <v>12</v>
      </c>
      <c r="U25" s="54">
        <v>7</v>
      </c>
      <c r="V25" s="54">
        <v>86</v>
      </c>
      <c r="W25" s="54">
        <v>0</v>
      </c>
      <c r="X25" s="54">
        <v>0</v>
      </c>
      <c r="Y25" s="54">
        <v>2</v>
      </c>
      <c r="Z25" s="54">
        <v>0</v>
      </c>
      <c r="AA25" s="54">
        <v>0</v>
      </c>
      <c r="AB25" s="54">
        <v>36</v>
      </c>
      <c r="AC25" s="54">
        <v>32</v>
      </c>
      <c r="AD25" s="54">
        <v>0</v>
      </c>
      <c r="AE25" s="54">
        <v>0</v>
      </c>
      <c r="AF25" s="54">
        <v>0</v>
      </c>
      <c r="AG25" s="54">
        <v>0</v>
      </c>
      <c r="AH25" s="54">
        <v>14</v>
      </c>
      <c r="AI25" s="54">
        <v>6</v>
      </c>
      <c r="AJ25" s="54">
        <v>3</v>
      </c>
      <c r="AK25" s="54">
        <v>0</v>
      </c>
      <c r="AL25" s="54">
        <v>6</v>
      </c>
      <c r="AM25" s="54">
        <v>0</v>
      </c>
      <c r="AN25" s="54">
        <v>3</v>
      </c>
      <c r="AO25" s="54">
        <v>53</v>
      </c>
      <c r="AP25" s="54">
        <v>0</v>
      </c>
      <c r="AQ25" s="54">
        <f t="shared" si="2"/>
        <v>800</v>
      </c>
    </row>
    <row r="26" spans="1:43" x14ac:dyDescent="0.15">
      <c r="A26" s="67" t="s">
        <v>300</v>
      </c>
      <c r="B26" s="66">
        <f t="shared" ref="B26:AQ26" si="3">SUM(B19:B25)</f>
        <v>5360</v>
      </c>
      <c r="C26" s="66">
        <f t="shared" si="3"/>
        <v>440</v>
      </c>
      <c r="D26" s="66">
        <f t="shared" si="3"/>
        <v>163</v>
      </c>
      <c r="E26" s="66">
        <f t="shared" si="3"/>
        <v>17</v>
      </c>
      <c r="F26" s="66">
        <f t="shared" si="3"/>
        <v>38</v>
      </c>
      <c r="G26" s="66">
        <f t="shared" si="3"/>
        <v>144</v>
      </c>
      <c r="H26" s="66">
        <f t="shared" si="3"/>
        <v>24</v>
      </c>
      <c r="I26" s="66">
        <f t="shared" si="3"/>
        <v>181</v>
      </c>
      <c r="J26" s="66">
        <f t="shared" si="3"/>
        <v>31</v>
      </c>
      <c r="K26" s="66">
        <f t="shared" si="3"/>
        <v>311</v>
      </c>
      <c r="L26" s="66">
        <f t="shared" si="3"/>
        <v>122</v>
      </c>
      <c r="M26" s="66">
        <f t="shared" si="3"/>
        <v>54</v>
      </c>
      <c r="N26" s="66">
        <f t="shared" si="3"/>
        <v>0</v>
      </c>
      <c r="O26" s="66">
        <f t="shared" si="3"/>
        <v>0</v>
      </c>
      <c r="P26" s="66">
        <f t="shared" si="3"/>
        <v>89</v>
      </c>
      <c r="Q26" s="66">
        <f t="shared" si="3"/>
        <v>161</v>
      </c>
      <c r="R26" s="66">
        <f t="shared" si="3"/>
        <v>73</v>
      </c>
      <c r="S26" s="66">
        <f t="shared" si="3"/>
        <v>25</v>
      </c>
      <c r="T26" s="66">
        <f t="shared" si="3"/>
        <v>194</v>
      </c>
      <c r="U26" s="66">
        <f t="shared" si="3"/>
        <v>38</v>
      </c>
      <c r="V26" s="66">
        <f t="shared" si="3"/>
        <v>1037</v>
      </c>
      <c r="W26" s="66">
        <f t="shared" si="3"/>
        <v>50</v>
      </c>
      <c r="X26" s="66">
        <f t="shared" si="3"/>
        <v>3</v>
      </c>
      <c r="Y26" s="66">
        <f t="shared" si="3"/>
        <v>7</v>
      </c>
      <c r="Z26" s="66">
        <f t="shared" si="3"/>
        <v>118</v>
      </c>
      <c r="AA26" s="66">
        <f t="shared" si="3"/>
        <v>46</v>
      </c>
      <c r="AB26" s="66">
        <f t="shared" si="3"/>
        <v>295</v>
      </c>
      <c r="AC26" s="66">
        <f t="shared" si="3"/>
        <v>77</v>
      </c>
      <c r="AD26" s="66">
        <f t="shared" si="3"/>
        <v>20</v>
      </c>
      <c r="AE26" s="66">
        <f t="shared" si="3"/>
        <v>6</v>
      </c>
      <c r="AF26" s="66">
        <f t="shared" si="3"/>
        <v>73</v>
      </c>
      <c r="AG26" s="66">
        <f t="shared" si="3"/>
        <v>1134</v>
      </c>
      <c r="AH26" s="66">
        <f t="shared" si="3"/>
        <v>227</v>
      </c>
      <c r="AI26" s="66">
        <f t="shared" si="3"/>
        <v>117</v>
      </c>
      <c r="AJ26" s="66">
        <f t="shared" si="3"/>
        <v>333</v>
      </c>
      <c r="AK26" s="66">
        <f t="shared" si="3"/>
        <v>255</v>
      </c>
      <c r="AL26" s="66">
        <f t="shared" si="3"/>
        <v>131</v>
      </c>
      <c r="AM26" s="66">
        <f t="shared" si="3"/>
        <v>98</v>
      </c>
      <c r="AN26" s="66">
        <f t="shared" si="3"/>
        <v>663</v>
      </c>
      <c r="AO26" s="66">
        <f t="shared" si="3"/>
        <v>455</v>
      </c>
      <c r="AP26" s="66">
        <f t="shared" si="3"/>
        <v>199</v>
      </c>
      <c r="AQ26" s="66">
        <f t="shared" si="3"/>
        <v>12809</v>
      </c>
    </row>
    <row r="28" spans="1:43" x14ac:dyDescent="0.15">
      <c r="A28" t="s">
        <v>158</v>
      </c>
      <c r="B28" s="68">
        <f t="shared" ref="B28:B35" si="4">B19</f>
        <v>3354</v>
      </c>
      <c r="C28" s="68">
        <f t="shared" ref="C28:C35" si="5">SUM(C19:E19)</f>
        <v>603</v>
      </c>
      <c r="F28" s="68">
        <f t="shared" ref="F28:F35" si="6">SUM(F19:J19)</f>
        <v>305</v>
      </c>
      <c r="K28" s="68">
        <f t="shared" ref="K28:K35" si="7">SUM(K19:O19)</f>
        <v>450</v>
      </c>
      <c r="P28" s="68">
        <f t="shared" ref="P28:P35" si="8">SUM(P19:U19)</f>
        <v>357</v>
      </c>
      <c r="V28" s="68">
        <f t="shared" ref="V28:V35" si="9">SUM(V19:Y19)</f>
        <v>768</v>
      </c>
      <c r="Z28" s="68">
        <f t="shared" ref="Z28:Z35" si="10">SUM(Z19:AF19)</f>
        <v>307</v>
      </c>
      <c r="AG28" s="68">
        <f t="shared" ref="AG28:AG35" si="11">SUM(AG19:AK19)</f>
        <v>165</v>
      </c>
      <c r="AL28" s="68">
        <f t="shared" ref="AL28:AL35" si="12">SUM(AL19:AM19)</f>
        <v>50</v>
      </c>
      <c r="AN28" s="68">
        <f t="shared" ref="AN28:AN35" si="13">SUM(AN19:AP19)</f>
        <v>427</v>
      </c>
    </row>
    <row r="29" spans="1:43" x14ac:dyDescent="0.15">
      <c r="A29" t="s">
        <v>159</v>
      </c>
      <c r="B29" s="68">
        <f t="shared" si="4"/>
        <v>1333</v>
      </c>
      <c r="C29" s="68">
        <f t="shared" si="5"/>
        <v>5</v>
      </c>
      <c r="F29" s="68">
        <f t="shared" si="6"/>
        <v>58</v>
      </c>
      <c r="K29" s="68">
        <f t="shared" si="7"/>
        <v>21</v>
      </c>
      <c r="P29" s="68">
        <f t="shared" si="8"/>
        <v>26</v>
      </c>
      <c r="V29" s="68">
        <f t="shared" si="9"/>
        <v>204</v>
      </c>
      <c r="Z29" s="68">
        <f t="shared" si="10"/>
        <v>175</v>
      </c>
      <c r="AG29" s="68">
        <f t="shared" si="11"/>
        <v>1041</v>
      </c>
      <c r="AL29" s="68">
        <f t="shared" si="12"/>
        <v>32</v>
      </c>
      <c r="AN29" s="68">
        <f t="shared" si="13"/>
        <v>541</v>
      </c>
    </row>
    <row r="30" spans="1:43" x14ac:dyDescent="0.15">
      <c r="A30" t="s">
        <v>160</v>
      </c>
      <c r="B30" s="68">
        <f t="shared" si="4"/>
        <v>0</v>
      </c>
      <c r="C30" s="68">
        <f t="shared" si="5"/>
        <v>0</v>
      </c>
      <c r="F30" s="68">
        <f t="shared" si="6"/>
        <v>5</v>
      </c>
      <c r="K30" s="68">
        <f t="shared" si="7"/>
        <v>0</v>
      </c>
      <c r="P30" s="68">
        <f t="shared" si="8"/>
        <v>0</v>
      </c>
      <c r="V30" s="68">
        <f t="shared" si="9"/>
        <v>0</v>
      </c>
      <c r="Z30" s="68">
        <f t="shared" si="10"/>
        <v>4</v>
      </c>
      <c r="AG30" s="68">
        <f t="shared" si="11"/>
        <v>645</v>
      </c>
      <c r="AL30" s="68">
        <f t="shared" si="12"/>
        <v>14</v>
      </c>
      <c r="AN30" s="68">
        <f t="shared" si="13"/>
        <v>23</v>
      </c>
    </row>
    <row r="31" spans="1:43" x14ac:dyDescent="0.15">
      <c r="A31" t="s">
        <v>161</v>
      </c>
      <c r="B31" s="68">
        <f t="shared" si="4"/>
        <v>83</v>
      </c>
      <c r="C31" s="68">
        <f t="shared" si="5"/>
        <v>12</v>
      </c>
      <c r="F31" s="68">
        <f t="shared" si="6"/>
        <v>20</v>
      </c>
      <c r="K31" s="68">
        <f t="shared" si="7"/>
        <v>16</v>
      </c>
      <c r="P31" s="68">
        <f t="shared" si="8"/>
        <v>136</v>
      </c>
      <c r="V31" s="68">
        <f t="shared" si="9"/>
        <v>37</v>
      </c>
      <c r="Z31" s="68">
        <f t="shared" si="10"/>
        <v>80</v>
      </c>
      <c r="AG31" s="68">
        <f t="shared" si="11"/>
        <v>192</v>
      </c>
      <c r="AL31" s="68">
        <f t="shared" si="12"/>
        <v>80</v>
      </c>
      <c r="AN31" s="68">
        <f t="shared" si="13"/>
        <v>219</v>
      </c>
    </row>
    <row r="32" spans="1:43" x14ac:dyDescent="0.15">
      <c r="A32" t="s">
        <v>162</v>
      </c>
      <c r="B32" s="68">
        <f t="shared" si="4"/>
        <v>0</v>
      </c>
      <c r="C32" s="68">
        <f t="shared" si="5"/>
        <v>0</v>
      </c>
      <c r="F32" s="68">
        <f t="shared" si="6"/>
        <v>0</v>
      </c>
      <c r="K32" s="68">
        <f t="shared" si="7"/>
        <v>0</v>
      </c>
      <c r="P32" s="68">
        <f t="shared" si="8"/>
        <v>0</v>
      </c>
      <c r="V32" s="68">
        <f t="shared" si="9"/>
        <v>0</v>
      </c>
      <c r="Z32" s="68">
        <f t="shared" si="10"/>
        <v>0</v>
      </c>
      <c r="AG32" s="68">
        <f t="shared" si="11"/>
        <v>0</v>
      </c>
      <c r="AL32" s="68">
        <f t="shared" si="12"/>
        <v>0</v>
      </c>
      <c r="AN32" s="68">
        <f t="shared" si="13"/>
        <v>0</v>
      </c>
    </row>
    <row r="33" spans="1:43" x14ac:dyDescent="0.15">
      <c r="A33" t="s">
        <v>163</v>
      </c>
      <c r="B33" s="68">
        <f t="shared" si="4"/>
        <v>114</v>
      </c>
      <c r="C33" s="68">
        <f t="shared" si="5"/>
        <v>0</v>
      </c>
      <c r="F33" s="68">
        <f t="shared" si="6"/>
        <v>8</v>
      </c>
      <c r="K33" s="68">
        <f t="shared" si="7"/>
        <v>0</v>
      </c>
      <c r="P33" s="68">
        <f t="shared" si="8"/>
        <v>0</v>
      </c>
      <c r="V33" s="68">
        <f t="shared" si="9"/>
        <v>0</v>
      </c>
      <c r="Z33" s="68">
        <f t="shared" si="10"/>
        <v>1</v>
      </c>
      <c r="AG33" s="68">
        <f t="shared" si="11"/>
        <v>0</v>
      </c>
      <c r="AL33" s="68">
        <f t="shared" si="12"/>
        <v>47</v>
      </c>
      <c r="AN33" s="68">
        <f t="shared" si="13"/>
        <v>51</v>
      </c>
    </row>
    <row r="34" spans="1:43" x14ac:dyDescent="0.15">
      <c r="A34" t="s">
        <v>164</v>
      </c>
      <c r="B34" s="68">
        <f t="shared" si="4"/>
        <v>476</v>
      </c>
      <c r="C34" s="68">
        <f t="shared" si="5"/>
        <v>0</v>
      </c>
      <c r="F34" s="68">
        <f t="shared" si="6"/>
        <v>22</v>
      </c>
      <c r="K34" s="68">
        <f t="shared" si="7"/>
        <v>0</v>
      </c>
      <c r="P34" s="68">
        <f t="shared" si="8"/>
        <v>61</v>
      </c>
      <c r="V34" s="68">
        <f t="shared" si="9"/>
        <v>88</v>
      </c>
      <c r="Z34" s="68">
        <f t="shared" si="10"/>
        <v>68</v>
      </c>
      <c r="AG34" s="68">
        <f t="shared" si="11"/>
        <v>23</v>
      </c>
      <c r="AL34" s="68">
        <f t="shared" si="12"/>
        <v>6</v>
      </c>
      <c r="AN34" s="68">
        <f t="shared" si="13"/>
        <v>56</v>
      </c>
    </row>
    <row r="35" spans="1:43" x14ac:dyDescent="0.15">
      <c r="A35" s="67" t="s">
        <v>300</v>
      </c>
      <c r="B35" s="65">
        <f t="shared" si="4"/>
        <v>5360</v>
      </c>
      <c r="C35" s="65">
        <f t="shared" si="5"/>
        <v>620</v>
      </c>
      <c r="D35" s="67"/>
      <c r="E35" s="67"/>
      <c r="F35" s="65">
        <f t="shared" si="6"/>
        <v>418</v>
      </c>
      <c r="G35" s="67"/>
      <c r="H35" s="67"/>
      <c r="I35" s="67"/>
      <c r="J35" s="67"/>
      <c r="K35" s="65">
        <f t="shared" si="7"/>
        <v>487</v>
      </c>
      <c r="L35" s="67"/>
      <c r="M35" s="67"/>
      <c r="N35" s="67"/>
      <c r="O35" s="67"/>
      <c r="P35" s="65">
        <f t="shared" si="8"/>
        <v>580</v>
      </c>
      <c r="Q35" s="67"/>
      <c r="R35" s="67"/>
      <c r="S35" s="67"/>
      <c r="T35" s="67"/>
      <c r="U35" s="67"/>
      <c r="V35" s="65">
        <f t="shared" si="9"/>
        <v>1097</v>
      </c>
      <c r="W35" s="67"/>
      <c r="X35" s="67"/>
      <c r="Y35" s="67"/>
      <c r="Z35" s="65">
        <f t="shared" si="10"/>
        <v>635</v>
      </c>
      <c r="AA35" s="67"/>
      <c r="AB35" s="67"/>
      <c r="AC35" s="67"/>
      <c r="AD35" s="67"/>
      <c r="AE35" s="67"/>
      <c r="AF35" s="67"/>
      <c r="AG35" s="65">
        <f t="shared" si="11"/>
        <v>2066</v>
      </c>
      <c r="AH35" s="67"/>
      <c r="AI35" s="67"/>
      <c r="AJ35" s="67"/>
      <c r="AK35" s="67"/>
      <c r="AL35" s="65">
        <f t="shared" si="12"/>
        <v>229</v>
      </c>
      <c r="AM35" s="67"/>
      <c r="AN35" s="65">
        <f t="shared" si="13"/>
        <v>1317</v>
      </c>
      <c r="AO35" s="67"/>
      <c r="AP35" s="67"/>
      <c r="AQ35" s="67"/>
    </row>
    <row r="38" spans="1:43" x14ac:dyDescent="0.15">
      <c r="A38" s="394" t="s">
        <v>443</v>
      </c>
      <c r="B38" s="56"/>
      <c r="C38" s="56"/>
      <c r="D38" s="56"/>
      <c r="AP38" t="s">
        <v>315</v>
      </c>
    </row>
    <row r="39" spans="1:43" x14ac:dyDescent="0.15">
      <c r="A39" s="43"/>
      <c r="B39" s="43">
        <v>1</v>
      </c>
      <c r="C39" s="43">
        <v>2</v>
      </c>
      <c r="D39" s="43">
        <v>3</v>
      </c>
      <c r="E39" s="43">
        <v>4</v>
      </c>
      <c r="F39" s="43">
        <v>5</v>
      </c>
      <c r="G39" s="43">
        <v>6</v>
      </c>
      <c r="H39" s="43">
        <v>7</v>
      </c>
      <c r="I39" s="43">
        <v>8</v>
      </c>
      <c r="J39" s="43">
        <v>9</v>
      </c>
      <c r="K39" s="43">
        <v>10</v>
      </c>
      <c r="L39" s="43">
        <v>11</v>
      </c>
      <c r="M39" s="43">
        <v>12</v>
      </c>
      <c r="N39" s="43">
        <v>13</v>
      </c>
      <c r="O39" s="43">
        <v>14</v>
      </c>
      <c r="P39" s="43">
        <v>15</v>
      </c>
      <c r="Q39" s="43">
        <v>16</v>
      </c>
      <c r="R39" s="43">
        <v>17</v>
      </c>
      <c r="S39" s="43">
        <v>18</v>
      </c>
      <c r="T39" s="43">
        <v>19</v>
      </c>
      <c r="U39" s="43">
        <v>20</v>
      </c>
      <c r="V39" s="43">
        <v>21</v>
      </c>
      <c r="W39" s="43">
        <v>22</v>
      </c>
      <c r="X39" s="43">
        <v>23</v>
      </c>
      <c r="Y39" s="43">
        <v>24</v>
      </c>
      <c r="Z39" s="43">
        <v>25</v>
      </c>
      <c r="AA39" s="43">
        <v>26</v>
      </c>
      <c r="AB39" s="43">
        <v>27</v>
      </c>
      <c r="AC39" s="43">
        <v>28</v>
      </c>
      <c r="AD39" s="43">
        <v>29</v>
      </c>
      <c r="AE39" s="43">
        <v>30</v>
      </c>
      <c r="AF39" s="43">
        <v>31</v>
      </c>
      <c r="AG39" s="43">
        <v>32</v>
      </c>
      <c r="AH39" s="43">
        <v>33</v>
      </c>
      <c r="AI39" s="43">
        <v>34</v>
      </c>
      <c r="AJ39" s="43">
        <v>35</v>
      </c>
      <c r="AK39" s="43">
        <v>36</v>
      </c>
      <c r="AL39" s="43">
        <v>37</v>
      </c>
      <c r="AM39" s="43">
        <v>38</v>
      </c>
      <c r="AN39" s="43">
        <v>39</v>
      </c>
      <c r="AO39" s="43">
        <v>40</v>
      </c>
      <c r="AP39" s="43">
        <v>41</v>
      </c>
      <c r="AQ39" s="43"/>
    </row>
    <row r="40" spans="1:43" x14ac:dyDescent="0.15">
      <c r="B40" t="s">
        <v>51</v>
      </c>
      <c r="C40" t="s">
        <v>47</v>
      </c>
      <c r="D40" t="s">
        <v>47</v>
      </c>
      <c r="E40" t="s">
        <v>47</v>
      </c>
      <c r="F40" t="s">
        <v>41</v>
      </c>
      <c r="G40" t="s">
        <v>41</v>
      </c>
      <c r="H40" t="s">
        <v>41</v>
      </c>
      <c r="I40" t="s">
        <v>41</v>
      </c>
      <c r="J40" t="s">
        <v>41</v>
      </c>
      <c r="K40" t="s">
        <v>35</v>
      </c>
      <c r="L40" t="s">
        <v>35</v>
      </c>
      <c r="M40" t="s">
        <v>35</v>
      </c>
      <c r="N40" t="s">
        <v>35</v>
      </c>
      <c r="O40" t="s">
        <v>35</v>
      </c>
      <c r="P40" t="s">
        <v>28</v>
      </c>
      <c r="Q40" t="s">
        <v>28</v>
      </c>
      <c r="R40" t="s">
        <v>28</v>
      </c>
      <c r="S40" t="s">
        <v>28</v>
      </c>
      <c r="T40" t="s">
        <v>28</v>
      </c>
      <c r="U40" t="s">
        <v>28</v>
      </c>
      <c r="V40" t="s">
        <v>23</v>
      </c>
      <c r="W40" t="s">
        <v>23</v>
      </c>
      <c r="X40" t="s">
        <v>23</v>
      </c>
      <c r="Y40" t="s">
        <v>23</v>
      </c>
      <c r="Z40" t="s">
        <v>15</v>
      </c>
      <c r="AA40" t="s">
        <v>15</v>
      </c>
      <c r="AB40" t="s">
        <v>15</v>
      </c>
      <c r="AC40" t="s">
        <v>15</v>
      </c>
      <c r="AD40" t="s">
        <v>15</v>
      </c>
      <c r="AE40" t="s">
        <v>15</v>
      </c>
      <c r="AF40" t="s">
        <v>15</v>
      </c>
      <c r="AG40" t="s">
        <v>9</v>
      </c>
      <c r="AH40" t="s">
        <v>9</v>
      </c>
      <c r="AI40" t="s">
        <v>9</v>
      </c>
      <c r="AJ40" t="s">
        <v>9</v>
      </c>
      <c r="AK40" t="s">
        <v>9</v>
      </c>
      <c r="AL40" t="s">
        <v>6</v>
      </c>
      <c r="AM40" t="s">
        <v>6</v>
      </c>
      <c r="AN40" t="s">
        <v>2</v>
      </c>
      <c r="AO40" t="s">
        <v>2</v>
      </c>
      <c r="AP40" t="s">
        <v>2</v>
      </c>
      <c r="AQ40" t="s">
        <v>223</v>
      </c>
    </row>
    <row r="41" spans="1:43" x14ac:dyDescent="0.15">
      <c r="A41" s="61"/>
      <c r="B41" s="61" t="s">
        <v>50</v>
      </c>
      <c r="C41" s="61" t="s">
        <v>49</v>
      </c>
      <c r="D41" s="61" t="s">
        <v>48</v>
      </c>
      <c r="E41" s="61" t="s">
        <v>46</v>
      </c>
      <c r="F41" s="61" t="s">
        <v>45</v>
      </c>
      <c r="G41" s="61" t="s">
        <v>44</v>
      </c>
      <c r="H41" s="61" t="s">
        <v>43</v>
      </c>
      <c r="I41" s="61" t="s">
        <v>42</v>
      </c>
      <c r="J41" s="61" t="s">
        <v>40</v>
      </c>
      <c r="K41" s="61" t="s">
        <v>39</v>
      </c>
      <c r="L41" s="61" t="s">
        <v>38</v>
      </c>
      <c r="M41" s="61" t="s">
        <v>37</v>
      </c>
      <c r="N41" s="61" t="s">
        <v>36</v>
      </c>
      <c r="O41" s="61" t="s">
        <v>34</v>
      </c>
      <c r="P41" s="61" t="s">
        <v>33</v>
      </c>
      <c r="Q41" s="61" t="s">
        <v>32</v>
      </c>
      <c r="R41" s="61" t="s">
        <v>31</v>
      </c>
      <c r="S41" s="61" t="s">
        <v>30</v>
      </c>
      <c r="T41" s="61" t="s">
        <v>29</v>
      </c>
      <c r="U41" s="61" t="s">
        <v>27</v>
      </c>
      <c r="V41" s="61" t="s">
        <v>26</v>
      </c>
      <c r="W41" s="61" t="s">
        <v>25</v>
      </c>
      <c r="X41" s="61" t="s">
        <v>24</v>
      </c>
      <c r="Y41" s="61" t="s">
        <v>22</v>
      </c>
      <c r="Z41" s="61" t="s">
        <v>21</v>
      </c>
      <c r="AA41" s="61" t="s">
        <v>20</v>
      </c>
      <c r="AB41" s="61" t="s">
        <v>19</v>
      </c>
      <c r="AC41" s="61" t="s">
        <v>18</v>
      </c>
      <c r="AD41" s="61" t="s">
        <v>17</v>
      </c>
      <c r="AE41" s="61" t="s">
        <v>16</v>
      </c>
      <c r="AF41" s="61" t="s">
        <v>14</v>
      </c>
      <c r="AG41" s="61" t="s">
        <v>13</v>
      </c>
      <c r="AH41" s="61" t="s">
        <v>12</v>
      </c>
      <c r="AI41" s="61" t="s">
        <v>11</v>
      </c>
      <c r="AJ41" s="61" t="s">
        <v>10</v>
      </c>
      <c r="AK41" s="61" t="s">
        <v>8</v>
      </c>
      <c r="AL41" s="61" t="s">
        <v>444</v>
      </c>
      <c r="AM41" s="61" t="s">
        <v>5</v>
      </c>
      <c r="AN41" s="61" t="s">
        <v>4</v>
      </c>
      <c r="AO41" s="61" t="s">
        <v>3</v>
      </c>
      <c r="AP41" s="61" t="s">
        <v>1</v>
      </c>
      <c r="AQ41" s="61"/>
    </row>
    <row r="42" spans="1:43" x14ac:dyDescent="0.15">
      <c r="A42" t="s">
        <v>158</v>
      </c>
      <c r="B42" s="101">
        <v>2800</v>
      </c>
      <c r="C42" s="101">
        <v>447.66800000000001</v>
      </c>
      <c r="D42" s="101">
        <v>201.114</v>
      </c>
      <c r="E42" s="101">
        <v>16.873999999999999</v>
      </c>
      <c r="F42" s="101">
        <v>35.540999999999997</v>
      </c>
      <c r="G42" s="101">
        <v>102.62</v>
      </c>
      <c r="H42" s="101">
        <v>0</v>
      </c>
      <c r="I42" s="101">
        <v>153.792</v>
      </c>
      <c r="J42" s="101">
        <v>0</v>
      </c>
      <c r="K42" s="101">
        <v>326.46199999999999</v>
      </c>
      <c r="L42" s="101">
        <v>93.715999999999994</v>
      </c>
      <c r="M42" s="101">
        <v>25.521000000000001</v>
      </c>
      <c r="N42" s="101">
        <v>0</v>
      </c>
      <c r="O42" s="101">
        <v>0</v>
      </c>
      <c r="P42" s="101">
        <v>44.631999999999998</v>
      </c>
      <c r="Q42" s="101">
        <v>105.678</v>
      </c>
      <c r="R42" s="101">
        <v>73.534000000000006</v>
      </c>
      <c r="S42" s="101">
        <v>16.777999999999999</v>
      </c>
      <c r="T42" s="101">
        <v>126.057</v>
      </c>
      <c r="U42" s="101">
        <v>0</v>
      </c>
      <c r="V42" s="101">
        <v>1065.5840000000001</v>
      </c>
      <c r="W42" s="101">
        <v>14.34</v>
      </c>
      <c r="X42" s="101">
        <v>0</v>
      </c>
      <c r="Y42" s="101">
        <v>0</v>
      </c>
      <c r="Z42" s="101">
        <v>97.8</v>
      </c>
      <c r="AA42" s="101">
        <v>23.31</v>
      </c>
      <c r="AB42" s="101">
        <v>128.49199999999999</v>
      </c>
      <c r="AC42" s="101">
        <v>11.034000000000001</v>
      </c>
      <c r="AD42" s="101">
        <v>14.53</v>
      </c>
      <c r="AE42" s="101">
        <v>0</v>
      </c>
      <c r="AF42" s="101">
        <v>38.237000000000002</v>
      </c>
      <c r="AG42" s="101">
        <v>115</v>
      </c>
      <c r="AH42" s="101">
        <v>10.459</v>
      </c>
      <c r="AI42" s="101">
        <v>28.247</v>
      </c>
      <c r="AJ42" s="101">
        <v>6.0189250280737348</v>
      </c>
      <c r="AK42" s="101">
        <v>0</v>
      </c>
      <c r="AL42" s="101">
        <v>15.882</v>
      </c>
      <c r="AM42" s="101">
        <v>38.274000000000001</v>
      </c>
      <c r="AN42" s="101">
        <v>108.245</v>
      </c>
      <c r="AO42" s="101">
        <v>161.88300000000001</v>
      </c>
      <c r="AP42" s="101">
        <v>123.95</v>
      </c>
      <c r="AQ42" s="101">
        <v>6571.2729250280736</v>
      </c>
    </row>
    <row r="43" spans="1:43" x14ac:dyDescent="0.15">
      <c r="A43" t="s">
        <v>159</v>
      </c>
      <c r="B43" s="101">
        <v>1360</v>
      </c>
      <c r="C43" s="101">
        <v>0</v>
      </c>
      <c r="D43" s="101">
        <v>4.867</v>
      </c>
      <c r="E43" s="101">
        <v>0</v>
      </c>
      <c r="F43" s="101">
        <v>0</v>
      </c>
      <c r="G43" s="101">
        <v>27.831</v>
      </c>
      <c r="H43" s="101">
        <v>6.593</v>
      </c>
      <c r="I43" s="101">
        <v>1.4550000000000001</v>
      </c>
      <c r="J43" s="101">
        <v>12.75</v>
      </c>
      <c r="K43" s="101">
        <v>16.036000000000001</v>
      </c>
      <c r="L43" s="101">
        <v>4.4210000000000003</v>
      </c>
      <c r="M43" s="101">
        <v>29.099</v>
      </c>
      <c r="N43" s="101">
        <v>0</v>
      </c>
      <c r="O43" s="101">
        <v>0</v>
      </c>
      <c r="P43" s="101">
        <v>3.6</v>
      </c>
      <c r="Q43" s="101">
        <v>3.391</v>
      </c>
      <c r="R43" s="101">
        <v>0</v>
      </c>
      <c r="S43" s="101">
        <v>0</v>
      </c>
      <c r="T43" s="101">
        <v>14.829000000000001</v>
      </c>
      <c r="U43" s="101">
        <v>4.218</v>
      </c>
      <c r="V43" s="101">
        <v>175.767</v>
      </c>
      <c r="W43" s="101">
        <v>4.2210000000000001</v>
      </c>
      <c r="X43" s="101">
        <v>0</v>
      </c>
      <c r="Y43" s="101">
        <v>2.2999999999999998</v>
      </c>
      <c r="Z43" s="101">
        <v>8.7010000000000005</v>
      </c>
      <c r="AA43" s="101">
        <v>26.803999999999998</v>
      </c>
      <c r="AB43" s="101">
        <v>111.982</v>
      </c>
      <c r="AC43" s="101">
        <v>14.741</v>
      </c>
      <c r="AD43" s="101">
        <v>3.9</v>
      </c>
      <c r="AE43" s="101">
        <v>0</v>
      </c>
      <c r="AF43" s="101">
        <v>0.502</v>
      </c>
      <c r="AG43" s="101">
        <v>710</v>
      </c>
      <c r="AH43" s="101">
        <v>1.0640000000000001</v>
      </c>
      <c r="AI43" s="101">
        <v>15.417</v>
      </c>
      <c r="AJ43" s="101">
        <v>93.014192119935799</v>
      </c>
      <c r="AK43" s="101">
        <v>198.60599999999999</v>
      </c>
      <c r="AL43" s="101">
        <v>26.869</v>
      </c>
      <c r="AM43" s="101">
        <v>6.0789999999999997</v>
      </c>
      <c r="AN43" s="101">
        <v>459.26499999999999</v>
      </c>
      <c r="AO43" s="101">
        <v>55.402999999999999</v>
      </c>
      <c r="AP43" s="101">
        <v>11.97</v>
      </c>
      <c r="AQ43" s="101">
        <v>3415.6951921199361</v>
      </c>
    </row>
    <row r="44" spans="1:43" x14ac:dyDescent="0.15">
      <c r="A44" t="s">
        <v>160</v>
      </c>
      <c r="B44" s="101">
        <v>0</v>
      </c>
      <c r="C44" s="101">
        <v>0</v>
      </c>
      <c r="D44" s="101">
        <v>0</v>
      </c>
      <c r="E44" s="101">
        <v>0</v>
      </c>
      <c r="F44" s="101">
        <v>0</v>
      </c>
      <c r="G44" s="101">
        <v>3.39</v>
      </c>
      <c r="H44" s="101">
        <v>0</v>
      </c>
      <c r="I44" s="101">
        <v>0</v>
      </c>
      <c r="J44" s="101">
        <v>0.72399999999999998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5.0000000000000001E-3</v>
      </c>
      <c r="X44" s="101">
        <v>0</v>
      </c>
      <c r="Y44" s="101">
        <v>0</v>
      </c>
      <c r="Z44" s="101">
        <v>0</v>
      </c>
      <c r="AA44" s="101">
        <v>0</v>
      </c>
      <c r="AB44" s="101">
        <v>0.65900000000000003</v>
      </c>
      <c r="AC44" s="101">
        <v>0.65800000000000003</v>
      </c>
      <c r="AD44" s="101">
        <v>0</v>
      </c>
      <c r="AE44" s="101">
        <v>0</v>
      </c>
      <c r="AF44" s="101">
        <v>1.6180000000000001</v>
      </c>
      <c r="AG44" s="101">
        <v>244</v>
      </c>
      <c r="AH44" s="101">
        <v>162.36199999999999</v>
      </c>
      <c r="AI44" s="101">
        <v>1.8680000000000001</v>
      </c>
      <c r="AJ44" s="101">
        <v>175.11613831470282</v>
      </c>
      <c r="AK44" s="101">
        <v>32.442999999999998</v>
      </c>
      <c r="AL44" s="101">
        <v>16.692</v>
      </c>
      <c r="AM44" s="101">
        <v>0.36</v>
      </c>
      <c r="AN44" s="101">
        <v>7.6050000000000004</v>
      </c>
      <c r="AO44" s="101">
        <v>7.3730000000000002</v>
      </c>
      <c r="AP44" s="101">
        <v>4.74</v>
      </c>
      <c r="AQ44" s="101">
        <v>659.61313831470284</v>
      </c>
    </row>
    <row r="45" spans="1:43" x14ac:dyDescent="0.15">
      <c r="A45" t="s">
        <v>161</v>
      </c>
      <c r="B45" s="101">
        <v>70</v>
      </c>
      <c r="C45" s="101">
        <v>0</v>
      </c>
      <c r="D45" s="101">
        <v>10.67</v>
      </c>
      <c r="E45" s="101">
        <v>0</v>
      </c>
      <c r="F45" s="101">
        <v>1.018</v>
      </c>
      <c r="G45" s="101">
        <v>0</v>
      </c>
      <c r="H45" s="101">
        <v>0</v>
      </c>
      <c r="I45" s="101">
        <v>8.0530000000000008</v>
      </c>
      <c r="J45" s="101">
        <v>8.5530000000000008</v>
      </c>
      <c r="K45" s="101">
        <v>0</v>
      </c>
      <c r="L45" s="101">
        <v>5.1070000000000002</v>
      </c>
      <c r="M45" s="101">
        <v>0</v>
      </c>
      <c r="N45" s="101">
        <v>0</v>
      </c>
      <c r="O45" s="101">
        <v>0</v>
      </c>
      <c r="P45" s="101">
        <v>13.853999999999999</v>
      </c>
      <c r="Q45" s="101">
        <v>14.254</v>
      </c>
      <c r="R45" s="101">
        <v>0</v>
      </c>
      <c r="S45" s="101">
        <v>18.113</v>
      </c>
      <c r="T45" s="101">
        <v>38.9</v>
      </c>
      <c r="U45" s="101">
        <v>5.0490000000000004</v>
      </c>
      <c r="V45" s="101">
        <v>0</v>
      </c>
      <c r="W45" s="101">
        <v>28.488</v>
      </c>
      <c r="X45" s="101">
        <v>2.6360000000000001</v>
      </c>
      <c r="Y45" s="101">
        <v>3</v>
      </c>
      <c r="Z45" s="101">
        <v>11.401999999999999</v>
      </c>
      <c r="AA45" s="101">
        <v>0</v>
      </c>
      <c r="AB45" s="101">
        <v>0.65200000000000002</v>
      </c>
      <c r="AC45" s="101">
        <v>16.388000000000002</v>
      </c>
      <c r="AD45" s="101">
        <v>0</v>
      </c>
      <c r="AE45" s="101">
        <v>5.766</v>
      </c>
      <c r="AF45" s="101">
        <v>34.279000000000003</v>
      </c>
      <c r="AG45" s="101">
        <v>43</v>
      </c>
      <c r="AH45" s="101">
        <v>14.747</v>
      </c>
      <c r="AI45" s="101">
        <v>58.953000000000003</v>
      </c>
      <c r="AJ45" s="101">
        <v>55.664782740899739</v>
      </c>
      <c r="AK45" s="101">
        <v>11.013</v>
      </c>
      <c r="AL45" s="101">
        <v>17.818000000000001</v>
      </c>
      <c r="AM45" s="101">
        <v>58.795000000000002</v>
      </c>
      <c r="AN45" s="101">
        <v>47.033000000000001</v>
      </c>
      <c r="AO45" s="101">
        <v>122.10899999999999</v>
      </c>
      <c r="AP45" s="101">
        <v>39.130000000000003</v>
      </c>
      <c r="AQ45" s="101">
        <v>764.44478274089965</v>
      </c>
    </row>
    <row r="46" spans="1:43" x14ac:dyDescent="0.15">
      <c r="A46" t="s">
        <v>162</v>
      </c>
      <c r="B46" s="101">
        <v>0</v>
      </c>
      <c r="C46" s="101">
        <v>0</v>
      </c>
      <c r="D46" s="101">
        <v>5.47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5.47</v>
      </c>
    </row>
    <row r="47" spans="1:43" x14ac:dyDescent="0.15">
      <c r="A47" t="s">
        <v>163</v>
      </c>
      <c r="B47" s="101">
        <v>50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7.4889999999999999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0.65800000000000003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38.031999999999996</v>
      </c>
      <c r="AM47" s="101">
        <v>0</v>
      </c>
      <c r="AN47" s="101">
        <v>28</v>
      </c>
      <c r="AO47" s="101">
        <v>0.86599999999999999</v>
      </c>
      <c r="AP47" s="101">
        <v>19.64</v>
      </c>
      <c r="AQ47" s="101">
        <v>144.685</v>
      </c>
    </row>
    <row r="48" spans="1:43" x14ac:dyDescent="0.15">
      <c r="A48" t="s">
        <v>164</v>
      </c>
      <c r="B48" s="101">
        <v>230</v>
      </c>
      <c r="C48" s="101">
        <v>0</v>
      </c>
      <c r="D48" s="101">
        <v>0</v>
      </c>
      <c r="E48" s="101">
        <v>0</v>
      </c>
      <c r="F48" s="101">
        <v>0</v>
      </c>
      <c r="G48" s="101">
        <v>0</v>
      </c>
      <c r="H48" s="101">
        <v>4.9820000000000002</v>
      </c>
      <c r="I48" s="101">
        <v>19.599</v>
      </c>
      <c r="J48" s="101">
        <v>0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26.315000000000001</v>
      </c>
      <c r="Q48" s="101">
        <v>16.263999999999999</v>
      </c>
      <c r="R48" s="101">
        <v>0</v>
      </c>
      <c r="S48" s="101">
        <v>0</v>
      </c>
      <c r="T48" s="101">
        <v>12.013999999999999</v>
      </c>
      <c r="U48" s="101">
        <v>3.512</v>
      </c>
      <c r="V48" s="101">
        <v>159.28800000000001</v>
      </c>
      <c r="W48" s="101">
        <v>0</v>
      </c>
      <c r="X48" s="101">
        <v>0</v>
      </c>
      <c r="Y48" s="101">
        <v>2</v>
      </c>
      <c r="Z48" s="101">
        <v>0</v>
      </c>
      <c r="AA48" s="101">
        <v>0</v>
      </c>
      <c r="AB48" s="101">
        <v>34.454000000000001</v>
      </c>
      <c r="AC48" s="101">
        <v>32.281999999999996</v>
      </c>
      <c r="AD48" s="101">
        <v>0</v>
      </c>
      <c r="AE48" s="101">
        <v>0</v>
      </c>
      <c r="AF48" s="101">
        <v>0</v>
      </c>
      <c r="AG48" s="101">
        <v>0</v>
      </c>
      <c r="AH48" s="101">
        <v>13.81</v>
      </c>
      <c r="AI48" s="101">
        <v>8.2850000000000001</v>
      </c>
      <c r="AJ48" s="101">
        <v>3.1162094774823048</v>
      </c>
      <c r="AK48" s="101">
        <v>0</v>
      </c>
      <c r="AL48" s="101">
        <v>6.25</v>
      </c>
      <c r="AM48" s="101">
        <v>0</v>
      </c>
      <c r="AN48" s="101">
        <v>3</v>
      </c>
      <c r="AO48" s="101">
        <v>55.462000000000003</v>
      </c>
      <c r="AP48" s="101">
        <v>0</v>
      </c>
      <c r="AQ48" s="101">
        <v>630.6332094774823</v>
      </c>
    </row>
    <row r="49" spans="1:43" x14ac:dyDescent="0.15">
      <c r="A49" s="67" t="s">
        <v>300</v>
      </c>
      <c r="B49" s="112">
        <v>4510</v>
      </c>
      <c r="C49" s="112">
        <v>447.66800000000001</v>
      </c>
      <c r="D49" s="112">
        <v>222.12100000000001</v>
      </c>
      <c r="E49" s="112">
        <v>16.873999999999999</v>
      </c>
      <c r="F49" s="112">
        <v>36.558999999999997</v>
      </c>
      <c r="G49" s="112">
        <v>133.84100000000001</v>
      </c>
      <c r="H49" s="112">
        <v>11.574999999999999</v>
      </c>
      <c r="I49" s="112">
        <v>182.899</v>
      </c>
      <c r="J49" s="112">
        <v>29.515999999999998</v>
      </c>
      <c r="K49" s="112">
        <v>342.49799999999999</v>
      </c>
      <c r="L49" s="112">
        <v>103.244</v>
      </c>
      <c r="M49" s="112">
        <v>54.62</v>
      </c>
      <c r="N49" s="112">
        <v>0</v>
      </c>
      <c r="O49" s="112">
        <v>0</v>
      </c>
      <c r="P49" s="112">
        <v>88.400999999999996</v>
      </c>
      <c r="Q49" s="112">
        <v>139.58699999999999</v>
      </c>
      <c r="R49" s="112">
        <v>73.534000000000006</v>
      </c>
      <c r="S49" s="112">
        <v>34.890999999999998</v>
      </c>
      <c r="T49" s="112">
        <v>191.8</v>
      </c>
      <c r="U49" s="112">
        <v>12.779</v>
      </c>
      <c r="V49" s="112">
        <v>1400.6389999999999</v>
      </c>
      <c r="W49" s="112">
        <v>47.054000000000002</v>
      </c>
      <c r="X49" s="112">
        <v>2.6360000000000001</v>
      </c>
      <c r="Y49" s="112">
        <v>7.3</v>
      </c>
      <c r="Z49" s="112">
        <v>117.90300000000001</v>
      </c>
      <c r="AA49" s="112">
        <v>50.113999999999997</v>
      </c>
      <c r="AB49" s="112">
        <v>276.23899999999998</v>
      </c>
      <c r="AC49" s="112">
        <v>75.760999999999996</v>
      </c>
      <c r="AD49" s="112">
        <v>18.43</v>
      </c>
      <c r="AE49" s="112">
        <v>5.766</v>
      </c>
      <c r="AF49" s="112">
        <v>74.635999999999996</v>
      </c>
      <c r="AG49" s="112">
        <v>1112</v>
      </c>
      <c r="AH49" s="112">
        <v>202.44200000000001</v>
      </c>
      <c r="AI49" s="112">
        <v>112.77</v>
      </c>
      <c r="AJ49" s="112">
        <v>332.93024768109439</v>
      </c>
      <c r="AK49" s="112">
        <v>242.06200000000001</v>
      </c>
      <c r="AL49" s="112">
        <v>121.54300000000001</v>
      </c>
      <c r="AM49" s="112">
        <v>103.508</v>
      </c>
      <c r="AN49" s="112">
        <v>653.14800000000002</v>
      </c>
      <c r="AO49" s="112">
        <v>403.096</v>
      </c>
      <c r="AP49" s="112">
        <v>199.43</v>
      </c>
      <c r="AQ49" s="112">
        <v>12191.814247681095</v>
      </c>
    </row>
    <row r="51" spans="1:43" x14ac:dyDescent="0.15">
      <c r="A51" t="s">
        <v>158</v>
      </c>
      <c r="B51" s="54">
        <v>2800</v>
      </c>
      <c r="C51" s="68">
        <v>665.65599999999995</v>
      </c>
      <c r="F51" s="54">
        <v>291.95299999999997</v>
      </c>
      <c r="K51" s="54">
        <v>445.69900000000001</v>
      </c>
      <c r="P51" s="54">
        <v>366.67899999999997</v>
      </c>
      <c r="V51" s="54">
        <v>1079.924</v>
      </c>
      <c r="Z51" s="54">
        <v>313.40300000000002</v>
      </c>
      <c r="AG51" s="54">
        <v>159.72492502807376</v>
      </c>
      <c r="AL51" s="54">
        <v>54.155999999999999</v>
      </c>
      <c r="AN51" s="54">
        <v>394.07799999999997</v>
      </c>
    </row>
    <row r="52" spans="1:43" x14ac:dyDescent="0.15">
      <c r="A52" t="s">
        <v>159</v>
      </c>
      <c r="B52" s="54">
        <v>1360</v>
      </c>
      <c r="C52" s="68">
        <v>4.867</v>
      </c>
      <c r="F52" s="54">
        <v>48.628999999999998</v>
      </c>
      <c r="K52" s="54">
        <v>49.555999999999997</v>
      </c>
      <c r="P52" s="54">
        <v>26.038</v>
      </c>
      <c r="V52" s="54">
        <v>182.28800000000001</v>
      </c>
      <c r="Z52" s="54">
        <v>166.63</v>
      </c>
      <c r="AG52" s="54">
        <v>1018.1011921199357</v>
      </c>
      <c r="AL52" s="54">
        <v>32.948</v>
      </c>
      <c r="AN52" s="54">
        <v>526.63800000000003</v>
      </c>
    </row>
    <row r="53" spans="1:43" x14ac:dyDescent="0.15">
      <c r="A53" t="s">
        <v>160</v>
      </c>
      <c r="B53" s="54">
        <v>0</v>
      </c>
      <c r="C53" s="68">
        <v>0</v>
      </c>
      <c r="F53" s="54">
        <v>4.1139999999999999</v>
      </c>
      <c r="K53" s="54">
        <v>0</v>
      </c>
      <c r="P53" s="54">
        <v>0</v>
      </c>
      <c r="V53" s="54">
        <v>5.0000000000000001E-3</v>
      </c>
      <c r="Z53" s="54">
        <v>2.9350000000000001</v>
      </c>
      <c r="AG53" s="54">
        <v>615.78913831470277</v>
      </c>
      <c r="AL53" s="54">
        <v>17.052</v>
      </c>
      <c r="AN53" s="54">
        <v>19.718</v>
      </c>
    </row>
    <row r="54" spans="1:43" x14ac:dyDescent="0.15">
      <c r="A54" t="s">
        <v>161</v>
      </c>
      <c r="B54" s="54">
        <v>70</v>
      </c>
      <c r="C54" s="68">
        <v>10.67</v>
      </c>
      <c r="F54" s="54">
        <v>17.623999999999999</v>
      </c>
      <c r="K54" s="54">
        <v>5.1070000000000002</v>
      </c>
      <c r="P54" s="54">
        <v>90.17</v>
      </c>
      <c r="V54" s="54">
        <v>34.124000000000002</v>
      </c>
      <c r="Z54" s="54">
        <v>68.486999999999995</v>
      </c>
      <c r="AG54" s="54">
        <v>183.37778274089973</v>
      </c>
      <c r="AL54" s="54">
        <v>76.613</v>
      </c>
      <c r="AN54" s="54">
        <v>208.27199999999999</v>
      </c>
    </row>
    <row r="55" spans="1:43" x14ac:dyDescent="0.15">
      <c r="A55" t="s">
        <v>162</v>
      </c>
      <c r="B55" s="54">
        <v>0</v>
      </c>
      <c r="C55" s="68">
        <v>5.47</v>
      </c>
      <c r="F55" s="54">
        <v>0</v>
      </c>
      <c r="K55" s="54">
        <v>0</v>
      </c>
      <c r="P55" s="54">
        <v>0</v>
      </c>
      <c r="V55" s="54">
        <v>0</v>
      </c>
      <c r="Z55" s="54">
        <v>0</v>
      </c>
      <c r="AG55" s="54">
        <v>0</v>
      </c>
      <c r="AL55" s="54">
        <v>0</v>
      </c>
      <c r="AN55" s="54">
        <v>0</v>
      </c>
    </row>
    <row r="56" spans="1:43" x14ac:dyDescent="0.15">
      <c r="A56" t="s">
        <v>163</v>
      </c>
      <c r="B56" s="54">
        <v>50</v>
      </c>
      <c r="C56" s="68">
        <v>0</v>
      </c>
      <c r="F56" s="54">
        <v>7.4889999999999999</v>
      </c>
      <c r="K56" s="54">
        <v>0</v>
      </c>
      <c r="P56" s="54">
        <v>0</v>
      </c>
      <c r="V56" s="54">
        <v>0</v>
      </c>
      <c r="Z56" s="54">
        <v>0.65800000000000003</v>
      </c>
      <c r="AG56" s="54">
        <v>0</v>
      </c>
      <c r="AL56" s="54">
        <v>38.031999999999996</v>
      </c>
      <c r="AN56" s="54">
        <v>48.506</v>
      </c>
    </row>
    <row r="57" spans="1:43" x14ac:dyDescent="0.15">
      <c r="A57" t="s">
        <v>164</v>
      </c>
      <c r="B57" s="54">
        <v>230</v>
      </c>
      <c r="C57" s="68">
        <v>0</v>
      </c>
      <c r="F57" s="54">
        <v>24.581</v>
      </c>
      <c r="K57" s="54">
        <v>0</v>
      </c>
      <c r="P57" s="54">
        <v>58.104999999999997</v>
      </c>
      <c r="V57" s="54">
        <v>161.28800000000001</v>
      </c>
      <c r="Z57" s="54">
        <v>66.736000000000004</v>
      </c>
      <c r="AG57" s="54">
        <v>25.211209477482306</v>
      </c>
      <c r="AL57" s="54">
        <v>6.25</v>
      </c>
      <c r="AN57" s="54">
        <v>58.462000000000003</v>
      </c>
    </row>
    <row r="58" spans="1:43" x14ac:dyDescent="0.15">
      <c r="A58" s="67" t="s">
        <v>300</v>
      </c>
      <c r="B58" s="65">
        <v>4510</v>
      </c>
      <c r="C58" s="65">
        <v>686.6629999999999</v>
      </c>
      <c r="D58" s="67"/>
      <c r="E58" s="67"/>
      <c r="F58" s="65">
        <v>394.39</v>
      </c>
      <c r="G58" s="67"/>
      <c r="H58" s="67"/>
      <c r="I58" s="67"/>
      <c r="J58" s="67"/>
      <c r="K58" s="65">
        <v>500.36200000000002</v>
      </c>
      <c r="L58" s="67"/>
      <c r="M58" s="67"/>
      <c r="N58" s="67"/>
      <c r="O58" s="67"/>
      <c r="P58" s="65">
        <v>540.99199999999996</v>
      </c>
      <c r="Q58" s="67"/>
      <c r="R58" s="67"/>
      <c r="S58" s="67"/>
      <c r="T58" s="67"/>
      <c r="U58" s="67"/>
      <c r="V58" s="65">
        <v>1457.6290000000001</v>
      </c>
      <c r="W58" s="67"/>
      <c r="X58" s="67"/>
      <c r="Y58" s="67"/>
      <c r="Z58" s="65">
        <v>618.84900000000005</v>
      </c>
      <c r="AA58" s="67"/>
      <c r="AB58" s="67"/>
      <c r="AC58" s="67"/>
      <c r="AD58" s="67"/>
      <c r="AE58" s="67"/>
      <c r="AF58" s="67"/>
      <c r="AG58" s="65">
        <v>2002.2042476810941</v>
      </c>
      <c r="AH58" s="67"/>
      <c r="AI58" s="67"/>
      <c r="AJ58" s="67"/>
      <c r="AK58" s="67"/>
      <c r="AL58" s="65">
        <v>225.05099999999999</v>
      </c>
      <c r="AM58" s="67"/>
      <c r="AN58" s="65">
        <v>1255.674</v>
      </c>
      <c r="AO58" s="67"/>
      <c r="AP58" s="67"/>
      <c r="AQ58" s="67"/>
    </row>
    <row r="61" spans="1:43" x14ac:dyDescent="0.15">
      <c r="A61" s="461" t="s">
        <v>458</v>
      </c>
      <c r="B61" s="118"/>
      <c r="C61" s="118"/>
      <c r="D61" s="31"/>
      <c r="AP61" t="s">
        <v>315</v>
      </c>
    </row>
    <row r="62" spans="1:43" x14ac:dyDescent="0.15">
      <c r="A62" s="43"/>
      <c r="B62" s="43">
        <v>1</v>
      </c>
      <c r="C62" s="43">
        <v>2</v>
      </c>
      <c r="D62" s="43">
        <v>3</v>
      </c>
      <c r="E62" s="43">
        <v>4</v>
      </c>
      <c r="F62" s="43">
        <v>5</v>
      </c>
      <c r="G62" s="43">
        <v>6</v>
      </c>
      <c r="H62" s="43">
        <v>7</v>
      </c>
      <c r="I62" s="43">
        <v>8</v>
      </c>
      <c r="J62" s="43">
        <v>9</v>
      </c>
      <c r="K62" s="43">
        <v>10</v>
      </c>
      <c r="L62" s="43">
        <v>11</v>
      </c>
      <c r="M62" s="43">
        <v>12</v>
      </c>
      <c r="N62" s="43">
        <v>13</v>
      </c>
      <c r="O62" s="43">
        <v>14</v>
      </c>
      <c r="P62" s="43">
        <v>15</v>
      </c>
      <c r="Q62" s="43">
        <v>16</v>
      </c>
      <c r="R62" s="43">
        <v>17</v>
      </c>
      <c r="S62" s="43">
        <v>18</v>
      </c>
      <c r="T62" s="43">
        <v>19</v>
      </c>
      <c r="U62" s="43">
        <v>20</v>
      </c>
      <c r="V62" s="43">
        <v>21</v>
      </c>
      <c r="W62" s="43">
        <v>22</v>
      </c>
      <c r="X62" s="43">
        <v>23</v>
      </c>
      <c r="Y62" s="43">
        <v>24</v>
      </c>
      <c r="Z62" s="43">
        <v>25</v>
      </c>
      <c r="AA62" s="43">
        <v>26</v>
      </c>
      <c r="AB62" s="43">
        <v>27</v>
      </c>
      <c r="AC62" s="43">
        <v>28</v>
      </c>
      <c r="AD62" s="43">
        <v>29</v>
      </c>
      <c r="AE62" s="43">
        <v>30</v>
      </c>
      <c r="AF62" s="43">
        <v>31</v>
      </c>
      <c r="AG62" s="43">
        <v>32</v>
      </c>
      <c r="AH62" s="43">
        <v>33</v>
      </c>
      <c r="AI62" s="43">
        <v>34</v>
      </c>
      <c r="AJ62" s="43">
        <v>35</v>
      </c>
      <c r="AK62" s="43">
        <v>36</v>
      </c>
      <c r="AL62" s="43">
        <v>37</v>
      </c>
      <c r="AM62" s="43">
        <v>38</v>
      </c>
      <c r="AN62" s="43">
        <v>39</v>
      </c>
      <c r="AO62" s="43">
        <v>40</v>
      </c>
      <c r="AP62" s="43">
        <v>41</v>
      </c>
      <c r="AQ62" s="43"/>
    </row>
    <row r="63" spans="1:43" x14ac:dyDescent="0.15">
      <c r="B63" t="s">
        <v>51</v>
      </c>
      <c r="C63" t="s">
        <v>47</v>
      </c>
      <c r="D63" t="s">
        <v>47</v>
      </c>
      <c r="E63" t="s">
        <v>47</v>
      </c>
      <c r="F63" t="s">
        <v>41</v>
      </c>
      <c r="G63" t="s">
        <v>41</v>
      </c>
      <c r="H63" t="s">
        <v>41</v>
      </c>
      <c r="I63" t="s">
        <v>41</v>
      </c>
      <c r="J63" t="s">
        <v>41</v>
      </c>
      <c r="K63" t="s">
        <v>35</v>
      </c>
      <c r="L63" t="s">
        <v>35</v>
      </c>
      <c r="M63" t="s">
        <v>35</v>
      </c>
      <c r="N63" t="s">
        <v>35</v>
      </c>
      <c r="O63" t="s">
        <v>35</v>
      </c>
      <c r="P63" t="s">
        <v>28</v>
      </c>
      <c r="Q63" t="s">
        <v>28</v>
      </c>
      <c r="R63" t="s">
        <v>28</v>
      </c>
      <c r="S63" t="s">
        <v>28</v>
      </c>
      <c r="T63" t="s">
        <v>28</v>
      </c>
      <c r="U63" t="s">
        <v>28</v>
      </c>
      <c r="V63" t="s">
        <v>23</v>
      </c>
      <c r="W63" t="s">
        <v>23</v>
      </c>
      <c r="X63" t="s">
        <v>23</v>
      </c>
      <c r="Y63" t="s">
        <v>23</v>
      </c>
      <c r="Z63" t="s">
        <v>15</v>
      </c>
      <c r="AA63" t="s">
        <v>15</v>
      </c>
      <c r="AB63" t="s">
        <v>15</v>
      </c>
      <c r="AC63" t="s">
        <v>15</v>
      </c>
      <c r="AD63" t="s">
        <v>15</v>
      </c>
      <c r="AE63" t="s">
        <v>15</v>
      </c>
      <c r="AF63" t="s">
        <v>15</v>
      </c>
      <c r="AG63" t="s">
        <v>9</v>
      </c>
      <c r="AH63" t="s">
        <v>9</v>
      </c>
      <c r="AI63" t="s">
        <v>9</v>
      </c>
      <c r="AJ63" t="s">
        <v>9</v>
      </c>
      <c r="AK63" t="s">
        <v>9</v>
      </c>
      <c r="AL63" t="s">
        <v>6</v>
      </c>
      <c r="AM63" t="s">
        <v>6</v>
      </c>
      <c r="AN63" t="s">
        <v>2</v>
      </c>
      <c r="AO63" t="s">
        <v>2</v>
      </c>
      <c r="AP63" t="s">
        <v>2</v>
      </c>
      <c r="AQ63" t="s">
        <v>223</v>
      </c>
    </row>
    <row r="64" spans="1:43" x14ac:dyDescent="0.15">
      <c r="A64" s="61"/>
      <c r="B64" s="61" t="s">
        <v>50</v>
      </c>
      <c r="C64" s="61" t="s">
        <v>49</v>
      </c>
      <c r="D64" s="61" t="s">
        <v>48</v>
      </c>
      <c r="E64" s="61" t="s">
        <v>46</v>
      </c>
      <c r="F64" s="61" t="s">
        <v>45</v>
      </c>
      <c r="G64" s="61" t="s">
        <v>44</v>
      </c>
      <c r="H64" s="61" t="s">
        <v>43</v>
      </c>
      <c r="I64" s="61" t="s">
        <v>42</v>
      </c>
      <c r="J64" s="61" t="s">
        <v>40</v>
      </c>
      <c r="K64" s="61" t="s">
        <v>39</v>
      </c>
      <c r="L64" s="61" t="s">
        <v>38</v>
      </c>
      <c r="M64" s="61" t="s">
        <v>37</v>
      </c>
      <c r="N64" s="61" t="s">
        <v>36</v>
      </c>
      <c r="O64" s="61" t="s">
        <v>34</v>
      </c>
      <c r="P64" s="61" t="s">
        <v>33</v>
      </c>
      <c r="Q64" s="61" t="s">
        <v>32</v>
      </c>
      <c r="R64" s="61" t="s">
        <v>31</v>
      </c>
      <c r="S64" s="61" t="s">
        <v>30</v>
      </c>
      <c r="T64" s="61" t="s">
        <v>29</v>
      </c>
      <c r="U64" s="61" t="s">
        <v>27</v>
      </c>
      <c r="V64" s="61" t="s">
        <v>26</v>
      </c>
      <c r="W64" s="61" t="s">
        <v>25</v>
      </c>
      <c r="X64" s="61" t="s">
        <v>24</v>
      </c>
      <c r="Y64" s="61" t="s">
        <v>22</v>
      </c>
      <c r="Z64" s="61" t="s">
        <v>21</v>
      </c>
      <c r="AA64" s="61" t="s">
        <v>20</v>
      </c>
      <c r="AB64" s="61" t="s">
        <v>19</v>
      </c>
      <c r="AC64" s="61" t="s">
        <v>18</v>
      </c>
      <c r="AD64" s="61" t="s">
        <v>17</v>
      </c>
      <c r="AE64" s="61" t="s">
        <v>16</v>
      </c>
      <c r="AF64" s="61" t="s">
        <v>14</v>
      </c>
      <c r="AG64" s="61" t="s">
        <v>13</v>
      </c>
      <c r="AH64" s="61" t="s">
        <v>12</v>
      </c>
      <c r="AI64" s="61" t="s">
        <v>11</v>
      </c>
      <c r="AJ64" s="61" t="s">
        <v>10</v>
      </c>
      <c r="AK64" s="61" t="s">
        <v>8</v>
      </c>
      <c r="AL64" s="61" t="s">
        <v>444</v>
      </c>
      <c r="AM64" s="61" t="s">
        <v>5</v>
      </c>
      <c r="AN64" s="61" t="s">
        <v>4</v>
      </c>
      <c r="AO64" s="61" t="s">
        <v>3</v>
      </c>
      <c r="AP64" s="61" t="s">
        <v>1</v>
      </c>
      <c r="AQ64" s="61"/>
    </row>
    <row r="65" spans="1:43" x14ac:dyDescent="0.15">
      <c r="A65" t="s">
        <v>158</v>
      </c>
      <c r="B65" s="117">
        <v>2780</v>
      </c>
      <c r="C65" s="101">
        <v>437.13400000000001</v>
      </c>
      <c r="D65" s="101">
        <v>217.72</v>
      </c>
      <c r="E65" s="101">
        <v>17.95</v>
      </c>
      <c r="F65" s="101">
        <v>32.81</v>
      </c>
      <c r="G65" s="101">
        <v>115.629</v>
      </c>
      <c r="H65" s="101">
        <v>0</v>
      </c>
      <c r="I65" s="101">
        <v>135.952</v>
      </c>
      <c r="J65" s="101">
        <v>0</v>
      </c>
      <c r="K65" s="101">
        <v>282.48599999999999</v>
      </c>
      <c r="L65" s="101">
        <v>99.721000000000004</v>
      </c>
      <c r="M65" s="101">
        <v>46.026000000000003</v>
      </c>
      <c r="N65" s="101">
        <v>0</v>
      </c>
      <c r="O65" s="101">
        <v>0</v>
      </c>
      <c r="P65" s="101">
        <v>38.426000000000002</v>
      </c>
      <c r="Q65" s="101">
        <v>122.682</v>
      </c>
      <c r="R65" s="101">
        <v>69.137</v>
      </c>
      <c r="S65" s="101">
        <v>48.107999999999997</v>
      </c>
      <c r="T65" s="101">
        <v>95.674000000000007</v>
      </c>
      <c r="U65" s="101">
        <v>0</v>
      </c>
      <c r="V65" s="101">
        <v>737.19299999999998</v>
      </c>
      <c r="W65" s="101">
        <v>13.31</v>
      </c>
      <c r="X65" s="101">
        <v>0</v>
      </c>
      <c r="Y65" s="101">
        <v>0</v>
      </c>
      <c r="Z65" s="101">
        <v>103.947</v>
      </c>
      <c r="AA65" s="101">
        <v>20.446000000000002</v>
      </c>
      <c r="AB65" s="101">
        <v>127.822</v>
      </c>
      <c r="AC65" s="101">
        <v>10.89</v>
      </c>
      <c r="AD65" s="101">
        <v>15.638999999999999</v>
      </c>
      <c r="AE65" s="101">
        <v>0</v>
      </c>
      <c r="AF65" s="101">
        <v>37.508000000000003</v>
      </c>
      <c r="AG65" s="101">
        <v>128</v>
      </c>
      <c r="AH65" s="101">
        <v>9.6</v>
      </c>
      <c r="AI65" s="101">
        <v>25.442</v>
      </c>
      <c r="AJ65" s="101">
        <v>5.1239999999999997</v>
      </c>
      <c r="AK65" s="101">
        <v>0</v>
      </c>
      <c r="AL65" s="101">
        <v>53.457000000000001</v>
      </c>
      <c r="AM65" s="101">
        <v>35.725000000000001</v>
      </c>
      <c r="AN65" s="101">
        <v>104.669</v>
      </c>
      <c r="AO65" s="101">
        <v>170.60499999999999</v>
      </c>
      <c r="AP65" s="101">
        <v>112.04</v>
      </c>
      <c r="AQ65" s="54">
        <f>SUM(B65:AP65)</f>
        <v>6250.8720000000012</v>
      </c>
    </row>
    <row r="66" spans="1:43" x14ac:dyDescent="0.15">
      <c r="A66" t="s">
        <v>159</v>
      </c>
      <c r="B66" s="117">
        <v>1470</v>
      </c>
      <c r="C66" s="101">
        <v>0</v>
      </c>
      <c r="D66" s="101">
        <v>2.7850000000000001</v>
      </c>
      <c r="E66" s="101">
        <v>0</v>
      </c>
      <c r="F66" s="101">
        <v>0</v>
      </c>
      <c r="G66" s="101">
        <v>22.050999999999998</v>
      </c>
      <c r="H66" s="101">
        <v>6.4139999999999997</v>
      </c>
      <c r="I66" s="101">
        <v>2.8740000000000001</v>
      </c>
      <c r="J66" s="101">
        <v>12.183</v>
      </c>
      <c r="K66" s="101">
        <v>12.811999999999999</v>
      </c>
      <c r="L66" s="101">
        <v>3.9180000000000001</v>
      </c>
      <c r="M66" s="101">
        <v>26.593</v>
      </c>
      <c r="N66" s="101">
        <v>0</v>
      </c>
      <c r="O66" s="101">
        <v>0</v>
      </c>
      <c r="P66" s="101">
        <v>3</v>
      </c>
      <c r="Q66" s="101">
        <v>3.7069999999999999</v>
      </c>
      <c r="R66" s="101">
        <v>0</v>
      </c>
      <c r="S66" s="101">
        <v>0</v>
      </c>
      <c r="T66" s="101">
        <v>8.8409999999999993</v>
      </c>
      <c r="U66" s="101">
        <v>5.944</v>
      </c>
      <c r="V66" s="101">
        <v>99.117999999999995</v>
      </c>
      <c r="W66" s="101">
        <v>4.7359999999999998</v>
      </c>
      <c r="X66" s="101">
        <v>0</v>
      </c>
      <c r="Y66" s="101">
        <v>2.2999999999999998</v>
      </c>
      <c r="Z66" s="101">
        <v>8.7110000000000003</v>
      </c>
      <c r="AA66" s="101">
        <v>23.856000000000002</v>
      </c>
      <c r="AB66" s="101">
        <v>107.316</v>
      </c>
      <c r="AC66" s="101">
        <v>14.548999999999999</v>
      </c>
      <c r="AD66" s="101">
        <v>3.3159999999999998</v>
      </c>
      <c r="AE66" s="101">
        <v>0</v>
      </c>
      <c r="AF66" s="101">
        <v>0.37</v>
      </c>
      <c r="AG66" s="101">
        <v>748</v>
      </c>
      <c r="AH66" s="101">
        <v>1.4930000000000001</v>
      </c>
      <c r="AI66" s="101">
        <v>12.452</v>
      </c>
      <c r="AJ66" s="101">
        <v>79.179000000000002</v>
      </c>
      <c r="AK66" s="101">
        <v>182.94</v>
      </c>
      <c r="AL66" s="101">
        <v>11.496</v>
      </c>
      <c r="AM66" s="101">
        <v>4.452</v>
      </c>
      <c r="AN66" s="101">
        <v>444.75299999999999</v>
      </c>
      <c r="AO66" s="101">
        <v>53.612000000000002</v>
      </c>
      <c r="AP66" s="101">
        <v>12.09</v>
      </c>
      <c r="AQ66" s="54">
        <f t="shared" ref="AQ66:AQ71" si="14">SUM(B66:AP66)</f>
        <v>3395.8610000000008</v>
      </c>
    </row>
    <row r="67" spans="1:43" x14ac:dyDescent="0.15">
      <c r="A67" t="s">
        <v>160</v>
      </c>
      <c r="B67" s="117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2.23</v>
      </c>
      <c r="H67" s="101">
        <v>0</v>
      </c>
      <c r="I67" s="101">
        <v>0</v>
      </c>
      <c r="J67" s="101">
        <v>0.61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1.4E-2</v>
      </c>
      <c r="X67" s="101">
        <v>0</v>
      </c>
      <c r="Y67" s="101">
        <v>0</v>
      </c>
      <c r="Z67" s="101">
        <v>0</v>
      </c>
      <c r="AA67" s="101">
        <v>0</v>
      </c>
      <c r="AB67" s="101">
        <v>0.66700000000000004</v>
      </c>
      <c r="AC67" s="101">
        <v>0.64900000000000002</v>
      </c>
      <c r="AD67" s="101">
        <v>0</v>
      </c>
      <c r="AE67" s="101">
        <v>0</v>
      </c>
      <c r="AF67" s="101">
        <v>1.85</v>
      </c>
      <c r="AG67" s="101">
        <v>228</v>
      </c>
      <c r="AH67" s="101">
        <v>132.459</v>
      </c>
      <c r="AI67" s="101">
        <v>0.439</v>
      </c>
      <c r="AJ67" s="101">
        <v>149.06899999999999</v>
      </c>
      <c r="AK67" s="101">
        <v>44.906999999999996</v>
      </c>
      <c r="AL67" s="101">
        <v>28.927</v>
      </c>
      <c r="AM67" s="101">
        <v>0.26100000000000001</v>
      </c>
      <c r="AN67" s="101">
        <v>12.887</v>
      </c>
      <c r="AO67" s="101">
        <v>6.718</v>
      </c>
      <c r="AP67" s="101">
        <v>4.28</v>
      </c>
      <c r="AQ67" s="54">
        <f t="shared" si="14"/>
        <v>613.96699999999998</v>
      </c>
    </row>
    <row r="68" spans="1:43" x14ac:dyDescent="0.15">
      <c r="A68" t="s">
        <v>161</v>
      </c>
      <c r="B68" s="117">
        <v>120</v>
      </c>
      <c r="C68" s="101">
        <v>0</v>
      </c>
      <c r="D68" s="101">
        <v>10.284000000000001</v>
      </c>
      <c r="E68" s="101">
        <v>0</v>
      </c>
      <c r="F68" s="101">
        <v>0.312</v>
      </c>
      <c r="G68" s="101">
        <v>0</v>
      </c>
      <c r="H68" s="101">
        <v>0</v>
      </c>
      <c r="I68" s="101">
        <v>8.8130000000000006</v>
      </c>
      <c r="J68" s="101">
        <v>6.2229999999999999</v>
      </c>
      <c r="K68" s="101">
        <v>0</v>
      </c>
      <c r="L68" s="101">
        <v>4.1180000000000003</v>
      </c>
      <c r="M68" s="101">
        <v>0</v>
      </c>
      <c r="N68" s="101">
        <v>0</v>
      </c>
      <c r="O68" s="101">
        <v>0</v>
      </c>
      <c r="P68" s="101">
        <v>13.391</v>
      </c>
      <c r="Q68" s="101">
        <v>13.606</v>
      </c>
      <c r="R68" s="101">
        <v>0</v>
      </c>
      <c r="S68" s="101">
        <v>27.312000000000001</v>
      </c>
      <c r="T68" s="101">
        <v>37.472999999999999</v>
      </c>
      <c r="U68" s="101">
        <v>6.9370000000000003</v>
      </c>
      <c r="V68" s="101">
        <v>0</v>
      </c>
      <c r="W68" s="101">
        <v>11.865</v>
      </c>
      <c r="X68" s="101">
        <v>2.234</v>
      </c>
      <c r="Y68" s="101">
        <v>3</v>
      </c>
      <c r="Z68" s="101">
        <v>11.132</v>
      </c>
      <c r="AA68" s="101">
        <v>0</v>
      </c>
      <c r="AB68" s="101">
        <v>10.468999999999999</v>
      </c>
      <c r="AC68" s="101">
        <v>16.125</v>
      </c>
      <c r="AD68" s="101">
        <v>0</v>
      </c>
      <c r="AE68" s="101">
        <v>5.5529999999999999</v>
      </c>
      <c r="AF68" s="101">
        <v>33.158999999999999</v>
      </c>
      <c r="AG68" s="101">
        <v>0</v>
      </c>
      <c r="AH68" s="101">
        <v>18.283000000000001</v>
      </c>
      <c r="AI68" s="101">
        <v>78.748999999999995</v>
      </c>
      <c r="AJ68" s="101">
        <v>47.384999999999998</v>
      </c>
      <c r="AK68" s="101">
        <v>0</v>
      </c>
      <c r="AL68" s="101">
        <v>11.677</v>
      </c>
      <c r="AM68" s="101">
        <v>59.704999999999998</v>
      </c>
      <c r="AN68" s="101">
        <v>46.597000000000001</v>
      </c>
      <c r="AO68" s="101">
        <v>121.473</v>
      </c>
      <c r="AP68" s="101">
        <v>35.32</v>
      </c>
      <c r="AQ68" s="54">
        <f t="shared" si="14"/>
        <v>761.19500000000005</v>
      </c>
    </row>
    <row r="69" spans="1:43" x14ac:dyDescent="0.15">
      <c r="A69" t="s">
        <v>162</v>
      </c>
      <c r="B69" s="117">
        <v>0</v>
      </c>
      <c r="C69" s="101">
        <v>0</v>
      </c>
      <c r="D69" s="101">
        <v>4.9939999999999998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0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54">
        <f t="shared" si="14"/>
        <v>4.9939999999999998</v>
      </c>
    </row>
    <row r="70" spans="1:43" x14ac:dyDescent="0.15">
      <c r="A70" t="s">
        <v>163</v>
      </c>
      <c r="B70" s="117">
        <v>10</v>
      </c>
      <c r="C70" s="101">
        <v>0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8.2929999999999993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0.64900000000000002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28</v>
      </c>
      <c r="AO70" s="101">
        <v>0.79300000000000004</v>
      </c>
      <c r="AP70" s="101">
        <v>17.649999999999999</v>
      </c>
      <c r="AQ70" s="54">
        <f t="shared" si="14"/>
        <v>65.384999999999991</v>
      </c>
    </row>
    <row r="71" spans="1:43" x14ac:dyDescent="0.15">
      <c r="A71" t="s">
        <v>164</v>
      </c>
      <c r="B71" s="117">
        <v>390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5.9930000000000003</v>
      </c>
      <c r="I71" s="101">
        <v>7.4420000000000002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26.878</v>
      </c>
      <c r="Q71" s="101">
        <v>16.643999999999998</v>
      </c>
      <c r="R71" s="101">
        <v>0</v>
      </c>
      <c r="S71" s="101">
        <v>0</v>
      </c>
      <c r="T71" s="101">
        <v>15.661</v>
      </c>
      <c r="U71" s="101">
        <v>4.0979999999999999</v>
      </c>
      <c r="V71" s="101">
        <v>105.31399999999999</v>
      </c>
      <c r="W71" s="101">
        <v>0</v>
      </c>
      <c r="X71" s="101">
        <v>0</v>
      </c>
      <c r="Y71" s="101">
        <v>2</v>
      </c>
      <c r="Z71" s="101">
        <v>0</v>
      </c>
      <c r="AA71" s="101">
        <v>0</v>
      </c>
      <c r="AB71" s="101">
        <v>34.595999999999997</v>
      </c>
      <c r="AC71" s="101">
        <v>31.861999999999998</v>
      </c>
      <c r="AD71" s="101">
        <v>0</v>
      </c>
      <c r="AE71" s="101">
        <v>0</v>
      </c>
      <c r="AF71" s="101">
        <v>0</v>
      </c>
      <c r="AG71" s="101">
        <v>0</v>
      </c>
      <c r="AH71" s="101">
        <v>17.981999999999999</v>
      </c>
      <c r="AI71" s="101">
        <v>7.5810000000000004</v>
      </c>
      <c r="AJ71" s="101">
        <v>2.653</v>
      </c>
      <c r="AK71" s="101">
        <v>0</v>
      </c>
      <c r="AL71" s="101">
        <v>8.2289999999999992</v>
      </c>
      <c r="AM71" s="101">
        <v>0</v>
      </c>
      <c r="AN71" s="101">
        <v>3</v>
      </c>
      <c r="AO71" s="101">
        <v>66.688000000000002</v>
      </c>
      <c r="AP71" s="101">
        <v>0</v>
      </c>
      <c r="AQ71" s="54">
        <f t="shared" si="14"/>
        <v>746.62099999999998</v>
      </c>
    </row>
    <row r="72" spans="1:43" x14ac:dyDescent="0.15">
      <c r="A72" s="67" t="s">
        <v>300</v>
      </c>
      <c r="B72" s="357">
        <v>4510</v>
      </c>
      <c r="C72" s="66">
        <f t="shared" ref="C72:AQ72" si="15">SUM(C65:C71)</f>
        <v>437.13400000000001</v>
      </c>
      <c r="D72" s="66">
        <f t="shared" si="15"/>
        <v>235.78299999999999</v>
      </c>
      <c r="E72" s="66">
        <f t="shared" si="15"/>
        <v>17.95</v>
      </c>
      <c r="F72" s="66">
        <f t="shared" si="15"/>
        <v>33.122</v>
      </c>
      <c r="G72" s="66">
        <f t="shared" si="15"/>
        <v>139.91</v>
      </c>
      <c r="H72" s="66">
        <f t="shared" si="15"/>
        <v>12.407</v>
      </c>
      <c r="I72" s="66">
        <f t="shared" si="15"/>
        <v>155.08099999999999</v>
      </c>
      <c r="J72" s="66">
        <f t="shared" si="15"/>
        <v>27.308999999999997</v>
      </c>
      <c r="K72" s="66">
        <f t="shared" si="15"/>
        <v>295.298</v>
      </c>
      <c r="L72" s="66">
        <f t="shared" si="15"/>
        <v>107.75700000000001</v>
      </c>
      <c r="M72" s="66">
        <f t="shared" si="15"/>
        <v>72.619</v>
      </c>
      <c r="N72" s="66">
        <f t="shared" si="15"/>
        <v>0</v>
      </c>
      <c r="O72" s="66">
        <f t="shared" si="15"/>
        <v>0</v>
      </c>
      <c r="P72" s="66">
        <f t="shared" si="15"/>
        <v>81.694999999999993</v>
      </c>
      <c r="Q72" s="66">
        <f t="shared" si="15"/>
        <v>156.63900000000001</v>
      </c>
      <c r="R72" s="66">
        <f t="shared" si="15"/>
        <v>69.137</v>
      </c>
      <c r="S72" s="66">
        <f t="shared" si="15"/>
        <v>75.42</v>
      </c>
      <c r="T72" s="66">
        <f t="shared" si="15"/>
        <v>157.649</v>
      </c>
      <c r="U72" s="66">
        <f t="shared" si="15"/>
        <v>16.978999999999999</v>
      </c>
      <c r="V72" s="66">
        <f t="shared" si="15"/>
        <v>941.62499999999989</v>
      </c>
      <c r="W72" s="66">
        <f t="shared" si="15"/>
        <v>29.924999999999997</v>
      </c>
      <c r="X72" s="66">
        <f t="shared" si="15"/>
        <v>2.234</v>
      </c>
      <c r="Y72" s="66">
        <f t="shared" si="15"/>
        <v>7.3</v>
      </c>
      <c r="Z72" s="66">
        <f t="shared" si="15"/>
        <v>123.79</v>
      </c>
      <c r="AA72" s="66">
        <f t="shared" si="15"/>
        <v>44.302000000000007</v>
      </c>
      <c r="AB72" s="66">
        <f t="shared" si="15"/>
        <v>280.87</v>
      </c>
      <c r="AC72" s="66">
        <f t="shared" si="15"/>
        <v>74.724000000000004</v>
      </c>
      <c r="AD72" s="66">
        <f t="shared" si="15"/>
        <v>18.954999999999998</v>
      </c>
      <c r="AE72" s="66">
        <f t="shared" si="15"/>
        <v>5.5529999999999999</v>
      </c>
      <c r="AF72" s="66">
        <f t="shared" si="15"/>
        <v>72.887</v>
      </c>
      <c r="AG72" s="66">
        <f t="shared" si="15"/>
        <v>1104</v>
      </c>
      <c r="AH72" s="66">
        <f t="shared" si="15"/>
        <v>179.81699999999998</v>
      </c>
      <c r="AI72" s="66">
        <f t="shared" si="15"/>
        <v>124.663</v>
      </c>
      <c r="AJ72" s="66">
        <f t="shared" si="15"/>
        <v>283.41000000000003</v>
      </c>
      <c r="AK72" s="66">
        <f t="shared" si="15"/>
        <v>227.84699999999998</v>
      </c>
      <c r="AL72" s="66">
        <f t="shared" si="15"/>
        <v>113.78599999999999</v>
      </c>
      <c r="AM72" s="66">
        <f t="shared" si="15"/>
        <v>100.143</v>
      </c>
      <c r="AN72" s="66">
        <f t="shared" si="15"/>
        <v>639.90599999999995</v>
      </c>
      <c r="AO72" s="66">
        <f t="shared" si="15"/>
        <v>419.88899999999995</v>
      </c>
      <c r="AP72" s="66">
        <f t="shared" si="15"/>
        <v>181.38</v>
      </c>
      <c r="AQ72" s="66">
        <f t="shared" si="15"/>
        <v>11838.895000000002</v>
      </c>
    </row>
    <row r="74" spans="1:43" x14ac:dyDescent="0.15">
      <c r="A74" t="s">
        <v>158</v>
      </c>
      <c r="B74" s="54">
        <v>2800</v>
      </c>
      <c r="C74" s="68">
        <f>SUM(C65:E65)</f>
        <v>672.80400000000009</v>
      </c>
      <c r="F74" s="54">
        <f>SUM(F65:J65)</f>
        <v>284.39100000000002</v>
      </c>
      <c r="K74" s="54">
        <f>SUM(K65:O65)</f>
        <v>428.233</v>
      </c>
      <c r="P74" s="54">
        <f>SUM(P65:U65)</f>
        <v>374.02700000000004</v>
      </c>
      <c r="V74" s="54">
        <f>SUM(V65:Y65)</f>
        <v>750.50299999999993</v>
      </c>
      <c r="Z74" s="54">
        <f>SUM(Z65:AF65)</f>
        <v>316.25200000000001</v>
      </c>
      <c r="AG74" s="54">
        <f>SUM(AG65:AK65)</f>
        <v>168.166</v>
      </c>
      <c r="AL74" s="54">
        <f>SUM(AL65:AM65)</f>
        <v>89.182000000000002</v>
      </c>
      <c r="AN74" s="54">
        <f>SUM(AN65:AP65)</f>
        <v>387.31400000000002</v>
      </c>
    </row>
    <row r="75" spans="1:43" x14ac:dyDescent="0.15">
      <c r="A75" t="s">
        <v>159</v>
      </c>
      <c r="B75" s="54">
        <v>1360</v>
      </c>
      <c r="C75" s="68">
        <f t="shared" ref="C75:C80" si="16">SUM(C66:E66)</f>
        <v>2.7850000000000001</v>
      </c>
      <c r="F75" s="54">
        <f t="shared" ref="F75:F80" si="17">SUM(F66:J66)</f>
        <v>43.521999999999991</v>
      </c>
      <c r="K75" s="54">
        <f t="shared" ref="K75:K80" si="18">SUM(K66:O66)</f>
        <v>43.323</v>
      </c>
      <c r="P75" s="54">
        <f t="shared" ref="P75:P80" si="19">SUM(P66:U66)</f>
        <v>21.491999999999997</v>
      </c>
      <c r="V75" s="54">
        <f t="shared" ref="V75:V80" si="20">SUM(V66:Y66)</f>
        <v>106.154</v>
      </c>
      <c r="Z75" s="54">
        <f t="shared" ref="Z75:Z80" si="21">SUM(Z66:AF66)</f>
        <v>158.11800000000002</v>
      </c>
      <c r="AG75" s="54">
        <f t="shared" ref="AG75:AG80" si="22">SUM(AG66:AK66)</f>
        <v>1024.0640000000001</v>
      </c>
      <c r="AL75" s="54">
        <f t="shared" ref="AL75:AL80" si="23">SUM(AL66:AM66)</f>
        <v>15.948</v>
      </c>
      <c r="AN75" s="54">
        <f t="shared" ref="AN75:AN80" si="24">SUM(AN66:AP66)</f>
        <v>510.45499999999998</v>
      </c>
    </row>
    <row r="76" spans="1:43" x14ac:dyDescent="0.15">
      <c r="A76" t="s">
        <v>160</v>
      </c>
      <c r="B76" s="54">
        <v>0</v>
      </c>
      <c r="C76" s="68">
        <f t="shared" si="16"/>
        <v>0</v>
      </c>
      <c r="F76" s="54">
        <f t="shared" si="17"/>
        <v>2.84</v>
      </c>
      <c r="K76" s="54">
        <f t="shared" si="18"/>
        <v>0</v>
      </c>
      <c r="P76" s="54">
        <f t="shared" si="19"/>
        <v>0</v>
      </c>
      <c r="V76" s="54">
        <f t="shared" si="20"/>
        <v>1.4E-2</v>
      </c>
      <c r="Z76" s="54">
        <f t="shared" si="21"/>
        <v>3.1660000000000004</v>
      </c>
      <c r="AG76" s="54">
        <f t="shared" si="22"/>
        <v>554.87400000000002</v>
      </c>
      <c r="AL76" s="54">
        <f t="shared" si="23"/>
        <v>29.187999999999999</v>
      </c>
      <c r="AN76" s="54">
        <f t="shared" si="24"/>
        <v>23.885000000000002</v>
      </c>
    </row>
    <row r="77" spans="1:43" x14ac:dyDescent="0.15">
      <c r="A77" t="s">
        <v>161</v>
      </c>
      <c r="B77" s="54">
        <v>70</v>
      </c>
      <c r="C77" s="68">
        <f t="shared" si="16"/>
        <v>10.284000000000001</v>
      </c>
      <c r="F77" s="54">
        <f t="shared" si="17"/>
        <v>15.347999999999999</v>
      </c>
      <c r="K77" s="54">
        <f t="shared" si="18"/>
        <v>4.1180000000000003</v>
      </c>
      <c r="P77" s="54">
        <f t="shared" si="19"/>
        <v>98.718999999999994</v>
      </c>
      <c r="V77" s="54">
        <f t="shared" si="20"/>
        <v>17.099</v>
      </c>
      <c r="Z77" s="54">
        <f t="shared" si="21"/>
        <v>76.437999999999988</v>
      </c>
      <c r="AG77" s="54">
        <f t="shared" si="22"/>
        <v>144.417</v>
      </c>
      <c r="AL77" s="54">
        <f t="shared" si="23"/>
        <v>71.382000000000005</v>
      </c>
      <c r="AN77" s="54">
        <f t="shared" si="24"/>
        <v>203.39</v>
      </c>
    </row>
    <row r="78" spans="1:43" x14ac:dyDescent="0.15">
      <c r="A78" t="s">
        <v>162</v>
      </c>
      <c r="B78" s="54">
        <v>0</v>
      </c>
      <c r="C78" s="68">
        <f t="shared" si="16"/>
        <v>4.9939999999999998</v>
      </c>
      <c r="F78" s="54">
        <f t="shared" si="17"/>
        <v>0</v>
      </c>
      <c r="K78" s="54">
        <f t="shared" si="18"/>
        <v>0</v>
      </c>
      <c r="P78" s="54">
        <f t="shared" si="19"/>
        <v>0</v>
      </c>
      <c r="V78" s="54">
        <f t="shared" si="20"/>
        <v>0</v>
      </c>
      <c r="Z78" s="54">
        <f t="shared" si="21"/>
        <v>0</v>
      </c>
      <c r="AG78" s="54">
        <f t="shared" si="22"/>
        <v>0</v>
      </c>
      <c r="AL78" s="54">
        <f t="shared" si="23"/>
        <v>0</v>
      </c>
      <c r="AN78" s="54">
        <f t="shared" si="24"/>
        <v>0</v>
      </c>
    </row>
    <row r="79" spans="1:43" x14ac:dyDescent="0.15">
      <c r="A79" t="s">
        <v>163</v>
      </c>
      <c r="B79" s="54">
        <v>50</v>
      </c>
      <c r="C79" s="68">
        <f t="shared" si="16"/>
        <v>0</v>
      </c>
      <c r="F79" s="54">
        <f t="shared" si="17"/>
        <v>8.2929999999999993</v>
      </c>
      <c r="K79" s="54">
        <f t="shared" si="18"/>
        <v>0</v>
      </c>
      <c r="P79" s="54">
        <f t="shared" si="19"/>
        <v>0</v>
      </c>
      <c r="V79" s="54">
        <f t="shared" si="20"/>
        <v>0</v>
      </c>
      <c r="Z79" s="54">
        <f t="shared" si="21"/>
        <v>0.64900000000000002</v>
      </c>
      <c r="AG79" s="54">
        <f t="shared" si="22"/>
        <v>0</v>
      </c>
      <c r="AL79" s="54">
        <f t="shared" si="23"/>
        <v>0</v>
      </c>
      <c r="AN79" s="54">
        <f t="shared" si="24"/>
        <v>46.442999999999998</v>
      </c>
    </row>
    <row r="80" spans="1:43" x14ac:dyDescent="0.15">
      <c r="A80" t="s">
        <v>164</v>
      </c>
      <c r="B80" s="54">
        <v>230</v>
      </c>
      <c r="C80" s="68">
        <f t="shared" si="16"/>
        <v>0</v>
      </c>
      <c r="F80" s="54">
        <f t="shared" si="17"/>
        <v>13.435</v>
      </c>
      <c r="K80" s="54">
        <f t="shared" si="18"/>
        <v>0</v>
      </c>
      <c r="P80" s="54">
        <f t="shared" si="19"/>
        <v>63.280999999999999</v>
      </c>
      <c r="V80" s="54">
        <f t="shared" si="20"/>
        <v>107.31399999999999</v>
      </c>
      <c r="Z80" s="54">
        <f t="shared" si="21"/>
        <v>66.457999999999998</v>
      </c>
      <c r="AG80" s="54">
        <f t="shared" si="22"/>
        <v>28.215999999999998</v>
      </c>
      <c r="AL80" s="54">
        <f t="shared" si="23"/>
        <v>8.2289999999999992</v>
      </c>
      <c r="AN80" s="54">
        <f t="shared" si="24"/>
        <v>69.688000000000002</v>
      </c>
    </row>
    <row r="81" spans="1:43" x14ac:dyDescent="0.15">
      <c r="A81" s="67" t="s">
        <v>300</v>
      </c>
      <c r="B81" s="65">
        <v>4510</v>
      </c>
      <c r="C81" s="65">
        <f>SUM(C74:C80)</f>
        <v>690.86700000000008</v>
      </c>
      <c r="D81" s="67"/>
      <c r="E81" s="67"/>
      <c r="F81" s="65">
        <f>SUM(F74:F80)</f>
        <v>367.82900000000001</v>
      </c>
      <c r="G81" s="67"/>
      <c r="H81" s="67"/>
      <c r="I81" s="67"/>
      <c r="J81" s="67"/>
      <c r="K81" s="65">
        <f>SUM(K74:K80)</f>
        <v>475.67399999999998</v>
      </c>
      <c r="L81" s="67"/>
      <c r="M81" s="67"/>
      <c r="N81" s="67"/>
      <c r="O81" s="67"/>
      <c r="P81" s="65">
        <f>SUM(P74:P80)</f>
        <v>557.51900000000001</v>
      </c>
      <c r="Q81" s="67"/>
      <c r="R81" s="67"/>
      <c r="S81" s="67"/>
      <c r="T81" s="67"/>
      <c r="U81" s="67"/>
      <c r="V81" s="65">
        <f>SUM(V74:V80)</f>
        <v>981.08399999999995</v>
      </c>
      <c r="W81" s="67"/>
      <c r="X81" s="67"/>
      <c r="Y81" s="67"/>
      <c r="Z81" s="65">
        <f>SUM(Z74:Z80)</f>
        <v>621.0809999999999</v>
      </c>
      <c r="AA81" s="67"/>
      <c r="AB81" s="67"/>
      <c r="AC81" s="67"/>
      <c r="AD81" s="67"/>
      <c r="AE81" s="67"/>
      <c r="AF81" s="67"/>
      <c r="AG81" s="65">
        <f>SUM(AG74:AG80)</f>
        <v>1919.7369999999999</v>
      </c>
      <c r="AH81" s="67"/>
      <c r="AI81" s="67"/>
      <c r="AJ81" s="67"/>
      <c r="AK81" s="67"/>
      <c r="AL81" s="65">
        <f>SUM(AL74:AL80)</f>
        <v>213.92899999999997</v>
      </c>
      <c r="AM81" s="67"/>
      <c r="AN81" s="65">
        <f>SUM(AN74:AN80)</f>
        <v>1241.175</v>
      </c>
      <c r="AO81" s="67"/>
      <c r="AP81" s="67"/>
      <c r="AQ81" s="67"/>
    </row>
    <row r="84" spans="1:43" x14ac:dyDescent="0.15">
      <c r="A84" s="508" t="s">
        <v>525</v>
      </c>
      <c r="B84" s="448"/>
      <c r="C84" s="448"/>
      <c r="D84" s="448"/>
      <c r="AP84" t="s">
        <v>315</v>
      </c>
    </row>
    <row r="85" spans="1:43" x14ac:dyDescent="0.15">
      <c r="A85" s="43"/>
      <c r="B85" s="43">
        <v>1</v>
      </c>
      <c r="C85" s="43">
        <v>2</v>
      </c>
      <c r="D85" s="43">
        <v>3</v>
      </c>
      <c r="E85" s="43">
        <v>4</v>
      </c>
      <c r="F85" s="43">
        <v>5</v>
      </c>
      <c r="G85" s="43">
        <v>6</v>
      </c>
      <c r="H85" s="43">
        <v>7</v>
      </c>
      <c r="I85" s="43">
        <v>8</v>
      </c>
      <c r="J85" s="43">
        <v>9</v>
      </c>
      <c r="K85" s="43">
        <v>10</v>
      </c>
      <c r="L85" s="43">
        <v>11</v>
      </c>
      <c r="M85" s="43">
        <v>12</v>
      </c>
      <c r="N85" s="43">
        <v>13</v>
      </c>
      <c r="O85" s="43">
        <v>14</v>
      </c>
      <c r="P85" s="43">
        <v>15</v>
      </c>
      <c r="Q85" s="43">
        <v>16</v>
      </c>
      <c r="R85" s="43">
        <v>17</v>
      </c>
      <c r="S85" s="43">
        <v>18</v>
      </c>
      <c r="T85" s="43">
        <v>19</v>
      </c>
      <c r="U85" s="43">
        <v>20</v>
      </c>
      <c r="V85" s="43">
        <v>21</v>
      </c>
      <c r="W85" s="43">
        <v>22</v>
      </c>
      <c r="X85" s="43">
        <v>23</v>
      </c>
      <c r="Y85" s="43">
        <v>24</v>
      </c>
      <c r="Z85" s="43">
        <v>25</v>
      </c>
      <c r="AA85" s="43">
        <v>26</v>
      </c>
      <c r="AB85" s="43">
        <v>27</v>
      </c>
      <c r="AC85" s="43">
        <v>28</v>
      </c>
      <c r="AD85" s="43">
        <v>29</v>
      </c>
      <c r="AE85" s="43">
        <v>30</v>
      </c>
      <c r="AF85" s="43">
        <v>31</v>
      </c>
      <c r="AG85" s="43">
        <v>32</v>
      </c>
      <c r="AH85" s="43">
        <v>33</v>
      </c>
      <c r="AI85" s="43">
        <v>34</v>
      </c>
      <c r="AJ85" s="43">
        <v>35</v>
      </c>
      <c r="AK85" s="43">
        <v>36</v>
      </c>
      <c r="AL85" s="43">
        <v>37</v>
      </c>
      <c r="AM85" s="43">
        <v>38</v>
      </c>
      <c r="AN85" s="43">
        <v>39</v>
      </c>
      <c r="AO85" s="43">
        <v>40</v>
      </c>
      <c r="AP85" s="43">
        <v>41</v>
      </c>
      <c r="AQ85" s="43"/>
    </row>
    <row r="86" spans="1:43" x14ac:dyDescent="0.15">
      <c r="B86" t="s">
        <v>51</v>
      </c>
      <c r="C86" t="s">
        <v>47</v>
      </c>
      <c r="D86" t="s">
        <v>47</v>
      </c>
      <c r="E86" t="s">
        <v>47</v>
      </c>
      <c r="F86" t="s">
        <v>41</v>
      </c>
      <c r="G86" t="s">
        <v>41</v>
      </c>
      <c r="H86" t="s">
        <v>41</v>
      </c>
      <c r="I86" t="s">
        <v>41</v>
      </c>
      <c r="J86" t="s">
        <v>41</v>
      </c>
      <c r="K86" t="s">
        <v>35</v>
      </c>
      <c r="L86" t="s">
        <v>35</v>
      </c>
      <c r="M86" t="s">
        <v>35</v>
      </c>
      <c r="N86" t="s">
        <v>35</v>
      </c>
      <c r="O86" t="s">
        <v>35</v>
      </c>
      <c r="P86" t="s">
        <v>28</v>
      </c>
      <c r="Q86" t="s">
        <v>28</v>
      </c>
      <c r="R86" t="s">
        <v>28</v>
      </c>
      <c r="S86" t="s">
        <v>28</v>
      </c>
      <c r="T86" t="s">
        <v>28</v>
      </c>
      <c r="U86" t="s">
        <v>28</v>
      </c>
      <c r="V86" t="s">
        <v>23</v>
      </c>
      <c r="W86" t="s">
        <v>23</v>
      </c>
      <c r="X86" t="s">
        <v>23</v>
      </c>
      <c r="Y86" t="s">
        <v>23</v>
      </c>
      <c r="Z86" t="s">
        <v>15</v>
      </c>
      <c r="AA86" t="s">
        <v>15</v>
      </c>
      <c r="AB86" t="s">
        <v>15</v>
      </c>
      <c r="AC86" t="s">
        <v>15</v>
      </c>
      <c r="AD86" t="s">
        <v>15</v>
      </c>
      <c r="AE86" t="s">
        <v>15</v>
      </c>
      <c r="AF86" t="s">
        <v>15</v>
      </c>
      <c r="AG86" t="s">
        <v>9</v>
      </c>
      <c r="AH86" t="s">
        <v>9</v>
      </c>
      <c r="AI86" t="s">
        <v>9</v>
      </c>
      <c r="AJ86" t="s">
        <v>9</v>
      </c>
      <c r="AK86" t="s">
        <v>9</v>
      </c>
      <c r="AL86" t="s">
        <v>6</v>
      </c>
      <c r="AM86" t="s">
        <v>6</v>
      </c>
      <c r="AN86" t="s">
        <v>2</v>
      </c>
      <c r="AO86" t="s">
        <v>2</v>
      </c>
      <c r="AP86" t="s">
        <v>2</v>
      </c>
      <c r="AQ86" t="s">
        <v>223</v>
      </c>
    </row>
    <row r="87" spans="1:43" x14ac:dyDescent="0.15">
      <c r="A87" s="61"/>
      <c r="B87" s="61" t="s">
        <v>50</v>
      </c>
      <c r="C87" s="61" t="s">
        <v>49</v>
      </c>
      <c r="D87" s="61" t="s">
        <v>48</v>
      </c>
      <c r="E87" s="61" t="s">
        <v>46</v>
      </c>
      <c r="F87" s="61" t="s">
        <v>45</v>
      </c>
      <c r="G87" s="61" t="s">
        <v>44</v>
      </c>
      <c r="H87" s="61" t="s">
        <v>43</v>
      </c>
      <c r="I87" s="61" t="s">
        <v>42</v>
      </c>
      <c r="J87" s="61" t="s">
        <v>40</v>
      </c>
      <c r="K87" s="61" t="s">
        <v>39</v>
      </c>
      <c r="L87" s="61" t="s">
        <v>38</v>
      </c>
      <c r="M87" s="61" t="s">
        <v>37</v>
      </c>
      <c r="N87" s="61" t="s">
        <v>36</v>
      </c>
      <c r="O87" s="61" t="s">
        <v>34</v>
      </c>
      <c r="P87" s="61" t="s">
        <v>33</v>
      </c>
      <c r="Q87" s="61" t="s">
        <v>32</v>
      </c>
      <c r="R87" s="61" t="s">
        <v>31</v>
      </c>
      <c r="S87" s="61" t="s">
        <v>30</v>
      </c>
      <c r="T87" s="61" t="s">
        <v>29</v>
      </c>
      <c r="U87" s="61" t="s">
        <v>27</v>
      </c>
      <c r="V87" s="61" t="s">
        <v>26</v>
      </c>
      <c r="W87" s="61" t="s">
        <v>25</v>
      </c>
      <c r="X87" s="61" t="s">
        <v>24</v>
      </c>
      <c r="Y87" s="61" t="s">
        <v>22</v>
      </c>
      <c r="Z87" s="61" t="s">
        <v>21</v>
      </c>
      <c r="AA87" s="61" t="s">
        <v>20</v>
      </c>
      <c r="AB87" s="61" t="s">
        <v>19</v>
      </c>
      <c r="AC87" s="61" t="s">
        <v>18</v>
      </c>
      <c r="AD87" s="61" t="s">
        <v>17</v>
      </c>
      <c r="AE87" s="61" t="s">
        <v>16</v>
      </c>
      <c r="AF87" s="61" t="s">
        <v>14</v>
      </c>
      <c r="AG87" s="61" t="s">
        <v>13</v>
      </c>
      <c r="AH87" s="61" t="s">
        <v>12</v>
      </c>
      <c r="AI87" s="61" t="s">
        <v>11</v>
      </c>
      <c r="AJ87" s="61" t="s">
        <v>10</v>
      </c>
      <c r="AK87" s="61" t="s">
        <v>8</v>
      </c>
      <c r="AL87" s="61" t="s">
        <v>444</v>
      </c>
      <c r="AM87" s="61" t="s">
        <v>5</v>
      </c>
      <c r="AN87" s="61" t="s">
        <v>4</v>
      </c>
      <c r="AO87" s="61" t="s">
        <v>3</v>
      </c>
      <c r="AP87" s="61" t="s">
        <v>1</v>
      </c>
      <c r="AQ87" s="61"/>
    </row>
    <row r="88" spans="1:43" x14ac:dyDescent="0.15">
      <c r="A88" t="s">
        <v>158</v>
      </c>
      <c r="B88" s="101">
        <v>1343.1338949610586</v>
      </c>
      <c r="C88" s="101">
        <v>269.84800000000001</v>
      </c>
      <c r="D88" s="101">
        <v>133.98400000000001</v>
      </c>
      <c r="E88" s="101">
        <v>16.495000000000001</v>
      </c>
      <c r="F88" s="101">
        <v>18.896000000000001</v>
      </c>
      <c r="G88" s="101">
        <v>83.519000000000005</v>
      </c>
      <c r="H88" s="101">
        <v>3.4809999999999999</v>
      </c>
      <c r="I88" s="101">
        <v>89.182000000000002</v>
      </c>
      <c r="J88" s="101">
        <v>0</v>
      </c>
      <c r="K88" s="101">
        <v>191.43100000000001</v>
      </c>
      <c r="L88" s="101">
        <v>75.754999999999995</v>
      </c>
      <c r="M88" s="101">
        <v>43.103999999999999</v>
      </c>
      <c r="N88" s="101">
        <v>0</v>
      </c>
      <c r="O88" s="101">
        <v>0</v>
      </c>
      <c r="P88" s="101">
        <v>26.821000000000002</v>
      </c>
      <c r="Q88" s="101">
        <v>93.998000000000005</v>
      </c>
      <c r="R88" s="101">
        <v>48.942999999999998</v>
      </c>
      <c r="S88" s="101">
        <v>39.537999999999997</v>
      </c>
      <c r="T88" s="101">
        <v>38.835000000000001</v>
      </c>
      <c r="U88" s="101">
        <v>0</v>
      </c>
      <c r="V88" s="101">
        <v>354.863</v>
      </c>
      <c r="W88" s="101">
        <v>13.664</v>
      </c>
      <c r="X88" s="101">
        <v>0</v>
      </c>
      <c r="Y88" s="101">
        <v>0</v>
      </c>
      <c r="Z88" s="101">
        <v>88.971000000000004</v>
      </c>
      <c r="AA88" s="101">
        <v>14.327999999999999</v>
      </c>
      <c r="AB88" s="101">
        <v>92.165000000000006</v>
      </c>
      <c r="AC88" s="101">
        <v>8.7119999999999997</v>
      </c>
      <c r="AD88" s="101">
        <v>11.183999999999999</v>
      </c>
      <c r="AE88" s="101">
        <v>0</v>
      </c>
      <c r="AF88" s="101">
        <v>13.579000000000001</v>
      </c>
      <c r="AG88" s="101">
        <v>63</v>
      </c>
      <c r="AH88" s="101">
        <v>9.1630000000000003</v>
      </c>
      <c r="AI88" s="101">
        <v>22.303000000000001</v>
      </c>
      <c r="AJ88" s="101">
        <v>4.1849999999999996</v>
      </c>
      <c r="AK88" s="101">
        <v>0</v>
      </c>
      <c r="AL88" s="101">
        <v>27.404</v>
      </c>
      <c r="AM88" s="101">
        <v>24.402999999999999</v>
      </c>
      <c r="AN88" s="101">
        <v>52.621000000000002</v>
      </c>
      <c r="AO88" s="101">
        <v>82.289000000000001</v>
      </c>
      <c r="AP88" s="101">
        <v>73.88</v>
      </c>
      <c r="AQ88" s="54">
        <f>SUM(B88:AP88)</f>
        <v>3473.6778949610589</v>
      </c>
    </row>
    <row r="89" spans="1:43" x14ac:dyDescent="0.15">
      <c r="A89" t="s">
        <v>159</v>
      </c>
      <c r="B89" s="101">
        <v>862.99699430388284</v>
      </c>
      <c r="C89" s="101">
        <v>0</v>
      </c>
      <c r="D89" s="101">
        <v>0</v>
      </c>
      <c r="E89" s="101">
        <v>0</v>
      </c>
      <c r="F89" s="101">
        <v>0</v>
      </c>
      <c r="G89" s="101">
        <v>16.385000000000002</v>
      </c>
      <c r="H89" s="101">
        <v>0</v>
      </c>
      <c r="I89" s="101">
        <v>1.335</v>
      </c>
      <c r="J89" s="101">
        <v>5.5460000000000003</v>
      </c>
      <c r="K89" s="101">
        <v>5.4909999999999997</v>
      </c>
      <c r="L89" s="101">
        <v>0.628</v>
      </c>
      <c r="M89" s="101">
        <v>19.634</v>
      </c>
      <c r="N89" s="101">
        <v>0</v>
      </c>
      <c r="O89" s="101">
        <v>0</v>
      </c>
      <c r="P89" s="101">
        <v>2</v>
      </c>
      <c r="Q89" s="101">
        <v>1.8540000000000001</v>
      </c>
      <c r="R89" s="101">
        <v>0</v>
      </c>
      <c r="S89" s="101">
        <v>0</v>
      </c>
      <c r="T89" s="101">
        <v>3.19</v>
      </c>
      <c r="U89" s="101">
        <v>2.5409999999999999</v>
      </c>
      <c r="V89" s="101">
        <v>68.262</v>
      </c>
      <c r="W89" s="101">
        <v>1.8</v>
      </c>
      <c r="X89" s="101">
        <v>0</v>
      </c>
      <c r="Y89" s="101">
        <v>2.8</v>
      </c>
      <c r="Z89" s="101">
        <v>5.0069999999999997</v>
      </c>
      <c r="AA89" s="101">
        <v>7.39</v>
      </c>
      <c r="AB89" s="101">
        <v>69.323999999999998</v>
      </c>
      <c r="AC89" s="101">
        <v>11.638999999999999</v>
      </c>
      <c r="AD89" s="101">
        <v>5.2</v>
      </c>
      <c r="AE89" s="101">
        <v>0</v>
      </c>
      <c r="AF89" s="101">
        <v>0.249</v>
      </c>
      <c r="AG89" s="101">
        <v>394</v>
      </c>
      <c r="AH89" s="101">
        <v>0.54700000000000004</v>
      </c>
      <c r="AI89" s="101">
        <v>12.571999999999999</v>
      </c>
      <c r="AJ89" s="101">
        <v>64.67</v>
      </c>
      <c r="AK89" s="101">
        <v>106.06</v>
      </c>
      <c r="AL89" s="101">
        <v>6.3860000000000001</v>
      </c>
      <c r="AM89" s="101">
        <v>2.726</v>
      </c>
      <c r="AN89" s="101">
        <v>296.84100000000001</v>
      </c>
      <c r="AO89" s="101">
        <v>32.241999999999997</v>
      </c>
      <c r="AP89" s="101">
        <v>6.52</v>
      </c>
      <c r="AQ89" s="54">
        <f t="shared" ref="AQ89:AQ94" si="25">SUM(B89:AP89)</f>
        <v>2015.8359943038829</v>
      </c>
    </row>
    <row r="90" spans="1:43" x14ac:dyDescent="0.15">
      <c r="A90" t="s">
        <v>160</v>
      </c>
      <c r="B90" s="101">
        <v>0</v>
      </c>
      <c r="C90" s="101">
        <v>0</v>
      </c>
      <c r="D90" s="101">
        <v>0</v>
      </c>
      <c r="E90" s="101">
        <v>0</v>
      </c>
      <c r="F90" s="101">
        <v>0</v>
      </c>
      <c r="G90" s="101">
        <v>0.93500000000000005</v>
      </c>
      <c r="H90" s="101">
        <v>0</v>
      </c>
      <c r="I90" s="101">
        <v>0</v>
      </c>
      <c r="J90" s="101">
        <v>0.22900000000000001</v>
      </c>
      <c r="K90" s="101">
        <v>0</v>
      </c>
      <c r="L90" s="101">
        <v>0</v>
      </c>
      <c r="M90" s="101">
        <v>0</v>
      </c>
      <c r="N90" s="101">
        <v>0</v>
      </c>
      <c r="O90" s="101">
        <v>0</v>
      </c>
      <c r="P90" s="101"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2.3E-2</v>
      </c>
      <c r="X90" s="101">
        <v>0</v>
      </c>
      <c r="Y90" s="101">
        <v>0</v>
      </c>
      <c r="Z90" s="101">
        <v>0</v>
      </c>
      <c r="AA90" s="101">
        <v>0</v>
      </c>
      <c r="AB90" s="101">
        <v>0.27400000000000002</v>
      </c>
      <c r="AC90" s="101">
        <v>0.51900000000000002</v>
      </c>
      <c r="AD90" s="101">
        <v>0</v>
      </c>
      <c r="AE90" s="101">
        <v>0</v>
      </c>
      <c r="AF90" s="101">
        <v>1.008</v>
      </c>
      <c r="AG90" s="101">
        <v>130</v>
      </c>
      <c r="AH90" s="101">
        <v>15.192</v>
      </c>
      <c r="AI90" s="101">
        <v>1.6060000000000001</v>
      </c>
      <c r="AJ90" s="101">
        <v>121.752</v>
      </c>
      <c r="AK90" s="101">
        <v>30.510999999999999</v>
      </c>
      <c r="AL90" s="101">
        <v>16.657</v>
      </c>
      <c r="AM90" s="101">
        <v>2.5000000000000001E-2</v>
      </c>
      <c r="AN90" s="101">
        <v>3.4550000000000001</v>
      </c>
      <c r="AO90" s="101">
        <v>3.71</v>
      </c>
      <c r="AP90" s="101">
        <v>1.82</v>
      </c>
      <c r="AQ90" s="54">
        <f t="shared" si="25"/>
        <v>327.71599999999995</v>
      </c>
    </row>
    <row r="91" spans="1:43" x14ac:dyDescent="0.15">
      <c r="A91" t="s">
        <v>161</v>
      </c>
      <c r="B91" s="101">
        <v>32.128119746576814</v>
      </c>
      <c r="C91" s="101">
        <v>0</v>
      </c>
      <c r="D91" s="101">
        <v>4.5750000000000002</v>
      </c>
      <c r="E91" s="101">
        <v>0</v>
      </c>
      <c r="F91" s="101">
        <v>0</v>
      </c>
      <c r="G91" s="101">
        <v>0</v>
      </c>
      <c r="H91" s="101">
        <v>0</v>
      </c>
      <c r="I91" s="101">
        <v>4.9219999999999997</v>
      </c>
      <c r="J91" s="101">
        <v>0.83199999999999996</v>
      </c>
      <c r="K91" s="101">
        <v>0</v>
      </c>
      <c r="L91" s="166">
        <v>2</v>
      </c>
      <c r="M91" s="101">
        <v>0</v>
      </c>
      <c r="N91" s="101">
        <v>0</v>
      </c>
      <c r="O91" s="101">
        <v>0</v>
      </c>
      <c r="P91" s="101">
        <v>4.6269999999999998</v>
      </c>
      <c r="Q91" s="101">
        <v>2.2400000000000002</v>
      </c>
      <c r="R91" s="101">
        <v>0</v>
      </c>
      <c r="S91" s="101">
        <v>13.175000000000001</v>
      </c>
      <c r="T91" s="101">
        <v>2.1</v>
      </c>
      <c r="U91" s="101">
        <v>5.8860000000000001</v>
      </c>
      <c r="V91" s="101">
        <v>0</v>
      </c>
      <c r="W91" s="101">
        <v>29.021000000000001</v>
      </c>
      <c r="X91" s="101">
        <v>2.7080000000000002</v>
      </c>
      <c r="Y91" s="101">
        <v>3</v>
      </c>
      <c r="Z91" s="101">
        <v>6.5140000000000002</v>
      </c>
      <c r="AA91" s="101">
        <v>0</v>
      </c>
      <c r="AB91" s="101">
        <v>6.9690000000000003</v>
      </c>
      <c r="AC91" s="101">
        <v>12.9</v>
      </c>
      <c r="AD91" s="101">
        <v>0</v>
      </c>
      <c r="AE91" s="101">
        <v>2.3849999999999998</v>
      </c>
      <c r="AF91" s="101">
        <v>19.308</v>
      </c>
      <c r="AG91" s="101">
        <v>0</v>
      </c>
      <c r="AH91" s="101">
        <v>8.7200000000000006</v>
      </c>
      <c r="AI91" s="101">
        <v>14.116</v>
      </c>
      <c r="AJ91" s="101">
        <v>38.701999999999998</v>
      </c>
      <c r="AK91" s="101">
        <v>0</v>
      </c>
      <c r="AL91" s="101">
        <v>4.6829999999999998</v>
      </c>
      <c r="AM91" s="101">
        <v>8.9890000000000008</v>
      </c>
      <c r="AN91" s="101">
        <v>32.746000000000002</v>
      </c>
      <c r="AO91" s="101">
        <v>53.911999999999999</v>
      </c>
      <c r="AP91" s="101">
        <v>17.350000000000001</v>
      </c>
      <c r="AQ91" s="54">
        <f t="shared" si="25"/>
        <v>334.50811974657677</v>
      </c>
    </row>
    <row r="92" spans="1:43" x14ac:dyDescent="0.15">
      <c r="A92" t="s">
        <v>162</v>
      </c>
      <c r="B92" s="101">
        <v>0</v>
      </c>
      <c r="C92" s="101">
        <v>0</v>
      </c>
      <c r="D92" s="101">
        <v>0.96199999999999997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66">
        <v>0</v>
      </c>
      <c r="M92" s="101">
        <v>0</v>
      </c>
      <c r="N92" s="101">
        <v>0</v>
      </c>
      <c r="O92" s="101">
        <v>0</v>
      </c>
      <c r="P92" s="101"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101">
        <v>0</v>
      </c>
      <c r="X92" s="101">
        <v>0</v>
      </c>
      <c r="Y92" s="101">
        <v>0</v>
      </c>
      <c r="Z92" s="101">
        <v>0</v>
      </c>
      <c r="AA92" s="101">
        <v>0</v>
      </c>
      <c r="AB92" s="101">
        <v>0</v>
      </c>
      <c r="AC92" s="101">
        <v>0</v>
      </c>
      <c r="AD92" s="101">
        <v>0</v>
      </c>
      <c r="AE92" s="101">
        <v>0</v>
      </c>
      <c r="AF92" s="101">
        <v>0</v>
      </c>
      <c r="AG92" s="101">
        <v>0</v>
      </c>
      <c r="AH92" s="101">
        <v>0</v>
      </c>
      <c r="AI92" s="101">
        <v>0</v>
      </c>
      <c r="AJ92" s="101">
        <v>0</v>
      </c>
      <c r="AK92" s="101">
        <v>0</v>
      </c>
      <c r="AL92" s="101">
        <v>0</v>
      </c>
      <c r="AM92" s="101">
        <v>0</v>
      </c>
      <c r="AN92" s="101">
        <v>0</v>
      </c>
      <c r="AO92" s="101">
        <v>0</v>
      </c>
      <c r="AP92" s="101">
        <v>0</v>
      </c>
      <c r="AQ92" s="54">
        <f t="shared" si="25"/>
        <v>0.96199999999999997</v>
      </c>
    </row>
    <row r="93" spans="1:43" x14ac:dyDescent="0.15">
      <c r="A93" t="s">
        <v>163</v>
      </c>
      <c r="B93" s="101">
        <v>7.1395821659059591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3.5990000000000002</v>
      </c>
      <c r="K93" s="101">
        <v>0</v>
      </c>
      <c r="L93" s="101">
        <v>0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0.51900000000000002</v>
      </c>
      <c r="AD93" s="101">
        <v>0</v>
      </c>
      <c r="AE93" s="101">
        <v>0</v>
      </c>
      <c r="AF93" s="101">
        <v>0</v>
      </c>
      <c r="AG93" s="101">
        <v>0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28</v>
      </c>
      <c r="AO93" s="101">
        <v>0.26300000000000001</v>
      </c>
      <c r="AP93" s="101">
        <v>11.12</v>
      </c>
      <c r="AQ93" s="54">
        <f t="shared" si="25"/>
        <v>50.640582165905954</v>
      </c>
    </row>
    <row r="94" spans="1:43" x14ac:dyDescent="0.15">
      <c r="A94" t="s">
        <v>164</v>
      </c>
      <c r="B94" s="101">
        <v>74.965612742012567</v>
      </c>
      <c r="C94" s="101">
        <v>0</v>
      </c>
      <c r="D94" s="101">
        <v>0</v>
      </c>
      <c r="E94" s="101">
        <v>0</v>
      </c>
      <c r="F94" s="101">
        <v>0</v>
      </c>
      <c r="G94" s="101">
        <v>0</v>
      </c>
      <c r="H94" s="101">
        <v>4.532</v>
      </c>
      <c r="I94" s="101">
        <v>0</v>
      </c>
      <c r="J94" s="101">
        <v>0</v>
      </c>
      <c r="K94" s="101">
        <v>0</v>
      </c>
      <c r="L94" s="101">
        <v>0</v>
      </c>
      <c r="M94" s="101">
        <v>0</v>
      </c>
      <c r="N94" s="101">
        <v>0</v>
      </c>
      <c r="O94" s="101">
        <v>0</v>
      </c>
      <c r="P94" s="101">
        <v>16.411999999999999</v>
      </c>
      <c r="Q94" s="101">
        <v>7.5110000000000001</v>
      </c>
      <c r="R94" s="101">
        <v>0</v>
      </c>
      <c r="S94" s="101">
        <v>0</v>
      </c>
      <c r="T94" s="101">
        <v>11.724</v>
      </c>
      <c r="U94" s="101">
        <v>3.3220000000000001</v>
      </c>
      <c r="V94" s="101">
        <v>16.126000000000001</v>
      </c>
      <c r="W94" s="101">
        <v>0</v>
      </c>
      <c r="X94" s="101">
        <v>0</v>
      </c>
      <c r="Y94" s="101">
        <v>2</v>
      </c>
      <c r="Z94" s="101">
        <v>0</v>
      </c>
      <c r="AA94" s="101">
        <v>0</v>
      </c>
      <c r="AB94" s="101">
        <v>27.849</v>
      </c>
      <c r="AC94" s="101">
        <v>25.489000000000001</v>
      </c>
      <c r="AD94" s="101">
        <v>0</v>
      </c>
      <c r="AE94" s="101">
        <v>0</v>
      </c>
      <c r="AF94" s="101">
        <v>0</v>
      </c>
      <c r="AG94" s="101">
        <v>0</v>
      </c>
      <c r="AH94" s="101">
        <v>14.351000000000001</v>
      </c>
      <c r="AI94" s="101">
        <v>7.8579999999999997</v>
      </c>
      <c r="AJ94" s="101">
        <v>2.1680000000000001</v>
      </c>
      <c r="AK94" s="101">
        <v>0</v>
      </c>
      <c r="AL94" s="101">
        <v>21.837</v>
      </c>
      <c r="AM94" s="101">
        <v>26.957999999999998</v>
      </c>
      <c r="AN94" s="101">
        <v>3</v>
      </c>
      <c r="AO94" s="101">
        <v>47.656999999999996</v>
      </c>
      <c r="AP94" s="101">
        <v>0</v>
      </c>
      <c r="AQ94" s="54">
        <f t="shared" si="25"/>
        <v>313.75961274201251</v>
      </c>
    </row>
    <row r="95" spans="1:43" x14ac:dyDescent="0.15">
      <c r="A95" s="67" t="s">
        <v>300</v>
      </c>
      <c r="B95" s="66">
        <f t="shared" ref="B95:AQ95" si="26">SUM(B88:B94)</f>
        <v>2320.3642039194369</v>
      </c>
      <c r="C95" s="66">
        <f t="shared" si="26"/>
        <v>269.84800000000001</v>
      </c>
      <c r="D95" s="66">
        <f t="shared" si="26"/>
        <v>139.52099999999999</v>
      </c>
      <c r="E95" s="66">
        <f t="shared" si="26"/>
        <v>16.495000000000001</v>
      </c>
      <c r="F95" s="66">
        <f t="shared" si="26"/>
        <v>18.896000000000001</v>
      </c>
      <c r="G95" s="66">
        <f t="shared" si="26"/>
        <v>100.83900000000001</v>
      </c>
      <c r="H95" s="66">
        <f t="shared" si="26"/>
        <v>8.0129999999999999</v>
      </c>
      <c r="I95" s="66">
        <f t="shared" si="26"/>
        <v>95.438999999999993</v>
      </c>
      <c r="J95" s="66">
        <f t="shared" si="26"/>
        <v>10.206</v>
      </c>
      <c r="K95" s="66">
        <f t="shared" si="26"/>
        <v>196.92200000000003</v>
      </c>
      <c r="L95" s="66">
        <f t="shared" si="26"/>
        <v>78.382999999999996</v>
      </c>
      <c r="M95" s="66">
        <f t="shared" si="26"/>
        <v>62.738</v>
      </c>
      <c r="N95" s="66">
        <f t="shared" si="26"/>
        <v>0</v>
      </c>
      <c r="O95" s="66">
        <f t="shared" si="26"/>
        <v>0</v>
      </c>
      <c r="P95" s="66">
        <f t="shared" si="26"/>
        <v>49.86</v>
      </c>
      <c r="Q95" s="66">
        <f t="shared" si="26"/>
        <v>105.60299999999999</v>
      </c>
      <c r="R95" s="66">
        <f t="shared" si="26"/>
        <v>48.942999999999998</v>
      </c>
      <c r="S95" s="66">
        <f t="shared" si="26"/>
        <v>52.712999999999994</v>
      </c>
      <c r="T95" s="66">
        <f t="shared" si="26"/>
        <v>55.849000000000004</v>
      </c>
      <c r="U95" s="66">
        <f t="shared" si="26"/>
        <v>11.748999999999999</v>
      </c>
      <c r="V95" s="66">
        <f t="shared" si="26"/>
        <v>439.25099999999998</v>
      </c>
      <c r="W95" s="66">
        <f t="shared" si="26"/>
        <v>44.508000000000003</v>
      </c>
      <c r="X95" s="66">
        <f t="shared" si="26"/>
        <v>2.7080000000000002</v>
      </c>
      <c r="Y95" s="66">
        <f t="shared" si="26"/>
        <v>7.8</v>
      </c>
      <c r="Z95" s="66">
        <f t="shared" si="26"/>
        <v>100.492</v>
      </c>
      <c r="AA95" s="66">
        <f t="shared" si="26"/>
        <v>21.718</v>
      </c>
      <c r="AB95" s="66">
        <f t="shared" si="26"/>
        <v>196.58099999999999</v>
      </c>
      <c r="AC95" s="66">
        <f t="shared" si="26"/>
        <v>59.777999999999992</v>
      </c>
      <c r="AD95" s="66">
        <f t="shared" si="26"/>
        <v>16.384</v>
      </c>
      <c r="AE95" s="66">
        <f t="shared" si="26"/>
        <v>2.3849999999999998</v>
      </c>
      <c r="AF95" s="66">
        <f t="shared" si="26"/>
        <v>34.144000000000005</v>
      </c>
      <c r="AG95" s="66">
        <f t="shared" si="26"/>
        <v>587</v>
      </c>
      <c r="AH95" s="66">
        <f t="shared" si="26"/>
        <v>47.972999999999999</v>
      </c>
      <c r="AI95" s="66">
        <f t="shared" si="26"/>
        <v>58.454999999999998</v>
      </c>
      <c r="AJ95" s="66">
        <f t="shared" si="26"/>
        <v>231.477</v>
      </c>
      <c r="AK95" s="66">
        <f t="shared" si="26"/>
        <v>136.571</v>
      </c>
      <c r="AL95" s="66">
        <f t="shared" si="26"/>
        <v>76.966999999999999</v>
      </c>
      <c r="AM95" s="66">
        <f t="shared" si="26"/>
        <v>63.100999999999999</v>
      </c>
      <c r="AN95" s="66">
        <f t="shared" si="26"/>
        <v>416.66299999999995</v>
      </c>
      <c r="AO95" s="66">
        <f t="shared" si="26"/>
        <v>220.07299999999998</v>
      </c>
      <c r="AP95" s="66">
        <f t="shared" si="26"/>
        <v>110.69</v>
      </c>
      <c r="AQ95" s="66">
        <f t="shared" si="26"/>
        <v>6517.1002039194391</v>
      </c>
    </row>
    <row r="97" spans="1:43" x14ac:dyDescent="0.15">
      <c r="A97" t="s">
        <v>158</v>
      </c>
      <c r="B97" s="54">
        <v>2800</v>
      </c>
      <c r="C97" s="68">
        <f>SUM(C88:E88)</f>
        <v>420.327</v>
      </c>
      <c r="F97" s="54">
        <f>SUM(F88:J88)</f>
        <v>195.078</v>
      </c>
      <c r="K97" s="54">
        <f>SUM(K88:O88)</f>
        <v>310.29000000000002</v>
      </c>
      <c r="P97" s="54">
        <f>SUM(P88:U88)</f>
        <v>248.13500000000002</v>
      </c>
      <c r="V97" s="54">
        <f>SUM(V88:Y88)</f>
        <v>368.52699999999999</v>
      </c>
      <c r="Z97" s="54">
        <f>SUM(Z88:AF88)</f>
        <v>228.93899999999999</v>
      </c>
      <c r="AG97" s="54">
        <f>SUM(AG88:AK88)</f>
        <v>98.650999999999996</v>
      </c>
      <c r="AL97" s="54">
        <f>SUM(AL88:AM88)</f>
        <v>51.807000000000002</v>
      </c>
      <c r="AN97" s="54">
        <f>SUM(AN88:AP88)</f>
        <v>208.79</v>
      </c>
    </row>
    <row r="98" spans="1:43" x14ac:dyDescent="0.15">
      <c r="A98" t="s">
        <v>159</v>
      </c>
      <c r="B98" s="54">
        <v>1360</v>
      </c>
      <c r="C98" s="68">
        <f t="shared" ref="C98:C103" si="27">SUM(C89:E89)</f>
        <v>0</v>
      </c>
      <c r="F98" s="54">
        <f t="shared" ref="F98:F103" si="28">SUM(F89:J89)</f>
        <v>23.266000000000002</v>
      </c>
      <c r="K98" s="54">
        <f t="shared" ref="K98:K103" si="29">SUM(K89:O89)</f>
        <v>25.753</v>
      </c>
      <c r="P98" s="54">
        <f t="shared" ref="P98:P103" si="30">SUM(P89:U89)</f>
        <v>9.5850000000000009</v>
      </c>
      <c r="V98" s="54">
        <f t="shared" ref="V98:V103" si="31">SUM(V89:Y89)</f>
        <v>72.861999999999995</v>
      </c>
      <c r="Z98" s="54">
        <f t="shared" ref="Z98:Z103" si="32">SUM(Z89:AF89)</f>
        <v>98.808999999999997</v>
      </c>
      <c r="AG98" s="54">
        <f t="shared" ref="AG98:AG103" si="33">SUM(AG89:AK89)</f>
        <v>577.84900000000005</v>
      </c>
      <c r="AL98" s="54">
        <f t="shared" ref="AL98:AL103" si="34">SUM(AL89:AM89)</f>
        <v>9.1120000000000001</v>
      </c>
      <c r="AN98" s="54">
        <f t="shared" ref="AN98:AN103" si="35">SUM(AN89:AP89)</f>
        <v>335.60300000000001</v>
      </c>
    </row>
    <row r="99" spans="1:43" x14ac:dyDescent="0.15">
      <c r="A99" t="s">
        <v>160</v>
      </c>
      <c r="B99" s="54">
        <v>0</v>
      </c>
      <c r="C99" s="68">
        <f t="shared" si="27"/>
        <v>0</v>
      </c>
      <c r="F99" s="54">
        <f t="shared" si="28"/>
        <v>1.1640000000000001</v>
      </c>
      <c r="K99" s="54">
        <f t="shared" si="29"/>
        <v>0</v>
      </c>
      <c r="P99" s="54">
        <f t="shared" si="30"/>
        <v>0</v>
      </c>
      <c r="V99" s="54">
        <f t="shared" si="31"/>
        <v>2.3E-2</v>
      </c>
      <c r="Z99" s="54">
        <f t="shared" si="32"/>
        <v>1.8010000000000002</v>
      </c>
      <c r="AG99" s="54">
        <f t="shared" si="33"/>
        <v>299.06100000000004</v>
      </c>
      <c r="AL99" s="54">
        <f t="shared" si="34"/>
        <v>16.681999999999999</v>
      </c>
      <c r="AN99" s="54">
        <f t="shared" si="35"/>
        <v>8.9849999999999994</v>
      </c>
    </row>
    <row r="100" spans="1:43" x14ac:dyDescent="0.15">
      <c r="A100" t="s">
        <v>161</v>
      </c>
      <c r="B100" s="54">
        <v>70</v>
      </c>
      <c r="C100" s="68">
        <f t="shared" si="27"/>
        <v>4.5750000000000002</v>
      </c>
      <c r="F100" s="54">
        <f t="shared" si="28"/>
        <v>5.7539999999999996</v>
      </c>
      <c r="K100" s="54">
        <f t="shared" si="29"/>
        <v>2</v>
      </c>
      <c r="P100" s="54">
        <f t="shared" si="30"/>
        <v>28.028000000000002</v>
      </c>
      <c r="V100" s="54">
        <f t="shared" si="31"/>
        <v>34.728999999999999</v>
      </c>
      <c r="Z100" s="54">
        <f t="shared" si="32"/>
        <v>48.076000000000001</v>
      </c>
      <c r="AG100" s="54">
        <f t="shared" si="33"/>
        <v>61.537999999999997</v>
      </c>
      <c r="AL100" s="54">
        <f t="shared" si="34"/>
        <v>13.672000000000001</v>
      </c>
      <c r="AN100" s="54">
        <f t="shared" si="35"/>
        <v>104.00800000000001</v>
      </c>
    </row>
    <row r="101" spans="1:43" x14ac:dyDescent="0.15">
      <c r="A101" t="s">
        <v>162</v>
      </c>
      <c r="B101" s="54">
        <v>0</v>
      </c>
      <c r="C101" s="68">
        <f t="shared" si="27"/>
        <v>0.96199999999999997</v>
      </c>
      <c r="F101" s="54">
        <f t="shared" si="28"/>
        <v>0</v>
      </c>
      <c r="K101" s="54">
        <f t="shared" si="29"/>
        <v>0</v>
      </c>
      <c r="P101" s="54">
        <f t="shared" si="30"/>
        <v>0</v>
      </c>
      <c r="V101" s="54">
        <f t="shared" si="31"/>
        <v>0</v>
      </c>
      <c r="Z101" s="54">
        <f t="shared" si="32"/>
        <v>0</v>
      </c>
      <c r="AG101" s="54">
        <f t="shared" si="33"/>
        <v>0</v>
      </c>
      <c r="AL101" s="54">
        <f t="shared" si="34"/>
        <v>0</v>
      </c>
      <c r="AN101" s="54">
        <f t="shared" si="35"/>
        <v>0</v>
      </c>
    </row>
    <row r="102" spans="1:43" x14ac:dyDescent="0.15">
      <c r="A102" t="s">
        <v>163</v>
      </c>
      <c r="B102" s="54">
        <v>50</v>
      </c>
      <c r="C102" s="68">
        <f t="shared" si="27"/>
        <v>0</v>
      </c>
      <c r="F102" s="54">
        <f t="shared" si="28"/>
        <v>3.5990000000000002</v>
      </c>
      <c r="K102" s="54">
        <f t="shared" si="29"/>
        <v>0</v>
      </c>
      <c r="P102" s="54">
        <f t="shared" si="30"/>
        <v>0</v>
      </c>
      <c r="V102" s="54">
        <f t="shared" si="31"/>
        <v>0</v>
      </c>
      <c r="Z102" s="54">
        <f t="shared" si="32"/>
        <v>0.51900000000000002</v>
      </c>
      <c r="AG102" s="54">
        <f t="shared" si="33"/>
        <v>0</v>
      </c>
      <c r="AL102" s="54">
        <f t="shared" si="34"/>
        <v>0</v>
      </c>
      <c r="AN102" s="54">
        <f t="shared" si="35"/>
        <v>39.383000000000003</v>
      </c>
    </row>
    <row r="103" spans="1:43" x14ac:dyDescent="0.15">
      <c r="A103" t="s">
        <v>164</v>
      </c>
      <c r="B103" s="54">
        <v>230</v>
      </c>
      <c r="C103" s="68">
        <f t="shared" si="27"/>
        <v>0</v>
      </c>
      <c r="F103" s="54">
        <f t="shared" si="28"/>
        <v>4.532</v>
      </c>
      <c r="K103" s="54">
        <f t="shared" si="29"/>
        <v>0</v>
      </c>
      <c r="P103" s="54">
        <f t="shared" si="30"/>
        <v>38.969000000000001</v>
      </c>
      <c r="V103" s="54">
        <f t="shared" si="31"/>
        <v>18.126000000000001</v>
      </c>
      <c r="Z103" s="54">
        <f t="shared" si="32"/>
        <v>53.338000000000001</v>
      </c>
      <c r="AG103" s="54">
        <f t="shared" si="33"/>
        <v>24.376999999999999</v>
      </c>
      <c r="AL103" s="54">
        <f t="shared" si="34"/>
        <v>48.795000000000002</v>
      </c>
      <c r="AN103" s="54">
        <f t="shared" si="35"/>
        <v>50.656999999999996</v>
      </c>
    </row>
    <row r="104" spans="1:43" x14ac:dyDescent="0.15">
      <c r="A104" s="67" t="s">
        <v>300</v>
      </c>
      <c r="B104" s="65">
        <v>4510</v>
      </c>
      <c r="C104" s="65">
        <f>SUM(C97:C103)</f>
        <v>425.86399999999998</v>
      </c>
      <c r="D104" s="67"/>
      <c r="E104" s="67"/>
      <c r="F104" s="65">
        <f>SUM(F97:F103)</f>
        <v>233.39299999999997</v>
      </c>
      <c r="G104" s="67"/>
      <c r="H104" s="67"/>
      <c r="I104" s="67"/>
      <c r="J104" s="67"/>
      <c r="K104" s="65">
        <f>SUM(K97:K103)</f>
        <v>338.04300000000001</v>
      </c>
      <c r="L104" s="67"/>
      <c r="M104" s="67"/>
      <c r="N104" s="67"/>
      <c r="O104" s="67"/>
      <c r="P104" s="65">
        <f>SUM(P97:P103)</f>
        <v>324.71700000000004</v>
      </c>
      <c r="Q104" s="67"/>
      <c r="R104" s="67"/>
      <c r="S104" s="67"/>
      <c r="T104" s="67"/>
      <c r="U104" s="67"/>
      <c r="V104" s="65">
        <f>SUM(V97:V103)</f>
        <v>494.267</v>
      </c>
      <c r="W104" s="67"/>
      <c r="X104" s="67"/>
      <c r="Y104" s="67"/>
      <c r="Z104" s="65">
        <f>SUM(Z97:Z103)</f>
        <v>431.48200000000003</v>
      </c>
      <c r="AA104" s="67"/>
      <c r="AB104" s="67"/>
      <c r="AC104" s="67"/>
      <c r="AD104" s="67"/>
      <c r="AE104" s="67"/>
      <c r="AF104" s="67"/>
      <c r="AG104" s="65">
        <f>SUM(AG97:AG103)</f>
        <v>1061.4759999999999</v>
      </c>
      <c r="AH104" s="67"/>
      <c r="AI104" s="67"/>
      <c r="AJ104" s="67"/>
      <c r="AK104" s="67"/>
      <c r="AL104" s="65">
        <f>SUM(AL97:AL103)</f>
        <v>140.06799999999998</v>
      </c>
      <c r="AM104" s="67"/>
      <c r="AN104" s="65">
        <f>SUM(AN97:AN103)</f>
        <v>747.42600000000016</v>
      </c>
      <c r="AO104" s="67"/>
      <c r="AP104" s="67"/>
      <c r="AQ104" s="67"/>
    </row>
    <row r="107" spans="1:43" s="529" customFormat="1" x14ac:dyDescent="0.15">
      <c r="A107" s="608" t="s">
        <v>2196</v>
      </c>
      <c r="B107" s="608"/>
      <c r="C107" s="608"/>
      <c r="D107" s="608"/>
      <c r="AP107" s="529" t="s">
        <v>315</v>
      </c>
    </row>
    <row r="108" spans="1:43" s="529" customFormat="1" x14ac:dyDescent="0.15">
      <c r="A108" s="621"/>
      <c r="B108" s="621">
        <v>1</v>
      </c>
      <c r="C108" s="621">
        <v>2</v>
      </c>
      <c r="D108" s="621">
        <v>3</v>
      </c>
      <c r="E108" s="621">
        <v>4</v>
      </c>
      <c r="F108" s="621">
        <v>5</v>
      </c>
      <c r="G108" s="621">
        <v>6</v>
      </c>
      <c r="H108" s="621">
        <v>7</v>
      </c>
      <c r="I108" s="621">
        <v>8</v>
      </c>
      <c r="J108" s="621">
        <v>9</v>
      </c>
      <c r="K108" s="621">
        <v>10</v>
      </c>
      <c r="L108" s="621">
        <v>11</v>
      </c>
      <c r="M108" s="621">
        <v>12</v>
      </c>
      <c r="N108" s="621">
        <v>13</v>
      </c>
      <c r="O108" s="621">
        <v>14</v>
      </c>
      <c r="P108" s="621">
        <v>15</v>
      </c>
      <c r="Q108" s="621">
        <v>16</v>
      </c>
      <c r="R108" s="621">
        <v>17</v>
      </c>
      <c r="S108" s="621">
        <v>18</v>
      </c>
      <c r="T108" s="621">
        <v>19</v>
      </c>
      <c r="U108" s="621">
        <v>20</v>
      </c>
      <c r="V108" s="621">
        <v>21</v>
      </c>
      <c r="W108" s="621">
        <v>22</v>
      </c>
      <c r="X108" s="621">
        <v>23</v>
      </c>
      <c r="Y108" s="621">
        <v>24</v>
      </c>
      <c r="Z108" s="621">
        <v>25</v>
      </c>
      <c r="AA108" s="621">
        <v>26</v>
      </c>
      <c r="AB108" s="621">
        <v>27</v>
      </c>
      <c r="AC108" s="621">
        <v>28</v>
      </c>
      <c r="AD108" s="621">
        <v>29</v>
      </c>
      <c r="AE108" s="621">
        <v>30</v>
      </c>
      <c r="AF108" s="621">
        <v>31</v>
      </c>
      <c r="AG108" s="621">
        <v>32</v>
      </c>
      <c r="AH108" s="621">
        <v>33</v>
      </c>
      <c r="AI108" s="621">
        <v>34</v>
      </c>
      <c r="AJ108" s="621">
        <v>35</v>
      </c>
      <c r="AK108" s="621">
        <v>36</v>
      </c>
      <c r="AL108" s="621">
        <v>37</v>
      </c>
      <c r="AM108" s="621">
        <v>38</v>
      </c>
      <c r="AN108" s="621">
        <v>39</v>
      </c>
      <c r="AO108" s="621">
        <v>40</v>
      </c>
      <c r="AP108" s="621">
        <v>41</v>
      </c>
      <c r="AQ108" s="621"/>
    </row>
    <row r="109" spans="1:43" s="529" customFormat="1" x14ac:dyDescent="0.15">
      <c r="B109" s="529" t="s">
        <v>51</v>
      </c>
      <c r="C109" s="529" t="s">
        <v>47</v>
      </c>
      <c r="D109" s="529" t="s">
        <v>47</v>
      </c>
      <c r="E109" s="529" t="s">
        <v>47</v>
      </c>
      <c r="F109" s="529" t="s">
        <v>41</v>
      </c>
      <c r="G109" s="529" t="s">
        <v>41</v>
      </c>
      <c r="H109" s="529" t="s">
        <v>41</v>
      </c>
      <c r="I109" s="529" t="s">
        <v>41</v>
      </c>
      <c r="J109" s="529" t="s">
        <v>41</v>
      </c>
      <c r="K109" s="529" t="s">
        <v>35</v>
      </c>
      <c r="L109" s="529" t="s">
        <v>35</v>
      </c>
      <c r="M109" s="529" t="s">
        <v>35</v>
      </c>
      <c r="N109" s="529" t="s">
        <v>35</v>
      </c>
      <c r="O109" s="529" t="s">
        <v>35</v>
      </c>
      <c r="P109" s="529" t="s">
        <v>28</v>
      </c>
      <c r="Q109" s="529" t="s">
        <v>28</v>
      </c>
      <c r="R109" s="529" t="s">
        <v>28</v>
      </c>
      <c r="S109" s="529" t="s">
        <v>28</v>
      </c>
      <c r="T109" s="529" t="s">
        <v>28</v>
      </c>
      <c r="U109" s="529" t="s">
        <v>28</v>
      </c>
      <c r="V109" s="529" t="s">
        <v>23</v>
      </c>
      <c r="W109" s="529" t="s">
        <v>23</v>
      </c>
      <c r="X109" s="529" t="s">
        <v>23</v>
      </c>
      <c r="Y109" s="529" t="s">
        <v>23</v>
      </c>
      <c r="Z109" s="529" t="s">
        <v>15</v>
      </c>
      <c r="AA109" s="529" t="s">
        <v>15</v>
      </c>
      <c r="AB109" s="529" t="s">
        <v>15</v>
      </c>
      <c r="AC109" s="529" t="s">
        <v>15</v>
      </c>
      <c r="AD109" s="529" t="s">
        <v>15</v>
      </c>
      <c r="AE109" s="529" t="s">
        <v>15</v>
      </c>
      <c r="AF109" s="529" t="s">
        <v>15</v>
      </c>
      <c r="AG109" s="529" t="s">
        <v>9</v>
      </c>
      <c r="AH109" s="529" t="s">
        <v>9</v>
      </c>
      <c r="AI109" s="529" t="s">
        <v>9</v>
      </c>
      <c r="AJ109" s="529" t="s">
        <v>9</v>
      </c>
      <c r="AK109" s="529" t="s">
        <v>9</v>
      </c>
      <c r="AL109" s="529" t="s">
        <v>6</v>
      </c>
      <c r="AM109" s="529" t="s">
        <v>6</v>
      </c>
      <c r="AN109" s="529" t="s">
        <v>2</v>
      </c>
      <c r="AO109" s="529" t="s">
        <v>2</v>
      </c>
      <c r="AP109" s="529" t="s">
        <v>2</v>
      </c>
      <c r="AQ109" s="529" t="s">
        <v>223</v>
      </c>
    </row>
    <row r="110" spans="1:43" s="529" customFormat="1" x14ac:dyDescent="0.15">
      <c r="A110" s="625"/>
      <c r="B110" s="625" t="s">
        <v>50</v>
      </c>
      <c r="C110" s="625" t="s">
        <v>49</v>
      </c>
      <c r="D110" s="625" t="s">
        <v>48</v>
      </c>
      <c r="E110" s="625" t="s">
        <v>46</v>
      </c>
      <c r="F110" s="625" t="s">
        <v>45</v>
      </c>
      <c r="G110" s="625" t="s">
        <v>44</v>
      </c>
      <c r="H110" s="625" t="s">
        <v>43</v>
      </c>
      <c r="I110" s="625" t="s">
        <v>42</v>
      </c>
      <c r="J110" s="625" t="s">
        <v>40</v>
      </c>
      <c r="K110" s="625" t="s">
        <v>39</v>
      </c>
      <c r="L110" s="625" t="s">
        <v>38</v>
      </c>
      <c r="M110" s="625" t="s">
        <v>37</v>
      </c>
      <c r="N110" s="625" t="s">
        <v>36</v>
      </c>
      <c r="O110" s="625" t="s">
        <v>34</v>
      </c>
      <c r="P110" s="625" t="s">
        <v>33</v>
      </c>
      <c r="Q110" s="625" t="s">
        <v>32</v>
      </c>
      <c r="R110" s="625" t="s">
        <v>31</v>
      </c>
      <c r="S110" s="625" t="s">
        <v>30</v>
      </c>
      <c r="T110" s="625" t="s">
        <v>29</v>
      </c>
      <c r="U110" s="625" t="s">
        <v>27</v>
      </c>
      <c r="V110" s="625" t="s">
        <v>26</v>
      </c>
      <c r="W110" s="625" t="s">
        <v>25</v>
      </c>
      <c r="X110" s="625" t="s">
        <v>24</v>
      </c>
      <c r="Y110" s="625" t="s">
        <v>22</v>
      </c>
      <c r="Z110" s="625" t="s">
        <v>21</v>
      </c>
      <c r="AA110" s="625" t="s">
        <v>20</v>
      </c>
      <c r="AB110" s="625" t="s">
        <v>19</v>
      </c>
      <c r="AC110" s="625" t="s">
        <v>18</v>
      </c>
      <c r="AD110" s="625" t="s">
        <v>17</v>
      </c>
      <c r="AE110" s="625" t="s">
        <v>16</v>
      </c>
      <c r="AF110" s="625" t="s">
        <v>14</v>
      </c>
      <c r="AG110" s="625" t="s">
        <v>13</v>
      </c>
      <c r="AH110" s="625" t="s">
        <v>12</v>
      </c>
      <c r="AI110" s="625" t="s">
        <v>11</v>
      </c>
      <c r="AJ110" s="625" t="s">
        <v>10</v>
      </c>
      <c r="AK110" s="625" t="s">
        <v>8</v>
      </c>
      <c r="AL110" s="625" t="s">
        <v>444</v>
      </c>
      <c r="AM110" s="625" t="s">
        <v>5</v>
      </c>
      <c r="AN110" s="625" t="s">
        <v>4</v>
      </c>
      <c r="AO110" s="625" t="s">
        <v>3</v>
      </c>
      <c r="AP110" s="625" t="s">
        <v>1</v>
      </c>
      <c r="AQ110" s="625"/>
    </row>
    <row r="111" spans="1:43" s="529" customFormat="1" x14ac:dyDescent="0.15">
      <c r="A111" s="529" t="s">
        <v>158</v>
      </c>
      <c r="B111" s="773">
        <v>1652507</v>
      </c>
      <c r="C111" s="773">
        <v>291467</v>
      </c>
      <c r="D111" s="773">
        <v>153399</v>
      </c>
      <c r="E111" s="773">
        <v>20398</v>
      </c>
      <c r="F111" s="773">
        <v>19392</v>
      </c>
      <c r="G111" s="773">
        <v>90949</v>
      </c>
      <c r="H111" s="773">
        <v>15495</v>
      </c>
      <c r="I111" s="773">
        <v>91883</v>
      </c>
      <c r="J111" s="773"/>
      <c r="K111" s="773">
        <v>238552</v>
      </c>
      <c r="L111" s="773">
        <v>99548</v>
      </c>
      <c r="M111" s="773">
        <v>38105</v>
      </c>
      <c r="N111" s="773"/>
      <c r="O111" s="773"/>
      <c r="P111" s="773">
        <v>27186</v>
      </c>
      <c r="Q111" s="773">
        <v>93998</v>
      </c>
      <c r="R111" s="773">
        <v>54689</v>
      </c>
      <c r="S111" s="773">
        <v>38110</v>
      </c>
      <c r="T111" s="773">
        <v>40183</v>
      </c>
      <c r="U111" s="773"/>
      <c r="V111" s="773">
        <v>526891</v>
      </c>
      <c r="W111" s="773">
        <v>14368</v>
      </c>
      <c r="X111" s="773"/>
      <c r="Y111" s="773"/>
      <c r="Z111" s="773">
        <v>91818</v>
      </c>
      <c r="AA111" s="773">
        <v>7554</v>
      </c>
      <c r="AB111" s="773">
        <v>98225</v>
      </c>
      <c r="AC111" s="773">
        <v>9387</v>
      </c>
      <c r="AD111" s="773">
        <v>11815</v>
      </c>
      <c r="AE111" s="773"/>
      <c r="AF111" s="773">
        <v>17292</v>
      </c>
      <c r="AG111" s="773">
        <v>65000</v>
      </c>
      <c r="AH111" s="773">
        <v>12122</v>
      </c>
      <c r="AI111" s="773">
        <v>23575</v>
      </c>
      <c r="AJ111" s="773">
        <v>4137</v>
      </c>
      <c r="AK111" s="773"/>
      <c r="AL111" s="773">
        <v>33885</v>
      </c>
      <c r="AM111" s="773">
        <v>28277</v>
      </c>
      <c r="AN111" s="773">
        <v>108627</v>
      </c>
      <c r="AO111" s="773">
        <v>91369</v>
      </c>
      <c r="AP111" s="773">
        <v>75550</v>
      </c>
      <c r="AQ111" s="656">
        <f>SUM(B111:AP111)</f>
        <v>4185753</v>
      </c>
    </row>
    <row r="112" spans="1:43" s="529" customFormat="1" x14ac:dyDescent="0.15">
      <c r="A112" s="529" t="s">
        <v>159</v>
      </c>
      <c r="B112" s="773">
        <v>848141</v>
      </c>
      <c r="C112" s="773">
        <v>1050</v>
      </c>
      <c r="D112" s="773"/>
      <c r="E112" s="773"/>
      <c r="F112" s="773"/>
      <c r="G112" s="773">
        <v>13512</v>
      </c>
      <c r="H112" s="773"/>
      <c r="I112" s="773"/>
      <c r="J112" s="773">
        <v>5480</v>
      </c>
      <c r="K112" s="773">
        <v>4722</v>
      </c>
      <c r="L112" s="773"/>
      <c r="M112" s="773">
        <v>16578</v>
      </c>
      <c r="N112" s="773"/>
      <c r="O112" s="773"/>
      <c r="P112" s="773">
        <v>2000</v>
      </c>
      <c r="Q112" s="773">
        <v>1854</v>
      </c>
      <c r="R112" s="773"/>
      <c r="S112" s="773"/>
      <c r="T112" s="773">
        <v>2095</v>
      </c>
      <c r="U112" s="773">
        <v>2584</v>
      </c>
      <c r="V112" s="773">
        <v>46490</v>
      </c>
      <c r="W112" s="773">
        <v>3567</v>
      </c>
      <c r="X112" s="773"/>
      <c r="Y112" s="773">
        <v>2800</v>
      </c>
      <c r="Z112" s="773">
        <v>4198</v>
      </c>
      <c r="AA112" s="773">
        <v>21046</v>
      </c>
      <c r="AB112" s="773">
        <v>87986</v>
      </c>
      <c r="AC112" s="773">
        <v>12542</v>
      </c>
      <c r="AD112" s="773">
        <v>3578</v>
      </c>
      <c r="AE112" s="773"/>
      <c r="AF112" s="773">
        <v>85</v>
      </c>
      <c r="AG112" s="773">
        <v>435000</v>
      </c>
      <c r="AH112" s="773">
        <v>623</v>
      </c>
      <c r="AI112" s="773">
        <v>9037</v>
      </c>
      <c r="AJ112" s="773">
        <v>63929</v>
      </c>
      <c r="AK112" s="773">
        <v>108684</v>
      </c>
      <c r="AL112" s="773">
        <v>6991</v>
      </c>
      <c r="AM112" s="773">
        <v>2168</v>
      </c>
      <c r="AN112" s="773">
        <v>391608</v>
      </c>
      <c r="AO112" s="773">
        <v>41661</v>
      </c>
      <c r="AP112" s="773">
        <v>4660</v>
      </c>
      <c r="AQ112" s="656">
        <f t="shared" ref="AQ112:AQ117" si="36">SUM(B112:AP112)</f>
        <v>2144669</v>
      </c>
    </row>
    <row r="113" spans="1:43" s="529" customFormat="1" x14ac:dyDescent="0.15">
      <c r="A113" s="529" t="s">
        <v>160</v>
      </c>
      <c r="B113" s="773"/>
      <c r="C113" s="773"/>
      <c r="D113" s="773"/>
      <c r="E113" s="773"/>
      <c r="F113" s="773"/>
      <c r="G113" s="773">
        <v>1483</v>
      </c>
      <c r="H113" s="773"/>
      <c r="I113" s="773"/>
      <c r="J113" s="773">
        <v>325</v>
      </c>
      <c r="K113" s="773"/>
      <c r="L113" s="773"/>
      <c r="M113" s="773"/>
      <c r="N113" s="773"/>
      <c r="O113" s="773"/>
      <c r="P113" s="773"/>
      <c r="Q113" s="773"/>
      <c r="R113" s="773"/>
      <c r="S113" s="773"/>
      <c r="T113" s="773"/>
      <c r="U113" s="773"/>
      <c r="V113" s="773"/>
      <c r="W113" s="773">
        <v>29</v>
      </c>
      <c r="X113" s="773"/>
      <c r="Y113" s="773"/>
      <c r="Z113" s="773"/>
      <c r="AA113" s="773"/>
      <c r="AB113" s="773">
        <v>274</v>
      </c>
      <c r="AC113" s="773">
        <v>559</v>
      </c>
      <c r="AD113" s="773"/>
      <c r="AE113" s="773"/>
      <c r="AF113" s="773">
        <v>957</v>
      </c>
      <c r="AG113" s="773">
        <v>152000</v>
      </c>
      <c r="AH113" s="773">
        <v>18695</v>
      </c>
      <c r="AI113" s="773">
        <v>1671</v>
      </c>
      <c r="AJ113" s="773">
        <v>120358</v>
      </c>
      <c r="AK113" s="773">
        <v>31667</v>
      </c>
      <c r="AL113" s="773">
        <v>17298</v>
      </c>
      <c r="AM113" s="773">
        <v>57</v>
      </c>
      <c r="AN113" s="773">
        <v>5582</v>
      </c>
      <c r="AO113" s="773">
        <v>4748</v>
      </c>
      <c r="AP113" s="773">
        <v>1600</v>
      </c>
      <c r="AQ113" s="656">
        <f t="shared" si="36"/>
        <v>357303</v>
      </c>
    </row>
    <row r="114" spans="1:43" s="529" customFormat="1" x14ac:dyDescent="0.15">
      <c r="A114" s="529" t="s">
        <v>161</v>
      </c>
      <c r="B114" s="773">
        <v>18604</v>
      </c>
      <c r="C114" s="773">
        <v>5838</v>
      </c>
      <c r="D114" s="773"/>
      <c r="E114" s="773"/>
      <c r="F114" s="773"/>
      <c r="G114" s="773"/>
      <c r="H114" s="773"/>
      <c r="I114" s="773">
        <v>4887</v>
      </c>
      <c r="J114" s="773">
        <v>1820</v>
      </c>
      <c r="K114" s="773"/>
      <c r="L114" s="773">
        <v>2815</v>
      </c>
      <c r="M114" s="773"/>
      <c r="N114" s="773"/>
      <c r="O114" s="773"/>
      <c r="P114" s="773">
        <v>4821</v>
      </c>
      <c r="Q114" s="773">
        <v>2240</v>
      </c>
      <c r="R114" s="773"/>
      <c r="S114" s="773">
        <v>15848</v>
      </c>
      <c r="T114" s="773">
        <v>9438</v>
      </c>
      <c r="U114" s="773">
        <v>6623</v>
      </c>
      <c r="V114" s="773"/>
      <c r="W114" s="773">
        <v>29780</v>
      </c>
      <c r="X114" s="773">
        <v>2516</v>
      </c>
      <c r="Y114" s="773">
        <v>3000</v>
      </c>
      <c r="Z114" s="773">
        <v>7897</v>
      </c>
      <c r="AA114" s="773"/>
      <c r="AB114" s="773">
        <v>8787</v>
      </c>
      <c r="AC114" s="773">
        <v>13900</v>
      </c>
      <c r="AD114" s="773"/>
      <c r="AE114" s="773">
        <v>3586</v>
      </c>
      <c r="AF114" s="773">
        <v>21495</v>
      </c>
      <c r="AG114" s="773"/>
      <c r="AH114" s="773">
        <v>9714</v>
      </c>
      <c r="AI114" s="773">
        <v>26545</v>
      </c>
      <c r="AJ114" s="773">
        <v>38259</v>
      </c>
      <c r="AK114" s="773"/>
      <c r="AL114" s="773">
        <v>5121</v>
      </c>
      <c r="AM114" s="773">
        <v>19918</v>
      </c>
      <c r="AN114" s="773">
        <v>41475</v>
      </c>
      <c r="AO114" s="773">
        <v>84792</v>
      </c>
      <c r="AP114" s="773">
        <v>20770</v>
      </c>
      <c r="AQ114" s="656">
        <f t="shared" si="36"/>
        <v>410489</v>
      </c>
    </row>
    <row r="115" spans="1:43" s="529" customFormat="1" x14ac:dyDescent="0.15">
      <c r="A115" s="529" t="s">
        <v>162</v>
      </c>
      <c r="B115" s="773"/>
      <c r="C115" s="773">
        <v>463</v>
      </c>
      <c r="D115" s="773"/>
      <c r="E115" s="773"/>
      <c r="F115" s="773"/>
      <c r="G115" s="773"/>
      <c r="H115" s="773"/>
      <c r="I115" s="773"/>
      <c r="J115" s="773"/>
      <c r="K115" s="773"/>
      <c r="L115" s="773"/>
      <c r="M115" s="773"/>
      <c r="N115" s="773"/>
      <c r="O115" s="773"/>
      <c r="P115" s="773"/>
      <c r="Q115" s="773"/>
      <c r="R115" s="773"/>
      <c r="S115" s="773"/>
      <c r="T115" s="773"/>
      <c r="U115" s="773"/>
      <c r="V115" s="773"/>
      <c r="W115" s="773"/>
      <c r="X115" s="773"/>
      <c r="Y115" s="773"/>
      <c r="Z115" s="773"/>
      <c r="AA115" s="773"/>
      <c r="AB115" s="773"/>
      <c r="AC115" s="773"/>
      <c r="AD115" s="773"/>
      <c r="AE115" s="773"/>
      <c r="AF115" s="773"/>
      <c r="AG115" s="773"/>
      <c r="AH115" s="773"/>
      <c r="AI115" s="773"/>
      <c r="AJ115" s="773"/>
      <c r="AK115" s="773"/>
      <c r="AL115" s="773"/>
      <c r="AM115" s="773"/>
      <c r="AN115" s="773"/>
      <c r="AO115" s="773"/>
      <c r="AP115" s="773"/>
      <c r="AQ115" s="656">
        <f t="shared" si="36"/>
        <v>463</v>
      </c>
    </row>
    <row r="116" spans="1:43" s="529" customFormat="1" x14ac:dyDescent="0.15">
      <c r="A116" s="529" t="s">
        <v>163</v>
      </c>
      <c r="B116" s="773">
        <v>28454</v>
      </c>
      <c r="C116" s="773"/>
      <c r="D116" s="773"/>
      <c r="E116" s="773"/>
      <c r="F116" s="773"/>
      <c r="G116" s="773"/>
      <c r="H116" s="773"/>
      <c r="I116" s="773"/>
      <c r="J116" s="773">
        <v>4298</v>
      </c>
      <c r="K116" s="773"/>
      <c r="L116" s="773"/>
      <c r="M116" s="773"/>
      <c r="N116" s="773"/>
      <c r="O116" s="773"/>
      <c r="P116" s="773"/>
      <c r="Q116" s="773"/>
      <c r="R116" s="773"/>
      <c r="S116" s="773"/>
      <c r="T116" s="773"/>
      <c r="U116" s="773"/>
      <c r="V116" s="773"/>
      <c r="W116" s="773"/>
      <c r="X116" s="773"/>
      <c r="Y116" s="773"/>
      <c r="Z116" s="773"/>
      <c r="AA116" s="773"/>
      <c r="AB116" s="773"/>
      <c r="AC116" s="773">
        <v>559</v>
      </c>
      <c r="AD116" s="773"/>
      <c r="AE116" s="773"/>
      <c r="AF116" s="773"/>
      <c r="AG116" s="773"/>
      <c r="AH116" s="773"/>
      <c r="AI116" s="773"/>
      <c r="AJ116" s="773"/>
      <c r="AK116" s="773"/>
      <c r="AL116" s="773"/>
      <c r="AM116" s="773"/>
      <c r="AN116" s="773">
        <v>28000</v>
      </c>
      <c r="AO116" s="773">
        <v>326</v>
      </c>
      <c r="AP116" s="773">
        <v>18920</v>
      </c>
      <c r="AQ116" s="656">
        <f t="shared" si="36"/>
        <v>80557</v>
      </c>
    </row>
    <row r="117" spans="1:43" s="529" customFormat="1" x14ac:dyDescent="0.15">
      <c r="A117" s="529" t="s">
        <v>164</v>
      </c>
      <c r="B117" s="773">
        <v>177289</v>
      </c>
      <c r="C117" s="773"/>
      <c r="D117" s="773"/>
      <c r="E117" s="773"/>
      <c r="F117" s="773"/>
      <c r="G117" s="773"/>
      <c r="H117" s="773">
        <v>4490</v>
      </c>
      <c r="I117" s="773"/>
      <c r="J117" s="773">
        <v>234</v>
      </c>
      <c r="K117" s="773"/>
      <c r="L117" s="773"/>
      <c r="M117" s="773"/>
      <c r="N117" s="773"/>
      <c r="O117" s="773"/>
      <c r="P117" s="773">
        <v>17280</v>
      </c>
      <c r="Q117" s="773">
        <v>7511</v>
      </c>
      <c r="R117" s="773"/>
      <c r="S117" s="773"/>
      <c r="T117" s="773">
        <v>34301</v>
      </c>
      <c r="U117" s="773">
        <v>3225</v>
      </c>
      <c r="V117" s="773">
        <v>74901</v>
      </c>
      <c r="W117" s="773"/>
      <c r="X117" s="773"/>
      <c r="Y117" s="773">
        <v>2000</v>
      </c>
      <c r="Z117" s="773"/>
      <c r="AA117" s="773"/>
      <c r="AB117" s="773">
        <v>43135</v>
      </c>
      <c r="AC117" s="773">
        <v>27466</v>
      </c>
      <c r="AD117" s="773"/>
      <c r="AE117" s="773"/>
      <c r="AF117" s="773"/>
      <c r="AG117" s="773"/>
      <c r="AH117" s="773">
        <v>18689</v>
      </c>
      <c r="AI117" s="773">
        <v>11823</v>
      </c>
      <c r="AJ117" s="773">
        <v>2142</v>
      </c>
      <c r="AK117" s="773"/>
      <c r="AL117" s="773">
        <v>30326</v>
      </c>
      <c r="AM117" s="773">
        <v>33712</v>
      </c>
      <c r="AN117" s="773">
        <v>3000</v>
      </c>
      <c r="AO117" s="773">
        <v>59544</v>
      </c>
      <c r="AP117" s="773"/>
      <c r="AQ117" s="656">
        <f t="shared" si="36"/>
        <v>551068</v>
      </c>
    </row>
    <row r="118" spans="1:43" s="529" customFormat="1" x14ac:dyDescent="0.15">
      <c r="A118" s="590" t="s">
        <v>300</v>
      </c>
      <c r="B118" s="643">
        <f t="shared" ref="B118:AQ118" si="37">SUM(B111:B117)</f>
        <v>2724995</v>
      </c>
      <c r="C118" s="643">
        <f t="shared" si="37"/>
        <v>298818</v>
      </c>
      <c r="D118" s="643">
        <f t="shared" si="37"/>
        <v>153399</v>
      </c>
      <c r="E118" s="643">
        <f t="shared" si="37"/>
        <v>20398</v>
      </c>
      <c r="F118" s="643">
        <f t="shared" si="37"/>
        <v>19392</v>
      </c>
      <c r="G118" s="643">
        <f t="shared" si="37"/>
        <v>105944</v>
      </c>
      <c r="H118" s="643">
        <f t="shared" si="37"/>
        <v>19985</v>
      </c>
      <c r="I118" s="643">
        <f t="shared" si="37"/>
        <v>96770</v>
      </c>
      <c r="J118" s="643">
        <f t="shared" si="37"/>
        <v>12157</v>
      </c>
      <c r="K118" s="643">
        <f t="shared" si="37"/>
        <v>243274</v>
      </c>
      <c r="L118" s="643">
        <f t="shared" si="37"/>
        <v>102363</v>
      </c>
      <c r="M118" s="643">
        <f t="shared" si="37"/>
        <v>54683</v>
      </c>
      <c r="N118" s="643">
        <f t="shared" si="37"/>
        <v>0</v>
      </c>
      <c r="O118" s="643">
        <f t="shared" si="37"/>
        <v>0</v>
      </c>
      <c r="P118" s="643">
        <f t="shared" si="37"/>
        <v>51287</v>
      </c>
      <c r="Q118" s="643">
        <f t="shared" si="37"/>
        <v>105603</v>
      </c>
      <c r="R118" s="643">
        <f t="shared" si="37"/>
        <v>54689</v>
      </c>
      <c r="S118" s="643">
        <f t="shared" si="37"/>
        <v>53958</v>
      </c>
      <c r="T118" s="643">
        <f t="shared" si="37"/>
        <v>86017</v>
      </c>
      <c r="U118" s="643">
        <f t="shared" si="37"/>
        <v>12432</v>
      </c>
      <c r="V118" s="643">
        <f t="shared" si="37"/>
        <v>648282</v>
      </c>
      <c r="W118" s="643">
        <f t="shared" si="37"/>
        <v>47744</v>
      </c>
      <c r="X118" s="643">
        <f t="shared" si="37"/>
        <v>2516</v>
      </c>
      <c r="Y118" s="643">
        <f t="shared" si="37"/>
        <v>7800</v>
      </c>
      <c r="Z118" s="643">
        <f t="shared" si="37"/>
        <v>103913</v>
      </c>
      <c r="AA118" s="643">
        <f t="shared" si="37"/>
        <v>28600</v>
      </c>
      <c r="AB118" s="643">
        <f t="shared" si="37"/>
        <v>238407</v>
      </c>
      <c r="AC118" s="643">
        <f t="shared" si="37"/>
        <v>64413</v>
      </c>
      <c r="AD118" s="643">
        <f t="shared" si="37"/>
        <v>15393</v>
      </c>
      <c r="AE118" s="643">
        <f t="shared" si="37"/>
        <v>3586</v>
      </c>
      <c r="AF118" s="643">
        <f t="shared" si="37"/>
        <v>39829</v>
      </c>
      <c r="AG118" s="643">
        <f t="shared" si="37"/>
        <v>652000</v>
      </c>
      <c r="AH118" s="643">
        <f t="shared" si="37"/>
        <v>59843</v>
      </c>
      <c r="AI118" s="643">
        <f t="shared" si="37"/>
        <v>72651</v>
      </c>
      <c r="AJ118" s="643">
        <f t="shared" si="37"/>
        <v>228825</v>
      </c>
      <c r="AK118" s="643">
        <f t="shared" si="37"/>
        <v>140351</v>
      </c>
      <c r="AL118" s="643">
        <f t="shared" si="37"/>
        <v>93621</v>
      </c>
      <c r="AM118" s="643">
        <f t="shared" si="37"/>
        <v>84132</v>
      </c>
      <c r="AN118" s="643">
        <f t="shared" si="37"/>
        <v>578292</v>
      </c>
      <c r="AO118" s="643">
        <f t="shared" si="37"/>
        <v>282440</v>
      </c>
      <c r="AP118" s="643">
        <f t="shared" si="37"/>
        <v>121500</v>
      </c>
      <c r="AQ118" s="643">
        <f t="shared" si="37"/>
        <v>7730302</v>
      </c>
    </row>
    <row r="119" spans="1:43" s="529" customFormat="1" x14ac:dyDescent="0.15"/>
    <row r="120" spans="1:43" s="529" customFormat="1" x14ac:dyDescent="0.15">
      <c r="A120" s="529" t="s">
        <v>158</v>
      </c>
      <c r="B120" s="656">
        <f t="shared" ref="B120:AN120" si="38">B111/1000</f>
        <v>1652.5070000000001</v>
      </c>
      <c r="C120" s="656">
        <f t="shared" si="38"/>
        <v>291.46699999999998</v>
      </c>
      <c r="D120" s="656">
        <f t="shared" si="38"/>
        <v>153.399</v>
      </c>
      <c r="E120" s="656">
        <f t="shared" si="38"/>
        <v>20.398</v>
      </c>
      <c r="F120" s="656">
        <f t="shared" si="38"/>
        <v>19.391999999999999</v>
      </c>
      <c r="G120" s="656">
        <f t="shared" si="38"/>
        <v>90.948999999999998</v>
      </c>
      <c r="H120" s="656">
        <f t="shared" si="38"/>
        <v>15.494999999999999</v>
      </c>
      <c r="I120" s="656">
        <f t="shared" si="38"/>
        <v>91.882999999999996</v>
      </c>
      <c r="J120" s="656">
        <f t="shared" si="38"/>
        <v>0</v>
      </c>
      <c r="K120" s="656">
        <f t="shared" si="38"/>
        <v>238.55199999999999</v>
      </c>
      <c r="L120" s="656">
        <f t="shared" si="38"/>
        <v>99.548000000000002</v>
      </c>
      <c r="M120" s="656">
        <f t="shared" si="38"/>
        <v>38.104999999999997</v>
      </c>
      <c r="N120" s="656">
        <f t="shared" si="38"/>
        <v>0</v>
      </c>
      <c r="O120" s="656">
        <f t="shared" si="38"/>
        <v>0</v>
      </c>
      <c r="P120" s="656">
        <f t="shared" si="38"/>
        <v>27.186</v>
      </c>
      <c r="Q120" s="656">
        <f t="shared" si="38"/>
        <v>93.998000000000005</v>
      </c>
      <c r="R120" s="656">
        <f t="shared" si="38"/>
        <v>54.689</v>
      </c>
      <c r="S120" s="656">
        <f t="shared" si="38"/>
        <v>38.11</v>
      </c>
      <c r="T120" s="656">
        <f t="shared" si="38"/>
        <v>40.183</v>
      </c>
      <c r="U120" s="656">
        <f t="shared" si="38"/>
        <v>0</v>
      </c>
      <c r="V120" s="656">
        <f t="shared" si="38"/>
        <v>526.89099999999996</v>
      </c>
      <c r="W120" s="656">
        <f t="shared" si="38"/>
        <v>14.368</v>
      </c>
      <c r="X120" s="656">
        <f t="shared" si="38"/>
        <v>0</v>
      </c>
      <c r="Y120" s="656">
        <f t="shared" si="38"/>
        <v>0</v>
      </c>
      <c r="Z120" s="656">
        <f t="shared" si="38"/>
        <v>91.817999999999998</v>
      </c>
      <c r="AA120" s="656">
        <f t="shared" si="38"/>
        <v>7.5540000000000003</v>
      </c>
      <c r="AB120" s="656">
        <f t="shared" si="38"/>
        <v>98.224999999999994</v>
      </c>
      <c r="AC120" s="656">
        <f t="shared" si="38"/>
        <v>9.3870000000000005</v>
      </c>
      <c r="AD120" s="656">
        <f t="shared" si="38"/>
        <v>11.815</v>
      </c>
      <c r="AE120" s="656">
        <f t="shared" si="38"/>
        <v>0</v>
      </c>
      <c r="AF120" s="656">
        <f t="shared" si="38"/>
        <v>17.292000000000002</v>
      </c>
      <c r="AG120" s="656">
        <f t="shared" si="38"/>
        <v>65</v>
      </c>
      <c r="AH120" s="656">
        <f t="shared" si="38"/>
        <v>12.122</v>
      </c>
      <c r="AI120" s="656">
        <f t="shared" si="38"/>
        <v>23.574999999999999</v>
      </c>
      <c r="AJ120" s="656">
        <f t="shared" si="38"/>
        <v>4.1369999999999996</v>
      </c>
      <c r="AK120" s="656">
        <f t="shared" si="38"/>
        <v>0</v>
      </c>
      <c r="AL120" s="656">
        <f t="shared" si="38"/>
        <v>33.884999999999998</v>
      </c>
      <c r="AM120" s="656">
        <f t="shared" si="38"/>
        <v>28.277000000000001</v>
      </c>
      <c r="AN120" s="656">
        <f t="shared" si="38"/>
        <v>108.627</v>
      </c>
      <c r="AO120" s="656">
        <f t="shared" ref="AO120" si="39">AO111/1000</f>
        <v>91.369</v>
      </c>
      <c r="AP120" s="656">
        <f>AP111/1000</f>
        <v>75.55</v>
      </c>
    </row>
    <row r="121" spans="1:43" s="529" customFormat="1" x14ac:dyDescent="0.15">
      <c r="A121" s="529" t="s">
        <v>159</v>
      </c>
      <c r="B121" s="656">
        <f t="shared" ref="B121:AN121" si="40">B112/1000</f>
        <v>848.14099999999996</v>
      </c>
      <c r="C121" s="656">
        <f t="shared" si="40"/>
        <v>1.05</v>
      </c>
      <c r="D121" s="656">
        <f t="shared" si="40"/>
        <v>0</v>
      </c>
      <c r="E121" s="656">
        <f t="shared" si="40"/>
        <v>0</v>
      </c>
      <c r="F121" s="656">
        <f t="shared" si="40"/>
        <v>0</v>
      </c>
      <c r="G121" s="656">
        <f t="shared" si="40"/>
        <v>13.512</v>
      </c>
      <c r="H121" s="656">
        <f t="shared" si="40"/>
        <v>0</v>
      </c>
      <c r="I121" s="656">
        <f t="shared" si="40"/>
        <v>0</v>
      </c>
      <c r="J121" s="656">
        <f t="shared" si="40"/>
        <v>5.48</v>
      </c>
      <c r="K121" s="656">
        <f t="shared" si="40"/>
        <v>4.7220000000000004</v>
      </c>
      <c r="L121" s="656">
        <f t="shared" si="40"/>
        <v>0</v>
      </c>
      <c r="M121" s="656">
        <f t="shared" si="40"/>
        <v>16.577999999999999</v>
      </c>
      <c r="N121" s="656">
        <f t="shared" si="40"/>
        <v>0</v>
      </c>
      <c r="O121" s="656">
        <f t="shared" si="40"/>
        <v>0</v>
      </c>
      <c r="P121" s="656">
        <f t="shared" si="40"/>
        <v>2</v>
      </c>
      <c r="Q121" s="656">
        <f t="shared" si="40"/>
        <v>1.8540000000000001</v>
      </c>
      <c r="R121" s="656">
        <f t="shared" si="40"/>
        <v>0</v>
      </c>
      <c r="S121" s="656">
        <f t="shared" si="40"/>
        <v>0</v>
      </c>
      <c r="T121" s="656">
        <f t="shared" si="40"/>
        <v>2.0950000000000002</v>
      </c>
      <c r="U121" s="656">
        <f t="shared" si="40"/>
        <v>2.5840000000000001</v>
      </c>
      <c r="V121" s="656">
        <f t="shared" si="40"/>
        <v>46.49</v>
      </c>
      <c r="W121" s="656">
        <f t="shared" si="40"/>
        <v>3.5670000000000002</v>
      </c>
      <c r="X121" s="656">
        <f t="shared" si="40"/>
        <v>0</v>
      </c>
      <c r="Y121" s="656">
        <f t="shared" si="40"/>
        <v>2.8</v>
      </c>
      <c r="Z121" s="656">
        <f t="shared" si="40"/>
        <v>4.1980000000000004</v>
      </c>
      <c r="AA121" s="656">
        <f t="shared" si="40"/>
        <v>21.045999999999999</v>
      </c>
      <c r="AB121" s="656">
        <f t="shared" si="40"/>
        <v>87.986000000000004</v>
      </c>
      <c r="AC121" s="656">
        <f t="shared" si="40"/>
        <v>12.542</v>
      </c>
      <c r="AD121" s="656">
        <f t="shared" si="40"/>
        <v>3.5779999999999998</v>
      </c>
      <c r="AE121" s="656">
        <f t="shared" si="40"/>
        <v>0</v>
      </c>
      <c r="AF121" s="656">
        <f t="shared" si="40"/>
        <v>8.5000000000000006E-2</v>
      </c>
      <c r="AG121" s="656">
        <f t="shared" si="40"/>
        <v>435</v>
      </c>
      <c r="AH121" s="656">
        <f t="shared" si="40"/>
        <v>0.623</v>
      </c>
      <c r="AI121" s="656">
        <f t="shared" si="40"/>
        <v>9.0370000000000008</v>
      </c>
      <c r="AJ121" s="656">
        <f t="shared" si="40"/>
        <v>63.929000000000002</v>
      </c>
      <c r="AK121" s="656">
        <f t="shared" si="40"/>
        <v>108.684</v>
      </c>
      <c r="AL121" s="656">
        <f t="shared" si="40"/>
        <v>6.9909999999999997</v>
      </c>
      <c r="AM121" s="656">
        <f t="shared" si="40"/>
        <v>2.1680000000000001</v>
      </c>
      <c r="AN121" s="656">
        <f t="shared" si="40"/>
        <v>391.608</v>
      </c>
      <c r="AO121" s="656">
        <f t="shared" ref="AO121:AP126" si="41">AO112/1000</f>
        <v>41.661000000000001</v>
      </c>
      <c r="AP121" s="656">
        <f t="shared" si="41"/>
        <v>4.66</v>
      </c>
    </row>
    <row r="122" spans="1:43" s="529" customFormat="1" x14ac:dyDescent="0.15">
      <c r="A122" s="529" t="s">
        <v>160</v>
      </c>
      <c r="B122" s="656">
        <f t="shared" ref="B122:AN122" si="42">B113/1000</f>
        <v>0</v>
      </c>
      <c r="C122" s="656">
        <f t="shared" si="42"/>
        <v>0</v>
      </c>
      <c r="D122" s="656">
        <f t="shared" si="42"/>
        <v>0</v>
      </c>
      <c r="E122" s="656">
        <f t="shared" si="42"/>
        <v>0</v>
      </c>
      <c r="F122" s="656">
        <f t="shared" si="42"/>
        <v>0</v>
      </c>
      <c r="G122" s="656">
        <f t="shared" si="42"/>
        <v>1.4830000000000001</v>
      </c>
      <c r="H122" s="656">
        <f t="shared" si="42"/>
        <v>0</v>
      </c>
      <c r="I122" s="656">
        <f t="shared" si="42"/>
        <v>0</v>
      </c>
      <c r="J122" s="656">
        <f t="shared" si="42"/>
        <v>0.32500000000000001</v>
      </c>
      <c r="K122" s="656">
        <f t="shared" si="42"/>
        <v>0</v>
      </c>
      <c r="L122" s="656">
        <f t="shared" si="42"/>
        <v>0</v>
      </c>
      <c r="M122" s="656">
        <f t="shared" si="42"/>
        <v>0</v>
      </c>
      <c r="N122" s="656">
        <f t="shared" si="42"/>
        <v>0</v>
      </c>
      <c r="O122" s="656">
        <f t="shared" si="42"/>
        <v>0</v>
      </c>
      <c r="P122" s="656">
        <f t="shared" si="42"/>
        <v>0</v>
      </c>
      <c r="Q122" s="656">
        <f t="shared" si="42"/>
        <v>0</v>
      </c>
      <c r="R122" s="656">
        <f t="shared" si="42"/>
        <v>0</v>
      </c>
      <c r="S122" s="656">
        <f t="shared" si="42"/>
        <v>0</v>
      </c>
      <c r="T122" s="656">
        <f t="shared" si="42"/>
        <v>0</v>
      </c>
      <c r="U122" s="656">
        <f t="shared" si="42"/>
        <v>0</v>
      </c>
      <c r="V122" s="656">
        <f t="shared" si="42"/>
        <v>0</v>
      </c>
      <c r="W122" s="656">
        <f t="shared" si="42"/>
        <v>2.9000000000000001E-2</v>
      </c>
      <c r="X122" s="656">
        <f t="shared" si="42"/>
        <v>0</v>
      </c>
      <c r="Y122" s="656">
        <f t="shared" si="42"/>
        <v>0</v>
      </c>
      <c r="Z122" s="656">
        <f t="shared" si="42"/>
        <v>0</v>
      </c>
      <c r="AA122" s="656">
        <f t="shared" si="42"/>
        <v>0</v>
      </c>
      <c r="AB122" s="656">
        <f t="shared" si="42"/>
        <v>0.27400000000000002</v>
      </c>
      <c r="AC122" s="656">
        <f t="shared" si="42"/>
        <v>0.55900000000000005</v>
      </c>
      <c r="AD122" s="656">
        <f t="shared" si="42"/>
        <v>0</v>
      </c>
      <c r="AE122" s="656">
        <f t="shared" si="42"/>
        <v>0</v>
      </c>
      <c r="AF122" s="656">
        <f t="shared" si="42"/>
        <v>0.95699999999999996</v>
      </c>
      <c r="AG122" s="656">
        <f t="shared" si="42"/>
        <v>152</v>
      </c>
      <c r="AH122" s="656">
        <f t="shared" si="42"/>
        <v>18.695</v>
      </c>
      <c r="AI122" s="656">
        <f t="shared" si="42"/>
        <v>1.671</v>
      </c>
      <c r="AJ122" s="656">
        <f t="shared" si="42"/>
        <v>120.358</v>
      </c>
      <c r="AK122" s="656">
        <f t="shared" si="42"/>
        <v>31.667000000000002</v>
      </c>
      <c r="AL122" s="656">
        <f t="shared" si="42"/>
        <v>17.297999999999998</v>
      </c>
      <c r="AM122" s="656">
        <f t="shared" si="42"/>
        <v>5.7000000000000002E-2</v>
      </c>
      <c r="AN122" s="656">
        <f t="shared" si="42"/>
        <v>5.5819999999999999</v>
      </c>
      <c r="AO122" s="656">
        <f t="shared" si="41"/>
        <v>4.7480000000000002</v>
      </c>
      <c r="AP122" s="656">
        <f t="shared" si="41"/>
        <v>1.6</v>
      </c>
    </row>
    <row r="123" spans="1:43" s="529" customFormat="1" x14ac:dyDescent="0.15">
      <c r="A123" s="529" t="s">
        <v>161</v>
      </c>
      <c r="B123" s="656">
        <f t="shared" ref="B123:AN124" si="43">B114/1000</f>
        <v>18.603999999999999</v>
      </c>
      <c r="C123" s="656">
        <f t="shared" si="43"/>
        <v>5.8380000000000001</v>
      </c>
      <c r="D123" s="656">
        <f t="shared" si="43"/>
        <v>0</v>
      </c>
      <c r="E123" s="656">
        <f t="shared" si="43"/>
        <v>0</v>
      </c>
      <c r="F123" s="656">
        <f t="shared" si="43"/>
        <v>0</v>
      </c>
      <c r="G123" s="656">
        <f t="shared" si="43"/>
        <v>0</v>
      </c>
      <c r="H123" s="656">
        <f t="shared" si="43"/>
        <v>0</v>
      </c>
      <c r="I123" s="656">
        <f t="shared" si="43"/>
        <v>4.8869999999999996</v>
      </c>
      <c r="J123" s="656">
        <f t="shared" si="43"/>
        <v>1.82</v>
      </c>
      <c r="K123" s="656">
        <f t="shared" si="43"/>
        <v>0</v>
      </c>
      <c r="L123" s="656">
        <f t="shared" si="43"/>
        <v>2.8149999999999999</v>
      </c>
      <c r="M123" s="656">
        <f t="shared" si="43"/>
        <v>0</v>
      </c>
      <c r="N123" s="656">
        <f t="shared" si="43"/>
        <v>0</v>
      </c>
      <c r="O123" s="656">
        <f t="shared" si="43"/>
        <v>0</v>
      </c>
      <c r="P123" s="656">
        <f t="shared" si="43"/>
        <v>4.8209999999999997</v>
      </c>
      <c r="Q123" s="656">
        <f t="shared" si="43"/>
        <v>2.2400000000000002</v>
      </c>
      <c r="R123" s="656">
        <f t="shared" si="43"/>
        <v>0</v>
      </c>
      <c r="S123" s="656">
        <f t="shared" si="43"/>
        <v>15.848000000000001</v>
      </c>
      <c r="T123" s="656">
        <f t="shared" si="43"/>
        <v>9.4380000000000006</v>
      </c>
      <c r="U123" s="656">
        <f t="shared" si="43"/>
        <v>6.6230000000000002</v>
      </c>
      <c r="V123" s="656">
        <f t="shared" si="43"/>
        <v>0</v>
      </c>
      <c r="W123" s="656">
        <f t="shared" si="43"/>
        <v>29.78</v>
      </c>
      <c r="X123" s="656">
        <f t="shared" si="43"/>
        <v>2.516</v>
      </c>
      <c r="Y123" s="656">
        <f t="shared" si="43"/>
        <v>3</v>
      </c>
      <c r="Z123" s="656">
        <f t="shared" si="43"/>
        <v>7.8970000000000002</v>
      </c>
      <c r="AA123" s="656">
        <f t="shared" si="43"/>
        <v>0</v>
      </c>
      <c r="AB123" s="656">
        <f t="shared" si="43"/>
        <v>8.7870000000000008</v>
      </c>
      <c r="AC123" s="656">
        <f t="shared" si="43"/>
        <v>13.9</v>
      </c>
      <c r="AD123" s="656">
        <f t="shared" si="43"/>
        <v>0</v>
      </c>
      <c r="AE123" s="656">
        <f t="shared" si="43"/>
        <v>3.5859999999999999</v>
      </c>
      <c r="AF123" s="656">
        <f t="shared" si="43"/>
        <v>21.495000000000001</v>
      </c>
      <c r="AG123" s="656">
        <f t="shared" si="43"/>
        <v>0</v>
      </c>
      <c r="AH123" s="656">
        <f t="shared" si="43"/>
        <v>9.7140000000000004</v>
      </c>
      <c r="AI123" s="656">
        <f t="shared" si="43"/>
        <v>26.545000000000002</v>
      </c>
      <c r="AJ123" s="656">
        <f t="shared" si="43"/>
        <v>38.259</v>
      </c>
      <c r="AK123" s="656">
        <f t="shared" si="43"/>
        <v>0</v>
      </c>
      <c r="AL123" s="656">
        <f t="shared" si="43"/>
        <v>5.1210000000000004</v>
      </c>
      <c r="AM123" s="656">
        <f t="shared" si="43"/>
        <v>19.917999999999999</v>
      </c>
      <c r="AN123" s="656">
        <f t="shared" si="43"/>
        <v>41.475000000000001</v>
      </c>
      <c r="AO123" s="656">
        <f t="shared" si="41"/>
        <v>84.792000000000002</v>
      </c>
      <c r="AP123" s="656">
        <f t="shared" si="41"/>
        <v>20.77</v>
      </c>
    </row>
    <row r="124" spans="1:43" s="529" customFormat="1" x14ac:dyDescent="0.15">
      <c r="A124" s="529" t="s">
        <v>162</v>
      </c>
      <c r="B124" s="656">
        <f t="shared" ref="B124:AN124" si="44">B115/1000</f>
        <v>0</v>
      </c>
      <c r="C124" s="656">
        <f t="shared" si="43"/>
        <v>0.46300000000000002</v>
      </c>
      <c r="D124" s="656">
        <f t="shared" si="44"/>
        <v>0</v>
      </c>
      <c r="E124" s="656">
        <f t="shared" si="44"/>
        <v>0</v>
      </c>
      <c r="F124" s="656">
        <f t="shared" si="44"/>
        <v>0</v>
      </c>
      <c r="G124" s="656">
        <f t="shared" si="44"/>
        <v>0</v>
      </c>
      <c r="H124" s="656">
        <f t="shared" si="44"/>
        <v>0</v>
      </c>
      <c r="I124" s="656">
        <f t="shared" si="44"/>
        <v>0</v>
      </c>
      <c r="J124" s="656">
        <f t="shared" si="44"/>
        <v>0</v>
      </c>
      <c r="K124" s="656">
        <f t="shared" si="44"/>
        <v>0</v>
      </c>
      <c r="L124" s="656">
        <f t="shared" si="44"/>
        <v>0</v>
      </c>
      <c r="M124" s="656">
        <f t="shared" si="44"/>
        <v>0</v>
      </c>
      <c r="N124" s="656">
        <f t="shared" si="44"/>
        <v>0</v>
      </c>
      <c r="O124" s="656">
        <f t="shared" si="44"/>
        <v>0</v>
      </c>
      <c r="P124" s="656">
        <f t="shared" si="44"/>
        <v>0</v>
      </c>
      <c r="Q124" s="656">
        <f t="shared" si="44"/>
        <v>0</v>
      </c>
      <c r="R124" s="656">
        <f t="shared" si="44"/>
        <v>0</v>
      </c>
      <c r="S124" s="656">
        <f t="shared" si="44"/>
        <v>0</v>
      </c>
      <c r="T124" s="656">
        <f t="shared" si="44"/>
        <v>0</v>
      </c>
      <c r="U124" s="656">
        <f t="shared" si="44"/>
        <v>0</v>
      </c>
      <c r="V124" s="656">
        <f t="shared" si="44"/>
        <v>0</v>
      </c>
      <c r="W124" s="656">
        <f t="shared" si="44"/>
        <v>0</v>
      </c>
      <c r="X124" s="656">
        <f t="shared" si="44"/>
        <v>0</v>
      </c>
      <c r="Y124" s="656">
        <f t="shared" si="44"/>
        <v>0</v>
      </c>
      <c r="Z124" s="656">
        <f t="shared" si="44"/>
        <v>0</v>
      </c>
      <c r="AA124" s="656">
        <f t="shared" si="44"/>
        <v>0</v>
      </c>
      <c r="AB124" s="656">
        <f t="shared" si="44"/>
        <v>0</v>
      </c>
      <c r="AC124" s="656">
        <f t="shared" si="44"/>
        <v>0</v>
      </c>
      <c r="AD124" s="656">
        <f t="shared" si="44"/>
        <v>0</v>
      </c>
      <c r="AE124" s="656">
        <f t="shared" si="44"/>
        <v>0</v>
      </c>
      <c r="AF124" s="656">
        <f t="shared" si="44"/>
        <v>0</v>
      </c>
      <c r="AG124" s="656">
        <f t="shared" si="44"/>
        <v>0</v>
      </c>
      <c r="AH124" s="656">
        <f t="shared" si="44"/>
        <v>0</v>
      </c>
      <c r="AI124" s="656">
        <f t="shared" si="44"/>
        <v>0</v>
      </c>
      <c r="AJ124" s="656">
        <f t="shared" si="44"/>
        <v>0</v>
      </c>
      <c r="AK124" s="656">
        <f t="shared" si="44"/>
        <v>0</v>
      </c>
      <c r="AL124" s="656">
        <f t="shared" si="44"/>
        <v>0</v>
      </c>
      <c r="AM124" s="656">
        <f t="shared" si="44"/>
        <v>0</v>
      </c>
      <c r="AN124" s="656">
        <f t="shared" si="44"/>
        <v>0</v>
      </c>
      <c r="AO124" s="656">
        <f t="shared" si="41"/>
        <v>0</v>
      </c>
      <c r="AP124" s="656">
        <f t="shared" si="41"/>
        <v>0</v>
      </c>
    </row>
    <row r="125" spans="1:43" s="529" customFormat="1" x14ac:dyDescent="0.15">
      <c r="A125" s="529" t="s">
        <v>163</v>
      </c>
      <c r="B125" s="656">
        <f t="shared" ref="B125:AN125" si="45">B116/1000</f>
        <v>28.454000000000001</v>
      </c>
      <c r="C125" s="656">
        <f t="shared" si="45"/>
        <v>0</v>
      </c>
      <c r="D125" s="656">
        <f t="shared" si="45"/>
        <v>0</v>
      </c>
      <c r="E125" s="656">
        <f t="shared" si="45"/>
        <v>0</v>
      </c>
      <c r="F125" s="656">
        <f t="shared" si="45"/>
        <v>0</v>
      </c>
      <c r="G125" s="656">
        <f t="shared" si="45"/>
        <v>0</v>
      </c>
      <c r="H125" s="656">
        <f t="shared" si="45"/>
        <v>0</v>
      </c>
      <c r="I125" s="656">
        <f t="shared" si="45"/>
        <v>0</v>
      </c>
      <c r="J125" s="656">
        <f t="shared" si="45"/>
        <v>4.298</v>
      </c>
      <c r="K125" s="656">
        <f t="shared" si="45"/>
        <v>0</v>
      </c>
      <c r="L125" s="656">
        <f t="shared" si="45"/>
        <v>0</v>
      </c>
      <c r="M125" s="656">
        <f t="shared" si="45"/>
        <v>0</v>
      </c>
      <c r="N125" s="656">
        <f t="shared" si="45"/>
        <v>0</v>
      </c>
      <c r="O125" s="656">
        <f t="shared" si="45"/>
        <v>0</v>
      </c>
      <c r="P125" s="656">
        <f t="shared" si="45"/>
        <v>0</v>
      </c>
      <c r="Q125" s="656">
        <f t="shared" si="45"/>
        <v>0</v>
      </c>
      <c r="R125" s="656">
        <f t="shared" si="45"/>
        <v>0</v>
      </c>
      <c r="S125" s="656">
        <f t="shared" si="45"/>
        <v>0</v>
      </c>
      <c r="T125" s="656">
        <f t="shared" si="45"/>
        <v>0</v>
      </c>
      <c r="U125" s="656">
        <f t="shared" si="45"/>
        <v>0</v>
      </c>
      <c r="V125" s="656">
        <f t="shared" si="45"/>
        <v>0</v>
      </c>
      <c r="W125" s="656">
        <f t="shared" si="45"/>
        <v>0</v>
      </c>
      <c r="X125" s="656">
        <f t="shared" si="45"/>
        <v>0</v>
      </c>
      <c r="Y125" s="656">
        <f t="shared" si="45"/>
        <v>0</v>
      </c>
      <c r="Z125" s="656">
        <f t="shared" si="45"/>
        <v>0</v>
      </c>
      <c r="AA125" s="656">
        <f t="shared" si="45"/>
        <v>0</v>
      </c>
      <c r="AB125" s="656">
        <f t="shared" si="45"/>
        <v>0</v>
      </c>
      <c r="AC125" s="656">
        <f t="shared" si="45"/>
        <v>0.55900000000000005</v>
      </c>
      <c r="AD125" s="656">
        <f t="shared" si="45"/>
        <v>0</v>
      </c>
      <c r="AE125" s="656">
        <f t="shared" si="45"/>
        <v>0</v>
      </c>
      <c r="AF125" s="656">
        <f t="shared" si="45"/>
        <v>0</v>
      </c>
      <c r="AG125" s="656">
        <f t="shared" si="45"/>
        <v>0</v>
      </c>
      <c r="AH125" s="656">
        <f t="shared" si="45"/>
        <v>0</v>
      </c>
      <c r="AI125" s="656">
        <f t="shared" si="45"/>
        <v>0</v>
      </c>
      <c r="AJ125" s="656">
        <f t="shared" si="45"/>
        <v>0</v>
      </c>
      <c r="AK125" s="656">
        <f t="shared" si="45"/>
        <v>0</v>
      </c>
      <c r="AL125" s="656">
        <f t="shared" si="45"/>
        <v>0</v>
      </c>
      <c r="AM125" s="656">
        <f t="shared" si="45"/>
        <v>0</v>
      </c>
      <c r="AN125" s="656">
        <f t="shared" si="45"/>
        <v>28</v>
      </c>
      <c r="AO125" s="656">
        <f t="shared" si="41"/>
        <v>0.32600000000000001</v>
      </c>
      <c r="AP125" s="656">
        <f t="shared" si="41"/>
        <v>18.920000000000002</v>
      </c>
    </row>
    <row r="126" spans="1:43" s="529" customFormat="1" x14ac:dyDescent="0.15">
      <c r="A126" s="529" t="s">
        <v>164</v>
      </c>
      <c r="B126" s="656">
        <f t="shared" ref="B126:AN126" si="46">B117/1000</f>
        <v>177.28899999999999</v>
      </c>
      <c r="C126" s="656">
        <f t="shared" si="46"/>
        <v>0</v>
      </c>
      <c r="D126" s="656">
        <f t="shared" si="46"/>
        <v>0</v>
      </c>
      <c r="E126" s="656">
        <f t="shared" si="46"/>
        <v>0</v>
      </c>
      <c r="F126" s="656">
        <f t="shared" si="46"/>
        <v>0</v>
      </c>
      <c r="G126" s="656">
        <f t="shared" si="46"/>
        <v>0</v>
      </c>
      <c r="H126" s="656">
        <f t="shared" si="46"/>
        <v>4.49</v>
      </c>
      <c r="I126" s="656">
        <f t="shared" si="46"/>
        <v>0</v>
      </c>
      <c r="J126" s="656">
        <f t="shared" si="46"/>
        <v>0.23400000000000001</v>
      </c>
      <c r="K126" s="656">
        <f t="shared" si="46"/>
        <v>0</v>
      </c>
      <c r="L126" s="656">
        <f t="shared" si="46"/>
        <v>0</v>
      </c>
      <c r="M126" s="656">
        <f t="shared" si="46"/>
        <v>0</v>
      </c>
      <c r="N126" s="656">
        <f t="shared" si="46"/>
        <v>0</v>
      </c>
      <c r="O126" s="656">
        <f t="shared" si="46"/>
        <v>0</v>
      </c>
      <c r="P126" s="656">
        <f t="shared" si="46"/>
        <v>17.28</v>
      </c>
      <c r="Q126" s="656">
        <f t="shared" si="46"/>
        <v>7.5110000000000001</v>
      </c>
      <c r="R126" s="656">
        <f t="shared" si="46"/>
        <v>0</v>
      </c>
      <c r="S126" s="656">
        <f t="shared" si="46"/>
        <v>0</v>
      </c>
      <c r="T126" s="656">
        <f t="shared" si="46"/>
        <v>34.301000000000002</v>
      </c>
      <c r="U126" s="656">
        <f t="shared" si="46"/>
        <v>3.2250000000000001</v>
      </c>
      <c r="V126" s="656">
        <f t="shared" si="46"/>
        <v>74.900999999999996</v>
      </c>
      <c r="W126" s="656">
        <f t="shared" si="46"/>
        <v>0</v>
      </c>
      <c r="X126" s="656">
        <f t="shared" si="46"/>
        <v>0</v>
      </c>
      <c r="Y126" s="656">
        <f t="shared" si="46"/>
        <v>2</v>
      </c>
      <c r="Z126" s="656">
        <f t="shared" si="46"/>
        <v>0</v>
      </c>
      <c r="AA126" s="656">
        <f t="shared" si="46"/>
        <v>0</v>
      </c>
      <c r="AB126" s="656">
        <f t="shared" si="46"/>
        <v>43.134999999999998</v>
      </c>
      <c r="AC126" s="656">
        <f t="shared" si="46"/>
        <v>27.466000000000001</v>
      </c>
      <c r="AD126" s="656">
        <f t="shared" si="46"/>
        <v>0</v>
      </c>
      <c r="AE126" s="656">
        <f t="shared" si="46"/>
        <v>0</v>
      </c>
      <c r="AF126" s="656">
        <f t="shared" si="46"/>
        <v>0</v>
      </c>
      <c r="AG126" s="656">
        <f t="shared" si="46"/>
        <v>0</v>
      </c>
      <c r="AH126" s="656">
        <f t="shared" si="46"/>
        <v>18.689</v>
      </c>
      <c r="AI126" s="656">
        <f t="shared" si="46"/>
        <v>11.823</v>
      </c>
      <c r="AJ126" s="656">
        <f t="shared" si="46"/>
        <v>2.1419999999999999</v>
      </c>
      <c r="AK126" s="656">
        <f t="shared" si="46"/>
        <v>0</v>
      </c>
      <c r="AL126" s="656">
        <f t="shared" si="46"/>
        <v>30.326000000000001</v>
      </c>
      <c r="AM126" s="656">
        <f t="shared" si="46"/>
        <v>33.712000000000003</v>
      </c>
      <c r="AN126" s="656">
        <f t="shared" si="46"/>
        <v>3</v>
      </c>
      <c r="AO126" s="656">
        <f t="shared" si="41"/>
        <v>59.543999999999997</v>
      </c>
      <c r="AP126" s="656">
        <f t="shared" si="41"/>
        <v>0</v>
      </c>
    </row>
    <row r="127" spans="1:43" s="529" customFormat="1" x14ac:dyDescent="0.15">
      <c r="A127" s="590" t="s">
        <v>300</v>
      </c>
      <c r="B127" s="774">
        <f t="shared" ref="B127:AM127" si="47">SUM(B120:B126)</f>
        <v>2724.9949999999999</v>
      </c>
      <c r="C127" s="774">
        <f t="shared" si="47"/>
        <v>298.81800000000004</v>
      </c>
      <c r="D127" s="774">
        <f t="shared" si="47"/>
        <v>153.399</v>
      </c>
      <c r="E127" s="774">
        <f t="shared" si="47"/>
        <v>20.398</v>
      </c>
      <c r="F127" s="774">
        <f t="shared" si="47"/>
        <v>19.391999999999999</v>
      </c>
      <c r="G127" s="774">
        <f t="shared" si="47"/>
        <v>105.944</v>
      </c>
      <c r="H127" s="774">
        <f t="shared" si="47"/>
        <v>19.984999999999999</v>
      </c>
      <c r="I127" s="774">
        <f t="shared" si="47"/>
        <v>96.77</v>
      </c>
      <c r="J127" s="774">
        <f t="shared" si="47"/>
        <v>12.157000000000002</v>
      </c>
      <c r="K127" s="774">
        <f t="shared" si="47"/>
        <v>243.274</v>
      </c>
      <c r="L127" s="774">
        <f t="shared" si="47"/>
        <v>102.363</v>
      </c>
      <c r="M127" s="774">
        <f t="shared" si="47"/>
        <v>54.682999999999993</v>
      </c>
      <c r="N127" s="774">
        <f t="shared" si="47"/>
        <v>0</v>
      </c>
      <c r="O127" s="774">
        <f t="shared" si="47"/>
        <v>0</v>
      </c>
      <c r="P127" s="774">
        <f t="shared" si="47"/>
        <v>51.286999999999999</v>
      </c>
      <c r="Q127" s="774">
        <f t="shared" si="47"/>
        <v>105.60299999999999</v>
      </c>
      <c r="R127" s="774">
        <f t="shared" si="47"/>
        <v>54.689</v>
      </c>
      <c r="S127" s="774">
        <f t="shared" si="47"/>
        <v>53.957999999999998</v>
      </c>
      <c r="T127" s="774">
        <f t="shared" si="47"/>
        <v>86.016999999999996</v>
      </c>
      <c r="U127" s="774">
        <f t="shared" si="47"/>
        <v>12.432</v>
      </c>
      <c r="V127" s="774">
        <f t="shared" si="47"/>
        <v>648.28199999999993</v>
      </c>
      <c r="W127" s="774">
        <f t="shared" si="47"/>
        <v>47.744</v>
      </c>
      <c r="X127" s="774">
        <f t="shared" si="47"/>
        <v>2.516</v>
      </c>
      <c r="Y127" s="774">
        <f t="shared" si="47"/>
        <v>7.8</v>
      </c>
      <c r="Z127" s="774">
        <f t="shared" si="47"/>
        <v>103.913</v>
      </c>
      <c r="AA127" s="774">
        <f t="shared" si="47"/>
        <v>28.6</v>
      </c>
      <c r="AB127" s="774">
        <f t="shared" si="47"/>
        <v>238.40700000000001</v>
      </c>
      <c r="AC127" s="774">
        <f t="shared" si="47"/>
        <v>64.413000000000011</v>
      </c>
      <c r="AD127" s="774">
        <f t="shared" si="47"/>
        <v>15.392999999999999</v>
      </c>
      <c r="AE127" s="774">
        <f t="shared" si="47"/>
        <v>3.5859999999999999</v>
      </c>
      <c r="AF127" s="774">
        <f t="shared" si="47"/>
        <v>39.829000000000008</v>
      </c>
      <c r="AG127" s="774">
        <f t="shared" si="47"/>
        <v>652</v>
      </c>
      <c r="AH127" s="774">
        <f t="shared" si="47"/>
        <v>59.842999999999996</v>
      </c>
      <c r="AI127" s="774">
        <f t="shared" si="47"/>
        <v>72.65100000000001</v>
      </c>
      <c r="AJ127" s="774">
        <f t="shared" si="47"/>
        <v>228.82499999999999</v>
      </c>
      <c r="AK127" s="774">
        <f t="shared" si="47"/>
        <v>140.351</v>
      </c>
      <c r="AL127" s="774">
        <f t="shared" si="47"/>
        <v>93.620999999999995</v>
      </c>
      <c r="AM127" s="774">
        <f t="shared" si="47"/>
        <v>84.132000000000005</v>
      </c>
      <c r="AN127" s="774">
        <f>SUM(AN120:AN126)</f>
        <v>578.29200000000003</v>
      </c>
      <c r="AO127" s="774">
        <f t="shared" ref="AO127:AP127" si="48">SUM(AO120:AO126)</f>
        <v>282.44</v>
      </c>
      <c r="AP127" s="774">
        <f t="shared" si="48"/>
        <v>121.49999999999999</v>
      </c>
      <c r="AQ127" s="590"/>
    </row>
    <row r="130" spans="1:43" x14ac:dyDescent="0.15">
      <c r="A130" s="219" t="s">
        <v>2195</v>
      </c>
      <c r="B130" s="31"/>
      <c r="C130" s="31"/>
      <c r="D130" s="31"/>
      <c r="AP130" t="s">
        <v>315</v>
      </c>
    </row>
    <row r="131" spans="1:43" x14ac:dyDescent="0.15">
      <c r="A131" s="43"/>
      <c r="B131" s="43">
        <v>1</v>
      </c>
      <c r="C131" s="43">
        <v>2</v>
      </c>
      <c r="D131" s="43">
        <v>3</v>
      </c>
      <c r="E131" s="43">
        <v>4</v>
      </c>
      <c r="F131" s="43">
        <v>5</v>
      </c>
      <c r="G131" s="43">
        <v>6</v>
      </c>
      <c r="H131" s="43">
        <v>7</v>
      </c>
      <c r="I131" s="43">
        <v>8</v>
      </c>
      <c r="J131" s="43">
        <v>9</v>
      </c>
      <c r="K131" s="43">
        <v>10</v>
      </c>
      <c r="L131" s="43">
        <v>11</v>
      </c>
      <c r="M131" s="43">
        <v>12</v>
      </c>
      <c r="N131" s="43">
        <v>13</v>
      </c>
      <c r="O131" s="43">
        <v>14</v>
      </c>
      <c r="P131" s="43">
        <v>15</v>
      </c>
      <c r="Q131" s="43">
        <v>16</v>
      </c>
      <c r="R131" s="43">
        <v>17</v>
      </c>
      <c r="S131" s="43">
        <v>18</v>
      </c>
      <c r="T131" s="43">
        <v>19</v>
      </c>
      <c r="U131" s="43">
        <v>20</v>
      </c>
      <c r="V131" s="43">
        <v>21</v>
      </c>
      <c r="W131" s="43">
        <v>22</v>
      </c>
      <c r="X131" s="43">
        <v>23</v>
      </c>
      <c r="Y131" s="43">
        <v>24</v>
      </c>
      <c r="Z131" s="43">
        <v>25</v>
      </c>
      <c r="AA131" s="43">
        <v>26</v>
      </c>
      <c r="AB131" s="43">
        <v>27</v>
      </c>
      <c r="AC131" s="43">
        <v>28</v>
      </c>
      <c r="AD131" s="43">
        <v>29</v>
      </c>
      <c r="AE131" s="43">
        <v>30</v>
      </c>
      <c r="AF131" s="43">
        <v>31</v>
      </c>
      <c r="AG131" s="43">
        <v>32</v>
      </c>
      <c r="AH131" s="43">
        <v>33</v>
      </c>
      <c r="AI131" s="43">
        <v>34</v>
      </c>
      <c r="AJ131" s="43">
        <v>35</v>
      </c>
      <c r="AK131" s="43">
        <v>36</v>
      </c>
      <c r="AL131" s="43">
        <v>37</v>
      </c>
      <c r="AM131" s="43">
        <v>38</v>
      </c>
      <c r="AN131" s="43">
        <v>39</v>
      </c>
      <c r="AO131" s="43">
        <v>40</v>
      </c>
      <c r="AP131" s="43">
        <v>41</v>
      </c>
      <c r="AQ131" s="43"/>
    </row>
    <row r="132" spans="1:43" x14ac:dyDescent="0.15">
      <c r="B132" t="s">
        <v>51</v>
      </c>
      <c r="C132" t="s">
        <v>47</v>
      </c>
      <c r="D132" t="s">
        <v>47</v>
      </c>
      <c r="E132" t="s">
        <v>47</v>
      </c>
      <c r="F132" t="s">
        <v>41</v>
      </c>
      <c r="G132" t="s">
        <v>41</v>
      </c>
      <c r="H132" t="s">
        <v>41</v>
      </c>
      <c r="I132" t="s">
        <v>41</v>
      </c>
      <c r="J132" t="s">
        <v>41</v>
      </c>
      <c r="K132" t="s">
        <v>35</v>
      </c>
      <c r="L132" t="s">
        <v>35</v>
      </c>
      <c r="M132" t="s">
        <v>35</v>
      </c>
      <c r="N132" t="s">
        <v>35</v>
      </c>
      <c r="O132" t="s">
        <v>35</v>
      </c>
      <c r="P132" t="s">
        <v>28</v>
      </c>
      <c r="Q132" t="s">
        <v>28</v>
      </c>
      <c r="R132" t="s">
        <v>28</v>
      </c>
      <c r="S132" t="s">
        <v>28</v>
      </c>
      <c r="T132" t="s">
        <v>28</v>
      </c>
      <c r="U132" t="s">
        <v>28</v>
      </c>
      <c r="V132" t="s">
        <v>23</v>
      </c>
      <c r="W132" t="s">
        <v>23</v>
      </c>
      <c r="X132" t="s">
        <v>23</v>
      </c>
      <c r="Y132" t="s">
        <v>23</v>
      </c>
      <c r="Z132" t="s">
        <v>15</v>
      </c>
      <c r="AA132" t="s">
        <v>15</v>
      </c>
      <c r="AB132" t="s">
        <v>15</v>
      </c>
      <c r="AC132" t="s">
        <v>15</v>
      </c>
      <c r="AD132" t="s">
        <v>15</v>
      </c>
      <c r="AE132" t="s">
        <v>15</v>
      </c>
      <c r="AF132" t="s">
        <v>15</v>
      </c>
      <c r="AG132" t="s">
        <v>9</v>
      </c>
      <c r="AH132" t="s">
        <v>9</v>
      </c>
      <c r="AI132" t="s">
        <v>9</v>
      </c>
      <c r="AJ132" t="s">
        <v>9</v>
      </c>
      <c r="AK132" t="s">
        <v>9</v>
      </c>
      <c r="AL132" t="s">
        <v>6</v>
      </c>
      <c r="AM132" t="s">
        <v>6</v>
      </c>
      <c r="AN132" t="s">
        <v>2</v>
      </c>
      <c r="AO132" t="s">
        <v>2</v>
      </c>
      <c r="AP132" t="s">
        <v>2</v>
      </c>
      <c r="AQ132" t="s">
        <v>223</v>
      </c>
    </row>
    <row r="133" spans="1:43" x14ac:dyDescent="0.15">
      <c r="A133" s="61"/>
      <c r="B133" s="61" t="s">
        <v>50</v>
      </c>
      <c r="C133" s="61" t="s">
        <v>49</v>
      </c>
      <c r="D133" s="61" t="s">
        <v>48</v>
      </c>
      <c r="E133" s="61" t="s">
        <v>46</v>
      </c>
      <c r="F133" s="61" t="s">
        <v>45</v>
      </c>
      <c r="G133" s="61" t="s">
        <v>44</v>
      </c>
      <c r="H133" s="61" t="s">
        <v>43</v>
      </c>
      <c r="I133" s="61" t="s">
        <v>42</v>
      </c>
      <c r="J133" s="61" t="s">
        <v>40</v>
      </c>
      <c r="K133" s="61" t="s">
        <v>39</v>
      </c>
      <c r="L133" s="61" t="s">
        <v>38</v>
      </c>
      <c r="M133" s="61" t="s">
        <v>37</v>
      </c>
      <c r="N133" s="61" t="s">
        <v>36</v>
      </c>
      <c r="O133" s="61" t="s">
        <v>34</v>
      </c>
      <c r="P133" s="61" t="s">
        <v>33</v>
      </c>
      <c r="Q133" s="61" t="s">
        <v>32</v>
      </c>
      <c r="R133" s="61" t="s">
        <v>31</v>
      </c>
      <c r="S133" s="61" t="s">
        <v>30</v>
      </c>
      <c r="T133" s="61" t="s">
        <v>29</v>
      </c>
      <c r="U133" s="61" t="s">
        <v>27</v>
      </c>
      <c r="V133" s="61" t="s">
        <v>26</v>
      </c>
      <c r="W133" s="61" t="s">
        <v>25</v>
      </c>
      <c r="X133" s="61" t="s">
        <v>24</v>
      </c>
      <c r="Y133" s="61" t="s">
        <v>22</v>
      </c>
      <c r="Z133" s="61" t="s">
        <v>21</v>
      </c>
      <c r="AA133" s="61" t="s">
        <v>20</v>
      </c>
      <c r="AB133" s="61" t="s">
        <v>19</v>
      </c>
      <c r="AC133" s="61" t="s">
        <v>18</v>
      </c>
      <c r="AD133" s="61" t="s">
        <v>17</v>
      </c>
      <c r="AE133" s="61" t="s">
        <v>16</v>
      </c>
      <c r="AF133" s="61" t="s">
        <v>14</v>
      </c>
      <c r="AG133" s="61" t="s">
        <v>13</v>
      </c>
      <c r="AH133" s="61" t="s">
        <v>12</v>
      </c>
      <c r="AI133" s="61" t="s">
        <v>11</v>
      </c>
      <c r="AJ133" s="61" t="s">
        <v>10</v>
      </c>
      <c r="AK133" s="61" t="s">
        <v>8</v>
      </c>
      <c r="AL133" s="61" t="s">
        <v>444</v>
      </c>
      <c r="AM133" s="61" t="s">
        <v>5</v>
      </c>
      <c r="AN133" s="61" t="s">
        <v>4</v>
      </c>
      <c r="AO133" s="61" t="s">
        <v>3</v>
      </c>
      <c r="AP133" s="61" t="s">
        <v>1</v>
      </c>
      <c r="AQ133" s="61"/>
    </row>
    <row r="134" spans="1:43" x14ac:dyDescent="0.15">
      <c r="A134" t="s">
        <v>158</v>
      </c>
      <c r="B134" s="101">
        <v>2317312.2561587119</v>
      </c>
      <c r="C134" s="101">
        <v>395325</v>
      </c>
      <c r="D134" s="101">
        <v>124171</v>
      </c>
      <c r="E134" s="101">
        <v>26454</v>
      </c>
      <c r="F134" s="101">
        <v>14424</v>
      </c>
      <c r="G134" s="101">
        <v>119145</v>
      </c>
      <c r="H134" s="101">
        <v>5917</v>
      </c>
      <c r="I134" s="454">
        <v>122209</v>
      </c>
      <c r="J134" s="101"/>
      <c r="K134" s="101">
        <v>279497</v>
      </c>
      <c r="L134" s="101">
        <v>123760</v>
      </c>
      <c r="M134" s="101">
        <v>42925</v>
      </c>
      <c r="N134" s="101"/>
      <c r="O134" s="101"/>
      <c r="P134" s="101">
        <v>34169</v>
      </c>
      <c r="Q134" s="101">
        <v>119926</v>
      </c>
      <c r="R134" s="101">
        <v>86214</v>
      </c>
      <c r="S134" s="101">
        <v>48683</v>
      </c>
      <c r="T134" s="101">
        <v>73686</v>
      </c>
      <c r="U134" s="101"/>
      <c r="V134" s="101">
        <v>1088873</v>
      </c>
      <c r="W134" s="101">
        <v>16319</v>
      </c>
      <c r="X134" s="101">
        <v>0</v>
      </c>
      <c r="Y134" s="101">
        <v>0</v>
      </c>
      <c r="Z134" s="101">
        <v>108728</v>
      </c>
      <c r="AA134" s="101">
        <v>11231</v>
      </c>
      <c r="AB134" s="101">
        <v>130841</v>
      </c>
      <c r="AC134" s="101">
        <v>9653</v>
      </c>
      <c r="AD134" s="101">
        <v>12714</v>
      </c>
      <c r="AE134" s="101"/>
      <c r="AF134" s="101">
        <v>24580</v>
      </c>
      <c r="AG134" s="101">
        <v>100000</v>
      </c>
      <c r="AH134" s="101">
        <v>14468</v>
      </c>
      <c r="AI134" s="101">
        <v>28190</v>
      </c>
      <c r="AJ134" s="101">
        <v>4790</v>
      </c>
      <c r="AK134" s="101">
        <v>0</v>
      </c>
      <c r="AL134" s="101">
        <v>40209</v>
      </c>
      <c r="AM134" s="101">
        <v>32364</v>
      </c>
      <c r="AN134" s="101">
        <v>122341</v>
      </c>
      <c r="AO134" s="101">
        <v>140406</v>
      </c>
      <c r="AP134" s="101">
        <v>123370</v>
      </c>
      <c r="AQ134" s="54">
        <f>SUM(B134:AP134)</f>
        <v>5942894.2561587114</v>
      </c>
    </row>
    <row r="135" spans="1:43" x14ac:dyDescent="0.15">
      <c r="A135" t="s">
        <v>159</v>
      </c>
      <c r="B135" s="101">
        <v>1128457.957388673</v>
      </c>
      <c r="C135" s="101"/>
      <c r="D135" s="101">
        <v>4511</v>
      </c>
      <c r="E135" s="101"/>
      <c r="F135" s="101"/>
      <c r="G135" s="101">
        <v>22661</v>
      </c>
      <c r="H135" s="101"/>
      <c r="I135" s="101"/>
      <c r="J135" s="101">
        <v>4201</v>
      </c>
      <c r="K135" s="101">
        <v>8515</v>
      </c>
      <c r="L135" s="101"/>
      <c r="M135" s="101">
        <v>17993</v>
      </c>
      <c r="N135" s="101"/>
      <c r="O135" s="101"/>
      <c r="P135" s="101">
        <v>2000</v>
      </c>
      <c r="Q135" s="101">
        <v>1977</v>
      </c>
      <c r="R135" s="101"/>
      <c r="S135" s="101"/>
      <c r="T135" s="101">
        <v>8504</v>
      </c>
      <c r="U135" s="101">
        <v>3252</v>
      </c>
      <c r="V135" s="101">
        <v>102221</v>
      </c>
      <c r="W135" s="101">
        <v>3901</v>
      </c>
      <c r="X135" s="101">
        <v>0</v>
      </c>
      <c r="Y135" s="101">
        <v>2800</v>
      </c>
      <c r="Z135" s="101"/>
      <c r="AA135" s="101">
        <v>27918</v>
      </c>
      <c r="AB135" s="101">
        <v>123993</v>
      </c>
      <c r="AC135" s="101">
        <v>12897</v>
      </c>
      <c r="AD135" s="101">
        <v>3500</v>
      </c>
      <c r="AE135" s="101"/>
      <c r="AF135" s="101"/>
      <c r="AG135" s="101">
        <v>640000</v>
      </c>
      <c r="AH135" s="101">
        <v>6533</v>
      </c>
      <c r="AI135" s="101">
        <v>9944</v>
      </c>
      <c r="AJ135" s="101">
        <v>74017</v>
      </c>
      <c r="AK135" s="101">
        <v>163143</v>
      </c>
      <c r="AL135" s="101">
        <v>7736</v>
      </c>
      <c r="AM135" s="101">
        <v>3042</v>
      </c>
      <c r="AN135" s="101">
        <v>422359</v>
      </c>
      <c r="AO135" s="101">
        <v>76992</v>
      </c>
      <c r="AP135" s="101">
        <v>6950</v>
      </c>
      <c r="AQ135" s="54">
        <f t="shared" ref="AQ135:AQ140" si="49">SUM(B135:AP135)</f>
        <v>2890017.957388673</v>
      </c>
    </row>
    <row r="136" spans="1:43" x14ac:dyDescent="0.15">
      <c r="A136" t="s">
        <v>160</v>
      </c>
      <c r="B136" s="101">
        <v>0</v>
      </c>
      <c r="C136" s="101"/>
      <c r="D136" s="101"/>
      <c r="E136" s="101"/>
      <c r="F136" s="101"/>
      <c r="G136" s="101">
        <v>2109</v>
      </c>
      <c r="H136" s="101"/>
      <c r="I136" s="101"/>
      <c r="J136" s="101">
        <v>519</v>
      </c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>
        <v>0</v>
      </c>
      <c r="W136" s="101">
        <v>31</v>
      </c>
      <c r="X136" s="101">
        <v>0</v>
      </c>
      <c r="Y136" s="101">
        <v>0</v>
      </c>
      <c r="Z136" s="101"/>
      <c r="AA136" s="101"/>
      <c r="AB136" s="101">
        <v>320</v>
      </c>
      <c r="AC136" s="101">
        <v>575</v>
      </c>
      <c r="AD136" s="101"/>
      <c r="AE136" s="101"/>
      <c r="AF136" s="101"/>
      <c r="AG136" s="101">
        <v>177000</v>
      </c>
      <c r="AH136" s="101">
        <v>97902</v>
      </c>
      <c r="AI136" s="101">
        <v>3183</v>
      </c>
      <c r="AJ136" s="101">
        <v>139350</v>
      </c>
      <c r="AK136" s="101">
        <v>39169</v>
      </c>
      <c r="AL136" s="101">
        <v>15842</v>
      </c>
      <c r="AM136" s="101">
        <v>173</v>
      </c>
      <c r="AN136" s="101">
        <v>2853</v>
      </c>
      <c r="AO136" s="101">
        <v>13094</v>
      </c>
      <c r="AP136" s="101">
        <v>7140</v>
      </c>
      <c r="AQ136" s="54">
        <f t="shared" si="49"/>
        <v>499260</v>
      </c>
    </row>
    <row r="137" spans="1:43" x14ac:dyDescent="0.15">
      <c r="A137" t="s">
        <v>161</v>
      </c>
      <c r="B137" s="101">
        <v>23310.868603334089</v>
      </c>
      <c r="C137" s="101"/>
      <c r="D137" s="101">
        <v>10046</v>
      </c>
      <c r="E137" s="101"/>
      <c r="F137" s="101"/>
      <c r="G137" s="101"/>
      <c r="H137" s="101"/>
      <c r="I137" s="454">
        <v>7228</v>
      </c>
      <c r="J137" s="101">
        <v>4279</v>
      </c>
      <c r="K137" s="101"/>
      <c r="L137" s="101">
        <v>2893</v>
      </c>
      <c r="M137" s="101"/>
      <c r="N137" s="101"/>
      <c r="O137" s="101"/>
      <c r="P137" s="101">
        <v>9076</v>
      </c>
      <c r="Q137" s="101">
        <v>11921</v>
      </c>
      <c r="R137" s="101"/>
      <c r="S137" s="101">
        <v>25630</v>
      </c>
      <c r="T137" s="101">
        <v>20313</v>
      </c>
      <c r="U137" s="101">
        <v>12458</v>
      </c>
      <c r="V137" s="101">
        <v>0</v>
      </c>
      <c r="W137" s="101">
        <v>32151</v>
      </c>
      <c r="X137" s="101">
        <v>3497</v>
      </c>
      <c r="Y137" s="101">
        <v>3000</v>
      </c>
      <c r="Z137" s="101">
        <v>8952</v>
      </c>
      <c r="AA137" s="101"/>
      <c r="AB137" s="101">
        <v>13018</v>
      </c>
      <c r="AC137" s="101">
        <v>14293</v>
      </c>
      <c r="AD137" s="101"/>
      <c r="AE137" s="101">
        <v>4521</v>
      </c>
      <c r="AF137" s="101">
        <v>29347</v>
      </c>
      <c r="AG137" s="101"/>
      <c r="AH137" s="101">
        <v>15486</v>
      </c>
      <c r="AI137" s="101">
        <v>40884</v>
      </c>
      <c r="AJ137" s="101">
        <v>44296</v>
      </c>
      <c r="AK137" s="101"/>
      <c r="AL137" s="101">
        <v>8574</v>
      </c>
      <c r="AM137" s="101">
        <v>24918</v>
      </c>
      <c r="AN137" s="101">
        <v>41475</v>
      </c>
      <c r="AO137" s="101">
        <v>113648</v>
      </c>
      <c r="AP137" s="101">
        <v>37100</v>
      </c>
      <c r="AQ137" s="54">
        <f t="shared" si="49"/>
        <v>562314.86860333406</v>
      </c>
    </row>
    <row r="138" spans="1:43" x14ac:dyDescent="0.15">
      <c r="A138" t="s">
        <v>162</v>
      </c>
      <c r="B138" s="101">
        <v>0</v>
      </c>
      <c r="C138" s="101"/>
      <c r="D138" s="101">
        <v>1575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>
        <v>0</v>
      </c>
      <c r="W138" s="101">
        <v>0</v>
      </c>
      <c r="X138" s="101">
        <v>0</v>
      </c>
      <c r="Y138" s="101">
        <v>0</v>
      </c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54">
        <f t="shared" si="49"/>
        <v>1575</v>
      </c>
    </row>
    <row r="139" spans="1:43" x14ac:dyDescent="0.15">
      <c r="A139" t="s">
        <v>163</v>
      </c>
      <c r="B139" s="101">
        <v>23310.868603334089</v>
      </c>
      <c r="C139" s="101"/>
      <c r="D139" s="101"/>
      <c r="E139" s="101"/>
      <c r="F139" s="101"/>
      <c r="G139" s="101"/>
      <c r="H139" s="101"/>
      <c r="I139" s="101"/>
      <c r="J139" s="101">
        <v>6581</v>
      </c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>
        <v>0</v>
      </c>
      <c r="W139" s="101">
        <v>0</v>
      </c>
      <c r="X139" s="101">
        <v>0</v>
      </c>
      <c r="Y139" s="101">
        <v>0</v>
      </c>
      <c r="Z139" s="101"/>
      <c r="AA139" s="101"/>
      <c r="AB139" s="101"/>
      <c r="AC139" s="101">
        <v>575</v>
      </c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>
        <v>28000</v>
      </c>
      <c r="AO139" s="101">
        <v>613</v>
      </c>
      <c r="AP139" s="101">
        <v>29760</v>
      </c>
      <c r="AQ139" s="54">
        <f t="shared" si="49"/>
        <v>88839.868603334093</v>
      </c>
    </row>
    <row r="140" spans="1:43" x14ac:dyDescent="0.15">
      <c r="A140" t="s">
        <v>164</v>
      </c>
      <c r="B140" s="101">
        <v>438668.16371728695</v>
      </c>
      <c r="C140" s="101"/>
      <c r="D140" s="101"/>
      <c r="E140" s="101"/>
      <c r="F140" s="101"/>
      <c r="G140" s="101"/>
      <c r="H140" s="101">
        <v>6474</v>
      </c>
      <c r="I140" s="101"/>
      <c r="J140" s="101">
        <v>2820</v>
      </c>
      <c r="K140" s="101"/>
      <c r="L140" s="101"/>
      <c r="M140" s="101"/>
      <c r="N140" s="101"/>
      <c r="O140" s="101"/>
      <c r="P140" s="101">
        <v>26119</v>
      </c>
      <c r="Q140" s="101">
        <v>11383</v>
      </c>
      <c r="R140" s="101"/>
      <c r="S140" s="101"/>
      <c r="T140" s="101">
        <v>12609</v>
      </c>
      <c r="U140" s="101">
        <v>3355</v>
      </c>
      <c r="V140" s="101">
        <v>102220</v>
      </c>
      <c r="W140" s="101">
        <v>0</v>
      </c>
      <c r="X140" s="101">
        <v>0</v>
      </c>
      <c r="Y140" s="101">
        <v>2000</v>
      </c>
      <c r="Z140" s="101"/>
      <c r="AA140" s="101"/>
      <c r="AB140" s="101">
        <v>111525</v>
      </c>
      <c r="AC140" s="101">
        <v>28242</v>
      </c>
      <c r="AD140" s="101"/>
      <c r="AE140" s="101"/>
      <c r="AF140" s="101"/>
      <c r="AG140" s="101"/>
      <c r="AH140" s="101">
        <v>16089</v>
      </c>
      <c r="AI140" s="101">
        <v>22670</v>
      </c>
      <c r="AJ140" s="101">
        <v>2480</v>
      </c>
      <c r="AK140" s="101"/>
      <c r="AL140" s="101">
        <v>35194</v>
      </c>
      <c r="AM140" s="101">
        <v>37575</v>
      </c>
      <c r="AN140" s="101">
        <v>3000</v>
      </c>
      <c r="AO140" s="101">
        <v>59905</v>
      </c>
      <c r="AP140" s="101"/>
      <c r="AQ140" s="54">
        <f t="shared" si="49"/>
        <v>922328.16371728689</v>
      </c>
    </row>
    <row r="141" spans="1:43" x14ac:dyDescent="0.15">
      <c r="A141" s="67" t="s">
        <v>300</v>
      </c>
      <c r="B141" s="66">
        <f t="shared" ref="B141:AQ141" si="50">SUM(B134:B140)</f>
        <v>3931060.1144713406</v>
      </c>
      <c r="C141" s="66">
        <f t="shared" si="50"/>
        <v>395325</v>
      </c>
      <c r="D141" s="66"/>
      <c r="E141" s="66">
        <f t="shared" si="50"/>
        <v>26454</v>
      </c>
      <c r="F141" s="66">
        <f t="shared" si="50"/>
        <v>14424</v>
      </c>
      <c r="G141" s="66">
        <f t="shared" si="50"/>
        <v>143915</v>
      </c>
      <c r="H141" s="66">
        <f t="shared" si="50"/>
        <v>12391</v>
      </c>
      <c r="I141" s="904">
        <f t="shared" si="50"/>
        <v>129437</v>
      </c>
      <c r="J141" s="66">
        <f t="shared" si="50"/>
        <v>18400</v>
      </c>
      <c r="K141" s="66">
        <f t="shared" si="50"/>
        <v>288012</v>
      </c>
      <c r="L141" s="66">
        <f t="shared" si="50"/>
        <v>126653</v>
      </c>
      <c r="M141" s="66">
        <f t="shared" si="50"/>
        <v>60918</v>
      </c>
      <c r="N141" s="66">
        <f t="shared" si="50"/>
        <v>0</v>
      </c>
      <c r="O141" s="66">
        <f t="shared" si="50"/>
        <v>0</v>
      </c>
      <c r="P141" s="66">
        <f t="shared" si="50"/>
        <v>71364</v>
      </c>
      <c r="Q141" s="66">
        <f t="shared" si="50"/>
        <v>145207</v>
      </c>
      <c r="R141" s="66">
        <f t="shared" si="50"/>
        <v>86214</v>
      </c>
      <c r="S141" s="66">
        <f t="shared" si="50"/>
        <v>74313</v>
      </c>
      <c r="T141" s="66">
        <f t="shared" si="50"/>
        <v>115112</v>
      </c>
      <c r="U141" s="66">
        <f t="shared" si="50"/>
        <v>19065</v>
      </c>
      <c r="V141" s="66">
        <f t="shared" si="50"/>
        <v>1293314</v>
      </c>
      <c r="W141" s="66">
        <f t="shared" si="50"/>
        <v>52402</v>
      </c>
      <c r="X141" s="66">
        <f t="shared" si="50"/>
        <v>3497</v>
      </c>
      <c r="Y141" s="66">
        <f t="shared" si="50"/>
        <v>7800</v>
      </c>
      <c r="Z141" s="66">
        <f t="shared" si="50"/>
        <v>117680</v>
      </c>
      <c r="AA141" s="66">
        <f t="shared" si="50"/>
        <v>39149</v>
      </c>
      <c r="AB141" s="66">
        <f t="shared" si="50"/>
        <v>379697</v>
      </c>
      <c r="AC141" s="66">
        <f t="shared" si="50"/>
        <v>66235</v>
      </c>
      <c r="AD141" s="66">
        <f t="shared" si="50"/>
        <v>16214</v>
      </c>
      <c r="AE141" s="66">
        <f t="shared" si="50"/>
        <v>4521</v>
      </c>
      <c r="AF141" s="66">
        <f t="shared" si="50"/>
        <v>53927</v>
      </c>
      <c r="AG141" s="66">
        <f t="shared" si="50"/>
        <v>917000</v>
      </c>
      <c r="AH141" s="66">
        <f t="shared" si="50"/>
        <v>150478</v>
      </c>
      <c r="AI141" s="66">
        <f t="shared" si="50"/>
        <v>104871</v>
      </c>
      <c r="AJ141" s="66">
        <f t="shared" si="50"/>
        <v>264933</v>
      </c>
      <c r="AK141" s="66">
        <f t="shared" si="50"/>
        <v>202312</v>
      </c>
      <c r="AL141" s="66">
        <f t="shared" si="50"/>
        <v>107555</v>
      </c>
      <c r="AM141" s="66">
        <f t="shared" si="50"/>
        <v>98072</v>
      </c>
      <c r="AN141" s="66">
        <f t="shared" si="50"/>
        <v>620028</v>
      </c>
      <c r="AO141" s="66">
        <f t="shared" si="50"/>
        <v>404658</v>
      </c>
      <c r="AP141" s="66">
        <f t="shared" si="50"/>
        <v>204320</v>
      </c>
      <c r="AQ141" s="66">
        <f t="shared" si="50"/>
        <v>10907230.114471339</v>
      </c>
    </row>
    <row r="142" spans="1:43" x14ac:dyDescent="0.15">
      <c r="A142" t="s">
        <v>158</v>
      </c>
      <c r="B142" s="49">
        <f>B134/1000</f>
        <v>2317.312256158712</v>
      </c>
      <c r="C142" s="49">
        <f t="shared" ref="C142:AQ148" si="51">C134/1000</f>
        <v>395.32499999999999</v>
      </c>
      <c r="D142" s="49">
        <f t="shared" si="51"/>
        <v>124.17100000000001</v>
      </c>
      <c r="E142" s="49">
        <f t="shared" si="51"/>
        <v>26.454000000000001</v>
      </c>
      <c r="F142" s="49">
        <f t="shared" si="51"/>
        <v>14.423999999999999</v>
      </c>
      <c r="G142" s="49">
        <f t="shared" si="51"/>
        <v>119.145</v>
      </c>
      <c r="H142" s="49">
        <f t="shared" si="51"/>
        <v>5.9169999999999998</v>
      </c>
      <c r="I142" s="49">
        <f t="shared" si="51"/>
        <v>122.209</v>
      </c>
      <c r="J142" s="49">
        <f t="shared" si="51"/>
        <v>0</v>
      </c>
      <c r="K142" s="49">
        <f t="shared" si="51"/>
        <v>279.49700000000001</v>
      </c>
      <c r="L142" s="49">
        <f t="shared" si="51"/>
        <v>123.76</v>
      </c>
      <c r="M142" s="49">
        <f t="shared" si="51"/>
        <v>42.924999999999997</v>
      </c>
      <c r="N142" s="49">
        <f t="shared" si="51"/>
        <v>0</v>
      </c>
      <c r="O142" s="49">
        <f t="shared" si="51"/>
        <v>0</v>
      </c>
      <c r="P142" s="49">
        <f t="shared" si="51"/>
        <v>34.168999999999997</v>
      </c>
      <c r="Q142" s="49">
        <f t="shared" si="51"/>
        <v>119.926</v>
      </c>
      <c r="R142" s="49">
        <f t="shared" si="51"/>
        <v>86.213999999999999</v>
      </c>
      <c r="S142" s="49">
        <f t="shared" si="51"/>
        <v>48.683</v>
      </c>
      <c r="T142" s="49">
        <f t="shared" si="51"/>
        <v>73.686000000000007</v>
      </c>
      <c r="U142" s="49">
        <f t="shared" si="51"/>
        <v>0</v>
      </c>
      <c r="V142" s="49">
        <f t="shared" si="51"/>
        <v>1088.873</v>
      </c>
      <c r="W142" s="49">
        <f t="shared" si="51"/>
        <v>16.318999999999999</v>
      </c>
      <c r="X142" s="49">
        <f t="shared" si="51"/>
        <v>0</v>
      </c>
      <c r="Y142" s="49">
        <f t="shared" si="51"/>
        <v>0</v>
      </c>
      <c r="Z142" s="49">
        <f t="shared" si="51"/>
        <v>108.72799999999999</v>
      </c>
      <c r="AA142" s="49">
        <f t="shared" si="51"/>
        <v>11.231</v>
      </c>
      <c r="AB142" s="49">
        <f t="shared" si="51"/>
        <v>130.84100000000001</v>
      </c>
      <c r="AC142" s="49">
        <f t="shared" si="51"/>
        <v>9.6530000000000005</v>
      </c>
      <c r="AD142" s="49">
        <f t="shared" si="51"/>
        <v>12.714</v>
      </c>
      <c r="AE142" s="49">
        <f t="shared" si="51"/>
        <v>0</v>
      </c>
      <c r="AF142" s="49">
        <f t="shared" si="51"/>
        <v>24.58</v>
      </c>
      <c r="AG142" s="49">
        <f t="shared" si="51"/>
        <v>100</v>
      </c>
      <c r="AH142" s="49">
        <f t="shared" si="51"/>
        <v>14.468</v>
      </c>
      <c r="AI142" s="49">
        <f t="shared" si="51"/>
        <v>28.19</v>
      </c>
      <c r="AJ142" s="49">
        <f t="shared" si="51"/>
        <v>4.79</v>
      </c>
      <c r="AK142" s="49">
        <f t="shared" si="51"/>
        <v>0</v>
      </c>
      <c r="AL142" s="49">
        <f t="shared" si="51"/>
        <v>40.209000000000003</v>
      </c>
      <c r="AM142" s="49">
        <f t="shared" si="51"/>
        <v>32.363999999999997</v>
      </c>
      <c r="AN142" s="49">
        <f t="shared" si="51"/>
        <v>122.34099999999999</v>
      </c>
      <c r="AO142" s="49">
        <f t="shared" si="51"/>
        <v>140.40600000000001</v>
      </c>
      <c r="AP142" s="49">
        <f t="shared" si="51"/>
        <v>123.37</v>
      </c>
      <c r="AQ142" s="49">
        <f t="shared" si="51"/>
        <v>5942.894256158711</v>
      </c>
    </row>
    <row r="143" spans="1:43" x14ac:dyDescent="0.15">
      <c r="A143" t="s">
        <v>159</v>
      </c>
      <c r="B143" s="49">
        <f t="shared" ref="B143:Q149" si="52">B135/1000</f>
        <v>1128.4579573886729</v>
      </c>
      <c r="C143" s="49">
        <f t="shared" si="52"/>
        <v>0</v>
      </c>
      <c r="D143" s="49">
        <f t="shared" si="52"/>
        <v>4.5110000000000001</v>
      </c>
      <c r="E143" s="49">
        <f t="shared" si="52"/>
        <v>0</v>
      </c>
      <c r="F143" s="49">
        <f t="shared" si="52"/>
        <v>0</v>
      </c>
      <c r="G143" s="49">
        <f t="shared" si="52"/>
        <v>22.661000000000001</v>
      </c>
      <c r="H143" s="49">
        <f t="shared" si="52"/>
        <v>0</v>
      </c>
      <c r="I143" s="49">
        <f t="shared" si="52"/>
        <v>0</v>
      </c>
      <c r="J143" s="49">
        <f t="shared" si="52"/>
        <v>4.2009999999999996</v>
      </c>
      <c r="K143" s="49">
        <f t="shared" si="52"/>
        <v>8.5150000000000006</v>
      </c>
      <c r="L143" s="49">
        <f t="shared" si="52"/>
        <v>0</v>
      </c>
      <c r="M143" s="49">
        <f t="shared" si="52"/>
        <v>17.992999999999999</v>
      </c>
      <c r="N143" s="49">
        <f t="shared" si="52"/>
        <v>0</v>
      </c>
      <c r="O143" s="49">
        <f t="shared" si="52"/>
        <v>0</v>
      </c>
      <c r="P143" s="49">
        <f t="shared" si="52"/>
        <v>2</v>
      </c>
      <c r="Q143" s="49">
        <f t="shared" si="52"/>
        <v>1.9770000000000001</v>
      </c>
      <c r="R143" s="49">
        <f t="shared" si="51"/>
        <v>0</v>
      </c>
      <c r="S143" s="49">
        <f t="shared" si="51"/>
        <v>0</v>
      </c>
      <c r="T143" s="49">
        <f t="shared" si="51"/>
        <v>8.5039999999999996</v>
      </c>
      <c r="U143" s="49">
        <f t="shared" si="51"/>
        <v>3.2519999999999998</v>
      </c>
      <c r="V143" s="49">
        <f t="shared" si="51"/>
        <v>102.221</v>
      </c>
      <c r="W143" s="49">
        <f t="shared" si="51"/>
        <v>3.9009999999999998</v>
      </c>
      <c r="X143" s="49">
        <f t="shared" si="51"/>
        <v>0</v>
      </c>
      <c r="Y143" s="49">
        <f t="shared" si="51"/>
        <v>2.8</v>
      </c>
      <c r="Z143" s="49">
        <f t="shared" si="51"/>
        <v>0</v>
      </c>
      <c r="AA143" s="49">
        <f t="shared" si="51"/>
        <v>27.917999999999999</v>
      </c>
      <c r="AB143" s="49">
        <f t="shared" si="51"/>
        <v>123.99299999999999</v>
      </c>
      <c r="AC143" s="49">
        <f t="shared" si="51"/>
        <v>12.897</v>
      </c>
      <c r="AD143" s="49">
        <f t="shared" si="51"/>
        <v>3.5</v>
      </c>
      <c r="AE143" s="49">
        <f t="shared" si="51"/>
        <v>0</v>
      </c>
      <c r="AF143" s="49">
        <f t="shared" si="51"/>
        <v>0</v>
      </c>
      <c r="AG143" s="49">
        <f t="shared" si="51"/>
        <v>640</v>
      </c>
      <c r="AH143" s="49">
        <f t="shared" si="51"/>
        <v>6.5330000000000004</v>
      </c>
      <c r="AI143" s="49">
        <f t="shared" si="51"/>
        <v>9.9440000000000008</v>
      </c>
      <c r="AJ143" s="49">
        <f t="shared" si="51"/>
        <v>74.016999999999996</v>
      </c>
      <c r="AK143" s="49">
        <f t="shared" si="51"/>
        <v>163.143</v>
      </c>
      <c r="AL143" s="49">
        <f t="shared" si="51"/>
        <v>7.7359999999999998</v>
      </c>
      <c r="AM143" s="49">
        <f t="shared" si="51"/>
        <v>3.0419999999999998</v>
      </c>
      <c r="AN143" s="49">
        <f t="shared" si="51"/>
        <v>422.35899999999998</v>
      </c>
      <c r="AO143" s="49">
        <f t="shared" si="51"/>
        <v>76.992000000000004</v>
      </c>
      <c r="AP143" s="49">
        <f t="shared" si="51"/>
        <v>6.95</v>
      </c>
      <c r="AQ143" s="49">
        <f t="shared" si="51"/>
        <v>2890.017957388673</v>
      </c>
    </row>
    <row r="144" spans="1:43" x14ac:dyDescent="0.15">
      <c r="A144" t="s">
        <v>160</v>
      </c>
      <c r="B144" s="49">
        <f t="shared" si="52"/>
        <v>0</v>
      </c>
      <c r="C144" s="49">
        <f t="shared" si="51"/>
        <v>0</v>
      </c>
      <c r="D144" s="49">
        <f t="shared" si="51"/>
        <v>0</v>
      </c>
      <c r="E144" s="49">
        <f t="shared" si="51"/>
        <v>0</v>
      </c>
      <c r="F144" s="49">
        <f t="shared" si="51"/>
        <v>0</v>
      </c>
      <c r="G144" s="49">
        <f t="shared" si="51"/>
        <v>2.109</v>
      </c>
      <c r="H144" s="49">
        <f t="shared" si="51"/>
        <v>0</v>
      </c>
      <c r="I144" s="49">
        <f t="shared" si="51"/>
        <v>0</v>
      </c>
      <c r="J144" s="49">
        <f t="shared" si="51"/>
        <v>0.51900000000000002</v>
      </c>
      <c r="K144" s="49">
        <f t="shared" si="51"/>
        <v>0</v>
      </c>
      <c r="L144" s="49">
        <f t="shared" si="51"/>
        <v>0</v>
      </c>
      <c r="M144" s="49">
        <f t="shared" si="51"/>
        <v>0</v>
      </c>
      <c r="N144" s="49">
        <f t="shared" si="51"/>
        <v>0</v>
      </c>
      <c r="O144" s="49">
        <f t="shared" si="51"/>
        <v>0</v>
      </c>
      <c r="P144" s="49">
        <f t="shared" si="51"/>
        <v>0</v>
      </c>
      <c r="Q144" s="49">
        <f t="shared" si="51"/>
        <v>0</v>
      </c>
      <c r="R144" s="49">
        <f t="shared" si="51"/>
        <v>0</v>
      </c>
      <c r="S144" s="49">
        <f t="shared" si="51"/>
        <v>0</v>
      </c>
      <c r="T144" s="49">
        <f t="shared" si="51"/>
        <v>0</v>
      </c>
      <c r="U144" s="49">
        <f t="shared" si="51"/>
        <v>0</v>
      </c>
      <c r="V144" s="49">
        <f t="shared" si="51"/>
        <v>0</v>
      </c>
      <c r="W144" s="49">
        <f t="shared" si="51"/>
        <v>3.1E-2</v>
      </c>
      <c r="X144" s="49">
        <f t="shared" si="51"/>
        <v>0</v>
      </c>
      <c r="Y144" s="49">
        <f t="shared" si="51"/>
        <v>0</v>
      </c>
      <c r="Z144" s="49">
        <f t="shared" si="51"/>
        <v>0</v>
      </c>
      <c r="AA144" s="49">
        <f t="shared" si="51"/>
        <v>0</v>
      </c>
      <c r="AB144" s="49">
        <f t="shared" si="51"/>
        <v>0.32</v>
      </c>
      <c r="AC144" s="49">
        <f t="shared" si="51"/>
        <v>0.57499999999999996</v>
      </c>
      <c r="AD144" s="49">
        <f t="shared" si="51"/>
        <v>0</v>
      </c>
      <c r="AE144" s="49">
        <f t="shared" si="51"/>
        <v>0</v>
      </c>
      <c r="AF144" s="49">
        <f t="shared" si="51"/>
        <v>0</v>
      </c>
      <c r="AG144" s="49">
        <f t="shared" si="51"/>
        <v>177</v>
      </c>
      <c r="AH144" s="49">
        <f t="shared" si="51"/>
        <v>97.902000000000001</v>
      </c>
      <c r="AI144" s="49">
        <f t="shared" si="51"/>
        <v>3.1829999999999998</v>
      </c>
      <c r="AJ144" s="49">
        <f t="shared" si="51"/>
        <v>139.35</v>
      </c>
      <c r="AK144" s="49">
        <f t="shared" si="51"/>
        <v>39.168999999999997</v>
      </c>
      <c r="AL144" s="49">
        <f t="shared" si="51"/>
        <v>15.842000000000001</v>
      </c>
      <c r="AM144" s="49">
        <f t="shared" si="51"/>
        <v>0.17299999999999999</v>
      </c>
      <c r="AN144" s="49">
        <f t="shared" si="51"/>
        <v>2.8530000000000002</v>
      </c>
      <c r="AO144" s="49">
        <f t="shared" si="51"/>
        <v>13.093999999999999</v>
      </c>
      <c r="AP144" s="49">
        <f t="shared" si="51"/>
        <v>7.14</v>
      </c>
      <c r="AQ144" s="49">
        <f t="shared" si="51"/>
        <v>499.26</v>
      </c>
    </row>
    <row r="145" spans="1:43" x14ac:dyDescent="0.15">
      <c r="A145" t="s">
        <v>161</v>
      </c>
      <c r="B145" s="49">
        <f t="shared" si="52"/>
        <v>23.310868603334089</v>
      </c>
      <c r="C145" s="49">
        <f t="shared" si="51"/>
        <v>0</v>
      </c>
      <c r="D145" s="49">
        <f t="shared" si="51"/>
        <v>10.045999999999999</v>
      </c>
      <c r="E145" s="49">
        <f t="shared" si="51"/>
        <v>0</v>
      </c>
      <c r="F145" s="49">
        <f t="shared" si="51"/>
        <v>0</v>
      </c>
      <c r="G145" s="49">
        <f t="shared" si="51"/>
        <v>0</v>
      </c>
      <c r="H145" s="49">
        <f t="shared" si="51"/>
        <v>0</v>
      </c>
      <c r="I145" s="49">
        <f t="shared" si="51"/>
        <v>7.2279999999999998</v>
      </c>
      <c r="J145" s="49">
        <f t="shared" si="51"/>
        <v>4.2789999999999999</v>
      </c>
      <c r="K145" s="49">
        <f t="shared" si="51"/>
        <v>0</v>
      </c>
      <c r="L145" s="49">
        <f t="shared" si="51"/>
        <v>2.8929999999999998</v>
      </c>
      <c r="M145" s="49">
        <f t="shared" si="51"/>
        <v>0</v>
      </c>
      <c r="N145" s="49">
        <f t="shared" si="51"/>
        <v>0</v>
      </c>
      <c r="O145" s="49">
        <f t="shared" si="51"/>
        <v>0</v>
      </c>
      <c r="P145" s="49">
        <f t="shared" si="51"/>
        <v>9.0760000000000005</v>
      </c>
      <c r="Q145" s="49">
        <f t="shared" si="51"/>
        <v>11.920999999999999</v>
      </c>
      <c r="R145" s="49">
        <f t="shared" si="51"/>
        <v>0</v>
      </c>
      <c r="S145" s="49">
        <f t="shared" si="51"/>
        <v>25.63</v>
      </c>
      <c r="T145" s="49">
        <f t="shared" si="51"/>
        <v>20.312999999999999</v>
      </c>
      <c r="U145" s="49">
        <f t="shared" si="51"/>
        <v>12.458</v>
      </c>
      <c r="V145" s="49">
        <f t="shared" si="51"/>
        <v>0</v>
      </c>
      <c r="W145" s="49">
        <f t="shared" si="51"/>
        <v>32.151000000000003</v>
      </c>
      <c r="X145" s="49">
        <f t="shared" si="51"/>
        <v>3.4969999999999999</v>
      </c>
      <c r="Y145" s="49">
        <f t="shared" si="51"/>
        <v>3</v>
      </c>
      <c r="Z145" s="49">
        <f t="shared" si="51"/>
        <v>8.952</v>
      </c>
      <c r="AA145" s="49">
        <f t="shared" si="51"/>
        <v>0</v>
      </c>
      <c r="AB145" s="49">
        <f t="shared" si="51"/>
        <v>13.018000000000001</v>
      </c>
      <c r="AC145" s="49">
        <f t="shared" si="51"/>
        <v>14.292999999999999</v>
      </c>
      <c r="AD145" s="49">
        <f t="shared" si="51"/>
        <v>0</v>
      </c>
      <c r="AE145" s="49">
        <f t="shared" si="51"/>
        <v>4.5209999999999999</v>
      </c>
      <c r="AF145" s="49">
        <f t="shared" si="51"/>
        <v>29.347000000000001</v>
      </c>
      <c r="AG145" s="49">
        <f t="shared" si="51"/>
        <v>0</v>
      </c>
      <c r="AH145" s="49">
        <f t="shared" si="51"/>
        <v>15.486000000000001</v>
      </c>
      <c r="AI145" s="49">
        <f t="shared" si="51"/>
        <v>40.884</v>
      </c>
      <c r="AJ145" s="49">
        <f t="shared" si="51"/>
        <v>44.295999999999999</v>
      </c>
      <c r="AK145" s="49">
        <f t="shared" si="51"/>
        <v>0</v>
      </c>
      <c r="AL145" s="49">
        <f t="shared" si="51"/>
        <v>8.5739999999999998</v>
      </c>
      <c r="AM145" s="49">
        <f t="shared" si="51"/>
        <v>24.917999999999999</v>
      </c>
      <c r="AN145" s="49">
        <f t="shared" si="51"/>
        <v>41.475000000000001</v>
      </c>
      <c r="AO145" s="49">
        <f t="shared" si="51"/>
        <v>113.648</v>
      </c>
      <c r="AP145" s="49">
        <f t="shared" si="51"/>
        <v>37.1</v>
      </c>
      <c r="AQ145" s="49">
        <f t="shared" si="51"/>
        <v>562.31486860333405</v>
      </c>
    </row>
    <row r="146" spans="1:43" x14ac:dyDescent="0.15">
      <c r="A146" t="s">
        <v>162</v>
      </c>
      <c r="B146" s="49">
        <f t="shared" si="52"/>
        <v>0</v>
      </c>
      <c r="C146" s="49">
        <f t="shared" si="51"/>
        <v>0</v>
      </c>
      <c r="D146" s="49">
        <f t="shared" si="51"/>
        <v>1.575</v>
      </c>
      <c r="E146" s="49">
        <f t="shared" si="51"/>
        <v>0</v>
      </c>
      <c r="F146" s="49">
        <f t="shared" si="51"/>
        <v>0</v>
      </c>
      <c r="G146" s="49">
        <f t="shared" si="51"/>
        <v>0</v>
      </c>
      <c r="H146" s="49">
        <f t="shared" si="51"/>
        <v>0</v>
      </c>
      <c r="I146" s="49">
        <f t="shared" si="51"/>
        <v>0</v>
      </c>
      <c r="J146" s="49">
        <f t="shared" si="51"/>
        <v>0</v>
      </c>
      <c r="K146" s="49">
        <f t="shared" si="51"/>
        <v>0</v>
      </c>
      <c r="L146" s="49">
        <f t="shared" si="51"/>
        <v>0</v>
      </c>
      <c r="M146" s="49">
        <f t="shared" si="51"/>
        <v>0</v>
      </c>
      <c r="N146" s="49">
        <f t="shared" si="51"/>
        <v>0</v>
      </c>
      <c r="O146" s="49">
        <f t="shared" si="51"/>
        <v>0</v>
      </c>
      <c r="P146" s="49">
        <f t="shared" si="51"/>
        <v>0</v>
      </c>
      <c r="Q146" s="49">
        <f t="shared" si="51"/>
        <v>0</v>
      </c>
      <c r="R146" s="49">
        <f t="shared" si="51"/>
        <v>0</v>
      </c>
      <c r="S146" s="49">
        <f t="shared" si="51"/>
        <v>0</v>
      </c>
      <c r="T146" s="49">
        <f t="shared" si="51"/>
        <v>0</v>
      </c>
      <c r="U146" s="49">
        <f t="shared" si="51"/>
        <v>0</v>
      </c>
      <c r="V146" s="49">
        <f t="shared" si="51"/>
        <v>0</v>
      </c>
      <c r="W146" s="49">
        <f t="shared" si="51"/>
        <v>0</v>
      </c>
      <c r="X146" s="49">
        <f t="shared" si="51"/>
        <v>0</v>
      </c>
      <c r="Y146" s="49">
        <f t="shared" si="51"/>
        <v>0</v>
      </c>
      <c r="Z146" s="49">
        <f t="shared" si="51"/>
        <v>0</v>
      </c>
      <c r="AA146" s="49">
        <f t="shared" si="51"/>
        <v>0</v>
      </c>
      <c r="AB146" s="49">
        <f t="shared" si="51"/>
        <v>0</v>
      </c>
      <c r="AC146" s="49">
        <f t="shared" si="51"/>
        <v>0</v>
      </c>
      <c r="AD146" s="49">
        <f t="shared" si="51"/>
        <v>0</v>
      </c>
      <c r="AE146" s="49">
        <f t="shared" si="51"/>
        <v>0</v>
      </c>
      <c r="AF146" s="49">
        <f t="shared" si="51"/>
        <v>0</v>
      </c>
      <c r="AG146" s="49">
        <f t="shared" si="51"/>
        <v>0</v>
      </c>
      <c r="AH146" s="49">
        <f t="shared" si="51"/>
        <v>0</v>
      </c>
      <c r="AI146" s="49">
        <f t="shared" si="51"/>
        <v>0</v>
      </c>
      <c r="AJ146" s="49">
        <f t="shared" si="51"/>
        <v>0</v>
      </c>
      <c r="AK146" s="49">
        <f t="shared" si="51"/>
        <v>0</v>
      </c>
      <c r="AL146" s="49">
        <f t="shared" si="51"/>
        <v>0</v>
      </c>
      <c r="AM146" s="49">
        <f t="shared" si="51"/>
        <v>0</v>
      </c>
      <c r="AN146" s="49">
        <f t="shared" si="51"/>
        <v>0</v>
      </c>
      <c r="AO146" s="49">
        <f t="shared" si="51"/>
        <v>0</v>
      </c>
      <c r="AP146" s="49">
        <f t="shared" si="51"/>
        <v>0</v>
      </c>
      <c r="AQ146" s="49">
        <f t="shared" si="51"/>
        <v>1.575</v>
      </c>
    </row>
    <row r="147" spans="1:43" x14ac:dyDescent="0.15">
      <c r="A147" t="s">
        <v>163</v>
      </c>
      <c r="B147" s="49">
        <f t="shared" si="52"/>
        <v>23.310868603334089</v>
      </c>
      <c r="C147" s="49">
        <f t="shared" si="51"/>
        <v>0</v>
      </c>
      <c r="D147" s="49">
        <f t="shared" si="51"/>
        <v>0</v>
      </c>
      <c r="E147" s="49">
        <f t="shared" si="51"/>
        <v>0</v>
      </c>
      <c r="F147" s="49">
        <f t="shared" si="51"/>
        <v>0</v>
      </c>
      <c r="G147" s="49">
        <f t="shared" si="51"/>
        <v>0</v>
      </c>
      <c r="H147" s="49">
        <f t="shared" si="51"/>
        <v>0</v>
      </c>
      <c r="I147" s="49">
        <f t="shared" si="51"/>
        <v>0</v>
      </c>
      <c r="J147" s="49">
        <f t="shared" si="51"/>
        <v>6.5810000000000004</v>
      </c>
      <c r="K147" s="49">
        <f t="shared" si="51"/>
        <v>0</v>
      </c>
      <c r="L147" s="49">
        <f t="shared" si="51"/>
        <v>0</v>
      </c>
      <c r="M147" s="49">
        <f t="shared" si="51"/>
        <v>0</v>
      </c>
      <c r="N147" s="49">
        <f t="shared" si="51"/>
        <v>0</v>
      </c>
      <c r="O147" s="49">
        <f t="shared" si="51"/>
        <v>0</v>
      </c>
      <c r="P147" s="49">
        <f t="shared" si="51"/>
        <v>0</v>
      </c>
      <c r="Q147" s="49">
        <f t="shared" si="51"/>
        <v>0</v>
      </c>
      <c r="R147" s="49">
        <f t="shared" si="51"/>
        <v>0</v>
      </c>
      <c r="S147" s="49">
        <f t="shared" si="51"/>
        <v>0</v>
      </c>
      <c r="T147" s="49">
        <f t="shared" si="51"/>
        <v>0</v>
      </c>
      <c r="U147" s="49">
        <f t="shared" si="51"/>
        <v>0</v>
      </c>
      <c r="V147" s="49">
        <f t="shared" si="51"/>
        <v>0</v>
      </c>
      <c r="W147" s="49">
        <f t="shared" si="51"/>
        <v>0</v>
      </c>
      <c r="X147" s="49">
        <f t="shared" si="51"/>
        <v>0</v>
      </c>
      <c r="Y147" s="49">
        <f t="shared" si="51"/>
        <v>0</v>
      </c>
      <c r="Z147" s="49">
        <f t="shared" si="51"/>
        <v>0</v>
      </c>
      <c r="AA147" s="49">
        <f t="shared" si="51"/>
        <v>0</v>
      </c>
      <c r="AB147" s="49">
        <f t="shared" si="51"/>
        <v>0</v>
      </c>
      <c r="AC147" s="49">
        <f t="shared" si="51"/>
        <v>0.57499999999999996</v>
      </c>
      <c r="AD147" s="49">
        <f t="shared" si="51"/>
        <v>0</v>
      </c>
      <c r="AE147" s="49">
        <f t="shared" si="51"/>
        <v>0</v>
      </c>
      <c r="AF147" s="49">
        <f t="shared" si="51"/>
        <v>0</v>
      </c>
      <c r="AG147" s="49">
        <f t="shared" si="51"/>
        <v>0</v>
      </c>
      <c r="AH147" s="49">
        <f t="shared" si="51"/>
        <v>0</v>
      </c>
      <c r="AI147" s="49">
        <f t="shared" si="51"/>
        <v>0</v>
      </c>
      <c r="AJ147" s="49">
        <f t="shared" si="51"/>
        <v>0</v>
      </c>
      <c r="AK147" s="49">
        <f t="shared" si="51"/>
        <v>0</v>
      </c>
      <c r="AL147" s="49">
        <f t="shared" si="51"/>
        <v>0</v>
      </c>
      <c r="AM147" s="49">
        <f t="shared" si="51"/>
        <v>0</v>
      </c>
      <c r="AN147" s="49">
        <f t="shared" si="51"/>
        <v>28</v>
      </c>
      <c r="AO147" s="49">
        <f t="shared" si="51"/>
        <v>0.61299999999999999</v>
      </c>
      <c r="AP147" s="49">
        <f t="shared" si="51"/>
        <v>29.76</v>
      </c>
      <c r="AQ147" s="49">
        <f t="shared" si="51"/>
        <v>88.839868603334097</v>
      </c>
    </row>
    <row r="148" spans="1:43" x14ac:dyDescent="0.15">
      <c r="A148" t="s">
        <v>164</v>
      </c>
      <c r="B148" s="49">
        <f t="shared" si="52"/>
        <v>438.66816371728697</v>
      </c>
      <c r="C148" s="49">
        <f t="shared" si="51"/>
        <v>0</v>
      </c>
      <c r="D148" s="49">
        <f t="shared" si="51"/>
        <v>0</v>
      </c>
      <c r="E148" s="49">
        <f t="shared" si="51"/>
        <v>0</v>
      </c>
      <c r="F148" s="49">
        <f t="shared" si="51"/>
        <v>0</v>
      </c>
      <c r="G148" s="49">
        <f t="shared" si="51"/>
        <v>0</v>
      </c>
      <c r="H148" s="49">
        <f t="shared" si="51"/>
        <v>6.4740000000000002</v>
      </c>
      <c r="I148" s="49">
        <f t="shared" si="51"/>
        <v>0</v>
      </c>
      <c r="J148" s="49">
        <f t="shared" si="51"/>
        <v>2.82</v>
      </c>
      <c r="K148" s="49">
        <f t="shared" si="51"/>
        <v>0</v>
      </c>
      <c r="L148" s="49">
        <f t="shared" si="51"/>
        <v>0</v>
      </c>
      <c r="M148" s="49">
        <f t="shared" si="51"/>
        <v>0</v>
      </c>
      <c r="N148" s="49">
        <f t="shared" si="51"/>
        <v>0</v>
      </c>
      <c r="O148" s="49">
        <f t="shared" si="51"/>
        <v>0</v>
      </c>
      <c r="P148" s="49">
        <f t="shared" si="51"/>
        <v>26.119</v>
      </c>
      <c r="Q148" s="49">
        <f t="shared" si="51"/>
        <v>11.382999999999999</v>
      </c>
      <c r="R148" s="49">
        <f t="shared" si="51"/>
        <v>0</v>
      </c>
      <c r="S148" s="49">
        <f t="shared" si="51"/>
        <v>0</v>
      </c>
      <c r="T148" s="49">
        <f t="shared" si="51"/>
        <v>12.609</v>
      </c>
      <c r="U148" s="49">
        <f t="shared" si="51"/>
        <v>3.355</v>
      </c>
      <c r="V148" s="49">
        <f t="shared" si="51"/>
        <v>102.22</v>
      </c>
      <c r="W148" s="49">
        <f t="shared" si="51"/>
        <v>0</v>
      </c>
      <c r="X148" s="49">
        <f t="shared" si="51"/>
        <v>0</v>
      </c>
      <c r="Y148" s="49">
        <f t="shared" si="51"/>
        <v>2</v>
      </c>
      <c r="Z148" s="49">
        <f t="shared" si="51"/>
        <v>0</v>
      </c>
      <c r="AA148" s="49">
        <f t="shared" ref="C148:AQ149" si="53">AA140/1000</f>
        <v>0</v>
      </c>
      <c r="AB148" s="49">
        <f t="shared" si="53"/>
        <v>111.52500000000001</v>
      </c>
      <c r="AC148" s="49">
        <f t="shared" si="53"/>
        <v>28.242000000000001</v>
      </c>
      <c r="AD148" s="49">
        <f t="shared" si="53"/>
        <v>0</v>
      </c>
      <c r="AE148" s="49">
        <f t="shared" si="53"/>
        <v>0</v>
      </c>
      <c r="AF148" s="49">
        <f t="shared" si="53"/>
        <v>0</v>
      </c>
      <c r="AG148" s="49">
        <f t="shared" si="53"/>
        <v>0</v>
      </c>
      <c r="AH148" s="49">
        <f t="shared" si="53"/>
        <v>16.088999999999999</v>
      </c>
      <c r="AI148" s="49">
        <f t="shared" si="53"/>
        <v>22.67</v>
      </c>
      <c r="AJ148" s="49">
        <f t="shared" si="53"/>
        <v>2.48</v>
      </c>
      <c r="AK148" s="49">
        <f t="shared" si="53"/>
        <v>0</v>
      </c>
      <c r="AL148" s="49">
        <f t="shared" si="53"/>
        <v>35.194000000000003</v>
      </c>
      <c r="AM148" s="49">
        <f t="shared" si="53"/>
        <v>37.575000000000003</v>
      </c>
      <c r="AN148" s="49">
        <f t="shared" si="53"/>
        <v>3</v>
      </c>
      <c r="AO148" s="49">
        <f t="shared" si="53"/>
        <v>59.905000000000001</v>
      </c>
      <c r="AP148" s="49">
        <f t="shared" si="53"/>
        <v>0</v>
      </c>
      <c r="AQ148" s="49">
        <f t="shared" si="53"/>
        <v>922.32816371728688</v>
      </c>
    </row>
    <row r="149" spans="1:43" x14ac:dyDescent="0.15">
      <c r="A149" s="67" t="s">
        <v>300</v>
      </c>
      <c r="B149" s="66">
        <f t="shared" si="52"/>
        <v>3931.0601144713405</v>
      </c>
      <c r="C149" s="66">
        <f t="shared" si="53"/>
        <v>395.32499999999999</v>
      </c>
      <c r="D149" s="66">
        <f t="shared" si="53"/>
        <v>0</v>
      </c>
      <c r="E149" s="66">
        <f t="shared" si="53"/>
        <v>26.454000000000001</v>
      </c>
      <c r="F149" s="66">
        <f t="shared" si="53"/>
        <v>14.423999999999999</v>
      </c>
      <c r="G149" s="66">
        <f t="shared" si="53"/>
        <v>143.91499999999999</v>
      </c>
      <c r="H149" s="66">
        <f t="shared" si="53"/>
        <v>12.391</v>
      </c>
      <c r="I149" s="66">
        <f t="shared" si="53"/>
        <v>129.43700000000001</v>
      </c>
      <c r="J149" s="66">
        <f t="shared" si="53"/>
        <v>18.399999999999999</v>
      </c>
      <c r="K149" s="66">
        <f t="shared" si="53"/>
        <v>288.012</v>
      </c>
      <c r="L149" s="66">
        <f t="shared" si="53"/>
        <v>126.65300000000001</v>
      </c>
      <c r="M149" s="66">
        <f t="shared" si="53"/>
        <v>60.917999999999999</v>
      </c>
      <c r="N149" s="66">
        <f t="shared" si="53"/>
        <v>0</v>
      </c>
      <c r="O149" s="66">
        <f t="shared" si="53"/>
        <v>0</v>
      </c>
      <c r="P149" s="66">
        <f t="shared" si="53"/>
        <v>71.364000000000004</v>
      </c>
      <c r="Q149" s="66">
        <f t="shared" si="53"/>
        <v>145.20699999999999</v>
      </c>
      <c r="R149" s="66">
        <f t="shared" si="53"/>
        <v>86.213999999999999</v>
      </c>
      <c r="S149" s="66">
        <f t="shared" si="53"/>
        <v>74.313000000000002</v>
      </c>
      <c r="T149" s="66">
        <f t="shared" si="53"/>
        <v>115.11199999999999</v>
      </c>
      <c r="U149" s="66">
        <f t="shared" si="53"/>
        <v>19.065000000000001</v>
      </c>
      <c r="V149" s="66">
        <f t="shared" si="53"/>
        <v>1293.3140000000001</v>
      </c>
      <c r="W149" s="66">
        <f t="shared" si="53"/>
        <v>52.402000000000001</v>
      </c>
      <c r="X149" s="66">
        <f t="shared" si="53"/>
        <v>3.4969999999999999</v>
      </c>
      <c r="Y149" s="66">
        <f t="shared" si="53"/>
        <v>7.8</v>
      </c>
      <c r="Z149" s="66">
        <f t="shared" si="53"/>
        <v>117.68</v>
      </c>
      <c r="AA149" s="66">
        <f t="shared" si="53"/>
        <v>39.149000000000001</v>
      </c>
      <c r="AB149" s="66">
        <f t="shared" si="53"/>
        <v>379.697</v>
      </c>
      <c r="AC149" s="66">
        <f t="shared" si="53"/>
        <v>66.234999999999999</v>
      </c>
      <c r="AD149" s="66">
        <f t="shared" si="53"/>
        <v>16.213999999999999</v>
      </c>
      <c r="AE149" s="66">
        <f t="shared" si="53"/>
        <v>4.5209999999999999</v>
      </c>
      <c r="AF149" s="66">
        <f t="shared" si="53"/>
        <v>53.927</v>
      </c>
      <c r="AG149" s="66">
        <f t="shared" si="53"/>
        <v>917</v>
      </c>
      <c r="AH149" s="66">
        <f t="shared" si="53"/>
        <v>150.47800000000001</v>
      </c>
      <c r="AI149" s="66">
        <f t="shared" si="53"/>
        <v>104.871</v>
      </c>
      <c r="AJ149" s="66">
        <f t="shared" si="53"/>
        <v>264.93299999999999</v>
      </c>
      <c r="AK149" s="66">
        <f t="shared" si="53"/>
        <v>202.31200000000001</v>
      </c>
      <c r="AL149" s="66">
        <f t="shared" si="53"/>
        <v>107.55500000000001</v>
      </c>
      <c r="AM149" s="66">
        <f t="shared" si="53"/>
        <v>98.072000000000003</v>
      </c>
      <c r="AN149" s="66">
        <f t="shared" si="53"/>
        <v>620.02800000000002</v>
      </c>
      <c r="AO149" s="66">
        <f t="shared" si="53"/>
        <v>404.65800000000002</v>
      </c>
      <c r="AP149" s="66">
        <f t="shared" si="53"/>
        <v>204.32</v>
      </c>
      <c r="AQ149" s="66">
        <f t="shared" si="53"/>
        <v>10907.230114471338</v>
      </c>
    </row>
    <row r="151" spans="1:43" x14ac:dyDescent="0.15">
      <c r="A151" t="s">
        <v>158</v>
      </c>
      <c r="B151" s="54">
        <f>B134/1000</f>
        <v>2317.312256158712</v>
      </c>
      <c r="C151" s="68">
        <f>SUM(C134:E134)/1000</f>
        <v>545.95000000000005</v>
      </c>
      <c r="F151" s="54">
        <f>SUM(F134:J134)/1000</f>
        <v>261.69499999999999</v>
      </c>
      <c r="K151" s="54">
        <f>SUM(K134:O134)/1000</f>
        <v>446.18200000000002</v>
      </c>
      <c r="P151" s="54">
        <f>SUM(P134:U134)/1000</f>
        <v>362.678</v>
      </c>
      <c r="V151" s="54">
        <f>SUM(V134:Y134)/1000</f>
        <v>1105.192</v>
      </c>
      <c r="Z151" s="54">
        <f>SUM(Z134:AF134)/1000</f>
        <v>297.74700000000001</v>
      </c>
      <c r="AG151" s="54">
        <f>SUM(AG134:AK134)/1000</f>
        <v>147.44800000000001</v>
      </c>
      <c r="AL151" s="54">
        <f>SUM(AL134:AM134)/1000</f>
        <v>72.572999999999993</v>
      </c>
      <c r="AN151" s="54">
        <f>SUM(AN134:AP134)/1000</f>
        <v>386.11700000000002</v>
      </c>
    </row>
    <row r="152" spans="1:43" x14ac:dyDescent="0.15">
      <c r="A152" t="s">
        <v>159</v>
      </c>
      <c r="B152" s="54">
        <f t="shared" ref="B152:B157" si="54">B135/1000</f>
        <v>1128.4579573886729</v>
      </c>
      <c r="C152" s="68">
        <f t="shared" ref="C152:C157" si="55">SUM(C135:E135)/1000</f>
        <v>4.5110000000000001</v>
      </c>
      <c r="F152" s="54">
        <f t="shared" ref="F152:F157" si="56">SUM(F135:J135)/1000</f>
        <v>26.861999999999998</v>
      </c>
      <c r="K152" s="54">
        <f t="shared" ref="K152:K157" si="57">SUM(K135:O135)/1000</f>
        <v>26.507999999999999</v>
      </c>
      <c r="P152" s="54">
        <f t="shared" ref="P152:P157" si="58">SUM(P135:U135)/1000</f>
        <v>15.733000000000001</v>
      </c>
      <c r="V152" s="54">
        <f t="shared" ref="V152:V157" si="59">SUM(V135:Y135)/1000</f>
        <v>108.922</v>
      </c>
      <c r="Z152" s="54">
        <f t="shared" ref="Z152:Z157" si="60">SUM(Z135:AF135)/1000</f>
        <v>168.30799999999999</v>
      </c>
      <c r="AG152" s="54">
        <f t="shared" ref="AG152:AG157" si="61">SUM(AG135:AK135)/1000</f>
        <v>893.63699999999994</v>
      </c>
      <c r="AL152" s="54">
        <f t="shared" ref="AL152:AL157" si="62">SUM(AL135:AM135)/1000</f>
        <v>10.778</v>
      </c>
      <c r="AN152" s="54">
        <f t="shared" ref="AN152:AN157" si="63">SUM(AN135:AP135)/1000</f>
        <v>506.30099999999999</v>
      </c>
    </row>
    <row r="153" spans="1:43" x14ac:dyDescent="0.15">
      <c r="A153" t="s">
        <v>160</v>
      </c>
      <c r="B153" s="54">
        <f t="shared" si="54"/>
        <v>0</v>
      </c>
      <c r="C153" s="68">
        <f t="shared" si="55"/>
        <v>0</v>
      </c>
      <c r="F153" s="54">
        <f t="shared" si="56"/>
        <v>2.6280000000000001</v>
      </c>
      <c r="K153" s="54">
        <f t="shared" si="57"/>
        <v>0</v>
      </c>
      <c r="P153" s="54">
        <f t="shared" si="58"/>
        <v>0</v>
      </c>
      <c r="V153" s="54">
        <f t="shared" si="59"/>
        <v>3.1E-2</v>
      </c>
      <c r="Z153" s="54">
        <f t="shared" si="60"/>
        <v>0.89500000000000002</v>
      </c>
      <c r="AG153" s="54">
        <f t="shared" si="61"/>
        <v>456.60399999999998</v>
      </c>
      <c r="AL153" s="54">
        <f t="shared" si="62"/>
        <v>16.015000000000001</v>
      </c>
      <c r="AN153" s="54">
        <f t="shared" si="63"/>
        <v>23.087</v>
      </c>
    </row>
    <row r="154" spans="1:43" x14ac:dyDescent="0.15">
      <c r="A154" t="s">
        <v>161</v>
      </c>
      <c r="B154" s="54">
        <f t="shared" si="54"/>
        <v>23.310868603334089</v>
      </c>
      <c r="C154" s="68">
        <f t="shared" si="55"/>
        <v>10.045999999999999</v>
      </c>
      <c r="F154" s="54">
        <f t="shared" si="56"/>
        <v>11.507</v>
      </c>
      <c r="K154" s="54">
        <f t="shared" si="57"/>
        <v>2.8929999999999998</v>
      </c>
      <c r="P154" s="54">
        <f t="shared" si="58"/>
        <v>79.397999999999996</v>
      </c>
      <c r="V154" s="54">
        <f t="shared" si="59"/>
        <v>38.648000000000003</v>
      </c>
      <c r="Z154" s="54">
        <f t="shared" si="60"/>
        <v>70.131</v>
      </c>
      <c r="AG154" s="54">
        <f t="shared" si="61"/>
        <v>100.666</v>
      </c>
      <c r="AL154" s="54">
        <f t="shared" si="62"/>
        <v>33.491999999999997</v>
      </c>
      <c r="AN154" s="54">
        <f t="shared" si="63"/>
        <v>192.22300000000001</v>
      </c>
    </row>
    <row r="155" spans="1:43" x14ac:dyDescent="0.15">
      <c r="A155" t="s">
        <v>162</v>
      </c>
      <c r="B155" s="54">
        <f t="shared" si="54"/>
        <v>0</v>
      </c>
      <c r="C155" s="68">
        <f t="shared" si="55"/>
        <v>1.575</v>
      </c>
      <c r="F155" s="54">
        <f t="shared" si="56"/>
        <v>0</v>
      </c>
      <c r="K155" s="54">
        <f t="shared" si="57"/>
        <v>0</v>
      </c>
      <c r="P155" s="54">
        <f t="shared" si="58"/>
        <v>0</v>
      </c>
      <c r="V155" s="54">
        <f t="shared" si="59"/>
        <v>0</v>
      </c>
      <c r="Z155" s="54">
        <f t="shared" si="60"/>
        <v>0</v>
      </c>
      <c r="AG155" s="54">
        <f t="shared" si="61"/>
        <v>0</v>
      </c>
      <c r="AL155" s="54">
        <f t="shared" si="62"/>
        <v>0</v>
      </c>
      <c r="AN155" s="54">
        <f t="shared" si="63"/>
        <v>0</v>
      </c>
    </row>
    <row r="156" spans="1:43" x14ac:dyDescent="0.15">
      <c r="A156" t="s">
        <v>163</v>
      </c>
      <c r="B156" s="54">
        <f t="shared" si="54"/>
        <v>23.310868603334089</v>
      </c>
      <c r="C156" s="68">
        <f t="shared" si="55"/>
        <v>0</v>
      </c>
      <c r="F156" s="54">
        <f t="shared" si="56"/>
        <v>6.5810000000000004</v>
      </c>
      <c r="K156" s="54">
        <f t="shared" si="57"/>
        <v>0</v>
      </c>
      <c r="P156" s="54">
        <f t="shared" si="58"/>
        <v>0</v>
      </c>
      <c r="V156" s="54">
        <f t="shared" si="59"/>
        <v>0</v>
      </c>
      <c r="Z156" s="54">
        <f t="shared" si="60"/>
        <v>0.57499999999999996</v>
      </c>
      <c r="AG156" s="54">
        <f t="shared" si="61"/>
        <v>0</v>
      </c>
      <c r="AL156" s="54">
        <f t="shared" si="62"/>
        <v>0</v>
      </c>
      <c r="AN156" s="54">
        <f t="shared" si="63"/>
        <v>58.372999999999998</v>
      </c>
    </row>
    <row r="157" spans="1:43" x14ac:dyDescent="0.15">
      <c r="A157" t="s">
        <v>164</v>
      </c>
      <c r="B157" s="54">
        <f t="shared" si="54"/>
        <v>438.66816371728697</v>
      </c>
      <c r="C157" s="68">
        <f t="shared" si="55"/>
        <v>0</v>
      </c>
      <c r="F157" s="54">
        <f t="shared" si="56"/>
        <v>9.2940000000000005</v>
      </c>
      <c r="K157" s="54">
        <f t="shared" si="57"/>
        <v>0</v>
      </c>
      <c r="P157" s="54">
        <f t="shared" si="58"/>
        <v>53.466000000000001</v>
      </c>
      <c r="V157" s="54">
        <f t="shared" si="59"/>
        <v>104.22</v>
      </c>
      <c r="Z157" s="54">
        <f t="shared" si="60"/>
        <v>139.767</v>
      </c>
      <c r="AG157" s="54">
        <f t="shared" si="61"/>
        <v>41.238999999999997</v>
      </c>
      <c r="AL157" s="54">
        <f t="shared" si="62"/>
        <v>72.769000000000005</v>
      </c>
      <c r="AN157" s="54">
        <f t="shared" si="63"/>
        <v>62.905000000000001</v>
      </c>
    </row>
    <row r="158" spans="1:43" x14ac:dyDescent="0.15">
      <c r="A158" s="67" t="s">
        <v>300</v>
      </c>
      <c r="B158" s="65">
        <f>SUM(B151:B157)</f>
        <v>3931.0601144713401</v>
      </c>
      <c r="C158" s="65">
        <f>SUM(C151:C157)</f>
        <v>562.08200000000011</v>
      </c>
      <c r="D158" s="67"/>
      <c r="E158" s="67"/>
      <c r="F158" s="65">
        <f>SUM(F151:F157)</f>
        <v>318.56700000000001</v>
      </c>
      <c r="G158" s="67"/>
      <c r="H158" s="67"/>
      <c r="I158" s="67"/>
      <c r="J158" s="67"/>
      <c r="K158" s="65">
        <f>SUM(K151:K157)</f>
        <v>475.58299999999997</v>
      </c>
      <c r="L158" s="67"/>
      <c r="M158" s="67"/>
      <c r="N158" s="67"/>
      <c r="O158" s="67"/>
      <c r="P158" s="65">
        <f>SUM(P151:P157)</f>
        <v>511.27499999999998</v>
      </c>
      <c r="Q158" s="67"/>
      <c r="R158" s="67"/>
      <c r="S158" s="67"/>
      <c r="T158" s="67"/>
      <c r="U158" s="67"/>
      <c r="V158" s="65">
        <f>SUM(V151:V157)</f>
        <v>1357.0129999999999</v>
      </c>
      <c r="W158" s="67"/>
      <c r="X158" s="67"/>
      <c r="Y158" s="67"/>
      <c r="Z158" s="65">
        <f>SUM(Z151:Z157)</f>
        <v>677.423</v>
      </c>
      <c r="AA158" s="67"/>
      <c r="AB158" s="67"/>
      <c r="AC158" s="67"/>
      <c r="AD158" s="67"/>
      <c r="AE158" s="67"/>
      <c r="AF158" s="67"/>
      <c r="AG158" s="65">
        <f>SUM(AG151:AG157)</f>
        <v>1639.5940000000001</v>
      </c>
      <c r="AH158" s="67"/>
      <c r="AI158" s="67"/>
      <c r="AJ158" s="67"/>
      <c r="AK158" s="67"/>
      <c r="AL158" s="65">
        <f>SUM(AL151:AL157)</f>
        <v>205.62700000000001</v>
      </c>
      <c r="AM158" s="67"/>
      <c r="AN158" s="65">
        <f>SUM(AN151:AN157)</f>
        <v>1229.0060000000001</v>
      </c>
      <c r="AO158" s="67"/>
      <c r="AP158" s="67"/>
      <c r="AQ158" s="67"/>
    </row>
  </sheetData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P5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3.5" x14ac:dyDescent="0.15"/>
  <cols>
    <col min="1" max="1" width="3.875" customWidth="1"/>
    <col min="2" max="2" width="10.25" customWidth="1"/>
    <col min="3" max="3" width="27.125" customWidth="1"/>
    <col min="4" max="5" width="10.5" customWidth="1"/>
    <col min="6" max="6" width="10.375" customWidth="1"/>
    <col min="7" max="10" width="10.5" customWidth="1"/>
    <col min="11" max="11" width="10.75" customWidth="1"/>
    <col min="12" max="12" width="10" customWidth="1"/>
    <col min="13" max="14" width="10.125" customWidth="1"/>
    <col min="15" max="15" width="10.375" customWidth="1"/>
    <col min="16" max="16" width="10.125" customWidth="1"/>
    <col min="237" max="237" width="3.875" customWidth="1"/>
    <col min="238" max="238" width="10.25" customWidth="1"/>
    <col min="239" max="239" width="27.125" customWidth="1"/>
    <col min="240" max="261" width="10.5" customWidth="1"/>
    <col min="262" max="262" width="10.375" customWidth="1"/>
    <col min="263" max="266" width="10.5" customWidth="1"/>
    <col min="493" max="493" width="3.875" customWidth="1"/>
    <col min="494" max="494" width="10.25" customWidth="1"/>
    <col min="495" max="495" width="27.125" customWidth="1"/>
    <col min="496" max="517" width="10.5" customWidth="1"/>
    <col min="518" max="518" width="10.375" customWidth="1"/>
    <col min="519" max="522" width="10.5" customWidth="1"/>
    <col min="749" max="749" width="3.875" customWidth="1"/>
    <col min="750" max="750" width="10.25" customWidth="1"/>
    <col min="751" max="751" width="27.125" customWidth="1"/>
    <col min="752" max="773" width="10.5" customWidth="1"/>
    <col min="774" max="774" width="10.375" customWidth="1"/>
    <col min="775" max="778" width="10.5" customWidth="1"/>
    <col min="1005" max="1005" width="3.875" customWidth="1"/>
    <col min="1006" max="1006" width="10.25" customWidth="1"/>
    <col min="1007" max="1007" width="27.125" customWidth="1"/>
    <col min="1008" max="1029" width="10.5" customWidth="1"/>
    <col min="1030" max="1030" width="10.375" customWidth="1"/>
    <col min="1031" max="1034" width="10.5" customWidth="1"/>
    <col min="1261" max="1261" width="3.875" customWidth="1"/>
    <col min="1262" max="1262" width="10.25" customWidth="1"/>
    <col min="1263" max="1263" width="27.125" customWidth="1"/>
    <col min="1264" max="1285" width="10.5" customWidth="1"/>
    <col min="1286" max="1286" width="10.375" customWidth="1"/>
    <col min="1287" max="1290" width="10.5" customWidth="1"/>
    <col min="1517" max="1517" width="3.875" customWidth="1"/>
    <col min="1518" max="1518" width="10.25" customWidth="1"/>
    <col min="1519" max="1519" width="27.125" customWidth="1"/>
    <col min="1520" max="1541" width="10.5" customWidth="1"/>
    <col min="1542" max="1542" width="10.375" customWidth="1"/>
    <col min="1543" max="1546" width="10.5" customWidth="1"/>
    <col min="1773" max="1773" width="3.875" customWidth="1"/>
    <col min="1774" max="1774" width="10.25" customWidth="1"/>
    <col min="1775" max="1775" width="27.125" customWidth="1"/>
    <col min="1776" max="1797" width="10.5" customWidth="1"/>
    <col min="1798" max="1798" width="10.375" customWidth="1"/>
    <col min="1799" max="1802" width="10.5" customWidth="1"/>
    <col min="2029" max="2029" width="3.875" customWidth="1"/>
    <col min="2030" max="2030" width="10.25" customWidth="1"/>
    <col min="2031" max="2031" width="27.125" customWidth="1"/>
    <col min="2032" max="2053" width="10.5" customWidth="1"/>
    <col min="2054" max="2054" width="10.375" customWidth="1"/>
    <col min="2055" max="2058" width="10.5" customWidth="1"/>
    <col min="2285" max="2285" width="3.875" customWidth="1"/>
    <col min="2286" max="2286" width="10.25" customWidth="1"/>
    <col min="2287" max="2287" width="27.125" customWidth="1"/>
    <col min="2288" max="2309" width="10.5" customWidth="1"/>
    <col min="2310" max="2310" width="10.375" customWidth="1"/>
    <col min="2311" max="2314" width="10.5" customWidth="1"/>
    <col min="2541" max="2541" width="3.875" customWidth="1"/>
    <col min="2542" max="2542" width="10.25" customWidth="1"/>
    <col min="2543" max="2543" width="27.125" customWidth="1"/>
    <col min="2544" max="2565" width="10.5" customWidth="1"/>
    <col min="2566" max="2566" width="10.375" customWidth="1"/>
    <col min="2567" max="2570" width="10.5" customWidth="1"/>
    <col min="2797" max="2797" width="3.875" customWidth="1"/>
    <col min="2798" max="2798" width="10.25" customWidth="1"/>
    <col min="2799" max="2799" width="27.125" customWidth="1"/>
    <col min="2800" max="2821" width="10.5" customWidth="1"/>
    <col min="2822" max="2822" width="10.375" customWidth="1"/>
    <col min="2823" max="2826" width="10.5" customWidth="1"/>
    <col min="3053" max="3053" width="3.875" customWidth="1"/>
    <col min="3054" max="3054" width="10.25" customWidth="1"/>
    <col min="3055" max="3055" width="27.125" customWidth="1"/>
    <col min="3056" max="3077" width="10.5" customWidth="1"/>
    <col min="3078" max="3078" width="10.375" customWidth="1"/>
    <col min="3079" max="3082" width="10.5" customWidth="1"/>
    <col min="3309" max="3309" width="3.875" customWidth="1"/>
    <col min="3310" max="3310" width="10.25" customWidth="1"/>
    <col min="3311" max="3311" width="27.125" customWidth="1"/>
    <col min="3312" max="3333" width="10.5" customWidth="1"/>
    <col min="3334" max="3334" width="10.375" customWidth="1"/>
    <col min="3335" max="3338" width="10.5" customWidth="1"/>
    <col min="3565" max="3565" width="3.875" customWidth="1"/>
    <col min="3566" max="3566" width="10.25" customWidth="1"/>
    <col min="3567" max="3567" width="27.125" customWidth="1"/>
    <col min="3568" max="3589" width="10.5" customWidth="1"/>
    <col min="3590" max="3590" width="10.375" customWidth="1"/>
    <col min="3591" max="3594" width="10.5" customWidth="1"/>
    <col min="3821" max="3821" width="3.875" customWidth="1"/>
    <col min="3822" max="3822" width="10.25" customWidth="1"/>
    <col min="3823" max="3823" width="27.125" customWidth="1"/>
    <col min="3824" max="3845" width="10.5" customWidth="1"/>
    <col min="3846" max="3846" width="10.375" customWidth="1"/>
    <col min="3847" max="3850" width="10.5" customWidth="1"/>
    <col min="4077" max="4077" width="3.875" customWidth="1"/>
    <col min="4078" max="4078" width="10.25" customWidth="1"/>
    <col min="4079" max="4079" width="27.125" customWidth="1"/>
    <col min="4080" max="4101" width="10.5" customWidth="1"/>
    <col min="4102" max="4102" width="10.375" customWidth="1"/>
    <col min="4103" max="4106" width="10.5" customWidth="1"/>
    <col min="4333" max="4333" width="3.875" customWidth="1"/>
    <col min="4334" max="4334" width="10.25" customWidth="1"/>
    <col min="4335" max="4335" width="27.125" customWidth="1"/>
    <col min="4336" max="4357" width="10.5" customWidth="1"/>
    <col min="4358" max="4358" width="10.375" customWidth="1"/>
    <col min="4359" max="4362" width="10.5" customWidth="1"/>
    <col min="4589" max="4589" width="3.875" customWidth="1"/>
    <col min="4590" max="4590" width="10.25" customWidth="1"/>
    <col min="4591" max="4591" width="27.125" customWidth="1"/>
    <col min="4592" max="4613" width="10.5" customWidth="1"/>
    <col min="4614" max="4614" width="10.375" customWidth="1"/>
    <col min="4615" max="4618" width="10.5" customWidth="1"/>
    <col min="4845" max="4845" width="3.875" customWidth="1"/>
    <col min="4846" max="4846" width="10.25" customWidth="1"/>
    <col min="4847" max="4847" width="27.125" customWidth="1"/>
    <col min="4848" max="4869" width="10.5" customWidth="1"/>
    <col min="4870" max="4870" width="10.375" customWidth="1"/>
    <col min="4871" max="4874" width="10.5" customWidth="1"/>
    <col min="5101" max="5101" width="3.875" customWidth="1"/>
    <col min="5102" max="5102" width="10.25" customWidth="1"/>
    <col min="5103" max="5103" width="27.125" customWidth="1"/>
    <col min="5104" max="5125" width="10.5" customWidth="1"/>
    <col min="5126" max="5126" width="10.375" customWidth="1"/>
    <col min="5127" max="5130" width="10.5" customWidth="1"/>
    <col min="5357" max="5357" width="3.875" customWidth="1"/>
    <col min="5358" max="5358" width="10.25" customWidth="1"/>
    <col min="5359" max="5359" width="27.125" customWidth="1"/>
    <col min="5360" max="5381" width="10.5" customWidth="1"/>
    <col min="5382" max="5382" width="10.375" customWidth="1"/>
    <col min="5383" max="5386" width="10.5" customWidth="1"/>
    <col min="5613" max="5613" width="3.875" customWidth="1"/>
    <col min="5614" max="5614" width="10.25" customWidth="1"/>
    <col min="5615" max="5615" width="27.125" customWidth="1"/>
    <col min="5616" max="5637" width="10.5" customWidth="1"/>
    <col min="5638" max="5638" width="10.375" customWidth="1"/>
    <col min="5639" max="5642" width="10.5" customWidth="1"/>
    <col min="5869" max="5869" width="3.875" customWidth="1"/>
    <col min="5870" max="5870" width="10.25" customWidth="1"/>
    <col min="5871" max="5871" width="27.125" customWidth="1"/>
    <col min="5872" max="5893" width="10.5" customWidth="1"/>
    <col min="5894" max="5894" width="10.375" customWidth="1"/>
    <col min="5895" max="5898" width="10.5" customWidth="1"/>
    <col min="6125" max="6125" width="3.875" customWidth="1"/>
    <col min="6126" max="6126" width="10.25" customWidth="1"/>
    <col min="6127" max="6127" width="27.125" customWidth="1"/>
    <col min="6128" max="6149" width="10.5" customWidth="1"/>
    <col min="6150" max="6150" width="10.375" customWidth="1"/>
    <col min="6151" max="6154" width="10.5" customWidth="1"/>
    <col min="6381" max="6381" width="3.875" customWidth="1"/>
    <col min="6382" max="6382" width="10.25" customWidth="1"/>
    <col min="6383" max="6383" width="27.125" customWidth="1"/>
    <col min="6384" max="6405" width="10.5" customWidth="1"/>
    <col min="6406" max="6406" width="10.375" customWidth="1"/>
    <col min="6407" max="6410" width="10.5" customWidth="1"/>
    <col min="6637" max="6637" width="3.875" customWidth="1"/>
    <col min="6638" max="6638" width="10.25" customWidth="1"/>
    <col min="6639" max="6639" width="27.125" customWidth="1"/>
    <col min="6640" max="6661" width="10.5" customWidth="1"/>
    <col min="6662" max="6662" width="10.375" customWidth="1"/>
    <col min="6663" max="6666" width="10.5" customWidth="1"/>
    <col min="6893" max="6893" width="3.875" customWidth="1"/>
    <col min="6894" max="6894" width="10.25" customWidth="1"/>
    <col min="6895" max="6895" width="27.125" customWidth="1"/>
    <col min="6896" max="6917" width="10.5" customWidth="1"/>
    <col min="6918" max="6918" width="10.375" customWidth="1"/>
    <col min="6919" max="6922" width="10.5" customWidth="1"/>
    <col min="7149" max="7149" width="3.875" customWidth="1"/>
    <col min="7150" max="7150" width="10.25" customWidth="1"/>
    <col min="7151" max="7151" width="27.125" customWidth="1"/>
    <col min="7152" max="7173" width="10.5" customWidth="1"/>
    <col min="7174" max="7174" width="10.375" customWidth="1"/>
    <col min="7175" max="7178" width="10.5" customWidth="1"/>
    <col min="7405" max="7405" width="3.875" customWidth="1"/>
    <col min="7406" max="7406" width="10.25" customWidth="1"/>
    <col min="7407" max="7407" width="27.125" customWidth="1"/>
    <col min="7408" max="7429" width="10.5" customWidth="1"/>
    <col min="7430" max="7430" width="10.375" customWidth="1"/>
    <col min="7431" max="7434" width="10.5" customWidth="1"/>
    <col min="7661" max="7661" width="3.875" customWidth="1"/>
    <col min="7662" max="7662" width="10.25" customWidth="1"/>
    <col min="7663" max="7663" width="27.125" customWidth="1"/>
    <col min="7664" max="7685" width="10.5" customWidth="1"/>
    <col min="7686" max="7686" width="10.375" customWidth="1"/>
    <col min="7687" max="7690" width="10.5" customWidth="1"/>
    <col min="7917" max="7917" width="3.875" customWidth="1"/>
    <col min="7918" max="7918" width="10.25" customWidth="1"/>
    <col min="7919" max="7919" width="27.125" customWidth="1"/>
    <col min="7920" max="7941" width="10.5" customWidth="1"/>
    <col min="7942" max="7942" width="10.375" customWidth="1"/>
    <col min="7943" max="7946" width="10.5" customWidth="1"/>
    <col min="8173" max="8173" width="3.875" customWidth="1"/>
    <col min="8174" max="8174" width="10.25" customWidth="1"/>
    <col min="8175" max="8175" width="27.125" customWidth="1"/>
    <col min="8176" max="8197" width="10.5" customWidth="1"/>
    <col min="8198" max="8198" width="10.375" customWidth="1"/>
    <col min="8199" max="8202" width="10.5" customWidth="1"/>
    <col min="8429" max="8429" width="3.875" customWidth="1"/>
    <col min="8430" max="8430" width="10.25" customWidth="1"/>
    <col min="8431" max="8431" width="27.125" customWidth="1"/>
    <col min="8432" max="8453" width="10.5" customWidth="1"/>
    <col min="8454" max="8454" width="10.375" customWidth="1"/>
    <col min="8455" max="8458" width="10.5" customWidth="1"/>
    <col min="8685" max="8685" width="3.875" customWidth="1"/>
    <col min="8686" max="8686" width="10.25" customWidth="1"/>
    <col min="8687" max="8687" width="27.125" customWidth="1"/>
    <col min="8688" max="8709" width="10.5" customWidth="1"/>
    <col min="8710" max="8710" width="10.375" customWidth="1"/>
    <col min="8711" max="8714" width="10.5" customWidth="1"/>
    <col min="8941" max="8941" width="3.875" customWidth="1"/>
    <col min="8942" max="8942" width="10.25" customWidth="1"/>
    <col min="8943" max="8943" width="27.125" customWidth="1"/>
    <col min="8944" max="8965" width="10.5" customWidth="1"/>
    <col min="8966" max="8966" width="10.375" customWidth="1"/>
    <col min="8967" max="8970" width="10.5" customWidth="1"/>
    <col min="9197" max="9197" width="3.875" customWidth="1"/>
    <col min="9198" max="9198" width="10.25" customWidth="1"/>
    <col min="9199" max="9199" width="27.125" customWidth="1"/>
    <col min="9200" max="9221" width="10.5" customWidth="1"/>
    <col min="9222" max="9222" width="10.375" customWidth="1"/>
    <col min="9223" max="9226" width="10.5" customWidth="1"/>
    <col min="9453" max="9453" width="3.875" customWidth="1"/>
    <col min="9454" max="9454" width="10.25" customWidth="1"/>
    <col min="9455" max="9455" width="27.125" customWidth="1"/>
    <col min="9456" max="9477" width="10.5" customWidth="1"/>
    <col min="9478" max="9478" width="10.375" customWidth="1"/>
    <col min="9479" max="9482" width="10.5" customWidth="1"/>
    <col min="9709" max="9709" width="3.875" customWidth="1"/>
    <col min="9710" max="9710" width="10.25" customWidth="1"/>
    <col min="9711" max="9711" width="27.125" customWidth="1"/>
    <col min="9712" max="9733" width="10.5" customWidth="1"/>
    <col min="9734" max="9734" width="10.375" customWidth="1"/>
    <col min="9735" max="9738" width="10.5" customWidth="1"/>
    <col min="9965" max="9965" width="3.875" customWidth="1"/>
    <col min="9966" max="9966" width="10.25" customWidth="1"/>
    <col min="9967" max="9967" width="27.125" customWidth="1"/>
    <col min="9968" max="9989" width="10.5" customWidth="1"/>
    <col min="9990" max="9990" width="10.375" customWidth="1"/>
    <col min="9991" max="9994" width="10.5" customWidth="1"/>
    <col min="10221" max="10221" width="3.875" customWidth="1"/>
    <col min="10222" max="10222" width="10.25" customWidth="1"/>
    <col min="10223" max="10223" width="27.125" customWidth="1"/>
    <col min="10224" max="10245" width="10.5" customWidth="1"/>
    <col min="10246" max="10246" width="10.375" customWidth="1"/>
    <col min="10247" max="10250" width="10.5" customWidth="1"/>
    <col min="10477" max="10477" width="3.875" customWidth="1"/>
    <col min="10478" max="10478" width="10.25" customWidth="1"/>
    <col min="10479" max="10479" width="27.125" customWidth="1"/>
    <col min="10480" max="10501" width="10.5" customWidth="1"/>
    <col min="10502" max="10502" width="10.375" customWidth="1"/>
    <col min="10503" max="10506" width="10.5" customWidth="1"/>
    <col min="10733" max="10733" width="3.875" customWidth="1"/>
    <col min="10734" max="10734" width="10.25" customWidth="1"/>
    <col min="10735" max="10735" width="27.125" customWidth="1"/>
    <col min="10736" max="10757" width="10.5" customWidth="1"/>
    <col min="10758" max="10758" width="10.375" customWidth="1"/>
    <col min="10759" max="10762" width="10.5" customWidth="1"/>
    <col min="10989" max="10989" width="3.875" customWidth="1"/>
    <col min="10990" max="10990" width="10.25" customWidth="1"/>
    <col min="10991" max="10991" width="27.125" customWidth="1"/>
    <col min="10992" max="11013" width="10.5" customWidth="1"/>
    <col min="11014" max="11014" width="10.375" customWidth="1"/>
    <col min="11015" max="11018" width="10.5" customWidth="1"/>
    <col min="11245" max="11245" width="3.875" customWidth="1"/>
    <col min="11246" max="11246" width="10.25" customWidth="1"/>
    <col min="11247" max="11247" width="27.125" customWidth="1"/>
    <col min="11248" max="11269" width="10.5" customWidth="1"/>
    <col min="11270" max="11270" width="10.375" customWidth="1"/>
    <col min="11271" max="11274" width="10.5" customWidth="1"/>
    <col min="11501" max="11501" width="3.875" customWidth="1"/>
    <col min="11502" max="11502" width="10.25" customWidth="1"/>
    <col min="11503" max="11503" width="27.125" customWidth="1"/>
    <col min="11504" max="11525" width="10.5" customWidth="1"/>
    <col min="11526" max="11526" width="10.375" customWidth="1"/>
    <col min="11527" max="11530" width="10.5" customWidth="1"/>
    <col min="11757" max="11757" width="3.875" customWidth="1"/>
    <col min="11758" max="11758" width="10.25" customWidth="1"/>
    <col min="11759" max="11759" width="27.125" customWidth="1"/>
    <col min="11760" max="11781" width="10.5" customWidth="1"/>
    <col min="11782" max="11782" width="10.375" customWidth="1"/>
    <col min="11783" max="11786" width="10.5" customWidth="1"/>
    <col min="12013" max="12013" width="3.875" customWidth="1"/>
    <col min="12014" max="12014" width="10.25" customWidth="1"/>
    <col min="12015" max="12015" width="27.125" customWidth="1"/>
    <col min="12016" max="12037" width="10.5" customWidth="1"/>
    <col min="12038" max="12038" width="10.375" customWidth="1"/>
    <col min="12039" max="12042" width="10.5" customWidth="1"/>
    <col min="12269" max="12269" width="3.875" customWidth="1"/>
    <col min="12270" max="12270" width="10.25" customWidth="1"/>
    <col min="12271" max="12271" width="27.125" customWidth="1"/>
    <col min="12272" max="12293" width="10.5" customWidth="1"/>
    <col min="12294" max="12294" width="10.375" customWidth="1"/>
    <col min="12295" max="12298" width="10.5" customWidth="1"/>
    <col min="12525" max="12525" width="3.875" customWidth="1"/>
    <col min="12526" max="12526" width="10.25" customWidth="1"/>
    <col min="12527" max="12527" width="27.125" customWidth="1"/>
    <col min="12528" max="12549" width="10.5" customWidth="1"/>
    <col min="12550" max="12550" width="10.375" customWidth="1"/>
    <col min="12551" max="12554" width="10.5" customWidth="1"/>
    <col min="12781" max="12781" width="3.875" customWidth="1"/>
    <col min="12782" max="12782" width="10.25" customWidth="1"/>
    <col min="12783" max="12783" width="27.125" customWidth="1"/>
    <col min="12784" max="12805" width="10.5" customWidth="1"/>
    <col min="12806" max="12806" width="10.375" customWidth="1"/>
    <col min="12807" max="12810" width="10.5" customWidth="1"/>
    <col min="13037" max="13037" width="3.875" customWidth="1"/>
    <col min="13038" max="13038" width="10.25" customWidth="1"/>
    <col min="13039" max="13039" width="27.125" customWidth="1"/>
    <col min="13040" max="13061" width="10.5" customWidth="1"/>
    <col min="13062" max="13062" width="10.375" customWidth="1"/>
    <col min="13063" max="13066" width="10.5" customWidth="1"/>
    <col min="13293" max="13293" width="3.875" customWidth="1"/>
    <col min="13294" max="13294" width="10.25" customWidth="1"/>
    <col min="13295" max="13295" width="27.125" customWidth="1"/>
    <col min="13296" max="13317" width="10.5" customWidth="1"/>
    <col min="13318" max="13318" width="10.375" customWidth="1"/>
    <col min="13319" max="13322" width="10.5" customWidth="1"/>
    <col min="13549" max="13549" width="3.875" customWidth="1"/>
    <col min="13550" max="13550" width="10.25" customWidth="1"/>
    <col min="13551" max="13551" width="27.125" customWidth="1"/>
    <col min="13552" max="13573" width="10.5" customWidth="1"/>
    <col min="13574" max="13574" width="10.375" customWidth="1"/>
    <col min="13575" max="13578" width="10.5" customWidth="1"/>
    <col min="13805" max="13805" width="3.875" customWidth="1"/>
    <col min="13806" max="13806" width="10.25" customWidth="1"/>
    <col min="13807" max="13807" width="27.125" customWidth="1"/>
    <col min="13808" max="13829" width="10.5" customWidth="1"/>
    <col min="13830" max="13830" width="10.375" customWidth="1"/>
    <col min="13831" max="13834" width="10.5" customWidth="1"/>
    <col min="14061" max="14061" width="3.875" customWidth="1"/>
    <col min="14062" max="14062" width="10.25" customWidth="1"/>
    <col min="14063" max="14063" width="27.125" customWidth="1"/>
    <col min="14064" max="14085" width="10.5" customWidth="1"/>
    <col min="14086" max="14086" width="10.375" customWidth="1"/>
    <col min="14087" max="14090" width="10.5" customWidth="1"/>
    <col min="14317" max="14317" width="3.875" customWidth="1"/>
    <col min="14318" max="14318" width="10.25" customWidth="1"/>
    <col min="14319" max="14319" width="27.125" customWidth="1"/>
    <col min="14320" max="14341" width="10.5" customWidth="1"/>
    <col min="14342" max="14342" width="10.375" customWidth="1"/>
    <col min="14343" max="14346" width="10.5" customWidth="1"/>
    <col min="14573" max="14573" width="3.875" customWidth="1"/>
    <col min="14574" max="14574" width="10.25" customWidth="1"/>
    <col min="14575" max="14575" width="27.125" customWidth="1"/>
    <col min="14576" max="14597" width="10.5" customWidth="1"/>
    <col min="14598" max="14598" width="10.375" customWidth="1"/>
    <col min="14599" max="14602" width="10.5" customWidth="1"/>
    <col min="14829" max="14829" width="3.875" customWidth="1"/>
    <col min="14830" max="14830" width="10.25" customWidth="1"/>
    <col min="14831" max="14831" width="27.125" customWidth="1"/>
    <col min="14832" max="14853" width="10.5" customWidth="1"/>
    <col min="14854" max="14854" width="10.375" customWidth="1"/>
    <col min="14855" max="14858" width="10.5" customWidth="1"/>
    <col min="15085" max="15085" width="3.875" customWidth="1"/>
    <col min="15086" max="15086" width="10.25" customWidth="1"/>
    <col min="15087" max="15087" width="27.125" customWidth="1"/>
    <col min="15088" max="15109" width="10.5" customWidth="1"/>
    <col min="15110" max="15110" width="10.375" customWidth="1"/>
    <col min="15111" max="15114" width="10.5" customWidth="1"/>
    <col min="15341" max="15341" width="3.875" customWidth="1"/>
    <col min="15342" max="15342" width="10.25" customWidth="1"/>
    <col min="15343" max="15343" width="27.125" customWidth="1"/>
    <col min="15344" max="15365" width="10.5" customWidth="1"/>
    <col min="15366" max="15366" width="10.375" customWidth="1"/>
    <col min="15367" max="15370" width="10.5" customWidth="1"/>
    <col min="15597" max="15597" width="3.875" customWidth="1"/>
    <col min="15598" max="15598" width="10.25" customWidth="1"/>
    <col min="15599" max="15599" width="27.125" customWidth="1"/>
    <col min="15600" max="15621" width="10.5" customWidth="1"/>
    <col min="15622" max="15622" width="10.375" customWidth="1"/>
    <col min="15623" max="15626" width="10.5" customWidth="1"/>
    <col min="15853" max="15853" width="3.875" customWidth="1"/>
    <col min="15854" max="15854" width="10.25" customWidth="1"/>
    <col min="15855" max="15855" width="27.125" customWidth="1"/>
    <col min="15856" max="15877" width="10.5" customWidth="1"/>
    <col min="15878" max="15878" width="10.375" customWidth="1"/>
    <col min="15879" max="15882" width="10.5" customWidth="1"/>
    <col min="16109" max="16109" width="3.875" customWidth="1"/>
    <col min="16110" max="16110" width="10.25" customWidth="1"/>
    <col min="16111" max="16111" width="27.125" customWidth="1"/>
    <col min="16112" max="16133" width="10.5" customWidth="1"/>
    <col min="16134" max="16134" width="10.375" customWidth="1"/>
    <col min="16135" max="16138" width="10.5" customWidth="1"/>
  </cols>
  <sheetData>
    <row r="1" spans="1:16" x14ac:dyDescent="0.15">
      <c r="B1" s="39" t="s">
        <v>364</v>
      </c>
      <c r="E1" s="40" t="s">
        <v>335</v>
      </c>
      <c r="G1" s="407">
        <f>'1観光消費時系列'!J1</f>
        <v>0</v>
      </c>
      <c r="H1" s="68" t="s">
        <v>335</v>
      </c>
      <c r="J1" s="68"/>
      <c r="N1" t="s">
        <v>336</v>
      </c>
    </row>
    <row r="2" spans="1:16" x14ac:dyDescent="0.15">
      <c r="A2" s="119"/>
      <c r="B2" s="43"/>
      <c r="C2" s="120" t="s">
        <v>337</v>
      </c>
      <c r="D2" s="250" t="s">
        <v>69</v>
      </c>
      <c r="E2" s="220" t="s">
        <v>338</v>
      </c>
      <c r="F2" s="42" t="s">
        <v>67</v>
      </c>
      <c r="G2" s="220" t="s">
        <v>339</v>
      </c>
      <c r="H2" s="193" t="s">
        <v>340</v>
      </c>
      <c r="I2" s="221" t="s">
        <v>341</v>
      </c>
      <c r="J2" s="251" t="s">
        <v>342</v>
      </c>
      <c r="K2" s="251" t="s">
        <v>402</v>
      </c>
      <c r="L2" s="251" t="s">
        <v>420</v>
      </c>
      <c r="M2" s="438" t="s">
        <v>450</v>
      </c>
      <c r="N2" s="438" t="s">
        <v>516</v>
      </c>
      <c r="O2" s="438" t="s">
        <v>2170</v>
      </c>
      <c r="P2" s="438" t="s">
        <v>2197</v>
      </c>
    </row>
    <row r="3" spans="1:16" x14ac:dyDescent="0.15">
      <c r="A3" s="122"/>
      <c r="B3" s="61"/>
      <c r="C3" s="130"/>
      <c r="D3" s="252" t="s">
        <v>343</v>
      </c>
      <c r="E3" s="223" t="s">
        <v>344</v>
      </c>
      <c r="F3" s="222" t="s">
        <v>78</v>
      </c>
      <c r="G3" s="223" t="s">
        <v>345</v>
      </c>
      <c r="H3" s="234" t="s">
        <v>346</v>
      </c>
      <c r="I3" s="226" t="s">
        <v>347</v>
      </c>
      <c r="J3" s="253" t="s">
        <v>348</v>
      </c>
      <c r="K3" s="266" t="s">
        <v>403</v>
      </c>
      <c r="L3" s="266" t="s">
        <v>421</v>
      </c>
      <c r="M3" s="439" t="s">
        <v>451</v>
      </c>
      <c r="N3" s="439" t="s">
        <v>519</v>
      </c>
      <c r="O3" s="439" t="s">
        <v>2178</v>
      </c>
      <c r="P3" s="439" t="s">
        <v>2198</v>
      </c>
    </row>
    <row r="4" spans="1:16" x14ac:dyDescent="0.15">
      <c r="A4" s="119">
        <v>0</v>
      </c>
      <c r="B4" s="43" t="s">
        <v>349</v>
      </c>
      <c r="C4" s="248" t="s">
        <v>350</v>
      </c>
      <c r="D4" s="254">
        <f>'7地域観光消費'!D4</f>
        <v>994382</v>
      </c>
      <c r="E4" s="152">
        <f>'7地域観光消費'!E4</f>
        <v>996948</v>
      </c>
      <c r="F4" s="152">
        <f>'7地域観光消費'!F4</f>
        <v>1001299</v>
      </c>
      <c r="G4" s="152">
        <f>'7地域観光消費'!G4</f>
        <v>1035737</v>
      </c>
      <c r="H4" s="152">
        <f>'7地域観光消費'!H4</f>
        <v>993059</v>
      </c>
      <c r="I4" s="152">
        <f>'7地域観光消費'!I4</f>
        <v>1173797</v>
      </c>
      <c r="J4" s="255">
        <f>'7地域観光消費'!J4</f>
        <v>1225568</v>
      </c>
      <c r="K4" s="255">
        <f>'7地域観光消費'!K4</f>
        <v>1283752</v>
      </c>
      <c r="L4" s="255">
        <f>'7地域観光消費'!L4</f>
        <v>1236104</v>
      </c>
      <c r="M4" s="440">
        <f>'7地域観光消費'!M4</f>
        <v>1231044</v>
      </c>
      <c r="N4" s="440">
        <f>'7地域観光消費'!N4</f>
        <v>625734</v>
      </c>
      <c r="O4" s="440">
        <f>'7地域観光消費'!O4</f>
        <v>822919.92668599996</v>
      </c>
      <c r="P4" s="440">
        <f>'7地域観光消費'!P4</f>
        <v>1142730.063817</v>
      </c>
    </row>
    <row r="5" spans="1:16" x14ac:dyDescent="0.15">
      <c r="A5" s="69"/>
      <c r="C5" s="120" t="s">
        <v>113</v>
      </c>
      <c r="D5" s="256">
        <f>'7地域観光消費'!D7+'7地域観光消費'!D8</f>
        <v>81135</v>
      </c>
      <c r="E5" s="237">
        <f>'7地域観光消費'!E7+'7地域観光消費'!E8</f>
        <v>91881</v>
      </c>
      <c r="F5" s="237">
        <f>'7地域観光消費'!F7+'7地域観光消費'!F8</f>
        <v>102226</v>
      </c>
      <c r="G5" s="237">
        <f>'7地域観光消費'!G7+'7地域観光消費'!G8</f>
        <v>98668</v>
      </c>
      <c r="H5" s="237">
        <f>'7地域観光消費'!H7+'7地域観光消費'!H8</f>
        <v>102381</v>
      </c>
      <c r="I5" s="237">
        <f>'7地域観光消費'!I7+'7地域観光消費'!I8</f>
        <v>126183</v>
      </c>
      <c r="J5" s="257">
        <f>'7地域観光消費'!J7+'7地域観光消費'!J8</f>
        <v>133916</v>
      </c>
      <c r="K5" s="257">
        <f>'7地域観光消費'!K7+'7地域観光消費'!K8</f>
        <v>144853</v>
      </c>
      <c r="L5" s="257">
        <f>'7地域観光消費'!L7+'7地域観光消費'!L8</f>
        <v>152684</v>
      </c>
      <c r="M5" s="441">
        <f>'7地域観光消費'!M7+'7地域観光消費'!M8</f>
        <v>142362</v>
      </c>
      <c r="N5" s="441">
        <f>'7地域観光消費'!N7+'7地域観光消費'!N8</f>
        <v>102145</v>
      </c>
      <c r="O5" s="441">
        <f>'7地域観光消費'!O7+'7地域観光消費'!O8</f>
        <v>141458.92668599999</v>
      </c>
      <c r="P5" s="441">
        <f>'7地域観光消費'!P7+'7地域観光消費'!P8</f>
        <v>172196.06381699999</v>
      </c>
    </row>
    <row r="6" spans="1:16" x14ac:dyDescent="0.15">
      <c r="A6" s="69"/>
      <c r="C6" s="130" t="s">
        <v>114</v>
      </c>
      <c r="D6" s="258">
        <f>'7地域観光消費'!D6</f>
        <v>436253</v>
      </c>
      <c r="E6" s="233">
        <f>'7地域観光消費'!E6</f>
        <v>433920</v>
      </c>
      <c r="F6" s="233">
        <f>'7地域観光消費'!F6</f>
        <v>435578</v>
      </c>
      <c r="G6" s="233">
        <f>'7地域観光消費'!G6</f>
        <v>447490</v>
      </c>
      <c r="H6" s="233">
        <f>'7地域観光消費'!H6</f>
        <v>423697</v>
      </c>
      <c r="I6" s="233">
        <f>'7地域観光消費'!I6</f>
        <v>501788</v>
      </c>
      <c r="J6" s="259">
        <f>'7地域観光消費'!J6</f>
        <v>524204</v>
      </c>
      <c r="K6" s="259">
        <f>'7地域観光消費'!K6</f>
        <v>547959</v>
      </c>
      <c r="L6" s="259">
        <f>'7地域観光消費'!L6</f>
        <v>498756</v>
      </c>
      <c r="M6" s="442">
        <f>'7地域観光消費'!M6</f>
        <v>488471</v>
      </c>
      <c r="N6" s="442">
        <f>'7地域観光消費'!N6</f>
        <v>226389</v>
      </c>
      <c r="O6" s="442">
        <f>'7地域観光消費'!O6</f>
        <v>307021</v>
      </c>
      <c r="P6" s="442">
        <f>'7地域観光消費'!P6</f>
        <v>420565</v>
      </c>
    </row>
    <row r="7" spans="1:16" x14ac:dyDescent="0.15">
      <c r="A7" s="69"/>
      <c r="C7" s="123" t="s">
        <v>115</v>
      </c>
      <c r="D7" s="260">
        <f>D4-SUM(D5:D6)</f>
        <v>476994</v>
      </c>
      <c r="E7" s="236">
        <f t="shared" ref="E7:J7" si="0">E4-SUM(E5:E6)</f>
        <v>471147</v>
      </c>
      <c r="F7" s="236">
        <f t="shared" si="0"/>
        <v>463495</v>
      </c>
      <c r="G7" s="236">
        <f t="shared" si="0"/>
        <v>489579</v>
      </c>
      <c r="H7" s="236">
        <f t="shared" si="0"/>
        <v>466981</v>
      </c>
      <c r="I7" s="236">
        <f t="shared" si="0"/>
        <v>545826</v>
      </c>
      <c r="J7" s="261">
        <f t="shared" si="0"/>
        <v>567448</v>
      </c>
      <c r="K7" s="261">
        <f t="shared" ref="K7:L7" si="1">K4-SUM(K5:K6)</f>
        <v>590940</v>
      </c>
      <c r="L7" s="261">
        <f t="shared" si="1"/>
        <v>584664</v>
      </c>
      <c r="M7" s="443">
        <f t="shared" ref="M7:N7" si="2">M4-SUM(M5:M6)</f>
        <v>600211</v>
      </c>
      <c r="N7" s="443">
        <f t="shared" si="2"/>
        <v>297200</v>
      </c>
      <c r="O7" s="443">
        <f t="shared" ref="O7:P7" si="3">O4-SUM(O5:O6)</f>
        <v>374440</v>
      </c>
      <c r="P7" s="443">
        <f t="shared" si="3"/>
        <v>549969</v>
      </c>
    </row>
    <row r="8" spans="1:16" x14ac:dyDescent="0.15">
      <c r="A8" s="119">
        <v>1</v>
      </c>
      <c r="B8" s="43" t="s">
        <v>354</v>
      </c>
      <c r="C8" s="249" t="s">
        <v>350</v>
      </c>
      <c r="D8" s="262">
        <f>'7地域観光消費'!D12</f>
        <v>270391</v>
      </c>
      <c r="E8" s="238">
        <f>'7地域観光消費'!E12</f>
        <v>272182</v>
      </c>
      <c r="F8" s="238">
        <f>'7地域観光消費'!F12</f>
        <v>282956</v>
      </c>
      <c r="G8" s="238">
        <f>'7地域観光消費'!G12</f>
        <v>303144</v>
      </c>
      <c r="H8" s="238">
        <f>'7地域観光消費'!H12</f>
        <v>297367</v>
      </c>
      <c r="I8" s="238">
        <f>'7地域観光消費'!I12</f>
        <v>341858</v>
      </c>
      <c r="J8" s="263">
        <f>'7地域観光消費'!J12</f>
        <v>360723</v>
      </c>
      <c r="K8" s="263">
        <f>'7地域観光消費'!K12</f>
        <v>403169</v>
      </c>
      <c r="L8" s="263">
        <f>'7地域観光消費'!L12</f>
        <v>352004</v>
      </c>
      <c r="M8" s="444">
        <f>'7地域観光消費'!M12</f>
        <v>356572</v>
      </c>
      <c r="N8" s="444">
        <f>'7地域観光消費'!N12</f>
        <v>156789</v>
      </c>
      <c r="O8" s="444">
        <f>'7地域観光消費'!O12</f>
        <v>172788.92668599999</v>
      </c>
      <c r="P8" s="444">
        <f>'7地域観光消費'!P12</f>
        <v>283560.06381700002</v>
      </c>
    </row>
    <row r="9" spans="1:16" x14ac:dyDescent="0.15">
      <c r="A9" s="69"/>
      <c r="C9" s="130" t="s">
        <v>113</v>
      </c>
      <c r="D9" s="264">
        <f>'7地域観光消費'!D15+'7地域観光消費'!D16</f>
        <v>28163</v>
      </c>
      <c r="E9" s="184">
        <f>'7地域観光消費'!E15+'7地域観光消費'!E16</f>
        <v>31518</v>
      </c>
      <c r="F9" s="184">
        <f>'7地域観光消費'!F15+'7地域観光消費'!F16</f>
        <v>37158</v>
      </c>
      <c r="G9" s="184">
        <f>'7地域観光消費'!G15+'7地域観光消費'!G16</f>
        <v>36190</v>
      </c>
      <c r="H9" s="184">
        <f>'7地域観光消費'!H15+'7地域観光消費'!H16</f>
        <v>43336</v>
      </c>
      <c r="I9" s="184">
        <f>'7地域観光消費'!I15+'7地域観光消費'!I16</f>
        <v>49406</v>
      </c>
      <c r="J9" s="265">
        <f>'7地域観光消費'!J15+'7地域観光消費'!J16</f>
        <v>54712</v>
      </c>
      <c r="K9" s="265">
        <f>'7地域観光消費'!K15+'7地域観光消費'!K16</f>
        <v>60584</v>
      </c>
      <c r="L9" s="265">
        <f>'7地域観光消費'!L15+'7地域観光消費'!L16</f>
        <v>57924</v>
      </c>
      <c r="M9" s="445">
        <f>'7地域観光消費'!M15+'7地域観光消費'!M16</f>
        <v>56957</v>
      </c>
      <c r="N9" s="445">
        <f>'7地域観光消費'!N15+'7地域観光消費'!N16</f>
        <v>40436</v>
      </c>
      <c r="O9" s="445">
        <f>'7地域観光消費'!O15+'7地域観光消費'!O16</f>
        <v>51838.926685999992</v>
      </c>
      <c r="P9" s="445">
        <f>'7地域観光消費'!P15+'7地域観光消費'!P16</f>
        <v>62298.063816999987</v>
      </c>
    </row>
    <row r="10" spans="1:16" x14ac:dyDescent="0.15">
      <c r="A10" s="69"/>
      <c r="C10" s="130" t="s">
        <v>114</v>
      </c>
      <c r="D10" s="264">
        <f>'7地域観光消費'!D14</f>
        <v>114765</v>
      </c>
      <c r="E10" s="184">
        <f>'7地域観光消費'!E14</f>
        <v>114672</v>
      </c>
      <c r="F10" s="184">
        <f>'7地域観光消費'!F14</f>
        <v>118191</v>
      </c>
      <c r="G10" s="184">
        <f>'7地域観光消費'!G14</f>
        <v>126486</v>
      </c>
      <c r="H10" s="184">
        <f>'7地域観光消費'!H14</f>
        <v>119463</v>
      </c>
      <c r="I10" s="184">
        <f>'7地域観光消費'!I14</f>
        <v>138029</v>
      </c>
      <c r="J10" s="265">
        <f>'7地域観光消費'!J14</f>
        <v>144890</v>
      </c>
      <c r="K10" s="265">
        <f>'7地域観光消費'!K14</f>
        <v>163081</v>
      </c>
      <c r="L10" s="265">
        <f>'7地域観光消費'!L14</f>
        <v>135674</v>
      </c>
      <c r="M10" s="445">
        <f>'7地域観光消費'!M14</f>
        <v>134432</v>
      </c>
      <c r="N10" s="445">
        <f>'7地域観光消費'!N14</f>
        <v>50462</v>
      </c>
      <c r="O10" s="445">
        <f>'7地域観光消費'!O14</f>
        <v>54925</v>
      </c>
      <c r="P10" s="445">
        <f>'7地域観光消費'!P14</f>
        <v>96184</v>
      </c>
    </row>
    <row r="11" spans="1:16" x14ac:dyDescent="0.15">
      <c r="A11" s="69"/>
      <c r="C11" s="130" t="s">
        <v>115</v>
      </c>
      <c r="D11" s="260">
        <f>D8-SUM(D9:D10)</f>
        <v>127463</v>
      </c>
      <c r="E11" s="236">
        <f t="shared" ref="E11:J11" si="4">E8-SUM(E9:E10)</f>
        <v>125992</v>
      </c>
      <c r="F11" s="236">
        <f t="shared" si="4"/>
        <v>127607</v>
      </c>
      <c r="G11" s="236">
        <f t="shared" si="4"/>
        <v>140468</v>
      </c>
      <c r="H11" s="236">
        <f t="shared" si="4"/>
        <v>134568</v>
      </c>
      <c r="I11" s="236">
        <f t="shared" si="4"/>
        <v>154423</v>
      </c>
      <c r="J11" s="261">
        <f t="shared" si="4"/>
        <v>161121</v>
      </c>
      <c r="K11" s="261">
        <f t="shared" ref="K11:L11" si="5">K8-SUM(K9:K10)</f>
        <v>179504</v>
      </c>
      <c r="L11" s="261">
        <f t="shared" si="5"/>
        <v>158406</v>
      </c>
      <c r="M11" s="443">
        <f t="shared" ref="M11:N11" si="6">M8-SUM(M9:M10)</f>
        <v>165183</v>
      </c>
      <c r="N11" s="443">
        <f t="shared" si="6"/>
        <v>65891</v>
      </c>
      <c r="O11" s="443">
        <f t="shared" ref="O11:P11" si="7">O8-SUM(O9:O10)</f>
        <v>66025</v>
      </c>
      <c r="P11" s="443">
        <f t="shared" si="7"/>
        <v>125078.00000000003</v>
      </c>
    </row>
    <row r="12" spans="1:16" x14ac:dyDescent="0.15">
      <c r="A12" s="119">
        <v>2</v>
      </c>
      <c r="B12" s="43" t="s">
        <v>355</v>
      </c>
      <c r="C12" s="249" t="s">
        <v>350</v>
      </c>
      <c r="D12" s="262">
        <f>'7地域観光消費'!D20</f>
        <v>99312</v>
      </c>
      <c r="E12" s="238">
        <f>'7地域観光消費'!E20</f>
        <v>95055</v>
      </c>
      <c r="F12" s="238">
        <f>'7地域観光消費'!F20</f>
        <v>92174</v>
      </c>
      <c r="G12" s="238">
        <f>'7地域観光消費'!G20</f>
        <v>98911</v>
      </c>
      <c r="H12" s="238">
        <f>'7地域観光消費'!H20</f>
        <v>94176</v>
      </c>
      <c r="I12" s="238">
        <f>'7地域観光消費'!I20</f>
        <v>107778</v>
      </c>
      <c r="J12" s="263">
        <f>'7地域観光消費'!J20</f>
        <v>117058</v>
      </c>
      <c r="K12" s="263">
        <f>'7地域観光消費'!K20</f>
        <v>118241</v>
      </c>
      <c r="L12" s="263">
        <f>'7地域観光消費'!L20</f>
        <v>120168</v>
      </c>
      <c r="M12" s="444">
        <f>'7地域観光消費'!M20</f>
        <v>122641</v>
      </c>
      <c r="N12" s="444">
        <f>'7地域観光消費'!N20</f>
        <v>59500</v>
      </c>
      <c r="O12" s="444">
        <f>'7地域観光消費'!O20</f>
        <v>86114</v>
      </c>
      <c r="P12" s="444">
        <f>'7地域観光消費'!P20</f>
        <v>118340</v>
      </c>
    </row>
    <row r="13" spans="1:16" x14ac:dyDescent="0.15">
      <c r="A13" s="69"/>
      <c r="C13" s="130" t="s">
        <v>113</v>
      </c>
      <c r="D13" s="264">
        <f>'7地域観光消費'!D23+'7地域観光消費'!D24</f>
        <v>3236</v>
      </c>
      <c r="E13" s="184">
        <f>'7地域観光消費'!E23+'7地域観光消費'!E24</f>
        <v>3469</v>
      </c>
      <c r="F13" s="184">
        <f>'7地域観光消費'!F23+'7地域観光消費'!F24</f>
        <v>4002</v>
      </c>
      <c r="G13" s="184">
        <f>'7地域観光消費'!G23+'7地域観光消費'!G24</f>
        <v>4219</v>
      </c>
      <c r="H13" s="184">
        <f>'7地域観光消費'!H23+'7地域観光消費'!H24</f>
        <v>5391</v>
      </c>
      <c r="I13" s="184">
        <f>'7地域観光消費'!I23+'7地域観光消費'!I24</f>
        <v>6765</v>
      </c>
      <c r="J13" s="265">
        <f>'7地域観光消費'!J23+'7地域観光消費'!J24</f>
        <v>7525</v>
      </c>
      <c r="K13" s="265">
        <f>'7地域観光消費'!K23+'7地域観光消費'!K24</f>
        <v>8495</v>
      </c>
      <c r="L13" s="265">
        <f>'7地域観光消費'!L23+'7地域観光消費'!L24</f>
        <v>10028</v>
      </c>
      <c r="M13" s="445">
        <f>'7地域観光消費'!M23+'7地域観光消費'!M24</f>
        <v>9631</v>
      </c>
      <c r="N13" s="445">
        <f>'7地域観光消費'!N23+'7地域観光消費'!N24</f>
        <v>7571</v>
      </c>
      <c r="O13" s="445">
        <f>'7地域観光消費'!O23+'7地域観光消費'!O24</f>
        <v>10755</v>
      </c>
      <c r="P13" s="445">
        <f>'7地域観光消費'!P23+'7地域観光消費'!P24</f>
        <v>11088</v>
      </c>
    </row>
    <row r="14" spans="1:16" x14ac:dyDescent="0.15">
      <c r="A14" s="69"/>
      <c r="C14" s="130" t="s">
        <v>114</v>
      </c>
      <c r="D14" s="264">
        <f>'7地域観光消費'!D22</f>
        <v>46100</v>
      </c>
      <c r="E14" s="184">
        <f>'7地域観光消費'!E22</f>
        <v>43968</v>
      </c>
      <c r="F14" s="184">
        <f>'7地域観光消費'!F22</f>
        <v>42754</v>
      </c>
      <c r="G14" s="184">
        <f>'7地域観光消費'!G22</f>
        <v>45558</v>
      </c>
      <c r="H14" s="184">
        <f>'7地域観光消費'!H22</f>
        <v>42356</v>
      </c>
      <c r="I14" s="184">
        <f>'7地域観光消費'!I22</f>
        <v>48834</v>
      </c>
      <c r="J14" s="265">
        <f>'7地域観光消費'!J22</f>
        <v>53143</v>
      </c>
      <c r="K14" s="265">
        <f>'7地域観光消費'!K22</f>
        <v>53087</v>
      </c>
      <c r="L14" s="265">
        <f>'7地域観光消費'!L22</f>
        <v>49703</v>
      </c>
      <c r="M14" s="445">
        <f>'7地域観光消費'!M22</f>
        <v>50043</v>
      </c>
      <c r="N14" s="445">
        <f>'7地域観光消費'!N22</f>
        <v>21720</v>
      </c>
      <c r="O14" s="445">
        <f>'7地域観光消費'!O22</f>
        <v>32728</v>
      </c>
      <c r="P14" s="445">
        <f>'7地域観光消費'!P22</f>
        <v>45700</v>
      </c>
    </row>
    <row r="15" spans="1:16" x14ac:dyDescent="0.15">
      <c r="A15" s="69"/>
      <c r="C15" s="130" t="s">
        <v>115</v>
      </c>
      <c r="D15" s="260">
        <f>D12-SUM(D13:D14)</f>
        <v>49976</v>
      </c>
      <c r="E15" s="236">
        <f t="shared" ref="E15:J15" si="8">E12-SUM(E13:E14)</f>
        <v>47618</v>
      </c>
      <c r="F15" s="236">
        <f t="shared" si="8"/>
        <v>45418</v>
      </c>
      <c r="G15" s="236">
        <f t="shared" si="8"/>
        <v>49134</v>
      </c>
      <c r="H15" s="236">
        <f t="shared" si="8"/>
        <v>46429</v>
      </c>
      <c r="I15" s="236">
        <f t="shared" si="8"/>
        <v>52179</v>
      </c>
      <c r="J15" s="261">
        <f t="shared" si="8"/>
        <v>56390</v>
      </c>
      <c r="K15" s="261">
        <f t="shared" ref="K15:L15" si="9">K12-SUM(K13:K14)</f>
        <v>56659</v>
      </c>
      <c r="L15" s="261">
        <f t="shared" si="9"/>
        <v>60437</v>
      </c>
      <c r="M15" s="443">
        <f t="shared" ref="M15:N15" si="10">M12-SUM(M13:M14)</f>
        <v>62967</v>
      </c>
      <c r="N15" s="443">
        <f t="shared" si="10"/>
        <v>30209</v>
      </c>
      <c r="O15" s="443">
        <f t="shared" ref="O15:P15" si="11">O12-SUM(O13:O14)</f>
        <v>42631</v>
      </c>
      <c r="P15" s="443">
        <f t="shared" si="11"/>
        <v>61552</v>
      </c>
    </row>
    <row r="16" spans="1:16" x14ac:dyDescent="0.15">
      <c r="A16" s="119">
        <v>3</v>
      </c>
      <c r="B16" s="43" t="s">
        <v>356</v>
      </c>
      <c r="C16" s="249" t="s">
        <v>350</v>
      </c>
      <c r="D16" s="262">
        <f>'7地域観光消費'!D28</f>
        <v>115729</v>
      </c>
      <c r="E16" s="238">
        <f>'7地域観光消費'!E28</f>
        <v>112406</v>
      </c>
      <c r="F16" s="238">
        <f>'7地域観光消費'!F28</f>
        <v>108705</v>
      </c>
      <c r="G16" s="238">
        <f>'7地域観光消費'!G28</f>
        <v>109623</v>
      </c>
      <c r="H16" s="238">
        <f>'7地域観光消費'!H28</f>
        <v>104419</v>
      </c>
      <c r="I16" s="238">
        <f>'7地域観光消費'!I28</f>
        <v>119304</v>
      </c>
      <c r="J16" s="263">
        <f>'7地域観光消費'!J28</f>
        <v>124985</v>
      </c>
      <c r="K16" s="263">
        <f>'7地域観光消費'!K28</f>
        <v>128927</v>
      </c>
      <c r="L16" s="263">
        <f>'7地域観光消費'!L28</f>
        <v>145691</v>
      </c>
      <c r="M16" s="444">
        <f>'7地域観光消費'!M28</f>
        <v>141410</v>
      </c>
      <c r="N16" s="444">
        <f>'7地域観光消費'!N28</f>
        <v>77672</v>
      </c>
      <c r="O16" s="444">
        <f>'7地域観光消費'!O28</f>
        <v>114350</v>
      </c>
      <c r="P16" s="444">
        <f>'7地域観光消費'!P28</f>
        <v>138928</v>
      </c>
    </row>
    <row r="17" spans="1:16" x14ac:dyDescent="0.15">
      <c r="A17" s="69"/>
      <c r="C17" s="130" t="s">
        <v>113</v>
      </c>
      <c r="D17" s="264">
        <f>'7地域観光消費'!D31+'7地域観光消費'!D32</f>
        <v>2576</v>
      </c>
      <c r="E17" s="184">
        <f>'7地域観光消費'!E31+'7地域観光消費'!E32</f>
        <v>3445</v>
      </c>
      <c r="F17" s="184">
        <f>'7地域観光消費'!F31+'7地域観光消費'!F32</f>
        <v>3297</v>
      </c>
      <c r="G17" s="184">
        <f>'7地域観光消費'!G31+'7地域観光消費'!G32</f>
        <v>3333</v>
      </c>
      <c r="H17" s="184">
        <f>'7地域観光消費'!H31+'7地域観光消費'!H32</f>
        <v>3952</v>
      </c>
      <c r="I17" s="184">
        <f>'7地域観光消費'!I31+'7地域観光消費'!I32</f>
        <v>4561</v>
      </c>
      <c r="J17" s="265">
        <f>'7地域観光消費'!J31+'7地域観光消費'!J32</f>
        <v>4901</v>
      </c>
      <c r="K17" s="265">
        <f>'7地域観光消費'!K31+'7地域観光消費'!K32</f>
        <v>5060</v>
      </c>
      <c r="L17" s="265">
        <f>'7地域観光消費'!L31+'7地域観光消費'!L32</f>
        <v>5101</v>
      </c>
      <c r="M17" s="445">
        <f>'7地域観光消費'!M31+'7地域観光消費'!M32</f>
        <v>4736</v>
      </c>
      <c r="N17" s="445">
        <f>'7地域観光消費'!N31+'7地域観光消費'!N32</f>
        <v>3910</v>
      </c>
      <c r="O17" s="445">
        <f>'7地域観光消費'!O31+'7地域観光消費'!O32</f>
        <v>5453</v>
      </c>
      <c r="P17" s="445">
        <f>'7地域観光消費'!P31+'7地域観光消費'!P32</f>
        <v>5825</v>
      </c>
    </row>
    <row r="18" spans="1:16" x14ac:dyDescent="0.15">
      <c r="A18" s="69"/>
      <c r="C18" s="130" t="s">
        <v>114</v>
      </c>
      <c r="D18" s="264">
        <f>'7地域観光消費'!D30</f>
        <v>55854</v>
      </c>
      <c r="E18" s="184">
        <f>'7地域観光消費'!E30</f>
        <v>53876</v>
      </c>
      <c r="F18" s="184">
        <f>'7地域観光消費'!F30</f>
        <v>52673</v>
      </c>
      <c r="G18" s="184">
        <f>'7地域観光消費'!G30</f>
        <v>52149</v>
      </c>
      <c r="H18" s="184">
        <f>'7地域観光消費'!H30</f>
        <v>48876</v>
      </c>
      <c r="I18" s="184">
        <f>'7地域観光消費'!I30</f>
        <v>56738</v>
      </c>
      <c r="J18" s="265">
        <f>'7地域観光消費'!J30</f>
        <v>59148</v>
      </c>
      <c r="K18" s="265">
        <f>'7地域観光消費'!K30</f>
        <v>61050</v>
      </c>
      <c r="L18" s="265">
        <f>'7地域観光消費'!L30</f>
        <v>65682</v>
      </c>
      <c r="M18" s="445">
        <f>'7地域観光消費'!M30</f>
        <v>61989</v>
      </c>
      <c r="N18" s="445">
        <f>'7地域観光消費'!N30</f>
        <v>32266</v>
      </c>
      <c r="O18" s="445">
        <f>'7地域観光消費'!O30</f>
        <v>49666</v>
      </c>
      <c r="P18" s="445">
        <f>'7地域観光消費'!P30</f>
        <v>58175</v>
      </c>
    </row>
    <row r="19" spans="1:16" x14ac:dyDescent="0.15">
      <c r="A19" s="69"/>
      <c r="C19" s="130" t="s">
        <v>115</v>
      </c>
      <c r="D19" s="260">
        <f>D16-SUM(D17:D18)</f>
        <v>57299</v>
      </c>
      <c r="E19" s="236">
        <f t="shared" ref="E19:J19" si="12">E16-SUM(E17:E18)</f>
        <v>55085</v>
      </c>
      <c r="F19" s="236">
        <f t="shared" si="12"/>
        <v>52735</v>
      </c>
      <c r="G19" s="236">
        <f t="shared" si="12"/>
        <v>54141</v>
      </c>
      <c r="H19" s="236">
        <f t="shared" si="12"/>
        <v>51591</v>
      </c>
      <c r="I19" s="236">
        <f t="shared" si="12"/>
        <v>58005</v>
      </c>
      <c r="J19" s="261">
        <f t="shared" si="12"/>
        <v>60936</v>
      </c>
      <c r="K19" s="261">
        <f t="shared" ref="K19:L19" si="13">K16-SUM(K17:K18)</f>
        <v>62817</v>
      </c>
      <c r="L19" s="261">
        <f t="shared" si="13"/>
        <v>74908</v>
      </c>
      <c r="M19" s="443">
        <f t="shared" ref="M19:N19" si="14">M16-SUM(M17:M18)</f>
        <v>74685</v>
      </c>
      <c r="N19" s="443">
        <f t="shared" si="14"/>
        <v>41496</v>
      </c>
      <c r="O19" s="443">
        <f t="shared" ref="O19:P19" si="15">O16-SUM(O17:O18)</f>
        <v>59231</v>
      </c>
      <c r="P19" s="443">
        <f t="shared" si="15"/>
        <v>74928</v>
      </c>
    </row>
    <row r="20" spans="1:16" x14ac:dyDescent="0.15">
      <c r="A20" s="119">
        <v>4</v>
      </c>
      <c r="B20" s="43" t="s">
        <v>357</v>
      </c>
      <c r="C20" s="249" t="s">
        <v>350</v>
      </c>
      <c r="D20" s="262">
        <f>'7地域観光消費'!D36</f>
        <v>65895</v>
      </c>
      <c r="E20" s="238">
        <f>'7地域観光消費'!E36</f>
        <v>63867</v>
      </c>
      <c r="F20" s="238">
        <f>'7地域観光消費'!F36</f>
        <v>62187</v>
      </c>
      <c r="G20" s="238">
        <f>'7地域観光消費'!G36</f>
        <v>62675</v>
      </c>
      <c r="H20" s="238">
        <f>'7地域観光消費'!H36</f>
        <v>59509</v>
      </c>
      <c r="I20" s="238">
        <f>'7地域観光消費'!I36</f>
        <v>67853</v>
      </c>
      <c r="J20" s="263">
        <f>'7地域観光消費'!J36</f>
        <v>73834</v>
      </c>
      <c r="K20" s="263">
        <f>'7地域観光消費'!K36</f>
        <v>78344</v>
      </c>
      <c r="L20" s="263">
        <f>'7地域観光消費'!L36</f>
        <v>77512</v>
      </c>
      <c r="M20" s="444">
        <f>'7地域観光消費'!M36</f>
        <v>80941</v>
      </c>
      <c r="N20" s="444">
        <f>'7地域観光消費'!N36</f>
        <v>45002</v>
      </c>
      <c r="O20" s="444">
        <f>'7地域観光消費'!O36</f>
        <v>57394</v>
      </c>
      <c r="P20" s="444">
        <f>'7地域観光消費'!P36</f>
        <v>69396</v>
      </c>
    </row>
    <row r="21" spans="1:16" x14ac:dyDescent="0.15">
      <c r="A21" s="69"/>
      <c r="C21" s="130" t="s">
        <v>113</v>
      </c>
      <c r="D21" s="264">
        <f>'7地域観光消費'!D39+'7地域観光消費'!D40</f>
        <v>3324</v>
      </c>
      <c r="E21" s="184">
        <f>'7地域観光消費'!E39+'7地域観光消費'!E40</f>
        <v>3425</v>
      </c>
      <c r="F21" s="184">
        <f>'7地域観光消費'!F39+'7地域観光消費'!F40</f>
        <v>4318</v>
      </c>
      <c r="G21" s="184">
        <f>'7地域観光消費'!G39+'7地域観光消費'!G40</f>
        <v>3871</v>
      </c>
      <c r="H21" s="184">
        <f>'7地域観光消費'!H39+'7地域観光消費'!H40</f>
        <v>4531</v>
      </c>
      <c r="I21" s="184">
        <f>'7地域観光消費'!I39+'7地域観光消費'!I40</f>
        <v>5384</v>
      </c>
      <c r="J21" s="265">
        <f>'7地域観光消費'!J39+'7地域観光消費'!J40</f>
        <v>6179</v>
      </c>
      <c r="K21" s="265">
        <f>'7地域観光消費'!K39+'7地域観光消費'!K40</f>
        <v>6568</v>
      </c>
      <c r="L21" s="265">
        <f>'7地域観光消費'!L39+'7地域観光消費'!L40</f>
        <v>7197</v>
      </c>
      <c r="M21" s="445">
        <f>'7地域観光消費'!M39+'7地域観光消費'!M40</f>
        <v>6550</v>
      </c>
      <c r="N21" s="445">
        <f>'7地域観光消費'!N39+'7地域観光消費'!N40</f>
        <v>5922</v>
      </c>
      <c r="O21" s="445">
        <f>'7地域観光消費'!O39+'7地域観光消費'!O40</f>
        <v>8992</v>
      </c>
      <c r="P21" s="445">
        <f>'7地域観光消費'!P39+'7地域観光消費'!P40</f>
        <v>9307</v>
      </c>
    </row>
    <row r="22" spans="1:16" x14ac:dyDescent="0.15">
      <c r="A22" s="69"/>
      <c r="C22" s="130" t="s">
        <v>114</v>
      </c>
      <c r="D22" s="264">
        <f>'7地域観光消費'!D38</f>
        <v>30456</v>
      </c>
      <c r="E22" s="184">
        <f>'7地域観光消費'!E38</f>
        <v>29577</v>
      </c>
      <c r="F22" s="184">
        <f>'7地域観光消費'!F38</f>
        <v>28479</v>
      </c>
      <c r="G22" s="184">
        <f>'7地域観光消費'!G38</f>
        <v>28507</v>
      </c>
      <c r="H22" s="184">
        <f>'7地域観光消費'!H38</f>
        <v>26435</v>
      </c>
      <c r="I22" s="184">
        <f>'7地域観光消費'!I38</f>
        <v>30405</v>
      </c>
      <c r="J22" s="265">
        <f>'7地域観光消費'!J38</f>
        <v>32868</v>
      </c>
      <c r="K22" s="265">
        <f>'7地域観光消費'!K38</f>
        <v>34939</v>
      </c>
      <c r="L22" s="265">
        <f>'7地域観光消費'!L38</f>
        <v>32550</v>
      </c>
      <c r="M22" s="445">
        <f>'7地域観光消費'!M38</f>
        <v>33526</v>
      </c>
      <c r="N22" s="445">
        <f>'7地域観光消費'!N38</f>
        <v>16948</v>
      </c>
      <c r="O22" s="445">
        <f>'7地域観光消費'!O38</f>
        <v>21837</v>
      </c>
      <c r="P22" s="445">
        <f>'7地域観光消費'!P38</f>
        <v>26049</v>
      </c>
    </row>
    <row r="23" spans="1:16" x14ac:dyDescent="0.15">
      <c r="A23" s="69"/>
      <c r="C23" s="130" t="s">
        <v>115</v>
      </c>
      <c r="D23" s="260">
        <f>D20-SUM(D21:D22)</f>
        <v>32115</v>
      </c>
      <c r="E23" s="236">
        <f t="shared" ref="E23:J23" si="16">E20-SUM(E21:E22)</f>
        <v>30865</v>
      </c>
      <c r="F23" s="236">
        <f t="shared" si="16"/>
        <v>29390</v>
      </c>
      <c r="G23" s="236">
        <f t="shared" si="16"/>
        <v>30297</v>
      </c>
      <c r="H23" s="236">
        <f t="shared" si="16"/>
        <v>28543</v>
      </c>
      <c r="I23" s="236">
        <f t="shared" si="16"/>
        <v>32064</v>
      </c>
      <c r="J23" s="261">
        <f t="shared" si="16"/>
        <v>34787</v>
      </c>
      <c r="K23" s="261">
        <f t="shared" ref="K23:L23" si="17">K20-SUM(K21:K22)</f>
        <v>36837</v>
      </c>
      <c r="L23" s="261">
        <f t="shared" si="17"/>
        <v>37765</v>
      </c>
      <c r="M23" s="443">
        <f t="shared" ref="M23:N23" si="18">M20-SUM(M21:M22)</f>
        <v>40865</v>
      </c>
      <c r="N23" s="443">
        <f t="shared" si="18"/>
        <v>22132</v>
      </c>
      <c r="O23" s="443">
        <f t="shared" ref="O23:P23" si="19">O20-SUM(O21:O22)</f>
        <v>26565</v>
      </c>
      <c r="P23" s="443">
        <f t="shared" si="19"/>
        <v>34040</v>
      </c>
    </row>
    <row r="24" spans="1:16" x14ac:dyDescent="0.15">
      <c r="A24" s="119">
        <v>5</v>
      </c>
      <c r="B24" s="43" t="s">
        <v>358</v>
      </c>
      <c r="C24" s="249" t="s">
        <v>350</v>
      </c>
      <c r="D24" s="262">
        <f>'7地域観光消費'!D44</f>
        <v>98718</v>
      </c>
      <c r="E24" s="238">
        <f>'7地域観光消費'!E44</f>
        <v>95926</v>
      </c>
      <c r="F24" s="238">
        <f>'7地域観光消費'!F44</f>
        <v>94127</v>
      </c>
      <c r="G24" s="238">
        <f>'7地域観光消費'!G44</f>
        <v>94974</v>
      </c>
      <c r="H24" s="238">
        <f>'7地域観光消費'!H44</f>
        <v>88756</v>
      </c>
      <c r="I24" s="238">
        <f>'7地域観光消費'!I44</f>
        <v>101023</v>
      </c>
      <c r="J24" s="263">
        <f>'7地域観光消費'!J44</f>
        <v>110054</v>
      </c>
      <c r="K24" s="263">
        <f>'7地域観光消費'!K44</f>
        <v>111946</v>
      </c>
      <c r="L24" s="263">
        <f>'7地域観光消費'!L44</f>
        <v>108817</v>
      </c>
      <c r="M24" s="444">
        <f>'7地域観光消費'!M44</f>
        <v>110235</v>
      </c>
      <c r="N24" s="444">
        <f>'7地域観光消費'!N44</f>
        <v>70368</v>
      </c>
      <c r="O24" s="444">
        <f>'7地域観光消費'!O44</f>
        <v>91095</v>
      </c>
      <c r="P24" s="444">
        <f>'7地域観光消費'!P44</f>
        <v>114136</v>
      </c>
    </row>
    <row r="25" spans="1:16" x14ac:dyDescent="0.15">
      <c r="A25" s="69"/>
      <c r="C25" s="130" t="s">
        <v>113</v>
      </c>
      <c r="D25" s="264">
        <f>'7地域観光消費'!D47+'7地域観光消費'!D48</f>
        <v>2780</v>
      </c>
      <c r="E25" s="184">
        <f>'7地域観光消費'!E47+'7地域観光消費'!E48</f>
        <v>2568</v>
      </c>
      <c r="F25" s="184">
        <f>'7地域観光消費'!F47+'7地域観光消費'!F48</f>
        <v>3157</v>
      </c>
      <c r="G25" s="184">
        <f>'7地域観光消費'!G47+'7地域観光消費'!G48</f>
        <v>2808</v>
      </c>
      <c r="H25" s="184">
        <f>'7地域観光消費'!H47+'7地域観光消費'!H48</f>
        <v>3665</v>
      </c>
      <c r="I25" s="184">
        <f>'7地域観光消費'!I47+'7地域観光消費'!I48</f>
        <v>4509</v>
      </c>
      <c r="J25" s="265">
        <f>'7地域観光消費'!J47+'7地域観光消費'!J48</f>
        <v>5249</v>
      </c>
      <c r="K25" s="265">
        <f>'7地域観光消費'!K47+'7地域観光消費'!K48</f>
        <v>6394</v>
      </c>
      <c r="L25" s="265">
        <f>'7地域観光消費'!L47+'7地域観光消費'!L48</f>
        <v>6560</v>
      </c>
      <c r="M25" s="445">
        <f>'7地域観光消費'!M47+'7地域観光消費'!M48</f>
        <v>6448</v>
      </c>
      <c r="N25" s="445">
        <f>'7地域観光消費'!N47+'7地域観光消費'!N48</f>
        <v>4805</v>
      </c>
      <c r="O25" s="445">
        <f>'7地域観光消費'!O47+'7地域観光消費'!O48</f>
        <v>6509</v>
      </c>
      <c r="P25" s="445">
        <f>'7地域観光消費'!P47+'7地域観光消費'!P48</f>
        <v>8287</v>
      </c>
    </row>
    <row r="26" spans="1:16" x14ac:dyDescent="0.15">
      <c r="A26" s="69"/>
      <c r="C26" s="130" t="s">
        <v>114</v>
      </c>
      <c r="D26" s="264">
        <f>'7地域観光消費'!D46</f>
        <v>47116</v>
      </c>
      <c r="E26" s="184">
        <f>'7地域観光消費'!E46</f>
        <v>46161</v>
      </c>
      <c r="F26" s="184">
        <f>'7地域観光消費'!F46</f>
        <v>45331</v>
      </c>
      <c r="G26" s="184">
        <f>'7地域観光消費'!G46</f>
        <v>45182</v>
      </c>
      <c r="H26" s="184">
        <f>'7地域観光消費'!H46</f>
        <v>41315</v>
      </c>
      <c r="I26" s="184">
        <f>'7地域観光消費'!I46</f>
        <v>47545</v>
      </c>
      <c r="J26" s="265">
        <f>'7地域観光消費'!J46</f>
        <v>51432</v>
      </c>
      <c r="K26" s="265">
        <f>'7地域観光消費'!K46</f>
        <v>51717</v>
      </c>
      <c r="L26" s="265">
        <f>'7地域観光消費'!L46</f>
        <v>47586</v>
      </c>
      <c r="M26" s="445">
        <f>'7地域観光消費'!M46</f>
        <v>46936</v>
      </c>
      <c r="N26" s="445">
        <f>'7地域観光消費'!N46</f>
        <v>28637</v>
      </c>
      <c r="O26" s="445">
        <f>'7地域観光消費'!O46</f>
        <v>38501</v>
      </c>
      <c r="P26" s="445">
        <f>'7地域観光消費'!P46</f>
        <v>46165</v>
      </c>
    </row>
    <row r="27" spans="1:16" x14ac:dyDescent="0.15">
      <c r="A27" s="69"/>
      <c r="C27" s="130" t="s">
        <v>115</v>
      </c>
      <c r="D27" s="260">
        <f>D24-SUM(D25:D26)</f>
        <v>48822</v>
      </c>
      <c r="E27" s="236">
        <f t="shared" ref="E27:J27" si="20">E24-SUM(E25:E26)</f>
        <v>47197</v>
      </c>
      <c r="F27" s="236">
        <f t="shared" si="20"/>
        <v>45639</v>
      </c>
      <c r="G27" s="236">
        <f t="shared" si="20"/>
        <v>46984</v>
      </c>
      <c r="H27" s="236">
        <f t="shared" si="20"/>
        <v>43776</v>
      </c>
      <c r="I27" s="236">
        <f t="shared" si="20"/>
        <v>48969</v>
      </c>
      <c r="J27" s="261">
        <f t="shared" si="20"/>
        <v>53373</v>
      </c>
      <c r="K27" s="261">
        <f t="shared" ref="K27:L27" si="21">K24-SUM(K25:K26)</f>
        <v>53835</v>
      </c>
      <c r="L27" s="261">
        <f t="shared" si="21"/>
        <v>54671</v>
      </c>
      <c r="M27" s="443">
        <f t="shared" ref="M27:N27" si="22">M24-SUM(M25:M26)</f>
        <v>56851</v>
      </c>
      <c r="N27" s="443">
        <f t="shared" si="22"/>
        <v>36926</v>
      </c>
      <c r="O27" s="443">
        <f t="shared" ref="O27:P27" si="23">O24-SUM(O25:O26)</f>
        <v>46085</v>
      </c>
      <c r="P27" s="443">
        <f t="shared" si="23"/>
        <v>59684</v>
      </c>
    </row>
    <row r="28" spans="1:16" x14ac:dyDescent="0.15">
      <c r="A28" s="119">
        <v>6</v>
      </c>
      <c r="B28" s="43" t="s">
        <v>359</v>
      </c>
      <c r="C28" s="249" t="s">
        <v>350</v>
      </c>
      <c r="D28" s="262">
        <f>'7地域観光消費'!D52</f>
        <v>82821</v>
      </c>
      <c r="E28" s="238">
        <f>'7地域観光消費'!E52</f>
        <v>96796</v>
      </c>
      <c r="F28" s="238">
        <f>'7地域観光消費'!F52</f>
        <v>85392</v>
      </c>
      <c r="G28" s="238">
        <f>'7地域観光消費'!G52</f>
        <v>89752</v>
      </c>
      <c r="H28" s="238">
        <f>'7地域観光消費'!H52</f>
        <v>73995</v>
      </c>
      <c r="I28" s="238">
        <f>'7地域観光消費'!I52</f>
        <v>122535</v>
      </c>
      <c r="J28" s="263">
        <f>'7地域観光消費'!J52</f>
        <v>109933</v>
      </c>
      <c r="K28" s="263">
        <f>'7地域観光消費'!K52</f>
        <v>103884</v>
      </c>
      <c r="L28" s="263">
        <f>'7地域観光消費'!L52</f>
        <v>106763</v>
      </c>
      <c r="M28" s="444">
        <f>'7地域観光消費'!M52</f>
        <v>95536</v>
      </c>
      <c r="N28" s="444">
        <f>'7地域観光消費'!N52</f>
        <v>37994</v>
      </c>
      <c r="O28" s="444">
        <f>'7地域観光消費'!O52</f>
        <v>59195</v>
      </c>
      <c r="P28" s="444">
        <f>'7地域観光消費'!P52</f>
        <v>101238</v>
      </c>
    </row>
    <row r="29" spans="1:16" x14ac:dyDescent="0.15">
      <c r="A29" s="69"/>
      <c r="C29" s="130" t="s">
        <v>113</v>
      </c>
      <c r="D29" s="264">
        <f>'7地域観光消費'!D55+'7地域観光消費'!D56</f>
        <v>16430</v>
      </c>
      <c r="E29" s="184">
        <f>'7地域観光消費'!E55+'7地域観光消費'!E56</f>
        <v>20560</v>
      </c>
      <c r="F29" s="184">
        <f>'7地域観光消費'!F55+'7地域観光消費'!F56</f>
        <v>19296</v>
      </c>
      <c r="G29" s="184">
        <f>'7地域観光消費'!G55+'7地域観光消費'!G56</f>
        <v>17790</v>
      </c>
      <c r="H29" s="184">
        <f>'7地域観光消費'!H55+'7地域観光消費'!H56</f>
        <v>7620</v>
      </c>
      <c r="I29" s="184">
        <f>'7地域観光消費'!I55+'7地域観光消費'!I56</f>
        <v>18502</v>
      </c>
      <c r="J29" s="265">
        <f>'7地域観光消費'!J55+'7地域観光消費'!J56</f>
        <v>14413</v>
      </c>
      <c r="K29" s="265">
        <f>'7地域観光消費'!K55+'7地域観光消費'!K56</f>
        <v>12927</v>
      </c>
      <c r="L29" s="265">
        <f>'7地域観光消費'!L55+'7地域観光消費'!L56</f>
        <v>18360</v>
      </c>
      <c r="M29" s="445">
        <f>'7地域観光消費'!M55+'7地域観光消費'!M56</f>
        <v>11919</v>
      </c>
      <c r="N29" s="445">
        <f>'7地域観光消費'!N55+'7地域観光消費'!N56</f>
        <v>7875</v>
      </c>
      <c r="O29" s="445">
        <f>'7地域観光消費'!O55+'7地域観光消費'!O56</f>
        <v>13661</v>
      </c>
      <c r="P29" s="445">
        <f>'7地域観光消費'!P55+'7地域観光消費'!P56</f>
        <v>23975</v>
      </c>
    </row>
    <row r="30" spans="1:16" x14ac:dyDescent="0.15">
      <c r="A30" s="69"/>
      <c r="C30" s="130" t="s">
        <v>114</v>
      </c>
      <c r="D30" s="264">
        <f>'7地域観光消費'!D54</f>
        <v>30469</v>
      </c>
      <c r="E30" s="184">
        <f>'7地域観光消費'!E54</f>
        <v>34786</v>
      </c>
      <c r="F30" s="184">
        <f>'7地域観光消費'!F54</f>
        <v>30761</v>
      </c>
      <c r="G30" s="184">
        <f>'7地域観光消費'!G54</f>
        <v>33173</v>
      </c>
      <c r="H30" s="184">
        <f>'7地域観光消費'!H54</f>
        <v>31598</v>
      </c>
      <c r="I30" s="184">
        <f>'7地域観光消費'!I54</f>
        <v>48867</v>
      </c>
      <c r="J30" s="265">
        <f>'7地域観光消費'!J54</f>
        <v>45476</v>
      </c>
      <c r="K30" s="265">
        <f>'7地域観光消費'!K54</f>
        <v>43610</v>
      </c>
      <c r="L30" s="265">
        <f>'7地域観光消費'!L54</f>
        <v>40312</v>
      </c>
      <c r="M30" s="445">
        <f>'7地域観光消費'!M54</f>
        <v>37465</v>
      </c>
      <c r="N30" s="445">
        <f>'7地域観光消費'!N54</f>
        <v>12945</v>
      </c>
      <c r="O30" s="445">
        <f>'7地域観光消費'!O54</f>
        <v>20362</v>
      </c>
      <c r="P30" s="445">
        <f>'7地域観光消費'!P54</f>
        <v>33146</v>
      </c>
    </row>
    <row r="31" spans="1:16" x14ac:dyDescent="0.15">
      <c r="A31" s="69"/>
      <c r="C31" s="130" t="s">
        <v>115</v>
      </c>
      <c r="D31" s="260">
        <f>D28-SUM(D29:D30)</f>
        <v>35922</v>
      </c>
      <c r="E31" s="236">
        <f t="shared" ref="E31" si="24">E28-SUM(E29:E30)</f>
        <v>41450</v>
      </c>
      <c r="F31" s="236">
        <f t="shared" ref="F31" si="25">F28-SUM(F29:F30)</f>
        <v>35335</v>
      </c>
      <c r="G31" s="236">
        <f t="shared" ref="G31" si="26">G28-SUM(G29:G30)</f>
        <v>38789</v>
      </c>
      <c r="H31" s="236">
        <f t="shared" ref="H31" si="27">H28-SUM(H29:H30)</f>
        <v>34777</v>
      </c>
      <c r="I31" s="236">
        <f t="shared" ref="I31" si="28">I28-SUM(I29:I30)</f>
        <v>55166</v>
      </c>
      <c r="J31" s="261">
        <f t="shared" ref="J31:K31" si="29">J28-SUM(J29:J30)</f>
        <v>50044</v>
      </c>
      <c r="K31" s="261">
        <f t="shared" si="29"/>
        <v>47347</v>
      </c>
      <c r="L31" s="261">
        <f t="shared" ref="L31:M31" si="30">L28-SUM(L29:L30)</f>
        <v>48091</v>
      </c>
      <c r="M31" s="443">
        <f t="shared" si="30"/>
        <v>46152</v>
      </c>
      <c r="N31" s="443">
        <f t="shared" ref="N31:O31" si="31">N28-SUM(N29:N30)</f>
        <v>17174</v>
      </c>
      <c r="O31" s="443">
        <f t="shared" si="31"/>
        <v>25172</v>
      </c>
      <c r="P31" s="443">
        <f t="shared" ref="P31" si="32">P28-SUM(P29:P30)</f>
        <v>44117</v>
      </c>
    </row>
    <row r="32" spans="1:16" x14ac:dyDescent="0.15">
      <c r="A32" s="119">
        <v>7</v>
      </c>
      <c r="B32" s="43" t="s">
        <v>360</v>
      </c>
      <c r="C32" s="249" t="s">
        <v>350</v>
      </c>
      <c r="D32" s="262">
        <f>'7地域観光消費'!D60</f>
        <v>51736</v>
      </c>
      <c r="E32" s="238">
        <f>'7地域観光消費'!E60</f>
        <v>50914</v>
      </c>
      <c r="F32" s="238">
        <f>'7地域観光消費'!F60</f>
        <v>51348</v>
      </c>
      <c r="G32" s="238">
        <f>'7地域観光消費'!G60</f>
        <v>51276</v>
      </c>
      <c r="H32" s="238">
        <f>'7地域観光消費'!H60</f>
        <v>49517</v>
      </c>
      <c r="I32" s="238">
        <f>'7地域観光消費'!I60</f>
        <v>56584</v>
      </c>
      <c r="J32" s="263">
        <f>'7地域観光消費'!J60</f>
        <v>59392</v>
      </c>
      <c r="K32" s="263">
        <f>'7地域観光消費'!K60</f>
        <v>61068</v>
      </c>
      <c r="L32" s="263">
        <f>'7地域観光消費'!L60</f>
        <v>57358</v>
      </c>
      <c r="M32" s="444">
        <f>'7地域観光消費'!M60</f>
        <v>57245</v>
      </c>
      <c r="N32" s="444">
        <f>'7地域観光消費'!N60</f>
        <v>31720</v>
      </c>
      <c r="O32" s="444">
        <f>'7地域観光消費'!O60</f>
        <v>43378</v>
      </c>
      <c r="P32" s="444">
        <f>'7地域観光消費'!P60</f>
        <v>52829</v>
      </c>
    </row>
    <row r="33" spans="1:16" x14ac:dyDescent="0.15">
      <c r="A33" s="69"/>
      <c r="C33" s="130" t="s">
        <v>113</v>
      </c>
      <c r="D33" s="264">
        <f>'7地域観光消費'!D63+'7地域観光消費'!D64</f>
        <v>3771</v>
      </c>
      <c r="E33" s="184">
        <f>'7地域観光消費'!E63+'7地域観光消費'!E64</f>
        <v>3703</v>
      </c>
      <c r="F33" s="184">
        <f>'7地域観光消費'!F63+'7地域観光消費'!F64</f>
        <v>4403</v>
      </c>
      <c r="G33" s="184">
        <f>'7地域観光消費'!G63+'7地域観光消費'!G64</f>
        <v>4102</v>
      </c>
      <c r="H33" s="184">
        <f>'7地域観光消費'!H63+'7地域観光消費'!H64</f>
        <v>4913</v>
      </c>
      <c r="I33" s="184">
        <f>'7地域観光消費'!I63+'7地域観光消費'!I64</f>
        <v>5645</v>
      </c>
      <c r="J33" s="265">
        <f>'7地域観光消費'!J63+'7地域観光消費'!J64</f>
        <v>6102</v>
      </c>
      <c r="K33" s="265">
        <f>'7地域観光消費'!K63+'7地域観光消費'!K64</f>
        <v>6707</v>
      </c>
      <c r="L33" s="265">
        <f>'7地域観光消費'!L63+'7地域観光消費'!L64</f>
        <v>7220</v>
      </c>
      <c r="M33" s="445">
        <f>'7地域観光消費'!M63+'7地域観光消費'!M64</f>
        <v>7017</v>
      </c>
      <c r="N33" s="445">
        <f>'7地域観光消費'!N63+'7地域観光消費'!N64</f>
        <v>5868</v>
      </c>
      <c r="O33" s="445">
        <f>'7地域観光消費'!O63+'7地域観光消費'!O64</f>
        <v>8154</v>
      </c>
      <c r="P33" s="445">
        <f>'7地域観光消費'!P63+'7地域観光消費'!P64</f>
        <v>9011</v>
      </c>
    </row>
    <row r="34" spans="1:16" x14ac:dyDescent="0.15">
      <c r="A34" s="69"/>
      <c r="C34" s="130" t="s">
        <v>114</v>
      </c>
      <c r="D34" s="264">
        <f>'7地域観光消費'!D62</f>
        <v>22912</v>
      </c>
      <c r="E34" s="184">
        <f>'7地域観光消費'!E62</f>
        <v>22771</v>
      </c>
      <c r="F34" s="184">
        <f>'7地域観光消費'!F62</f>
        <v>22817</v>
      </c>
      <c r="G34" s="184">
        <f>'7地域観光消費'!G62</f>
        <v>22617</v>
      </c>
      <c r="H34" s="184">
        <f>'7地域観光消費'!H62</f>
        <v>21228</v>
      </c>
      <c r="I34" s="184">
        <f>'7地域観光消費'!I62</f>
        <v>24445</v>
      </c>
      <c r="J34" s="265">
        <f>'7地域観光消費'!J62</f>
        <v>25617</v>
      </c>
      <c r="K34" s="265">
        <f>'7地域観光消費'!K62</f>
        <v>26155</v>
      </c>
      <c r="L34" s="265">
        <f>'7地域観光消費'!L62</f>
        <v>23069</v>
      </c>
      <c r="M34" s="445">
        <f>'7地域観光消費'!M62</f>
        <v>22521</v>
      </c>
      <c r="N34" s="445">
        <f>'7地域観光消費'!N62</f>
        <v>11156</v>
      </c>
      <c r="O34" s="445">
        <f>'7地域観光消費'!O62</f>
        <v>15843</v>
      </c>
      <c r="P34" s="445">
        <f>'7地域観光消費'!P62</f>
        <v>18979</v>
      </c>
    </row>
    <row r="35" spans="1:16" x14ac:dyDescent="0.15">
      <c r="A35" s="69"/>
      <c r="C35" s="130" t="s">
        <v>115</v>
      </c>
      <c r="D35" s="260">
        <f>D32-SUM(D33:D34)</f>
        <v>25053</v>
      </c>
      <c r="E35" s="236">
        <f t="shared" ref="E35:J35" si="33">E32-SUM(E33:E34)</f>
        <v>24440</v>
      </c>
      <c r="F35" s="236">
        <f t="shared" si="33"/>
        <v>24128</v>
      </c>
      <c r="G35" s="236">
        <f t="shared" si="33"/>
        <v>24557</v>
      </c>
      <c r="H35" s="236">
        <f t="shared" si="33"/>
        <v>23376</v>
      </c>
      <c r="I35" s="236">
        <f t="shared" si="33"/>
        <v>26494</v>
      </c>
      <c r="J35" s="261">
        <f t="shared" si="33"/>
        <v>27673</v>
      </c>
      <c r="K35" s="261">
        <f t="shared" ref="K35:L35" si="34">K32-SUM(K33:K34)</f>
        <v>28206</v>
      </c>
      <c r="L35" s="261">
        <f t="shared" si="34"/>
        <v>27069</v>
      </c>
      <c r="M35" s="443">
        <f t="shared" ref="M35:N35" si="35">M32-SUM(M33:M34)</f>
        <v>27707</v>
      </c>
      <c r="N35" s="443">
        <f t="shared" si="35"/>
        <v>14696</v>
      </c>
      <c r="O35" s="443">
        <f t="shared" ref="O35:P35" si="36">O32-SUM(O33:O34)</f>
        <v>19381</v>
      </c>
      <c r="P35" s="443">
        <f t="shared" si="36"/>
        <v>24839</v>
      </c>
    </row>
    <row r="36" spans="1:16" x14ac:dyDescent="0.15">
      <c r="A36" s="119">
        <v>8</v>
      </c>
      <c r="B36" s="43" t="s">
        <v>361</v>
      </c>
      <c r="C36" s="249" t="s">
        <v>350</v>
      </c>
      <c r="D36" s="262">
        <f>'7地域観光消費'!D68</f>
        <v>82739</v>
      </c>
      <c r="E36" s="238">
        <f>'7地域観光消費'!E68</f>
        <v>85965</v>
      </c>
      <c r="F36" s="238">
        <f>'7地域観光消費'!F68</f>
        <v>96809</v>
      </c>
      <c r="G36" s="238">
        <f>'7地域観光消費'!G68</f>
        <v>101447</v>
      </c>
      <c r="H36" s="238">
        <f>'7地域観光消費'!H68</f>
        <v>100603</v>
      </c>
      <c r="I36" s="238">
        <f>'7地域観光消費'!I68</f>
        <v>108629</v>
      </c>
      <c r="J36" s="263">
        <f>'7地域観光消費'!J68</f>
        <v>116392</v>
      </c>
      <c r="K36" s="263">
        <f>'7地域観光消費'!K68</f>
        <v>119009</v>
      </c>
      <c r="L36" s="263">
        <f>'7地域観光消費'!L68</f>
        <v>115579</v>
      </c>
      <c r="M36" s="444">
        <f>'7地域観光消費'!M68</f>
        <v>110225</v>
      </c>
      <c r="N36" s="444">
        <f>'7地域観光消費'!N68</f>
        <v>59262</v>
      </c>
      <c r="O36" s="444">
        <f>'7地域観光消費'!O68</f>
        <v>72409</v>
      </c>
      <c r="P36" s="444">
        <f>'7地域観光消費'!P68</f>
        <v>99783</v>
      </c>
    </row>
    <row r="37" spans="1:16" x14ac:dyDescent="0.15">
      <c r="A37" s="69"/>
      <c r="C37" s="130" t="s">
        <v>113</v>
      </c>
      <c r="D37" s="264">
        <f>'7地域観光消費'!D71+'7地域観光消費'!D72</f>
        <v>11563</v>
      </c>
      <c r="E37" s="184">
        <f>'7地域観光消費'!E71+'7地域観光消費'!E72</f>
        <v>13466</v>
      </c>
      <c r="F37" s="184">
        <f>'7地域観光消費'!F71+'7地域観光消費'!F72</f>
        <v>15072</v>
      </c>
      <c r="G37" s="184">
        <f>'7地域観光消費'!G71+'7地域観光消費'!G72</f>
        <v>15725</v>
      </c>
      <c r="H37" s="184">
        <f>'7地域観光消費'!H71+'7地域観光消費'!H72</f>
        <v>17412</v>
      </c>
      <c r="I37" s="184">
        <f>'7地域観光消費'!I71+'7地域観光消費'!I72</f>
        <v>17912</v>
      </c>
      <c r="J37" s="265">
        <f>'7地域観光消費'!J71+'7地域観光消費'!J72</f>
        <v>20408</v>
      </c>
      <c r="K37" s="265">
        <f>'7地域観光消費'!K71+'7地域観光消費'!K72</f>
        <v>22381</v>
      </c>
      <c r="L37" s="265">
        <f>'7地域観光消費'!L71+'7地域観光消費'!L72</f>
        <v>23601</v>
      </c>
      <c r="M37" s="445">
        <f>'7地域観光消費'!M71+'7地域観光消費'!M72</f>
        <v>22772</v>
      </c>
      <c r="N37" s="445">
        <f>'7地域観光消費'!N71+'7地域観光消費'!N72</f>
        <v>14663</v>
      </c>
      <c r="O37" s="445">
        <f>'7地域観光消費'!O71+'7地域観光消費'!O72</f>
        <v>18177</v>
      </c>
      <c r="P37" s="445">
        <f>'7地域観光消費'!P71+'7地域観光消費'!P72</f>
        <v>22592</v>
      </c>
    </row>
    <row r="38" spans="1:16" x14ac:dyDescent="0.15">
      <c r="A38" s="69"/>
      <c r="C38" s="130" t="s">
        <v>114</v>
      </c>
      <c r="D38" s="264">
        <f>'7地域観光消費'!D70</f>
        <v>32387</v>
      </c>
      <c r="E38" s="184">
        <f>'7地域観光消費'!E70</f>
        <v>33278</v>
      </c>
      <c r="F38" s="184">
        <f>'7地域観光消費'!F70</f>
        <v>38313</v>
      </c>
      <c r="G38" s="184">
        <f>'7地域観光消費'!G70</f>
        <v>39660</v>
      </c>
      <c r="H38" s="184">
        <f>'7地域観光消費'!H70</f>
        <v>38444</v>
      </c>
      <c r="I38" s="184">
        <f>'7地域観光消費'!I70</f>
        <v>41992</v>
      </c>
      <c r="J38" s="265">
        <f>'7地域観光消費'!J70</f>
        <v>44711</v>
      </c>
      <c r="K38" s="265">
        <f>'7地域観光消費'!K70</f>
        <v>45080</v>
      </c>
      <c r="L38" s="265">
        <f>'7地域観光消費'!L70</f>
        <v>41643</v>
      </c>
      <c r="M38" s="445">
        <f>'7地域観光消費'!M70</f>
        <v>38665</v>
      </c>
      <c r="N38" s="445">
        <f>'7地域観光消費'!N70</f>
        <v>19085</v>
      </c>
      <c r="O38" s="445">
        <f>'7地域観光消費'!O70</f>
        <v>24201</v>
      </c>
      <c r="P38" s="445">
        <f>'7地域観光消費'!P70</f>
        <v>33247</v>
      </c>
    </row>
    <row r="39" spans="1:16" x14ac:dyDescent="0.15">
      <c r="A39" s="69"/>
      <c r="C39" s="130" t="s">
        <v>115</v>
      </c>
      <c r="D39" s="260">
        <f>D36-SUM(D37:D38)</f>
        <v>38789</v>
      </c>
      <c r="E39" s="236">
        <f t="shared" ref="E39:J39" si="37">E36-SUM(E37:E38)</f>
        <v>39221</v>
      </c>
      <c r="F39" s="236">
        <f t="shared" si="37"/>
        <v>43424</v>
      </c>
      <c r="G39" s="236">
        <f t="shared" si="37"/>
        <v>46062</v>
      </c>
      <c r="H39" s="236">
        <f t="shared" si="37"/>
        <v>44747</v>
      </c>
      <c r="I39" s="236">
        <f t="shared" si="37"/>
        <v>48725</v>
      </c>
      <c r="J39" s="261">
        <f t="shared" si="37"/>
        <v>51273</v>
      </c>
      <c r="K39" s="261">
        <f t="shared" ref="K39:L39" si="38">K36-SUM(K37:K38)</f>
        <v>51548</v>
      </c>
      <c r="L39" s="261">
        <f t="shared" si="38"/>
        <v>50335</v>
      </c>
      <c r="M39" s="443">
        <f t="shared" ref="M39:N39" si="39">M36-SUM(M37:M38)</f>
        <v>48788</v>
      </c>
      <c r="N39" s="443">
        <f t="shared" si="39"/>
        <v>25514</v>
      </c>
      <c r="O39" s="443">
        <f t="shared" ref="O39:P39" si="40">O36-SUM(O37:O38)</f>
        <v>30031</v>
      </c>
      <c r="P39" s="443">
        <f t="shared" si="40"/>
        <v>43944</v>
      </c>
    </row>
    <row r="40" spans="1:16" x14ac:dyDescent="0.15">
      <c r="A40" s="119">
        <v>9</v>
      </c>
      <c r="B40" s="43" t="s">
        <v>362</v>
      </c>
      <c r="C40" s="249" t="s">
        <v>350</v>
      </c>
      <c r="D40" s="262">
        <f>'7地域観光消費'!D76</f>
        <v>32069</v>
      </c>
      <c r="E40" s="238">
        <f>'7地域観光消費'!E76</f>
        <v>32119</v>
      </c>
      <c r="F40" s="238">
        <f>'7地域観光消費'!F76</f>
        <v>32113</v>
      </c>
      <c r="G40" s="238">
        <f>'7地域観光消費'!G76</f>
        <v>30710</v>
      </c>
      <c r="H40" s="238">
        <f>'7地域観光消費'!H76</f>
        <v>28374</v>
      </c>
      <c r="I40" s="238">
        <f>'7地域観光消費'!I76</f>
        <v>32357</v>
      </c>
      <c r="J40" s="263">
        <f>'7地域観光消費'!J76</f>
        <v>35621</v>
      </c>
      <c r="K40" s="263">
        <f>'7地域観光消費'!K76</f>
        <v>37682</v>
      </c>
      <c r="L40" s="263">
        <f>'7地域観光消費'!L76</f>
        <v>36914</v>
      </c>
      <c r="M40" s="444">
        <f>'7地域観光消費'!M76</f>
        <v>40400</v>
      </c>
      <c r="N40" s="444">
        <f>'7地域観光消費'!N76</f>
        <v>23727</v>
      </c>
      <c r="O40" s="444">
        <f>'7地域観光消費'!O76</f>
        <v>32726</v>
      </c>
      <c r="P40" s="444">
        <f>'7地域観光消費'!P76</f>
        <v>38382</v>
      </c>
    </row>
    <row r="41" spans="1:16" x14ac:dyDescent="0.15">
      <c r="A41" s="69"/>
      <c r="C41" s="130" t="s">
        <v>113</v>
      </c>
      <c r="D41" s="264">
        <f>'7地域観光消費'!D79+'7地域観光消費'!D80</f>
        <v>1320</v>
      </c>
      <c r="E41" s="184">
        <f>'7地域観光消費'!E79+'7地域観光消費'!E80</f>
        <v>1259</v>
      </c>
      <c r="F41" s="184">
        <f>'7地域観光消費'!F79+'7地域観光消費'!F80</f>
        <v>1488</v>
      </c>
      <c r="G41" s="184">
        <f>'7地域観光消費'!G79+'7地域観光消費'!G80</f>
        <v>1253</v>
      </c>
      <c r="H41" s="184">
        <f>'7地域観光消費'!H79+'7地域観光消費'!H80</f>
        <v>1427</v>
      </c>
      <c r="I41" s="184">
        <f>'7地域観光消費'!I79+'7地域観光消費'!I80</f>
        <v>1512</v>
      </c>
      <c r="J41" s="265">
        <f>'7地域観光消費'!J79+'7地域観光消費'!J80</f>
        <v>1804</v>
      </c>
      <c r="K41" s="265">
        <f>'7地域観光消費'!K79+'7地域観光消費'!K80</f>
        <v>2112</v>
      </c>
      <c r="L41" s="265">
        <f>'7地域観光消費'!L79+'7地域観光消費'!L80</f>
        <v>2336</v>
      </c>
      <c r="M41" s="445">
        <f>'7地域観光消費'!M79+'7地域観光消費'!M80</f>
        <v>2509</v>
      </c>
      <c r="N41" s="445">
        <f>'7地域観光消費'!N79+'7地域観光消費'!N80</f>
        <v>1418</v>
      </c>
      <c r="O41" s="445">
        <f>'7地域観光消費'!O79+'7地域観光消費'!O80</f>
        <v>2144</v>
      </c>
      <c r="P41" s="445">
        <f>'7地域観光消費'!P79+'7地域観光消費'!P80</f>
        <v>2168</v>
      </c>
    </row>
    <row r="42" spans="1:16" x14ac:dyDescent="0.15">
      <c r="A42" s="69"/>
      <c r="C42" s="130" t="s">
        <v>114</v>
      </c>
      <c r="D42" s="264">
        <f>'7地域観光消費'!D78</f>
        <v>14963</v>
      </c>
      <c r="E42" s="184">
        <f>'7地域観光消費'!E78</f>
        <v>15151</v>
      </c>
      <c r="F42" s="184">
        <f>'7地域観光消費'!F78</f>
        <v>15152</v>
      </c>
      <c r="G42" s="184">
        <f>'7地域観光消費'!G78</f>
        <v>14361</v>
      </c>
      <c r="H42" s="184">
        <f>'7地域観光消費'!H78</f>
        <v>13038</v>
      </c>
      <c r="I42" s="184">
        <f>'7地域観光消費'!I78</f>
        <v>15149</v>
      </c>
      <c r="J42" s="265">
        <f>'7地域観光消費'!J78</f>
        <v>16556</v>
      </c>
      <c r="K42" s="265">
        <f>'7地域観光消費'!K78</f>
        <v>17409</v>
      </c>
      <c r="L42" s="265">
        <f>'7地域観光消費'!L78</f>
        <v>16082</v>
      </c>
      <c r="M42" s="445">
        <f>'7地域観光消費'!M78</f>
        <v>17127</v>
      </c>
      <c r="N42" s="445">
        <f>'7地域観光消費'!N78</f>
        <v>9761</v>
      </c>
      <c r="O42" s="445">
        <f>'7地域観光消費'!O78</f>
        <v>13932</v>
      </c>
      <c r="P42" s="445">
        <f>'7地域観光消費'!P78</f>
        <v>15832</v>
      </c>
    </row>
    <row r="43" spans="1:16" x14ac:dyDescent="0.15">
      <c r="A43" s="69"/>
      <c r="C43" s="130" t="s">
        <v>115</v>
      </c>
      <c r="D43" s="260">
        <f>D40-SUM(D41:D42)</f>
        <v>15786</v>
      </c>
      <c r="E43" s="236">
        <f t="shared" ref="E43:J43" si="41">E40-SUM(E41:E42)</f>
        <v>15709</v>
      </c>
      <c r="F43" s="236">
        <f t="shared" si="41"/>
        <v>15473</v>
      </c>
      <c r="G43" s="236">
        <f t="shared" si="41"/>
        <v>15096</v>
      </c>
      <c r="H43" s="236">
        <f t="shared" si="41"/>
        <v>13909</v>
      </c>
      <c r="I43" s="236">
        <f t="shared" si="41"/>
        <v>15696</v>
      </c>
      <c r="J43" s="261">
        <f t="shared" si="41"/>
        <v>17261</v>
      </c>
      <c r="K43" s="261">
        <f t="shared" ref="K43:L43" si="42">K40-SUM(K41:K42)</f>
        <v>18161</v>
      </c>
      <c r="L43" s="261">
        <f t="shared" si="42"/>
        <v>18496</v>
      </c>
      <c r="M43" s="443">
        <f t="shared" ref="M43:N43" si="43">M40-SUM(M41:M42)</f>
        <v>20764</v>
      </c>
      <c r="N43" s="443">
        <f t="shared" si="43"/>
        <v>12548</v>
      </c>
      <c r="O43" s="443">
        <f t="shared" ref="O43:P43" si="44">O40-SUM(O41:O42)</f>
        <v>16650</v>
      </c>
      <c r="P43" s="443">
        <f t="shared" si="44"/>
        <v>20382</v>
      </c>
    </row>
    <row r="44" spans="1:16" x14ac:dyDescent="0.15">
      <c r="A44" s="119">
        <v>10</v>
      </c>
      <c r="B44" s="43" t="s">
        <v>363</v>
      </c>
      <c r="C44" s="249" t="s">
        <v>350</v>
      </c>
      <c r="D44" s="262">
        <f>'7地域観光消費'!D84</f>
        <v>94972</v>
      </c>
      <c r="E44" s="238">
        <f>'7地域観光消費'!E84</f>
        <v>91718</v>
      </c>
      <c r="F44" s="238">
        <f>'7地域観光消費'!F84</f>
        <v>95488</v>
      </c>
      <c r="G44" s="238">
        <f>'7地域観光消費'!G84</f>
        <v>93225</v>
      </c>
      <c r="H44" s="238">
        <f>'7地域観光消費'!H84</f>
        <v>96343</v>
      </c>
      <c r="I44" s="238">
        <f>'7地域観光消費'!I84</f>
        <v>115876</v>
      </c>
      <c r="J44" s="263">
        <f>'7地域観光消費'!J84</f>
        <v>117576</v>
      </c>
      <c r="K44" s="263">
        <f>'7地域観光消費'!K84</f>
        <v>121482</v>
      </c>
      <c r="L44" s="263">
        <f>'7地域観光消費'!L84</f>
        <v>115298</v>
      </c>
      <c r="M44" s="444">
        <f>'7地域観光消費'!M84</f>
        <v>115839</v>
      </c>
      <c r="N44" s="444">
        <f>'7地域観光消費'!N84</f>
        <v>63700</v>
      </c>
      <c r="O44" s="444">
        <f>'7地域観光消費'!O84</f>
        <v>93470</v>
      </c>
      <c r="P44" s="444">
        <f>'7地域観光消費'!P84</f>
        <v>126138</v>
      </c>
    </row>
    <row r="45" spans="1:16" x14ac:dyDescent="0.15">
      <c r="A45" s="69"/>
      <c r="C45" s="130" t="s">
        <v>113</v>
      </c>
      <c r="D45" s="264">
        <f>'7地域観光消費'!D87+'7地域観光消費'!D88</f>
        <v>7972</v>
      </c>
      <c r="E45" s="184">
        <f>'7地域観光消費'!E87+'7地域観光消費'!E88</f>
        <v>8468</v>
      </c>
      <c r="F45" s="184">
        <f>'7地域観光消費'!F87+'7地域観光消費'!F88</f>
        <v>10035</v>
      </c>
      <c r="G45" s="184">
        <f>'7地域観光消費'!G87+'7地域観光消費'!G88</f>
        <v>9377</v>
      </c>
      <c r="H45" s="184">
        <f>'7地域観光消費'!H87+'7地域観光消費'!H88</f>
        <v>10134</v>
      </c>
      <c r="I45" s="184">
        <f>'7地域観光消費'!I87+'7地域観光消費'!I88</f>
        <v>11987</v>
      </c>
      <c r="J45" s="265">
        <f>'7地域観光消費'!J87+'7地域観光消費'!J88</f>
        <v>12623</v>
      </c>
      <c r="K45" s="265">
        <f>'7地域観光消費'!K87+'7地域観光消費'!K88</f>
        <v>13625</v>
      </c>
      <c r="L45" s="265">
        <f>'7地域観光消費'!L87+'7地域観光消費'!L88</f>
        <v>14357</v>
      </c>
      <c r="M45" s="445">
        <f>'7地域観光消費'!M87+'7地域観光消費'!M88</f>
        <v>13823</v>
      </c>
      <c r="N45" s="445">
        <f>'7地域観光消費'!N87+'7地域観光消費'!N88</f>
        <v>9677</v>
      </c>
      <c r="O45" s="445">
        <f>'7地域観光消費'!O87+'7地域観光消費'!O88</f>
        <v>15775</v>
      </c>
      <c r="P45" s="445">
        <f>'7地域観光消費'!P87+'7地域観光消費'!P88</f>
        <v>17645</v>
      </c>
    </row>
    <row r="46" spans="1:16" x14ac:dyDescent="0.15">
      <c r="A46" s="69"/>
      <c r="C46" s="130" t="s">
        <v>114</v>
      </c>
      <c r="D46" s="264">
        <f>'7地域観光消費'!D86</f>
        <v>41231</v>
      </c>
      <c r="E46" s="184">
        <f>'7地域観光消費'!E86</f>
        <v>39680</v>
      </c>
      <c r="F46" s="184">
        <f>'7地域観光消費'!F86</f>
        <v>41107</v>
      </c>
      <c r="G46" s="184">
        <f>'7地域観光消費'!G86</f>
        <v>39797</v>
      </c>
      <c r="H46" s="184">
        <f>'7地域観光消費'!H86</f>
        <v>40944</v>
      </c>
      <c r="I46" s="184">
        <f>'7地域観光消費'!I86</f>
        <v>49784</v>
      </c>
      <c r="J46" s="265">
        <f>'7地域観光消費'!J86</f>
        <v>50363</v>
      </c>
      <c r="K46" s="265">
        <f>'7地域観光消費'!K86</f>
        <v>51831</v>
      </c>
      <c r="L46" s="265">
        <f>'7地域観光消費'!L86</f>
        <v>46455</v>
      </c>
      <c r="M46" s="445">
        <f>'7地域観光消費'!M86</f>
        <v>45767</v>
      </c>
      <c r="N46" s="445">
        <f>'7地域観光消費'!N86</f>
        <v>23409</v>
      </c>
      <c r="O46" s="445">
        <f>'7地域観光消費'!O86</f>
        <v>35026</v>
      </c>
      <c r="P46" s="445">
        <f>'7地域観光消費'!P86</f>
        <v>47088</v>
      </c>
    </row>
    <row r="47" spans="1:16" x14ac:dyDescent="0.15">
      <c r="A47" s="122"/>
      <c r="B47" s="61"/>
      <c r="C47" s="123" t="s">
        <v>115</v>
      </c>
      <c r="D47" s="260">
        <f>D44-SUM(D45:D46)</f>
        <v>45769</v>
      </c>
      <c r="E47" s="236">
        <f t="shared" ref="E47:J47" si="45">E44-SUM(E45:E46)</f>
        <v>43570</v>
      </c>
      <c r="F47" s="236">
        <f t="shared" si="45"/>
        <v>44346</v>
      </c>
      <c r="G47" s="236">
        <f t="shared" si="45"/>
        <v>44051</v>
      </c>
      <c r="H47" s="236">
        <f t="shared" si="45"/>
        <v>45265</v>
      </c>
      <c r="I47" s="236">
        <f t="shared" si="45"/>
        <v>54105</v>
      </c>
      <c r="J47" s="261">
        <f t="shared" si="45"/>
        <v>54590</v>
      </c>
      <c r="K47" s="261">
        <f t="shared" ref="K47:L47" si="46">K44-SUM(K45:K46)</f>
        <v>56026</v>
      </c>
      <c r="L47" s="261">
        <f t="shared" si="46"/>
        <v>54486</v>
      </c>
      <c r="M47" s="443">
        <f t="shared" ref="M47:N47" si="47">M44-SUM(M45:M46)</f>
        <v>56249</v>
      </c>
      <c r="N47" s="443">
        <f t="shared" si="47"/>
        <v>30614</v>
      </c>
      <c r="O47" s="443">
        <f t="shared" ref="O47:P47" si="48">O44-SUM(O45:O46)</f>
        <v>42669</v>
      </c>
      <c r="P47" s="443">
        <f t="shared" si="48"/>
        <v>61405</v>
      </c>
    </row>
    <row r="48" spans="1:16" x14ac:dyDescent="0.15"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4:14" x14ac:dyDescent="0.15"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</row>
    <row r="50" spans="4:14" x14ac:dyDescent="0.15">
      <c r="E50" s="231" t="s">
        <v>245</v>
      </c>
    </row>
  </sheetData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R16"/>
  <sheetViews>
    <sheetView workbookViewId="0">
      <pane xSplit="3" ySplit="4" topLeftCell="D5" activePane="bottomRight" state="frozen"/>
      <selection pane="topRight" activeCell="X1" sqref="X1"/>
      <selection pane="bottomLeft" activeCell="A5" sqref="A5"/>
      <selection pane="bottomRight" activeCell="A15" sqref="A15"/>
    </sheetView>
  </sheetViews>
  <sheetFormatPr defaultRowHeight="13.5" x14ac:dyDescent="0.15"/>
  <cols>
    <col min="1" max="1" width="12.375" customWidth="1"/>
    <col min="2" max="2" width="3.125" customWidth="1"/>
    <col min="3" max="3" width="27.5" customWidth="1"/>
    <col min="4" max="8" width="12" customWidth="1"/>
    <col min="9" max="16" width="11.75" customWidth="1"/>
    <col min="17" max="17" width="14.625" customWidth="1"/>
    <col min="18" max="18" width="6.75" customWidth="1"/>
    <col min="218" max="218" width="12.375" customWidth="1"/>
    <col min="219" max="219" width="3.125" customWidth="1"/>
    <col min="220" max="220" width="27.5" customWidth="1"/>
    <col min="221" max="240" width="0" hidden="1" customWidth="1"/>
    <col min="241" max="245" width="12" customWidth="1"/>
    <col min="246" max="249" width="11.75" customWidth="1"/>
    <col min="250" max="250" width="14.625" customWidth="1"/>
    <col min="251" max="251" width="6.75" customWidth="1"/>
    <col min="252" max="252" width="6.5" customWidth="1"/>
    <col min="253" max="253" width="9" customWidth="1"/>
    <col min="254" max="256" width="0" hidden="1" customWidth="1"/>
    <col min="257" max="265" width="11.125" customWidth="1"/>
    <col min="266" max="266" width="1.625" customWidth="1"/>
    <col min="474" max="474" width="12.375" customWidth="1"/>
    <col min="475" max="475" width="3.125" customWidth="1"/>
    <col min="476" max="476" width="27.5" customWidth="1"/>
    <col min="477" max="496" width="0" hidden="1" customWidth="1"/>
    <col min="497" max="501" width="12" customWidth="1"/>
    <col min="502" max="505" width="11.75" customWidth="1"/>
    <col min="506" max="506" width="14.625" customWidth="1"/>
    <col min="507" max="507" width="6.75" customWidth="1"/>
    <col min="508" max="508" width="6.5" customWidth="1"/>
    <col min="509" max="509" width="9" customWidth="1"/>
    <col min="510" max="512" width="0" hidden="1" customWidth="1"/>
    <col min="513" max="521" width="11.125" customWidth="1"/>
    <col min="522" max="522" width="1.625" customWidth="1"/>
    <col min="730" max="730" width="12.375" customWidth="1"/>
    <col min="731" max="731" width="3.125" customWidth="1"/>
    <col min="732" max="732" width="27.5" customWidth="1"/>
    <col min="733" max="752" width="0" hidden="1" customWidth="1"/>
    <col min="753" max="757" width="12" customWidth="1"/>
    <col min="758" max="761" width="11.75" customWidth="1"/>
    <col min="762" max="762" width="14.625" customWidth="1"/>
    <col min="763" max="763" width="6.75" customWidth="1"/>
    <col min="764" max="764" width="6.5" customWidth="1"/>
    <col min="765" max="765" width="9" customWidth="1"/>
    <col min="766" max="768" width="0" hidden="1" customWidth="1"/>
    <col min="769" max="777" width="11.125" customWidth="1"/>
    <col min="778" max="778" width="1.625" customWidth="1"/>
    <col min="986" max="986" width="12.375" customWidth="1"/>
    <col min="987" max="987" width="3.125" customWidth="1"/>
    <col min="988" max="988" width="27.5" customWidth="1"/>
    <col min="989" max="1008" width="0" hidden="1" customWidth="1"/>
    <col min="1009" max="1013" width="12" customWidth="1"/>
    <col min="1014" max="1017" width="11.75" customWidth="1"/>
    <col min="1018" max="1018" width="14.625" customWidth="1"/>
    <col min="1019" max="1019" width="6.75" customWidth="1"/>
    <col min="1020" max="1020" width="6.5" customWidth="1"/>
    <col min="1021" max="1021" width="9" customWidth="1"/>
    <col min="1022" max="1024" width="0" hidden="1" customWidth="1"/>
    <col min="1025" max="1033" width="11.125" customWidth="1"/>
    <col min="1034" max="1034" width="1.625" customWidth="1"/>
    <col min="1242" max="1242" width="12.375" customWidth="1"/>
    <col min="1243" max="1243" width="3.125" customWidth="1"/>
    <col min="1244" max="1244" width="27.5" customWidth="1"/>
    <col min="1245" max="1264" width="0" hidden="1" customWidth="1"/>
    <col min="1265" max="1269" width="12" customWidth="1"/>
    <col min="1270" max="1273" width="11.75" customWidth="1"/>
    <col min="1274" max="1274" width="14.625" customWidth="1"/>
    <col min="1275" max="1275" width="6.75" customWidth="1"/>
    <col min="1276" max="1276" width="6.5" customWidth="1"/>
    <col min="1277" max="1277" width="9" customWidth="1"/>
    <col min="1278" max="1280" width="0" hidden="1" customWidth="1"/>
    <col min="1281" max="1289" width="11.125" customWidth="1"/>
    <col min="1290" max="1290" width="1.625" customWidth="1"/>
    <col min="1498" max="1498" width="12.375" customWidth="1"/>
    <col min="1499" max="1499" width="3.125" customWidth="1"/>
    <col min="1500" max="1500" width="27.5" customWidth="1"/>
    <col min="1501" max="1520" width="0" hidden="1" customWidth="1"/>
    <col min="1521" max="1525" width="12" customWidth="1"/>
    <col min="1526" max="1529" width="11.75" customWidth="1"/>
    <col min="1530" max="1530" width="14.625" customWidth="1"/>
    <col min="1531" max="1531" width="6.75" customWidth="1"/>
    <col min="1532" max="1532" width="6.5" customWidth="1"/>
    <col min="1533" max="1533" width="9" customWidth="1"/>
    <col min="1534" max="1536" width="0" hidden="1" customWidth="1"/>
    <col min="1537" max="1545" width="11.125" customWidth="1"/>
    <col min="1546" max="1546" width="1.625" customWidth="1"/>
    <col min="1754" max="1754" width="12.375" customWidth="1"/>
    <col min="1755" max="1755" width="3.125" customWidth="1"/>
    <col min="1756" max="1756" width="27.5" customWidth="1"/>
    <col min="1757" max="1776" width="0" hidden="1" customWidth="1"/>
    <col min="1777" max="1781" width="12" customWidth="1"/>
    <col min="1782" max="1785" width="11.75" customWidth="1"/>
    <col min="1786" max="1786" width="14.625" customWidth="1"/>
    <col min="1787" max="1787" width="6.75" customWidth="1"/>
    <col min="1788" max="1788" width="6.5" customWidth="1"/>
    <col min="1789" max="1789" width="9" customWidth="1"/>
    <col min="1790" max="1792" width="0" hidden="1" customWidth="1"/>
    <col min="1793" max="1801" width="11.125" customWidth="1"/>
    <col min="1802" max="1802" width="1.625" customWidth="1"/>
    <col min="2010" max="2010" width="12.375" customWidth="1"/>
    <col min="2011" max="2011" width="3.125" customWidth="1"/>
    <col min="2012" max="2012" width="27.5" customWidth="1"/>
    <col min="2013" max="2032" width="0" hidden="1" customWidth="1"/>
    <col min="2033" max="2037" width="12" customWidth="1"/>
    <col min="2038" max="2041" width="11.75" customWidth="1"/>
    <col min="2042" max="2042" width="14.625" customWidth="1"/>
    <col min="2043" max="2043" width="6.75" customWidth="1"/>
    <col min="2044" max="2044" width="6.5" customWidth="1"/>
    <col min="2045" max="2045" width="9" customWidth="1"/>
    <col min="2046" max="2048" width="0" hidden="1" customWidth="1"/>
    <col min="2049" max="2057" width="11.125" customWidth="1"/>
    <col min="2058" max="2058" width="1.625" customWidth="1"/>
    <col min="2266" max="2266" width="12.375" customWidth="1"/>
    <col min="2267" max="2267" width="3.125" customWidth="1"/>
    <col min="2268" max="2268" width="27.5" customWidth="1"/>
    <col min="2269" max="2288" width="0" hidden="1" customWidth="1"/>
    <col min="2289" max="2293" width="12" customWidth="1"/>
    <col min="2294" max="2297" width="11.75" customWidth="1"/>
    <col min="2298" max="2298" width="14.625" customWidth="1"/>
    <col min="2299" max="2299" width="6.75" customWidth="1"/>
    <col min="2300" max="2300" width="6.5" customWidth="1"/>
    <col min="2301" max="2301" width="9" customWidth="1"/>
    <col min="2302" max="2304" width="0" hidden="1" customWidth="1"/>
    <col min="2305" max="2313" width="11.125" customWidth="1"/>
    <col min="2314" max="2314" width="1.625" customWidth="1"/>
    <col min="2522" max="2522" width="12.375" customWidth="1"/>
    <col min="2523" max="2523" width="3.125" customWidth="1"/>
    <col min="2524" max="2524" width="27.5" customWidth="1"/>
    <col min="2525" max="2544" width="0" hidden="1" customWidth="1"/>
    <col min="2545" max="2549" width="12" customWidth="1"/>
    <col min="2550" max="2553" width="11.75" customWidth="1"/>
    <col min="2554" max="2554" width="14.625" customWidth="1"/>
    <col min="2555" max="2555" width="6.75" customWidth="1"/>
    <col min="2556" max="2556" width="6.5" customWidth="1"/>
    <col min="2557" max="2557" width="9" customWidth="1"/>
    <col min="2558" max="2560" width="0" hidden="1" customWidth="1"/>
    <col min="2561" max="2569" width="11.125" customWidth="1"/>
    <col min="2570" max="2570" width="1.625" customWidth="1"/>
    <col min="2778" max="2778" width="12.375" customWidth="1"/>
    <col min="2779" max="2779" width="3.125" customWidth="1"/>
    <col min="2780" max="2780" width="27.5" customWidth="1"/>
    <col min="2781" max="2800" width="0" hidden="1" customWidth="1"/>
    <col min="2801" max="2805" width="12" customWidth="1"/>
    <col min="2806" max="2809" width="11.75" customWidth="1"/>
    <col min="2810" max="2810" width="14.625" customWidth="1"/>
    <col min="2811" max="2811" width="6.75" customWidth="1"/>
    <col min="2812" max="2812" width="6.5" customWidth="1"/>
    <col min="2813" max="2813" width="9" customWidth="1"/>
    <col min="2814" max="2816" width="0" hidden="1" customWidth="1"/>
    <col min="2817" max="2825" width="11.125" customWidth="1"/>
    <col min="2826" max="2826" width="1.625" customWidth="1"/>
    <col min="3034" max="3034" width="12.375" customWidth="1"/>
    <col min="3035" max="3035" width="3.125" customWidth="1"/>
    <col min="3036" max="3036" width="27.5" customWidth="1"/>
    <col min="3037" max="3056" width="0" hidden="1" customWidth="1"/>
    <col min="3057" max="3061" width="12" customWidth="1"/>
    <col min="3062" max="3065" width="11.75" customWidth="1"/>
    <col min="3066" max="3066" width="14.625" customWidth="1"/>
    <col min="3067" max="3067" width="6.75" customWidth="1"/>
    <col min="3068" max="3068" width="6.5" customWidth="1"/>
    <col min="3069" max="3069" width="9" customWidth="1"/>
    <col min="3070" max="3072" width="0" hidden="1" customWidth="1"/>
    <col min="3073" max="3081" width="11.125" customWidth="1"/>
    <col min="3082" max="3082" width="1.625" customWidth="1"/>
    <col min="3290" max="3290" width="12.375" customWidth="1"/>
    <col min="3291" max="3291" width="3.125" customWidth="1"/>
    <col min="3292" max="3292" width="27.5" customWidth="1"/>
    <col min="3293" max="3312" width="0" hidden="1" customWidth="1"/>
    <col min="3313" max="3317" width="12" customWidth="1"/>
    <col min="3318" max="3321" width="11.75" customWidth="1"/>
    <col min="3322" max="3322" width="14.625" customWidth="1"/>
    <col min="3323" max="3323" width="6.75" customWidth="1"/>
    <col min="3324" max="3324" width="6.5" customWidth="1"/>
    <col min="3325" max="3325" width="9" customWidth="1"/>
    <col min="3326" max="3328" width="0" hidden="1" customWidth="1"/>
    <col min="3329" max="3337" width="11.125" customWidth="1"/>
    <col min="3338" max="3338" width="1.625" customWidth="1"/>
    <col min="3546" max="3546" width="12.375" customWidth="1"/>
    <col min="3547" max="3547" width="3.125" customWidth="1"/>
    <col min="3548" max="3548" width="27.5" customWidth="1"/>
    <col min="3549" max="3568" width="0" hidden="1" customWidth="1"/>
    <col min="3569" max="3573" width="12" customWidth="1"/>
    <col min="3574" max="3577" width="11.75" customWidth="1"/>
    <col min="3578" max="3578" width="14.625" customWidth="1"/>
    <col min="3579" max="3579" width="6.75" customWidth="1"/>
    <col min="3580" max="3580" width="6.5" customWidth="1"/>
    <col min="3581" max="3581" width="9" customWidth="1"/>
    <col min="3582" max="3584" width="0" hidden="1" customWidth="1"/>
    <col min="3585" max="3593" width="11.125" customWidth="1"/>
    <col min="3594" max="3594" width="1.625" customWidth="1"/>
    <col min="3802" max="3802" width="12.375" customWidth="1"/>
    <col min="3803" max="3803" width="3.125" customWidth="1"/>
    <col min="3804" max="3804" width="27.5" customWidth="1"/>
    <col min="3805" max="3824" width="0" hidden="1" customWidth="1"/>
    <col min="3825" max="3829" width="12" customWidth="1"/>
    <col min="3830" max="3833" width="11.75" customWidth="1"/>
    <col min="3834" max="3834" width="14.625" customWidth="1"/>
    <col min="3835" max="3835" width="6.75" customWidth="1"/>
    <col min="3836" max="3836" width="6.5" customWidth="1"/>
    <col min="3837" max="3837" width="9" customWidth="1"/>
    <col min="3838" max="3840" width="0" hidden="1" customWidth="1"/>
    <col min="3841" max="3849" width="11.125" customWidth="1"/>
    <col min="3850" max="3850" width="1.625" customWidth="1"/>
    <col min="4058" max="4058" width="12.375" customWidth="1"/>
    <col min="4059" max="4059" width="3.125" customWidth="1"/>
    <col min="4060" max="4060" width="27.5" customWidth="1"/>
    <col min="4061" max="4080" width="0" hidden="1" customWidth="1"/>
    <col min="4081" max="4085" width="12" customWidth="1"/>
    <col min="4086" max="4089" width="11.75" customWidth="1"/>
    <col min="4090" max="4090" width="14.625" customWidth="1"/>
    <col min="4091" max="4091" width="6.75" customWidth="1"/>
    <col min="4092" max="4092" width="6.5" customWidth="1"/>
    <col min="4093" max="4093" width="9" customWidth="1"/>
    <col min="4094" max="4096" width="0" hidden="1" customWidth="1"/>
    <col min="4097" max="4105" width="11.125" customWidth="1"/>
    <col min="4106" max="4106" width="1.625" customWidth="1"/>
    <col min="4314" max="4314" width="12.375" customWidth="1"/>
    <col min="4315" max="4315" width="3.125" customWidth="1"/>
    <col min="4316" max="4316" width="27.5" customWidth="1"/>
    <col min="4317" max="4336" width="0" hidden="1" customWidth="1"/>
    <col min="4337" max="4341" width="12" customWidth="1"/>
    <col min="4342" max="4345" width="11.75" customWidth="1"/>
    <col min="4346" max="4346" width="14.625" customWidth="1"/>
    <col min="4347" max="4347" width="6.75" customWidth="1"/>
    <col min="4348" max="4348" width="6.5" customWidth="1"/>
    <col min="4349" max="4349" width="9" customWidth="1"/>
    <col min="4350" max="4352" width="0" hidden="1" customWidth="1"/>
    <col min="4353" max="4361" width="11.125" customWidth="1"/>
    <col min="4362" max="4362" width="1.625" customWidth="1"/>
    <col min="4570" max="4570" width="12.375" customWidth="1"/>
    <col min="4571" max="4571" width="3.125" customWidth="1"/>
    <col min="4572" max="4572" width="27.5" customWidth="1"/>
    <col min="4573" max="4592" width="0" hidden="1" customWidth="1"/>
    <col min="4593" max="4597" width="12" customWidth="1"/>
    <col min="4598" max="4601" width="11.75" customWidth="1"/>
    <col min="4602" max="4602" width="14.625" customWidth="1"/>
    <col min="4603" max="4603" width="6.75" customWidth="1"/>
    <col min="4604" max="4604" width="6.5" customWidth="1"/>
    <col min="4605" max="4605" width="9" customWidth="1"/>
    <col min="4606" max="4608" width="0" hidden="1" customWidth="1"/>
    <col min="4609" max="4617" width="11.125" customWidth="1"/>
    <col min="4618" max="4618" width="1.625" customWidth="1"/>
    <col min="4826" max="4826" width="12.375" customWidth="1"/>
    <col min="4827" max="4827" width="3.125" customWidth="1"/>
    <col min="4828" max="4828" width="27.5" customWidth="1"/>
    <col min="4829" max="4848" width="0" hidden="1" customWidth="1"/>
    <col min="4849" max="4853" width="12" customWidth="1"/>
    <col min="4854" max="4857" width="11.75" customWidth="1"/>
    <col min="4858" max="4858" width="14.625" customWidth="1"/>
    <col min="4859" max="4859" width="6.75" customWidth="1"/>
    <col min="4860" max="4860" width="6.5" customWidth="1"/>
    <col min="4861" max="4861" width="9" customWidth="1"/>
    <col min="4862" max="4864" width="0" hidden="1" customWidth="1"/>
    <col min="4865" max="4873" width="11.125" customWidth="1"/>
    <col min="4874" max="4874" width="1.625" customWidth="1"/>
    <col min="5082" max="5082" width="12.375" customWidth="1"/>
    <col min="5083" max="5083" width="3.125" customWidth="1"/>
    <col min="5084" max="5084" width="27.5" customWidth="1"/>
    <col min="5085" max="5104" width="0" hidden="1" customWidth="1"/>
    <col min="5105" max="5109" width="12" customWidth="1"/>
    <col min="5110" max="5113" width="11.75" customWidth="1"/>
    <col min="5114" max="5114" width="14.625" customWidth="1"/>
    <col min="5115" max="5115" width="6.75" customWidth="1"/>
    <col min="5116" max="5116" width="6.5" customWidth="1"/>
    <col min="5117" max="5117" width="9" customWidth="1"/>
    <col min="5118" max="5120" width="0" hidden="1" customWidth="1"/>
    <col min="5121" max="5129" width="11.125" customWidth="1"/>
    <col min="5130" max="5130" width="1.625" customWidth="1"/>
    <col min="5338" max="5338" width="12.375" customWidth="1"/>
    <col min="5339" max="5339" width="3.125" customWidth="1"/>
    <col min="5340" max="5340" width="27.5" customWidth="1"/>
    <col min="5341" max="5360" width="0" hidden="1" customWidth="1"/>
    <col min="5361" max="5365" width="12" customWidth="1"/>
    <col min="5366" max="5369" width="11.75" customWidth="1"/>
    <col min="5370" max="5370" width="14.625" customWidth="1"/>
    <col min="5371" max="5371" width="6.75" customWidth="1"/>
    <col min="5372" max="5372" width="6.5" customWidth="1"/>
    <col min="5373" max="5373" width="9" customWidth="1"/>
    <col min="5374" max="5376" width="0" hidden="1" customWidth="1"/>
    <col min="5377" max="5385" width="11.125" customWidth="1"/>
    <col min="5386" max="5386" width="1.625" customWidth="1"/>
    <col min="5594" max="5594" width="12.375" customWidth="1"/>
    <col min="5595" max="5595" width="3.125" customWidth="1"/>
    <col min="5596" max="5596" width="27.5" customWidth="1"/>
    <col min="5597" max="5616" width="0" hidden="1" customWidth="1"/>
    <col min="5617" max="5621" width="12" customWidth="1"/>
    <col min="5622" max="5625" width="11.75" customWidth="1"/>
    <col min="5626" max="5626" width="14.625" customWidth="1"/>
    <col min="5627" max="5627" width="6.75" customWidth="1"/>
    <col min="5628" max="5628" width="6.5" customWidth="1"/>
    <col min="5629" max="5629" width="9" customWidth="1"/>
    <col min="5630" max="5632" width="0" hidden="1" customWidth="1"/>
    <col min="5633" max="5641" width="11.125" customWidth="1"/>
    <col min="5642" max="5642" width="1.625" customWidth="1"/>
    <col min="5850" max="5850" width="12.375" customWidth="1"/>
    <col min="5851" max="5851" width="3.125" customWidth="1"/>
    <col min="5852" max="5852" width="27.5" customWidth="1"/>
    <col min="5853" max="5872" width="0" hidden="1" customWidth="1"/>
    <col min="5873" max="5877" width="12" customWidth="1"/>
    <col min="5878" max="5881" width="11.75" customWidth="1"/>
    <col min="5882" max="5882" width="14.625" customWidth="1"/>
    <col min="5883" max="5883" width="6.75" customWidth="1"/>
    <col min="5884" max="5884" width="6.5" customWidth="1"/>
    <col min="5885" max="5885" width="9" customWidth="1"/>
    <col min="5886" max="5888" width="0" hidden="1" customWidth="1"/>
    <col min="5889" max="5897" width="11.125" customWidth="1"/>
    <col min="5898" max="5898" width="1.625" customWidth="1"/>
    <col min="6106" max="6106" width="12.375" customWidth="1"/>
    <col min="6107" max="6107" width="3.125" customWidth="1"/>
    <col min="6108" max="6108" width="27.5" customWidth="1"/>
    <col min="6109" max="6128" width="0" hidden="1" customWidth="1"/>
    <col min="6129" max="6133" width="12" customWidth="1"/>
    <col min="6134" max="6137" width="11.75" customWidth="1"/>
    <col min="6138" max="6138" width="14.625" customWidth="1"/>
    <col min="6139" max="6139" width="6.75" customWidth="1"/>
    <col min="6140" max="6140" width="6.5" customWidth="1"/>
    <col min="6141" max="6141" width="9" customWidth="1"/>
    <col min="6142" max="6144" width="0" hidden="1" customWidth="1"/>
    <col min="6145" max="6153" width="11.125" customWidth="1"/>
    <col min="6154" max="6154" width="1.625" customWidth="1"/>
    <col min="6362" max="6362" width="12.375" customWidth="1"/>
    <col min="6363" max="6363" width="3.125" customWidth="1"/>
    <col min="6364" max="6364" width="27.5" customWidth="1"/>
    <col min="6365" max="6384" width="0" hidden="1" customWidth="1"/>
    <col min="6385" max="6389" width="12" customWidth="1"/>
    <col min="6390" max="6393" width="11.75" customWidth="1"/>
    <col min="6394" max="6394" width="14.625" customWidth="1"/>
    <col min="6395" max="6395" width="6.75" customWidth="1"/>
    <col min="6396" max="6396" width="6.5" customWidth="1"/>
    <col min="6397" max="6397" width="9" customWidth="1"/>
    <col min="6398" max="6400" width="0" hidden="1" customWidth="1"/>
    <col min="6401" max="6409" width="11.125" customWidth="1"/>
    <col min="6410" max="6410" width="1.625" customWidth="1"/>
    <col min="6618" max="6618" width="12.375" customWidth="1"/>
    <col min="6619" max="6619" width="3.125" customWidth="1"/>
    <col min="6620" max="6620" width="27.5" customWidth="1"/>
    <col min="6621" max="6640" width="0" hidden="1" customWidth="1"/>
    <col min="6641" max="6645" width="12" customWidth="1"/>
    <col min="6646" max="6649" width="11.75" customWidth="1"/>
    <col min="6650" max="6650" width="14.625" customWidth="1"/>
    <col min="6651" max="6651" width="6.75" customWidth="1"/>
    <col min="6652" max="6652" width="6.5" customWidth="1"/>
    <col min="6653" max="6653" width="9" customWidth="1"/>
    <col min="6654" max="6656" width="0" hidden="1" customWidth="1"/>
    <col min="6657" max="6665" width="11.125" customWidth="1"/>
    <col min="6666" max="6666" width="1.625" customWidth="1"/>
    <col min="6874" max="6874" width="12.375" customWidth="1"/>
    <col min="6875" max="6875" width="3.125" customWidth="1"/>
    <col min="6876" max="6876" width="27.5" customWidth="1"/>
    <col min="6877" max="6896" width="0" hidden="1" customWidth="1"/>
    <col min="6897" max="6901" width="12" customWidth="1"/>
    <col min="6902" max="6905" width="11.75" customWidth="1"/>
    <col min="6906" max="6906" width="14.625" customWidth="1"/>
    <col min="6907" max="6907" width="6.75" customWidth="1"/>
    <col min="6908" max="6908" width="6.5" customWidth="1"/>
    <col min="6909" max="6909" width="9" customWidth="1"/>
    <col min="6910" max="6912" width="0" hidden="1" customWidth="1"/>
    <col min="6913" max="6921" width="11.125" customWidth="1"/>
    <col min="6922" max="6922" width="1.625" customWidth="1"/>
    <col min="7130" max="7130" width="12.375" customWidth="1"/>
    <col min="7131" max="7131" width="3.125" customWidth="1"/>
    <col min="7132" max="7132" width="27.5" customWidth="1"/>
    <col min="7133" max="7152" width="0" hidden="1" customWidth="1"/>
    <col min="7153" max="7157" width="12" customWidth="1"/>
    <col min="7158" max="7161" width="11.75" customWidth="1"/>
    <col min="7162" max="7162" width="14.625" customWidth="1"/>
    <col min="7163" max="7163" width="6.75" customWidth="1"/>
    <col min="7164" max="7164" width="6.5" customWidth="1"/>
    <col min="7165" max="7165" width="9" customWidth="1"/>
    <col min="7166" max="7168" width="0" hidden="1" customWidth="1"/>
    <col min="7169" max="7177" width="11.125" customWidth="1"/>
    <col min="7178" max="7178" width="1.625" customWidth="1"/>
    <col min="7386" max="7386" width="12.375" customWidth="1"/>
    <col min="7387" max="7387" width="3.125" customWidth="1"/>
    <col min="7388" max="7388" width="27.5" customWidth="1"/>
    <col min="7389" max="7408" width="0" hidden="1" customWidth="1"/>
    <col min="7409" max="7413" width="12" customWidth="1"/>
    <col min="7414" max="7417" width="11.75" customWidth="1"/>
    <col min="7418" max="7418" width="14.625" customWidth="1"/>
    <col min="7419" max="7419" width="6.75" customWidth="1"/>
    <col min="7420" max="7420" width="6.5" customWidth="1"/>
    <col min="7421" max="7421" width="9" customWidth="1"/>
    <col min="7422" max="7424" width="0" hidden="1" customWidth="1"/>
    <col min="7425" max="7433" width="11.125" customWidth="1"/>
    <col min="7434" max="7434" width="1.625" customWidth="1"/>
    <col min="7642" max="7642" width="12.375" customWidth="1"/>
    <col min="7643" max="7643" width="3.125" customWidth="1"/>
    <col min="7644" max="7644" width="27.5" customWidth="1"/>
    <col min="7645" max="7664" width="0" hidden="1" customWidth="1"/>
    <col min="7665" max="7669" width="12" customWidth="1"/>
    <col min="7670" max="7673" width="11.75" customWidth="1"/>
    <col min="7674" max="7674" width="14.625" customWidth="1"/>
    <col min="7675" max="7675" width="6.75" customWidth="1"/>
    <col min="7676" max="7676" width="6.5" customWidth="1"/>
    <col min="7677" max="7677" width="9" customWidth="1"/>
    <col min="7678" max="7680" width="0" hidden="1" customWidth="1"/>
    <col min="7681" max="7689" width="11.125" customWidth="1"/>
    <col min="7690" max="7690" width="1.625" customWidth="1"/>
    <col min="7898" max="7898" width="12.375" customWidth="1"/>
    <col min="7899" max="7899" width="3.125" customWidth="1"/>
    <col min="7900" max="7900" width="27.5" customWidth="1"/>
    <col min="7901" max="7920" width="0" hidden="1" customWidth="1"/>
    <col min="7921" max="7925" width="12" customWidth="1"/>
    <col min="7926" max="7929" width="11.75" customWidth="1"/>
    <col min="7930" max="7930" width="14.625" customWidth="1"/>
    <col min="7931" max="7931" width="6.75" customWidth="1"/>
    <col min="7932" max="7932" width="6.5" customWidth="1"/>
    <col min="7933" max="7933" width="9" customWidth="1"/>
    <col min="7934" max="7936" width="0" hidden="1" customWidth="1"/>
    <col min="7937" max="7945" width="11.125" customWidth="1"/>
    <col min="7946" max="7946" width="1.625" customWidth="1"/>
    <col min="8154" max="8154" width="12.375" customWidth="1"/>
    <col min="8155" max="8155" width="3.125" customWidth="1"/>
    <col min="8156" max="8156" width="27.5" customWidth="1"/>
    <col min="8157" max="8176" width="0" hidden="1" customWidth="1"/>
    <col min="8177" max="8181" width="12" customWidth="1"/>
    <col min="8182" max="8185" width="11.75" customWidth="1"/>
    <col min="8186" max="8186" width="14.625" customWidth="1"/>
    <col min="8187" max="8187" width="6.75" customWidth="1"/>
    <col min="8188" max="8188" width="6.5" customWidth="1"/>
    <col min="8189" max="8189" width="9" customWidth="1"/>
    <col min="8190" max="8192" width="0" hidden="1" customWidth="1"/>
    <col min="8193" max="8201" width="11.125" customWidth="1"/>
    <col min="8202" max="8202" width="1.625" customWidth="1"/>
    <col min="8410" max="8410" width="12.375" customWidth="1"/>
    <col min="8411" max="8411" width="3.125" customWidth="1"/>
    <col min="8412" max="8412" width="27.5" customWidth="1"/>
    <col min="8413" max="8432" width="0" hidden="1" customWidth="1"/>
    <col min="8433" max="8437" width="12" customWidth="1"/>
    <col min="8438" max="8441" width="11.75" customWidth="1"/>
    <col min="8442" max="8442" width="14.625" customWidth="1"/>
    <col min="8443" max="8443" width="6.75" customWidth="1"/>
    <col min="8444" max="8444" width="6.5" customWidth="1"/>
    <col min="8445" max="8445" width="9" customWidth="1"/>
    <col min="8446" max="8448" width="0" hidden="1" customWidth="1"/>
    <col min="8449" max="8457" width="11.125" customWidth="1"/>
    <col min="8458" max="8458" width="1.625" customWidth="1"/>
    <col min="8666" max="8666" width="12.375" customWidth="1"/>
    <col min="8667" max="8667" width="3.125" customWidth="1"/>
    <col min="8668" max="8668" width="27.5" customWidth="1"/>
    <col min="8669" max="8688" width="0" hidden="1" customWidth="1"/>
    <col min="8689" max="8693" width="12" customWidth="1"/>
    <col min="8694" max="8697" width="11.75" customWidth="1"/>
    <col min="8698" max="8698" width="14.625" customWidth="1"/>
    <col min="8699" max="8699" width="6.75" customWidth="1"/>
    <col min="8700" max="8700" width="6.5" customWidth="1"/>
    <col min="8701" max="8701" width="9" customWidth="1"/>
    <col min="8702" max="8704" width="0" hidden="1" customWidth="1"/>
    <col min="8705" max="8713" width="11.125" customWidth="1"/>
    <col min="8714" max="8714" width="1.625" customWidth="1"/>
    <col min="8922" max="8922" width="12.375" customWidth="1"/>
    <col min="8923" max="8923" width="3.125" customWidth="1"/>
    <col min="8924" max="8924" width="27.5" customWidth="1"/>
    <col min="8925" max="8944" width="0" hidden="1" customWidth="1"/>
    <col min="8945" max="8949" width="12" customWidth="1"/>
    <col min="8950" max="8953" width="11.75" customWidth="1"/>
    <col min="8954" max="8954" width="14.625" customWidth="1"/>
    <col min="8955" max="8955" width="6.75" customWidth="1"/>
    <col min="8956" max="8956" width="6.5" customWidth="1"/>
    <col min="8957" max="8957" width="9" customWidth="1"/>
    <col min="8958" max="8960" width="0" hidden="1" customWidth="1"/>
    <col min="8961" max="8969" width="11.125" customWidth="1"/>
    <col min="8970" max="8970" width="1.625" customWidth="1"/>
    <col min="9178" max="9178" width="12.375" customWidth="1"/>
    <col min="9179" max="9179" width="3.125" customWidth="1"/>
    <col min="9180" max="9180" width="27.5" customWidth="1"/>
    <col min="9181" max="9200" width="0" hidden="1" customWidth="1"/>
    <col min="9201" max="9205" width="12" customWidth="1"/>
    <col min="9206" max="9209" width="11.75" customWidth="1"/>
    <col min="9210" max="9210" width="14.625" customWidth="1"/>
    <col min="9211" max="9211" width="6.75" customWidth="1"/>
    <col min="9212" max="9212" width="6.5" customWidth="1"/>
    <col min="9213" max="9213" width="9" customWidth="1"/>
    <col min="9214" max="9216" width="0" hidden="1" customWidth="1"/>
    <col min="9217" max="9225" width="11.125" customWidth="1"/>
    <col min="9226" max="9226" width="1.625" customWidth="1"/>
    <col min="9434" max="9434" width="12.375" customWidth="1"/>
    <col min="9435" max="9435" width="3.125" customWidth="1"/>
    <col min="9436" max="9436" width="27.5" customWidth="1"/>
    <col min="9437" max="9456" width="0" hidden="1" customWidth="1"/>
    <col min="9457" max="9461" width="12" customWidth="1"/>
    <col min="9462" max="9465" width="11.75" customWidth="1"/>
    <col min="9466" max="9466" width="14.625" customWidth="1"/>
    <col min="9467" max="9467" width="6.75" customWidth="1"/>
    <col min="9468" max="9468" width="6.5" customWidth="1"/>
    <col min="9469" max="9469" width="9" customWidth="1"/>
    <col min="9470" max="9472" width="0" hidden="1" customWidth="1"/>
    <col min="9473" max="9481" width="11.125" customWidth="1"/>
    <col min="9482" max="9482" width="1.625" customWidth="1"/>
    <col min="9690" max="9690" width="12.375" customWidth="1"/>
    <col min="9691" max="9691" width="3.125" customWidth="1"/>
    <col min="9692" max="9692" width="27.5" customWidth="1"/>
    <col min="9693" max="9712" width="0" hidden="1" customWidth="1"/>
    <col min="9713" max="9717" width="12" customWidth="1"/>
    <col min="9718" max="9721" width="11.75" customWidth="1"/>
    <col min="9722" max="9722" width="14.625" customWidth="1"/>
    <col min="9723" max="9723" width="6.75" customWidth="1"/>
    <col min="9724" max="9724" width="6.5" customWidth="1"/>
    <col min="9725" max="9725" width="9" customWidth="1"/>
    <col min="9726" max="9728" width="0" hidden="1" customWidth="1"/>
    <col min="9729" max="9737" width="11.125" customWidth="1"/>
    <col min="9738" max="9738" width="1.625" customWidth="1"/>
    <col min="9946" max="9946" width="12.375" customWidth="1"/>
    <col min="9947" max="9947" width="3.125" customWidth="1"/>
    <col min="9948" max="9948" width="27.5" customWidth="1"/>
    <col min="9949" max="9968" width="0" hidden="1" customWidth="1"/>
    <col min="9969" max="9973" width="12" customWidth="1"/>
    <col min="9974" max="9977" width="11.75" customWidth="1"/>
    <col min="9978" max="9978" width="14.625" customWidth="1"/>
    <col min="9979" max="9979" width="6.75" customWidth="1"/>
    <col min="9980" max="9980" width="6.5" customWidth="1"/>
    <col min="9981" max="9981" width="9" customWidth="1"/>
    <col min="9982" max="9984" width="0" hidden="1" customWidth="1"/>
    <col min="9985" max="9993" width="11.125" customWidth="1"/>
    <col min="9994" max="9994" width="1.625" customWidth="1"/>
    <col min="10202" max="10202" width="12.375" customWidth="1"/>
    <col min="10203" max="10203" width="3.125" customWidth="1"/>
    <col min="10204" max="10204" width="27.5" customWidth="1"/>
    <col min="10205" max="10224" width="0" hidden="1" customWidth="1"/>
    <col min="10225" max="10229" width="12" customWidth="1"/>
    <col min="10230" max="10233" width="11.75" customWidth="1"/>
    <col min="10234" max="10234" width="14.625" customWidth="1"/>
    <col min="10235" max="10235" width="6.75" customWidth="1"/>
    <col min="10236" max="10236" width="6.5" customWidth="1"/>
    <col min="10237" max="10237" width="9" customWidth="1"/>
    <col min="10238" max="10240" width="0" hidden="1" customWidth="1"/>
    <col min="10241" max="10249" width="11.125" customWidth="1"/>
    <col min="10250" max="10250" width="1.625" customWidth="1"/>
    <col min="10458" max="10458" width="12.375" customWidth="1"/>
    <col min="10459" max="10459" width="3.125" customWidth="1"/>
    <col min="10460" max="10460" width="27.5" customWidth="1"/>
    <col min="10461" max="10480" width="0" hidden="1" customWidth="1"/>
    <col min="10481" max="10485" width="12" customWidth="1"/>
    <col min="10486" max="10489" width="11.75" customWidth="1"/>
    <col min="10490" max="10490" width="14.625" customWidth="1"/>
    <col min="10491" max="10491" width="6.75" customWidth="1"/>
    <col min="10492" max="10492" width="6.5" customWidth="1"/>
    <col min="10493" max="10493" width="9" customWidth="1"/>
    <col min="10494" max="10496" width="0" hidden="1" customWidth="1"/>
    <col min="10497" max="10505" width="11.125" customWidth="1"/>
    <col min="10506" max="10506" width="1.625" customWidth="1"/>
    <col min="10714" max="10714" width="12.375" customWidth="1"/>
    <col min="10715" max="10715" width="3.125" customWidth="1"/>
    <col min="10716" max="10716" width="27.5" customWidth="1"/>
    <col min="10717" max="10736" width="0" hidden="1" customWidth="1"/>
    <col min="10737" max="10741" width="12" customWidth="1"/>
    <col min="10742" max="10745" width="11.75" customWidth="1"/>
    <col min="10746" max="10746" width="14.625" customWidth="1"/>
    <col min="10747" max="10747" width="6.75" customWidth="1"/>
    <col min="10748" max="10748" width="6.5" customWidth="1"/>
    <col min="10749" max="10749" width="9" customWidth="1"/>
    <col min="10750" max="10752" width="0" hidden="1" customWidth="1"/>
    <col min="10753" max="10761" width="11.125" customWidth="1"/>
    <col min="10762" max="10762" width="1.625" customWidth="1"/>
    <col min="10970" max="10970" width="12.375" customWidth="1"/>
    <col min="10971" max="10971" width="3.125" customWidth="1"/>
    <col min="10972" max="10972" width="27.5" customWidth="1"/>
    <col min="10973" max="10992" width="0" hidden="1" customWidth="1"/>
    <col min="10993" max="10997" width="12" customWidth="1"/>
    <col min="10998" max="11001" width="11.75" customWidth="1"/>
    <col min="11002" max="11002" width="14.625" customWidth="1"/>
    <col min="11003" max="11003" width="6.75" customWidth="1"/>
    <col min="11004" max="11004" width="6.5" customWidth="1"/>
    <col min="11005" max="11005" width="9" customWidth="1"/>
    <col min="11006" max="11008" width="0" hidden="1" customWidth="1"/>
    <col min="11009" max="11017" width="11.125" customWidth="1"/>
    <col min="11018" max="11018" width="1.625" customWidth="1"/>
    <col min="11226" max="11226" width="12.375" customWidth="1"/>
    <col min="11227" max="11227" width="3.125" customWidth="1"/>
    <col min="11228" max="11228" width="27.5" customWidth="1"/>
    <col min="11229" max="11248" width="0" hidden="1" customWidth="1"/>
    <col min="11249" max="11253" width="12" customWidth="1"/>
    <col min="11254" max="11257" width="11.75" customWidth="1"/>
    <col min="11258" max="11258" width="14.625" customWidth="1"/>
    <col min="11259" max="11259" width="6.75" customWidth="1"/>
    <col min="11260" max="11260" width="6.5" customWidth="1"/>
    <col min="11261" max="11261" width="9" customWidth="1"/>
    <col min="11262" max="11264" width="0" hidden="1" customWidth="1"/>
    <col min="11265" max="11273" width="11.125" customWidth="1"/>
    <col min="11274" max="11274" width="1.625" customWidth="1"/>
    <col min="11482" max="11482" width="12.375" customWidth="1"/>
    <col min="11483" max="11483" width="3.125" customWidth="1"/>
    <col min="11484" max="11484" width="27.5" customWidth="1"/>
    <col min="11485" max="11504" width="0" hidden="1" customWidth="1"/>
    <col min="11505" max="11509" width="12" customWidth="1"/>
    <col min="11510" max="11513" width="11.75" customWidth="1"/>
    <col min="11514" max="11514" width="14.625" customWidth="1"/>
    <col min="11515" max="11515" width="6.75" customWidth="1"/>
    <col min="11516" max="11516" width="6.5" customWidth="1"/>
    <col min="11517" max="11517" width="9" customWidth="1"/>
    <col min="11518" max="11520" width="0" hidden="1" customWidth="1"/>
    <col min="11521" max="11529" width="11.125" customWidth="1"/>
    <col min="11530" max="11530" width="1.625" customWidth="1"/>
    <col min="11738" max="11738" width="12.375" customWidth="1"/>
    <col min="11739" max="11739" width="3.125" customWidth="1"/>
    <col min="11740" max="11740" width="27.5" customWidth="1"/>
    <col min="11741" max="11760" width="0" hidden="1" customWidth="1"/>
    <col min="11761" max="11765" width="12" customWidth="1"/>
    <col min="11766" max="11769" width="11.75" customWidth="1"/>
    <col min="11770" max="11770" width="14.625" customWidth="1"/>
    <col min="11771" max="11771" width="6.75" customWidth="1"/>
    <col min="11772" max="11772" width="6.5" customWidth="1"/>
    <col min="11773" max="11773" width="9" customWidth="1"/>
    <col min="11774" max="11776" width="0" hidden="1" customWidth="1"/>
    <col min="11777" max="11785" width="11.125" customWidth="1"/>
    <col min="11786" max="11786" width="1.625" customWidth="1"/>
    <col min="11994" max="11994" width="12.375" customWidth="1"/>
    <col min="11995" max="11995" width="3.125" customWidth="1"/>
    <col min="11996" max="11996" width="27.5" customWidth="1"/>
    <col min="11997" max="12016" width="0" hidden="1" customWidth="1"/>
    <col min="12017" max="12021" width="12" customWidth="1"/>
    <col min="12022" max="12025" width="11.75" customWidth="1"/>
    <col min="12026" max="12026" width="14.625" customWidth="1"/>
    <col min="12027" max="12027" width="6.75" customWidth="1"/>
    <col min="12028" max="12028" width="6.5" customWidth="1"/>
    <col min="12029" max="12029" width="9" customWidth="1"/>
    <col min="12030" max="12032" width="0" hidden="1" customWidth="1"/>
    <col min="12033" max="12041" width="11.125" customWidth="1"/>
    <col min="12042" max="12042" width="1.625" customWidth="1"/>
    <col min="12250" max="12250" width="12.375" customWidth="1"/>
    <col min="12251" max="12251" width="3.125" customWidth="1"/>
    <col min="12252" max="12252" width="27.5" customWidth="1"/>
    <col min="12253" max="12272" width="0" hidden="1" customWidth="1"/>
    <col min="12273" max="12277" width="12" customWidth="1"/>
    <col min="12278" max="12281" width="11.75" customWidth="1"/>
    <col min="12282" max="12282" width="14.625" customWidth="1"/>
    <col min="12283" max="12283" width="6.75" customWidth="1"/>
    <col min="12284" max="12284" width="6.5" customWidth="1"/>
    <col min="12285" max="12285" width="9" customWidth="1"/>
    <col min="12286" max="12288" width="0" hidden="1" customWidth="1"/>
    <col min="12289" max="12297" width="11.125" customWidth="1"/>
    <col min="12298" max="12298" width="1.625" customWidth="1"/>
    <col min="12506" max="12506" width="12.375" customWidth="1"/>
    <col min="12507" max="12507" width="3.125" customWidth="1"/>
    <col min="12508" max="12508" width="27.5" customWidth="1"/>
    <col min="12509" max="12528" width="0" hidden="1" customWidth="1"/>
    <col min="12529" max="12533" width="12" customWidth="1"/>
    <col min="12534" max="12537" width="11.75" customWidth="1"/>
    <col min="12538" max="12538" width="14.625" customWidth="1"/>
    <col min="12539" max="12539" width="6.75" customWidth="1"/>
    <col min="12540" max="12540" width="6.5" customWidth="1"/>
    <col min="12541" max="12541" width="9" customWidth="1"/>
    <col min="12542" max="12544" width="0" hidden="1" customWidth="1"/>
    <col min="12545" max="12553" width="11.125" customWidth="1"/>
    <col min="12554" max="12554" width="1.625" customWidth="1"/>
    <col min="12762" max="12762" width="12.375" customWidth="1"/>
    <col min="12763" max="12763" width="3.125" customWidth="1"/>
    <col min="12764" max="12764" width="27.5" customWidth="1"/>
    <col min="12765" max="12784" width="0" hidden="1" customWidth="1"/>
    <col min="12785" max="12789" width="12" customWidth="1"/>
    <col min="12790" max="12793" width="11.75" customWidth="1"/>
    <col min="12794" max="12794" width="14.625" customWidth="1"/>
    <col min="12795" max="12795" width="6.75" customWidth="1"/>
    <col min="12796" max="12796" width="6.5" customWidth="1"/>
    <col min="12797" max="12797" width="9" customWidth="1"/>
    <col min="12798" max="12800" width="0" hidden="1" customWidth="1"/>
    <col min="12801" max="12809" width="11.125" customWidth="1"/>
    <col min="12810" max="12810" width="1.625" customWidth="1"/>
    <col min="13018" max="13018" width="12.375" customWidth="1"/>
    <col min="13019" max="13019" width="3.125" customWidth="1"/>
    <col min="13020" max="13020" width="27.5" customWidth="1"/>
    <col min="13021" max="13040" width="0" hidden="1" customWidth="1"/>
    <col min="13041" max="13045" width="12" customWidth="1"/>
    <col min="13046" max="13049" width="11.75" customWidth="1"/>
    <col min="13050" max="13050" width="14.625" customWidth="1"/>
    <col min="13051" max="13051" width="6.75" customWidth="1"/>
    <col min="13052" max="13052" width="6.5" customWidth="1"/>
    <col min="13053" max="13053" width="9" customWidth="1"/>
    <col min="13054" max="13056" width="0" hidden="1" customWidth="1"/>
    <col min="13057" max="13065" width="11.125" customWidth="1"/>
    <col min="13066" max="13066" width="1.625" customWidth="1"/>
    <col min="13274" max="13274" width="12.375" customWidth="1"/>
    <col min="13275" max="13275" width="3.125" customWidth="1"/>
    <col min="13276" max="13276" width="27.5" customWidth="1"/>
    <col min="13277" max="13296" width="0" hidden="1" customWidth="1"/>
    <col min="13297" max="13301" width="12" customWidth="1"/>
    <col min="13302" max="13305" width="11.75" customWidth="1"/>
    <col min="13306" max="13306" width="14.625" customWidth="1"/>
    <col min="13307" max="13307" width="6.75" customWidth="1"/>
    <col min="13308" max="13308" width="6.5" customWidth="1"/>
    <col min="13309" max="13309" width="9" customWidth="1"/>
    <col min="13310" max="13312" width="0" hidden="1" customWidth="1"/>
    <col min="13313" max="13321" width="11.125" customWidth="1"/>
    <col min="13322" max="13322" width="1.625" customWidth="1"/>
    <col min="13530" max="13530" width="12.375" customWidth="1"/>
    <col min="13531" max="13531" width="3.125" customWidth="1"/>
    <col min="13532" max="13532" width="27.5" customWidth="1"/>
    <col min="13533" max="13552" width="0" hidden="1" customWidth="1"/>
    <col min="13553" max="13557" width="12" customWidth="1"/>
    <col min="13558" max="13561" width="11.75" customWidth="1"/>
    <col min="13562" max="13562" width="14.625" customWidth="1"/>
    <col min="13563" max="13563" width="6.75" customWidth="1"/>
    <col min="13564" max="13564" width="6.5" customWidth="1"/>
    <col min="13565" max="13565" width="9" customWidth="1"/>
    <col min="13566" max="13568" width="0" hidden="1" customWidth="1"/>
    <col min="13569" max="13577" width="11.125" customWidth="1"/>
    <col min="13578" max="13578" width="1.625" customWidth="1"/>
    <col min="13786" max="13786" width="12.375" customWidth="1"/>
    <col min="13787" max="13787" width="3.125" customWidth="1"/>
    <col min="13788" max="13788" width="27.5" customWidth="1"/>
    <col min="13789" max="13808" width="0" hidden="1" customWidth="1"/>
    <col min="13809" max="13813" width="12" customWidth="1"/>
    <col min="13814" max="13817" width="11.75" customWidth="1"/>
    <col min="13818" max="13818" width="14.625" customWidth="1"/>
    <col min="13819" max="13819" width="6.75" customWidth="1"/>
    <col min="13820" max="13820" width="6.5" customWidth="1"/>
    <col min="13821" max="13821" width="9" customWidth="1"/>
    <col min="13822" max="13824" width="0" hidden="1" customWidth="1"/>
    <col min="13825" max="13833" width="11.125" customWidth="1"/>
    <col min="13834" max="13834" width="1.625" customWidth="1"/>
    <col min="14042" max="14042" width="12.375" customWidth="1"/>
    <col min="14043" max="14043" width="3.125" customWidth="1"/>
    <col min="14044" max="14044" width="27.5" customWidth="1"/>
    <col min="14045" max="14064" width="0" hidden="1" customWidth="1"/>
    <col min="14065" max="14069" width="12" customWidth="1"/>
    <col min="14070" max="14073" width="11.75" customWidth="1"/>
    <col min="14074" max="14074" width="14.625" customWidth="1"/>
    <col min="14075" max="14075" width="6.75" customWidth="1"/>
    <col min="14076" max="14076" width="6.5" customWidth="1"/>
    <col min="14077" max="14077" width="9" customWidth="1"/>
    <col min="14078" max="14080" width="0" hidden="1" customWidth="1"/>
    <col min="14081" max="14089" width="11.125" customWidth="1"/>
    <col min="14090" max="14090" width="1.625" customWidth="1"/>
    <col min="14298" max="14298" width="12.375" customWidth="1"/>
    <col min="14299" max="14299" width="3.125" customWidth="1"/>
    <col min="14300" max="14300" width="27.5" customWidth="1"/>
    <col min="14301" max="14320" width="0" hidden="1" customWidth="1"/>
    <col min="14321" max="14325" width="12" customWidth="1"/>
    <col min="14326" max="14329" width="11.75" customWidth="1"/>
    <col min="14330" max="14330" width="14.625" customWidth="1"/>
    <col min="14331" max="14331" width="6.75" customWidth="1"/>
    <col min="14332" max="14332" width="6.5" customWidth="1"/>
    <col min="14333" max="14333" width="9" customWidth="1"/>
    <col min="14334" max="14336" width="0" hidden="1" customWidth="1"/>
    <col min="14337" max="14345" width="11.125" customWidth="1"/>
    <col min="14346" max="14346" width="1.625" customWidth="1"/>
    <col min="14554" max="14554" width="12.375" customWidth="1"/>
    <col min="14555" max="14555" width="3.125" customWidth="1"/>
    <col min="14556" max="14556" width="27.5" customWidth="1"/>
    <col min="14557" max="14576" width="0" hidden="1" customWidth="1"/>
    <col min="14577" max="14581" width="12" customWidth="1"/>
    <col min="14582" max="14585" width="11.75" customWidth="1"/>
    <col min="14586" max="14586" width="14.625" customWidth="1"/>
    <col min="14587" max="14587" width="6.75" customWidth="1"/>
    <col min="14588" max="14588" width="6.5" customWidth="1"/>
    <col min="14589" max="14589" width="9" customWidth="1"/>
    <col min="14590" max="14592" width="0" hidden="1" customWidth="1"/>
    <col min="14593" max="14601" width="11.125" customWidth="1"/>
    <col min="14602" max="14602" width="1.625" customWidth="1"/>
    <col min="14810" max="14810" width="12.375" customWidth="1"/>
    <col min="14811" max="14811" width="3.125" customWidth="1"/>
    <col min="14812" max="14812" width="27.5" customWidth="1"/>
    <col min="14813" max="14832" width="0" hidden="1" customWidth="1"/>
    <col min="14833" max="14837" width="12" customWidth="1"/>
    <col min="14838" max="14841" width="11.75" customWidth="1"/>
    <col min="14842" max="14842" width="14.625" customWidth="1"/>
    <col min="14843" max="14843" width="6.75" customWidth="1"/>
    <col min="14844" max="14844" width="6.5" customWidth="1"/>
    <col min="14845" max="14845" width="9" customWidth="1"/>
    <col min="14846" max="14848" width="0" hidden="1" customWidth="1"/>
    <col min="14849" max="14857" width="11.125" customWidth="1"/>
    <col min="14858" max="14858" width="1.625" customWidth="1"/>
    <col min="15066" max="15066" width="12.375" customWidth="1"/>
    <col min="15067" max="15067" width="3.125" customWidth="1"/>
    <col min="15068" max="15068" width="27.5" customWidth="1"/>
    <col min="15069" max="15088" width="0" hidden="1" customWidth="1"/>
    <col min="15089" max="15093" width="12" customWidth="1"/>
    <col min="15094" max="15097" width="11.75" customWidth="1"/>
    <col min="15098" max="15098" width="14.625" customWidth="1"/>
    <col min="15099" max="15099" width="6.75" customWidth="1"/>
    <col min="15100" max="15100" width="6.5" customWidth="1"/>
    <col min="15101" max="15101" width="9" customWidth="1"/>
    <col min="15102" max="15104" width="0" hidden="1" customWidth="1"/>
    <col min="15105" max="15113" width="11.125" customWidth="1"/>
    <col min="15114" max="15114" width="1.625" customWidth="1"/>
    <col min="15322" max="15322" width="12.375" customWidth="1"/>
    <col min="15323" max="15323" width="3.125" customWidth="1"/>
    <col min="15324" max="15324" width="27.5" customWidth="1"/>
    <col min="15325" max="15344" width="0" hidden="1" customWidth="1"/>
    <col min="15345" max="15349" width="12" customWidth="1"/>
    <col min="15350" max="15353" width="11.75" customWidth="1"/>
    <col min="15354" max="15354" width="14.625" customWidth="1"/>
    <col min="15355" max="15355" width="6.75" customWidth="1"/>
    <col min="15356" max="15356" width="6.5" customWidth="1"/>
    <col min="15357" max="15357" width="9" customWidth="1"/>
    <col min="15358" max="15360" width="0" hidden="1" customWidth="1"/>
    <col min="15361" max="15369" width="11.125" customWidth="1"/>
    <col min="15370" max="15370" width="1.625" customWidth="1"/>
    <col min="15578" max="15578" width="12.375" customWidth="1"/>
    <col min="15579" max="15579" width="3.125" customWidth="1"/>
    <col min="15580" max="15580" width="27.5" customWidth="1"/>
    <col min="15581" max="15600" width="0" hidden="1" customWidth="1"/>
    <col min="15601" max="15605" width="12" customWidth="1"/>
    <col min="15606" max="15609" width="11.75" customWidth="1"/>
    <col min="15610" max="15610" width="14.625" customWidth="1"/>
    <col min="15611" max="15611" width="6.75" customWidth="1"/>
    <col min="15612" max="15612" width="6.5" customWidth="1"/>
    <col min="15613" max="15613" width="9" customWidth="1"/>
    <col min="15614" max="15616" width="0" hidden="1" customWidth="1"/>
    <col min="15617" max="15625" width="11.125" customWidth="1"/>
    <col min="15626" max="15626" width="1.625" customWidth="1"/>
    <col min="15834" max="15834" width="12.375" customWidth="1"/>
    <col min="15835" max="15835" width="3.125" customWidth="1"/>
    <col min="15836" max="15836" width="27.5" customWidth="1"/>
    <col min="15837" max="15856" width="0" hidden="1" customWidth="1"/>
    <col min="15857" max="15861" width="12" customWidth="1"/>
    <col min="15862" max="15865" width="11.75" customWidth="1"/>
    <col min="15866" max="15866" width="14.625" customWidth="1"/>
    <col min="15867" max="15867" width="6.75" customWidth="1"/>
    <col min="15868" max="15868" width="6.5" customWidth="1"/>
    <col min="15869" max="15869" width="9" customWidth="1"/>
    <col min="15870" max="15872" width="0" hidden="1" customWidth="1"/>
    <col min="15873" max="15881" width="11.125" customWidth="1"/>
    <col min="15882" max="15882" width="1.625" customWidth="1"/>
    <col min="16090" max="16090" width="12.375" customWidth="1"/>
    <col min="16091" max="16091" width="3.125" customWidth="1"/>
    <col min="16092" max="16092" width="27.5" customWidth="1"/>
    <col min="16093" max="16112" width="0" hidden="1" customWidth="1"/>
    <col min="16113" max="16117" width="12" customWidth="1"/>
    <col min="16118" max="16121" width="11.75" customWidth="1"/>
    <col min="16122" max="16122" width="14.625" customWidth="1"/>
    <col min="16123" max="16123" width="6.75" customWidth="1"/>
    <col min="16124" max="16124" width="6.5" customWidth="1"/>
    <col min="16125" max="16125" width="9" customWidth="1"/>
    <col min="16126" max="16128" width="0" hidden="1" customWidth="1"/>
    <col min="16129" max="16137" width="11.125" customWidth="1"/>
    <col min="16138" max="16138" width="1.625" customWidth="1"/>
  </cols>
  <sheetData>
    <row r="1" spans="1:18" x14ac:dyDescent="0.15">
      <c r="A1" s="39" t="s">
        <v>334</v>
      </c>
      <c r="F1" s="370" t="s">
        <v>423</v>
      </c>
      <c r="G1" s="212" t="s">
        <v>423</v>
      </c>
      <c r="H1" s="212"/>
      <c r="I1" s="212"/>
      <c r="J1" s="212"/>
      <c r="K1" s="212"/>
      <c r="L1" s="212"/>
      <c r="M1" s="212"/>
      <c r="N1" s="212"/>
      <c r="O1" s="212"/>
      <c r="P1" s="212"/>
    </row>
    <row r="2" spans="1:18" x14ac:dyDescent="0.15">
      <c r="C2" s="39"/>
      <c r="D2" t="s">
        <v>2188</v>
      </c>
      <c r="E2" t="s">
        <v>423</v>
      </c>
    </row>
    <row r="3" spans="1:18" x14ac:dyDescent="0.15">
      <c r="A3" s="119"/>
      <c r="B3" s="43"/>
      <c r="C3" s="43"/>
      <c r="D3" s="371" t="s">
        <v>69</v>
      </c>
      <c r="E3" s="372" t="s">
        <v>70</v>
      </c>
      <c r="F3" s="372" t="s">
        <v>67</v>
      </c>
      <c r="G3" s="358" t="s">
        <v>61</v>
      </c>
      <c r="H3" s="371" t="s">
        <v>60</v>
      </c>
      <c r="I3" s="373" t="s">
        <v>59</v>
      </c>
      <c r="J3" s="373" t="s">
        <v>58</v>
      </c>
      <c r="K3" s="373" t="s">
        <v>392</v>
      </c>
      <c r="L3" s="373" t="s">
        <v>422</v>
      </c>
      <c r="M3" s="371" t="s">
        <v>460</v>
      </c>
      <c r="N3" s="371" t="s">
        <v>515</v>
      </c>
      <c r="O3" s="371" t="s">
        <v>2171</v>
      </c>
      <c r="P3" s="371" t="s">
        <v>2199</v>
      </c>
      <c r="Q3" s="374" t="s">
        <v>424</v>
      </c>
    </row>
    <row r="4" spans="1:18" x14ac:dyDescent="0.15">
      <c r="A4" s="122"/>
      <c r="B4" s="61"/>
      <c r="C4" s="61"/>
      <c r="D4" s="388" t="s">
        <v>343</v>
      </c>
      <c r="E4" s="104" t="s">
        <v>77</v>
      </c>
      <c r="F4" s="104" t="s">
        <v>78</v>
      </c>
      <c r="G4" s="381" t="s">
        <v>79</v>
      </c>
      <c r="H4" s="388" t="s">
        <v>80</v>
      </c>
      <c r="I4" s="389" t="s">
        <v>81</v>
      </c>
      <c r="J4" s="389" t="s">
        <v>425</v>
      </c>
      <c r="K4" s="389" t="s">
        <v>426</v>
      </c>
      <c r="L4" s="389" t="s">
        <v>427</v>
      </c>
      <c r="M4" s="388" t="s">
        <v>461</v>
      </c>
      <c r="N4" s="388" t="s">
        <v>520</v>
      </c>
      <c r="O4" s="388" t="s">
        <v>2172</v>
      </c>
      <c r="P4" s="388" t="s">
        <v>2200</v>
      </c>
      <c r="Q4" s="209"/>
    </row>
    <row r="5" spans="1:18" x14ac:dyDescent="0.15">
      <c r="A5" s="374" t="s">
        <v>428</v>
      </c>
      <c r="B5" s="119">
        <v>1</v>
      </c>
      <c r="C5" s="43" t="s">
        <v>351</v>
      </c>
      <c r="D5" s="375">
        <v>0.3657551075916744</v>
      </c>
      <c r="E5" s="376">
        <v>0.37744783966724033</v>
      </c>
      <c r="F5" s="376">
        <v>0.3753070362674627</v>
      </c>
      <c r="G5" s="376">
        <v>0.37233927003258716</v>
      </c>
      <c r="H5" s="376">
        <v>0.36974032198113538</v>
      </c>
      <c r="I5" s="376">
        <v>0.36423518077002132</v>
      </c>
      <c r="J5" s="376">
        <v>0.36180386280053356</v>
      </c>
      <c r="K5" s="376">
        <v>0.36105981566673717</v>
      </c>
      <c r="L5" s="376">
        <v>0.36369189015706244</v>
      </c>
      <c r="M5" s="376">
        <v>0.36346479537340864</v>
      </c>
      <c r="N5" s="376">
        <v>0.34884054576512319</v>
      </c>
      <c r="O5" s="376">
        <v>0.3464227834403486</v>
      </c>
      <c r="P5" s="376">
        <v>0.3464227834403486</v>
      </c>
      <c r="Q5" s="374" t="s">
        <v>429</v>
      </c>
    </row>
    <row r="6" spans="1:18" x14ac:dyDescent="0.15">
      <c r="A6" s="170"/>
      <c r="B6" s="69">
        <v>2</v>
      </c>
      <c r="C6" t="s">
        <v>430</v>
      </c>
      <c r="D6" s="377">
        <v>0.41864594952060935</v>
      </c>
      <c r="E6" s="378">
        <v>0.42959869135651735</v>
      </c>
      <c r="F6" s="379">
        <v>0.4193630511947305</v>
      </c>
      <c r="G6" s="379">
        <v>0.43548643517840691</v>
      </c>
      <c r="H6" s="379">
        <v>0.4296421359554603</v>
      </c>
      <c r="I6" s="379">
        <v>0.42346250613465924</v>
      </c>
      <c r="J6" s="379">
        <v>0.4084464050393643</v>
      </c>
      <c r="K6" s="379">
        <v>0.41785305087206781</v>
      </c>
      <c r="L6" s="379">
        <v>0.41839297649891261</v>
      </c>
      <c r="M6" s="379">
        <v>0.40674073426295959</v>
      </c>
      <c r="N6" s="379">
        <v>0.37235470112822183</v>
      </c>
      <c r="O6" s="379">
        <v>0.44740723610708083</v>
      </c>
      <c r="P6" s="379">
        <v>0.44740723610708083</v>
      </c>
      <c r="Q6" s="170" t="s">
        <v>431</v>
      </c>
    </row>
    <row r="7" spans="1:18" x14ac:dyDescent="0.15">
      <c r="A7" s="170"/>
      <c r="B7" s="69">
        <v>3</v>
      </c>
      <c r="C7" t="s">
        <v>113</v>
      </c>
      <c r="D7" s="377">
        <v>0.56335418723139652</v>
      </c>
      <c r="E7" s="378">
        <v>0.54829200724533378</v>
      </c>
      <c r="F7" s="378">
        <v>0.59666043001669689</v>
      </c>
      <c r="G7" s="378">
        <v>0.5629715609588084</v>
      </c>
      <c r="H7" s="378">
        <v>0.59356966672491862</v>
      </c>
      <c r="I7" s="378">
        <v>0.55593541864270746</v>
      </c>
      <c r="J7" s="378">
        <v>0.51048428383340627</v>
      </c>
      <c r="K7" s="378">
        <v>0.50662389162632504</v>
      </c>
      <c r="L7" s="378">
        <v>0.52641081277812651</v>
      </c>
      <c r="M7" s="378">
        <v>0.56436559820265864</v>
      </c>
      <c r="N7" s="378">
        <v>0.68699986292486093</v>
      </c>
      <c r="O7" s="378">
        <v>0.77921879884237444</v>
      </c>
      <c r="P7" s="378">
        <v>0.77921879884237444</v>
      </c>
      <c r="Q7" s="170" t="s">
        <v>432</v>
      </c>
    </row>
    <row r="8" spans="1:18" x14ac:dyDescent="0.15">
      <c r="A8" s="170"/>
      <c r="B8" s="69">
        <v>4</v>
      </c>
      <c r="C8" t="s">
        <v>352</v>
      </c>
      <c r="D8" s="380">
        <v>0.56335418723139652</v>
      </c>
      <c r="E8" s="379">
        <v>0.54829200724533378</v>
      </c>
      <c r="F8" s="379">
        <v>0.59666043001669689</v>
      </c>
      <c r="G8" s="379">
        <v>0.5629715609588084</v>
      </c>
      <c r="H8" s="379">
        <v>0.59356966672491862</v>
      </c>
      <c r="I8" s="379">
        <v>0.55593541864270746</v>
      </c>
      <c r="J8" s="379">
        <v>0.51048428383340627</v>
      </c>
      <c r="K8" s="379">
        <v>0.50662389162632504</v>
      </c>
      <c r="L8" s="379">
        <v>0.52641081277812651</v>
      </c>
      <c r="M8" s="379">
        <v>0.56436559820265864</v>
      </c>
      <c r="N8" s="379">
        <v>0.68699986292486093</v>
      </c>
      <c r="O8" s="379">
        <v>0.77921879884237444</v>
      </c>
      <c r="P8" s="379">
        <v>0.77921879884237444</v>
      </c>
      <c r="Q8" s="138" t="s">
        <v>432</v>
      </c>
      <c r="R8" s="235"/>
    </row>
    <row r="9" spans="1:18" x14ac:dyDescent="0.15">
      <c r="A9" s="170"/>
      <c r="B9" s="69">
        <v>5</v>
      </c>
      <c r="C9" t="s">
        <v>433</v>
      </c>
      <c r="D9" s="377">
        <v>0.55894189691840412</v>
      </c>
      <c r="E9" s="378">
        <v>0.58006515756856381</v>
      </c>
      <c r="F9" s="378">
        <v>0.5997099412078829</v>
      </c>
      <c r="G9" s="378">
        <v>0.58607319453483575</v>
      </c>
      <c r="H9" s="378">
        <v>0.57946107300188432</v>
      </c>
      <c r="I9" s="378">
        <v>0.61026038831616825</v>
      </c>
      <c r="J9" s="378">
        <v>0.58254839045225493</v>
      </c>
      <c r="K9" s="378">
        <v>0.57457666586111356</v>
      </c>
      <c r="L9" s="378">
        <v>0.55995216990217367</v>
      </c>
      <c r="M9" s="378">
        <v>0.41403341741491984</v>
      </c>
      <c r="N9" s="378">
        <v>0.40790289310466799</v>
      </c>
      <c r="O9" s="378">
        <v>0.40245811296433204</v>
      </c>
      <c r="P9" s="378">
        <v>0.40245811296433204</v>
      </c>
      <c r="Q9" s="170" t="s">
        <v>434</v>
      </c>
    </row>
    <row r="10" spans="1:18" x14ac:dyDescent="0.15">
      <c r="A10" s="170"/>
      <c r="B10" s="69">
        <v>6</v>
      </c>
      <c r="C10" t="s">
        <v>353</v>
      </c>
      <c r="D10" s="377">
        <v>0.44736279805342832</v>
      </c>
      <c r="E10" s="378">
        <v>0.46071731691513174</v>
      </c>
      <c r="F10" s="378">
        <v>0.44835875110647888</v>
      </c>
      <c r="G10" s="378">
        <v>0.45193978621962533</v>
      </c>
      <c r="H10" s="378">
        <v>0.44726154187965889</v>
      </c>
      <c r="I10" s="378">
        <v>0.43975022675374875</v>
      </c>
      <c r="J10" s="378">
        <v>0.42948172973175136</v>
      </c>
      <c r="K10" s="378">
        <v>0.42840973217172423</v>
      </c>
      <c r="L10" s="378">
        <v>0.44992560402268833</v>
      </c>
      <c r="M10" s="378">
        <v>0.4530899560222636</v>
      </c>
      <c r="N10" s="378">
        <v>0.46382373733442045</v>
      </c>
      <c r="O10" s="378">
        <v>0.45956203605526269</v>
      </c>
      <c r="P10" s="378">
        <v>0.45956203605526269</v>
      </c>
      <c r="Q10" s="170" t="s">
        <v>435</v>
      </c>
    </row>
    <row r="11" spans="1:18" x14ac:dyDescent="0.15">
      <c r="A11" s="119" t="s">
        <v>436</v>
      </c>
      <c r="B11" s="119">
        <v>1</v>
      </c>
      <c r="C11" s="43" t="s">
        <v>351</v>
      </c>
      <c r="D11" s="382">
        <f t="shared" ref="D11" si="0">1-D5</f>
        <v>0.6342448924083256</v>
      </c>
      <c r="E11" s="384">
        <f t="shared" ref="E11:P11" si="1">1-E5</f>
        <v>0.62255216033275973</v>
      </c>
      <c r="F11" s="384">
        <f t="shared" si="1"/>
        <v>0.62469296373253735</v>
      </c>
      <c r="G11" s="384">
        <f t="shared" si="1"/>
        <v>0.62766072996741284</v>
      </c>
      <c r="H11" s="384">
        <f t="shared" si="1"/>
        <v>0.63025967801886462</v>
      </c>
      <c r="I11" s="384">
        <f t="shared" si="1"/>
        <v>0.63576481922997874</v>
      </c>
      <c r="J11" s="384">
        <f t="shared" si="1"/>
        <v>0.63819613719946644</v>
      </c>
      <c r="K11" s="384">
        <f t="shared" si="1"/>
        <v>0.63894018433326283</v>
      </c>
      <c r="L11" s="384">
        <f t="shared" si="1"/>
        <v>0.63630810984293751</v>
      </c>
      <c r="M11" s="384">
        <f t="shared" si="1"/>
        <v>0.6365352046265913</v>
      </c>
      <c r="N11" s="384">
        <f t="shared" si="1"/>
        <v>0.65115945423487687</v>
      </c>
      <c r="O11" s="384">
        <f t="shared" si="1"/>
        <v>0.6535772165596514</v>
      </c>
      <c r="P11" s="890">
        <f t="shared" si="1"/>
        <v>0.6535772165596514</v>
      </c>
      <c r="Q11" s="120"/>
    </row>
    <row r="12" spans="1:18" x14ac:dyDescent="0.15">
      <c r="A12" s="69"/>
      <c r="B12" s="390">
        <v>2</v>
      </c>
      <c r="C12" s="56" t="s">
        <v>114</v>
      </c>
      <c r="D12" s="391">
        <f t="shared" ref="D12" si="2">1-D6</f>
        <v>0.58135405047939059</v>
      </c>
      <c r="E12" s="392">
        <f t="shared" ref="E12:P12" si="3">1-E6</f>
        <v>0.57040130864348271</v>
      </c>
      <c r="F12" s="392">
        <f t="shared" si="3"/>
        <v>0.5806369488052695</v>
      </c>
      <c r="G12" s="392">
        <f t="shared" si="3"/>
        <v>0.56451356482159309</v>
      </c>
      <c r="H12" s="392">
        <f t="shared" si="3"/>
        <v>0.5703578640445397</v>
      </c>
      <c r="I12" s="392">
        <f t="shared" si="3"/>
        <v>0.5765374938653407</v>
      </c>
      <c r="J12" s="392">
        <f t="shared" si="3"/>
        <v>0.59155359496063564</v>
      </c>
      <c r="K12" s="392">
        <f t="shared" si="3"/>
        <v>0.58214694912793219</v>
      </c>
      <c r="L12" s="392">
        <f t="shared" si="3"/>
        <v>0.58160702350108739</v>
      </c>
      <c r="M12" s="392">
        <f t="shared" si="3"/>
        <v>0.59325926573704035</v>
      </c>
      <c r="N12" s="392">
        <f t="shared" si="3"/>
        <v>0.62764529887177822</v>
      </c>
      <c r="O12" s="392">
        <f t="shared" si="3"/>
        <v>0.55259276389291911</v>
      </c>
      <c r="P12" s="891">
        <f t="shared" si="3"/>
        <v>0.55259276389291911</v>
      </c>
      <c r="Q12" s="130"/>
    </row>
    <row r="13" spans="1:18" x14ac:dyDescent="0.15">
      <c r="A13" s="69"/>
      <c r="B13" s="390">
        <v>3</v>
      </c>
      <c r="C13" s="56" t="s">
        <v>113</v>
      </c>
      <c r="D13" s="391">
        <f t="shared" ref="D13" si="4">1-D7</f>
        <v>0.43664581276860348</v>
      </c>
      <c r="E13" s="392">
        <f t="shared" ref="E13:P13" si="5">1-E7</f>
        <v>0.45170799275466622</v>
      </c>
      <c r="F13" s="392">
        <f t="shared" si="5"/>
        <v>0.40333956998330311</v>
      </c>
      <c r="G13" s="392">
        <f t="shared" si="5"/>
        <v>0.4370284390411916</v>
      </c>
      <c r="H13" s="392">
        <f t="shared" si="5"/>
        <v>0.40643033327508138</v>
      </c>
      <c r="I13" s="392">
        <f t="shared" si="5"/>
        <v>0.44406458135729254</v>
      </c>
      <c r="J13" s="392">
        <f t="shared" si="5"/>
        <v>0.48951571616659373</v>
      </c>
      <c r="K13" s="392">
        <f t="shared" si="5"/>
        <v>0.49337610837367496</v>
      </c>
      <c r="L13" s="392">
        <f t="shared" si="5"/>
        <v>0.47358918722187349</v>
      </c>
      <c r="M13" s="392">
        <f t="shared" si="5"/>
        <v>0.43563440179734136</v>
      </c>
      <c r="N13" s="392">
        <f t="shared" si="5"/>
        <v>0.31300013707513907</v>
      </c>
      <c r="O13" s="392">
        <f t="shared" si="5"/>
        <v>0.22078120115762556</v>
      </c>
      <c r="P13" s="891">
        <f t="shared" si="5"/>
        <v>0.22078120115762556</v>
      </c>
      <c r="Q13" s="130"/>
    </row>
    <row r="14" spans="1:18" x14ac:dyDescent="0.15">
      <c r="A14" s="69"/>
      <c r="B14" s="69">
        <v>4</v>
      </c>
      <c r="C14" t="s">
        <v>352</v>
      </c>
      <c r="D14" s="385">
        <f t="shared" ref="D14" si="6">1-D8</f>
        <v>0.43664581276860348</v>
      </c>
      <c r="E14" s="383">
        <f t="shared" ref="E14:P14" si="7">1-E8</f>
        <v>0.45170799275466622</v>
      </c>
      <c r="F14" s="383">
        <f t="shared" si="7"/>
        <v>0.40333956998330311</v>
      </c>
      <c r="G14" s="383">
        <f t="shared" si="7"/>
        <v>0.4370284390411916</v>
      </c>
      <c r="H14" s="383">
        <f t="shared" si="7"/>
        <v>0.40643033327508138</v>
      </c>
      <c r="I14" s="383">
        <f t="shared" si="7"/>
        <v>0.44406458135729254</v>
      </c>
      <c r="J14" s="383">
        <f t="shared" si="7"/>
        <v>0.48951571616659373</v>
      </c>
      <c r="K14" s="383">
        <f t="shared" si="7"/>
        <v>0.49337610837367496</v>
      </c>
      <c r="L14" s="383">
        <f t="shared" si="7"/>
        <v>0.47358918722187349</v>
      </c>
      <c r="M14" s="383">
        <f t="shared" si="7"/>
        <v>0.43563440179734136</v>
      </c>
      <c r="N14" s="383">
        <f t="shared" si="7"/>
        <v>0.31300013707513907</v>
      </c>
      <c r="O14" s="383">
        <f t="shared" si="7"/>
        <v>0.22078120115762556</v>
      </c>
      <c r="P14" s="892">
        <f t="shared" si="7"/>
        <v>0.22078120115762556</v>
      </c>
      <c r="Q14" s="130"/>
    </row>
    <row r="15" spans="1:18" x14ac:dyDescent="0.15">
      <c r="A15" s="69"/>
      <c r="B15" s="390">
        <v>5</v>
      </c>
      <c r="C15" s="56" t="s">
        <v>115</v>
      </c>
      <c r="D15" s="391">
        <f t="shared" ref="D15" si="8">1-D9</f>
        <v>0.44105810308159588</v>
      </c>
      <c r="E15" s="392">
        <f t="shared" ref="E15:P15" si="9">1-E9</f>
        <v>0.41993484243143619</v>
      </c>
      <c r="F15" s="392">
        <f t="shared" si="9"/>
        <v>0.4002900587921171</v>
      </c>
      <c r="G15" s="392">
        <f t="shared" si="9"/>
        <v>0.41392680546516425</v>
      </c>
      <c r="H15" s="392">
        <f t="shared" si="9"/>
        <v>0.42053892699811568</v>
      </c>
      <c r="I15" s="392">
        <f t="shared" si="9"/>
        <v>0.38973961168383175</v>
      </c>
      <c r="J15" s="392">
        <f t="shared" si="9"/>
        <v>0.41745160954774507</v>
      </c>
      <c r="K15" s="392">
        <f t="shared" si="9"/>
        <v>0.42542333413888644</v>
      </c>
      <c r="L15" s="392">
        <f t="shared" si="9"/>
        <v>0.44004783009782633</v>
      </c>
      <c r="M15" s="392">
        <f t="shared" si="9"/>
        <v>0.58596658258508016</v>
      </c>
      <c r="N15" s="392">
        <f t="shared" si="9"/>
        <v>0.59209710689533201</v>
      </c>
      <c r="O15" s="392">
        <f t="shared" si="9"/>
        <v>0.59754188703566791</v>
      </c>
      <c r="P15" s="891">
        <f t="shared" si="9"/>
        <v>0.59754188703566791</v>
      </c>
      <c r="Q15" s="130"/>
    </row>
    <row r="16" spans="1:18" x14ac:dyDescent="0.15">
      <c r="A16" s="122"/>
      <c r="B16" s="122">
        <v>6</v>
      </c>
      <c r="C16" s="61" t="s">
        <v>353</v>
      </c>
      <c r="D16" s="386">
        <f t="shared" ref="D16" si="10">1-D10</f>
        <v>0.55263720194657173</v>
      </c>
      <c r="E16" s="387">
        <f t="shared" ref="E16:P16" si="11">1-E10</f>
        <v>0.53928268308486826</v>
      </c>
      <c r="F16" s="387">
        <f t="shared" si="11"/>
        <v>0.55164124889352117</v>
      </c>
      <c r="G16" s="387">
        <f t="shared" si="11"/>
        <v>0.54806021378037473</v>
      </c>
      <c r="H16" s="387">
        <f t="shared" si="11"/>
        <v>0.55273845812034117</v>
      </c>
      <c r="I16" s="387">
        <f t="shared" si="11"/>
        <v>0.56024977324625125</v>
      </c>
      <c r="J16" s="387">
        <f t="shared" si="11"/>
        <v>0.57051827026824864</v>
      </c>
      <c r="K16" s="387">
        <f t="shared" si="11"/>
        <v>0.57159026782827582</v>
      </c>
      <c r="L16" s="387">
        <f t="shared" si="11"/>
        <v>0.55007439597731167</v>
      </c>
      <c r="M16" s="387">
        <f t="shared" si="11"/>
        <v>0.54691004397773635</v>
      </c>
      <c r="N16" s="387">
        <f t="shared" si="11"/>
        <v>0.53617626266557949</v>
      </c>
      <c r="O16" s="387">
        <f t="shared" si="11"/>
        <v>0.54043796394473731</v>
      </c>
      <c r="P16" s="893">
        <f t="shared" si="11"/>
        <v>0.54043796394473731</v>
      </c>
      <c r="Q16" s="123"/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  <pageSetUpPr fitToPage="1"/>
  </sheetPr>
  <dimension ref="A1:BB60"/>
  <sheetViews>
    <sheetView workbookViewId="0">
      <pane xSplit="3" ySplit="3" topLeftCell="AG36" activePane="bottomRight" state="frozen"/>
      <selection pane="topRight" activeCell="D1" sqref="D1"/>
      <selection pane="bottomLeft" activeCell="A5" sqref="A5"/>
      <selection pane="bottomRight" activeCell="AM1" sqref="AM1"/>
    </sheetView>
  </sheetViews>
  <sheetFormatPr defaultColWidth="9" defaultRowHeight="13.5" x14ac:dyDescent="0.15"/>
  <cols>
    <col min="1" max="1" width="5.875" customWidth="1"/>
    <col min="2" max="2" width="9" customWidth="1"/>
    <col min="3" max="3" width="13.5" customWidth="1"/>
    <col min="4" max="42" width="11.875" customWidth="1"/>
    <col min="43" max="47" width="8.625" customWidth="1"/>
  </cols>
  <sheetData>
    <row r="1" spans="1:54" ht="19.5" thickBot="1" x14ac:dyDescent="0.2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1" t="s">
        <v>65</v>
      </c>
      <c r="Y1" s="31"/>
      <c r="Z1" s="31"/>
      <c r="AA1" s="31"/>
      <c r="AC1" s="481"/>
      <c r="AD1" s="482"/>
      <c r="AE1" s="483"/>
      <c r="AF1" s="484"/>
      <c r="AG1" t="s">
        <v>524</v>
      </c>
      <c r="AH1" s="31"/>
      <c r="AI1" s="481"/>
      <c r="AJ1" s="482"/>
      <c r="AK1" s="482"/>
      <c r="AL1" s="482"/>
      <c r="AM1" s="482"/>
      <c r="AN1" s="931" t="s">
        <v>2245</v>
      </c>
      <c r="AO1" s="843" t="s">
        <v>2193</v>
      </c>
      <c r="AP1" s="844" t="s">
        <v>2193</v>
      </c>
      <c r="AQ1" s="30"/>
      <c r="AR1" s="30"/>
      <c r="AS1" s="30"/>
      <c r="AT1" s="30"/>
      <c r="AU1" s="30"/>
      <c r="AV1" s="31"/>
      <c r="AW1" s="31"/>
    </row>
    <row r="2" spans="1:54" x14ac:dyDescent="0.15">
      <c r="A2" s="969" t="s">
        <v>64</v>
      </c>
      <c r="B2" s="971" t="s">
        <v>63</v>
      </c>
      <c r="C2" s="973" t="s">
        <v>62</v>
      </c>
      <c r="D2" s="32" t="s">
        <v>69</v>
      </c>
      <c r="E2" s="476"/>
      <c r="F2" s="33"/>
      <c r="G2" s="34" t="s">
        <v>70</v>
      </c>
      <c r="H2" s="476"/>
      <c r="I2" s="35"/>
      <c r="J2" s="32" t="s">
        <v>67</v>
      </c>
      <c r="K2" s="476"/>
      <c r="L2" s="33"/>
      <c r="M2" s="34" t="s">
        <v>61</v>
      </c>
      <c r="N2" s="476"/>
      <c r="O2" s="35"/>
      <c r="P2" s="32" t="s">
        <v>60</v>
      </c>
      <c r="Q2" s="476"/>
      <c r="R2" s="33"/>
      <c r="S2" s="34" t="s">
        <v>59</v>
      </c>
      <c r="T2" s="476"/>
      <c r="U2" s="35"/>
      <c r="V2" s="32" t="s">
        <v>58</v>
      </c>
      <c r="W2" s="476"/>
      <c r="X2" s="33"/>
      <c r="Y2" s="32" t="s">
        <v>392</v>
      </c>
      <c r="Z2" s="476"/>
      <c r="AA2" s="35"/>
      <c r="AB2" s="408" t="s">
        <v>422</v>
      </c>
      <c r="AC2" s="409"/>
      <c r="AD2" s="410"/>
      <c r="AE2" s="485" t="s">
        <v>455</v>
      </c>
      <c r="AF2" s="486"/>
      <c r="AG2" s="487"/>
      <c r="AH2" s="752" t="s">
        <v>515</v>
      </c>
      <c r="AI2" s="753"/>
      <c r="AJ2" s="754"/>
      <c r="AK2" s="859" t="s">
        <v>2174</v>
      </c>
      <c r="AL2" s="860"/>
      <c r="AM2" s="861"/>
      <c r="AN2" s="845" t="s">
        <v>2194</v>
      </c>
      <c r="AO2" s="846"/>
      <c r="AP2" s="847"/>
      <c r="AQ2" s="963" t="s">
        <v>57</v>
      </c>
      <c r="AR2" s="964"/>
      <c r="AS2" s="964"/>
      <c r="AT2" s="964"/>
      <c r="AU2" s="964"/>
      <c r="AV2" s="964"/>
      <c r="AW2" s="964"/>
      <c r="AX2" s="964"/>
      <c r="AY2" s="964"/>
      <c r="AZ2" s="119"/>
      <c r="BA2" s="120"/>
      <c r="BB2" s="120"/>
    </row>
    <row r="3" spans="1:54" ht="14.25" thickBot="1" x14ac:dyDescent="0.2">
      <c r="A3" s="970"/>
      <c r="B3" s="972"/>
      <c r="C3" s="974"/>
      <c r="D3" s="36"/>
      <c r="E3" s="37" t="s">
        <v>56</v>
      </c>
      <c r="F3" s="160" t="s">
        <v>55</v>
      </c>
      <c r="G3" s="38"/>
      <c r="H3" s="37" t="s">
        <v>56</v>
      </c>
      <c r="I3" s="477" t="s">
        <v>55</v>
      </c>
      <c r="J3" s="36"/>
      <c r="K3" s="37" t="s">
        <v>56</v>
      </c>
      <c r="L3" s="160" t="s">
        <v>55</v>
      </c>
      <c r="M3" s="38"/>
      <c r="N3" s="37" t="s">
        <v>56</v>
      </c>
      <c r="O3" s="477" t="s">
        <v>55</v>
      </c>
      <c r="P3" s="36"/>
      <c r="Q3" s="37" t="s">
        <v>56</v>
      </c>
      <c r="R3" s="160" t="s">
        <v>55</v>
      </c>
      <c r="S3" s="38"/>
      <c r="T3" s="37" t="s">
        <v>56</v>
      </c>
      <c r="U3" s="477" t="s">
        <v>55</v>
      </c>
      <c r="V3" s="36"/>
      <c r="W3" s="37" t="s">
        <v>56</v>
      </c>
      <c r="X3" s="160" t="s">
        <v>55</v>
      </c>
      <c r="Y3" s="36"/>
      <c r="Z3" s="37" t="s">
        <v>56</v>
      </c>
      <c r="AA3" s="160" t="s">
        <v>55</v>
      </c>
      <c r="AB3" s="411"/>
      <c r="AC3" s="412" t="s">
        <v>56</v>
      </c>
      <c r="AD3" s="413" t="s">
        <v>55</v>
      </c>
      <c r="AE3" s="488"/>
      <c r="AF3" s="489" t="s">
        <v>56</v>
      </c>
      <c r="AG3" s="490" t="s">
        <v>55</v>
      </c>
      <c r="AH3" s="755"/>
      <c r="AI3" s="756" t="s">
        <v>56</v>
      </c>
      <c r="AJ3" s="757" t="s">
        <v>55</v>
      </c>
      <c r="AK3" s="862"/>
      <c r="AL3" s="863" t="s">
        <v>56</v>
      </c>
      <c r="AM3" s="864" t="s">
        <v>55</v>
      </c>
      <c r="AN3" s="848"/>
      <c r="AO3" s="849" t="s">
        <v>56</v>
      </c>
      <c r="AP3" s="850" t="s">
        <v>55</v>
      </c>
      <c r="AQ3" s="9" t="s">
        <v>71</v>
      </c>
      <c r="AR3" s="478" t="s">
        <v>72</v>
      </c>
      <c r="AS3" s="479" t="s">
        <v>73</v>
      </c>
      <c r="AT3" s="161" t="s">
        <v>68</v>
      </c>
      <c r="AU3" s="161" t="s">
        <v>54</v>
      </c>
      <c r="AV3" s="478" t="s">
        <v>53</v>
      </c>
      <c r="AW3" s="478" t="s">
        <v>52</v>
      </c>
      <c r="AX3" s="479" t="s">
        <v>393</v>
      </c>
      <c r="AY3" s="161" t="s">
        <v>448</v>
      </c>
      <c r="AZ3" s="478" t="s">
        <v>490</v>
      </c>
      <c r="BA3" s="478" t="s">
        <v>521</v>
      </c>
      <c r="BB3" s="478" t="s">
        <v>2176</v>
      </c>
    </row>
    <row r="4" spans="1:54" ht="15.75" customHeight="1" x14ac:dyDescent="0.15">
      <c r="A4" s="14">
        <v>1</v>
      </c>
      <c r="B4" s="13" t="s">
        <v>51</v>
      </c>
      <c r="C4" s="480" t="s">
        <v>50</v>
      </c>
      <c r="D4" s="12">
        <v>31790000</v>
      </c>
      <c r="E4" s="11">
        <v>27500000</v>
      </c>
      <c r="F4" s="22">
        <v>4290000</v>
      </c>
      <c r="G4" s="89">
        <v>30956000</v>
      </c>
      <c r="H4" s="11">
        <v>26546000</v>
      </c>
      <c r="I4" s="88">
        <v>4410000</v>
      </c>
      <c r="J4" s="12">
        <v>32820000</v>
      </c>
      <c r="K4" s="11">
        <v>28370000</v>
      </c>
      <c r="L4" s="22">
        <v>4450000</v>
      </c>
      <c r="M4" s="89">
        <v>35730000</v>
      </c>
      <c r="N4" s="11">
        <v>30920000</v>
      </c>
      <c r="O4" s="88">
        <v>4810000</v>
      </c>
      <c r="P4" s="12">
        <v>35430000</v>
      </c>
      <c r="Q4" s="11">
        <v>30350000</v>
      </c>
      <c r="R4" s="22">
        <v>5080000</v>
      </c>
      <c r="S4" s="89">
        <v>35980000</v>
      </c>
      <c r="T4" s="11">
        <v>30690000</v>
      </c>
      <c r="U4" s="88">
        <v>5290000</v>
      </c>
      <c r="V4" s="12">
        <v>35000000</v>
      </c>
      <c r="W4" s="11">
        <v>29940000</v>
      </c>
      <c r="X4" s="22">
        <v>5060000</v>
      </c>
      <c r="Y4" s="12">
        <v>39330000</v>
      </c>
      <c r="Z4" s="11">
        <f>Y4-AA4</f>
        <v>33970000</v>
      </c>
      <c r="AA4" s="22">
        <v>5360000</v>
      </c>
      <c r="AB4" s="414">
        <v>35380000</v>
      </c>
      <c r="AC4" s="415">
        <f>AB4-AD4</f>
        <v>30870000</v>
      </c>
      <c r="AD4" s="416">
        <v>4510000</v>
      </c>
      <c r="AE4" s="491">
        <v>35420000</v>
      </c>
      <c r="AF4" s="492">
        <v>30650000</v>
      </c>
      <c r="AG4" s="493">
        <v>4770000</v>
      </c>
      <c r="AH4" s="758">
        <v>12543217</v>
      </c>
      <c r="AI4" s="759">
        <v>10222853</v>
      </c>
      <c r="AJ4" s="760">
        <v>2320364.2039194363</v>
      </c>
      <c r="AK4" s="491">
        <v>13380000</v>
      </c>
      <c r="AL4" s="865">
        <v>10890000</v>
      </c>
      <c r="AM4" s="493">
        <v>2490000</v>
      </c>
      <c r="AN4" s="494">
        <v>24257222.841378503</v>
      </c>
      <c r="AO4" s="851">
        <f>AN4-AP4</f>
        <v>20326162.726907164</v>
      </c>
      <c r="AP4" s="852">
        <v>3931060.1144713406</v>
      </c>
      <c r="AQ4" s="283">
        <f>F4/D4*100</f>
        <v>13.494809688581316</v>
      </c>
      <c r="AR4" s="10">
        <f>I4/G4*100</f>
        <v>14.246026618426152</v>
      </c>
      <c r="AS4" s="26">
        <f>L4/J4*100</f>
        <v>13.558805606337598</v>
      </c>
      <c r="AT4" s="10">
        <f>O4/M4*100</f>
        <v>13.462076686258046</v>
      </c>
      <c r="AU4" s="10">
        <f>R4/P4*100</f>
        <v>14.338131526954559</v>
      </c>
      <c r="AV4" s="16">
        <f>U4/S4*100</f>
        <v>14.702612562534743</v>
      </c>
      <c r="AW4" s="16">
        <f>X4/V4*100</f>
        <v>14.457142857142857</v>
      </c>
      <c r="AX4" s="402">
        <f>AA4/Y4*100</f>
        <v>13.628273582506992</v>
      </c>
      <c r="AY4" s="402">
        <f>AD4/AB4*100</f>
        <v>12.747314867156586</v>
      </c>
      <c r="AZ4" s="15">
        <f>AG4/AE4*100</f>
        <v>13.4669678147939</v>
      </c>
      <c r="BA4" s="15">
        <f>AJ4/AH4*100</f>
        <v>18.498956080560802</v>
      </c>
      <c r="BB4" s="15">
        <f>AM4/AK4*100</f>
        <v>18.609865470852018</v>
      </c>
    </row>
    <row r="5" spans="1:54" ht="15.75" customHeight="1" x14ac:dyDescent="0.15">
      <c r="A5" s="9">
        <v>2</v>
      </c>
      <c r="B5" s="478" t="s">
        <v>47</v>
      </c>
      <c r="C5" s="161" t="s">
        <v>49</v>
      </c>
      <c r="D5" s="12">
        <v>1573000</v>
      </c>
      <c r="E5" s="2">
        <v>1291000</v>
      </c>
      <c r="F5" s="23">
        <v>282000</v>
      </c>
      <c r="G5" s="89">
        <v>1587270</v>
      </c>
      <c r="H5" s="2">
        <v>1305377</v>
      </c>
      <c r="I5" s="90">
        <v>281893</v>
      </c>
      <c r="J5" s="12">
        <v>1785723</v>
      </c>
      <c r="K5" s="2">
        <v>1516044</v>
      </c>
      <c r="L5" s="23">
        <v>269679</v>
      </c>
      <c r="M5" s="91">
        <v>1764215</v>
      </c>
      <c r="N5" s="2">
        <v>1437293</v>
      </c>
      <c r="O5" s="90">
        <v>326922</v>
      </c>
      <c r="P5" s="3">
        <v>1745301</v>
      </c>
      <c r="Q5" s="2">
        <v>1380243</v>
      </c>
      <c r="R5" s="23">
        <v>365058</v>
      </c>
      <c r="S5" s="89">
        <v>1900351</v>
      </c>
      <c r="T5" s="2">
        <v>1489119</v>
      </c>
      <c r="U5" s="90">
        <v>411232</v>
      </c>
      <c r="V5" s="12">
        <v>2095631</v>
      </c>
      <c r="W5" s="2">
        <v>1683240</v>
      </c>
      <c r="X5" s="23">
        <v>412391</v>
      </c>
      <c r="Y5" s="12">
        <v>1841759</v>
      </c>
      <c r="Z5" s="2">
        <f t="shared" ref="Z5:Z44" si="0">Y5-AA5</f>
        <v>1401811</v>
      </c>
      <c r="AA5" s="23">
        <v>439948</v>
      </c>
      <c r="AB5" s="417">
        <v>1978250</v>
      </c>
      <c r="AC5" s="415">
        <f t="shared" ref="AC5:AC44" si="1">AB5-AD5</f>
        <v>1530582</v>
      </c>
      <c r="AD5" s="418">
        <v>447668</v>
      </c>
      <c r="AE5" s="495">
        <v>2160302</v>
      </c>
      <c r="AF5" s="492">
        <v>1723168</v>
      </c>
      <c r="AG5" s="496">
        <v>437134</v>
      </c>
      <c r="AH5" s="758">
        <v>1092961</v>
      </c>
      <c r="AI5" s="759">
        <v>823113</v>
      </c>
      <c r="AJ5" s="761">
        <v>269848</v>
      </c>
      <c r="AK5" s="491">
        <v>1351059</v>
      </c>
      <c r="AL5" s="865">
        <v>1059592</v>
      </c>
      <c r="AM5" s="866">
        <v>291467</v>
      </c>
      <c r="AN5" s="494">
        <v>2021025</v>
      </c>
      <c r="AO5" s="851">
        <f>AN5-AP5</f>
        <v>1625700</v>
      </c>
      <c r="AP5" s="853">
        <v>395325</v>
      </c>
      <c r="AQ5" s="283">
        <f t="shared" ref="AQ5:AQ45" si="2">F5/D5*100</f>
        <v>17.927527018436109</v>
      </c>
      <c r="AR5" s="10">
        <f t="shared" ref="AR5:AR45" si="3">I5/G5*100</f>
        <v>17.759612416287084</v>
      </c>
      <c r="AS5" s="26">
        <f t="shared" ref="AS5:AS45" si="4">L5/J5*100</f>
        <v>15.101950302482525</v>
      </c>
      <c r="AT5" s="1">
        <f t="shared" ref="AT5:AT45" si="5">O5/M5*100</f>
        <v>18.530734632683657</v>
      </c>
      <c r="AU5" s="1">
        <f t="shared" ref="AU5:AU45" si="6">R5/P5*100</f>
        <v>20.916621259026378</v>
      </c>
      <c r="AV5" s="15">
        <f t="shared" ref="AV5:AV45" si="7">U5/S5*100</f>
        <v>21.639791806881991</v>
      </c>
      <c r="AW5" s="15">
        <f t="shared" ref="AW5:AW45" si="8">X5/V5*100</f>
        <v>19.678607541117689</v>
      </c>
      <c r="AX5" s="403">
        <f t="shared" ref="AX5:AX45" si="9">AA5/Y5*100</f>
        <v>23.887381573810689</v>
      </c>
      <c r="AY5" s="402">
        <f t="shared" ref="AY5:AY45" si="10">AD5/AB5*100</f>
        <v>22.629495766460256</v>
      </c>
      <c r="AZ5" s="15">
        <f t="shared" ref="AZ5:AZ45" si="11">AG5/AE5*100</f>
        <v>20.234856052533395</v>
      </c>
      <c r="BA5" s="15">
        <f t="shared" ref="BA5:BA45" si="12">AJ5/AH5*100</f>
        <v>24.68962753474278</v>
      </c>
      <c r="BB5" s="15">
        <f t="shared" ref="BB5:BB45" si="13">AM5/AK5*100</f>
        <v>21.573225151529282</v>
      </c>
    </row>
    <row r="6" spans="1:54" ht="15.75" customHeight="1" x14ac:dyDescent="0.15">
      <c r="A6" s="9">
        <v>3</v>
      </c>
      <c r="B6" s="478" t="s">
        <v>47</v>
      </c>
      <c r="C6" s="161" t="s">
        <v>48</v>
      </c>
      <c r="D6" s="12">
        <v>12141000</v>
      </c>
      <c r="E6" s="2">
        <v>12028000</v>
      </c>
      <c r="F6" s="23">
        <v>113000</v>
      </c>
      <c r="G6" s="89">
        <v>11434429</v>
      </c>
      <c r="H6" s="2">
        <v>11318277</v>
      </c>
      <c r="I6" s="90">
        <v>116152</v>
      </c>
      <c r="J6" s="12">
        <v>11405268</v>
      </c>
      <c r="K6" s="2">
        <v>11287896</v>
      </c>
      <c r="L6" s="23">
        <v>117372</v>
      </c>
      <c r="M6" s="91">
        <v>11730239</v>
      </c>
      <c r="N6" s="2">
        <v>11603981</v>
      </c>
      <c r="O6" s="90">
        <v>126258</v>
      </c>
      <c r="P6" s="3">
        <v>12152034</v>
      </c>
      <c r="Q6" s="2">
        <v>12000102</v>
      </c>
      <c r="R6" s="23">
        <v>151932</v>
      </c>
      <c r="S6" s="89">
        <v>12248669</v>
      </c>
      <c r="T6" s="2">
        <v>12084659</v>
      </c>
      <c r="U6" s="90">
        <v>164010</v>
      </c>
      <c r="V6" s="12">
        <v>12089869</v>
      </c>
      <c r="W6" s="2">
        <v>11936634</v>
      </c>
      <c r="X6" s="23">
        <v>153235</v>
      </c>
      <c r="Y6" s="12">
        <v>12111487</v>
      </c>
      <c r="Z6" s="2">
        <f t="shared" si="0"/>
        <v>11949067</v>
      </c>
      <c r="AA6" s="23">
        <v>162420</v>
      </c>
      <c r="AB6" s="417">
        <v>12161683</v>
      </c>
      <c r="AC6" s="415">
        <f t="shared" si="1"/>
        <v>11939562</v>
      </c>
      <c r="AD6" s="418">
        <v>222121</v>
      </c>
      <c r="AE6" s="495">
        <v>12205707</v>
      </c>
      <c r="AF6" s="492">
        <v>11969924</v>
      </c>
      <c r="AG6" s="496">
        <v>235783</v>
      </c>
      <c r="AH6" s="758">
        <v>6634059</v>
      </c>
      <c r="AI6" s="759">
        <v>6494538</v>
      </c>
      <c r="AJ6" s="761">
        <v>139521</v>
      </c>
      <c r="AK6" s="491">
        <v>7935392</v>
      </c>
      <c r="AL6" s="865">
        <v>7774642</v>
      </c>
      <c r="AM6" s="866">
        <v>160750</v>
      </c>
      <c r="AN6" s="494">
        <v>10986676</v>
      </c>
      <c r="AO6" s="851">
        <f t="shared" ref="AO6:AO44" si="14">AN6-AP6</f>
        <v>10846373</v>
      </c>
      <c r="AP6" s="853">
        <v>140303</v>
      </c>
      <c r="AQ6" s="283">
        <f t="shared" si="2"/>
        <v>0.93073058232435546</v>
      </c>
      <c r="AR6" s="10">
        <f t="shared" si="3"/>
        <v>1.0158093596103488</v>
      </c>
      <c r="AS6" s="26">
        <f t="shared" si="4"/>
        <v>1.0291033932740554</v>
      </c>
      <c r="AT6" s="1">
        <f t="shared" si="5"/>
        <v>1.0763463557733137</v>
      </c>
      <c r="AU6" s="1">
        <f t="shared" si="6"/>
        <v>1.2502598330452335</v>
      </c>
      <c r="AV6" s="15">
        <f t="shared" si="7"/>
        <v>1.3390026295918356</v>
      </c>
      <c r="AW6" s="15">
        <f t="shared" si="8"/>
        <v>1.2674661735375297</v>
      </c>
      <c r="AX6" s="403">
        <f t="shared" si="9"/>
        <v>1.3410409473254605</v>
      </c>
      <c r="AY6" s="402">
        <f t="shared" si="10"/>
        <v>1.8264001783305814</v>
      </c>
      <c r="AZ6" s="15">
        <f t="shared" si="11"/>
        <v>1.9317438965231593</v>
      </c>
      <c r="BA6" s="15">
        <f t="shared" si="12"/>
        <v>2.1031015853190329</v>
      </c>
      <c r="BB6" s="15">
        <f t="shared" si="13"/>
        <v>2.0257348345236128</v>
      </c>
    </row>
    <row r="7" spans="1:54" ht="15.75" customHeight="1" x14ac:dyDescent="0.15">
      <c r="A7" s="9">
        <v>4</v>
      </c>
      <c r="B7" s="478" t="s">
        <v>47</v>
      </c>
      <c r="C7" s="161" t="s">
        <v>46</v>
      </c>
      <c r="D7" s="12">
        <v>212000</v>
      </c>
      <c r="E7" s="2">
        <v>196000</v>
      </c>
      <c r="F7" s="23">
        <v>16000</v>
      </c>
      <c r="G7" s="89">
        <v>228513</v>
      </c>
      <c r="H7" s="2">
        <v>209607</v>
      </c>
      <c r="I7" s="90">
        <v>18906</v>
      </c>
      <c r="J7" s="12">
        <v>253728</v>
      </c>
      <c r="K7" s="2">
        <v>234800</v>
      </c>
      <c r="L7" s="23">
        <v>18928</v>
      </c>
      <c r="M7" s="91">
        <v>304411</v>
      </c>
      <c r="N7" s="2">
        <v>284394</v>
      </c>
      <c r="O7" s="90">
        <v>20017</v>
      </c>
      <c r="P7" s="3">
        <v>297685</v>
      </c>
      <c r="Q7" s="2">
        <v>277233</v>
      </c>
      <c r="R7" s="23">
        <v>20452</v>
      </c>
      <c r="S7" s="89">
        <v>311809</v>
      </c>
      <c r="T7" s="2">
        <v>290351</v>
      </c>
      <c r="U7" s="90">
        <v>21458</v>
      </c>
      <c r="V7" s="12">
        <v>352468</v>
      </c>
      <c r="W7" s="2">
        <v>333054</v>
      </c>
      <c r="X7" s="23">
        <v>19414</v>
      </c>
      <c r="Y7" s="12">
        <v>341395</v>
      </c>
      <c r="Z7" s="2">
        <f t="shared" si="0"/>
        <v>324486</v>
      </c>
      <c r="AA7" s="23">
        <v>16909</v>
      </c>
      <c r="AB7" s="417">
        <v>337600</v>
      </c>
      <c r="AC7" s="415">
        <f t="shared" si="1"/>
        <v>320726</v>
      </c>
      <c r="AD7" s="418">
        <v>16874</v>
      </c>
      <c r="AE7" s="495">
        <v>360497</v>
      </c>
      <c r="AF7" s="492">
        <v>342547</v>
      </c>
      <c r="AG7" s="496">
        <v>17950</v>
      </c>
      <c r="AH7" s="758">
        <v>168390</v>
      </c>
      <c r="AI7" s="759">
        <v>151895</v>
      </c>
      <c r="AJ7" s="761">
        <v>16495</v>
      </c>
      <c r="AK7" s="491">
        <v>206568</v>
      </c>
      <c r="AL7" s="865">
        <v>186170</v>
      </c>
      <c r="AM7" s="866">
        <v>20398</v>
      </c>
      <c r="AN7" s="494">
        <v>283177</v>
      </c>
      <c r="AO7" s="851">
        <f t="shared" si="14"/>
        <v>256723</v>
      </c>
      <c r="AP7" s="853">
        <v>26454</v>
      </c>
      <c r="AQ7" s="283">
        <f t="shared" si="2"/>
        <v>7.5471698113207548</v>
      </c>
      <c r="AR7" s="10">
        <f t="shared" si="3"/>
        <v>8.2734899108584621</v>
      </c>
      <c r="AS7" s="26">
        <f t="shared" si="4"/>
        <v>7.4599571194349856</v>
      </c>
      <c r="AT7" s="1">
        <f t="shared" si="5"/>
        <v>6.575649368781022</v>
      </c>
      <c r="AU7" s="1">
        <f t="shared" si="6"/>
        <v>6.8703495305440319</v>
      </c>
      <c r="AV7" s="15">
        <f t="shared" si="7"/>
        <v>6.8817769852698287</v>
      </c>
      <c r="AW7" s="15">
        <f t="shared" si="8"/>
        <v>5.5080177491289986</v>
      </c>
      <c r="AX7" s="403">
        <f t="shared" si="9"/>
        <v>4.9529137802252521</v>
      </c>
      <c r="AY7" s="402">
        <f t="shared" si="10"/>
        <v>4.9982227488151665</v>
      </c>
      <c r="AZ7" s="15">
        <f t="shared" si="11"/>
        <v>4.9792369978113555</v>
      </c>
      <c r="BA7" s="15">
        <f t="shared" si="12"/>
        <v>9.7957123344616654</v>
      </c>
      <c r="BB7" s="15">
        <f t="shared" si="13"/>
        <v>9.874714379768406</v>
      </c>
    </row>
    <row r="8" spans="1:54" ht="15.75" customHeight="1" x14ac:dyDescent="0.15">
      <c r="A8" s="9">
        <v>5</v>
      </c>
      <c r="B8" s="478" t="s">
        <v>41</v>
      </c>
      <c r="C8" s="161" t="s">
        <v>45</v>
      </c>
      <c r="D8" s="12">
        <v>2810000</v>
      </c>
      <c r="E8" s="2">
        <v>2771000</v>
      </c>
      <c r="F8" s="23">
        <v>39000</v>
      </c>
      <c r="G8" s="89">
        <v>2698702</v>
      </c>
      <c r="H8" s="2">
        <v>2657757</v>
      </c>
      <c r="I8" s="90">
        <v>40945</v>
      </c>
      <c r="J8" s="12">
        <v>2902575</v>
      </c>
      <c r="K8" s="2">
        <v>2860031</v>
      </c>
      <c r="L8" s="23">
        <v>42544</v>
      </c>
      <c r="M8" s="91">
        <v>2764362</v>
      </c>
      <c r="N8" s="2">
        <v>2721335</v>
      </c>
      <c r="O8" s="90">
        <v>43027</v>
      </c>
      <c r="P8" s="3">
        <v>2950034</v>
      </c>
      <c r="Q8" s="2">
        <v>2907548</v>
      </c>
      <c r="R8" s="23">
        <v>42486</v>
      </c>
      <c r="S8" s="89">
        <v>3122902</v>
      </c>
      <c r="T8" s="2">
        <v>3080036</v>
      </c>
      <c r="U8" s="90">
        <v>42866</v>
      </c>
      <c r="V8" s="12">
        <v>2657246</v>
      </c>
      <c r="W8" s="2">
        <v>2619402</v>
      </c>
      <c r="X8" s="23">
        <v>37844</v>
      </c>
      <c r="Y8" s="12">
        <v>2784752</v>
      </c>
      <c r="Z8" s="2">
        <f t="shared" si="0"/>
        <v>2747142</v>
      </c>
      <c r="AA8" s="23">
        <v>37610</v>
      </c>
      <c r="AB8" s="417">
        <v>3036990</v>
      </c>
      <c r="AC8" s="415">
        <f t="shared" si="1"/>
        <v>3000431</v>
      </c>
      <c r="AD8" s="418">
        <v>36559</v>
      </c>
      <c r="AE8" s="495">
        <v>2737624</v>
      </c>
      <c r="AF8" s="492">
        <v>2704502</v>
      </c>
      <c r="AG8" s="496">
        <v>33122</v>
      </c>
      <c r="AH8" s="758">
        <v>1771582</v>
      </c>
      <c r="AI8" s="759">
        <v>1752686</v>
      </c>
      <c r="AJ8" s="761">
        <v>18896</v>
      </c>
      <c r="AK8" s="491">
        <v>1930864</v>
      </c>
      <c r="AL8" s="865">
        <v>1911472</v>
      </c>
      <c r="AM8" s="866">
        <v>19392</v>
      </c>
      <c r="AN8" s="494">
        <v>2497563</v>
      </c>
      <c r="AO8" s="851">
        <f t="shared" si="14"/>
        <v>2483139</v>
      </c>
      <c r="AP8" s="853">
        <v>14424</v>
      </c>
      <c r="AQ8" s="283">
        <f t="shared" si="2"/>
        <v>1.3879003558718861</v>
      </c>
      <c r="AR8" s="10">
        <f t="shared" si="3"/>
        <v>1.5172108665573301</v>
      </c>
      <c r="AS8" s="26">
        <f t="shared" si="4"/>
        <v>1.4657330129281758</v>
      </c>
      <c r="AT8" s="1">
        <f t="shared" si="5"/>
        <v>1.556489345461991</v>
      </c>
      <c r="AU8" s="1">
        <f t="shared" si="6"/>
        <v>1.4401867910674928</v>
      </c>
      <c r="AV8" s="15">
        <f t="shared" si="7"/>
        <v>1.3726335312475384</v>
      </c>
      <c r="AW8" s="15">
        <f t="shared" si="8"/>
        <v>1.424181276404217</v>
      </c>
      <c r="AX8" s="403">
        <f t="shared" si="9"/>
        <v>1.3505690991513786</v>
      </c>
      <c r="AY8" s="402">
        <f t="shared" si="10"/>
        <v>1.2037905952933661</v>
      </c>
      <c r="AZ8" s="15">
        <f t="shared" si="11"/>
        <v>1.2098812693050616</v>
      </c>
      <c r="BA8" s="15">
        <f t="shared" si="12"/>
        <v>1.0666172945988388</v>
      </c>
      <c r="BB8" s="15">
        <f t="shared" si="13"/>
        <v>1.0043172382933236</v>
      </c>
    </row>
    <row r="9" spans="1:54" ht="15.75" customHeight="1" x14ac:dyDescent="0.15">
      <c r="A9" s="9">
        <v>6</v>
      </c>
      <c r="B9" s="478" t="s">
        <v>41</v>
      </c>
      <c r="C9" s="161" t="s">
        <v>44</v>
      </c>
      <c r="D9" s="12">
        <v>8513000</v>
      </c>
      <c r="E9" s="2">
        <v>8384000</v>
      </c>
      <c r="F9" s="23">
        <v>129000</v>
      </c>
      <c r="G9" s="89">
        <v>8273069</v>
      </c>
      <c r="H9" s="2">
        <v>8104018</v>
      </c>
      <c r="I9" s="90">
        <v>169051</v>
      </c>
      <c r="J9" s="12">
        <v>8362567</v>
      </c>
      <c r="K9" s="2">
        <v>8243921</v>
      </c>
      <c r="L9" s="23">
        <v>118646</v>
      </c>
      <c r="M9" s="91">
        <v>8325656</v>
      </c>
      <c r="N9" s="2">
        <v>8188032</v>
      </c>
      <c r="O9" s="90">
        <v>137624</v>
      </c>
      <c r="P9" s="3">
        <v>8180740</v>
      </c>
      <c r="Q9" s="2">
        <v>8033612</v>
      </c>
      <c r="R9" s="23">
        <v>147128</v>
      </c>
      <c r="S9" s="89">
        <v>8337177</v>
      </c>
      <c r="T9" s="2">
        <v>8186566</v>
      </c>
      <c r="U9" s="90">
        <v>150611</v>
      </c>
      <c r="V9" s="12">
        <v>8242089</v>
      </c>
      <c r="W9" s="2">
        <v>8100250</v>
      </c>
      <c r="X9" s="23">
        <v>141839</v>
      </c>
      <c r="Y9" s="12">
        <v>8408971</v>
      </c>
      <c r="Z9" s="2">
        <f t="shared" si="0"/>
        <v>8265445</v>
      </c>
      <c r="AA9" s="23">
        <v>143526</v>
      </c>
      <c r="AB9" s="417">
        <v>11564550</v>
      </c>
      <c r="AC9" s="415">
        <f t="shared" si="1"/>
        <v>11432952</v>
      </c>
      <c r="AD9" s="418">
        <v>131598</v>
      </c>
      <c r="AE9" s="495">
        <v>10247668</v>
      </c>
      <c r="AF9" s="492">
        <v>10107758</v>
      </c>
      <c r="AG9" s="496">
        <v>139910</v>
      </c>
      <c r="AH9" s="758">
        <v>6463855</v>
      </c>
      <c r="AI9" s="759">
        <v>6363016</v>
      </c>
      <c r="AJ9" s="761">
        <v>100839</v>
      </c>
      <c r="AK9" s="491">
        <v>8485688</v>
      </c>
      <c r="AL9" s="865">
        <v>8379744</v>
      </c>
      <c r="AM9" s="866">
        <v>105944</v>
      </c>
      <c r="AN9" s="494">
        <v>9974334</v>
      </c>
      <c r="AO9" s="851">
        <f t="shared" si="14"/>
        <v>9830419</v>
      </c>
      <c r="AP9" s="853">
        <v>143915</v>
      </c>
      <c r="AQ9" s="283">
        <f t="shared" si="2"/>
        <v>1.515329496064842</v>
      </c>
      <c r="AR9" s="10">
        <f t="shared" si="3"/>
        <v>2.0433892186805163</v>
      </c>
      <c r="AS9" s="26">
        <f t="shared" si="4"/>
        <v>1.4187748809665741</v>
      </c>
      <c r="AT9" s="1">
        <f t="shared" si="5"/>
        <v>1.6530108858689334</v>
      </c>
      <c r="AU9" s="1">
        <f t="shared" si="6"/>
        <v>1.7984681092419512</v>
      </c>
      <c r="AV9" s="15">
        <f t="shared" si="7"/>
        <v>1.8064987705070912</v>
      </c>
      <c r="AW9" s="15">
        <f t="shared" si="8"/>
        <v>1.7209108030743177</v>
      </c>
      <c r="AX9" s="403">
        <f t="shared" si="9"/>
        <v>1.7068200140064702</v>
      </c>
      <c r="AY9" s="402">
        <f t="shared" si="10"/>
        <v>1.1379431106268727</v>
      </c>
      <c r="AZ9" s="15">
        <f t="shared" si="11"/>
        <v>1.3652862290230323</v>
      </c>
      <c r="BA9" s="15">
        <f t="shared" si="12"/>
        <v>1.5600442769833172</v>
      </c>
      <c r="BB9" s="15">
        <f t="shared" si="13"/>
        <v>1.2485021839124888</v>
      </c>
    </row>
    <row r="10" spans="1:54" ht="15.75" customHeight="1" thickBot="1" x14ac:dyDescent="0.2">
      <c r="A10" s="9">
        <v>7</v>
      </c>
      <c r="B10" s="478" t="s">
        <v>41</v>
      </c>
      <c r="C10" s="161" t="s">
        <v>43</v>
      </c>
      <c r="D10" s="12">
        <v>2139000</v>
      </c>
      <c r="E10" s="2">
        <v>2134000</v>
      </c>
      <c r="F10" s="23">
        <v>5000</v>
      </c>
      <c r="G10" s="89">
        <v>2094667</v>
      </c>
      <c r="H10" s="2">
        <v>2072320</v>
      </c>
      <c r="I10" s="90">
        <v>22347</v>
      </c>
      <c r="J10" s="12">
        <v>2110692</v>
      </c>
      <c r="K10" s="2">
        <v>2088986</v>
      </c>
      <c r="L10" s="23">
        <v>21706</v>
      </c>
      <c r="M10" s="91">
        <v>2085256</v>
      </c>
      <c r="N10" s="2">
        <v>2063428</v>
      </c>
      <c r="O10" s="90">
        <v>21828</v>
      </c>
      <c r="P10" s="3">
        <v>2091747</v>
      </c>
      <c r="Q10" s="2">
        <v>2070558</v>
      </c>
      <c r="R10" s="23">
        <v>21189</v>
      </c>
      <c r="S10" s="89">
        <v>2203218</v>
      </c>
      <c r="T10" s="2">
        <v>2180945</v>
      </c>
      <c r="U10" s="90">
        <v>22273</v>
      </c>
      <c r="V10" s="12">
        <v>2249017</v>
      </c>
      <c r="W10" s="2">
        <v>2225120</v>
      </c>
      <c r="X10" s="23">
        <v>23897</v>
      </c>
      <c r="Y10" s="12">
        <v>2435596</v>
      </c>
      <c r="Z10" s="2">
        <f t="shared" si="0"/>
        <v>2411291</v>
      </c>
      <c r="AA10" s="23">
        <v>24305</v>
      </c>
      <c r="AB10" s="417">
        <v>2304163</v>
      </c>
      <c r="AC10" s="415">
        <f t="shared" si="1"/>
        <v>2292588</v>
      </c>
      <c r="AD10" s="418">
        <v>11575</v>
      </c>
      <c r="AE10" s="495">
        <v>2301819</v>
      </c>
      <c r="AF10" s="492">
        <v>2289412</v>
      </c>
      <c r="AG10" s="496">
        <v>12407</v>
      </c>
      <c r="AH10" s="758">
        <v>1205590</v>
      </c>
      <c r="AI10" s="759">
        <v>1197577</v>
      </c>
      <c r="AJ10" s="761">
        <v>8013</v>
      </c>
      <c r="AK10" s="491">
        <v>1261318</v>
      </c>
      <c r="AL10" s="865">
        <v>1241333</v>
      </c>
      <c r="AM10" s="866">
        <v>19985</v>
      </c>
      <c r="AN10" s="494">
        <v>1333220</v>
      </c>
      <c r="AO10" s="851">
        <f t="shared" si="14"/>
        <v>1320829</v>
      </c>
      <c r="AP10" s="853">
        <v>12391</v>
      </c>
      <c r="AQ10" s="283">
        <f t="shared" si="2"/>
        <v>0.23375409069658717</v>
      </c>
      <c r="AR10" s="10">
        <f t="shared" si="3"/>
        <v>1.0668521535881361</v>
      </c>
      <c r="AS10" s="26">
        <f t="shared" si="4"/>
        <v>1.0283831084781674</v>
      </c>
      <c r="AT10" s="1">
        <f t="shared" si="5"/>
        <v>1.0467779495659046</v>
      </c>
      <c r="AU10" s="1">
        <f t="shared" si="6"/>
        <v>1.0129810153904846</v>
      </c>
      <c r="AV10" s="15">
        <f t="shared" si="7"/>
        <v>1.0109303754780508</v>
      </c>
      <c r="AW10" s="15">
        <f t="shared" si="8"/>
        <v>1.0625531065349885</v>
      </c>
      <c r="AX10" s="403">
        <f t="shared" si="9"/>
        <v>0.99790769897799136</v>
      </c>
      <c r="AY10" s="402">
        <f t="shared" si="10"/>
        <v>0.5023516131454242</v>
      </c>
      <c r="AZ10" s="15">
        <f t="shared" si="11"/>
        <v>0.53900849719287225</v>
      </c>
      <c r="BA10" s="15">
        <f t="shared" si="12"/>
        <v>0.66465382095073777</v>
      </c>
      <c r="BB10" s="15">
        <f t="shared" si="13"/>
        <v>1.5844537222175534</v>
      </c>
    </row>
    <row r="11" spans="1:54" ht="15.75" customHeight="1" x14ac:dyDescent="0.15">
      <c r="A11" s="9">
        <v>8</v>
      </c>
      <c r="B11" s="478" t="s">
        <v>41</v>
      </c>
      <c r="C11" s="161" t="s">
        <v>42</v>
      </c>
      <c r="D11" s="12">
        <v>2379000</v>
      </c>
      <c r="E11" s="2">
        <v>2219000</v>
      </c>
      <c r="F11" s="23">
        <v>160000</v>
      </c>
      <c r="G11" s="89">
        <v>2193136</v>
      </c>
      <c r="H11" s="2">
        <v>2035692</v>
      </c>
      <c r="I11" s="90">
        <v>157444</v>
      </c>
      <c r="J11" s="12">
        <v>2344937</v>
      </c>
      <c r="K11" s="2">
        <v>2178660</v>
      </c>
      <c r="L11" s="23">
        <v>166277</v>
      </c>
      <c r="M11" s="91">
        <v>2283532</v>
      </c>
      <c r="N11" s="2">
        <v>2103604</v>
      </c>
      <c r="O11" s="90">
        <v>179928</v>
      </c>
      <c r="P11" s="3">
        <v>2283819</v>
      </c>
      <c r="Q11" s="2">
        <v>2090160</v>
      </c>
      <c r="R11" s="23">
        <v>193659</v>
      </c>
      <c r="S11" s="89">
        <v>2295035</v>
      </c>
      <c r="T11" s="2">
        <v>2092428</v>
      </c>
      <c r="U11" s="90">
        <v>202607</v>
      </c>
      <c r="V11" s="12">
        <v>2176362</v>
      </c>
      <c r="W11" s="2">
        <v>1981498</v>
      </c>
      <c r="X11" s="23">
        <v>194864</v>
      </c>
      <c r="Y11" s="12">
        <v>2083658</v>
      </c>
      <c r="Z11" s="2">
        <f t="shared" si="0"/>
        <v>1902497</v>
      </c>
      <c r="AA11" s="23">
        <v>181161</v>
      </c>
      <c r="AB11" s="417">
        <v>1981610</v>
      </c>
      <c r="AC11" s="415">
        <f t="shared" si="1"/>
        <v>1798711</v>
      </c>
      <c r="AD11" s="418">
        <v>182899</v>
      </c>
      <c r="AE11" s="495">
        <v>2472572</v>
      </c>
      <c r="AF11" s="492">
        <v>2317491</v>
      </c>
      <c r="AG11" s="496">
        <v>155081</v>
      </c>
      <c r="AH11" s="758">
        <v>2034384</v>
      </c>
      <c r="AI11" s="759">
        <v>1938945</v>
      </c>
      <c r="AJ11" s="761">
        <v>95439</v>
      </c>
      <c r="AK11" s="491">
        <v>2287701</v>
      </c>
      <c r="AL11" s="865">
        <v>2190931</v>
      </c>
      <c r="AM11" s="866">
        <v>96770</v>
      </c>
      <c r="AN11" s="494">
        <v>2466050</v>
      </c>
      <c r="AO11" s="906">
        <v>2390429</v>
      </c>
      <c r="AP11" s="907">
        <v>129437</v>
      </c>
      <c r="AQ11" s="283">
        <f t="shared" si="2"/>
        <v>6.7255149222362336</v>
      </c>
      <c r="AR11" s="10">
        <f t="shared" si="3"/>
        <v>7.178943759073765</v>
      </c>
      <c r="AS11" s="26">
        <f t="shared" si="4"/>
        <v>7.090894126366722</v>
      </c>
      <c r="AT11" s="1">
        <f t="shared" si="5"/>
        <v>7.8793728312105991</v>
      </c>
      <c r="AU11" s="1">
        <f t="shared" si="6"/>
        <v>8.4796124386389646</v>
      </c>
      <c r="AV11" s="15">
        <f t="shared" si="7"/>
        <v>8.8280570884539884</v>
      </c>
      <c r="AW11" s="15">
        <f t="shared" si="8"/>
        <v>8.95365752572412</v>
      </c>
      <c r="AX11" s="403">
        <f t="shared" si="9"/>
        <v>8.6943730689009424</v>
      </c>
      <c r="AY11" s="402">
        <f t="shared" si="10"/>
        <v>9.2298181781480721</v>
      </c>
      <c r="AZ11" s="15">
        <f t="shared" si="11"/>
        <v>6.2720519362024651</v>
      </c>
      <c r="BA11" s="15">
        <f t="shared" si="12"/>
        <v>4.691297218224288</v>
      </c>
      <c r="BB11" s="15">
        <f t="shared" si="13"/>
        <v>4.2300108274639037</v>
      </c>
    </row>
    <row r="12" spans="1:54" ht="15.75" customHeight="1" x14ac:dyDescent="0.15">
      <c r="A12" s="9">
        <v>9</v>
      </c>
      <c r="B12" s="478" t="s">
        <v>41</v>
      </c>
      <c r="C12" s="161" t="s">
        <v>40</v>
      </c>
      <c r="D12" s="12">
        <v>1150000</v>
      </c>
      <c r="E12" s="2">
        <v>1120000</v>
      </c>
      <c r="F12" s="23">
        <v>30000</v>
      </c>
      <c r="G12" s="89">
        <v>982752</v>
      </c>
      <c r="H12" s="2">
        <v>953561</v>
      </c>
      <c r="I12" s="90">
        <v>29191</v>
      </c>
      <c r="J12" s="12">
        <v>1002769</v>
      </c>
      <c r="K12" s="2">
        <v>973935</v>
      </c>
      <c r="L12" s="23">
        <v>28834</v>
      </c>
      <c r="M12" s="91">
        <v>1020213</v>
      </c>
      <c r="N12" s="2">
        <v>988330</v>
      </c>
      <c r="O12" s="90">
        <v>31883</v>
      </c>
      <c r="P12" s="3">
        <v>1113746</v>
      </c>
      <c r="Q12" s="2">
        <v>1084192</v>
      </c>
      <c r="R12" s="23">
        <v>29554</v>
      </c>
      <c r="S12" s="89">
        <v>1175797</v>
      </c>
      <c r="T12" s="2">
        <v>1145401</v>
      </c>
      <c r="U12" s="90">
        <v>30396</v>
      </c>
      <c r="V12" s="12">
        <v>1152086</v>
      </c>
      <c r="W12" s="2">
        <v>1122147</v>
      </c>
      <c r="X12" s="23">
        <v>29939</v>
      </c>
      <c r="Y12" s="12">
        <v>1118090</v>
      </c>
      <c r="Z12" s="2">
        <f t="shared" si="0"/>
        <v>1087178</v>
      </c>
      <c r="AA12" s="23">
        <v>30912</v>
      </c>
      <c r="AB12" s="419">
        <v>1056500</v>
      </c>
      <c r="AC12" s="420">
        <f t="shared" si="1"/>
        <v>1026984</v>
      </c>
      <c r="AD12" s="421">
        <v>29516</v>
      </c>
      <c r="AE12" s="497">
        <v>1175417</v>
      </c>
      <c r="AF12" s="498">
        <v>1148108</v>
      </c>
      <c r="AG12" s="499">
        <v>27309</v>
      </c>
      <c r="AH12" s="758">
        <v>926027</v>
      </c>
      <c r="AI12" s="560">
        <v>915821</v>
      </c>
      <c r="AJ12" s="762">
        <v>10206</v>
      </c>
      <c r="AK12" s="491">
        <v>994979</v>
      </c>
      <c r="AL12" s="867">
        <v>982822</v>
      </c>
      <c r="AM12" s="868">
        <v>12157</v>
      </c>
      <c r="AN12" s="494">
        <v>1130320</v>
      </c>
      <c r="AO12" s="854">
        <f t="shared" si="14"/>
        <v>1111920</v>
      </c>
      <c r="AP12" s="855">
        <v>18400</v>
      </c>
      <c r="AQ12" s="283">
        <f t="shared" si="2"/>
        <v>2.6086956521739131</v>
      </c>
      <c r="AR12" s="10">
        <f t="shared" si="3"/>
        <v>2.9703322913614016</v>
      </c>
      <c r="AS12" s="26">
        <f t="shared" si="4"/>
        <v>2.8754379124205078</v>
      </c>
      <c r="AT12" s="1">
        <f t="shared" si="5"/>
        <v>3.1251317126913696</v>
      </c>
      <c r="AU12" s="1">
        <f t="shared" si="6"/>
        <v>2.6535673304326122</v>
      </c>
      <c r="AV12" s="15">
        <f t="shared" si="7"/>
        <v>2.5851401219768375</v>
      </c>
      <c r="AW12" s="15">
        <f t="shared" si="8"/>
        <v>2.5986775292816682</v>
      </c>
      <c r="AX12" s="403">
        <f t="shared" si="9"/>
        <v>2.7647148261767835</v>
      </c>
      <c r="AY12" s="402">
        <f t="shared" si="10"/>
        <v>2.7937529578797919</v>
      </c>
      <c r="AZ12" s="15">
        <f t="shared" si="11"/>
        <v>2.3233456722167536</v>
      </c>
      <c r="BA12" s="15">
        <f t="shared" si="12"/>
        <v>1.1021276917411695</v>
      </c>
      <c r="BB12" s="15">
        <f t="shared" si="13"/>
        <v>1.2218348326949613</v>
      </c>
    </row>
    <row r="13" spans="1:54" ht="15.75" customHeight="1" x14ac:dyDescent="0.15">
      <c r="A13" s="9">
        <v>10</v>
      </c>
      <c r="B13" s="478" t="s">
        <v>35</v>
      </c>
      <c r="C13" s="161" t="s">
        <v>39</v>
      </c>
      <c r="D13" s="12">
        <v>5049000</v>
      </c>
      <c r="E13" s="2">
        <v>4811000</v>
      </c>
      <c r="F13" s="23">
        <v>238000</v>
      </c>
      <c r="G13" s="89">
        <v>4884764</v>
      </c>
      <c r="H13" s="2">
        <v>4656068</v>
      </c>
      <c r="I13" s="90">
        <v>228696</v>
      </c>
      <c r="J13" s="12">
        <v>4733601</v>
      </c>
      <c r="K13" s="2">
        <v>4474029</v>
      </c>
      <c r="L13" s="23">
        <v>259572</v>
      </c>
      <c r="M13" s="91">
        <v>4719293</v>
      </c>
      <c r="N13" s="2">
        <v>4443024</v>
      </c>
      <c r="O13" s="90">
        <v>276269</v>
      </c>
      <c r="P13" s="3">
        <v>4898623</v>
      </c>
      <c r="Q13" s="2">
        <v>4603139</v>
      </c>
      <c r="R13" s="23">
        <v>295484</v>
      </c>
      <c r="S13" s="89">
        <v>5057866</v>
      </c>
      <c r="T13" s="2">
        <v>4748437</v>
      </c>
      <c r="U13" s="90">
        <v>309429</v>
      </c>
      <c r="V13" s="12">
        <v>5014209</v>
      </c>
      <c r="W13" s="2">
        <v>4702677</v>
      </c>
      <c r="X13" s="23">
        <v>311532</v>
      </c>
      <c r="Y13" s="12">
        <v>5590701</v>
      </c>
      <c r="Z13" s="2">
        <f t="shared" si="0"/>
        <v>5279808</v>
      </c>
      <c r="AA13" s="23">
        <v>310893</v>
      </c>
      <c r="AB13" s="422">
        <v>5485317</v>
      </c>
      <c r="AC13" s="423">
        <f t="shared" si="1"/>
        <v>5142819</v>
      </c>
      <c r="AD13" s="424">
        <v>342498</v>
      </c>
      <c r="AE13" s="500">
        <v>5913563</v>
      </c>
      <c r="AF13" s="501">
        <v>5618265</v>
      </c>
      <c r="AG13" s="502">
        <v>295298</v>
      </c>
      <c r="AH13" s="758">
        <v>3625857</v>
      </c>
      <c r="AI13" s="592">
        <v>3428935</v>
      </c>
      <c r="AJ13" s="763">
        <v>196922</v>
      </c>
      <c r="AK13" s="491">
        <v>3813956</v>
      </c>
      <c r="AL13" s="869">
        <v>3570682</v>
      </c>
      <c r="AM13" s="870">
        <v>243274</v>
      </c>
      <c r="AN13" s="494">
        <v>4837168</v>
      </c>
      <c r="AO13" s="856">
        <f t="shared" si="14"/>
        <v>4549156</v>
      </c>
      <c r="AP13" s="857">
        <v>288012</v>
      </c>
      <c r="AQ13" s="283">
        <f t="shared" si="2"/>
        <v>4.7138047138047137</v>
      </c>
      <c r="AR13" s="10">
        <f t="shared" si="3"/>
        <v>4.6818229089470851</v>
      </c>
      <c r="AS13" s="26">
        <f t="shared" si="4"/>
        <v>5.4836053989341309</v>
      </c>
      <c r="AT13" s="1">
        <f t="shared" si="5"/>
        <v>5.8540336444463188</v>
      </c>
      <c r="AU13" s="1">
        <f t="shared" si="6"/>
        <v>6.0319808239989072</v>
      </c>
      <c r="AV13" s="15">
        <f t="shared" si="7"/>
        <v>6.1177777347205327</v>
      </c>
      <c r="AW13" s="15">
        <f t="shared" si="8"/>
        <v>6.2129839422329622</v>
      </c>
      <c r="AX13" s="403">
        <f t="shared" si="9"/>
        <v>5.5608947786690797</v>
      </c>
      <c r="AY13" s="402">
        <f t="shared" si="10"/>
        <v>6.2439053203306205</v>
      </c>
      <c r="AZ13" s="15">
        <f t="shared" si="11"/>
        <v>4.9935715574519115</v>
      </c>
      <c r="BA13" s="15">
        <f t="shared" si="12"/>
        <v>5.4310470600467697</v>
      </c>
      <c r="BB13" s="15">
        <f t="shared" si="13"/>
        <v>6.378521409266388</v>
      </c>
    </row>
    <row r="14" spans="1:54" ht="15.75" customHeight="1" x14ac:dyDescent="0.15">
      <c r="A14" s="9">
        <v>11</v>
      </c>
      <c r="B14" s="478" t="s">
        <v>35</v>
      </c>
      <c r="C14" s="161" t="s">
        <v>38</v>
      </c>
      <c r="D14" s="12">
        <v>2281000</v>
      </c>
      <c r="E14" s="2">
        <v>2169000</v>
      </c>
      <c r="F14" s="23">
        <v>112000</v>
      </c>
      <c r="G14" s="89">
        <v>2272587</v>
      </c>
      <c r="H14" s="2">
        <v>2163663</v>
      </c>
      <c r="I14" s="90">
        <v>108924</v>
      </c>
      <c r="J14" s="12">
        <v>2319071</v>
      </c>
      <c r="K14" s="2">
        <v>2208737</v>
      </c>
      <c r="L14" s="23">
        <v>110334</v>
      </c>
      <c r="M14" s="91">
        <v>2258711</v>
      </c>
      <c r="N14" s="2">
        <v>2156222</v>
      </c>
      <c r="O14" s="90">
        <v>102489</v>
      </c>
      <c r="P14" s="3">
        <v>2188289</v>
      </c>
      <c r="Q14" s="2">
        <v>2080382</v>
      </c>
      <c r="R14" s="23">
        <v>107907</v>
      </c>
      <c r="S14" s="89">
        <v>2260783</v>
      </c>
      <c r="T14" s="2">
        <v>2144751</v>
      </c>
      <c r="U14" s="90">
        <v>116032</v>
      </c>
      <c r="V14" s="12">
        <v>2261277</v>
      </c>
      <c r="W14" s="2">
        <v>2137454</v>
      </c>
      <c r="X14" s="23">
        <v>123823</v>
      </c>
      <c r="Y14" s="12">
        <v>2191570</v>
      </c>
      <c r="Z14" s="2">
        <f t="shared" si="0"/>
        <v>2068989</v>
      </c>
      <c r="AA14" s="23">
        <v>122581</v>
      </c>
      <c r="AB14" s="417">
        <v>2313727</v>
      </c>
      <c r="AC14" s="415">
        <f t="shared" si="1"/>
        <v>2210483</v>
      </c>
      <c r="AD14" s="425">
        <v>103244</v>
      </c>
      <c r="AE14" s="495">
        <v>2204507</v>
      </c>
      <c r="AF14" s="492">
        <v>2096750</v>
      </c>
      <c r="AG14" s="503">
        <v>107757</v>
      </c>
      <c r="AH14" s="758">
        <v>1335516</v>
      </c>
      <c r="AI14" s="759">
        <v>1257107</v>
      </c>
      <c r="AJ14" s="764">
        <v>78409</v>
      </c>
      <c r="AK14" s="491">
        <v>1338385</v>
      </c>
      <c r="AL14" s="865">
        <v>1236022</v>
      </c>
      <c r="AM14" s="871">
        <v>102363</v>
      </c>
      <c r="AN14" s="494">
        <v>1011512</v>
      </c>
      <c r="AO14" s="851">
        <f t="shared" si="14"/>
        <v>884859</v>
      </c>
      <c r="AP14" s="858">
        <v>126653</v>
      </c>
      <c r="AQ14" s="283">
        <f t="shared" si="2"/>
        <v>4.9101271372205169</v>
      </c>
      <c r="AR14" s="10">
        <f t="shared" si="3"/>
        <v>4.7929518209863913</v>
      </c>
      <c r="AS14" s="26">
        <f t="shared" si="4"/>
        <v>4.7576809851876032</v>
      </c>
      <c r="AT14" s="1">
        <f t="shared" si="5"/>
        <v>4.537499485325923</v>
      </c>
      <c r="AU14" s="1">
        <f t="shared" si="6"/>
        <v>4.931112846612125</v>
      </c>
      <c r="AV14" s="15">
        <f t="shared" si="7"/>
        <v>5.132381126361973</v>
      </c>
      <c r="AW14" s="15">
        <f t="shared" si="8"/>
        <v>5.4757997361667767</v>
      </c>
      <c r="AX14" s="403">
        <f t="shared" si="9"/>
        <v>5.5932961301715212</v>
      </c>
      <c r="AY14" s="402">
        <f t="shared" si="10"/>
        <v>4.4622377661668811</v>
      </c>
      <c r="AZ14" s="15">
        <f t="shared" si="11"/>
        <v>4.8880316551501082</v>
      </c>
      <c r="BA14" s="15">
        <f t="shared" si="12"/>
        <v>5.8710640681204866</v>
      </c>
      <c r="BB14" s="15">
        <f t="shared" si="13"/>
        <v>7.6482477015208632</v>
      </c>
    </row>
    <row r="15" spans="1:54" ht="15.75" customHeight="1" x14ac:dyDescent="0.15">
      <c r="A15" s="9">
        <v>12</v>
      </c>
      <c r="B15" s="478" t="s">
        <v>35</v>
      </c>
      <c r="C15" s="161" t="s">
        <v>37</v>
      </c>
      <c r="D15" s="12">
        <v>1091000</v>
      </c>
      <c r="E15" s="2">
        <v>1014000</v>
      </c>
      <c r="F15" s="23">
        <v>77000</v>
      </c>
      <c r="G15" s="89">
        <v>1084744</v>
      </c>
      <c r="H15" s="2">
        <v>1009124</v>
      </c>
      <c r="I15" s="90">
        <v>75620</v>
      </c>
      <c r="J15" s="12">
        <v>1072559</v>
      </c>
      <c r="K15" s="2">
        <v>1001703</v>
      </c>
      <c r="L15" s="23">
        <v>70856</v>
      </c>
      <c r="M15" s="91">
        <v>1143285</v>
      </c>
      <c r="N15" s="2">
        <v>1088302</v>
      </c>
      <c r="O15" s="90">
        <v>54983</v>
      </c>
      <c r="P15" s="3">
        <v>1038372</v>
      </c>
      <c r="Q15" s="2">
        <v>988411</v>
      </c>
      <c r="R15" s="23">
        <v>49961</v>
      </c>
      <c r="S15" s="89">
        <v>983201</v>
      </c>
      <c r="T15" s="2">
        <v>929534</v>
      </c>
      <c r="U15" s="90">
        <v>53667</v>
      </c>
      <c r="V15" s="12">
        <v>1005968</v>
      </c>
      <c r="W15" s="2">
        <v>954068</v>
      </c>
      <c r="X15" s="23">
        <v>51900</v>
      </c>
      <c r="Y15" s="12">
        <v>1023937</v>
      </c>
      <c r="Z15" s="2">
        <f t="shared" si="0"/>
        <v>969534</v>
      </c>
      <c r="AA15" s="23">
        <v>54403</v>
      </c>
      <c r="AB15" s="417">
        <v>1093104</v>
      </c>
      <c r="AC15" s="415">
        <f t="shared" si="1"/>
        <v>1038484</v>
      </c>
      <c r="AD15" s="418">
        <v>54620</v>
      </c>
      <c r="AE15" s="495">
        <v>1213324</v>
      </c>
      <c r="AF15" s="492">
        <v>1140705</v>
      </c>
      <c r="AG15" s="496">
        <v>72619</v>
      </c>
      <c r="AH15" s="758">
        <v>897620</v>
      </c>
      <c r="AI15" s="759">
        <v>834882</v>
      </c>
      <c r="AJ15" s="761">
        <v>62738</v>
      </c>
      <c r="AK15" s="491">
        <v>754979</v>
      </c>
      <c r="AL15" s="865">
        <v>700296</v>
      </c>
      <c r="AM15" s="866">
        <v>54683</v>
      </c>
      <c r="AN15" s="494">
        <v>1098330</v>
      </c>
      <c r="AO15" s="851">
        <f t="shared" si="14"/>
        <v>1037412</v>
      </c>
      <c r="AP15" s="853">
        <v>60918</v>
      </c>
      <c r="AQ15" s="283">
        <f t="shared" si="2"/>
        <v>7.0577451879010082</v>
      </c>
      <c r="AR15" s="10">
        <f t="shared" si="3"/>
        <v>6.971230078248877</v>
      </c>
      <c r="AS15" s="26">
        <f t="shared" si="4"/>
        <v>6.606256625509646</v>
      </c>
      <c r="AT15" s="1">
        <f t="shared" si="5"/>
        <v>4.8092120512383181</v>
      </c>
      <c r="AU15" s="1">
        <f t="shared" si="6"/>
        <v>4.8114741152496405</v>
      </c>
      <c r="AV15" s="15">
        <f t="shared" si="7"/>
        <v>5.4583955874739756</v>
      </c>
      <c r="AW15" s="15">
        <f t="shared" si="8"/>
        <v>5.1592098357005396</v>
      </c>
      <c r="AX15" s="403">
        <f t="shared" si="9"/>
        <v>5.3131198501470305</v>
      </c>
      <c r="AY15" s="402">
        <f t="shared" si="10"/>
        <v>4.9967798123508835</v>
      </c>
      <c r="AZ15" s="15">
        <f t="shared" si="11"/>
        <v>5.9851284570320873</v>
      </c>
      <c r="BA15" s="15">
        <f t="shared" si="12"/>
        <v>6.9893718945656298</v>
      </c>
      <c r="BB15" s="15">
        <f t="shared" si="13"/>
        <v>7.2429829174056497</v>
      </c>
    </row>
    <row r="16" spans="1:54" ht="15.75" customHeight="1" x14ac:dyDescent="0.15">
      <c r="A16" s="9">
        <v>13</v>
      </c>
      <c r="B16" s="478" t="s">
        <v>35</v>
      </c>
      <c r="C16" s="161" t="s">
        <v>36</v>
      </c>
      <c r="D16" s="12">
        <v>139000</v>
      </c>
      <c r="E16" s="2">
        <v>139000</v>
      </c>
      <c r="F16" s="23">
        <v>0</v>
      </c>
      <c r="G16" s="89">
        <v>116511</v>
      </c>
      <c r="H16" s="2">
        <v>116511</v>
      </c>
      <c r="I16" s="90">
        <v>0</v>
      </c>
      <c r="J16" s="12">
        <v>126455</v>
      </c>
      <c r="K16" s="2">
        <v>126455</v>
      </c>
      <c r="L16" s="23">
        <v>0</v>
      </c>
      <c r="M16" s="91">
        <v>126533</v>
      </c>
      <c r="N16" s="2">
        <v>126533</v>
      </c>
      <c r="O16" s="90">
        <v>0</v>
      </c>
      <c r="P16" s="3">
        <v>124104</v>
      </c>
      <c r="Q16" s="2">
        <v>124104</v>
      </c>
      <c r="R16" s="23">
        <v>0</v>
      </c>
      <c r="S16" s="89">
        <v>124514</v>
      </c>
      <c r="T16" s="2">
        <v>124514</v>
      </c>
      <c r="U16" s="90">
        <v>0</v>
      </c>
      <c r="V16" s="12">
        <v>128264</v>
      </c>
      <c r="W16" s="2">
        <v>128264</v>
      </c>
      <c r="X16" s="23">
        <v>0</v>
      </c>
      <c r="Y16" s="12">
        <v>124446</v>
      </c>
      <c r="Z16" s="2">
        <f t="shared" si="0"/>
        <v>124446</v>
      </c>
      <c r="AA16" s="23">
        <v>0</v>
      </c>
      <c r="AB16" s="417">
        <v>128891</v>
      </c>
      <c r="AC16" s="415">
        <f t="shared" si="1"/>
        <v>128891</v>
      </c>
      <c r="AD16" s="418">
        <v>0</v>
      </c>
      <c r="AE16" s="495">
        <v>123796</v>
      </c>
      <c r="AF16" s="492">
        <v>123796</v>
      </c>
      <c r="AG16" s="496">
        <v>0</v>
      </c>
      <c r="AH16" s="758">
        <v>95007</v>
      </c>
      <c r="AI16" s="759">
        <v>95007</v>
      </c>
      <c r="AJ16" s="761">
        <v>0</v>
      </c>
      <c r="AK16" s="491">
        <v>102522</v>
      </c>
      <c r="AL16" s="865">
        <v>102522</v>
      </c>
      <c r="AM16" s="866">
        <v>0</v>
      </c>
      <c r="AN16" s="494">
        <v>109956</v>
      </c>
      <c r="AO16" s="851">
        <f t="shared" si="14"/>
        <v>109956</v>
      </c>
      <c r="AP16" s="853">
        <v>0</v>
      </c>
      <c r="AQ16" s="283">
        <f t="shared" si="2"/>
        <v>0</v>
      </c>
      <c r="AR16" s="10">
        <f t="shared" si="3"/>
        <v>0</v>
      </c>
      <c r="AS16" s="26">
        <f t="shared" si="4"/>
        <v>0</v>
      </c>
      <c r="AT16" s="1">
        <f t="shared" si="5"/>
        <v>0</v>
      </c>
      <c r="AU16" s="1">
        <f t="shared" si="6"/>
        <v>0</v>
      </c>
      <c r="AV16" s="15">
        <f t="shared" si="7"/>
        <v>0</v>
      </c>
      <c r="AW16" s="15">
        <f t="shared" si="8"/>
        <v>0</v>
      </c>
      <c r="AX16" s="403">
        <f t="shared" si="9"/>
        <v>0</v>
      </c>
      <c r="AY16" s="402">
        <f t="shared" si="10"/>
        <v>0</v>
      </c>
      <c r="AZ16" s="15">
        <f t="shared" si="11"/>
        <v>0</v>
      </c>
      <c r="BA16" s="15">
        <f t="shared" si="12"/>
        <v>0</v>
      </c>
      <c r="BB16" s="15">
        <f t="shared" si="13"/>
        <v>0</v>
      </c>
    </row>
    <row r="17" spans="1:54" ht="15.75" customHeight="1" x14ac:dyDescent="0.15">
      <c r="A17" s="9">
        <v>14</v>
      </c>
      <c r="B17" s="478" t="s">
        <v>35</v>
      </c>
      <c r="C17" s="161" t="s">
        <v>34</v>
      </c>
      <c r="D17" s="12">
        <v>503000</v>
      </c>
      <c r="E17" s="2">
        <v>503000</v>
      </c>
      <c r="F17" s="23">
        <v>0</v>
      </c>
      <c r="G17" s="89">
        <v>410666</v>
      </c>
      <c r="H17" s="2">
        <v>410666</v>
      </c>
      <c r="I17" s="90">
        <v>0</v>
      </c>
      <c r="J17" s="12">
        <v>481707</v>
      </c>
      <c r="K17" s="2">
        <v>481707</v>
      </c>
      <c r="L17" s="23">
        <v>0</v>
      </c>
      <c r="M17" s="91">
        <v>529555</v>
      </c>
      <c r="N17" s="2">
        <v>529555</v>
      </c>
      <c r="O17" s="90">
        <v>0</v>
      </c>
      <c r="P17" s="3">
        <v>457668</v>
      </c>
      <c r="Q17" s="2">
        <v>457668</v>
      </c>
      <c r="R17" s="23">
        <v>0</v>
      </c>
      <c r="S17" s="89">
        <v>431428</v>
      </c>
      <c r="T17" s="2">
        <v>431428</v>
      </c>
      <c r="U17" s="90">
        <v>0</v>
      </c>
      <c r="V17" s="12">
        <v>413275</v>
      </c>
      <c r="W17" s="2">
        <v>413275</v>
      </c>
      <c r="X17" s="23">
        <v>0</v>
      </c>
      <c r="Y17" s="12">
        <v>373896</v>
      </c>
      <c r="Z17" s="2">
        <f t="shared" si="0"/>
        <v>373896</v>
      </c>
      <c r="AA17" s="23">
        <v>0</v>
      </c>
      <c r="AB17" s="417">
        <v>381942</v>
      </c>
      <c r="AC17" s="415">
        <f t="shared" si="1"/>
        <v>381942</v>
      </c>
      <c r="AD17" s="418">
        <v>0</v>
      </c>
      <c r="AE17" s="495">
        <v>392577</v>
      </c>
      <c r="AF17" s="492">
        <v>392577</v>
      </c>
      <c r="AG17" s="496">
        <v>0</v>
      </c>
      <c r="AH17" s="758">
        <v>196981</v>
      </c>
      <c r="AI17" s="759">
        <v>196981</v>
      </c>
      <c r="AJ17" s="761">
        <v>0</v>
      </c>
      <c r="AK17" s="491">
        <v>222052</v>
      </c>
      <c r="AL17" s="865">
        <v>222052</v>
      </c>
      <c r="AM17" s="866">
        <v>0</v>
      </c>
      <c r="AN17" s="494">
        <v>308661</v>
      </c>
      <c r="AO17" s="851">
        <f t="shared" si="14"/>
        <v>308661</v>
      </c>
      <c r="AP17" s="853">
        <v>0</v>
      </c>
      <c r="AQ17" s="283">
        <f t="shared" si="2"/>
        <v>0</v>
      </c>
      <c r="AR17" s="10">
        <f t="shared" si="3"/>
        <v>0</v>
      </c>
      <c r="AS17" s="26">
        <f t="shared" si="4"/>
        <v>0</v>
      </c>
      <c r="AT17" s="1">
        <f t="shared" si="5"/>
        <v>0</v>
      </c>
      <c r="AU17" s="1">
        <f t="shared" si="6"/>
        <v>0</v>
      </c>
      <c r="AV17" s="15">
        <f t="shared" si="7"/>
        <v>0</v>
      </c>
      <c r="AW17" s="15">
        <f t="shared" si="8"/>
        <v>0</v>
      </c>
      <c r="AX17" s="403">
        <f t="shared" si="9"/>
        <v>0</v>
      </c>
      <c r="AY17" s="402">
        <f t="shared" si="10"/>
        <v>0</v>
      </c>
      <c r="AZ17" s="15">
        <f t="shared" si="11"/>
        <v>0</v>
      </c>
      <c r="BA17" s="15">
        <f t="shared" si="12"/>
        <v>0</v>
      </c>
      <c r="BB17" s="15">
        <f t="shared" si="13"/>
        <v>0</v>
      </c>
    </row>
    <row r="18" spans="1:54" ht="15.75" customHeight="1" x14ac:dyDescent="0.15">
      <c r="A18" s="9">
        <v>15</v>
      </c>
      <c r="B18" s="478" t="s">
        <v>28</v>
      </c>
      <c r="C18" s="161" t="s">
        <v>33</v>
      </c>
      <c r="D18" s="12">
        <v>1228000</v>
      </c>
      <c r="E18" s="2">
        <v>1146000</v>
      </c>
      <c r="F18" s="23">
        <v>82000</v>
      </c>
      <c r="G18" s="89">
        <v>1248483</v>
      </c>
      <c r="H18" s="2">
        <v>1164396</v>
      </c>
      <c r="I18" s="90">
        <v>84087</v>
      </c>
      <c r="J18" s="12">
        <v>1211600</v>
      </c>
      <c r="K18" s="2">
        <v>1133035</v>
      </c>
      <c r="L18" s="23">
        <v>78565</v>
      </c>
      <c r="M18" s="91">
        <v>1148221</v>
      </c>
      <c r="N18" s="2">
        <v>1070981</v>
      </c>
      <c r="O18" s="90">
        <v>77240</v>
      </c>
      <c r="P18" s="3">
        <v>1106262</v>
      </c>
      <c r="Q18" s="2">
        <v>1032294</v>
      </c>
      <c r="R18" s="23">
        <v>73968</v>
      </c>
      <c r="S18" s="89">
        <v>1269772</v>
      </c>
      <c r="T18" s="2">
        <v>1175364</v>
      </c>
      <c r="U18" s="90">
        <v>94408</v>
      </c>
      <c r="V18" s="12">
        <v>1277301</v>
      </c>
      <c r="W18" s="2">
        <v>1176624</v>
      </c>
      <c r="X18" s="23">
        <v>100677</v>
      </c>
      <c r="Y18" s="12">
        <v>1230042</v>
      </c>
      <c r="Z18" s="2">
        <f t="shared" si="0"/>
        <v>1141490</v>
      </c>
      <c r="AA18" s="23">
        <v>88552</v>
      </c>
      <c r="AB18" s="417">
        <v>1229976</v>
      </c>
      <c r="AC18" s="415">
        <f t="shared" si="1"/>
        <v>1141575</v>
      </c>
      <c r="AD18" s="418">
        <v>88401</v>
      </c>
      <c r="AE18" s="495">
        <v>1265891</v>
      </c>
      <c r="AF18" s="492">
        <v>1184196</v>
      </c>
      <c r="AG18" s="496">
        <v>81695</v>
      </c>
      <c r="AH18" s="758">
        <v>879755</v>
      </c>
      <c r="AI18" s="759">
        <v>829895</v>
      </c>
      <c r="AJ18" s="761">
        <v>49860</v>
      </c>
      <c r="AK18" s="491">
        <v>900656</v>
      </c>
      <c r="AL18" s="865">
        <v>849369</v>
      </c>
      <c r="AM18" s="866">
        <v>51287</v>
      </c>
      <c r="AN18" s="494">
        <v>1084093</v>
      </c>
      <c r="AO18" s="851">
        <f t="shared" si="14"/>
        <v>1012729</v>
      </c>
      <c r="AP18" s="853">
        <v>71364</v>
      </c>
      <c r="AQ18" s="283">
        <f t="shared" si="2"/>
        <v>6.677524429967427</v>
      </c>
      <c r="AR18" s="10">
        <f t="shared" si="3"/>
        <v>6.7351337583291082</v>
      </c>
      <c r="AS18" s="26">
        <f t="shared" si="4"/>
        <v>6.4844007923407068</v>
      </c>
      <c r="AT18" s="1">
        <f t="shared" si="5"/>
        <v>6.7269280042779229</v>
      </c>
      <c r="AU18" s="1">
        <f t="shared" si="6"/>
        <v>6.6863003519961817</v>
      </c>
      <c r="AV18" s="15">
        <f t="shared" si="7"/>
        <v>7.435035581190955</v>
      </c>
      <c r="AW18" s="15">
        <f t="shared" si="8"/>
        <v>7.8820105832532823</v>
      </c>
      <c r="AX18" s="403">
        <f t="shared" si="9"/>
        <v>7.1991037704403587</v>
      </c>
      <c r="AY18" s="402">
        <f t="shared" si="10"/>
        <v>7.1872134090421271</v>
      </c>
      <c r="AZ18" s="15">
        <f t="shared" si="11"/>
        <v>6.4535572178015324</v>
      </c>
      <c r="BA18" s="15">
        <f t="shared" si="12"/>
        <v>5.6674869708043714</v>
      </c>
      <c r="BB18" s="15">
        <f t="shared" si="13"/>
        <v>5.6944049670462418</v>
      </c>
    </row>
    <row r="19" spans="1:54" ht="15.75" customHeight="1" x14ac:dyDescent="0.15">
      <c r="A19" s="9">
        <v>16</v>
      </c>
      <c r="B19" s="478" t="s">
        <v>28</v>
      </c>
      <c r="C19" s="161" t="s">
        <v>32</v>
      </c>
      <c r="D19" s="12">
        <v>5533000</v>
      </c>
      <c r="E19" s="2">
        <v>5444000</v>
      </c>
      <c r="F19" s="23">
        <v>89000</v>
      </c>
      <c r="G19" s="89">
        <v>5424638</v>
      </c>
      <c r="H19" s="2">
        <v>5332014</v>
      </c>
      <c r="I19" s="90">
        <v>92624</v>
      </c>
      <c r="J19" s="12">
        <v>5634969</v>
      </c>
      <c r="K19" s="2">
        <v>5548888</v>
      </c>
      <c r="L19" s="23">
        <v>86081</v>
      </c>
      <c r="M19" s="91">
        <v>5575457</v>
      </c>
      <c r="N19" s="2">
        <v>5488260</v>
      </c>
      <c r="O19" s="90">
        <v>87197</v>
      </c>
      <c r="P19" s="3">
        <v>4966031</v>
      </c>
      <c r="Q19" s="2">
        <v>4874177</v>
      </c>
      <c r="R19" s="23">
        <v>91854</v>
      </c>
      <c r="S19" s="89">
        <v>4928033</v>
      </c>
      <c r="T19" s="2">
        <v>4840994</v>
      </c>
      <c r="U19" s="90">
        <v>87039</v>
      </c>
      <c r="V19" s="12">
        <v>4974444</v>
      </c>
      <c r="W19" s="2">
        <v>4898502</v>
      </c>
      <c r="X19" s="23">
        <v>75942</v>
      </c>
      <c r="Y19" s="12">
        <v>5226782</v>
      </c>
      <c r="Z19" s="2">
        <f t="shared" si="0"/>
        <v>5066372</v>
      </c>
      <c r="AA19" s="23">
        <v>160410</v>
      </c>
      <c r="AB19" s="417">
        <v>5043854</v>
      </c>
      <c r="AC19" s="415">
        <f t="shared" si="1"/>
        <v>4904267</v>
      </c>
      <c r="AD19" s="418">
        <v>139587</v>
      </c>
      <c r="AE19" s="495">
        <v>5166216</v>
      </c>
      <c r="AF19" s="492">
        <v>5009577</v>
      </c>
      <c r="AG19" s="496">
        <v>156639</v>
      </c>
      <c r="AH19" s="758">
        <v>3934581</v>
      </c>
      <c r="AI19" s="759">
        <v>3828978</v>
      </c>
      <c r="AJ19" s="761">
        <v>105603</v>
      </c>
      <c r="AK19" s="491">
        <v>4266840</v>
      </c>
      <c r="AL19" s="865">
        <v>4161237</v>
      </c>
      <c r="AM19" s="866">
        <v>105603</v>
      </c>
      <c r="AN19" s="494">
        <v>4761446</v>
      </c>
      <c r="AO19" s="851">
        <f t="shared" si="14"/>
        <v>4616239</v>
      </c>
      <c r="AP19" s="853">
        <v>145207</v>
      </c>
      <c r="AQ19" s="283">
        <f t="shared" si="2"/>
        <v>1.608530634375565</v>
      </c>
      <c r="AR19" s="10">
        <f t="shared" si="3"/>
        <v>1.7074687748749318</v>
      </c>
      <c r="AS19" s="26">
        <f t="shared" si="4"/>
        <v>1.5276215361610685</v>
      </c>
      <c r="AT19" s="1">
        <f t="shared" si="5"/>
        <v>1.5639435475872203</v>
      </c>
      <c r="AU19" s="1">
        <f t="shared" si="6"/>
        <v>1.8496461258497983</v>
      </c>
      <c r="AV19" s="15">
        <f t="shared" si="7"/>
        <v>1.7662016467828037</v>
      </c>
      <c r="AW19" s="15">
        <f t="shared" si="8"/>
        <v>1.5266429775870429</v>
      </c>
      <c r="AX19" s="403">
        <f t="shared" si="9"/>
        <v>3.0690011559693899</v>
      </c>
      <c r="AY19" s="402">
        <f t="shared" si="10"/>
        <v>2.7674670995631518</v>
      </c>
      <c r="AZ19" s="15">
        <f t="shared" si="11"/>
        <v>3.0319870481605879</v>
      </c>
      <c r="BA19" s="15">
        <f t="shared" si="12"/>
        <v>2.6839706693037964</v>
      </c>
      <c r="BB19" s="15">
        <f t="shared" si="13"/>
        <v>2.4749697668532216</v>
      </c>
    </row>
    <row r="20" spans="1:54" ht="15.75" customHeight="1" x14ac:dyDescent="0.15">
      <c r="A20" s="9">
        <v>17</v>
      </c>
      <c r="B20" s="478" t="s">
        <v>28</v>
      </c>
      <c r="C20" s="161" t="s">
        <v>31</v>
      </c>
      <c r="D20" s="12">
        <v>2453000</v>
      </c>
      <c r="E20" s="2">
        <v>2446000</v>
      </c>
      <c r="F20" s="23">
        <v>7000</v>
      </c>
      <c r="G20" s="89">
        <v>2370132</v>
      </c>
      <c r="H20" s="2">
        <v>2362332</v>
      </c>
      <c r="I20" s="90">
        <v>7800</v>
      </c>
      <c r="J20" s="12">
        <v>2274519</v>
      </c>
      <c r="K20" s="2">
        <v>2265364</v>
      </c>
      <c r="L20" s="23">
        <v>9155</v>
      </c>
      <c r="M20" s="91">
        <v>2315992</v>
      </c>
      <c r="N20" s="2">
        <v>2306546</v>
      </c>
      <c r="O20" s="90">
        <v>9446</v>
      </c>
      <c r="P20" s="3">
        <v>2367238</v>
      </c>
      <c r="Q20" s="2">
        <v>2322877</v>
      </c>
      <c r="R20" s="23">
        <v>44361</v>
      </c>
      <c r="S20" s="89">
        <v>2448354</v>
      </c>
      <c r="T20" s="2">
        <v>2353673</v>
      </c>
      <c r="U20" s="90">
        <v>94681</v>
      </c>
      <c r="V20" s="12">
        <v>2470648</v>
      </c>
      <c r="W20" s="2">
        <v>2396675</v>
      </c>
      <c r="X20" s="23">
        <v>73973</v>
      </c>
      <c r="Y20" s="12">
        <v>2256124</v>
      </c>
      <c r="Z20" s="2">
        <f t="shared" si="0"/>
        <v>2183346</v>
      </c>
      <c r="AA20" s="23">
        <v>72778</v>
      </c>
      <c r="AB20" s="417">
        <v>2248949</v>
      </c>
      <c r="AC20" s="415">
        <f t="shared" si="1"/>
        <v>2175415</v>
      </c>
      <c r="AD20" s="418">
        <v>73534</v>
      </c>
      <c r="AE20" s="495">
        <v>1957413</v>
      </c>
      <c r="AF20" s="492">
        <v>1888276</v>
      </c>
      <c r="AG20" s="496">
        <v>69137</v>
      </c>
      <c r="AH20" s="758">
        <v>1643794</v>
      </c>
      <c r="AI20" s="759">
        <v>1594851</v>
      </c>
      <c r="AJ20" s="761">
        <v>48943</v>
      </c>
      <c r="AK20" s="491">
        <v>1715532</v>
      </c>
      <c r="AL20" s="865">
        <v>1660843</v>
      </c>
      <c r="AM20" s="866">
        <v>54689</v>
      </c>
      <c r="AN20" s="494">
        <v>2371594</v>
      </c>
      <c r="AO20" s="851">
        <f t="shared" si="14"/>
        <v>2285380</v>
      </c>
      <c r="AP20" s="853">
        <v>86214</v>
      </c>
      <c r="AQ20" s="283">
        <f t="shared" si="2"/>
        <v>0.28536485935589079</v>
      </c>
      <c r="AR20" s="10">
        <f t="shared" si="3"/>
        <v>0.32909559467573957</v>
      </c>
      <c r="AS20" s="26">
        <f t="shared" si="4"/>
        <v>0.4025026829848421</v>
      </c>
      <c r="AT20" s="1">
        <f t="shared" si="5"/>
        <v>0.40785978535331729</v>
      </c>
      <c r="AU20" s="1">
        <f t="shared" si="6"/>
        <v>1.8739560618746403</v>
      </c>
      <c r="AV20" s="15">
        <f t="shared" si="7"/>
        <v>3.8671286913575411</v>
      </c>
      <c r="AW20" s="15">
        <f t="shared" si="8"/>
        <v>2.9940728100482139</v>
      </c>
      <c r="AX20" s="403">
        <f t="shared" si="9"/>
        <v>3.2257978728119552</v>
      </c>
      <c r="AY20" s="402">
        <f t="shared" si="10"/>
        <v>3.2697050933569414</v>
      </c>
      <c r="AZ20" s="15">
        <f t="shared" si="11"/>
        <v>3.5320599178609724</v>
      </c>
      <c r="BA20" s="15">
        <f t="shared" si="12"/>
        <v>2.9774412122200227</v>
      </c>
      <c r="BB20" s="15">
        <f t="shared" si="13"/>
        <v>3.1878740822089009</v>
      </c>
    </row>
    <row r="21" spans="1:54" ht="15.75" customHeight="1" x14ac:dyDescent="0.15">
      <c r="A21" s="9">
        <v>18</v>
      </c>
      <c r="B21" s="478" t="s">
        <v>28</v>
      </c>
      <c r="C21" s="161" t="s">
        <v>30</v>
      </c>
      <c r="D21" s="12">
        <v>853000</v>
      </c>
      <c r="E21" s="2">
        <v>817000</v>
      </c>
      <c r="F21" s="23">
        <v>36000</v>
      </c>
      <c r="G21" s="89">
        <v>820736</v>
      </c>
      <c r="H21" s="2">
        <v>784736</v>
      </c>
      <c r="I21" s="90">
        <v>36000</v>
      </c>
      <c r="J21" s="12">
        <v>858503</v>
      </c>
      <c r="K21" s="2">
        <v>823503</v>
      </c>
      <c r="L21" s="23">
        <v>35000</v>
      </c>
      <c r="M21" s="91">
        <v>894234</v>
      </c>
      <c r="N21" s="2">
        <v>859234</v>
      </c>
      <c r="O21" s="90">
        <v>35000</v>
      </c>
      <c r="P21" s="3">
        <v>853710</v>
      </c>
      <c r="Q21" s="2">
        <v>818710</v>
      </c>
      <c r="R21" s="23">
        <v>35000</v>
      </c>
      <c r="S21" s="89">
        <v>897060</v>
      </c>
      <c r="T21" s="2">
        <v>862060</v>
      </c>
      <c r="U21" s="90">
        <v>35000</v>
      </c>
      <c r="V21" s="12">
        <v>871126</v>
      </c>
      <c r="W21" s="2">
        <v>836126</v>
      </c>
      <c r="X21" s="23">
        <v>35000</v>
      </c>
      <c r="Y21" s="12">
        <v>836767</v>
      </c>
      <c r="Z21" s="2">
        <f t="shared" si="0"/>
        <v>811909</v>
      </c>
      <c r="AA21" s="23">
        <v>24858</v>
      </c>
      <c r="AB21" s="417">
        <v>920558</v>
      </c>
      <c r="AC21" s="415">
        <f t="shared" si="1"/>
        <v>885667</v>
      </c>
      <c r="AD21" s="418">
        <v>34891</v>
      </c>
      <c r="AE21" s="495">
        <v>1100707</v>
      </c>
      <c r="AF21" s="492">
        <v>1025287</v>
      </c>
      <c r="AG21" s="496">
        <v>75420</v>
      </c>
      <c r="AH21" s="758">
        <v>873172</v>
      </c>
      <c r="AI21" s="759">
        <v>820459</v>
      </c>
      <c r="AJ21" s="761">
        <v>52713</v>
      </c>
      <c r="AK21" s="491">
        <v>954853</v>
      </c>
      <c r="AL21" s="865">
        <v>900895</v>
      </c>
      <c r="AM21" s="866">
        <v>53958</v>
      </c>
      <c r="AN21" s="494">
        <v>1205203</v>
      </c>
      <c r="AO21" s="851">
        <f t="shared" si="14"/>
        <v>1130890</v>
      </c>
      <c r="AP21" s="853">
        <v>74313</v>
      </c>
      <c r="AQ21" s="283">
        <f t="shared" si="2"/>
        <v>4.2203985932004686</v>
      </c>
      <c r="AR21" s="10">
        <f t="shared" si="3"/>
        <v>4.386306924516532</v>
      </c>
      <c r="AS21" s="26">
        <f t="shared" si="4"/>
        <v>4.0768640295957033</v>
      </c>
      <c r="AT21" s="1">
        <f t="shared" si="5"/>
        <v>3.9139643538492161</v>
      </c>
      <c r="AU21" s="1">
        <f t="shared" si="6"/>
        <v>4.0997528434714363</v>
      </c>
      <c r="AV21" s="15">
        <f t="shared" si="7"/>
        <v>3.9016342273649482</v>
      </c>
      <c r="AW21" s="15">
        <f t="shared" si="8"/>
        <v>4.0177884714725538</v>
      </c>
      <c r="AX21" s="403">
        <f t="shared" si="9"/>
        <v>2.9707194475881575</v>
      </c>
      <c r="AY21" s="402">
        <f t="shared" si="10"/>
        <v>3.7902011606004185</v>
      </c>
      <c r="AZ21" s="15">
        <f t="shared" si="11"/>
        <v>6.8519596949960349</v>
      </c>
      <c r="BA21" s="15">
        <f t="shared" si="12"/>
        <v>6.0369549183895037</v>
      </c>
      <c r="BB21" s="15">
        <f t="shared" si="13"/>
        <v>5.650922183833532</v>
      </c>
    </row>
    <row r="22" spans="1:54" ht="15.75" customHeight="1" x14ac:dyDescent="0.15">
      <c r="A22" s="9">
        <v>19</v>
      </c>
      <c r="B22" s="478" t="s">
        <v>28</v>
      </c>
      <c r="C22" s="161" t="s">
        <v>29</v>
      </c>
      <c r="D22" s="12">
        <v>3285000</v>
      </c>
      <c r="E22" s="2">
        <v>3060000</v>
      </c>
      <c r="F22" s="23">
        <v>225000</v>
      </c>
      <c r="G22" s="89">
        <v>3191938</v>
      </c>
      <c r="H22" s="2">
        <v>2978359</v>
      </c>
      <c r="I22" s="90">
        <v>213579</v>
      </c>
      <c r="J22" s="12">
        <v>3244301</v>
      </c>
      <c r="K22" s="2">
        <v>3043024</v>
      </c>
      <c r="L22" s="23">
        <v>201277</v>
      </c>
      <c r="M22" s="91">
        <v>3157219</v>
      </c>
      <c r="N22" s="2">
        <v>2957131</v>
      </c>
      <c r="O22" s="90">
        <v>200088</v>
      </c>
      <c r="P22" s="3">
        <v>3431120</v>
      </c>
      <c r="Q22" s="2">
        <v>3215026</v>
      </c>
      <c r="R22" s="23">
        <v>216094</v>
      </c>
      <c r="S22" s="89">
        <v>3479863</v>
      </c>
      <c r="T22" s="2">
        <v>3322262</v>
      </c>
      <c r="U22" s="90">
        <v>157601</v>
      </c>
      <c r="V22" s="12">
        <v>3356999</v>
      </c>
      <c r="W22" s="2">
        <v>3149926</v>
      </c>
      <c r="X22" s="23">
        <v>207073</v>
      </c>
      <c r="Y22" s="12">
        <v>3338759</v>
      </c>
      <c r="Z22" s="2">
        <f t="shared" si="0"/>
        <v>3145343</v>
      </c>
      <c r="AA22" s="23">
        <v>193416</v>
      </c>
      <c r="AB22" s="417">
        <v>3500170</v>
      </c>
      <c r="AC22" s="415">
        <f t="shared" si="1"/>
        <v>3308370</v>
      </c>
      <c r="AD22" s="418">
        <v>191800</v>
      </c>
      <c r="AE22" s="495">
        <v>3411992</v>
      </c>
      <c r="AF22" s="492">
        <v>3254343</v>
      </c>
      <c r="AG22" s="496">
        <v>157649</v>
      </c>
      <c r="AH22" s="758">
        <v>2648003</v>
      </c>
      <c r="AI22" s="759">
        <v>2592154</v>
      </c>
      <c r="AJ22" s="761">
        <v>55849</v>
      </c>
      <c r="AK22" s="491">
        <v>2760140</v>
      </c>
      <c r="AL22" s="865">
        <v>2674123</v>
      </c>
      <c r="AM22" s="866">
        <v>86017</v>
      </c>
      <c r="AN22" s="494">
        <v>3168665</v>
      </c>
      <c r="AO22" s="851">
        <f t="shared" si="14"/>
        <v>3053553</v>
      </c>
      <c r="AP22" s="853">
        <v>115112</v>
      </c>
      <c r="AQ22" s="283">
        <f t="shared" si="2"/>
        <v>6.8493150684931505</v>
      </c>
      <c r="AR22" s="10">
        <f t="shared" si="3"/>
        <v>6.6912013955158276</v>
      </c>
      <c r="AS22" s="26">
        <f t="shared" si="4"/>
        <v>6.2040174447438758</v>
      </c>
      <c r="AT22" s="1">
        <f t="shared" si="5"/>
        <v>6.3374761142638496</v>
      </c>
      <c r="AU22" s="1">
        <f t="shared" si="6"/>
        <v>6.2980601086525683</v>
      </c>
      <c r="AV22" s="15">
        <f t="shared" si="7"/>
        <v>4.5289426623979159</v>
      </c>
      <c r="AW22" s="15">
        <f t="shared" si="8"/>
        <v>6.1683962372345063</v>
      </c>
      <c r="AX22" s="403">
        <f t="shared" si="9"/>
        <v>5.7930506514546272</v>
      </c>
      <c r="AY22" s="402">
        <f t="shared" si="10"/>
        <v>5.4797338414991268</v>
      </c>
      <c r="AZ22" s="15">
        <f t="shared" si="11"/>
        <v>4.6204387349091087</v>
      </c>
      <c r="BA22" s="15">
        <f t="shared" si="12"/>
        <v>2.1090988189968063</v>
      </c>
      <c r="BB22" s="15">
        <f t="shared" si="13"/>
        <v>3.116399892759063</v>
      </c>
    </row>
    <row r="23" spans="1:54" ht="15.75" customHeight="1" x14ac:dyDescent="0.15">
      <c r="A23" s="9">
        <v>20</v>
      </c>
      <c r="B23" s="478" t="s">
        <v>28</v>
      </c>
      <c r="C23" s="161" t="s">
        <v>27</v>
      </c>
      <c r="D23" s="12">
        <v>822000</v>
      </c>
      <c r="E23" s="2">
        <v>774000</v>
      </c>
      <c r="F23" s="23">
        <v>48000</v>
      </c>
      <c r="G23" s="89">
        <v>809638</v>
      </c>
      <c r="H23" s="2">
        <v>763638</v>
      </c>
      <c r="I23" s="90">
        <v>46000</v>
      </c>
      <c r="J23" s="12">
        <v>997064</v>
      </c>
      <c r="K23" s="2">
        <v>950464</v>
      </c>
      <c r="L23" s="23">
        <v>46600</v>
      </c>
      <c r="M23" s="91">
        <v>1077739</v>
      </c>
      <c r="N23" s="2">
        <v>1030339</v>
      </c>
      <c r="O23" s="90">
        <v>47400</v>
      </c>
      <c r="P23" s="3">
        <v>1143336</v>
      </c>
      <c r="Q23" s="2">
        <v>1097736</v>
      </c>
      <c r="R23" s="23">
        <v>45600</v>
      </c>
      <c r="S23" s="89">
        <v>1153050</v>
      </c>
      <c r="T23" s="2">
        <v>1111850</v>
      </c>
      <c r="U23" s="90">
        <v>41200</v>
      </c>
      <c r="V23" s="12">
        <v>1159415</v>
      </c>
      <c r="W23" s="2">
        <v>1118915</v>
      </c>
      <c r="X23" s="23">
        <v>40500</v>
      </c>
      <c r="Y23" s="12">
        <v>1068062</v>
      </c>
      <c r="Z23" s="2">
        <f t="shared" si="0"/>
        <v>1030562</v>
      </c>
      <c r="AA23" s="23">
        <v>37500</v>
      </c>
      <c r="AB23" s="417">
        <v>1101046</v>
      </c>
      <c r="AC23" s="415">
        <f t="shared" si="1"/>
        <v>1088267</v>
      </c>
      <c r="AD23" s="418">
        <v>12779</v>
      </c>
      <c r="AE23" s="495">
        <v>1038347</v>
      </c>
      <c r="AF23" s="492">
        <v>1021368</v>
      </c>
      <c r="AG23" s="496">
        <v>16979</v>
      </c>
      <c r="AH23" s="758">
        <v>829315</v>
      </c>
      <c r="AI23" s="759">
        <v>817566</v>
      </c>
      <c r="AJ23" s="761">
        <v>11749</v>
      </c>
      <c r="AK23" s="491">
        <v>798177</v>
      </c>
      <c r="AL23" s="865">
        <v>785745</v>
      </c>
      <c r="AM23" s="866">
        <v>12432</v>
      </c>
      <c r="AN23" s="494">
        <v>911410</v>
      </c>
      <c r="AO23" s="851">
        <f t="shared" si="14"/>
        <v>892345</v>
      </c>
      <c r="AP23" s="853">
        <v>19065</v>
      </c>
      <c r="AQ23" s="283">
        <f t="shared" si="2"/>
        <v>5.8394160583941606</v>
      </c>
      <c r="AR23" s="10">
        <f t="shared" si="3"/>
        <v>5.681551508204902</v>
      </c>
      <c r="AS23" s="26">
        <f t="shared" si="4"/>
        <v>4.6737220479327304</v>
      </c>
      <c r="AT23" s="1">
        <f t="shared" si="5"/>
        <v>4.3980963851173618</v>
      </c>
      <c r="AU23" s="1">
        <f t="shared" si="6"/>
        <v>3.988328890195008</v>
      </c>
      <c r="AV23" s="15">
        <f t="shared" si="7"/>
        <v>3.5731321278348731</v>
      </c>
      <c r="AW23" s="15">
        <f t="shared" si="8"/>
        <v>3.4931409374555273</v>
      </c>
      <c r="AX23" s="403">
        <f t="shared" si="9"/>
        <v>3.5110321310935131</v>
      </c>
      <c r="AY23" s="402">
        <f t="shared" si="10"/>
        <v>1.1606236251709736</v>
      </c>
      <c r="AZ23" s="15">
        <f t="shared" si="11"/>
        <v>1.6351951707858741</v>
      </c>
      <c r="BA23" s="15">
        <f t="shared" si="12"/>
        <v>1.4167113822853801</v>
      </c>
      <c r="BB23" s="15">
        <f t="shared" si="13"/>
        <v>1.5575492653885039</v>
      </c>
    </row>
    <row r="24" spans="1:54" ht="15.75" customHeight="1" x14ac:dyDescent="0.15">
      <c r="A24" s="9">
        <v>21</v>
      </c>
      <c r="B24" s="478" t="s">
        <v>23</v>
      </c>
      <c r="C24" s="161" t="s">
        <v>26</v>
      </c>
      <c r="D24" s="12">
        <v>7734000</v>
      </c>
      <c r="E24" s="2">
        <v>4973000</v>
      </c>
      <c r="F24" s="23">
        <v>2761000</v>
      </c>
      <c r="G24" s="89">
        <v>8786731</v>
      </c>
      <c r="H24" s="2">
        <v>5692428</v>
      </c>
      <c r="I24" s="90">
        <v>3094303</v>
      </c>
      <c r="J24" s="12">
        <v>8027537</v>
      </c>
      <c r="K24" s="2">
        <v>5555057</v>
      </c>
      <c r="L24" s="23">
        <v>2472480</v>
      </c>
      <c r="M24" s="91">
        <v>8922112</v>
      </c>
      <c r="N24" s="2">
        <v>6361466</v>
      </c>
      <c r="O24" s="90">
        <v>2560646</v>
      </c>
      <c r="P24" s="3">
        <v>9037780</v>
      </c>
      <c r="Q24" s="2">
        <v>8251493</v>
      </c>
      <c r="R24" s="23">
        <v>786287</v>
      </c>
      <c r="S24" s="89">
        <v>11813343</v>
      </c>
      <c r="T24" s="2">
        <v>10100408</v>
      </c>
      <c r="U24" s="90">
        <v>1712935</v>
      </c>
      <c r="V24" s="12">
        <v>10162658</v>
      </c>
      <c r="W24" s="2">
        <v>8872000</v>
      </c>
      <c r="X24" s="23">
        <v>1290658</v>
      </c>
      <c r="Y24" s="12">
        <v>9780653</v>
      </c>
      <c r="Z24" s="2">
        <f t="shared" si="0"/>
        <v>8743904</v>
      </c>
      <c r="AA24" s="23">
        <v>1036749</v>
      </c>
      <c r="AB24" s="417">
        <v>9036379</v>
      </c>
      <c r="AC24" s="415">
        <f t="shared" si="1"/>
        <v>7635740</v>
      </c>
      <c r="AD24" s="418">
        <v>1400639</v>
      </c>
      <c r="AE24" s="495">
        <v>9141989</v>
      </c>
      <c r="AF24" s="492">
        <v>8200364</v>
      </c>
      <c r="AG24" s="496">
        <v>941625</v>
      </c>
      <c r="AH24" s="758">
        <v>3211704</v>
      </c>
      <c r="AI24" s="759">
        <v>2772453</v>
      </c>
      <c r="AJ24" s="761">
        <v>439251</v>
      </c>
      <c r="AK24" s="491">
        <v>4155653</v>
      </c>
      <c r="AL24" s="865">
        <v>3507371</v>
      </c>
      <c r="AM24" s="866">
        <v>648282</v>
      </c>
      <c r="AN24" s="494">
        <v>6953302</v>
      </c>
      <c r="AO24" s="851">
        <f t="shared" si="14"/>
        <v>5659988</v>
      </c>
      <c r="AP24" s="853">
        <v>1293314</v>
      </c>
      <c r="AQ24" s="283">
        <f t="shared" si="2"/>
        <v>35.699508663046288</v>
      </c>
      <c r="AR24" s="10">
        <f t="shared" si="3"/>
        <v>35.215633663987212</v>
      </c>
      <c r="AS24" s="26">
        <f t="shared" si="4"/>
        <v>30.79998260985904</v>
      </c>
      <c r="AT24" s="1">
        <f t="shared" si="5"/>
        <v>28.699998386032366</v>
      </c>
      <c r="AU24" s="1">
        <f t="shared" si="6"/>
        <v>8.7000015490529758</v>
      </c>
      <c r="AV24" s="15">
        <f t="shared" si="7"/>
        <v>14.500002243226156</v>
      </c>
      <c r="AW24" s="15">
        <f t="shared" si="8"/>
        <v>12.700004270536311</v>
      </c>
      <c r="AX24" s="403">
        <f t="shared" si="9"/>
        <v>10.599997771109965</v>
      </c>
      <c r="AY24" s="402">
        <f t="shared" si="10"/>
        <v>15.500002821926792</v>
      </c>
      <c r="AZ24" s="15">
        <f t="shared" si="11"/>
        <v>10.30000145482564</v>
      </c>
      <c r="BA24" s="15">
        <f t="shared" si="12"/>
        <v>13.676571689047309</v>
      </c>
      <c r="BB24" s="15">
        <f t="shared" si="13"/>
        <v>15.600003176396104</v>
      </c>
    </row>
    <row r="25" spans="1:54" ht="15.75" customHeight="1" x14ac:dyDescent="0.15">
      <c r="A25" s="9">
        <v>22</v>
      </c>
      <c r="B25" s="478" t="s">
        <v>23</v>
      </c>
      <c r="C25" s="161" t="s">
        <v>25</v>
      </c>
      <c r="D25" s="12">
        <v>550000</v>
      </c>
      <c r="E25" s="2">
        <v>511000</v>
      </c>
      <c r="F25" s="23">
        <v>39000</v>
      </c>
      <c r="G25" s="89">
        <v>589745</v>
      </c>
      <c r="H25" s="2">
        <v>549627</v>
      </c>
      <c r="I25" s="90">
        <v>40118</v>
      </c>
      <c r="J25" s="12">
        <v>600039</v>
      </c>
      <c r="K25" s="2">
        <v>557207</v>
      </c>
      <c r="L25" s="23">
        <v>42832</v>
      </c>
      <c r="M25" s="91">
        <v>563373</v>
      </c>
      <c r="N25" s="2">
        <v>519774</v>
      </c>
      <c r="O25" s="90">
        <v>43599</v>
      </c>
      <c r="P25" s="3">
        <v>560292</v>
      </c>
      <c r="Q25" s="2">
        <v>516783</v>
      </c>
      <c r="R25" s="23">
        <v>43509</v>
      </c>
      <c r="S25" s="89">
        <v>604172</v>
      </c>
      <c r="T25" s="2">
        <v>556538</v>
      </c>
      <c r="U25" s="90">
        <v>47634</v>
      </c>
      <c r="V25" s="12">
        <v>558101</v>
      </c>
      <c r="W25" s="2">
        <v>509387</v>
      </c>
      <c r="X25" s="23">
        <v>48714</v>
      </c>
      <c r="Y25" s="12">
        <v>634940</v>
      </c>
      <c r="Z25" s="2">
        <f t="shared" si="0"/>
        <v>585536</v>
      </c>
      <c r="AA25" s="23">
        <v>49404</v>
      </c>
      <c r="AB25" s="417">
        <v>741898</v>
      </c>
      <c r="AC25" s="415">
        <f t="shared" si="1"/>
        <v>694844</v>
      </c>
      <c r="AD25" s="418">
        <v>47054</v>
      </c>
      <c r="AE25" s="495">
        <v>682067</v>
      </c>
      <c r="AF25" s="492">
        <v>652142</v>
      </c>
      <c r="AG25" s="496">
        <v>29925</v>
      </c>
      <c r="AH25" s="758">
        <v>594897</v>
      </c>
      <c r="AI25" s="759">
        <v>550389</v>
      </c>
      <c r="AJ25" s="761">
        <v>44508</v>
      </c>
      <c r="AK25" s="491">
        <v>665855</v>
      </c>
      <c r="AL25" s="865">
        <v>618111</v>
      </c>
      <c r="AM25" s="866">
        <v>47744</v>
      </c>
      <c r="AN25" s="494">
        <v>690019</v>
      </c>
      <c r="AO25" s="851">
        <f t="shared" si="14"/>
        <v>637617</v>
      </c>
      <c r="AP25" s="853">
        <v>52402</v>
      </c>
      <c r="AQ25" s="283">
        <f t="shared" si="2"/>
        <v>7.0909090909090908</v>
      </c>
      <c r="AR25" s="10">
        <f t="shared" si="3"/>
        <v>6.8026011242147035</v>
      </c>
      <c r="AS25" s="26">
        <f t="shared" si="4"/>
        <v>7.1382026834922394</v>
      </c>
      <c r="AT25" s="1">
        <f t="shared" si="5"/>
        <v>7.738922525573642</v>
      </c>
      <c r="AU25" s="1">
        <f t="shared" si="6"/>
        <v>7.7654151763723203</v>
      </c>
      <c r="AV25" s="15">
        <f t="shared" si="7"/>
        <v>7.8841786775951217</v>
      </c>
      <c r="AW25" s="15">
        <f t="shared" si="8"/>
        <v>8.7285276320952665</v>
      </c>
      <c r="AX25" s="403">
        <f t="shared" si="9"/>
        <v>7.7808926827731755</v>
      </c>
      <c r="AY25" s="402">
        <f t="shared" si="10"/>
        <v>6.3423812976986058</v>
      </c>
      <c r="AZ25" s="15">
        <f t="shared" si="11"/>
        <v>4.3873988918977167</v>
      </c>
      <c r="BA25" s="15">
        <f t="shared" si="12"/>
        <v>7.4816312739852435</v>
      </c>
      <c r="BB25" s="15">
        <f t="shared" si="13"/>
        <v>7.1703298766247912</v>
      </c>
    </row>
    <row r="26" spans="1:54" ht="15.75" customHeight="1" x14ac:dyDescent="0.15">
      <c r="A26" s="9">
        <v>23</v>
      </c>
      <c r="B26" s="478" t="s">
        <v>23</v>
      </c>
      <c r="C26" s="162" t="s">
        <v>24</v>
      </c>
      <c r="D26" s="12">
        <v>154000</v>
      </c>
      <c r="E26" s="2">
        <v>150000</v>
      </c>
      <c r="F26" s="23">
        <v>4000</v>
      </c>
      <c r="G26" s="89">
        <v>162957</v>
      </c>
      <c r="H26" s="2">
        <v>158278</v>
      </c>
      <c r="I26" s="90">
        <v>4679</v>
      </c>
      <c r="J26" s="12">
        <v>147408</v>
      </c>
      <c r="K26" s="2">
        <v>145958</v>
      </c>
      <c r="L26" s="23">
        <v>1450</v>
      </c>
      <c r="M26" s="91">
        <v>118295</v>
      </c>
      <c r="N26" s="2">
        <v>115078</v>
      </c>
      <c r="O26" s="90">
        <v>3217</v>
      </c>
      <c r="P26" s="3">
        <v>87560</v>
      </c>
      <c r="Q26" s="2">
        <v>85128</v>
      </c>
      <c r="R26" s="23">
        <v>2432</v>
      </c>
      <c r="S26" s="89">
        <v>114018</v>
      </c>
      <c r="T26" s="2">
        <v>111285</v>
      </c>
      <c r="U26" s="90">
        <v>2733</v>
      </c>
      <c r="V26" s="12">
        <v>167169</v>
      </c>
      <c r="W26" s="2">
        <v>164462</v>
      </c>
      <c r="X26" s="23">
        <v>2707</v>
      </c>
      <c r="Y26" s="12">
        <v>149731</v>
      </c>
      <c r="Z26" s="2">
        <f t="shared" si="0"/>
        <v>146794</v>
      </c>
      <c r="AA26" s="23">
        <v>2937</v>
      </c>
      <c r="AB26" s="417">
        <v>130767</v>
      </c>
      <c r="AC26" s="415">
        <f t="shared" si="1"/>
        <v>128131</v>
      </c>
      <c r="AD26" s="418">
        <v>2636</v>
      </c>
      <c r="AE26" s="495">
        <v>126057</v>
      </c>
      <c r="AF26" s="492">
        <v>123823</v>
      </c>
      <c r="AG26" s="496">
        <v>2234</v>
      </c>
      <c r="AH26" s="758">
        <v>85431</v>
      </c>
      <c r="AI26" s="759">
        <v>82723</v>
      </c>
      <c r="AJ26" s="761">
        <v>2708</v>
      </c>
      <c r="AK26" s="491">
        <v>101010</v>
      </c>
      <c r="AL26" s="865">
        <v>98494</v>
      </c>
      <c r="AM26" s="866">
        <v>2516</v>
      </c>
      <c r="AN26" s="494">
        <v>108227</v>
      </c>
      <c r="AO26" s="851">
        <f t="shared" si="14"/>
        <v>104730</v>
      </c>
      <c r="AP26" s="853">
        <v>3497</v>
      </c>
      <c r="AQ26" s="283">
        <f t="shared" si="2"/>
        <v>2.5974025974025974</v>
      </c>
      <c r="AR26" s="10">
        <f t="shared" si="3"/>
        <v>2.8713096092834305</v>
      </c>
      <c r="AS26" s="26">
        <f t="shared" si="4"/>
        <v>0.9836643872788452</v>
      </c>
      <c r="AT26" s="1">
        <f t="shared" si="5"/>
        <v>2.7194725051777335</v>
      </c>
      <c r="AU26" s="1">
        <f t="shared" si="6"/>
        <v>2.7775239835541345</v>
      </c>
      <c r="AV26" s="15">
        <f t="shared" si="7"/>
        <v>2.3969899489554281</v>
      </c>
      <c r="AW26" s="15">
        <f t="shared" si="8"/>
        <v>1.6193193714145564</v>
      </c>
      <c r="AX26" s="403">
        <f t="shared" si="9"/>
        <v>1.9615176549946236</v>
      </c>
      <c r="AY26" s="402">
        <f t="shared" si="10"/>
        <v>2.015799093043352</v>
      </c>
      <c r="AZ26" s="15">
        <f t="shared" si="11"/>
        <v>1.7722141570876666</v>
      </c>
      <c r="BA26" s="15">
        <f t="shared" si="12"/>
        <v>3.1698095539090025</v>
      </c>
      <c r="BB26" s="15">
        <f t="shared" si="13"/>
        <v>2.4908424908424909</v>
      </c>
    </row>
    <row r="27" spans="1:54" ht="15.75" customHeight="1" x14ac:dyDescent="0.15">
      <c r="A27" s="9">
        <v>24</v>
      </c>
      <c r="B27" s="478" t="s">
        <v>23</v>
      </c>
      <c r="C27" s="161" t="s">
        <v>22</v>
      </c>
      <c r="D27" s="12">
        <v>224000</v>
      </c>
      <c r="E27" s="2">
        <v>217000</v>
      </c>
      <c r="F27" s="23">
        <v>7000</v>
      </c>
      <c r="G27" s="89">
        <v>228525</v>
      </c>
      <c r="H27" s="2">
        <v>221225</v>
      </c>
      <c r="I27" s="90">
        <v>7300</v>
      </c>
      <c r="J27" s="12">
        <v>234817</v>
      </c>
      <c r="K27" s="2">
        <v>227517</v>
      </c>
      <c r="L27" s="23">
        <v>7300</v>
      </c>
      <c r="M27" s="91">
        <v>248072</v>
      </c>
      <c r="N27" s="2">
        <v>240772</v>
      </c>
      <c r="O27" s="90">
        <v>7300</v>
      </c>
      <c r="P27" s="3">
        <v>336571</v>
      </c>
      <c r="Q27" s="2">
        <v>329271</v>
      </c>
      <c r="R27" s="23">
        <v>7300</v>
      </c>
      <c r="S27" s="89">
        <v>346680</v>
      </c>
      <c r="T27" s="2">
        <v>339380</v>
      </c>
      <c r="U27" s="90">
        <v>7300</v>
      </c>
      <c r="V27" s="12">
        <v>414987</v>
      </c>
      <c r="W27" s="2">
        <v>407687</v>
      </c>
      <c r="X27" s="23">
        <v>7300</v>
      </c>
      <c r="Y27" s="12">
        <v>397198</v>
      </c>
      <c r="Z27" s="2">
        <f t="shared" si="0"/>
        <v>389898</v>
      </c>
      <c r="AA27" s="23">
        <v>7300</v>
      </c>
      <c r="AB27" s="417">
        <v>419417</v>
      </c>
      <c r="AC27" s="415">
        <f t="shared" si="1"/>
        <v>412117</v>
      </c>
      <c r="AD27" s="418">
        <v>7300</v>
      </c>
      <c r="AE27" s="495">
        <v>416024</v>
      </c>
      <c r="AF27" s="492">
        <v>408724</v>
      </c>
      <c r="AG27" s="496">
        <v>7300</v>
      </c>
      <c r="AH27" s="758">
        <v>408360</v>
      </c>
      <c r="AI27" s="759">
        <v>400560</v>
      </c>
      <c r="AJ27" s="761">
        <v>7800</v>
      </c>
      <c r="AK27" s="491">
        <v>489088</v>
      </c>
      <c r="AL27" s="865">
        <v>481288</v>
      </c>
      <c r="AM27" s="866">
        <v>7800</v>
      </c>
      <c r="AN27" s="494">
        <v>604379</v>
      </c>
      <c r="AO27" s="851">
        <f t="shared" si="14"/>
        <v>596579</v>
      </c>
      <c r="AP27" s="853">
        <v>7800</v>
      </c>
      <c r="AQ27" s="283">
        <f t="shared" si="2"/>
        <v>3.125</v>
      </c>
      <c r="AR27" s="10">
        <f t="shared" si="3"/>
        <v>3.1943988622688981</v>
      </c>
      <c r="AS27" s="26">
        <f t="shared" si="4"/>
        <v>3.1088038770617121</v>
      </c>
      <c r="AT27" s="1">
        <f t="shared" si="5"/>
        <v>2.9426940565642234</v>
      </c>
      <c r="AU27" s="1">
        <f t="shared" si="6"/>
        <v>2.1689331522917898</v>
      </c>
      <c r="AV27" s="15">
        <f t="shared" si="7"/>
        <v>2.1056882427598937</v>
      </c>
      <c r="AW27" s="15">
        <f t="shared" si="8"/>
        <v>1.7590912486415238</v>
      </c>
      <c r="AX27" s="403">
        <f t="shared" si="9"/>
        <v>1.8378743095383159</v>
      </c>
      <c r="AY27" s="402">
        <f t="shared" si="10"/>
        <v>1.7405112334502415</v>
      </c>
      <c r="AZ27" s="15">
        <f t="shared" si="11"/>
        <v>1.7547064592427359</v>
      </c>
      <c r="BA27" s="15">
        <f t="shared" si="12"/>
        <v>1.9100793417572732</v>
      </c>
      <c r="BB27" s="15">
        <f t="shared" si="13"/>
        <v>1.5948050248626013</v>
      </c>
    </row>
    <row r="28" spans="1:54" ht="15.75" customHeight="1" x14ac:dyDescent="0.15">
      <c r="A28" s="9">
        <v>25</v>
      </c>
      <c r="B28" s="478" t="s">
        <v>15</v>
      </c>
      <c r="C28" s="161" t="s">
        <v>21</v>
      </c>
      <c r="D28" s="12">
        <v>746000</v>
      </c>
      <c r="E28" s="2">
        <v>637000</v>
      </c>
      <c r="F28" s="23">
        <v>109000</v>
      </c>
      <c r="G28" s="89">
        <v>620957</v>
      </c>
      <c r="H28" s="2">
        <v>502218</v>
      </c>
      <c r="I28" s="90">
        <v>118739</v>
      </c>
      <c r="J28" s="12">
        <v>719946</v>
      </c>
      <c r="K28" s="2">
        <v>599208</v>
      </c>
      <c r="L28" s="23">
        <v>120738</v>
      </c>
      <c r="M28" s="91">
        <v>714519</v>
      </c>
      <c r="N28" s="2">
        <v>593204</v>
      </c>
      <c r="O28" s="90">
        <v>121315</v>
      </c>
      <c r="P28" s="3">
        <v>717691</v>
      </c>
      <c r="Q28" s="2">
        <v>604480</v>
      </c>
      <c r="R28" s="23">
        <v>113211</v>
      </c>
      <c r="S28" s="89">
        <v>664855</v>
      </c>
      <c r="T28" s="2">
        <v>558953</v>
      </c>
      <c r="U28" s="90">
        <v>105902</v>
      </c>
      <c r="V28" s="12">
        <v>638048</v>
      </c>
      <c r="W28" s="2">
        <v>535533</v>
      </c>
      <c r="X28" s="23">
        <v>102515</v>
      </c>
      <c r="Y28" s="12">
        <v>636751</v>
      </c>
      <c r="Z28" s="2">
        <f t="shared" si="0"/>
        <v>518594</v>
      </c>
      <c r="AA28" s="23">
        <v>118157</v>
      </c>
      <c r="AB28" s="417">
        <v>615600</v>
      </c>
      <c r="AC28" s="415">
        <f t="shared" si="1"/>
        <v>497697</v>
      </c>
      <c r="AD28" s="418">
        <v>117903</v>
      </c>
      <c r="AE28" s="495">
        <v>606867</v>
      </c>
      <c r="AF28" s="492">
        <v>483077</v>
      </c>
      <c r="AG28" s="496">
        <v>123790</v>
      </c>
      <c r="AH28" s="758">
        <v>381919</v>
      </c>
      <c r="AI28" s="759">
        <v>281427</v>
      </c>
      <c r="AJ28" s="761">
        <v>100492</v>
      </c>
      <c r="AK28" s="491">
        <v>402803</v>
      </c>
      <c r="AL28" s="865">
        <v>298890</v>
      </c>
      <c r="AM28" s="866">
        <v>103913</v>
      </c>
      <c r="AN28" s="494">
        <v>416423</v>
      </c>
      <c r="AO28" s="851">
        <f t="shared" si="14"/>
        <v>298743</v>
      </c>
      <c r="AP28" s="853">
        <v>117680</v>
      </c>
      <c r="AQ28" s="283">
        <f t="shared" si="2"/>
        <v>14.611260053619301</v>
      </c>
      <c r="AR28" s="10">
        <f t="shared" si="3"/>
        <v>19.121935979463956</v>
      </c>
      <c r="AS28" s="26">
        <f t="shared" si="4"/>
        <v>16.770424448500304</v>
      </c>
      <c r="AT28" s="1">
        <f t="shared" si="5"/>
        <v>16.978554804001014</v>
      </c>
      <c r="AU28" s="1">
        <f t="shared" si="6"/>
        <v>15.774337423765939</v>
      </c>
      <c r="AV28" s="15">
        <f t="shared" si="7"/>
        <v>15.928585932270947</v>
      </c>
      <c r="AW28" s="15">
        <f t="shared" si="8"/>
        <v>16.066973017703997</v>
      </c>
      <c r="AX28" s="403">
        <f t="shared" si="9"/>
        <v>18.556233127234979</v>
      </c>
      <c r="AY28" s="402">
        <f t="shared" si="10"/>
        <v>19.15253411306043</v>
      </c>
      <c r="AZ28" s="15">
        <f t="shared" si="11"/>
        <v>20.398209162798437</v>
      </c>
      <c r="BA28" s="15">
        <f t="shared" si="12"/>
        <v>26.3123856105614</v>
      </c>
      <c r="BB28" s="15">
        <f t="shared" si="13"/>
        <v>25.797474199546677</v>
      </c>
    </row>
    <row r="29" spans="1:54" ht="15.75" customHeight="1" x14ac:dyDescent="0.15">
      <c r="A29" s="9">
        <v>26</v>
      </c>
      <c r="B29" s="478" t="s">
        <v>15</v>
      </c>
      <c r="C29" s="161" t="s">
        <v>20</v>
      </c>
      <c r="D29" s="12">
        <v>1882000</v>
      </c>
      <c r="E29" s="2">
        <v>1790000</v>
      </c>
      <c r="F29" s="23">
        <v>92000</v>
      </c>
      <c r="G29" s="89">
        <v>1915247</v>
      </c>
      <c r="H29" s="2">
        <v>1858560</v>
      </c>
      <c r="I29" s="90">
        <v>56687</v>
      </c>
      <c r="J29" s="12">
        <v>2001014</v>
      </c>
      <c r="K29" s="2">
        <v>1948721</v>
      </c>
      <c r="L29" s="23">
        <v>52293</v>
      </c>
      <c r="M29" s="91">
        <v>2011035</v>
      </c>
      <c r="N29" s="2">
        <v>1964026</v>
      </c>
      <c r="O29" s="90">
        <v>47009</v>
      </c>
      <c r="P29" s="3">
        <v>2070959</v>
      </c>
      <c r="Q29" s="2">
        <v>2026893</v>
      </c>
      <c r="R29" s="23">
        <v>44066</v>
      </c>
      <c r="S29" s="89">
        <v>2132849</v>
      </c>
      <c r="T29" s="2">
        <v>2095732</v>
      </c>
      <c r="U29" s="90">
        <v>37117</v>
      </c>
      <c r="V29" s="12">
        <v>2181785</v>
      </c>
      <c r="W29" s="2">
        <v>2146080</v>
      </c>
      <c r="X29" s="23">
        <v>35705</v>
      </c>
      <c r="Y29" s="12">
        <v>2170287</v>
      </c>
      <c r="Z29" s="2">
        <f t="shared" si="0"/>
        <v>2124175</v>
      </c>
      <c r="AA29" s="23">
        <v>46112</v>
      </c>
      <c r="AB29" s="417">
        <v>2014034</v>
      </c>
      <c r="AC29" s="415">
        <f t="shared" si="1"/>
        <v>1963920</v>
      </c>
      <c r="AD29" s="418">
        <v>50114</v>
      </c>
      <c r="AE29" s="495">
        <v>1960195</v>
      </c>
      <c r="AF29" s="492">
        <v>1915893</v>
      </c>
      <c r="AG29" s="496">
        <v>44302</v>
      </c>
      <c r="AH29" s="758">
        <v>1126915</v>
      </c>
      <c r="AI29" s="759">
        <v>1105197</v>
      </c>
      <c r="AJ29" s="761">
        <v>21718</v>
      </c>
      <c r="AK29" s="491">
        <v>1278096</v>
      </c>
      <c r="AL29" s="865">
        <v>1249496</v>
      </c>
      <c r="AM29" s="866">
        <v>28600</v>
      </c>
      <c r="AN29" s="494">
        <v>1693380</v>
      </c>
      <c r="AO29" s="851">
        <f t="shared" si="14"/>
        <v>1654231</v>
      </c>
      <c r="AP29" s="853">
        <v>39149</v>
      </c>
      <c r="AQ29" s="283">
        <f t="shared" si="2"/>
        <v>4.8884165781083952</v>
      </c>
      <c r="AR29" s="10">
        <f t="shared" si="3"/>
        <v>2.9597749010963077</v>
      </c>
      <c r="AS29" s="26">
        <f t="shared" si="4"/>
        <v>2.6133250442025893</v>
      </c>
      <c r="AT29" s="1">
        <f t="shared" si="5"/>
        <v>2.3375525537844939</v>
      </c>
      <c r="AU29" s="1">
        <f t="shared" si="6"/>
        <v>2.1278064896504469</v>
      </c>
      <c r="AV29" s="15">
        <f t="shared" si="7"/>
        <v>1.7402544671469944</v>
      </c>
      <c r="AW29" s="15">
        <f t="shared" si="8"/>
        <v>1.636504055165839</v>
      </c>
      <c r="AX29" s="403">
        <f t="shared" si="9"/>
        <v>2.124695950351267</v>
      </c>
      <c r="AY29" s="402">
        <f t="shared" si="10"/>
        <v>2.4882400197811951</v>
      </c>
      <c r="AZ29" s="15">
        <f t="shared" si="11"/>
        <v>2.2600812674249244</v>
      </c>
      <c r="BA29" s="15">
        <f t="shared" si="12"/>
        <v>1.9272083520052532</v>
      </c>
      <c r="BB29" s="15">
        <f t="shared" si="13"/>
        <v>2.2377035840813209</v>
      </c>
    </row>
    <row r="30" spans="1:54" ht="15.75" customHeight="1" x14ac:dyDescent="0.15">
      <c r="A30" s="9">
        <v>27</v>
      </c>
      <c r="B30" s="478" t="s">
        <v>15</v>
      </c>
      <c r="C30" s="161" t="s">
        <v>19</v>
      </c>
      <c r="D30" s="12">
        <v>1472000</v>
      </c>
      <c r="E30" s="2">
        <v>1225000</v>
      </c>
      <c r="F30" s="23">
        <v>247000</v>
      </c>
      <c r="G30" s="89">
        <v>1433352</v>
      </c>
      <c r="H30" s="2">
        <v>1186210</v>
      </c>
      <c r="I30" s="90">
        <v>247142</v>
      </c>
      <c r="J30" s="12">
        <v>1487071</v>
      </c>
      <c r="K30" s="2">
        <v>1226379</v>
      </c>
      <c r="L30" s="23">
        <v>260692</v>
      </c>
      <c r="M30" s="91">
        <v>1503471</v>
      </c>
      <c r="N30" s="2">
        <v>1242176</v>
      </c>
      <c r="O30" s="90">
        <v>261295</v>
      </c>
      <c r="P30" s="3">
        <v>1500584</v>
      </c>
      <c r="Q30" s="2">
        <v>1209823</v>
      </c>
      <c r="R30" s="23">
        <v>290761</v>
      </c>
      <c r="S30" s="89">
        <v>1542360</v>
      </c>
      <c r="T30" s="2">
        <v>1226552</v>
      </c>
      <c r="U30" s="90">
        <v>315808</v>
      </c>
      <c r="V30" s="12">
        <v>1462479</v>
      </c>
      <c r="W30" s="2">
        <v>1155193</v>
      </c>
      <c r="X30" s="23">
        <v>307286</v>
      </c>
      <c r="Y30" s="12">
        <v>1489667</v>
      </c>
      <c r="Z30" s="2">
        <f t="shared" si="0"/>
        <v>1195350</v>
      </c>
      <c r="AA30" s="23">
        <v>294317</v>
      </c>
      <c r="AB30" s="417">
        <v>1413383</v>
      </c>
      <c r="AC30" s="415">
        <f t="shared" si="1"/>
        <v>1137144</v>
      </c>
      <c r="AD30" s="418">
        <v>276239</v>
      </c>
      <c r="AE30" s="495">
        <v>1500892</v>
      </c>
      <c r="AF30" s="492">
        <v>1220022</v>
      </c>
      <c r="AG30" s="496">
        <v>280870</v>
      </c>
      <c r="AH30" s="758">
        <v>736628</v>
      </c>
      <c r="AI30" s="759">
        <v>540047</v>
      </c>
      <c r="AJ30" s="761">
        <v>196581</v>
      </c>
      <c r="AK30" s="491">
        <v>993384</v>
      </c>
      <c r="AL30" s="865">
        <v>754977</v>
      </c>
      <c r="AM30" s="866">
        <v>238407</v>
      </c>
      <c r="AN30" s="494">
        <v>1091465</v>
      </c>
      <c r="AO30" s="851">
        <f t="shared" si="14"/>
        <v>711768</v>
      </c>
      <c r="AP30" s="853">
        <v>379697</v>
      </c>
      <c r="AQ30" s="283">
        <f t="shared" si="2"/>
        <v>16.779891304347828</v>
      </c>
      <c r="AR30" s="10">
        <f t="shared" si="3"/>
        <v>17.242240566169372</v>
      </c>
      <c r="AS30" s="26">
        <f t="shared" si="4"/>
        <v>17.530568479917903</v>
      </c>
      <c r="AT30" s="1">
        <f t="shared" si="5"/>
        <v>17.379450617936762</v>
      </c>
      <c r="AU30" s="1">
        <f t="shared" si="6"/>
        <v>19.376522740479707</v>
      </c>
      <c r="AV30" s="15">
        <f t="shared" si="7"/>
        <v>20.475634741564875</v>
      </c>
      <c r="AW30" s="15">
        <f t="shared" si="8"/>
        <v>21.011310247873645</v>
      </c>
      <c r="AX30" s="403">
        <f t="shared" si="9"/>
        <v>19.757234334921829</v>
      </c>
      <c r="AY30" s="402">
        <f t="shared" si="10"/>
        <v>19.544525440025811</v>
      </c>
      <c r="AZ30" s="15">
        <f t="shared" si="11"/>
        <v>18.713538349195012</v>
      </c>
      <c r="BA30" s="15">
        <f t="shared" si="12"/>
        <v>26.686604364753986</v>
      </c>
      <c r="BB30" s="15">
        <f t="shared" si="13"/>
        <v>23.999480563407506</v>
      </c>
    </row>
    <row r="31" spans="1:54" ht="15.75" customHeight="1" x14ac:dyDescent="0.15">
      <c r="A31" s="9">
        <v>28</v>
      </c>
      <c r="B31" s="478" t="s">
        <v>15</v>
      </c>
      <c r="C31" s="161" t="s">
        <v>18</v>
      </c>
      <c r="D31" s="12">
        <v>1172000</v>
      </c>
      <c r="E31" s="2">
        <v>1087000</v>
      </c>
      <c r="F31" s="23">
        <v>85000</v>
      </c>
      <c r="G31" s="89">
        <v>1177631</v>
      </c>
      <c r="H31" s="2">
        <v>1091431</v>
      </c>
      <c r="I31" s="90">
        <v>86200</v>
      </c>
      <c r="J31" s="12">
        <v>1201555</v>
      </c>
      <c r="K31" s="2">
        <v>1113555</v>
      </c>
      <c r="L31" s="23">
        <v>88000</v>
      </c>
      <c r="M31" s="91">
        <v>1275378</v>
      </c>
      <c r="N31" s="2">
        <v>1186378</v>
      </c>
      <c r="O31" s="90">
        <v>89000</v>
      </c>
      <c r="P31" s="3">
        <v>1216762</v>
      </c>
      <c r="Q31" s="2">
        <v>1128762</v>
      </c>
      <c r="R31" s="23">
        <v>88000</v>
      </c>
      <c r="S31" s="89">
        <v>1276436</v>
      </c>
      <c r="T31" s="2">
        <v>1184436</v>
      </c>
      <c r="U31" s="90">
        <v>92000</v>
      </c>
      <c r="V31" s="12">
        <v>1165475</v>
      </c>
      <c r="W31" s="2">
        <v>1081571</v>
      </c>
      <c r="X31" s="23">
        <v>83904</v>
      </c>
      <c r="Y31" s="12">
        <v>1061808</v>
      </c>
      <c r="Z31" s="2">
        <f t="shared" si="0"/>
        <v>985455</v>
      </c>
      <c r="AA31" s="23">
        <v>76353</v>
      </c>
      <c r="AB31" s="417">
        <v>1049015</v>
      </c>
      <c r="AC31" s="415">
        <f t="shared" si="1"/>
        <v>973254</v>
      </c>
      <c r="AD31" s="418">
        <v>75761</v>
      </c>
      <c r="AE31" s="495">
        <v>979309</v>
      </c>
      <c r="AF31" s="492">
        <v>904585</v>
      </c>
      <c r="AG31" s="496">
        <v>74724</v>
      </c>
      <c r="AH31" s="758">
        <v>773862</v>
      </c>
      <c r="AI31" s="759">
        <v>714084</v>
      </c>
      <c r="AJ31" s="761">
        <v>59778</v>
      </c>
      <c r="AK31" s="491">
        <v>833906</v>
      </c>
      <c r="AL31" s="865">
        <v>769493</v>
      </c>
      <c r="AM31" s="866">
        <v>64413</v>
      </c>
      <c r="AN31" s="494">
        <v>857495</v>
      </c>
      <c r="AO31" s="851">
        <f t="shared" si="14"/>
        <v>791260</v>
      </c>
      <c r="AP31" s="853">
        <v>66235</v>
      </c>
      <c r="AQ31" s="283">
        <f t="shared" si="2"/>
        <v>7.2525597269624571</v>
      </c>
      <c r="AR31" s="10">
        <f t="shared" si="3"/>
        <v>7.3197801348639766</v>
      </c>
      <c r="AS31" s="26">
        <f t="shared" si="4"/>
        <v>7.3238428536354965</v>
      </c>
      <c r="AT31" s="1">
        <f t="shared" si="5"/>
        <v>6.9783232892522848</v>
      </c>
      <c r="AU31" s="1">
        <f t="shared" si="6"/>
        <v>7.2323100162562604</v>
      </c>
      <c r="AV31" s="15">
        <f t="shared" si="7"/>
        <v>7.2075685737475288</v>
      </c>
      <c r="AW31" s="15">
        <f t="shared" si="8"/>
        <v>7.1991248203522167</v>
      </c>
      <c r="AX31" s="403">
        <f t="shared" si="9"/>
        <v>7.19084806292663</v>
      </c>
      <c r="AY31" s="402">
        <f t="shared" si="10"/>
        <v>7.2221083587937258</v>
      </c>
      <c r="AZ31" s="15">
        <f t="shared" si="11"/>
        <v>7.6302780838325797</v>
      </c>
      <c r="BA31" s="15">
        <f t="shared" si="12"/>
        <v>7.7246330741139886</v>
      </c>
      <c r="BB31" s="15">
        <f t="shared" si="13"/>
        <v>7.7242518940983755</v>
      </c>
    </row>
    <row r="32" spans="1:54" ht="15.75" customHeight="1" x14ac:dyDescent="0.15">
      <c r="A32" s="9">
        <v>29</v>
      </c>
      <c r="B32" s="478" t="s">
        <v>15</v>
      </c>
      <c r="C32" s="161" t="s">
        <v>17</v>
      </c>
      <c r="D32" s="12">
        <v>212000</v>
      </c>
      <c r="E32" s="2">
        <v>190000</v>
      </c>
      <c r="F32" s="23">
        <v>22000</v>
      </c>
      <c r="G32" s="89">
        <v>231982</v>
      </c>
      <c r="H32" s="2">
        <v>228422</v>
      </c>
      <c r="I32" s="90">
        <v>3560</v>
      </c>
      <c r="J32" s="12">
        <v>189243</v>
      </c>
      <c r="K32" s="2">
        <v>173716</v>
      </c>
      <c r="L32" s="23">
        <v>15527</v>
      </c>
      <c r="M32" s="91">
        <v>162905</v>
      </c>
      <c r="N32" s="2">
        <v>145029</v>
      </c>
      <c r="O32" s="90">
        <v>17876</v>
      </c>
      <c r="P32" s="3">
        <v>165237</v>
      </c>
      <c r="Q32" s="2">
        <v>145171</v>
      </c>
      <c r="R32" s="23">
        <v>20066</v>
      </c>
      <c r="S32" s="89">
        <v>162276</v>
      </c>
      <c r="T32" s="2">
        <v>139867</v>
      </c>
      <c r="U32" s="90">
        <v>22409</v>
      </c>
      <c r="V32" s="12">
        <v>145599</v>
      </c>
      <c r="W32" s="2">
        <v>124535</v>
      </c>
      <c r="X32" s="23">
        <v>21064</v>
      </c>
      <c r="Y32" s="12">
        <v>158716</v>
      </c>
      <c r="Z32" s="2">
        <f t="shared" si="0"/>
        <v>138968</v>
      </c>
      <c r="AA32" s="23">
        <v>19748</v>
      </c>
      <c r="AB32" s="417">
        <v>158964</v>
      </c>
      <c r="AC32" s="415">
        <f t="shared" si="1"/>
        <v>140534</v>
      </c>
      <c r="AD32" s="418">
        <v>18430</v>
      </c>
      <c r="AE32" s="495">
        <v>148023</v>
      </c>
      <c r="AF32" s="492">
        <v>129068</v>
      </c>
      <c r="AG32" s="496">
        <v>18955</v>
      </c>
      <c r="AH32" s="758">
        <v>38011</v>
      </c>
      <c r="AI32" s="759">
        <v>21627</v>
      </c>
      <c r="AJ32" s="761">
        <v>16384</v>
      </c>
      <c r="AK32" s="491">
        <v>49531</v>
      </c>
      <c r="AL32" s="865">
        <v>34138</v>
      </c>
      <c r="AM32" s="866">
        <v>15393</v>
      </c>
      <c r="AN32" s="494">
        <v>90519</v>
      </c>
      <c r="AO32" s="851">
        <f t="shared" si="14"/>
        <v>74305</v>
      </c>
      <c r="AP32" s="853">
        <v>16214</v>
      </c>
      <c r="AQ32" s="283">
        <f t="shared" si="2"/>
        <v>10.377358490566039</v>
      </c>
      <c r="AR32" s="10">
        <f t="shared" si="3"/>
        <v>1.5346018225551983</v>
      </c>
      <c r="AS32" s="26">
        <f t="shared" si="4"/>
        <v>8.2047948933381942</v>
      </c>
      <c r="AT32" s="1">
        <f t="shared" si="5"/>
        <v>10.973266627789203</v>
      </c>
      <c r="AU32" s="1">
        <f t="shared" si="6"/>
        <v>12.143769252649225</v>
      </c>
      <c r="AV32" s="15">
        <f t="shared" si="7"/>
        <v>13.80918928245705</v>
      </c>
      <c r="AW32" s="15">
        <f t="shared" si="8"/>
        <v>14.467132329205556</v>
      </c>
      <c r="AX32" s="403">
        <f t="shared" si="9"/>
        <v>12.442349857607299</v>
      </c>
      <c r="AY32" s="402">
        <f t="shared" si="10"/>
        <v>11.593819984398984</v>
      </c>
      <c r="AZ32" s="15">
        <f t="shared" si="11"/>
        <v>12.805442397465258</v>
      </c>
      <c r="BA32" s="15">
        <f t="shared" si="12"/>
        <v>43.103312199100259</v>
      </c>
      <c r="BB32" s="15">
        <f t="shared" si="13"/>
        <v>31.07750701580828</v>
      </c>
    </row>
    <row r="33" spans="1:54" ht="15.75" customHeight="1" x14ac:dyDescent="0.15">
      <c r="A33" s="9">
        <v>30</v>
      </c>
      <c r="B33" s="478" t="s">
        <v>15</v>
      </c>
      <c r="C33" s="161" t="s">
        <v>16</v>
      </c>
      <c r="D33" s="12">
        <v>345000</v>
      </c>
      <c r="E33" s="2">
        <v>322000</v>
      </c>
      <c r="F33" s="23">
        <v>23000</v>
      </c>
      <c r="G33" s="89">
        <v>373924</v>
      </c>
      <c r="H33" s="2">
        <v>348314</v>
      </c>
      <c r="I33" s="90">
        <v>25610</v>
      </c>
      <c r="J33" s="12">
        <v>365325</v>
      </c>
      <c r="K33" s="2">
        <v>343059</v>
      </c>
      <c r="L33" s="23">
        <v>22266</v>
      </c>
      <c r="M33" s="91">
        <v>326827</v>
      </c>
      <c r="N33" s="2">
        <v>306414</v>
      </c>
      <c r="O33" s="90">
        <v>20413</v>
      </c>
      <c r="P33" s="3">
        <v>320050</v>
      </c>
      <c r="Q33" s="2">
        <v>300956</v>
      </c>
      <c r="R33" s="23">
        <v>19094</v>
      </c>
      <c r="S33" s="89">
        <v>329082</v>
      </c>
      <c r="T33" s="2">
        <v>322602</v>
      </c>
      <c r="U33" s="90">
        <v>6480</v>
      </c>
      <c r="V33" s="12">
        <v>330300</v>
      </c>
      <c r="W33" s="2">
        <v>323826</v>
      </c>
      <c r="X33" s="23">
        <v>6474</v>
      </c>
      <c r="Y33" s="12">
        <v>366899</v>
      </c>
      <c r="Z33" s="2">
        <f t="shared" si="0"/>
        <v>360601</v>
      </c>
      <c r="AA33" s="23">
        <v>6298</v>
      </c>
      <c r="AB33" s="417">
        <v>302102</v>
      </c>
      <c r="AC33" s="415">
        <f t="shared" si="1"/>
        <v>296336</v>
      </c>
      <c r="AD33" s="418">
        <v>5766</v>
      </c>
      <c r="AE33" s="495">
        <v>281742</v>
      </c>
      <c r="AF33" s="492">
        <v>276189</v>
      </c>
      <c r="AG33" s="496">
        <v>5553</v>
      </c>
      <c r="AH33" s="758">
        <v>167805</v>
      </c>
      <c r="AI33" s="759">
        <v>165420</v>
      </c>
      <c r="AJ33" s="761">
        <v>2385</v>
      </c>
      <c r="AK33" s="491">
        <v>209082</v>
      </c>
      <c r="AL33" s="865">
        <v>205496</v>
      </c>
      <c r="AM33" s="866">
        <v>3586</v>
      </c>
      <c r="AN33" s="494">
        <v>217908</v>
      </c>
      <c r="AO33" s="851">
        <f t="shared" si="14"/>
        <v>213387</v>
      </c>
      <c r="AP33" s="853">
        <v>4521</v>
      </c>
      <c r="AQ33" s="283">
        <f t="shared" si="2"/>
        <v>6.666666666666667</v>
      </c>
      <c r="AR33" s="10">
        <f t="shared" si="3"/>
        <v>6.8489853553128448</v>
      </c>
      <c r="AS33" s="26">
        <f t="shared" si="4"/>
        <v>6.0948470539930204</v>
      </c>
      <c r="AT33" s="1">
        <f t="shared" si="5"/>
        <v>6.2458120045161509</v>
      </c>
      <c r="AU33" s="1">
        <f t="shared" si="6"/>
        <v>5.965942821434151</v>
      </c>
      <c r="AV33" s="15">
        <f t="shared" si="7"/>
        <v>1.9691140809889329</v>
      </c>
      <c r="AW33" s="15">
        <f t="shared" si="8"/>
        <v>1.9600363306085378</v>
      </c>
      <c r="AX33" s="403">
        <f t="shared" si="9"/>
        <v>1.716548695962649</v>
      </c>
      <c r="AY33" s="402">
        <f t="shared" si="10"/>
        <v>1.908626887607497</v>
      </c>
      <c r="AZ33" s="15">
        <f t="shared" si="11"/>
        <v>1.9709521477096068</v>
      </c>
      <c r="BA33" s="15">
        <f t="shared" si="12"/>
        <v>1.4212925717350495</v>
      </c>
      <c r="BB33" s="15">
        <f t="shared" si="13"/>
        <v>1.7151165571402609</v>
      </c>
    </row>
    <row r="34" spans="1:54" ht="15.75" customHeight="1" x14ac:dyDescent="0.15">
      <c r="A34" s="9">
        <v>31</v>
      </c>
      <c r="B34" s="478" t="s">
        <v>15</v>
      </c>
      <c r="C34" s="161" t="s">
        <v>14</v>
      </c>
      <c r="D34" s="12">
        <v>712000</v>
      </c>
      <c r="E34" s="2">
        <v>654000</v>
      </c>
      <c r="F34" s="23">
        <v>58000</v>
      </c>
      <c r="G34" s="89">
        <v>690942</v>
      </c>
      <c r="H34" s="2">
        <v>627073</v>
      </c>
      <c r="I34" s="90">
        <v>63869</v>
      </c>
      <c r="J34" s="12">
        <v>683339</v>
      </c>
      <c r="K34" s="2">
        <v>621829</v>
      </c>
      <c r="L34" s="23">
        <v>61510</v>
      </c>
      <c r="M34" s="91">
        <v>663468</v>
      </c>
      <c r="N34" s="2">
        <v>601587</v>
      </c>
      <c r="O34" s="90">
        <v>61881</v>
      </c>
      <c r="P34" s="3">
        <v>643394</v>
      </c>
      <c r="Q34" s="2">
        <v>578765</v>
      </c>
      <c r="R34" s="23">
        <v>64629</v>
      </c>
      <c r="S34" s="89">
        <v>650810</v>
      </c>
      <c r="T34" s="2">
        <v>578043</v>
      </c>
      <c r="U34" s="90">
        <v>72767</v>
      </c>
      <c r="V34" s="12">
        <v>615451</v>
      </c>
      <c r="W34" s="2">
        <v>541653</v>
      </c>
      <c r="X34" s="23">
        <v>73798</v>
      </c>
      <c r="Y34" s="12">
        <v>721242</v>
      </c>
      <c r="Z34" s="2">
        <f t="shared" si="0"/>
        <v>648312</v>
      </c>
      <c r="AA34" s="23">
        <v>72930</v>
      </c>
      <c r="AB34" s="417">
        <v>694661</v>
      </c>
      <c r="AC34" s="415">
        <f t="shared" si="1"/>
        <v>620025</v>
      </c>
      <c r="AD34" s="418">
        <v>74636</v>
      </c>
      <c r="AE34" s="495">
        <v>709796</v>
      </c>
      <c r="AF34" s="492">
        <v>636909</v>
      </c>
      <c r="AG34" s="496">
        <v>72887</v>
      </c>
      <c r="AH34" s="758">
        <v>471464</v>
      </c>
      <c r="AI34" s="759">
        <v>437320</v>
      </c>
      <c r="AJ34" s="761">
        <v>34144</v>
      </c>
      <c r="AK34" s="491">
        <v>510595</v>
      </c>
      <c r="AL34" s="865">
        <v>470766</v>
      </c>
      <c r="AM34" s="866">
        <v>39829</v>
      </c>
      <c r="AN34" s="494">
        <v>552148</v>
      </c>
      <c r="AO34" s="851">
        <f t="shared" si="14"/>
        <v>498221</v>
      </c>
      <c r="AP34" s="853">
        <v>53927</v>
      </c>
      <c r="AQ34" s="283">
        <f t="shared" si="2"/>
        <v>8.1460674157303377</v>
      </c>
      <c r="AR34" s="10">
        <f t="shared" si="3"/>
        <v>9.2437570736762265</v>
      </c>
      <c r="AS34" s="26">
        <f t="shared" si="4"/>
        <v>9.001388768971184</v>
      </c>
      <c r="AT34" s="1">
        <f t="shared" si="5"/>
        <v>9.3269004684476116</v>
      </c>
      <c r="AU34" s="1">
        <f t="shared" si="6"/>
        <v>10.04501129945259</v>
      </c>
      <c r="AV34" s="15">
        <f t="shared" si="7"/>
        <v>11.180989843425884</v>
      </c>
      <c r="AW34" s="15">
        <f t="shared" si="8"/>
        <v>11.990881483659949</v>
      </c>
      <c r="AX34" s="403">
        <f t="shared" si="9"/>
        <v>10.111723942865224</v>
      </c>
      <c r="AY34" s="402">
        <f t="shared" si="10"/>
        <v>10.744233518219678</v>
      </c>
      <c r="AZ34" s="15">
        <f t="shared" si="11"/>
        <v>10.268725098478999</v>
      </c>
      <c r="BA34" s="15">
        <f t="shared" si="12"/>
        <v>7.2421224101946278</v>
      </c>
      <c r="BB34" s="15">
        <f t="shared" si="13"/>
        <v>7.8005072513440199</v>
      </c>
    </row>
    <row r="35" spans="1:54" ht="15.75" customHeight="1" x14ac:dyDescent="0.15">
      <c r="A35" s="9">
        <v>32</v>
      </c>
      <c r="B35" s="478" t="s">
        <v>9</v>
      </c>
      <c r="C35" s="161" t="s">
        <v>13</v>
      </c>
      <c r="D35" s="12">
        <v>4039000</v>
      </c>
      <c r="E35" s="2">
        <v>2986000</v>
      </c>
      <c r="F35" s="23">
        <v>1053000</v>
      </c>
      <c r="G35" s="89">
        <v>4125400</v>
      </c>
      <c r="H35" s="2">
        <v>3021400</v>
      </c>
      <c r="I35" s="90">
        <v>1104000</v>
      </c>
      <c r="J35" s="12">
        <v>4046500</v>
      </c>
      <c r="K35" s="2">
        <v>2964500</v>
      </c>
      <c r="L35" s="23">
        <v>1082000</v>
      </c>
      <c r="M35" s="91">
        <v>4088300</v>
      </c>
      <c r="N35" s="2">
        <v>2993300</v>
      </c>
      <c r="O35" s="90">
        <v>1095000</v>
      </c>
      <c r="P35" s="3">
        <v>4253500</v>
      </c>
      <c r="Q35" s="2">
        <v>3066500</v>
      </c>
      <c r="R35" s="23">
        <v>1187000</v>
      </c>
      <c r="S35" s="89">
        <v>4073800</v>
      </c>
      <c r="T35" s="2">
        <v>2906800</v>
      </c>
      <c r="U35" s="90">
        <v>1167000</v>
      </c>
      <c r="V35" s="12">
        <v>3970500</v>
      </c>
      <c r="W35" s="2">
        <v>2832500</v>
      </c>
      <c r="X35" s="23">
        <v>1138000</v>
      </c>
      <c r="Y35" s="12">
        <v>3925000</v>
      </c>
      <c r="Z35" s="2">
        <f t="shared" si="0"/>
        <v>2791000</v>
      </c>
      <c r="AA35" s="23">
        <v>1134000</v>
      </c>
      <c r="AB35" s="417">
        <v>3833900</v>
      </c>
      <c r="AC35" s="415">
        <f t="shared" si="1"/>
        <v>2721900</v>
      </c>
      <c r="AD35" s="418">
        <v>1112000</v>
      </c>
      <c r="AE35" s="495">
        <v>3858400</v>
      </c>
      <c r="AF35" s="492">
        <v>2754400</v>
      </c>
      <c r="AG35" s="496">
        <v>1104000</v>
      </c>
      <c r="AH35" s="758">
        <v>1965000</v>
      </c>
      <c r="AI35" s="759">
        <v>1378000</v>
      </c>
      <c r="AJ35" s="761">
        <v>587000</v>
      </c>
      <c r="AK35" s="491">
        <v>2137400</v>
      </c>
      <c r="AL35" s="865">
        <v>1485400</v>
      </c>
      <c r="AM35" s="866">
        <v>652000</v>
      </c>
      <c r="AN35" s="494">
        <v>3077900</v>
      </c>
      <c r="AO35" s="851">
        <f t="shared" si="14"/>
        <v>2160900</v>
      </c>
      <c r="AP35" s="853">
        <v>917000</v>
      </c>
      <c r="AQ35" s="283">
        <f t="shared" si="2"/>
        <v>26.070809606338202</v>
      </c>
      <c r="AR35" s="10">
        <f t="shared" si="3"/>
        <v>26.761041353565712</v>
      </c>
      <c r="AS35" s="26">
        <f t="shared" si="4"/>
        <v>26.73915729642901</v>
      </c>
      <c r="AT35" s="1">
        <f t="shared" si="5"/>
        <v>26.78374874642272</v>
      </c>
      <c r="AU35" s="1">
        <f t="shared" si="6"/>
        <v>27.9064299988245</v>
      </c>
      <c r="AV35" s="15">
        <f t="shared" si="7"/>
        <v>28.646472580882715</v>
      </c>
      <c r="AW35" s="15">
        <f t="shared" si="8"/>
        <v>28.661377660244302</v>
      </c>
      <c r="AX35" s="403">
        <f t="shared" si="9"/>
        <v>28.891719745222932</v>
      </c>
      <c r="AY35" s="402">
        <f t="shared" si="10"/>
        <v>29.004408044028274</v>
      </c>
      <c r="AZ35" s="15">
        <f t="shared" si="11"/>
        <v>28.612896537424838</v>
      </c>
      <c r="BA35" s="15">
        <f t="shared" si="12"/>
        <v>29.872773536895675</v>
      </c>
      <c r="BB35" s="15">
        <f t="shared" si="13"/>
        <v>30.504351080752318</v>
      </c>
    </row>
    <row r="36" spans="1:54" ht="15.75" customHeight="1" x14ac:dyDescent="0.15">
      <c r="A36" s="9">
        <v>33</v>
      </c>
      <c r="B36" s="478" t="s">
        <v>9</v>
      </c>
      <c r="C36" s="161" t="s">
        <v>12</v>
      </c>
      <c r="D36" s="12">
        <v>1113000</v>
      </c>
      <c r="E36" s="2">
        <v>883000</v>
      </c>
      <c r="F36" s="23">
        <v>230000</v>
      </c>
      <c r="G36" s="89">
        <v>1076716</v>
      </c>
      <c r="H36" s="2">
        <v>933881</v>
      </c>
      <c r="I36" s="90">
        <v>142835</v>
      </c>
      <c r="J36" s="12">
        <v>1205565</v>
      </c>
      <c r="K36" s="2">
        <v>1006040</v>
      </c>
      <c r="L36" s="23">
        <v>199525</v>
      </c>
      <c r="M36" s="91">
        <v>1229695</v>
      </c>
      <c r="N36" s="2">
        <v>986271</v>
      </c>
      <c r="O36" s="90">
        <v>243424</v>
      </c>
      <c r="P36" s="3">
        <v>1206630</v>
      </c>
      <c r="Q36" s="2">
        <v>962439</v>
      </c>
      <c r="R36" s="23">
        <v>244191</v>
      </c>
      <c r="S36" s="89">
        <v>1290846</v>
      </c>
      <c r="T36" s="2">
        <v>1128269</v>
      </c>
      <c r="U36" s="90">
        <v>162577</v>
      </c>
      <c r="V36" s="12">
        <v>1282435</v>
      </c>
      <c r="W36" s="2">
        <v>1063547</v>
      </c>
      <c r="X36" s="23">
        <v>218888</v>
      </c>
      <c r="Y36" s="12">
        <v>1237439</v>
      </c>
      <c r="Z36" s="2">
        <f t="shared" si="0"/>
        <v>1009987</v>
      </c>
      <c r="AA36" s="23">
        <v>227452</v>
      </c>
      <c r="AB36" s="417">
        <v>1166531</v>
      </c>
      <c r="AC36" s="415">
        <f t="shared" si="1"/>
        <v>964089</v>
      </c>
      <c r="AD36" s="418">
        <v>202442</v>
      </c>
      <c r="AE36" s="495">
        <v>1067618</v>
      </c>
      <c r="AF36" s="492">
        <v>887801</v>
      </c>
      <c r="AG36" s="496">
        <v>179817</v>
      </c>
      <c r="AH36" s="758">
        <v>740925</v>
      </c>
      <c r="AI36" s="759">
        <v>692952</v>
      </c>
      <c r="AJ36" s="761">
        <v>47973</v>
      </c>
      <c r="AK36" s="491">
        <v>771205</v>
      </c>
      <c r="AL36" s="865">
        <v>711362</v>
      </c>
      <c r="AM36" s="866">
        <v>59843</v>
      </c>
      <c r="AN36" s="494">
        <v>966952</v>
      </c>
      <c r="AO36" s="851">
        <f t="shared" si="14"/>
        <v>816474</v>
      </c>
      <c r="AP36" s="853">
        <v>150478</v>
      </c>
      <c r="AQ36" s="283">
        <f t="shared" si="2"/>
        <v>20.664869721473494</v>
      </c>
      <c r="AR36" s="10">
        <f t="shared" si="3"/>
        <v>13.265800823987012</v>
      </c>
      <c r="AS36" s="26">
        <f t="shared" si="4"/>
        <v>16.550331172520767</v>
      </c>
      <c r="AT36" s="1">
        <f t="shared" si="5"/>
        <v>19.795477740415308</v>
      </c>
      <c r="AU36" s="1">
        <f t="shared" si="6"/>
        <v>20.237438154198056</v>
      </c>
      <c r="AV36" s="15">
        <f t="shared" si="7"/>
        <v>12.594608497063167</v>
      </c>
      <c r="AW36" s="15">
        <f t="shared" si="8"/>
        <v>17.068155501058531</v>
      </c>
      <c r="AX36" s="403">
        <f t="shared" si="9"/>
        <v>18.380865642670063</v>
      </c>
      <c r="AY36" s="402">
        <f t="shared" si="10"/>
        <v>17.354189472890134</v>
      </c>
      <c r="AZ36" s="15">
        <f t="shared" si="11"/>
        <v>16.842822058076955</v>
      </c>
      <c r="BA36" s="15">
        <f t="shared" si="12"/>
        <v>6.4747444073286768</v>
      </c>
      <c r="BB36" s="15">
        <f t="shared" si="13"/>
        <v>7.7596747946395581</v>
      </c>
    </row>
    <row r="37" spans="1:54" ht="15.75" customHeight="1" x14ac:dyDescent="0.15">
      <c r="A37" s="9">
        <v>34</v>
      </c>
      <c r="B37" s="478" t="s">
        <v>9</v>
      </c>
      <c r="C37" s="161" t="s">
        <v>11</v>
      </c>
      <c r="D37" s="12">
        <v>819000</v>
      </c>
      <c r="E37" s="2">
        <v>708000</v>
      </c>
      <c r="F37" s="23">
        <v>111000</v>
      </c>
      <c r="G37" s="89">
        <v>880491</v>
      </c>
      <c r="H37" s="2">
        <v>780204</v>
      </c>
      <c r="I37" s="90">
        <v>100287</v>
      </c>
      <c r="J37" s="12">
        <v>2138517</v>
      </c>
      <c r="K37" s="2">
        <v>2037839</v>
      </c>
      <c r="L37" s="23">
        <v>100678</v>
      </c>
      <c r="M37" s="91">
        <v>2594037</v>
      </c>
      <c r="N37" s="2">
        <v>2483479</v>
      </c>
      <c r="O37" s="90">
        <v>110558</v>
      </c>
      <c r="P37" s="3">
        <v>2617677</v>
      </c>
      <c r="Q37" s="2">
        <v>2491233</v>
      </c>
      <c r="R37" s="23">
        <v>126444</v>
      </c>
      <c r="S37" s="89">
        <v>2450422</v>
      </c>
      <c r="T37" s="2">
        <v>2309709</v>
      </c>
      <c r="U37" s="90">
        <v>140713</v>
      </c>
      <c r="V37" s="12">
        <v>2293496</v>
      </c>
      <c r="W37" s="2">
        <v>2172243</v>
      </c>
      <c r="X37" s="23">
        <v>121253</v>
      </c>
      <c r="Y37" s="12">
        <v>2353282</v>
      </c>
      <c r="Z37" s="2">
        <f t="shared" si="0"/>
        <v>2237151</v>
      </c>
      <c r="AA37" s="23">
        <v>116131</v>
      </c>
      <c r="AB37" s="417">
        <v>2278869</v>
      </c>
      <c r="AC37" s="415">
        <f t="shared" si="1"/>
        <v>2166099</v>
      </c>
      <c r="AD37" s="418">
        <v>112770</v>
      </c>
      <c r="AE37" s="495">
        <v>2142428</v>
      </c>
      <c r="AF37" s="492">
        <v>2017765</v>
      </c>
      <c r="AG37" s="496">
        <v>124663</v>
      </c>
      <c r="AH37" s="758">
        <v>1451412</v>
      </c>
      <c r="AI37" s="759">
        <v>1392957</v>
      </c>
      <c r="AJ37" s="761">
        <v>58455</v>
      </c>
      <c r="AK37" s="491">
        <v>1492275</v>
      </c>
      <c r="AL37" s="865">
        <v>1419624</v>
      </c>
      <c r="AM37" s="866">
        <v>72651</v>
      </c>
      <c r="AN37" s="494">
        <v>1881987</v>
      </c>
      <c r="AO37" s="851">
        <f t="shared" si="14"/>
        <v>1777116</v>
      </c>
      <c r="AP37" s="853">
        <v>104871</v>
      </c>
      <c r="AQ37" s="283">
        <f t="shared" si="2"/>
        <v>13.553113553113553</v>
      </c>
      <c r="AR37" s="10">
        <f t="shared" si="3"/>
        <v>11.389894956336862</v>
      </c>
      <c r="AS37" s="26">
        <f t="shared" si="4"/>
        <v>4.7078419297111029</v>
      </c>
      <c r="AT37" s="1">
        <f t="shared" si="5"/>
        <v>4.2620055149560319</v>
      </c>
      <c r="AU37" s="1">
        <f t="shared" si="6"/>
        <v>4.8303896928459853</v>
      </c>
      <c r="AV37" s="15">
        <f t="shared" si="7"/>
        <v>5.7423986562314573</v>
      </c>
      <c r="AW37" s="15">
        <f t="shared" si="8"/>
        <v>5.2868197720859333</v>
      </c>
      <c r="AX37" s="403">
        <f t="shared" si="9"/>
        <v>4.9348526865883482</v>
      </c>
      <c r="AY37" s="402">
        <f t="shared" si="10"/>
        <v>4.9485073516731326</v>
      </c>
      <c r="AZ37" s="15">
        <f t="shared" si="11"/>
        <v>5.8187719727337397</v>
      </c>
      <c r="BA37" s="15">
        <f t="shared" si="12"/>
        <v>4.0274574001041747</v>
      </c>
      <c r="BB37" s="15">
        <f t="shared" si="13"/>
        <v>4.8684726340654372</v>
      </c>
    </row>
    <row r="38" spans="1:54" ht="15.75" customHeight="1" x14ac:dyDescent="0.15">
      <c r="A38" s="9">
        <v>35</v>
      </c>
      <c r="B38" s="478" t="s">
        <v>9</v>
      </c>
      <c r="C38" s="161" t="s">
        <v>10</v>
      </c>
      <c r="D38" s="12">
        <v>1253000</v>
      </c>
      <c r="E38" s="2">
        <v>935000</v>
      </c>
      <c r="F38" s="23">
        <v>318000</v>
      </c>
      <c r="G38" s="89">
        <v>1275738</v>
      </c>
      <c r="H38" s="2">
        <v>959966</v>
      </c>
      <c r="I38" s="90">
        <v>315772</v>
      </c>
      <c r="J38" s="12">
        <v>1524197</v>
      </c>
      <c r="K38" s="2">
        <v>1214912</v>
      </c>
      <c r="L38" s="23">
        <v>309285</v>
      </c>
      <c r="M38" s="91">
        <v>1637666</v>
      </c>
      <c r="N38" s="2">
        <v>1308193</v>
      </c>
      <c r="O38" s="90">
        <v>329473</v>
      </c>
      <c r="P38" s="3">
        <v>1605643</v>
      </c>
      <c r="Q38" s="2">
        <v>1285442</v>
      </c>
      <c r="R38" s="23">
        <v>320201</v>
      </c>
      <c r="S38" s="89">
        <v>1434122</v>
      </c>
      <c r="T38" s="2">
        <v>1107535</v>
      </c>
      <c r="U38" s="90">
        <v>326587</v>
      </c>
      <c r="V38" s="12">
        <v>1501965</v>
      </c>
      <c r="W38" s="2">
        <v>1162518</v>
      </c>
      <c r="X38" s="23">
        <v>339447</v>
      </c>
      <c r="Y38" s="12">
        <v>1485840</v>
      </c>
      <c r="Z38" s="2">
        <f t="shared" si="0"/>
        <v>1153680</v>
      </c>
      <c r="AA38" s="23">
        <v>332160</v>
      </c>
      <c r="AB38" s="417">
        <v>1501494</v>
      </c>
      <c r="AC38" s="415">
        <f t="shared" si="1"/>
        <v>1168564</v>
      </c>
      <c r="AD38" s="418">
        <v>332930</v>
      </c>
      <c r="AE38" s="495">
        <v>1269324</v>
      </c>
      <c r="AF38" s="492">
        <v>985914</v>
      </c>
      <c r="AG38" s="496">
        <v>283410</v>
      </c>
      <c r="AH38" s="758">
        <v>971625</v>
      </c>
      <c r="AI38" s="759">
        <v>740148</v>
      </c>
      <c r="AJ38" s="761">
        <v>231477</v>
      </c>
      <c r="AK38" s="491">
        <v>933450</v>
      </c>
      <c r="AL38" s="865">
        <v>704625</v>
      </c>
      <c r="AM38" s="866">
        <v>228825</v>
      </c>
      <c r="AN38" s="494">
        <v>1142932</v>
      </c>
      <c r="AO38" s="851">
        <f t="shared" si="14"/>
        <v>877999</v>
      </c>
      <c r="AP38" s="853">
        <v>264933</v>
      </c>
      <c r="AQ38" s="283">
        <f t="shared" si="2"/>
        <v>25.379090183559455</v>
      </c>
      <c r="AR38" s="10">
        <f t="shared" si="3"/>
        <v>24.752104272193819</v>
      </c>
      <c r="AS38" s="26">
        <f t="shared" si="4"/>
        <v>20.291668334211391</v>
      </c>
      <c r="AT38" s="1">
        <f t="shared" si="5"/>
        <v>20.118449061041751</v>
      </c>
      <c r="AU38" s="1">
        <f t="shared" si="6"/>
        <v>19.942228751970394</v>
      </c>
      <c r="AV38" s="15">
        <f t="shared" si="7"/>
        <v>22.772609303810974</v>
      </c>
      <c r="AW38" s="15">
        <f t="shared" si="8"/>
        <v>22.600193746192488</v>
      </c>
      <c r="AX38" s="403">
        <f t="shared" si="9"/>
        <v>22.355031497334839</v>
      </c>
      <c r="AY38" s="402">
        <f t="shared" si="10"/>
        <v>22.173248777550892</v>
      </c>
      <c r="AZ38" s="15">
        <f t="shared" si="11"/>
        <v>22.327632661164525</v>
      </c>
      <c r="BA38" s="15">
        <f t="shared" si="12"/>
        <v>23.823697414125817</v>
      </c>
      <c r="BB38" s="15">
        <f t="shared" si="13"/>
        <v>24.51390004820826</v>
      </c>
    </row>
    <row r="39" spans="1:54" ht="15.75" customHeight="1" x14ac:dyDescent="0.15">
      <c r="A39" s="9">
        <v>36</v>
      </c>
      <c r="B39" s="478" t="s">
        <v>9</v>
      </c>
      <c r="C39" s="161" t="s">
        <v>8</v>
      </c>
      <c r="D39" s="12">
        <v>1115000</v>
      </c>
      <c r="E39" s="2">
        <v>899000</v>
      </c>
      <c r="F39" s="23">
        <v>216000</v>
      </c>
      <c r="G39" s="89">
        <v>1003151</v>
      </c>
      <c r="H39" s="2">
        <v>813486</v>
      </c>
      <c r="I39" s="90">
        <v>189665</v>
      </c>
      <c r="J39" s="12">
        <v>1078669</v>
      </c>
      <c r="K39" s="2">
        <v>833606</v>
      </c>
      <c r="L39" s="23">
        <v>245063</v>
      </c>
      <c r="M39" s="91">
        <v>1071068</v>
      </c>
      <c r="N39" s="2">
        <v>818433</v>
      </c>
      <c r="O39" s="90">
        <v>252635</v>
      </c>
      <c r="P39" s="3">
        <v>1078821</v>
      </c>
      <c r="Q39" s="2">
        <v>826958</v>
      </c>
      <c r="R39" s="23">
        <v>251863</v>
      </c>
      <c r="S39" s="89">
        <v>1081610</v>
      </c>
      <c r="T39" s="2">
        <v>816609</v>
      </c>
      <c r="U39" s="90">
        <v>265001</v>
      </c>
      <c r="V39" s="12">
        <v>1069323</v>
      </c>
      <c r="W39" s="2">
        <v>815543</v>
      </c>
      <c r="X39" s="23">
        <v>253780</v>
      </c>
      <c r="Y39" s="12">
        <v>1092409</v>
      </c>
      <c r="Z39" s="2">
        <f t="shared" si="0"/>
        <v>838012</v>
      </c>
      <c r="AA39" s="23">
        <v>254397</v>
      </c>
      <c r="AB39" s="417">
        <v>1107599</v>
      </c>
      <c r="AC39" s="415">
        <f t="shared" si="1"/>
        <v>865537</v>
      </c>
      <c r="AD39" s="418">
        <v>242062</v>
      </c>
      <c r="AE39" s="495">
        <v>1071465</v>
      </c>
      <c r="AF39" s="492">
        <v>843618</v>
      </c>
      <c r="AG39" s="496">
        <v>227847</v>
      </c>
      <c r="AH39" s="758">
        <v>650533</v>
      </c>
      <c r="AI39" s="759">
        <v>513962</v>
      </c>
      <c r="AJ39" s="761">
        <v>136571</v>
      </c>
      <c r="AK39" s="491">
        <v>721185</v>
      </c>
      <c r="AL39" s="865">
        <v>580834</v>
      </c>
      <c r="AM39" s="866">
        <v>140351</v>
      </c>
      <c r="AN39" s="494">
        <v>935296</v>
      </c>
      <c r="AO39" s="851">
        <f t="shared" si="14"/>
        <v>732984</v>
      </c>
      <c r="AP39" s="853">
        <v>202312</v>
      </c>
      <c r="AQ39" s="283">
        <f t="shared" si="2"/>
        <v>19.372197309417043</v>
      </c>
      <c r="AR39" s="10">
        <f t="shared" si="3"/>
        <v>18.906924281588715</v>
      </c>
      <c r="AS39" s="26">
        <f t="shared" si="4"/>
        <v>22.719017604102834</v>
      </c>
      <c r="AT39" s="1">
        <f t="shared" si="5"/>
        <v>23.587204547236965</v>
      </c>
      <c r="AU39" s="1">
        <f t="shared" si="6"/>
        <v>23.346134344807897</v>
      </c>
      <c r="AV39" s="15">
        <f t="shared" si="7"/>
        <v>24.500605578720609</v>
      </c>
      <c r="AW39" s="15">
        <f t="shared" si="8"/>
        <v>23.732772978791253</v>
      </c>
      <c r="AX39" s="403">
        <f t="shared" si="9"/>
        <v>23.28770634441862</v>
      </c>
      <c r="AY39" s="402">
        <f t="shared" si="10"/>
        <v>21.854660396045862</v>
      </c>
      <c r="AZ39" s="15">
        <f t="shared" si="11"/>
        <v>21.264996990102336</v>
      </c>
      <c r="BA39" s="15">
        <f t="shared" si="12"/>
        <v>20.993708236169418</v>
      </c>
      <c r="BB39" s="15">
        <f t="shared" si="13"/>
        <v>19.461164611022134</v>
      </c>
    </row>
    <row r="40" spans="1:54" ht="15.75" customHeight="1" x14ac:dyDescent="0.15">
      <c r="A40" s="9">
        <v>37</v>
      </c>
      <c r="B40" s="478" t="s">
        <v>6</v>
      </c>
      <c r="C40" s="161" t="s">
        <v>444</v>
      </c>
      <c r="D40" s="12">
        <v>2403000</v>
      </c>
      <c r="E40" s="2">
        <v>2258000</v>
      </c>
      <c r="F40" s="23">
        <v>145000</v>
      </c>
      <c r="G40" s="89">
        <v>2472571</v>
      </c>
      <c r="H40" s="2">
        <v>2342019</v>
      </c>
      <c r="I40" s="90">
        <v>130552</v>
      </c>
      <c r="J40" s="12">
        <v>2442002</v>
      </c>
      <c r="K40" s="2">
        <v>2307380</v>
      </c>
      <c r="L40" s="23">
        <v>134622</v>
      </c>
      <c r="M40" s="91">
        <v>2317270</v>
      </c>
      <c r="N40" s="2">
        <v>2197013</v>
      </c>
      <c r="O40" s="90">
        <v>120257</v>
      </c>
      <c r="P40" s="3">
        <v>2305824</v>
      </c>
      <c r="Q40" s="2">
        <v>2186040</v>
      </c>
      <c r="R40" s="23">
        <v>119784</v>
      </c>
      <c r="S40" s="89">
        <v>2344838</v>
      </c>
      <c r="T40" s="2">
        <v>2224379</v>
      </c>
      <c r="U40" s="90">
        <v>120459</v>
      </c>
      <c r="V40" s="12">
        <v>2402370</v>
      </c>
      <c r="W40" s="2">
        <v>2277966</v>
      </c>
      <c r="X40" s="23">
        <v>124404</v>
      </c>
      <c r="Y40" s="12">
        <v>2470799</v>
      </c>
      <c r="Z40" s="2">
        <f t="shared" si="0"/>
        <v>2338429</v>
      </c>
      <c r="AA40" s="23">
        <v>132370</v>
      </c>
      <c r="AB40" s="417">
        <v>2422481</v>
      </c>
      <c r="AC40" s="415">
        <f t="shared" si="1"/>
        <v>2300938</v>
      </c>
      <c r="AD40" s="418">
        <v>121543</v>
      </c>
      <c r="AE40" s="495">
        <v>2848411</v>
      </c>
      <c r="AF40" s="492">
        <v>2734625</v>
      </c>
      <c r="AG40" s="496">
        <v>113786</v>
      </c>
      <c r="AH40" s="758">
        <v>2057556</v>
      </c>
      <c r="AI40" s="759">
        <v>1980589</v>
      </c>
      <c r="AJ40" s="761">
        <v>76967</v>
      </c>
      <c r="AK40" s="491">
        <v>2351362</v>
      </c>
      <c r="AL40" s="865">
        <v>2257741</v>
      </c>
      <c r="AM40" s="866">
        <v>93621</v>
      </c>
      <c r="AN40" s="494">
        <v>2619615</v>
      </c>
      <c r="AO40" s="851">
        <f t="shared" si="14"/>
        <v>2512060</v>
      </c>
      <c r="AP40" s="853">
        <v>107555</v>
      </c>
      <c r="AQ40" s="283">
        <f t="shared" si="2"/>
        <v>6.0341240116521009</v>
      </c>
      <c r="AR40" s="10">
        <f t="shared" si="3"/>
        <v>5.2800101594655926</v>
      </c>
      <c r="AS40" s="26">
        <f t="shared" si="4"/>
        <v>5.5127718978117137</v>
      </c>
      <c r="AT40" s="1">
        <f t="shared" si="5"/>
        <v>5.1895981046662669</v>
      </c>
      <c r="AU40" s="1">
        <f t="shared" si="6"/>
        <v>5.1948457471168652</v>
      </c>
      <c r="AV40" s="15">
        <f t="shared" si="7"/>
        <v>5.1371992436151235</v>
      </c>
      <c r="AW40" s="15">
        <f t="shared" si="8"/>
        <v>5.1783863434858084</v>
      </c>
      <c r="AX40" s="403">
        <f t="shared" si="9"/>
        <v>5.3573762981124728</v>
      </c>
      <c r="AY40" s="402">
        <f t="shared" si="10"/>
        <v>5.0172942532882612</v>
      </c>
      <c r="AZ40" s="15">
        <f t="shared" si="11"/>
        <v>3.9947184588179163</v>
      </c>
      <c r="BA40" s="15">
        <f t="shared" si="12"/>
        <v>3.7407001316124564</v>
      </c>
      <c r="BB40" s="15">
        <f t="shared" si="13"/>
        <v>3.9815647271666381</v>
      </c>
    </row>
    <row r="41" spans="1:54" ht="15.75" customHeight="1" x14ac:dyDescent="0.15">
      <c r="A41" s="9">
        <v>38</v>
      </c>
      <c r="B41" s="478" t="s">
        <v>6</v>
      </c>
      <c r="C41" s="161" t="s">
        <v>5</v>
      </c>
      <c r="D41" s="12">
        <v>2014000</v>
      </c>
      <c r="E41" s="2">
        <v>1909000</v>
      </c>
      <c r="F41" s="23">
        <v>105000</v>
      </c>
      <c r="G41" s="89">
        <v>1994349</v>
      </c>
      <c r="H41" s="2">
        <v>1890349</v>
      </c>
      <c r="I41" s="90">
        <v>104000</v>
      </c>
      <c r="J41" s="12">
        <v>2195972</v>
      </c>
      <c r="K41" s="2">
        <v>2089972</v>
      </c>
      <c r="L41" s="23">
        <v>106000</v>
      </c>
      <c r="M41" s="91">
        <v>2101355</v>
      </c>
      <c r="N41" s="2">
        <v>2000355</v>
      </c>
      <c r="O41" s="90">
        <v>101000</v>
      </c>
      <c r="P41" s="3">
        <v>1998370</v>
      </c>
      <c r="Q41" s="2">
        <v>1902370</v>
      </c>
      <c r="R41" s="23">
        <v>96000</v>
      </c>
      <c r="S41" s="89">
        <v>2109845</v>
      </c>
      <c r="T41" s="2">
        <v>2021935</v>
      </c>
      <c r="U41" s="90">
        <v>87910</v>
      </c>
      <c r="V41" s="12">
        <v>2079498</v>
      </c>
      <c r="W41" s="2">
        <v>1987181</v>
      </c>
      <c r="X41" s="23">
        <v>92317</v>
      </c>
      <c r="Y41" s="12">
        <v>2184547</v>
      </c>
      <c r="Z41" s="2">
        <f t="shared" si="0"/>
        <v>2086193</v>
      </c>
      <c r="AA41" s="23">
        <v>98354</v>
      </c>
      <c r="AB41" s="417">
        <v>2260054</v>
      </c>
      <c r="AC41" s="415">
        <f t="shared" si="1"/>
        <v>2156546</v>
      </c>
      <c r="AD41" s="418">
        <v>103508</v>
      </c>
      <c r="AE41" s="495">
        <v>2223850</v>
      </c>
      <c r="AF41" s="492">
        <v>2123707</v>
      </c>
      <c r="AG41" s="496">
        <v>100143</v>
      </c>
      <c r="AH41" s="758">
        <v>1576934</v>
      </c>
      <c r="AI41" s="759">
        <v>1513833</v>
      </c>
      <c r="AJ41" s="761">
        <v>63101</v>
      </c>
      <c r="AK41" s="491">
        <v>1717590</v>
      </c>
      <c r="AL41" s="865">
        <v>1633458</v>
      </c>
      <c r="AM41" s="866">
        <v>84132</v>
      </c>
      <c r="AN41" s="494">
        <v>1970018</v>
      </c>
      <c r="AO41" s="851">
        <f t="shared" si="14"/>
        <v>1871946</v>
      </c>
      <c r="AP41" s="853">
        <v>98072</v>
      </c>
      <c r="AQ41" s="283">
        <f t="shared" si="2"/>
        <v>5.2135054617676264</v>
      </c>
      <c r="AR41" s="10">
        <f t="shared" si="3"/>
        <v>5.2147342315713043</v>
      </c>
      <c r="AS41" s="26">
        <f t="shared" si="4"/>
        <v>4.8270196523452942</v>
      </c>
      <c r="AT41" s="1">
        <f t="shared" si="5"/>
        <v>4.8064225226104114</v>
      </c>
      <c r="AU41" s="1">
        <f t="shared" si="6"/>
        <v>4.8039151908805682</v>
      </c>
      <c r="AV41" s="15">
        <f t="shared" si="7"/>
        <v>4.1666567923236064</v>
      </c>
      <c r="AW41" s="15">
        <f t="shared" si="8"/>
        <v>4.4393887370894323</v>
      </c>
      <c r="AX41" s="403">
        <f t="shared" si="9"/>
        <v>4.5022606517506834</v>
      </c>
      <c r="AY41" s="402">
        <f t="shared" si="10"/>
        <v>4.5798905689864045</v>
      </c>
      <c r="AZ41" s="15">
        <f t="shared" si="11"/>
        <v>4.5031364525485085</v>
      </c>
      <c r="BA41" s="15">
        <f t="shared" si="12"/>
        <v>4.0014991115671297</v>
      </c>
      <c r="BB41" s="15">
        <f t="shared" si="13"/>
        <v>4.8982586065359017</v>
      </c>
    </row>
    <row r="42" spans="1:54" ht="15.75" customHeight="1" x14ac:dyDescent="0.15">
      <c r="A42" s="9">
        <v>39</v>
      </c>
      <c r="B42" s="478" t="s">
        <v>2</v>
      </c>
      <c r="C42" s="161" t="s">
        <v>4</v>
      </c>
      <c r="D42" s="12">
        <v>1082000</v>
      </c>
      <c r="E42" s="2">
        <v>504000</v>
      </c>
      <c r="F42" s="23">
        <v>578000</v>
      </c>
      <c r="G42" s="89">
        <v>1083203</v>
      </c>
      <c r="H42" s="2">
        <v>505068</v>
      </c>
      <c r="I42" s="90">
        <v>578135</v>
      </c>
      <c r="J42" s="12">
        <v>1118816</v>
      </c>
      <c r="K42" s="2">
        <v>496864</v>
      </c>
      <c r="L42" s="23">
        <v>621952</v>
      </c>
      <c r="M42" s="91">
        <v>1077547</v>
      </c>
      <c r="N42" s="2">
        <v>474043</v>
      </c>
      <c r="O42" s="90">
        <v>603504</v>
      </c>
      <c r="P42" s="3">
        <v>1073982</v>
      </c>
      <c r="Q42" s="2">
        <v>435536</v>
      </c>
      <c r="R42" s="23">
        <v>638446</v>
      </c>
      <c r="S42" s="89">
        <v>1208952</v>
      </c>
      <c r="T42" s="2">
        <v>529408</v>
      </c>
      <c r="U42" s="90">
        <v>679544</v>
      </c>
      <c r="V42" s="12">
        <v>1174109</v>
      </c>
      <c r="W42" s="2">
        <v>523056</v>
      </c>
      <c r="X42" s="23">
        <v>651053</v>
      </c>
      <c r="Y42" s="12">
        <v>1275923</v>
      </c>
      <c r="Z42" s="2">
        <f t="shared" si="0"/>
        <v>613696</v>
      </c>
      <c r="AA42" s="23">
        <v>662227</v>
      </c>
      <c r="AB42" s="417">
        <v>1215812</v>
      </c>
      <c r="AC42" s="415">
        <f t="shared" si="1"/>
        <v>562664</v>
      </c>
      <c r="AD42" s="418">
        <v>653148</v>
      </c>
      <c r="AE42" s="495">
        <v>1177655</v>
      </c>
      <c r="AF42" s="492">
        <v>537749</v>
      </c>
      <c r="AG42" s="496">
        <v>639906</v>
      </c>
      <c r="AH42" s="758">
        <v>658811</v>
      </c>
      <c r="AI42" s="759">
        <v>242148</v>
      </c>
      <c r="AJ42" s="761">
        <v>416663</v>
      </c>
      <c r="AK42" s="491">
        <v>804251</v>
      </c>
      <c r="AL42" s="865">
        <v>225959</v>
      </c>
      <c r="AM42" s="866">
        <v>578292</v>
      </c>
      <c r="AN42" s="494">
        <v>994564</v>
      </c>
      <c r="AO42" s="851">
        <f t="shared" si="14"/>
        <v>374536</v>
      </c>
      <c r="AP42" s="853">
        <v>620028</v>
      </c>
      <c r="AQ42" s="283">
        <f t="shared" si="2"/>
        <v>53.419593345656189</v>
      </c>
      <c r="AR42" s="10">
        <f t="shared" si="3"/>
        <v>53.372728842146856</v>
      </c>
      <c r="AS42" s="26">
        <f t="shared" si="4"/>
        <v>55.590195349369331</v>
      </c>
      <c r="AT42" s="1">
        <f t="shared" si="5"/>
        <v>56.007208966291032</v>
      </c>
      <c r="AU42" s="1">
        <f t="shared" si="6"/>
        <v>59.446620148196146</v>
      </c>
      <c r="AV42" s="15">
        <f t="shared" si="7"/>
        <v>56.209344953314933</v>
      </c>
      <c r="AW42" s="15">
        <f t="shared" si="8"/>
        <v>55.450814191868048</v>
      </c>
      <c r="AX42" s="403">
        <f t="shared" si="9"/>
        <v>51.90179971675407</v>
      </c>
      <c r="AY42" s="402">
        <f t="shared" si="10"/>
        <v>53.721134517507643</v>
      </c>
      <c r="AZ42" s="15">
        <f t="shared" si="11"/>
        <v>54.337305917267784</v>
      </c>
      <c r="BA42" s="15">
        <f t="shared" si="12"/>
        <v>63.24469384998126</v>
      </c>
      <c r="BB42" s="15">
        <f t="shared" si="13"/>
        <v>71.904417899387127</v>
      </c>
    </row>
    <row r="43" spans="1:54" ht="15.75" customHeight="1" x14ac:dyDescent="0.15">
      <c r="A43" s="9">
        <v>40</v>
      </c>
      <c r="B43" s="478" t="s">
        <v>2</v>
      </c>
      <c r="C43" s="161" t="s">
        <v>3</v>
      </c>
      <c r="D43" s="12">
        <v>2715000</v>
      </c>
      <c r="E43" s="2">
        <v>2151000</v>
      </c>
      <c r="F43" s="23">
        <v>564000</v>
      </c>
      <c r="G43" s="89">
        <v>2552300</v>
      </c>
      <c r="H43" s="2">
        <v>1986300</v>
      </c>
      <c r="I43" s="90">
        <v>566000</v>
      </c>
      <c r="J43" s="12">
        <v>2761496</v>
      </c>
      <c r="K43" s="2">
        <v>2168340</v>
      </c>
      <c r="L43" s="23">
        <v>593156</v>
      </c>
      <c r="M43" s="91">
        <v>2779008</v>
      </c>
      <c r="N43" s="2">
        <v>2184754</v>
      </c>
      <c r="O43" s="90">
        <v>594254</v>
      </c>
      <c r="P43" s="3">
        <v>2818105</v>
      </c>
      <c r="Q43" s="2">
        <v>2359487</v>
      </c>
      <c r="R43" s="23">
        <v>458618</v>
      </c>
      <c r="S43" s="89">
        <v>3031765</v>
      </c>
      <c r="T43" s="2">
        <v>2567518</v>
      </c>
      <c r="U43" s="90">
        <v>464247</v>
      </c>
      <c r="V43" s="12">
        <v>3040283</v>
      </c>
      <c r="W43" s="2">
        <v>2584064</v>
      </c>
      <c r="X43" s="23">
        <v>456219</v>
      </c>
      <c r="Y43" s="12">
        <v>2877458</v>
      </c>
      <c r="Z43" s="2">
        <f t="shared" si="0"/>
        <v>2422484</v>
      </c>
      <c r="AA43" s="23">
        <v>454974</v>
      </c>
      <c r="AB43" s="417">
        <v>2728195</v>
      </c>
      <c r="AC43" s="415">
        <f t="shared" si="1"/>
        <v>2325099</v>
      </c>
      <c r="AD43" s="418">
        <v>403096</v>
      </c>
      <c r="AE43" s="495">
        <v>2603092</v>
      </c>
      <c r="AF43" s="492">
        <v>2183203</v>
      </c>
      <c r="AG43" s="496">
        <v>419889</v>
      </c>
      <c r="AH43" s="758">
        <v>1403636</v>
      </c>
      <c r="AI43" s="759">
        <v>1183563</v>
      </c>
      <c r="AJ43" s="761">
        <v>220073</v>
      </c>
      <c r="AK43" s="491">
        <v>1757601</v>
      </c>
      <c r="AL43" s="865">
        <v>1475161</v>
      </c>
      <c r="AM43" s="866">
        <v>282440</v>
      </c>
      <c r="AN43" s="494">
        <v>2652713</v>
      </c>
      <c r="AO43" s="851">
        <f t="shared" si="14"/>
        <v>2248055</v>
      </c>
      <c r="AP43" s="853">
        <v>404658</v>
      </c>
      <c r="AQ43" s="283">
        <f t="shared" si="2"/>
        <v>20.773480662983427</v>
      </c>
      <c r="AR43" s="10">
        <f t="shared" si="3"/>
        <v>22.176076480037612</v>
      </c>
      <c r="AS43" s="26">
        <f t="shared" si="4"/>
        <v>21.479516899535614</v>
      </c>
      <c r="AT43" s="1">
        <f t="shared" si="5"/>
        <v>21.383673598636634</v>
      </c>
      <c r="AU43" s="1">
        <f t="shared" si="6"/>
        <v>16.27398553283146</v>
      </c>
      <c r="AV43" s="15">
        <f t="shared" si="7"/>
        <v>15.312763357318262</v>
      </c>
      <c r="AW43" s="15">
        <f t="shared" si="8"/>
        <v>15.005807025201273</v>
      </c>
      <c r="AX43" s="403">
        <f t="shared" si="9"/>
        <v>15.811664323163013</v>
      </c>
      <c r="AY43" s="402">
        <f t="shared" si="10"/>
        <v>14.775190189850798</v>
      </c>
      <c r="AZ43" s="15">
        <f t="shared" si="11"/>
        <v>16.13039416201963</v>
      </c>
      <c r="BA43" s="15">
        <f t="shared" si="12"/>
        <v>15.678779968595846</v>
      </c>
      <c r="BB43" s="15">
        <f t="shared" si="13"/>
        <v>16.069631275812885</v>
      </c>
    </row>
    <row r="44" spans="1:54" ht="15.75" customHeight="1" thickBot="1" x14ac:dyDescent="0.2">
      <c r="A44" s="8">
        <v>41</v>
      </c>
      <c r="B44" s="7" t="s">
        <v>2</v>
      </c>
      <c r="C44" s="77" t="s">
        <v>1</v>
      </c>
      <c r="D44" s="281">
        <v>5982000</v>
      </c>
      <c r="E44" s="5">
        <v>5761000</v>
      </c>
      <c r="F44" s="24">
        <v>221000</v>
      </c>
      <c r="G44" s="87">
        <v>5505550</v>
      </c>
      <c r="H44" s="5">
        <v>5279882</v>
      </c>
      <c r="I44" s="84">
        <v>225668</v>
      </c>
      <c r="J44" s="281">
        <v>5999573</v>
      </c>
      <c r="K44" s="5">
        <v>5793165</v>
      </c>
      <c r="L44" s="24">
        <v>206408</v>
      </c>
      <c r="M44" s="85">
        <v>5912227</v>
      </c>
      <c r="N44" s="5">
        <v>5700502</v>
      </c>
      <c r="O44" s="84">
        <v>211725</v>
      </c>
      <c r="P44" s="6">
        <v>8820688</v>
      </c>
      <c r="Q44" s="5">
        <v>8617448</v>
      </c>
      <c r="R44" s="24">
        <v>203240</v>
      </c>
      <c r="S44" s="87">
        <v>9481834</v>
      </c>
      <c r="T44" s="5">
        <v>9267054</v>
      </c>
      <c r="U44" s="84">
        <v>214780</v>
      </c>
      <c r="V44" s="281">
        <v>8562448</v>
      </c>
      <c r="W44" s="5">
        <v>8369398</v>
      </c>
      <c r="X44" s="24">
        <v>193050</v>
      </c>
      <c r="Y44" s="281">
        <v>8858599</v>
      </c>
      <c r="Z44" s="5">
        <f t="shared" si="0"/>
        <v>8659619</v>
      </c>
      <c r="AA44" s="24">
        <v>198980</v>
      </c>
      <c r="AB44" s="417">
        <v>8622736</v>
      </c>
      <c r="AC44" s="415">
        <f t="shared" si="1"/>
        <v>8423306</v>
      </c>
      <c r="AD44" s="421">
        <v>199430</v>
      </c>
      <c r="AE44" s="495">
        <v>8821930</v>
      </c>
      <c r="AF44" s="492">
        <v>8640550</v>
      </c>
      <c r="AG44" s="499">
        <v>181380</v>
      </c>
      <c r="AH44" s="758">
        <v>5980665</v>
      </c>
      <c r="AI44" s="759">
        <v>5869975</v>
      </c>
      <c r="AJ44" s="762">
        <v>110690</v>
      </c>
      <c r="AK44" s="491">
        <v>7026330</v>
      </c>
      <c r="AL44" s="865">
        <v>6904830</v>
      </c>
      <c r="AM44" s="868">
        <v>121500</v>
      </c>
      <c r="AN44" s="494">
        <v>9168397</v>
      </c>
      <c r="AO44" s="851">
        <f t="shared" si="14"/>
        <v>8964077</v>
      </c>
      <c r="AP44" s="855">
        <v>204320</v>
      </c>
      <c r="AQ44" s="284">
        <f t="shared" si="2"/>
        <v>3.6944165830825813</v>
      </c>
      <c r="AR44" s="27">
        <f t="shared" si="3"/>
        <v>4.0989183641961295</v>
      </c>
      <c r="AS44" s="28">
        <f t="shared" si="4"/>
        <v>3.4403781735800201</v>
      </c>
      <c r="AT44" s="4">
        <f t="shared" si="5"/>
        <v>3.5811378690297242</v>
      </c>
      <c r="AU44" s="4">
        <f t="shared" si="6"/>
        <v>2.3041286575378246</v>
      </c>
      <c r="AV44" s="17">
        <f t="shared" si="7"/>
        <v>2.2651735940536399</v>
      </c>
      <c r="AW44" s="17">
        <f t="shared" si="8"/>
        <v>2.2546122323896158</v>
      </c>
      <c r="AX44" s="404">
        <f t="shared" si="9"/>
        <v>2.2461791080056788</v>
      </c>
      <c r="AY44" s="450">
        <f t="shared" si="10"/>
        <v>2.3128389875324955</v>
      </c>
      <c r="AZ44" s="15">
        <f t="shared" si="11"/>
        <v>2.056012686566318</v>
      </c>
      <c r="BA44" s="15">
        <f t="shared" si="12"/>
        <v>1.850797528368501</v>
      </c>
      <c r="BB44" s="15">
        <f t="shared" si="13"/>
        <v>1.7292099858674441</v>
      </c>
    </row>
    <row r="45" spans="1:54" ht="20.25" customHeight="1" thickBot="1" x14ac:dyDescent="0.2">
      <c r="A45" s="975" t="s">
        <v>0</v>
      </c>
      <c r="B45" s="976"/>
      <c r="C45" s="977"/>
      <c r="D45" s="21">
        <v>123682000</v>
      </c>
      <c r="E45" s="18">
        <v>110716000</v>
      </c>
      <c r="F45" s="25">
        <v>12966000</v>
      </c>
      <c r="G45" s="163">
        <v>121264837</v>
      </c>
      <c r="H45" s="18">
        <v>107920457</v>
      </c>
      <c r="I45" s="164">
        <v>13344380</v>
      </c>
      <c r="J45" s="21">
        <v>126111209</v>
      </c>
      <c r="K45" s="18">
        <v>113236006</v>
      </c>
      <c r="L45" s="25">
        <v>12875203</v>
      </c>
      <c r="M45" s="163">
        <v>130271751</v>
      </c>
      <c r="N45" s="18">
        <v>116788771</v>
      </c>
      <c r="O45" s="164">
        <v>13482980</v>
      </c>
      <c r="P45" s="21">
        <v>133255979</v>
      </c>
      <c r="Q45" s="18">
        <v>121119150</v>
      </c>
      <c r="R45" s="25">
        <v>12136829</v>
      </c>
      <c r="S45" s="163">
        <v>138753797</v>
      </c>
      <c r="T45" s="18">
        <v>125377384</v>
      </c>
      <c r="U45" s="164">
        <v>13376413</v>
      </c>
      <c r="V45" s="21">
        <v>134166173</v>
      </c>
      <c r="W45" s="18">
        <v>121503794</v>
      </c>
      <c r="X45" s="25">
        <v>12662379</v>
      </c>
      <c r="Y45" s="21">
        <f>SUM(Y4:Y44)</f>
        <v>139045982</v>
      </c>
      <c r="Z45" s="18">
        <f t="shared" ref="Z45:AA45" si="15">SUM(Z4:Z44)</f>
        <v>126242450</v>
      </c>
      <c r="AA45" s="426">
        <f t="shared" si="15"/>
        <v>12803532</v>
      </c>
      <c r="AB45" s="427">
        <f>SUM(AB4:AB44)</f>
        <v>136962771</v>
      </c>
      <c r="AC45" s="428">
        <f t="shared" ref="AC45:AD45" si="16">SUM(AC4:AC44)</f>
        <v>124773200</v>
      </c>
      <c r="AD45" s="429">
        <f t="shared" si="16"/>
        <v>12189571</v>
      </c>
      <c r="AE45" s="504">
        <f>SUM(AE4:AE44)</f>
        <v>136507073</v>
      </c>
      <c r="AF45" s="505">
        <f t="shared" ref="AF45:AG45" si="17">SUM(AF4:AF44)</f>
        <v>124668178</v>
      </c>
      <c r="AG45" s="506">
        <f t="shared" si="17"/>
        <v>11838895</v>
      </c>
      <c r="AH45" s="765">
        <v>75253759</v>
      </c>
      <c r="AI45" s="766">
        <v>68736633</v>
      </c>
      <c r="AJ45" s="767">
        <v>6517126.2039194368</v>
      </c>
      <c r="AK45" s="768">
        <v>84863313</v>
      </c>
      <c r="AL45" s="769">
        <v>77368006</v>
      </c>
      <c r="AM45" s="770">
        <v>7495307</v>
      </c>
      <c r="AN45" s="504">
        <f>SUM(AO4:AO44)</f>
        <v>103649850.72690716</v>
      </c>
      <c r="AO45" s="908">
        <f t="shared" ref="AO45:AP45" si="18">SUM(AO4:AO44)</f>
        <v>103649850.72690716</v>
      </c>
      <c r="AP45" s="908">
        <f t="shared" si="18"/>
        <v>10907230.114471341</v>
      </c>
      <c r="AQ45" s="282">
        <f t="shared" si="2"/>
        <v>10.483336297925325</v>
      </c>
      <c r="AR45" s="19">
        <f t="shared" si="3"/>
        <v>11.00432766012789</v>
      </c>
      <c r="AS45" s="19">
        <f t="shared" si="4"/>
        <v>10.209404145828147</v>
      </c>
      <c r="AT45" s="19">
        <f t="shared" si="5"/>
        <v>10.349887751182527</v>
      </c>
      <c r="AU45" s="19">
        <f t="shared" si="6"/>
        <v>9.1079057698416666</v>
      </c>
      <c r="AV45" s="20">
        <f t="shared" si="7"/>
        <v>9.6403942012484176</v>
      </c>
      <c r="AW45" s="20">
        <f t="shared" si="8"/>
        <v>9.4378327389572334</v>
      </c>
      <c r="AX45" s="405">
        <f t="shared" si="9"/>
        <v>9.2081279989809417</v>
      </c>
      <c r="AY45" s="403">
        <f t="shared" si="10"/>
        <v>8.8999155836296566</v>
      </c>
      <c r="AZ45" s="15">
        <f t="shared" si="11"/>
        <v>8.6727337564405911</v>
      </c>
      <c r="BA45" s="15">
        <f t="shared" si="12"/>
        <v>8.6602002219177336</v>
      </c>
      <c r="BB45" s="15">
        <f t="shared" si="13"/>
        <v>8.8322111581950615</v>
      </c>
    </row>
    <row r="46" spans="1:54" x14ac:dyDescent="0.15">
      <c r="A46" t="s">
        <v>74</v>
      </c>
    </row>
    <row r="47" spans="1:54" x14ac:dyDescent="0.15">
      <c r="X47" s="31" t="s">
        <v>65</v>
      </c>
      <c r="Y47" s="31"/>
      <c r="Z47" s="31"/>
      <c r="AA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</row>
    <row r="48" spans="1:54" x14ac:dyDescent="0.15">
      <c r="A48" s="31" t="s">
        <v>245</v>
      </c>
      <c r="C48" s="967" t="s">
        <v>301</v>
      </c>
      <c r="D48" s="167" t="s">
        <v>69</v>
      </c>
      <c r="E48" s="475"/>
      <c r="F48" s="479"/>
      <c r="G48" s="168" t="s">
        <v>70</v>
      </c>
      <c r="H48" s="475"/>
      <c r="I48" s="169"/>
      <c r="J48" s="168" t="s">
        <v>67</v>
      </c>
      <c r="K48" s="475"/>
      <c r="L48" s="169"/>
      <c r="M48" s="167" t="s">
        <v>61</v>
      </c>
      <c r="N48" s="475"/>
      <c r="O48" s="479"/>
      <c r="P48" s="168" t="s">
        <v>60</v>
      </c>
      <c r="Q48" s="475"/>
      <c r="R48" s="169"/>
      <c r="S48" s="167" t="s">
        <v>59</v>
      </c>
      <c r="T48" s="475"/>
      <c r="U48" s="479"/>
      <c r="V48" s="168" t="s">
        <v>58</v>
      </c>
      <c r="W48" s="475"/>
      <c r="X48" s="169"/>
      <c r="Y48" s="168" t="s">
        <v>392</v>
      </c>
      <c r="Z48" s="475"/>
      <c r="AA48" s="479"/>
      <c r="AB48" s="430" t="s">
        <v>422</v>
      </c>
      <c r="AC48" s="431"/>
      <c r="AD48" s="345"/>
      <c r="AE48" s="168" t="s">
        <v>455</v>
      </c>
      <c r="AF48" s="475"/>
      <c r="AG48" s="479"/>
      <c r="AH48" s="168" t="s">
        <v>523</v>
      </c>
      <c r="AI48" s="475"/>
      <c r="AJ48" s="479"/>
      <c r="AK48" s="168" t="s">
        <v>2173</v>
      </c>
      <c r="AL48" s="475"/>
      <c r="AM48" s="479"/>
      <c r="AN48" s="168" t="s">
        <v>2194</v>
      </c>
      <c r="AO48" s="475"/>
      <c r="AP48" s="479"/>
      <c r="AQ48" s="965" t="s">
        <v>57</v>
      </c>
      <c r="AR48" s="966"/>
      <c r="AS48" s="966"/>
      <c r="AT48" s="966"/>
      <c r="AU48" s="966"/>
      <c r="AV48" s="966"/>
      <c r="AW48" s="966"/>
      <c r="AX48" s="966"/>
      <c r="AY48" s="120"/>
      <c r="AZ48" s="119"/>
      <c r="BA48" s="120"/>
      <c r="BB48" s="120"/>
    </row>
    <row r="49" spans="1:54" x14ac:dyDescent="0.15">
      <c r="A49" s="31"/>
      <c r="C49" s="968"/>
      <c r="D49" s="181"/>
      <c r="E49" s="478" t="s">
        <v>56</v>
      </c>
      <c r="F49" s="479" t="s">
        <v>55</v>
      </c>
      <c r="G49" s="178"/>
      <c r="H49" s="478" t="s">
        <v>56</v>
      </c>
      <c r="I49" s="169" t="s">
        <v>55</v>
      </c>
      <c r="J49" s="178"/>
      <c r="K49" s="478" t="s">
        <v>56</v>
      </c>
      <c r="L49" s="169" t="s">
        <v>55</v>
      </c>
      <c r="M49" s="181"/>
      <c r="N49" s="478" t="s">
        <v>56</v>
      </c>
      <c r="O49" s="479" t="s">
        <v>55</v>
      </c>
      <c r="P49" s="178"/>
      <c r="Q49" s="478" t="s">
        <v>56</v>
      </c>
      <c r="R49" s="169" t="s">
        <v>55</v>
      </c>
      <c r="S49" s="181"/>
      <c r="T49" s="478" t="s">
        <v>56</v>
      </c>
      <c r="U49" s="479" t="s">
        <v>55</v>
      </c>
      <c r="V49" s="178"/>
      <c r="W49" s="478" t="s">
        <v>56</v>
      </c>
      <c r="X49" s="169" t="s">
        <v>55</v>
      </c>
      <c r="Y49" s="178"/>
      <c r="Z49" s="478" t="s">
        <v>56</v>
      </c>
      <c r="AA49" s="169" t="s">
        <v>55</v>
      </c>
      <c r="AB49" s="432"/>
      <c r="AC49" s="433" t="s">
        <v>56</v>
      </c>
      <c r="AD49" s="434" t="s">
        <v>55</v>
      </c>
      <c r="AE49" s="178"/>
      <c r="AF49" s="478" t="s">
        <v>56</v>
      </c>
      <c r="AG49" s="169" t="s">
        <v>55</v>
      </c>
      <c r="AH49" s="178"/>
      <c r="AI49" s="478" t="s">
        <v>56</v>
      </c>
      <c r="AJ49" s="169" t="s">
        <v>55</v>
      </c>
      <c r="AK49" s="178"/>
      <c r="AL49" s="478" t="s">
        <v>56</v>
      </c>
      <c r="AM49" s="169" t="s">
        <v>55</v>
      </c>
      <c r="AN49" s="178"/>
      <c r="AO49" s="478" t="s">
        <v>56</v>
      </c>
      <c r="AP49" s="169" t="s">
        <v>55</v>
      </c>
      <c r="AQ49" s="83" t="s">
        <v>71</v>
      </c>
      <c r="AR49" s="83" t="s">
        <v>72</v>
      </c>
      <c r="AS49" s="234" t="s">
        <v>73</v>
      </c>
      <c r="AT49" s="285" t="s">
        <v>68</v>
      </c>
      <c r="AU49" s="285" t="s">
        <v>54</v>
      </c>
      <c r="AV49" s="83" t="s">
        <v>53</v>
      </c>
      <c r="AW49" s="82" t="s">
        <v>52</v>
      </c>
      <c r="AX49" s="234" t="s">
        <v>393</v>
      </c>
      <c r="AY49" s="77" t="s">
        <v>448</v>
      </c>
      <c r="AZ49" s="7" t="s">
        <v>490</v>
      </c>
      <c r="BA49" s="75" t="s">
        <v>521</v>
      </c>
      <c r="BB49" s="75" t="s">
        <v>2175</v>
      </c>
    </row>
    <row r="50" spans="1:54" x14ac:dyDescent="0.15">
      <c r="C50" s="170" t="s">
        <v>299</v>
      </c>
      <c r="D50" s="68">
        <f>D4</f>
        <v>31790000</v>
      </c>
      <c r="E50" s="179">
        <f t="shared" ref="E50:AJ50" si="19">E4</f>
        <v>27500000</v>
      </c>
      <c r="F50" s="68">
        <f t="shared" si="19"/>
        <v>4290000</v>
      </c>
      <c r="G50" s="139">
        <f t="shared" si="19"/>
        <v>30956000</v>
      </c>
      <c r="H50" s="179">
        <f t="shared" si="19"/>
        <v>26546000</v>
      </c>
      <c r="I50" s="140">
        <f t="shared" si="19"/>
        <v>4410000</v>
      </c>
      <c r="J50" s="139">
        <f t="shared" si="19"/>
        <v>32820000</v>
      </c>
      <c r="K50" s="179">
        <f t="shared" si="19"/>
        <v>28370000</v>
      </c>
      <c r="L50" s="140">
        <f t="shared" si="19"/>
        <v>4450000</v>
      </c>
      <c r="M50" s="68">
        <f t="shared" si="19"/>
        <v>35730000</v>
      </c>
      <c r="N50" s="179">
        <f t="shared" si="19"/>
        <v>30920000</v>
      </c>
      <c r="O50" s="68">
        <f t="shared" si="19"/>
        <v>4810000</v>
      </c>
      <c r="P50" s="139">
        <f t="shared" si="19"/>
        <v>35430000</v>
      </c>
      <c r="Q50" s="179">
        <f t="shared" si="19"/>
        <v>30350000</v>
      </c>
      <c r="R50" s="140">
        <f t="shared" si="19"/>
        <v>5080000</v>
      </c>
      <c r="S50" s="68">
        <f t="shared" si="19"/>
        <v>35980000</v>
      </c>
      <c r="T50" s="179">
        <f t="shared" si="19"/>
        <v>30690000</v>
      </c>
      <c r="U50" s="68">
        <f t="shared" si="19"/>
        <v>5290000</v>
      </c>
      <c r="V50" s="139">
        <f t="shared" si="19"/>
        <v>35000000</v>
      </c>
      <c r="W50" s="179">
        <f t="shared" si="19"/>
        <v>29940000</v>
      </c>
      <c r="X50" s="140">
        <f t="shared" si="19"/>
        <v>5060000</v>
      </c>
      <c r="Y50" s="139">
        <f t="shared" si="19"/>
        <v>39330000</v>
      </c>
      <c r="Z50" s="179">
        <f t="shared" si="19"/>
        <v>33970000</v>
      </c>
      <c r="AA50" s="68">
        <f t="shared" si="19"/>
        <v>5360000</v>
      </c>
      <c r="AB50" s="139">
        <f t="shared" si="19"/>
        <v>35380000</v>
      </c>
      <c r="AC50" s="179">
        <f t="shared" si="19"/>
        <v>30870000</v>
      </c>
      <c r="AD50" s="68">
        <f t="shared" si="19"/>
        <v>4510000</v>
      </c>
      <c r="AE50" s="139">
        <f t="shared" si="19"/>
        <v>35420000</v>
      </c>
      <c r="AF50" s="179">
        <f t="shared" si="19"/>
        <v>30650000</v>
      </c>
      <c r="AG50" s="68">
        <f t="shared" si="19"/>
        <v>4770000</v>
      </c>
      <c r="AH50" s="139">
        <f t="shared" si="19"/>
        <v>12543217</v>
      </c>
      <c r="AI50" s="179">
        <f t="shared" si="19"/>
        <v>10222853</v>
      </c>
      <c r="AJ50" s="68">
        <f t="shared" si="19"/>
        <v>2320364.2039194363</v>
      </c>
      <c r="AK50" s="139">
        <f t="shared" ref="AK50:AM50" si="20">AK4</f>
        <v>13380000</v>
      </c>
      <c r="AL50" s="179">
        <f t="shared" si="20"/>
        <v>10890000</v>
      </c>
      <c r="AM50" s="68">
        <f t="shared" si="20"/>
        <v>2490000</v>
      </c>
      <c r="AN50" s="139">
        <f>AN4</f>
        <v>24257222.841378503</v>
      </c>
      <c r="AO50" s="179">
        <f>AO4</f>
        <v>20326162.726907164</v>
      </c>
      <c r="AP50" s="68">
        <f>AP4</f>
        <v>3931060.1144713406</v>
      </c>
      <c r="AQ50" s="286">
        <f t="shared" ref="AQ50:AQ60" si="21">F50/D50*100</f>
        <v>13.494809688581316</v>
      </c>
      <c r="AR50" s="287">
        <f t="shared" ref="AR50:AR60" si="22">I50/G50*100</f>
        <v>14.246026618426152</v>
      </c>
      <c r="AS50" s="287">
        <f t="shared" ref="AS50:AS60" si="23">L50/J50*100</f>
        <v>13.558805606337598</v>
      </c>
      <c r="AT50" s="287">
        <f t="shared" ref="AT50:AT60" si="24">O50/M50*100</f>
        <v>13.462076686258046</v>
      </c>
      <c r="AU50" s="287">
        <f t="shared" ref="AU50:AU60" si="25">R50/P50*100</f>
        <v>14.338131526954559</v>
      </c>
      <c r="AV50" s="288">
        <f t="shared" ref="AV50:AV60" si="26">U50/S50*100</f>
        <v>14.702612562534743</v>
      </c>
      <c r="AW50" s="288">
        <f t="shared" ref="AW50:AW60" si="27">X50/V50*100</f>
        <v>14.457142857142857</v>
      </c>
      <c r="AX50" s="288">
        <f t="shared" ref="AX50:AX60" si="28">AA50/Y50*100</f>
        <v>13.628273582506992</v>
      </c>
      <c r="AY50" s="404">
        <f t="shared" ref="AY50:AY60" si="29">AD50/AB50*100</f>
        <v>12.747314867156586</v>
      </c>
      <c r="AZ50" s="17">
        <f t="shared" ref="AZ50:AZ60" si="30">AG50/AE50*100</f>
        <v>13.4669678147939</v>
      </c>
      <c r="BA50" s="288">
        <f t="shared" ref="BA50:BA60" si="31">AJ50/AH50*100</f>
        <v>18.498956080560802</v>
      </c>
      <c r="BB50" s="17">
        <f t="shared" ref="BB50:BB60" si="32">AM50/AK50*100</f>
        <v>18.609865470852018</v>
      </c>
    </row>
    <row r="51" spans="1:54" x14ac:dyDescent="0.15">
      <c r="C51" s="170" t="s">
        <v>222</v>
      </c>
      <c r="D51" s="68">
        <f>SUM(D5:D7)</f>
        <v>13926000</v>
      </c>
      <c r="E51" s="179">
        <f t="shared" ref="E51:AJ51" si="33">SUM(E5:E7)</f>
        <v>13515000</v>
      </c>
      <c r="F51" s="68">
        <f t="shared" si="33"/>
        <v>411000</v>
      </c>
      <c r="G51" s="139">
        <f t="shared" si="33"/>
        <v>13250212</v>
      </c>
      <c r="H51" s="179">
        <f t="shared" si="33"/>
        <v>12833261</v>
      </c>
      <c r="I51" s="140">
        <f t="shared" si="33"/>
        <v>416951</v>
      </c>
      <c r="J51" s="139">
        <f t="shared" si="33"/>
        <v>13444719</v>
      </c>
      <c r="K51" s="179">
        <f t="shared" si="33"/>
        <v>13038740</v>
      </c>
      <c r="L51" s="140">
        <f t="shared" si="33"/>
        <v>405979</v>
      </c>
      <c r="M51" s="68">
        <f t="shared" si="33"/>
        <v>13798865</v>
      </c>
      <c r="N51" s="179">
        <f t="shared" si="33"/>
        <v>13325668</v>
      </c>
      <c r="O51" s="68">
        <f t="shared" si="33"/>
        <v>473197</v>
      </c>
      <c r="P51" s="139">
        <f t="shared" si="33"/>
        <v>14195020</v>
      </c>
      <c r="Q51" s="179">
        <f t="shared" si="33"/>
        <v>13657578</v>
      </c>
      <c r="R51" s="140">
        <f t="shared" si="33"/>
        <v>537442</v>
      </c>
      <c r="S51" s="68">
        <f t="shared" si="33"/>
        <v>14460829</v>
      </c>
      <c r="T51" s="179">
        <f t="shared" si="33"/>
        <v>13864129</v>
      </c>
      <c r="U51" s="68">
        <f t="shared" si="33"/>
        <v>596700</v>
      </c>
      <c r="V51" s="139">
        <f t="shared" si="33"/>
        <v>14537968</v>
      </c>
      <c r="W51" s="179">
        <f t="shared" si="33"/>
        <v>13952928</v>
      </c>
      <c r="X51" s="140">
        <f t="shared" si="33"/>
        <v>585040</v>
      </c>
      <c r="Y51" s="139">
        <f t="shared" si="33"/>
        <v>14294641</v>
      </c>
      <c r="Z51" s="179">
        <f t="shared" si="33"/>
        <v>13675364</v>
      </c>
      <c r="AA51" s="68">
        <f t="shared" si="33"/>
        <v>619277</v>
      </c>
      <c r="AB51" s="139">
        <f t="shared" si="33"/>
        <v>14477533</v>
      </c>
      <c r="AC51" s="179">
        <f t="shared" si="33"/>
        <v>13790870</v>
      </c>
      <c r="AD51" s="68">
        <f t="shared" si="33"/>
        <v>686663</v>
      </c>
      <c r="AE51" s="139">
        <f t="shared" si="33"/>
        <v>14726506</v>
      </c>
      <c r="AF51" s="179">
        <f t="shared" si="33"/>
        <v>14035639</v>
      </c>
      <c r="AG51" s="68">
        <f t="shared" si="33"/>
        <v>690867</v>
      </c>
      <c r="AH51" s="139">
        <f t="shared" si="33"/>
        <v>7895410</v>
      </c>
      <c r="AI51" s="179">
        <f t="shared" si="33"/>
        <v>7469546</v>
      </c>
      <c r="AJ51" s="68">
        <f t="shared" si="33"/>
        <v>425864</v>
      </c>
      <c r="AK51" s="139">
        <f t="shared" ref="AK51:AM51" si="34">SUM(AK5:AK7)</f>
        <v>9493019</v>
      </c>
      <c r="AL51" s="179">
        <f t="shared" si="34"/>
        <v>9020404</v>
      </c>
      <c r="AM51" s="68">
        <f t="shared" si="34"/>
        <v>472615</v>
      </c>
      <c r="AN51" s="139">
        <f>SUM(AN5:AN7)</f>
        <v>13290878</v>
      </c>
      <c r="AO51" s="179">
        <f>SUM(AO5:AO7)</f>
        <v>12728796</v>
      </c>
      <c r="AP51" s="68">
        <f t="shared" ref="AP51" si="35">SUM(AP5:AP7)</f>
        <v>562082</v>
      </c>
      <c r="AQ51" s="171">
        <f t="shared" si="21"/>
        <v>2.951314088754847</v>
      </c>
      <c r="AR51" s="172">
        <f t="shared" si="22"/>
        <v>3.1467496520055676</v>
      </c>
      <c r="AS51" s="172">
        <f t="shared" si="23"/>
        <v>3.0196168473286797</v>
      </c>
      <c r="AT51" s="172">
        <f t="shared" si="24"/>
        <v>3.429245811159106</v>
      </c>
      <c r="AU51" s="172">
        <f t="shared" si="25"/>
        <v>3.7861306289107026</v>
      </c>
      <c r="AV51" s="173">
        <f t="shared" si="26"/>
        <v>4.1263194523633464</v>
      </c>
      <c r="AW51" s="173">
        <f t="shared" si="27"/>
        <v>4.0242212666859629</v>
      </c>
      <c r="AX51" s="173">
        <f t="shared" si="28"/>
        <v>4.3322319182412485</v>
      </c>
      <c r="AY51" s="450">
        <f t="shared" si="29"/>
        <v>4.7429558613335576</v>
      </c>
      <c r="AZ51" s="507">
        <f t="shared" si="30"/>
        <v>4.6913164602655915</v>
      </c>
      <c r="BA51" s="173">
        <f t="shared" si="31"/>
        <v>5.3938174205012785</v>
      </c>
      <c r="BB51" s="507">
        <f t="shared" si="32"/>
        <v>4.9785531873474609</v>
      </c>
    </row>
    <row r="52" spans="1:54" x14ac:dyDescent="0.15">
      <c r="C52" s="170" t="s">
        <v>221</v>
      </c>
      <c r="D52" s="68">
        <f>SUM(D8:D12)</f>
        <v>16991000</v>
      </c>
      <c r="E52" s="179">
        <f t="shared" ref="E52:AJ52" si="36">SUM(E8:E12)</f>
        <v>16628000</v>
      </c>
      <c r="F52" s="68">
        <f t="shared" si="36"/>
        <v>363000</v>
      </c>
      <c r="G52" s="139">
        <f t="shared" si="36"/>
        <v>16242326</v>
      </c>
      <c r="H52" s="179">
        <f t="shared" si="36"/>
        <v>15823348</v>
      </c>
      <c r="I52" s="140">
        <f t="shared" si="36"/>
        <v>418978</v>
      </c>
      <c r="J52" s="139">
        <f t="shared" si="36"/>
        <v>16723540</v>
      </c>
      <c r="K52" s="179">
        <f t="shared" si="36"/>
        <v>16345533</v>
      </c>
      <c r="L52" s="140">
        <f t="shared" si="36"/>
        <v>378007</v>
      </c>
      <c r="M52" s="68">
        <f t="shared" si="36"/>
        <v>16479019</v>
      </c>
      <c r="N52" s="179">
        <f t="shared" si="36"/>
        <v>16064729</v>
      </c>
      <c r="O52" s="68">
        <f t="shared" si="36"/>
        <v>414290</v>
      </c>
      <c r="P52" s="139">
        <f t="shared" si="36"/>
        <v>16620086</v>
      </c>
      <c r="Q52" s="179">
        <f t="shared" si="36"/>
        <v>16186070</v>
      </c>
      <c r="R52" s="140">
        <f t="shared" si="36"/>
        <v>434016</v>
      </c>
      <c r="S52" s="68">
        <f t="shared" si="36"/>
        <v>17134129</v>
      </c>
      <c r="T52" s="179">
        <f t="shared" si="36"/>
        <v>16685376</v>
      </c>
      <c r="U52" s="68">
        <f t="shared" si="36"/>
        <v>448753</v>
      </c>
      <c r="V52" s="139">
        <f t="shared" si="36"/>
        <v>16476800</v>
      </c>
      <c r="W52" s="179">
        <f t="shared" si="36"/>
        <v>16048417</v>
      </c>
      <c r="X52" s="140">
        <f t="shared" si="36"/>
        <v>428383</v>
      </c>
      <c r="Y52" s="139">
        <f t="shared" si="36"/>
        <v>16831067</v>
      </c>
      <c r="Z52" s="179">
        <f t="shared" si="36"/>
        <v>16413553</v>
      </c>
      <c r="AA52" s="68">
        <f t="shared" si="36"/>
        <v>417514</v>
      </c>
      <c r="AB52" s="139">
        <f t="shared" si="36"/>
        <v>19943813</v>
      </c>
      <c r="AC52" s="179">
        <f t="shared" si="36"/>
        <v>19551666</v>
      </c>
      <c r="AD52" s="68">
        <f t="shared" si="36"/>
        <v>392147</v>
      </c>
      <c r="AE52" s="139">
        <f t="shared" si="36"/>
        <v>18935100</v>
      </c>
      <c r="AF52" s="179">
        <f t="shared" si="36"/>
        <v>18567271</v>
      </c>
      <c r="AG52" s="68">
        <f t="shared" si="36"/>
        <v>367829</v>
      </c>
      <c r="AH52" s="139">
        <f t="shared" si="36"/>
        <v>12401438</v>
      </c>
      <c r="AI52" s="179">
        <f t="shared" si="36"/>
        <v>12168045</v>
      </c>
      <c r="AJ52" s="68">
        <f t="shared" si="36"/>
        <v>233393</v>
      </c>
      <c r="AK52" s="139">
        <f t="shared" ref="AK52:AM52" si="37">SUM(AK8:AK12)</f>
        <v>14960550</v>
      </c>
      <c r="AL52" s="179">
        <f t="shared" si="37"/>
        <v>14706302</v>
      </c>
      <c r="AM52" s="68">
        <f t="shared" si="37"/>
        <v>254248</v>
      </c>
      <c r="AN52" s="139">
        <f>SUM(AN8:AN12)</f>
        <v>17401487</v>
      </c>
      <c r="AO52" s="179">
        <f t="shared" ref="AO52:AP52" si="38">SUM(AO8:AO12)</f>
        <v>17136736</v>
      </c>
      <c r="AP52" s="68">
        <f t="shared" si="38"/>
        <v>318567</v>
      </c>
      <c r="AQ52" s="171">
        <f t="shared" si="21"/>
        <v>2.1364251662644929</v>
      </c>
      <c r="AR52" s="172">
        <f t="shared" si="22"/>
        <v>2.5795443337364365</v>
      </c>
      <c r="AS52" s="172">
        <f t="shared" si="23"/>
        <v>2.2603288538192272</v>
      </c>
      <c r="AT52" s="172">
        <f t="shared" si="24"/>
        <v>2.5140452838849208</v>
      </c>
      <c r="AU52" s="172">
        <f t="shared" si="25"/>
        <v>2.6113944296076443</v>
      </c>
      <c r="AV52" s="173">
        <f t="shared" si="26"/>
        <v>2.6190593055532614</v>
      </c>
      <c r="AW52" s="173">
        <f t="shared" si="27"/>
        <v>2.5999162458729854</v>
      </c>
      <c r="AX52" s="173">
        <f t="shared" si="28"/>
        <v>2.480615162425531</v>
      </c>
      <c r="AY52" s="450">
        <f t="shared" si="29"/>
        <v>1.9662589094673122</v>
      </c>
      <c r="AZ52" s="507">
        <f t="shared" si="30"/>
        <v>1.9425775411801363</v>
      </c>
      <c r="BA52" s="173">
        <f t="shared" si="31"/>
        <v>1.8819833635421956</v>
      </c>
      <c r="BB52" s="507">
        <f t="shared" si="32"/>
        <v>1.6994562365688428</v>
      </c>
    </row>
    <row r="53" spans="1:54" x14ac:dyDescent="0.15">
      <c r="C53" s="170" t="s">
        <v>220</v>
      </c>
      <c r="D53" s="68">
        <f>SUM(D13:D17)</f>
        <v>9063000</v>
      </c>
      <c r="E53" s="179">
        <f t="shared" ref="E53:AJ53" si="39">SUM(E13:E17)</f>
        <v>8636000</v>
      </c>
      <c r="F53" s="68">
        <f t="shared" si="39"/>
        <v>427000</v>
      </c>
      <c r="G53" s="139">
        <f t="shared" si="39"/>
        <v>8769272</v>
      </c>
      <c r="H53" s="179">
        <f t="shared" si="39"/>
        <v>8356032</v>
      </c>
      <c r="I53" s="140">
        <f t="shared" si="39"/>
        <v>413240</v>
      </c>
      <c r="J53" s="139">
        <f t="shared" si="39"/>
        <v>8733393</v>
      </c>
      <c r="K53" s="179">
        <f t="shared" si="39"/>
        <v>8292631</v>
      </c>
      <c r="L53" s="140">
        <f t="shared" si="39"/>
        <v>440762</v>
      </c>
      <c r="M53" s="68">
        <f t="shared" si="39"/>
        <v>8777377</v>
      </c>
      <c r="N53" s="179">
        <f t="shared" si="39"/>
        <v>8343636</v>
      </c>
      <c r="O53" s="68">
        <f t="shared" si="39"/>
        <v>433741</v>
      </c>
      <c r="P53" s="139">
        <f t="shared" si="39"/>
        <v>8707056</v>
      </c>
      <c r="Q53" s="179">
        <f t="shared" si="39"/>
        <v>8253704</v>
      </c>
      <c r="R53" s="140">
        <f t="shared" si="39"/>
        <v>453352</v>
      </c>
      <c r="S53" s="68">
        <f t="shared" si="39"/>
        <v>8857792</v>
      </c>
      <c r="T53" s="179">
        <f t="shared" si="39"/>
        <v>8378664</v>
      </c>
      <c r="U53" s="68">
        <f t="shared" si="39"/>
        <v>479128</v>
      </c>
      <c r="V53" s="139">
        <f t="shared" si="39"/>
        <v>8822993</v>
      </c>
      <c r="W53" s="179">
        <f t="shared" si="39"/>
        <v>8335738</v>
      </c>
      <c r="X53" s="140">
        <f t="shared" si="39"/>
        <v>487255</v>
      </c>
      <c r="Y53" s="139">
        <f t="shared" si="39"/>
        <v>9304550</v>
      </c>
      <c r="Z53" s="179">
        <f t="shared" si="39"/>
        <v>8816673</v>
      </c>
      <c r="AA53" s="68">
        <f t="shared" si="39"/>
        <v>487877</v>
      </c>
      <c r="AB53" s="139">
        <f t="shared" si="39"/>
        <v>9402981</v>
      </c>
      <c r="AC53" s="179">
        <f t="shared" si="39"/>
        <v>8902619</v>
      </c>
      <c r="AD53" s="68">
        <f t="shared" si="39"/>
        <v>500362</v>
      </c>
      <c r="AE53" s="139">
        <f t="shared" si="39"/>
        <v>9847767</v>
      </c>
      <c r="AF53" s="179">
        <f t="shared" si="39"/>
        <v>9372093</v>
      </c>
      <c r="AG53" s="68">
        <f t="shared" si="39"/>
        <v>475674</v>
      </c>
      <c r="AH53" s="139">
        <f t="shared" si="39"/>
        <v>6150981</v>
      </c>
      <c r="AI53" s="179">
        <f t="shared" si="39"/>
        <v>5812912</v>
      </c>
      <c r="AJ53" s="68">
        <f t="shared" si="39"/>
        <v>338069</v>
      </c>
      <c r="AK53" s="139">
        <f t="shared" ref="AK53:AP53" si="40">SUM(AK13:AK17)</f>
        <v>6231894</v>
      </c>
      <c r="AL53" s="179">
        <f t="shared" si="40"/>
        <v>5831574</v>
      </c>
      <c r="AM53" s="68">
        <f t="shared" si="40"/>
        <v>400320</v>
      </c>
      <c r="AN53" s="139">
        <f t="shared" si="40"/>
        <v>7365627</v>
      </c>
      <c r="AO53" s="179">
        <f t="shared" si="40"/>
        <v>6890044</v>
      </c>
      <c r="AP53" s="68">
        <f t="shared" si="40"/>
        <v>475583</v>
      </c>
      <c r="AQ53" s="171">
        <f t="shared" si="21"/>
        <v>4.711464195078892</v>
      </c>
      <c r="AR53" s="172">
        <f t="shared" si="22"/>
        <v>4.7123638085350761</v>
      </c>
      <c r="AS53" s="172">
        <f t="shared" si="23"/>
        <v>5.0468586493244949</v>
      </c>
      <c r="AT53" s="172">
        <f t="shared" si="24"/>
        <v>4.9415787882872069</v>
      </c>
      <c r="AU53" s="172">
        <f t="shared" si="25"/>
        <v>5.2067196995172651</v>
      </c>
      <c r="AV53" s="173">
        <f t="shared" si="26"/>
        <v>5.4091132417649908</v>
      </c>
      <c r="AW53" s="173">
        <f t="shared" si="27"/>
        <v>5.522559068107614</v>
      </c>
      <c r="AX53" s="173">
        <f t="shared" si="28"/>
        <v>5.2434239162560248</v>
      </c>
      <c r="AY53" s="450">
        <f t="shared" si="29"/>
        <v>5.3213124646322267</v>
      </c>
      <c r="AZ53" s="507">
        <f t="shared" si="30"/>
        <v>4.8302726902454127</v>
      </c>
      <c r="BA53" s="173">
        <f t="shared" si="31"/>
        <v>5.4961802028001712</v>
      </c>
      <c r="BB53" s="507">
        <f t="shared" si="32"/>
        <v>6.4237292867946731</v>
      </c>
    </row>
    <row r="54" spans="1:54" x14ac:dyDescent="0.15">
      <c r="C54" s="170" t="s">
        <v>219</v>
      </c>
      <c r="D54" s="68">
        <f>SUM(D18:D23)</f>
        <v>14174000</v>
      </c>
      <c r="E54" s="179">
        <f t="shared" ref="E54:AJ54" si="41">SUM(E18:E23)</f>
        <v>13687000</v>
      </c>
      <c r="F54" s="68">
        <f t="shared" si="41"/>
        <v>487000</v>
      </c>
      <c r="G54" s="139">
        <f t="shared" si="41"/>
        <v>13865565</v>
      </c>
      <c r="H54" s="179">
        <f t="shared" si="41"/>
        <v>13385475</v>
      </c>
      <c r="I54" s="140">
        <f t="shared" si="41"/>
        <v>480090</v>
      </c>
      <c r="J54" s="139">
        <f t="shared" si="41"/>
        <v>14220956</v>
      </c>
      <c r="K54" s="179">
        <f t="shared" si="41"/>
        <v>13764278</v>
      </c>
      <c r="L54" s="140">
        <f t="shared" si="41"/>
        <v>456678</v>
      </c>
      <c r="M54" s="68">
        <f t="shared" si="41"/>
        <v>14168862</v>
      </c>
      <c r="N54" s="179">
        <f t="shared" si="41"/>
        <v>13712491</v>
      </c>
      <c r="O54" s="68">
        <f t="shared" si="41"/>
        <v>456371</v>
      </c>
      <c r="P54" s="139">
        <f t="shared" si="41"/>
        <v>13867697</v>
      </c>
      <c r="Q54" s="179">
        <f t="shared" si="41"/>
        <v>13360820</v>
      </c>
      <c r="R54" s="140">
        <f t="shared" si="41"/>
        <v>506877</v>
      </c>
      <c r="S54" s="68">
        <f t="shared" si="41"/>
        <v>14176132</v>
      </c>
      <c r="T54" s="179">
        <f t="shared" si="41"/>
        <v>13666203</v>
      </c>
      <c r="U54" s="68">
        <f t="shared" si="41"/>
        <v>509929</v>
      </c>
      <c r="V54" s="139">
        <f t="shared" si="41"/>
        <v>14109933</v>
      </c>
      <c r="W54" s="179">
        <f t="shared" si="41"/>
        <v>13576768</v>
      </c>
      <c r="X54" s="140">
        <f t="shared" si="41"/>
        <v>533165</v>
      </c>
      <c r="Y54" s="139">
        <f t="shared" si="41"/>
        <v>13956536</v>
      </c>
      <c r="Z54" s="179">
        <f t="shared" si="41"/>
        <v>13379022</v>
      </c>
      <c r="AA54" s="68">
        <f t="shared" si="41"/>
        <v>577514</v>
      </c>
      <c r="AB54" s="139">
        <f t="shared" si="41"/>
        <v>14044553</v>
      </c>
      <c r="AC54" s="179">
        <f t="shared" si="41"/>
        <v>13503561</v>
      </c>
      <c r="AD54" s="68">
        <f t="shared" si="41"/>
        <v>540992</v>
      </c>
      <c r="AE54" s="139">
        <f t="shared" si="41"/>
        <v>13940566</v>
      </c>
      <c r="AF54" s="179">
        <f t="shared" si="41"/>
        <v>13383047</v>
      </c>
      <c r="AG54" s="68">
        <f t="shared" si="41"/>
        <v>557519</v>
      </c>
      <c r="AH54" s="139">
        <f t="shared" si="41"/>
        <v>10808620</v>
      </c>
      <c r="AI54" s="179">
        <f t="shared" si="41"/>
        <v>10483903</v>
      </c>
      <c r="AJ54" s="68">
        <f t="shared" si="41"/>
        <v>324717</v>
      </c>
      <c r="AK54" s="139">
        <f t="shared" ref="AK54:AP54" si="42">SUM(AK18:AK23)</f>
        <v>11396198</v>
      </c>
      <c r="AL54" s="179">
        <f t="shared" si="42"/>
        <v>11032212</v>
      </c>
      <c r="AM54" s="68">
        <f t="shared" si="42"/>
        <v>363986</v>
      </c>
      <c r="AN54" s="139">
        <f t="shared" si="42"/>
        <v>13502411</v>
      </c>
      <c r="AO54" s="179">
        <f t="shared" si="42"/>
        <v>12991136</v>
      </c>
      <c r="AP54" s="68">
        <f t="shared" si="42"/>
        <v>511275</v>
      </c>
      <c r="AQ54" s="171">
        <f t="shared" si="21"/>
        <v>3.4358684916043458</v>
      </c>
      <c r="AR54" s="172">
        <f t="shared" si="22"/>
        <v>3.4624625826643198</v>
      </c>
      <c r="AS54" s="172">
        <f t="shared" si="23"/>
        <v>3.2113030938285729</v>
      </c>
      <c r="AT54" s="172">
        <f t="shared" si="24"/>
        <v>3.22094322042236</v>
      </c>
      <c r="AU54" s="172">
        <f t="shared" si="25"/>
        <v>3.6550913969349055</v>
      </c>
      <c r="AV54" s="173">
        <f t="shared" si="26"/>
        <v>3.5970954559396038</v>
      </c>
      <c r="AW54" s="173">
        <f t="shared" si="27"/>
        <v>3.7786501183244456</v>
      </c>
      <c r="AX54" s="173">
        <f t="shared" si="28"/>
        <v>4.1379465506340543</v>
      </c>
      <c r="AY54" s="450">
        <f t="shared" si="29"/>
        <v>3.8519702264643096</v>
      </c>
      <c r="AZ54" s="507">
        <f t="shared" si="30"/>
        <v>3.9992565581627031</v>
      </c>
      <c r="BA54" s="173">
        <f t="shared" si="31"/>
        <v>3.0042410594506976</v>
      </c>
      <c r="BB54" s="507">
        <f t="shared" si="32"/>
        <v>3.1939248510775258</v>
      </c>
    </row>
    <row r="55" spans="1:54" x14ac:dyDescent="0.15">
      <c r="C55" s="170" t="s">
        <v>218</v>
      </c>
      <c r="D55" s="68">
        <f>SUM(D24:D27)</f>
        <v>8662000</v>
      </c>
      <c r="E55" s="179">
        <f t="shared" ref="E55:AJ55" si="43">SUM(E24:E27)</f>
        <v>5851000</v>
      </c>
      <c r="F55" s="68">
        <f t="shared" si="43"/>
        <v>2811000</v>
      </c>
      <c r="G55" s="139">
        <f t="shared" si="43"/>
        <v>9767958</v>
      </c>
      <c r="H55" s="179">
        <f t="shared" si="43"/>
        <v>6621558</v>
      </c>
      <c r="I55" s="140">
        <f t="shared" si="43"/>
        <v>3146400</v>
      </c>
      <c r="J55" s="139">
        <f t="shared" si="43"/>
        <v>9009801</v>
      </c>
      <c r="K55" s="179">
        <f t="shared" si="43"/>
        <v>6485739</v>
      </c>
      <c r="L55" s="140">
        <f t="shared" si="43"/>
        <v>2524062</v>
      </c>
      <c r="M55" s="68">
        <f t="shared" si="43"/>
        <v>9851852</v>
      </c>
      <c r="N55" s="179">
        <f t="shared" si="43"/>
        <v>7237090</v>
      </c>
      <c r="O55" s="68">
        <f t="shared" si="43"/>
        <v>2614762</v>
      </c>
      <c r="P55" s="139">
        <f t="shared" si="43"/>
        <v>10022203</v>
      </c>
      <c r="Q55" s="179">
        <f t="shared" si="43"/>
        <v>9182675</v>
      </c>
      <c r="R55" s="140">
        <f t="shared" si="43"/>
        <v>839528</v>
      </c>
      <c r="S55" s="68">
        <f t="shared" si="43"/>
        <v>12878213</v>
      </c>
      <c r="T55" s="179">
        <f t="shared" si="43"/>
        <v>11107611</v>
      </c>
      <c r="U55" s="68">
        <f t="shared" si="43"/>
        <v>1770602</v>
      </c>
      <c r="V55" s="139">
        <f t="shared" si="43"/>
        <v>11302915</v>
      </c>
      <c r="W55" s="179">
        <f t="shared" si="43"/>
        <v>9953536</v>
      </c>
      <c r="X55" s="140">
        <f t="shared" si="43"/>
        <v>1349379</v>
      </c>
      <c r="Y55" s="139">
        <f t="shared" si="43"/>
        <v>10962522</v>
      </c>
      <c r="Z55" s="179">
        <f t="shared" si="43"/>
        <v>9866132</v>
      </c>
      <c r="AA55" s="68">
        <f t="shared" si="43"/>
        <v>1096390</v>
      </c>
      <c r="AB55" s="139">
        <f t="shared" si="43"/>
        <v>10328461</v>
      </c>
      <c r="AC55" s="179">
        <f t="shared" si="43"/>
        <v>8870832</v>
      </c>
      <c r="AD55" s="68">
        <f t="shared" si="43"/>
        <v>1457629</v>
      </c>
      <c r="AE55" s="139">
        <f t="shared" si="43"/>
        <v>10366137</v>
      </c>
      <c r="AF55" s="179">
        <f t="shared" si="43"/>
        <v>9385053</v>
      </c>
      <c r="AG55" s="68">
        <f t="shared" si="43"/>
        <v>981084</v>
      </c>
      <c r="AH55" s="139">
        <f t="shared" si="43"/>
        <v>4300392</v>
      </c>
      <c r="AI55" s="179">
        <f t="shared" si="43"/>
        <v>3806125</v>
      </c>
      <c r="AJ55" s="68">
        <f t="shared" si="43"/>
        <v>494267</v>
      </c>
      <c r="AK55" s="139">
        <f t="shared" ref="AK55:AP55" si="44">SUM(AK24:AK27)</f>
        <v>5411606</v>
      </c>
      <c r="AL55" s="179">
        <f t="shared" si="44"/>
        <v>4705264</v>
      </c>
      <c r="AM55" s="68">
        <f t="shared" si="44"/>
        <v>706342</v>
      </c>
      <c r="AN55" s="139">
        <f t="shared" si="44"/>
        <v>8355927</v>
      </c>
      <c r="AO55" s="179">
        <f t="shared" si="44"/>
        <v>6998914</v>
      </c>
      <c r="AP55" s="68">
        <f t="shared" si="44"/>
        <v>1357013</v>
      </c>
      <c r="AQ55" s="171">
        <f t="shared" si="21"/>
        <v>32.452089586700531</v>
      </c>
      <c r="AR55" s="172">
        <f t="shared" si="22"/>
        <v>32.21144071258292</v>
      </c>
      <c r="AS55" s="172">
        <f t="shared" si="23"/>
        <v>28.014625406265907</v>
      </c>
      <c r="AT55" s="172">
        <f t="shared" si="24"/>
        <v>26.540816894123054</v>
      </c>
      <c r="AU55" s="172">
        <f t="shared" si="25"/>
        <v>8.3766812546103875</v>
      </c>
      <c r="AV55" s="173">
        <f t="shared" si="26"/>
        <v>13.748817479568013</v>
      </c>
      <c r="AW55" s="173">
        <f t="shared" si="27"/>
        <v>11.938327413768926</v>
      </c>
      <c r="AX55" s="173">
        <f t="shared" si="28"/>
        <v>10.00125701002014</v>
      </c>
      <c r="AY55" s="450">
        <f t="shared" si="29"/>
        <v>14.112741482007824</v>
      </c>
      <c r="AZ55" s="507">
        <f t="shared" si="30"/>
        <v>9.4643163600866949</v>
      </c>
      <c r="BA55" s="173">
        <f t="shared" si="31"/>
        <v>11.493533612749722</v>
      </c>
      <c r="BB55" s="507">
        <f t="shared" si="32"/>
        <v>13.05235451361389</v>
      </c>
    </row>
    <row r="56" spans="1:54" x14ac:dyDescent="0.15">
      <c r="C56" s="170" t="s">
        <v>217</v>
      </c>
      <c r="D56" s="68">
        <f>SUM(D28:D34)</f>
        <v>6541000</v>
      </c>
      <c r="E56" s="179">
        <f t="shared" ref="E56:AJ56" si="45">SUM(E28:E34)</f>
        <v>5905000</v>
      </c>
      <c r="F56" s="68">
        <f t="shared" si="45"/>
        <v>636000</v>
      </c>
      <c r="G56" s="139">
        <f t="shared" si="45"/>
        <v>6444035</v>
      </c>
      <c r="H56" s="179">
        <f t="shared" si="45"/>
        <v>5842228</v>
      </c>
      <c r="I56" s="140">
        <f t="shared" si="45"/>
        <v>601807</v>
      </c>
      <c r="J56" s="139">
        <f t="shared" si="45"/>
        <v>6647493</v>
      </c>
      <c r="K56" s="179">
        <f t="shared" si="45"/>
        <v>6026467</v>
      </c>
      <c r="L56" s="140">
        <f t="shared" si="45"/>
        <v>621026</v>
      </c>
      <c r="M56" s="68">
        <f t="shared" si="45"/>
        <v>6657603</v>
      </c>
      <c r="N56" s="179">
        <f t="shared" si="45"/>
        <v>6038814</v>
      </c>
      <c r="O56" s="68">
        <f t="shared" si="45"/>
        <v>618789</v>
      </c>
      <c r="P56" s="139">
        <f t="shared" si="45"/>
        <v>6634677</v>
      </c>
      <c r="Q56" s="179">
        <f t="shared" si="45"/>
        <v>5994850</v>
      </c>
      <c r="R56" s="140">
        <f t="shared" si="45"/>
        <v>639827</v>
      </c>
      <c r="S56" s="68">
        <f t="shared" si="45"/>
        <v>6758668</v>
      </c>
      <c r="T56" s="179">
        <f t="shared" si="45"/>
        <v>6106185</v>
      </c>
      <c r="U56" s="68">
        <f t="shared" si="45"/>
        <v>652483</v>
      </c>
      <c r="V56" s="139">
        <f t="shared" si="45"/>
        <v>6539137</v>
      </c>
      <c r="W56" s="179">
        <f t="shared" si="45"/>
        <v>5908391</v>
      </c>
      <c r="X56" s="140">
        <f t="shared" si="45"/>
        <v>630746</v>
      </c>
      <c r="Y56" s="139">
        <f t="shared" si="45"/>
        <v>6605370</v>
      </c>
      <c r="Z56" s="179">
        <f t="shared" si="45"/>
        <v>5971455</v>
      </c>
      <c r="AA56" s="68">
        <f t="shared" si="45"/>
        <v>633915</v>
      </c>
      <c r="AB56" s="139">
        <f t="shared" si="45"/>
        <v>6247759</v>
      </c>
      <c r="AC56" s="179">
        <f t="shared" si="45"/>
        <v>5628910</v>
      </c>
      <c r="AD56" s="68">
        <f t="shared" si="45"/>
        <v>618849</v>
      </c>
      <c r="AE56" s="139">
        <f t="shared" si="45"/>
        <v>6186824</v>
      </c>
      <c r="AF56" s="179">
        <f t="shared" si="45"/>
        <v>5565743</v>
      </c>
      <c r="AG56" s="68">
        <f t="shared" si="45"/>
        <v>621081</v>
      </c>
      <c r="AH56" s="139">
        <f t="shared" si="45"/>
        <v>3696604</v>
      </c>
      <c r="AI56" s="179">
        <f t="shared" si="45"/>
        <v>3265122</v>
      </c>
      <c r="AJ56" s="68">
        <f t="shared" si="45"/>
        <v>431482</v>
      </c>
      <c r="AK56" s="139">
        <f t="shared" ref="AK56:AP56" si="46">SUM(AK28:AK34)</f>
        <v>4277397</v>
      </c>
      <c r="AL56" s="179">
        <f t="shared" si="46"/>
        <v>3783256</v>
      </c>
      <c r="AM56" s="68">
        <f t="shared" si="46"/>
        <v>494141</v>
      </c>
      <c r="AN56" s="139">
        <f t="shared" si="46"/>
        <v>4919338</v>
      </c>
      <c r="AO56" s="179">
        <f t="shared" si="46"/>
        <v>4241915</v>
      </c>
      <c r="AP56" s="68">
        <f t="shared" si="46"/>
        <v>677423</v>
      </c>
      <c r="AQ56" s="171">
        <f t="shared" si="21"/>
        <v>9.7232839015441073</v>
      </c>
      <c r="AR56" s="172">
        <f t="shared" si="22"/>
        <v>9.3389778298845378</v>
      </c>
      <c r="AS56" s="172">
        <f t="shared" si="23"/>
        <v>9.3422588034316085</v>
      </c>
      <c r="AT56" s="172">
        <f t="shared" si="24"/>
        <v>9.2944712984538125</v>
      </c>
      <c r="AU56" s="172">
        <f t="shared" si="25"/>
        <v>9.6436797149280959</v>
      </c>
      <c r="AV56" s="173">
        <f t="shared" si="26"/>
        <v>9.654017625958252</v>
      </c>
      <c r="AW56" s="173">
        <f t="shared" si="27"/>
        <v>9.6457070711318629</v>
      </c>
      <c r="AX56" s="173">
        <f t="shared" si="28"/>
        <v>9.5969642881473707</v>
      </c>
      <c r="AY56" s="450">
        <f t="shared" si="29"/>
        <v>9.9051355854155059</v>
      </c>
      <c r="AZ56" s="507">
        <f t="shared" si="30"/>
        <v>10.03876948818974</v>
      </c>
      <c r="BA56" s="173">
        <f t="shared" si="31"/>
        <v>11.672389035990872</v>
      </c>
      <c r="BB56" s="507">
        <f t="shared" si="32"/>
        <v>11.552376363475263</v>
      </c>
    </row>
    <row r="57" spans="1:54" x14ac:dyDescent="0.15">
      <c r="C57" s="170" t="s">
        <v>216</v>
      </c>
      <c r="D57" s="68">
        <f>SUM(D35:D39)</f>
        <v>8339000</v>
      </c>
      <c r="E57" s="179">
        <f t="shared" ref="E57:AJ57" si="47">SUM(E35:E39)</f>
        <v>6411000</v>
      </c>
      <c r="F57" s="68">
        <f t="shared" si="47"/>
        <v>1928000</v>
      </c>
      <c r="G57" s="139">
        <f t="shared" si="47"/>
        <v>8361496</v>
      </c>
      <c r="H57" s="179">
        <f t="shared" si="47"/>
        <v>6508937</v>
      </c>
      <c r="I57" s="140">
        <f t="shared" si="47"/>
        <v>1852559</v>
      </c>
      <c r="J57" s="139">
        <f t="shared" si="47"/>
        <v>9993448</v>
      </c>
      <c r="K57" s="179">
        <f t="shared" si="47"/>
        <v>8056897</v>
      </c>
      <c r="L57" s="140">
        <f t="shared" si="47"/>
        <v>1936551</v>
      </c>
      <c r="M57" s="68">
        <f t="shared" si="47"/>
        <v>10620766</v>
      </c>
      <c r="N57" s="179">
        <f t="shared" si="47"/>
        <v>8589676</v>
      </c>
      <c r="O57" s="68">
        <f t="shared" si="47"/>
        <v>2031090</v>
      </c>
      <c r="P57" s="139">
        <f t="shared" si="47"/>
        <v>10762271</v>
      </c>
      <c r="Q57" s="179">
        <f t="shared" si="47"/>
        <v>8632572</v>
      </c>
      <c r="R57" s="140">
        <f t="shared" si="47"/>
        <v>2129699</v>
      </c>
      <c r="S57" s="68">
        <f t="shared" si="47"/>
        <v>10330800</v>
      </c>
      <c r="T57" s="179">
        <f t="shared" si="47"/>
        <v>8268922</v>
      </c>
      <c r="U57" s="68">
        <f t="shared" si="47"/>
        <v>2061878</v>
      </c>
      <c r="V57" s="139">
        <f t="shared" si="47"/>
        <v>10117719</v>
      </c>
      <c r="W57" s="179">
        <f t="shared" si="47"/>
        <v>8046351</v>
      </c>
      <c r="X57" s="140">
        <f t="shared" si="47"/>
        <v>2071368</v>
      </c>
      <c r="Y57" s="139">
        <f t="shared" si="47"/>
        <v>10093970</v>
      </c>
      <c r="Z57" s="179">
        <f t="shared" si="47"/>
        <v>8029830</v>
      </c>
      <c r="AA57" s="68">
        <f t="shared" si="47"/>
        <v>2064140</v>
      </c>
      <c r="AB57" s="139">
        <f t="shared" si="47"/>
        <v>9888393</v>
      </c>
      <c r="AC57" s="179">
        <f t="shared" si="47"/>
        <v>7886189</v>
      </c>
      <c r="AD57" s="68">
        <f t="shared" si="47"/>
        <v>2002204</v>
      </c>
      <c r="AE57" s="139">
        <f t="shared" si="47"/>
        <v>9409235</v>
      </c>
      <c r="AF57" s="179">
        <f t="shared" si="47"/>
        <v>7489498</v>
      </c>
      <c r="AG57" s="68">
        <f t="shared" si="47"/>
        <v>1919737</v>
      </c>
      <c r="AH57" s="139">
        <f t="shared" si="47"/>
        <v>5779495</v>
      </c>
      <c r="AI57" s="179">
        <f t="shared" si="47"/>
        <v>4718019</v>
      </c>
      <c r="AJ57" s="68">
        <f t="shared" si="47"/>
        <v>1061476</v>
      </c>
      <c r="AK57" s="139">
        <f t="shared" ref="AK57:AP57" si="48">SUM(AK35:AK39)</f>
        <v>6055515</v>
      </c>
      <c r="AL57" s="179">
        <f t="shared" si="48"/>
        <v>4901845</v>
      </c>
      <c r="AM57" s="68">
        <f t="shared" si="48"/>
        <v>1153670</v>
      </c>
      <c r="AN57" s="139">
        <f t="shared" si="48"/>
        <v>8005067</v>
      </c>
      <c r="AO57" s="179">
        <f t="shared" si="48"/>
        <v>6365473</v>
      </c>
      <c r="AP57" s="68">
        <f t="shared" si="48"/>
        <v>1639594</v>
      </c>
      <c r="AQ57" s="171">
        <f t="shared" si="21"/>
        <v>23.120278210816643</v>
      </c>
      <c r="AR57" s="172">
        <f t="shared" si="22"/>
        <v>22.155831922899921</v>
      </c>
      <c r="AS57" s="172">
        <f t="shared" si="23"/>
        <v>19.378206600964955</v>
      </c>
      <c r="AT57" s="172">
        <f t="shared" si="24"/>
        <v>19.123761883088282</v>
      </c>
      <c r="AU57" s="172">
        <f t="shared" si="25"/>
        <v>19.788565071442633</v>
      </c>
      <c r="AV57" s="173">
        <f t="shared" si="26"/>
        <v>19.9585511286638</v>
      </c>
      <c r="AW57" s="173">
        <f t="shared" si="27"/>
        <v>20.472677685553435</v>
      </c>
      <c r="AX57" s="173">
        <f t="shared" si="28"/>
        <v>20.449238505761361</v>
      </c>
      <c r="AY57" s="450">
        <f t="shared" si="29"/>
        <v>20.24802210025431</v>
      </c>
      <c r="AZ57" s="507">
        <f t="shared" si="30"/>
        <v>20.402689485383245</v>
      </c>
      <c r="BA57" s="173">
        <f t="shared" si="31"/>
        <v>18.366241341155241</v>
      </c>
      <c r="BB57" s="507">
        <f t="shared" si="32"/>
        <v>19.051558785668931</v>
      </c>
    </row>
    <row r="58" spans="1:54" x14ac:dyDescent="0.15">
      <c r="C58" s="170" t="s">
        <v>215</v>
      </c>
      <c r="D58" s="68">
        <f>SUM(D40:D41)</f>
        <v>4417000</v>
      </c>
      <c r="E58" s="179">
        <f t="shared" ref="E58:AJ58" si="49">SUM(E40:E41)</f>
        <v>4167000</v>
      </c>
      <c r="F58" s="68">
        <f t="shared" si="49"/>
        <v>250000</v>
      </c>
      <c r="G58" s="139">
        <f t="shared" si="49"/>
        <v>4466920</v>
      </c>
      <c r="H58" s="179">
        <f t="shared" si="49"/>
        <v>4232368</v>
      </c>
      <c r="I58" s="140">
        <f t="shared" si="49"/>
        <v>234552</v>
      </c>
      <c r="J58" s="139">
        <f t="shared" si="49"/>
        <v>4637974</v>
      </c>
      <c r="K58" s="179">
        <f t="shared" si="49"/>
        <v>4397352</v>
      </c>
      <c r="L58" s="140">
        <f t="shared" si="49"/>
        <v>240622</v>
      </c>
      <c r="M58" s="68">
        <f t="shared" si="49"/>
        <v>4418625</v>
      </c>
      <c r="N58" s="179">
        <f t="shared" si="49"/>
        <v>4197368</v>
      </c>
      <c r="O58" s="68">
        <f t="shared" si="49"/>
        <v>221257</v>
      </c>
      <c r="P58" s="139">
        <f t="shared" si="49"/>
        <v>4304194</v>
      </c>
      <c r="Q58" s="179">
        <f t="shared" si="49"/>
        <v>4088410</v>
      </c>
      <c r="R58" s="140">
        <f t="shared" si="49"/>
        <v>215784</v>
      </c>
      <c r="S58" s="68">
        <f t="shared" si="49"/>
        <v>4454683</v>
      </c>
      <c r="T58" s="179">
        <f t="shared" si="49"/>
        <v>4246314</v>
      </c>
      <c r="U58" s="68">
        <f t="shared" si="49"/>
        <v>208369</v>
      </c>
      <c r="V58" s="139">
        <f t="shared" si="49"/>
        <v>4481868</v>
      </c>
      <c r="W58" s="179">
        <f t="shared" si="49"/>
        <v>4265147</v>
      </c>
      <c r="X58" s="140">
        <f t="shared" si="49"/>
        <v>216721</v>
      </c>
      <c r="Y58" s="139">
        <f t="shared" si="49"/>
        <v>4655346</v>
      </c>
      <c r="Z58" s="179">
        <f t="shared" si="49"/>
        <v>4424622</v>
      </c>
      <c r="AA58" s="68">
        <f t="shared" si="49"/>
        <v>230724</v>
      </c>
      <c r="AB58" s="139">
        <f t="shared" si="49"/>
        <v>4682535</v>
      </c>
      <c r="AC58" s="179">
        <f t="shared" si="49"/>
        <v>4457484</v>
      </c>
      <c r="AD58" s="68">
        <f t="shared" si="49"/>
        <v>225051</v>
      </c>
      <c r="AE58" s="139">
        <f t="shared" si="49"/>
        <v>5072261</v>
      </c>
      <c r="AF58" s="179">
        <f t="shared" si="49"/>
        <v>4858332</v>
      </c>
      <c r="AG58" s="68">
        <f t="shared" si="49"/>
        <v>213929</v>
      </c>
      <c r="AH58" s="139">
        <f t="shared" si="49"/>
        <v>3634490</v>
      </c>
      <c r="AI58" s="179">
        <f t="shared" si="49"/>
        <v>3494422</v>
      </c>
      <c r="AJ58" s="68">
        <f t="shared" si="49"/>
        <v>140068</v>
      </c>
      <c r="AK58" s="139">
        <f t="shared" ref="AK58:AP58" si="50">SUM(AK40:AK41)</f>
        <v>4068952</v>
      </c>
      <c r="AL58" s="179">
        <f t="shared" si="50"/>
        <v>3891199</v>
      </c>
      <c r="AM58" s="68">
        <f t="shared" si="50"/>
        <v>177753</v>
      </c>
      <c r="AN58" s="139">
        <f t="shared" si="50"/>
        <v>4589633</v>
      </c>
      <c r="AO58" s="179">
        <f t="shared" si="50"/>
        <v>4384006</v>
      </c>
      <c r="AP58" s="68">
        <f t="shared" si="50"/>
        <v>205627</v>
      </c>
      <c r="AQ58" s="171">
        <f t="shared" si="21"/>
        <v>5.6599501924383064</v>
      </c>
      <c r="AR58" s="172">
        <f t="shared" si="22"/>
        <v>5.2508663687731145</v>
      </c>
      <c r="AS58" s="172">
        <f t="shared" si="23"/>
        <v>5.1880842799032507</v>
      </c>
      <c r="AT58" s="172">
        <f t="shared" si="24"/>
        <v>5.0073722028911707</v>
      </c>
      <c r="AU58" s="172">
        <f t="shared" si="25"/>
        <v>5.0133428000689557</v>
      </c>
      <c r="AV58" s="173">
        <f t="shared" si="26"/>
        <v>4.6775269979928984</v>
      </c>
      <c r="AW58" s="173">
        <f t="shared" si="27"/>
        <v>4.8355060880864853</v>
      </c>
      <c r="AX58" s="173">
        <f t="shared" si="28"/>
        <v>4.9561085255532022</v>
      </c>
      <c r="AY58" s="450">
        <f t="shared" si="29"/>
        <v>4.8061787044837896</v>
      </c>
      <c r="AZ58" s="507">
        <f t="shared" si="30"/>
        <v>4.2176260251591939</v>
      </c>
      <c r="BA58" s="173">
        <f t="shared" si="31"/>
        <v>3.8538556991489865</v>
      </c>
      <c r="BB58" s="507">
        <f t="shared" si="32"/>
        <v>4.3685204445763928</v>
      </c>
    </row>
    <row r="59" spans="1:54" x14ac:dyDescent="0.15">
      <c r="C59" s="170" t="s">
        <v>214</v>
      </c>
      <c r="D59" s="68">
        <f>SUM(D42:D44)</f>
        <v>9779000</v>
      </c>
      <c r="E59" s="179">
        <f t="shared" ref="E59:AJ59" si="51">SUM(E42:E44)</f>
        <v>8416000</v>
      </c>
      <c r="F59" s="68">
        <f t="shared" si="51"/>
        <v>1363000</v>
      </c>
      <c r="G59" s="139">
        <f t="shared" si="51"/>
        <v>9141053</v>
      </c>
      <c r="H59" s="179">
        <f t="shared" si="51"/>
        <v>7771250</v>
      </c>
      <c r="I59" s="140">
        <f t="shared" si="51"/>
        <v>1369803</v>
      </c>
      <c r="J59" s="139">
        <f t="shared" si="51"/>
        <v>9879885</v>
      </c>
      <c r="K59" s="179">
        <f t="shared" si="51"/>
        <v>8458369</v>
      </c>
      <c r="L59" s="140">
        <f t="shared" si="51"/>
        <v>1421516</v>
      </c>
      <c r="M59" s="68">
        <f t="shared" si="51"/>
        <v>9768782</v>
      </c>
      <c r="N59" s="179">
        <f t="shared" si="51"/>
        <v>8359299</v>
      </c>
      <c r="O59" s="68">
        <f t="shared" si="51"/>
        <v>1409483</v>
      </c>
      <c r="P59" s="139">
        <f t="shared" si="51"/>
        <v>12712775</v>
      </c>
      <c r="Q59" s="179">
        <f t="shared" si="51"/>
        <v>11412471</v>
      </c>
      <c r="R59" s="140">
        <f t="shared" si="51"/>
        <v>1300304</v>
      </c>
      <c r="S59" s="68">
        <f t="shared" si="51"/>
        <v>13722551</v>
      </c>
      <c r="T59" s="179">
        <f t="shared" si="51"/>
        <v>12363980</v>
      </c>
      <c r="U59" s="68">
        <f t="shared" si="51"/>
        <v>1358571</v>
      </c>
      <c r="V59" s="139">
        <f t="shared" si="51"/>
        <v>12776840</v>
      </c>
      <c r="W59" s="179">
        <f t="shared" si="51"/>
        <v>11476518</v>
      </c>
      <c r="X59" s="140">
        <f t="shared" si="51"/>
        <v>1300322</v>
      </c>
      <c r="Y59" s="139">
        <f t="shared" si="51"/>
        <v>13011980</v>
      </c>
      <c r="Z59" s="179">
        <f t="shared" si="51"/>
        <v>11695799</v>
      </c>
      <c r="AA59" s="68">
        <f t="shared" si="51"/>
        <v>1316181</v>
      </c>
      <c r="AB59" s="139">
        <f t="shared" si="51"/>
        <v>12566743</v>
      </c>
      <c r="AC59" s="179">
        <f t="shared" si="51"/>
        <v>11311069</v>
      </c>
      <c r="AD59" s="68">
        <f t="shared" si="51"/>
        <v>1255674</v>
      </c>
      <c r="AE59" s="139">
        <f t="shared" si="51"/>
        <v>12602677</v>
      </c>
      <c r="AF59" s="179">
        <f t="shared" si="51"/>
        <v>11361502</v>
      </c>
      <c r="AG59" s="68">
        <f t="shared" si="51"/>
        <v>1241175</v>
      </c>
      <c r="AH59" s="139">
        <f t="shared" si="51"/>
        <v>8043112</v>
      </c>
      <c r="AI59" s="179">
        <f t="shared" si="51"/>
        <v>7295686</v>
      </c>
      <c r="AJ59" s="68">
        <f t="shared" si="51"/>
        <v>747426</v>
      </c>
      <c r="AK59" s="139">
        <f t="shared" ref="AK59:AP59" si="52">SUM(AK42:AK44)</f>
        <v>9588182</v>
      </c>
      <c r="AL59" s="179">
        <f t="shared" si="52"/>
        <v>8605950</v>
      </c>
      <c r="AM59" s="68">
        <f t="shared" si="52"/>
        <v>982232</v>
      </c>
      <c r="AN59" s="139">
        <f t="shared" si="52"/>
        <v>12815674</v>
      </c>
      <c r="AO59" s="179">
        <f t="shared" si="52"/>
        <v>11586668</v>
      </c>
      <c r="AP59" s="68">
        <f t="shared" si="52"/>
        <v>1229006</v>
      </c>
      <c r="AQ59" s="171">
        <f t="shared" si="21"/>
        <v>13.938030473463545</v>
      </c>
      <c r="AR59" s="172">
        <f t="shared" si="22"/>
        <v>14.985177309441264</v>
      </c>
      <c r="AS59" s="172">
        <f t="shared" si="23"/>
        <v>14.387981236623707</v>
      </c>
      <c r="AT59" s="172">
        <f t="shared" si="24"/>
        <v>14.428441539590095</v>
      </c>
      <c r="AU59" s="172">
        <f t="shared" si="25"/>
        <v>10.228325444287341</v>
      </c>
      <c r="AV59" s="173">
        <f t="shared" si="26"/>
        <v>9.9002802030030708</v>
      </c>
      <c r="AW59" s="173">
        <f t="shared" si="27"/>
        <v>10.177179959990108</v>
      </c>
      <c r="AX59" s="173">
        <f t="shared" si="28"/>
        <v>10.115147733089046</v>
      </c>
      <c r="AY59" s="450">
        <f t="shared" si="29"/>
        <v>9.9920401014009759</v>
      </c>
      <c r="AZ59" s="507">
        <f t="shared" si="30"/>
        <v>9.8485028220591548</v>
      </c>
      <c r="BA59" s="173">
        <f t="shared" si="31"/>
        <v>9.2927463897058757</v>
      </c>
      <c r="BB59" s="16">
        <f t="shared" si="32"/>
        <v>10.244194363436156</v>
      </c>
    </row>
    <row r="60" spans="1:54" x14ac:dyDescent="0.15">
      <c r="C60" s="132" t="s">
        <v>300</v>
      </c>
      <c r="D60" s="65">
        <f>SUM(D50:D59)</f>
        <v>123682000</v>
      </c>
      <c r="E60" s="180">
        <f t="shared" ref="E60:AJ60" si="53">SUM(E50:E59)</f>
        <v>110716000</v>
      </c>
      <c r="F60" s="65">
        <f t="shared" si="53"/>
        <v>12966000</v>
      </c>
      <c r="G60" s="144">
        <f t="shared" si="53"/>
        <v>121264837</v>
      </c>
      <c r="H60" s="180">
        <f t="shared" si="53"/>
        <v>107920457</v>
      </c>
      <c r="I60" s="174">
        <f t="shared" si="53"/>
        <v>13344380</v>
      </c>
      <c r="J60" s="144">
        <f t="shared" si="53"/>
        <v>126111209</v>
      </c>
      <c r="K60" s="180">
        <f t="shared" si="53"/>
        <v>113236006</v>
      </c>
      <c r="L60" s="174">
        <f t="shared" si="53"/>
        <v>12875203</v>
      </c>
      <c r="M60" s="65">
        <f t="shared" si="53"/>
        <v>130271751</v>
      </c>
      <c r="N60" s="180">
        <f t="shared" si="53"/>
        <v>116788771</v>
      </c>
      <c r="O60" s="65">
        <f t="shared" si="53"/>
        <v>13482980</v>
      </c>
      <c r="P60" s="144">
        <f t="shared" si="53"/>
        <v>133255979</v>
      </c>
      <c r="Q60" s="180">
        <f t="shared" si="53"/>
        <v>121119150</v>
      </c>
      <c r="R60" s="174">
        <f t="shared" si="53"/>
        <v>12136829</v>
      </c>
      <c r="S60" s="65">
        <f t="shared" si="53"/>
        <v>138753797</v>
      </c>
      <c r="T60" s="180">
        <f t="shared" si="53"/>
        <v>125377384</v>
      </c>
      <c r="U60" s="65">
        <f t="shared" si="53"/>
        <v>13376413</v>
      </c>
      <c r="V60" s="144">
        <f t="shared" si="53"/>
        <v>134166173</v>
      </c>
      <c r="W60" s="180">
        <f t="shared" si="53"/>
        <v>121503794</v>
      </c>
      <c r="X60" s="174">
        <f t="shared" si="53"/>
        <v>12662379</v>
      </c>
      <c r="Y60" s="144">
        <f t="shared" si="53"/>
        <v>139045982</v>
      </c>
      <c r="Z60" s="180">
        <f t="shared" si="53"/>
        <v>126242450</v>
      </c>
      <c r="AA60" s="65">
        <f t="shared" si="53"/>
        <v>12803532</v>
      </c>
      <c r="AB60" s="144">
        <f t="shared" si="53"/>
        <v>136962771</v>
      </c>
      <c r="AC60" s="180">
        <f t="shared" si="53"/>
        <v>124773200</v>
      </c>
      <c r="AD60" s="65">
        <f t="shared" si="53"/>
        <v>12189571</v>
      </c>
      <c r="AE60" s="144">
        <f t="shared" si="53"/>
        <v>136507073</v>
      </c>
      <c r="AF60" s="180">
        <f t="shared" si="53"/>
        <v>124668178</v>
      </c>
      <c r="AG60" s="65">
        <f t="shared" si="53"/>
        <v>11838895</v>
      </c>
      <c r="AH60" s="144">
        <f t="shared" si="53"/>
        <v>75253759</v>
      </c>
      <c r="AI60" s="180">
        <f t="shared" si="53"/>
        <v>68736633</v>
      </c>
      <c r="AJ60" s="65">
        <f t="shared" si="53"/>
        <v>6517126.2039194368</v>
      </c>
      <c r="AK60" s="144">
        <f t="shared" ref="AK60:AM60" si="54">SUM(AK50:AK59)</f>
        <v>84863313</v>
      </c>
      <c r="AL60" s="180">
        <f t="shared" si="54"/>
        <v>77368006</v>
      </c>
      <c r="AM60" s="65">
        <f t="shared" si="54"/>
        <v>7495307</v>
      </c>
      <c r="AN60" s="144">
        <f>SUM(AN50:AN59)</f>
        <v>114503264.84137851</v>
      </c>
      <c r="AO60" s="180">
        <f t="shared" ref="AO60:AP60" si="55">SUM(AO50:AO59)</f>
        <v>103649850.72690716</v>
      </c>
      <c r="AP60" s="65">
        <f t="shared" si="55"/>
        <v>10907230.114471341</v>
      </c>
      <c r="AQ60" s="175">
        <f t="shared" si="21"/>
        <v>10.483336297925325</v>
      </c>
      <c r="AR60" s="176">
        <f t="shared" si="22"/>
        <v>11.00432766012789</v>
      </c>
      <c r="AS60" s="176">
        <f t="shared" si="23"/>
        <v>10.209404145828147</v>
      </c>
      <c r="AT60" s="176">
        <f t="shared" si="24"/>
        <v>10.349887751182527</v>
      </c>
      <c r="AU60" s="176">
        <f t="shared" si="25"/>
        <v>9.1079057698416666</v>
      </c>
      <c r="AV60" s="177">
        <f t="shared" si="26"/>
        <v>9.6403942012484176</v>
      </c>
      <c r="AW60" s="177">
        <f t="shared" si="27"/>
        <v>9.4378327389572334</v>
      </c>
      <c r="AX60" s="177">
        <f t="shared" si="28"/>
        <v>9.2081279989809417</v>
      </c>
      <c r="AY60" s="403">
        <f t="shared" si="29"/>
        <v>8.8999155836296566</v>
      </c>
      <c r="AZ60" s="15">
        <f t="shared" si="30"/>
        <v>8.6727337564405911</v>
      </c>
      <c r="BA60" s="771">
        <f t="shared" si="31"/>
        <v>8.6602002219177336</v>
      </c>
      <c r="BB60" s="16">
        <f t="shared" si="32"/>
        <v>8.8322111581950615</v>
      </c>
    </row>
  </sheetData>
  <mergeCells count="7">
    <mergeCell ref="AQ2:AY2"/>
    <mergeCell ref="AQ48:AX48"/>
    <mergeCell ref="C48:C49"/>
    <mergeCell ref="A2:A3"/>
    <mergeCell ref="B2:B3"/>
    <mergeCell ref="C2:C3"/>
    <mergeCell ref="A45:C45"/>
  </mergeCells>
  <phoneticPr fontId="1"/>
  <pageMargins left="0.7" right="0.7" top="0.75" bottom="0.75" header="0.3" footer="0.3"/>
  <pageSetup paperSize="8" scale="87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47"/>
  <sheetViews>
    <sheetView workbookViewId="0">
      <pane xSplit="3" ySplit="3" topLeftCell="L30" activePane="bottomRight" state="frozen"/>
      <selection pane="topRight" activeCell="D1" sqref="D1"/>
      <selection pane="bottomLeft" activeCell="A4" sqref="A4"/>
      <selection pane="bottomRight" activeCell="Q41" sqref="Q41"/>
    </sheetView>
  </sheetViews>
  <sheetFormatPr defaultColWidth="9" defaultRowHeight="13.5" x14ac:dyDescent="0.15"/>
  <cols>
    <col min="1" max="1" width="5.875" customWidth="1"/>
    <col min="2" max="2" width="9" customWidth="1"/>
    <col min="3" max="3" width="13.5" customWidth="1"/>
    <col min="4" max="25" width="11.875" customWidth="1"/>
    <col min="26" max="27" width="11.125" customWidth="1"/>
    <col min="28" max="29" width="11" customWidth="1"/>
  </cols>
  <sheetData>
    <row r="1" spans="1:34" ht="18.75" x14ac:dyDescent="0.15">
      <c r="A1" s="29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1" t="s">
        <v>65</v>
      </c>
    </row>
    <row r="2" spans="1:34" x14ac:dyDescent="0.15">
      <c r="A2" s="978" t="s">
        <v>64</v>
      </c>
      <c r="B2" s="967" t="s">
        <v>63</v>
      </c>
      <c r="C2" s="979" t="s">
        <v>62</v>
      </c>
      <c r="D2" s="73" t="s">
        <v>167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519"/>
      <c r="Q2" s="887" t="s">
        <v>55</v>
      </c>
      <c r="R2" s="887"/>
      <c r="S2" s="887"/>
      <c r="T2" s="887"/>
      <c r="U2" s="887"/>
      <c r="V2" s="887"/>
      <c r="W2" s="887"/>
      <c r="X2" s="43"/>
      <c r="Y2" s="43"/>
      <c r="Z2" s="43"/>
      <c r="AA2" s="43"/>
      <c r="AB2" s="43"/>
      <c r="AC2" s="120"/>
    </row>
    <row r="3" spans="1:34" x14ac:dyDescent="0.15">
      <c r="A3" s="978"/>
      <c r="B3" s="968"/>
      <c r="C3" s="979"/>
      <c r="D3" s="480" t="s">
        <v>69</v>
      </c>
      <c r="E3" s="92" t="s">
        <v>70</v>
      </c>
      <c r="F3" s="92" t="s">
        <v>67</v>
      </c>
      <c r="G3" s="92" t="s">
        <v>61</v>
      </c>
      <c r="H3" s="92" t="s">
        <v>60</v>
      </c>
      <c r="I3" s="92" t="s">
        <v>59</v>
      </c>
      <c r="J3" s="92" t="s">
        <v>58</v>
      </c>
      <c r="K3" s="92" t="s">
        <v>392</v>
      </c>
      <c r="L3" s="92" t="s">
        <v>422</v>
      </c>
      <c r="M3" s="92" t="s">
        <v>477</v>
      </c>
      <c r="N3" s="92" t="s">
        <v>516</v>
      </c>
      <c r="O3" s="92" t="s">
        <v>2170</v>
      </c>
      <c r="P3" s="76" t="s">
        <v>2197</v>
      </c>
      <c r="Q3" s="92" t="s">
        <v>69</v>
      </c>
      <c r="R3" s="92" t="s">
        <v>70</v>
      </c>
      <c r="S3" s="92" t="s">
        <v>67</v>
      </c>
      <c r="T3" s="92" t="s">
        <v>61</v>
      </c>
      <c r="U3" s="92" t="s">
        <v>60</v>
      </c>
      <c r="V3" s="92" t="s">
        <v>59</v>
      </c>
      <c r="W3" s="92" t="s">
        <v>58</v>
      </c>
      <c r="X3" s="92" t="s">
        <v>392</v>
      </c>
      <c r="Y3" s="92" t="s">
        <v>422</v>
      </c>
      <c r="Z3" s="92" t="s">
        <v>454</v>
      </c>
      <c r="AA3" s="92" t="s">
        <v>516</v>
      </c>
      <c r="AB3" s="92" t="s">
        <v>2170</v>
      </c>
      <c r="AC3" s="76" t="s">
        <v>2197</v>
      </c>
    </row>
    <row r="4" spans="1:34" ht="15.75" customHeight="1" x14ac:dyDescent="0.15">
      <c r="A4" s="83">
        <v>1</v>
      </c>
      <c r="B4" s="83" t="s">
        <v>51</v>
      </c>
      <c r="C4" s="234" t="s">
        <v>50</v>
      </c>
      <c r="D4" s="86">
        <f>市町別入込数!E4</f>
        <v>27500000</v>
      </c>
      <c r="E4" s="78">
        <f>市町別入込数!H4</f>
        <v>26546000</v>
      </c>
      <c r="F4" s="78">
        <f>市町別入込数!K4</f>
        <v>28370000</v>
      </c>
      <c r="G4" s="78">
        <f>市町別入込数!N4</f>
        <v>30920000</v>
      </c>
      <c r="H4" s="78">
        <f>市町別入込数!Q4</f>
        <v>30350000</v>
      </c>
      <c r="I4" s="78">
        <f>市町別入込数!T4</f>
        <v>30690000</v>
      </c>
      <c r="J4" s="78">
        <f>市町別入込数!W4</f>
        <v>29940000</v>
      </c>
      <c r="K4" s="78">
        <f>市町別入込数!Z4</f>
        <v>33970000</v>
      </c>
      <c r="L4" s="78">
        <f>市町別入込数!AC4</f>
        <v>30870000</v>
      </c>
      <c r="M4" s="78">
        <f>市町別入込数!AF4</f>
        <v>30650000</v>
      </c>
      <c r="N4" s="99">
        <f>市町別入込数!AI4</f>
        <v>10222853</v>
      </c>
      <c r="O4" s="99">
        <f>市町別入込数!AL4</f>
        <v>10890000</v>
      </c>
      <c r="P4" s="831">
        <v>20326162.726907164</v>
      </c>
      <c r="Q4" s="78">
        <f>市町別入込数!F4</f>
        <v>4290000</v>
      </c>
      <c r="R4" s="78">
        <f>市町別入込数!I4</f>
        <v>4410000</v>
      </c>
      <c r="S4" s="78">
        <f>市町別入込数!L4</f>
        <v>4450000</v>
      </c>
      <c r="T4" s="78">
        <f>市町別入込数!O4</f>
        <v>4810000</v>
      </c>
      <c r="U4" s="78">
        <f>市町別入込数!R4</f>
        <v>5080000</v>
      </c>
      <c r="V4" s="78">
        <f>市町別入込数!U4</f>
        <v>5290000</v>
      </c>
      <c r="W4" s="78">
        <f>市町別入込数!X4</f>
        <v>5060000</v>
      </c>
      <c r="X4" s="233">
        <f>市町別入込数!AA4</f>
        <v>5360000</v>
      </c>
      <c r="Y4" s="49">
        <f>市町別入込数!AD4</f>
        <v>4510000</v>
      </c>
      <c r="Z4" s="78">
        <f>市町別入込数!AG4</f>
        <v>4770000</v>
      </c>
      <c r="AA4" s="78">
        <f>市町別入込数!AJ4</f>
        <v>2320364.2039194363</v>
      </c>
      <c r="AB4" s="49">
        <f>市町別入込数!AM4</f>
        <v>2490000</v>
      </c>
      <c r="AC4" s="831">
        <v>3931060.1144713406</v>
      </c>
    </row>
    <row r="5" spans="1:34" ht="15.75" customHeight="1" x14ac:dyDescent="0.15">
      <c r="A5" s="7">
        <v>2</v>
      </c>
      <c r="B5" s="7" t="s">
        <v>47</v>
      </c>
      <c r="C5" s="887" t="s">
        <v>49</v>
      </c>
      <c r="D5" s="86">
        <f>市町別入込数!E5</f>
        <v>1291000</v>
      </c>
      <c r="E5" s="78">
        <f>市町別入込数!H5</f>
        <v>1305377</v>
      </c>
      <c r="F5" s="78">
        <f>市町別入込数!K5</f>
        <v>1516044</v>
      </c>
      <c r="G5" s="78">
        <f>市町別入込数!N5</f>
        <v>1437293</v>
      </c>
      <c r="H5" s="78">
        <f>市町別入込数!Q5</f>
        <v>1380243</v>
      </c>
      <c r="I5" s="78">
        <f>市町別入込数!T5</f>
        <v>1489119</v>
      </c>
      <c r="J5" s="78">
        <f>市町別入込数!W5</f>
        <v>1683240</v>
      </c>
      <c r="K5" s="78">
        <f>市町別入込数!Z5</f>
        <v>1401811</v>
      </c>
      <c r="L5" s="78">
        <f>市町別入込数!AC5</f>
        <v>1530582</v>
      </c>
      <c r="M5" s="78">
        <f>市町別入込数!AF5</f>
        <v>1723168</v>
      </c>
      <c r="N5" s="99">
        <f>市町別入込数!AI5</f>
        <v>823113</v>
      </c>
      <c r="O5" s="99">
        <f>市町別入込数!AL5</f>
        <v>1059592</v>
      </c>
      <c r="P5" s="831">
        <v>1625700</v>
      </c>
      <c r="Q5" s="78">
        <f>市町別入込数!F5</f>
        <v>282000</v>
      </c>
      <c r="R5" s="78">
        <f>市町別入込数!I5</f>
        <v>281893</v>
      </c>
      <c r="S5" s="78">
        <f>市町別入込数!L5</f>
        <v>269679</v>
      </c>
      <c r="T5" s="78">
        <f>市町別入込数!O5</f>
        <v>326922</v>
      </c>
      <c r="U5" s="78">
        <f>市町別入込数!R5</f>
        <v>365058</v>
      </c>
      <c r="V5" s="78">
        <f>市町別入込数!U5</f>
        <v>411232</v>
      </c>
      <c r="W5" s="78">
        <f>市町別入込数!X5</f>
        <v>412391</v>
      </c>
      <c r="X5" s="233">
        <f>市町別入込数!AA5</f>
        <v>439948</v>
      </c>
      <c r="Y5" s="49">
        <f>市町別入込数!AD5</f>
        <v>447668</v>
      </c>
      <c r="Z5" s="78">
        <f>市町別入込数!AG5</f>
        <v>437134</v>
      </c>
      <c r="AA5" s="78">
        <f>市町別入込数!AJ5</f>
        <v>269848</v>
      </c>
      <c r="AB5" s="49">
        <f>市町別入込数!AM5</f>
        <v>291467</v>
      </c>
      <c r="AC5" s="831">
        <v>395325</v>
      </c>
    </row>
    <row r="6" spans="1:34" ht="15.75" customHeight="1" x14ac:dyDescent="0.15">
      <c r="A6" s="83">
        <v>3</v>
      </c>
      <c r="B6" s="83" t="s">
        <v>47</v>
      </c>
      <c r="C6" s="234" t="s">
        <v>48</v>
      </c>
      <c r="D6" s="86">
        <f>市町別入込数!E6</f>
        <v>12028000</v>
      </c>
      <c r="E6" s="78">
        <f>市町別入込数!H6</f>
        <v>11318277</v>
      </c>
      <c r="F6" s="78">
        <f>市町別入込数!K6</f>
        <v>11287896</v>
      </c>
      <c r="G6" s="78">
        <f>市町別入込数!N6</f>
        <v>11603981</v>
      </c>
      <c r="H6" s="78">
        <f>市町別入込数!Q6</f>
        <v>12000102</v>
      </c>
      <c r="I6" s="78">
        <f>市町別入込数!T6</f>
        <v>12084659</v>
      </c>
      <c r="J6" s="78">
        <f>市町別入込数!W6</f>
        <v>11936634</v>
      </c>
      <c r="K6" s="78">
        <f>市町別入込数!Z6</f>
        <v>11949067</v>
      </c>
      <c r="L6" s="78">
        <f>市町別入込数!AC6</f>
        <v>11939562</v>
      </c>
      <c r="M6" s="78">
        <f>市町別入込数!AF6</f>
        <v>11969924</v>
      </c>
      <c r="N6" s="99">
        <f>市町別入込数!AI6</f>
        <v>6494538</v>
      </c>
      <c r="O6" s="99">
        <f>市町別入込数!AL6</f>
        <v>7774642</v>
      </c>
      <c r="P6" s="831">
        <v>10846373</v>
      </c>
      <c r="Q6" s="78">
        <f>市町別入込数!F6</f>
        <v>113000</v>
      </c>
      <c r="R6" s="78">
        <f>市町別入込数!I6</f>
        <v>116152</v>
      </c>
      <c r="S6" s="78">
        <f>市町別入込数!L6</f>
        <v>117372</v>
      </c>
      <c r="T6" s="78">
        <f>市町別入込数!O6</f>
        <v>126258</v>
      </c>
      <c r="U6" s="78">
        <f>市町別入込数!R6</f>
        <v>151932</v>
      </c>
      <c r="V6" s="78">
        <f>市町別入込数!U6</f>
        <v>164010</v>
      </c>
      <c r="W6" s="78">
        <f>市町別入込数!X6</f>
        <v>153235</v>
      </c>
      <c r="X6" s="233">
        <f>市町別入込数!AA6</f>
        <v>162420</v>
      </c>
      <c r="Y6" s="49">
        <f>市町別入込数!AD6</f>
        <v>222121</v>
      </c>
      <c r="Z6" s="78">
        <f>市町別入込数!AG6</f>
        <v>235783</v>
      </c>
      <c r="AA6" s="78">
        <f>市町別入込数!AJ6</f>
        <v>139521</v>
      </c>
      <c r="AB6" s="49">
        <f>市町別入込数!AM6</f>
        <v>160750</v>
      </c>
      <c r="AC6" s="831">
        <v>140303</v>
      </c>
    </row>
    <row r="7" spans="1:34" ht="15.75" customHeight="1" x14ac:dyDescent="0.15">
      <c r="A7" s="13">
        <v>4</v>
      </c>
      <c r="B7" s="13" t="s">
        <v>47</v>
      </c>
      <c r="C7" s="92" t="s">
        <v>46</v>
      </c>
      <c r="D7" s="86">
        <f>市町別入込数!E7</f>
        <v>196000</v>
      </c>
      <c r="E7" s="78">
        <f>市町別入込数!H7</f>
        <v>209607</v>
      </c>
      <c r="F7" s="78">
        <f>市町別入込数!K7</f>
        <v>234800</v>
      </c>
      <c r="G7" s="78">
        <f>市町別入込数!N7</f>
        <v>284394</v>
      </c>
      <c r="H7" s="78">
        <f>市町別入込数!Q7</f>
        <v>277233</v>
      </c>
      <c r="I7" s="78">
        <f>市町別入込数!T7</f>
        <v>290351</v>
      </c>
      <c r="J7" s="78">
        <f>市町別入込数!W7</f>
        <v>333054</v>
      </c>
      <c r="K7" s="78">
        <f>市町別入込数!Z7</f>
        <v>324486</v>
      </c>
      <c r="L7" s="78">
        <f>市町別入込数!AC7</f>
        <v>320726</v>
      </c>
      <c r="M7" s="78">
        <f>市町別入込数!AF7</f>
        <v>342547</v>
      </c>
      <c r="N7" s="99">
        <f>市町別入込数!AI7</f>
        <v>151895</v>
      </c>
      <c r="O7" s="99">
        <f>市町別入込数!AL7</f>
        <v>186170</v>
      </c>
      <c r="P7" s="831">
        <v>256723</v>
      </c>
      <c r="Q7" s="78">
        <f>市町別入込数!F7</f>
        <v>16000</v>
      </c>
      <c r="R7" s="78">
        <f>市町別入込数!I7</f>
        <v>18906</v>
      </c>
      <c r="S7" s="78">
        <f>市町別入込数!L7</f>
        <v>18928</v>
      </c>
      <c r="T7" s="78">
        <f>市町別入込数!O7</f>
        <v>20017</v>
      </c>
      <c r="U7" s="78">
        <f>市町別入込数!R7</f>
        <v>20452</v>
      </c>
      <c r="V7" s="78">
        <f>市町別入込数!U7</f>
        <v>21458</v>
      </c>
      <c r="W7" s="78">
        <f>市町別入込数!X7</f>
        <v>19414</v>
      </c>
      <c r="X7" s="233">
        <f>市町別入込数!AA7</f>
        <v>16909</v>
      </c>
      <c r="Y7" s="49">
        <f>市町別入込数!AD7</f>
        <v>16874</v>
      </c>
      <c r="Z7" s="78">
        <f>市町別入込数!AG7</f>
        <v>17950</v>
      </c>
      <c r="AA7" s="78">
        <f>市町別入込数!AJ7</f>
        <v>16495</v>
      </c>
      <c r="AB7" s="49">
        <f>市町別入込数!AM7</f>
        <v>20398</v>
      </c>
      <c r="AC7" s="831">
        <v>26454</v>
      </c>
    </row>
    <row r="8" spans="1:34" ht="15.75" customHeight="1" x14ac:dyDescent="0.15">
      <c r="A8" s="83">
        <v>5</v>
      </c>
      <c r="B8" s="83" t="s">
        <v>41</v>
      </c>
      <c r="C8" s="234" t="s">
        <v>45</v>
      </c>
      <c r="D8" s="86">
        <f>市町別入込数!E8</f>
        <v>2771000</v>
      </c>
      <c r="E8" s="78">
        <f>市町別入込数!H8</f>
        <v>2657757</v>
      </c>
      <c r="F8" s="78">
        <f>市町別入込数!K8</f>
        <v>2860031</v>
      </c>
      <c r="G8" s="78">
        <f>市町別入込数!N8</f>
        <v>2721335</v>
      </c>
      <c r="H8" s="78">
        <f>市町別入込数!Q8</f>
        <v>2907548</v>
      </c>
      <c r="I8" s="78">
        <f>市町別入込数!T8</f>
        <v>3080036</v>
      </c>
      <c r="J8" s="78">
        <f>市町別入込数!W8</f>
        <v>2619402</v>
      </c>
      <c r="K8" s="78">
        <f>市町別入込数!Z8</f>
        <v>2747142</v>
      </c>
      <c r="L8" s="78">
        <f>市町別入込数!AC8</f>
        <v>3000431</v>
      </c>
      <c r="M8" s="78">
        <f>市町別入込数!AF8</f>
        <v>2704502</v>
      </c>
      <c r="N8" s="99">
        <f>市町別入込数!AI8</f>
        <v>1752686</v>
      </c>
      <c r="O8" s="99">
        <f>市町別入込数!AL8</f>
        <v>1911472</v>
      </c>
      <c r="P8" s="831">
        <v>2483139</v>
      </c>
      <c r="Q8" s="78">
        <f>市町別入込数!F8</f>
        <v>39000</v>
      </c>
      <c r="R8" s="78">
        <f>市町別入込数!I8</f>
        <v>40945</v>
      </c>
      <c r="S8" s="78">
        <f>市町別入込数!L8</f>
        <v>42544</v>
      </c>
      <c r="T8" s="78">
        <f>市町別入込数!O8</f>
        <v>43027</v>
      </c>
      <c r="U8" s="78">
        <f>市町別入込数!R8</f>
        <v>42486</v>
      </c>
      <c r="V8" s="78">
        <f>市町別入込数!U8</f>
        <v>42866</v>
      </c>
      <c r="W8" s="78">
        <f>市町別入込数!X8</f>
        <v>37844</v>
      </c>
      <c r="X8" s="233">
        <f>市町別入込数!AA8</f>
        <v>37610</v>
      </c>
      <c r="Y8" s="49">
        <f>市町別入込数!AD8</f>
        <v>36559</v>
      </c>
      <c r="Z8" s="78">
        <f>市町別入込数!AG8</f>
        <v>33122</v>
      </c>
      <c r="AA8" s="78">
        <f>市町別入込数!AJ8</f>
        <v>18896</v>
      </c>
      <c r="AB8" s="49">
        <f>市町別入込数!AM8</f>
        <v>19392</v>
      </c>
      <c r="AC8" s="831">
        <v>14424</v>
      </c>
    </row>
    <row r="9" spans="1:34" ht="15.75" customHeight="1" x14ac:dyDescent="0.15">
      <c r="A9" s="83">
        <v>6</v>
      </c>
      <c r="B9" s="83" t="s">
        <v>41</v>
      </c>
      <c r="C9" s="234" t="s">
        <v>44</v>
      </c>
      <c r="D9" s="86">
        <f>市町別入込数!E9</f>
        <v>8384000</v>
      </c>
      <c r="E9" s="78">
        <f>市町別入込数!H9</f>
        <v>8104018</v>
      </c>
      <c r="F9" s="78">
        <f>市町別入込数!K9</f>
        <v>8243921</v>
      </c>
      <c r="G9" s="78">
        <f>市町別入込数!N9</f>
        <v>8188032</v>
      </c>
      <c r="H9" s="78">
        <f>市町別入込数!Q9</f>
        <v>8033612</v>
      </c>
      <c r="I9" s="78">
        <f>市町別入込数!T9</f>
        <v>8186566</v>
      </c>
      <c r="J9" s="78">
        <f>市町別入込数!W9</f>
        <v>8100250</v>
      </c>
      <c r="K9" s="78">
        <f>市町別入込数!Z9</f>
        <v>8265445</v>
      </c>
      <c r="L9" s="78">
        <f>市町別入込数!AC9</f>
        <v>11432952</v>
      </c>
      <c r="M9" s="78">
        <f>市町別入込数!AF9</f>
        <v>10107758</v>
      </c>
      <c r="N9" s="99">
        <f>市町別入込数!AI9</f>
        <v>6363016</v>
      </c>
      <c r="O9" s="99">
        <f>市町別入込数!AL9</f>
        <v>8379744</v>
      </c>
      <c r="P9" s="831">
        <v>9830419</v>
      </c>
      <c r="Q9" s="78">
        <f>市町別入込数!F9</f>
        <v>129000</v>
      </c>
      <c r="R9" s="78">
        <f>市町別入込数!I9</f>
        <v>169051</v>
      </c>
      <c r="S9" s="78">
        <f>市町別入込数!L9</f>
        <v>118646</v>
      </c>
      <c r="T9" s="78">
        <f>市町別入込数!O9</f>
        <v>137624</v>
      </c>
      <c r="U9" s="78">
        <f>市町別入込数!R9</f>
        <v>147128</v>
      </c>
      <c r="V9" s="78">
        <f>市町別入込数!U9</f>
        <v>150611</v>
      </c>
      <c r="W9" s="78">
        <f>市町別入込数!X9</f>
        <v>141839</v>
      </c>
      <c r="X9" s="233">
        <f>市町別入込数!AA9</f>
        <v>143526</v>
      </c>
      <c r="Y9" s="49">
        <f>市町別入込数!AD9</f>
        <v>131598</v>
      </c>
      <c r="Z9" s="78">
        <f>市町別入込数!AG9</f>
        <v>139910</v>
      </c>
      <c r="AA9" s="78">
        <f>市町別入込数!AJ9</f>
        <v>100839</v>
      </c>
      <c r="AB9" s="49">
        <f>市町別入込数!AM9</f>
        <v>105944</v>
      </c>
      <c r="AC9" s="831">
        <v>143915</v>
      </c>
    </row>
    <row r="10" spans="1:34" ht="15.75" customHeight="1" x14ac:dyDescent="0.15">
      <c r="A10" s="83">
        <v>7</v>
      </c>
      <c r="B10" s="83" t="s">
        <v>41</v>
      </c>
      <c r="C10" s="234" t="s">
        <v>43</v>
      </c>
      <c r="D10" s="86">
        <f>市町別入込数!E10</f>
        <v>2134000</v>
      </c>
      <c r="E10" s="78">
        <f>市町別入込数!H10</f>
        <v>2072320</v>
      </c>
      <c r="F10" s="78">
        <f>市町別入込数!K10</f>
        <v>2088986</v>
      </c>
      <c r="G10" s="78">
        <f>市町別入込数!N10</f>
        <v>2063428</v>
      </c>
      <c r="H10" s="78">
        <f>市町別入込数!Q10</f>
        <v>2070558</v>
      </c>
      <c r="I10" s="78">
        <f>市町別入込数!T10</f>
        <v>2180945</v>
      </c>
      <c r="J10" s="78">
        <f>市町別入込数!W10</f>
        <v>2225120</v>
      </c>
      <c r="K10" s="78">
        <f>市町別入込数!Z10</f>
        <v>2411291</v>
      </c>
      <c r="L10" s="78">
        <f>市町別入込数!AC10</f>
        <v>2292588</v>
      </c>
      <c r="M10" s="78">
        <f>市町別入込数!AF10</f>
        <v>2289412</v>
      </c>
      <c r="N10" s="99">
        <f>市町別入込数!AI10</f>
        <v>1197577</v>
      </c>
      <c r="O10" s="99">
        <f>市町別入込数!AL10</f>
        <v>1241333</v>
      </c>
      <c r="P10" s="831">
        <v>1320829</v>
      </c>
      <c r="Q10" s="78">
        <f>市町別入込数!F10</f>
        <v>5000</v>
      </c>
      <c r="R10" s="78">
        <f>市町別入込数!I10</f>
        <v>22347</v>
      </c>
      <c r="S10" s="78">
        <f>市町別入込数!L10</f>
        <v>21706</v>
      </c>
      <c r="T10" s="78">
        <f>市町別入込数!O10</f>
        <v>21828</v>
      </c>
      <c r="U10" s="78">
        <f>市町別入込数!R10</f>
        <v>21189</v>
      </c>
      <c r="V10" s="78">
        <f>市町別入込数!U10</f>
        <v>22273</v>
      </c>
      <c r="W10" s="78">
        <f>市町別入込数!X10</f>
        <v>23897</v>
      </c>
      <c r="X10" s="233">
        <f>市町別入込数!AA10</f>
        <v>24305</v>
      </c>
      <c r="Y10" s="49">
        <f>市町別入込数!AD10</f>
        <v>11575</v>
      </c>
      <c r="Z10" s="78">
        <f>市町別入込数!AG10</f>
        <v>12407</v>
      </c>
      <c r="AA10" s="78">
        <f>市町別入込数!AJ10</f>
        <v>8013</v>
      </c>
      <c r="AB10" s="49">
        <f>市町別入込数!AM10</f>
        <v>19985</v>
      </c>
      <c r="AC10" s="831">
        <v>12391</v>
      </c>
      <c r="AH10" t="s">
        <v>478</v>
      </c>
    </row>
    <row r="11" spans="1:34" ht="15.75" customHeight="1" x14ac:dyDescent="0.15">
      <c r="A11" s="83">
        <v>8</v>
      </c>
      <c r="B11" s="83" t="s">
        <v>41</v>
      </c>
      <c r="C11" s="234" t="s">
        <v>42</v>
      </c>
      <c r="D11" s="86">
        <f>市町別入込数!E11</f>
        <v>2219000</v>
      </c>
      <c r="E11" s="78">
        <f>市町別入込数!H11</f>
        <v>2035692</v>
      </c>
      <c r="F11" s="78">
        <f>市町別入込数!K11</f>
        <v>2178660</v>
      </c>
      <c r="G11" s="78">
        <f>市町別入込数!N11</f>
        <v>2103604</v>
      </c>
      <c r="H11" s="78">
        <f>市町別入込数!Q11</f>
        <v>2090160</v>
      </c>
      <c r="I11" s="78">
        <f>市町別入込数!T11</f>
        <v>2092428</v>
      </c>
      <c r="J11" s="78">
        <f>市町別入込数!W11</f>
        <v>1981498</v>
      </c>
      <c r="K11" s="78">
        <f>市町別入込数!Z11</f>
        <v>1902497</v>
      </c>
      <c r="L11" s="78">
        <f>市町別入込数!AC11</f>
        <v>1798711</v>
      </c>
      <c r="M11" s="78">
        <f>市町別入込数!AF11</f>
        <v>2317491</v>
      </c>
      <c r="N11" s="99">
        <f>市町別入込数!AI11</f>
        <v>1938945</v>
      </c>
      <c r="O11" s="99">
        <f>市町別入込数!AL11</f>
        <v>2190931</v>
      </c>
      <c r="P11" s="905">
        <v>2207176</v>
      </c>
      <c r="Q11" s="78">
        <f>市町別入込数!F11</f>
        <v>160000</v>
      </c>
      <c r="R11" s="78">
        <f>市町別入込数!I11</f>
        <v>157444</v>
      </c>
      <c r="S11" s="78">
        <f>市町別入込数!L11</f>
        <v>166277</v>
      </c>
      <c r="T11" s="78">
        <f>市町別入込数!O11</f>
        <v>179928</v>
      </c>
      <c r="U11" s="78">
        <f>市町別入込数!R11</f>
        <v>193659</v>
      </c>
      <c r="V11" s="78">
        <f>市町別入込数!U11</f>
        <v>202607</v>
      </c>
      <c r="W11" s="78">
        <f>市町別入込数!X11</f>
        <v>194864</v>
      </c>
      <c r="X11" s="233">
        <f>市町別入込数!AA11</f>
        <v>181161</v>
      </c>
      <c r="Y11" s="49">
        <f>市町別入込数!AD11</f>
        <v>182899</v>
      </c>
      <c r="Z11" s="78">
        <f>市町別入込数!AG11</f>
        <v>155081</v>
      </c>
      <c r="AA11" s="78">
        <f>市町別入込数!AJ11</f>
        <v>95439</v>
      </c>
      <c r="AB11" s="49">
        <f>市町別入込数!AM11</f>
        <v>96770</v>
      </c>
      <c r="AC11" s="905">
        <v>129437</v>
      </c>
    </row>
    <row r="12" spans="1:34" ht="15.75" customHeight="1" x14ac:dyDescent="0.15">
      <c r="A12" s="83">
        <v>9</v>
      </c>
      <c r="B12" s="83" t="s">
        <v>41</v>
      </c>
      <c r="C12" s="234" t="s">
        <v>40</v>
      </c>
      <c r="D12" s="86">
        <f>市町別入込数!E12</f>
        <v>1120000</v>
      </c>
      <c r="E12" s="78">
        <f>市町別入込数!H12</f>
        <v>953561</v>
      </c>
      <c r="F12" s="78">
        <f>市町別入込数!K12</f>
        <v>973935</v>
      </c>
      <c r="G12" s="78">
        <f>市町別入込数!N12</f>
        <v>988330</v>
      </c>
      <c r="H12" s="78">
        <f>市町別入込数!Q12</f>
        <v>1084192</v>
      </c>
      <c r="I12" s="78">
        <f>市町別入込数!T12</f>
        <v>1145401</v>
      </c>
      <c r="J12" s="78">
        <f>市町別入込数!W12</f>
        <v>1122147</v>
      </c>
      <c r="K12" s="78">
        <f>市町別入込数!Z12</f>
        <v>1087178</v>
      </c>
      <c r="L12" s="78">
        <f>市町別入込数!AC12</f>
        <v>1026984</v>
      </c>
      <c r="M12" s="78">
        <f>市町別入込数!AF12</f>
        <v>1148108</v>
      </c>
      <c r="N12" s="99">
        <f>市町別入込数!AI12</f>
        <v>915821</v>
      </c>
      <c r="O12" s="99">
        <f>市町別入込数!AL12</f>
        <v>982822</v>
      </c>
      <c r="P12" s="831">
        <v>1111920</v>
      </c>
      <c r="Q12" s="78">
        <f>市町別入込数!F12</f>
        <v>30000</v>
      </c>
      <c r="R12" s="78">
        <f>市町別入込数!I12</f>
        <v>29191</v>
      </c>
      <c r="S12" s="78">
        <f>市町別入込数!L12</f>
        <v>28834</v>
      </c>
      <c r="T12" s="78">
        <f>市町別入込数!O12</f>
        <v>31883</v>
      </c>
      <c r="U12" s="78">
        <f>市町別入込数!R12</f>
        <v>29554</v>
      </c>
      <c r="V12" s="78">
        <f>市町別入込数!U12</f>
        <v>30396</v>
      </c>
      <c r="W12" s="78">
        <f>市町別入込数!X12</f>
        <v>29939</v>
      </c>
      <c r="X12" s="233">
        <f>市町別入込数!AA12</f>
        <v>30912</v>
      </c>
      <c r="Y12" s="49">
        <f>市町別入込数!AD12</f>
        <v>29516</v>
      </c>
      <c r="Z12" s="78">
        <f>市町別入込数!AG12</f>
        <v>27309</v>
      </c>
      <c r="AA12" s="78">
        <f>市町別入込数!AJ12</f>
        <v>10206</v>
      </c>
      <c r="AB12" s="49">
        <f>市町別入込数!AM12</f>
        <v>12157</v>
      </c>
      <c r="AC12" s="831">
        <v>18400</v>
      </c>
    </row>
    <row r="13" spans="1:34" ht="15.75" customHeight="1" x14ac:dyDescent="0.15">
      <c r="A13" s="7">
        <v>10</v>
      </c>
      <c r="B13" s="7" t="s">
        <v>35</v>
      </c>
      <c r="C13" s="887" t="s">
        <v>39</v>
      </c>
      <c r="D13" s="86">
        <f>市町別入込数!E13</f>
        <v>4811000</v>
      </c>
      <c r="E13" s="78">
        <f>市町別入込数!H13</f>
        <v>4656068</v>
      </c>
      <c r="F13" s="78">
        <f>市町別入込数!K13</f>
        <v>4474029</v>
      </c>
      <c r="G13" s="78">
        <f>市町別入込数!N13</f>
        <v>4443024</v>
      </c>
      <c r="H13" s="78">
        <f>市町別入込数!Q13</f>
        <v>4603139</v>
      </c>
      <c r="I13" s="78">
        <f>市町別入込数!T13</f>
        <v>4748437</v>
      </c>
      <c r="J13" s="78">
        <f>市町別入込数!W13</f>
        <v>4702677</v>
      </c>
      <c r="K13" s="78">
        <f>市町別入込数!Z13</f>
        <v>5279808</v>
      </c>
      <c r="L13" s="78">
        <f>市町別入込数!AC13</f>
        <v>5142819</v>
      </c>
      <c r="M13" s="78">
        <f>市町別入込数!AF13</f>
        <v>5618265</v>
      </c>
      <c r="N13" s="99">
        <f>市町別入込数!AI13</f>
        <v>3428935</v>
      </c>
      <c r="O13" s="99">
        <f>市町別入込数!AL13</f>
        <v>3570682</v>
      </c>
      <c r="P13" s="831">
        <v>4549156</v>
      </c>
      <c r="Q13" s="78">
        <f>市町別入込数!F13</f>
        <v>238000</v>
      </c>
      <c r="R13" s="78">
        <f>市町別入込数!I13</f>
        <v>228696</v>
      </c>
      <c r="S13" s="78">
        <f>市町別入込数!L13</f>
        <v>259572</v>
      </c>
      <c r="T13" s="78">
        <f>市町別入込数!O13</f>
        <v>276269</v>
      </c>
      <c r="U13" s="78">
        <f>市町別入込数!R13</f>
        <v>295484</v>
      </c>
      <c r="V13" s="78">
        <f>市町別入込数!U13</f>
        <v>309429</v>
      </c>
      <c r="W13" s="78">
        <f>市町別入込数!X13</f>
        <v>311532</v>
      </c>
      <c r="X13" s="233">
        <f>市町別入込数!AA13</f>
        <v>310893</v>
      </c>
      <c r="Y13" s="49">
        <f>市町別入込数!AD13</f>
        <v>342498</v>
      </c>
      <c r="Z13" s="78">
        <f>市町別入込数!AG13</f>
        <v>295298</v>
      </c>
      <c r="AA13" s="78">
        <f>市町別入込数!AJ13</f>
        <v>196922</v>
      </c>
      <c r="AB13" s="49">
        <f>市町別入込数!AM13</f>
        <v>243274</v>
      </c>
      <c r="AC13" s="831">
        <v>288012</v>
      </c>
    </row>
    <row r="14" spans="1:34" ht="15.75" customHeight="1" x14ac:dyDescent="0.15">
      <c r="A14" s="83">
        <v>11</v>
      </c>
      <c r="B14" s="83" t="s">
        <v>35</v>
      </c>
      <c r="C14" s="234" t="s">
        <v>38</v>
      </c>
      <c r="D14" s="86">
        <f>市町別入込数!E14</f>
        <v>2169000</v>
      </c>
      <c r="E14" s="78">
        <f>市町別入込数!H14</f>
        <v>2163663</v>
      </c>
      <c r="F14" s="78">
        <f>市町別入込数!K14</f>
        <v>2208737</v>
      </c>
      <c r="G14" s="78">
        <f>市町別入込数!N14</f>
        <v>2156222</v>
      </c>
      <c r="H14" s="78">
        <f>市町別入込数!Q14</f>
        <v>2080382</v>
      </c>
      <c r="I14" s="78">
        <f>市町別入込数!T14</f>
        <v>2144751</v>
      </c>
      <c r="J14" s="78">
        <f>市町別入込数!W14</f>
        <v>2137454</v>
      </c>
      <c r="K14" s="78">
        <f>市町別入込数!Z14</f>
        <v>2068989</v>
      </c>
      <c r="L14" s="78">
        <f>市町別入込数!AC14</f>
        <v>2210483</v>
      </c>
      <c r="M14" s="78">
        <f>市町別入込数!AF14</f>
        <v>2096750</v>
      </c>
      <c r="N14" s="99">
        <f>市町別入込数!AI14</f>
        <v>1257107</v>
      </c>
      <c r="O14" s="99">
        <f>市町別入込数!AL14</f>
        <v>1236022</v>
      </c>
      <c r="P14" s="831">
        <v>884859</v>
      </c>
      <c r="Q14" s="78">
        <f>市町別入込数!F14</f>
        <v>112000</v>
      </c>
      <c r="R14" s="78">
        <f>市町別入込数!I14</f>
        <v>108924</v>
      </c>
      <c r="S14" s="78">
        <f>市町別入込数!L14</f>
        <v>110334</v>
      </c>
      <c r="T14" s="78">
        <f>市町別入込数!O14</f>
        <v>102489</v>
      </c>
      <c r="U14" s="78">
        <f>市町別入込数!R14</f>
        <v>107907</v>
      </c>
      <c r="V14" s="78">
        <f>市町別入込数!U14</f>
        <v>116032</v>
      </c>
      <c r="W14" s="78">
        <f>市町別入込数!X14</f>
        <v>123823</v>
      </c>
      <c r="X14" s="233">
        <f>市町別入込数!AA14</f>
        <v>122581</v>
      </c>
      <c r="Y14" s="49">
        <f>市町別入込数!AD14</f>
        <v>103244</v>
      </c>
      <c r="Z14" s="78">
        <f>市町別入込数!AG14</f>
        <v>107757</v>
      </c>
      <c r="AA14" s="78">
        <f>市町別入込数!AJ14</f>
        <v>78409</v>
      </c>
      <c r="AB14" s="49">
        <f>市町別入込数!AM14</f>
        <v>102363</v>
      </c>
      <c r="AC14" s="831">
        <v>126653</v>
      </c>
    </row>
    <row r="15" spans="1:34" ht="15.75" customHeight="1" x14ac:dyDescent="0.15">
      <c r="A15" s="83">
        <v>12</v>
      </c>
      <c r="B15" s="83" t="s">
        <v>35</v>
      </c>
      <c r="C15" s="234" t="s">
        <v>37</v>
      </c>
      <c r="D15" s="86">
        <f>市町別入込数!E15</f>
        <v>1014000</v>
      </c>
      <c r="E15" s="78">
        <f>市町別入込数!H15</f>
        <v>1009124</v>
      </c>
      <c r="F15" s="78">
        <f>市町別入込数!K15</f>
        <v>1001703</v>
      </c>
      <c r="G15" s="78">
        <f>市町別入込数!N15</f>
        <v>1088302</v>
      </c>
      <c r="H15" s="78">
        <f>市町別入込数!Q15</f>
        <v>988411</v>
      </c>
      <c r="I15" s="78">
        <f>市町別入込数!T15</f>
        <v>929534</v>
      </c>
      <c r="J15" s="78">
        <f>市町別入込数!W15</f>
        <v>954068</v>
      </c>
      <c r="K15" s="78">
        <f>市町別入込数!Z15</f>
        <v>969534</v>
      </c>
      <c r="L15" s="78">
        <f>市町別入込数!AC15</f>
        <v>1038484</v>
      </c>
      <c r="M15" s="78">
        <f>市町別入込数!AF15</f>
        <v>1140705</v>
      </c>
      <c r="N15" s="99">
        <f>市町別入込数!AI15</f>
        <v>834882</v>
      </c>
      <c r="O15" s="99">
        <f>市町別入込数!AL15</f>
        <v>700296</v>
      </c>
      <c r="P15" s="831">
        <v>1037412</v>
      </c>
      <c r="Q15" s="78">
        <f>市町別入込数!F15</f>
        <v>77000</v>
      </c>
      <c r="R15" s="78">
        <f>市町別入込数!I15</f>
        <v>75620</v>
      </c>
      <c r="S15" s="78">
        <f>市町別入込数!L15</f>
        <v>70856</v>
      </c>
      <c r="T15" s="78">
        <f>市町別入込数!O15</f>
        <v>54983</v>
      </c>
      <c r="U15" s="78">
        <f>市町別入込数!R15</f>
        <v>49961</v>
      </c>
      <c r="V15" s="78">
        <f>市町別入込数!U15</f>
        <v>53667</v>
      </c>
      <c r="W15" s="78">
        <f>市町別入込数!X15</f>
        <v>51900</v>
      </c>
      <c r="X15" s="233">
        <f>市町別入込数!AA15</f>
        <v>54403</v>
      </c>
      <c r="Y15" s="49">
        <f>市町別入込数!AD15</f>
        <v>54620</v>
      </c>
      <c r="Z15" s="78">
        <f>市町別入込数!AG15</f>
        <v>72619</v>
      </c>
      <c r="AA15" s="78">
        <f>市町別入込数!AJ15</f>
        <v>62738</v>
      </c>
      <c r="AB15" s="49">
        <f>市町別入込数!AM15</f>
        <v>54683</v>
      </c>
      <c r="AC15" s="831">
        <v>60918</v>
      </c>
    </row>
    <row r="16" spans="1:34" ht="15.75" customHeight="1" x14ac:dyDescent="0.15">
      <c r="A16" s="83">
        <v>13</v>
      </c>
      <c r="B16" s="83" t="s">
        <v>35</v>
      </c>
      <c r="C16" s="234" t="s">
        <v>36</v>
      </c>
      <c r="D16" s="86">
        <f>市町別入込数!E16</f>
        <v>139000</v>
      </c>
      <c r="E16" s="78">
        <f>市町別入込数!H16</f>
        <v>116511</v>
      </c>
      <c r="F16" s="78">
        <f>市町別入込数!K16</f>
        <v>126455</v>
      </c>
      <c r="G16" s="78">
        <f>市町別入込数!N16</f>
        <v>126533</v>
      </c>
      <c r="H16" s="78">
        <f>市町別入込数!Q16</f>
        <v>124104</v>
      </c>
      <c r="I16" s="78">
        <f>市町別入込数!T16</f>
        <v>124514</v>
      </c>
      <c r="J16" s="78">
        <f>市町別入込数!W16</f>
        <v>128264</v>
      </c>
      <c r="K16" s="78">
        <f>市町別入込数!Z16</f>
        <v>124446</v>
      </c>
      <c r="L16" s="78">
        <f>市町別入込数!AC16</f>
        <v>128891</v>
      </c>
      <c r="M16" s="78">
        <f>市町別入込数!AF16</f>
        <v>123796</v>
      </c>
      <c r="N16" s="99">
        <f>市町別入込数!AI16</f>
        <v>95007</v>
      </c>
      <c r="O16" s="99">
        <f>市町別入込数!AL16</f>
        <v>102522</v>
      </c>
      <c r="P16" s="831">
        <v>109956</v>
      </c>
      <c r="Q16" s="78">
        <f>市町別入込数!F16</f>
        <v>0</v>
      </c>
      <c r="R16" s="78">
        <f>市町別入込数!I16</f>
        <v>0</v>
      </c>
      <c r="S16" s="78">
        <f>市町別入込数!L16</f>
        <v>0</v>
      </c>
      <c r="T16" s="78">
        <f>市町別入込数!O16</f>
        <v>0</v>
      </c>
      <c r="U16" s="78">
        <f>市町別入込数!R16</f>
        <v>0</v>
      </c>
      <c r="V16" s="78">
        <f>市町別入込数!U16</f>
        <v>0</v>
      </c>
      <c r="W16" s="78">
        <f>市町別入込数!X16</f>
        <v>0</v>
      </c>
      <c r="X16" s="233">
        <f>市町別入込数!AA16</f>
        <v>0</v>
      </c>
      <c r="Y16" s="49">
        <f>市町別入込数!AD16</f>
        <v>0</v>
      </c>
      <c r="Z16" s="78">
        <f>市町別入込数!AG16</f>
        <v>0</v>
      </c>
      <c r="AA16" s="78">
        <f>市町別入込数!AJ16</f>
        <v>0</v>
      </c>
      <c r="AB16" s="49">
        <f>市町別入込数!AM16</f>
        <v>0</v>
      </c>
      <c r="AC16" s="831">
        <v>0</v>
      </c>
    </row>
    <row r="17" spans="1:29" ht="15.75" customHeight="1" x14ac:dyDescent="0.15">
      <c r="A17" s="13">
        <v>14</v>
      </c>
      <c r="B17" s="13" t="s">
        <v>35</v>
      </c>
      <c r="C17" s="92" t="s">
        <v>34</v>
      </c>
      <c r="D17" s="86">
        <f>市町別入込数!E17</f>
        <v>503000</v>
      </c>
      <c r="E17" s="78">
        <f>市町別入込数!H17</f>
        <v>410666</v>
      </c>
      <c r="F17" s="78">
        <f>市町別入込数!K17</f>
        <v>481707</v>
      </c>
      <c r="G17" s="78">
        <f>市町別入込数!N17</f>
        <v>529555</v>
      </c>
      <c r="H17" s="78">
        <f>市町別入込数!Q17</f>
        <v>457668</v>
      </c>
      <c r="I17" s="78">
        <f>市町別入込数!T17</f>
        <v>431428</v>
      </c>
      <c r="J17" s="78">
        <f>市町別入込数!W17</f>
        <v>413275</v>
      </c>
      <c r="K17" s="78">
        <f>市町別入込数!Z17</f>
        <v>373896</v>
      </c>
      <c r="L17" s="78">
        <f>市町別入込数!AC17</f>
        <v>381942</v>
      </c>
      <c r="M17" s="78">
        <f>市町別入込数!AF17</f>
        <v>392577</v>
      </c>
      <c r="N17" s="99">
        <f>市町別入込数!AI17</f>
        <v>196981</v>
      </c>
      <c r="O17" s="99">
        <f>市町別入込数!AL17</f>
        <v>222052</v>
      </c>
      <c r="P17" s="831">
        <v>308661</v>
      </c>
      <c r="Q17" s="78">
        <f>市町別入込数!F17</f>
        <v>0</v>
      </c>
      <c r="R17" s="78">
        <f>市町別入込数!I17</f>
        <v>0</v>
      </c>
      <c r="S17" s="78">
        <f>市町別入込数!L17</f>
        <v>0</v>
      </c>
      <c r="T17" s="78">
        <f>市町別入込数!O17</f>
        <v>0</v>
      </c>
      <c r="U17" s="78">
        <f>市町別入込数!R17</f>
        <v>0</v>
      </c>
      <c r="V17" s="78">
        <f>市町別入込数!U17</f>
        <v>0</v>
      </c>
      <c r="W17" s="78">
        <f>市町別入込数!X17</f>
        <v>0</v>
      </c>
      <c r="X17" s="233">
        <f>市町別入込数!AA17</f>
        <v>0</v>
      </c>
      <c r="Y17" s="49">
        <f>市町別入込数!AD17</f>
        <v>0</v>
      </c>
      <c r="Z17" s="78">
        <f>市町別入込数!AG17</f>
        <v>0</v>
      </c>
      <c r="AA17" s="78">
        <f>市町別入込数!AJ17</f>
        <v>0</v>
      </c>
      <c r="AB17" s="49">
        <f>市町別入込数!AM17</f>
        <v>0</v>
      </c>
      <c r="AC17" s="831">
        <v>0</v>
      </c>
    </row>
    <row r="18" spans="1:29" ht="15.75" customHeight="1" x14ac:dyDescent="0.15">
      <c r="A18" s="83">
        <v>15</v>
      </c>
      <c r="B18" s="83" t="s">
        <v>28</v>
      </c>
      <c r="C18" s="234" t="s">
        <v>33</v>
      </c>
      <c r="D18" s="86">
        <f>市町別入込数!E18</f>
        <v>1146000</v>
      </c>
      <c r="E18" s="78">
        <f>市町別入込数!H18</f>
        <v>1164396</v>
      </c>
      <c r="F18" s="78">
        <f>市町別入込数!K18</f>
        <v>1133035</v>
      </c>
      <c r="G18" s="78">
        <f>市町別入込数!N18</f>
        <v>1070981</v>
      </c>
      <c r="H18" s="78">
        <f>市町別入込数!Q18</f>
        <v>1032294</v>
      </c>
      <c r="I18" s="78">
        <f>市町別入込数!T18</f>
        <v>1175364</v>
      </c>
      <c r="J18" s="78">
        <f>市町別入込数!W18</f>
        <v>1176624</v>
      </c>
      <c r="K18" s="78">
        <f>市町別入込数!Z18</f>
        <v>1141490</v>
      </c>
      <c r="L18" s="78">
        <f>市町別入込数!AC18</f>
        <v>1141575</v>
      </c>
      <c r="M18" s="78">
        <f>市町別入込数!AF18</f>
        <v>1184196</v>
      </c>
      <c r="N18" s="99">
        <f>市町別入込数!AI18</f>
        <v>829895</v>
      </c>
      <c r="O18" s="99">
        <f>市町別入込数!AL18</f>
        <v>849369</v>
      </c>
      <c r="P18" s="831">
        <v>1012729</v>
      </c>
      <c r="Q18" s="78">
        <f>市町別入込数!F18</f>
        <v>82000</v>
      </c>
      <c r="R18" s="78">
        <f>市町別入込数!I18</f>
        <v>84087</v>
      </c>
      <c r="S18" s="78">
        <f>市町別入込数!L18</f>
        <v>78565</v>
      </c>
      <c r="T18" s="78">
        <f>市町別入込数!O18</f>
        <v>77240</v>
      </c>
      <c r="U18" s="78">
        <f>市町別入込数!R18</f>
        <v>73968</v>
      </c>
      <c r="V18" s="78">
        <f>市町別入込数!U18</f>
        <v>94408</v>
      </c>
      <c r="W18" s="78">
        <f>市町別入込数!X18</f>
        <v>100677</v>
      </c>
      <c r="X18" s="233">
        <f>市町別入込数!AA18</f>
        <v>88552</v>
      </c>
      <c r="Y18" s="49">
        <f>市町別入込数!AD18</f>
        <v>88401</v>
      </c>
      <c r="Z18" s="78">
        <f>市町別入込数!AG18</f>
        <v>81695</v>
      </c>
      <c r="AA18" s="78">
        <f>市町別入込数!AJ18</f>
        <v>49860</v>
      </c>
      <c r="AB18" s="49">
        <f>市町別入込数!AM18</f>
        <v>51287</v>
      </c>
      <c r="AC18" s="831">
        <v>71364</v>
      </c>
    </row>
    <row r="19" spans="1:29" ht="15.75" customHeight="1" x14ac:dyDescent="0.15">
      <c r="A19" s="83">
        <v>16</v>
      </c>
      <c r="B19" s="83" t="s">
        <v>28</v>
      </c>
      <c r="C19" s="234" t="s">
        <v>32</v>
      </c>
      <c r="D19" s="86">
        <f>市町別入込数!E19</f>
        <v>5444000</v>
      </c>
      <c r="E19" s="78">
        <f>市町別入込数!H19</f>
        <v>5332014</v>
      </c>
      <c r="F19" s="78">
        <f>市町別入込数!K19</f>
        <v>5548888</v>
      </c>
      <c r="G19" s="78">
        <f>市町別入込数!N19</f>
        <v>5488260</v>
      </c>
      <c r="H19" s="78">
        <f>市町別入込数!Q19</f>
        <v>4874177</v>
      </c>
      <c r="I19" s="78">
        <f>市町別入込数!T19</f>
        <v>4840994</v>
      </c>
      <c r="J19" s="78">
        <f>市町別入込数!W19</f>
        <v>4898502</v>
      </c>
      <c r="K19" s="78">
        <f>市町別入込数!Z19</f>
        <v>5066372</v>
      </c>
      <c r="L19" s="78">
        <f>市町別入込数!AC19</f>
        <v>4904267</v>
      </c>
      <c r="M19" s="78">
        <f>市町別入込数!AF19</f>
        <v>5009577</v>
      </c>
      <c r="N19" s="99">
        <f>市町別入込数!AI19</f>
        <v>3828978</v>
      </c>
      <c r="O19" s="99">
        <f>市町別入込数!AL19</f>
        <v>4161237</v>
      </c>
      <c r="P19" s="831">
        <v>4616239</v>
      </c>
      <c r="Q19" s="78">
        <f>市町別入込数!F19</f>
        <v>89000</v>
      </c>
      <c r="R19" s="78">
        <f>市町別入込数!I19</f>
        <v>92624</v>
      </c>
      <c r="S19" s="78">
        <f>市町別入込数!L19</f>
        <v>86081</v>
      </c>
      <c r="T19" s="78">
        <f>市町別入込数!O19</f>
        <v>87197</v>
      </c>
      <c r="U19" s="78">
        <f>市町別入込数!R19</f>
        <v>91854</v>
      </c>
      <c r="V19" s="78">
        <f>市町別入込数!U19</f>
        <v>87039</v>
      </c>
      <c r="W19" s="78">
        <f>市町別入込数!X19</f>
        <v>75942</v>
      </c>
      <c r="X19" s="233">
        <f>市町別入込数!AA19</f>
        <v>160410</v>
      </c>
      <c r="Y19" s="49">
        <f>市町別入込数!AD19</f>
        <v>139587</v>
      </c>
      <c r="Z19" s="78">
        <f>市町別入込数!AG19</f>
        <v>156639</v>
      </c>
      <c r="AA19" s="78">
        <f>市町別入込数!AJ19</f>
        <v>105603</v>
      </c>
      <c r="AB19" s="49">
        <f>市町別入込数!AM19</f>
        <v>105603</v>
      </c>
      <c r="AC19" s="831">
        <v>145207</v>
      </c>
    </row>
    <row r="20" spans="1:29" ht="15.75" customHeight="1" x14ac:dyDescent="0.15">
      <c r="A20" s="83">
        <v>17</v>
      </c>
      <c r="B20" s="83" t="s">
        <v>28</v>
      </c>
      <c r="C20" s="234" t="s">
        <v>31</v>
      </c>
      <c r="D20" s="86">
        <f>市町別入込数!E20</f>
        <v>2446000</v>
      </c>
      <c r="E20" s="78">
        <f>市町別入込数!H20</f>
        <v>2362332</v>
      </c>
      <c r="F20" s="78">
        <f>市町別入込数!K20</f>
        <v>2265364</v>
      </c>
      <c r="G20" s="78">
        <f>市町別入込数!N20</f>
        <v>2306546</v>
      </c>
      <c r="H20" s="78">
        <f>市町別入込数!Q20</f>
        <v>2322877</v>
      </c>
      <c r="I20" s="78">
        <f>市町別入込数!T20</f>
        <v>2353673</v>
      </c>
      <c r="J20" s="78">
        <f>市町別入込数!W20</f>
        <v>2396675</v>
      </c>
      <c r="K20" s="78">
        <f>市町別入込数!Z20</f>
        <v>2183346</v>
      </c>
      <c r="L20" s="78">
        <f>市町別入込数!AC20</f>
        <v>2175415</v>
      </c>
      <c r="M20" s="78">
        <f>市町別入込数!AF20</f>
        <v>1888276</v>
      </c>
      <c r="N20" s="99">
        <f>市町別入込数!AI20</f>
        <v>1594851</v>
      </c>
      <c r="O20" s="99">
        <f>市町別入込数!AL20</f>
        <v>1660843</v>
      </c>
      <c r="P20" s="831">
        <v>2285380</v>
      </c>
      <c r="Q20" s="78">
        <f>市町別入込数!F20</f>
        <v>7000</v>
      </c>
      <c r="R20" s="78">
        <f>市町別入込数!I20</f>
        <v>7800</v>
      </c>
      <c r="S20" s="78">
        <f>市町別入込数!L20</f>
        <v>9155</v>
      </c>
      <c r="T20" s="78">
        <f>市町別入込数!O20</f>
        <v>9446</v>
      </c>
      <c r="U20" s="78">
        <f>市町別入込数!R20</f>
        <v>44361</v>
      </c>
      <c r="V20" s="78">
        <f>市町別入込数!U20</f>
        <v>94681</v>
      </c>
      <c r="W20" s="78">
        <f>市町別入込数!X20</f>
        <v>73973</v>
      </c>
      <c r="X20" s="233">
        <f>市町別入込数!AA20</f>
        <v>72778</v>
      </c>
      <c r="Y20" s="49">
        <f>市町別入込数!AD20</f>
        <v>73534</v>
      </c>
      <c r="Z20" s="78">
        <f>市町別入込数!AG20</f>
        <v>69137</v>
      </c>
      <c r="AA20" s="78">
        <f>市町別入込数!AJ20</f>
        <v>48943</v>
      </c>
      <c r="AB20" s="49">
        <f>市町別入込数!AM20</f>
        <v>54689</v>
      </c>
      <c r="AC20" s="831">
        <v>86214</v>
      </c>
    </row>
    <row r="21" spans="1:29" ht="15.75" customHeight="1" x14ac:dyDescent="0.15">
      <c r="A21" s="83">
        <v>18</v>
      </c>
      <c r="B21" s="83" t="s">
        <v>28</v>
      </c>
      <c r="C21" s="234" t="s">
        <v>30</v>
      </c>
      <c r="D21" s="86">
        <f>市町別入込数!E21</f>
        <v>817000</v>
      </c>
      <c r="E21" s="78">
        <f>市町別入込数!H21</f>
        <v>784736</v>
      </c>
      <c r="F21" s="78">
        <f>市町別入込数!K21</f>
        <v>823503</v>
      </c>
      <c r="G21" s="78">
        <f>市町別入込数!N21</f>
        <v>859234</v>
      </c>
      <c r="H21" s="78">
        <f>市町別入込数!Q21</f>
        <v>818710</v>
      </c>
      <c r="I21" s="78">
        <f>市町別入込数!T21</f>
        <v>862060</v>
      </c>
      <c r="J21" s="78">
        <f>市町別入込数!W21</f>
        <v>836126</v>
      </c>
      <c r="K21" s="78">
        <f>市町別入込数!Z21</f>
        <v>811909</v>
      </c>
      <c r="L21" s="78">
        <f>市町別入込数!AC21</f>
        <v>885667</v>
      </c>
      <c r="M21" s="78">
        <f>市町別入込数!AF21</f>
        <v>1025287</v>
      </c>
      <c r="N21" s="99">
        <f>市町別入込数!AI21</f>
        <v>820459</v>
      </c>
      <c r="O21" s="99">
        <f>市町別入込数!AL21</f>
        <v>900895</v>
      </c>
      <c r="P21" s="831">
        <v>1130890</v>
      </c>
      <c r="Q21" s="78">
        <f>市町別入込数!F21</f>
        <v>36000</v>
      </c>
      <c r="R21" s="78">
        <f>市町別入込数!I21</f>
        <v>36000</v>
      </c>
      <c r="S21" s="78">
        <f>市町別入込数!L21</f>
        <v>35000</v>
      </c>
      <c r="T21" s="78">
        <f>市町別入込数!O21</f>
        <v>35000</v>
      </c>
      <c r="U21" s="78">
        <f>市町別入込数!R21</f>
        <v>35000</v>
      </c>
      <c r="V21" s="78">
        <f>市町別入込数!U21</f>
        <v>35000</v>
      </c>
      <c r="W21" s="78">
        <f>市町別入込数!X21</f>
        <v>35000</v>
      </c>
      <c r="X21" s="233">
        <f>市町別入込数!AA21</f>
        <v>24858</v>
      </c>
      <c r="Y21" s="49">
        <f>市町別入込数!AD21</f>
        <v>34891</v>
      </c>
      <c r="Z21" s="78">
        <f>市町別入込数!AG21</f>
        <v>75420</v>
      </c>
      <c r="AA21" s="78">
        <f>市町別入込数!AJ21</f>
        <v>52713</v>
      </c>
      <c r="AB21" s="49">
        <f>市町別入込数!AM21</f>
        <v>53958</v>
      </c>
      <c r="AC21" s="831">
        <v>74313</v>
      </c>
    </row>
    <row r="22" spans="1:29" ht="15.75" customHeight="1" x14ac:dyDescent="0.15">
      <c r="A22" s="83">
        <v>19</v>
      </c>
      <c r="B22" s="83" t="s">
        <v>28</v>
      </c>
      <c r="C22" s="234" t="s">
        <v>29</v>
      </c>
      <c r="D22" s="86">
        <f>市町別入込数!E22</f>
        <v>3060000</v>
      </c>
      <c r="E22" s="78">
        <f>市町別入込数!H22</f>
        <v>2978359</v>
      </c>
      <c r="F22" s="78">
        <f>市町別入込数!K22</f>
        <v>3043024</v>
      </c>
      <c r="G22" s="78">
        <f>市町別入込数!N22</f>
        <v>2957131</v>
      </c>
      <c r="H22" s="78">
        <f>市町別入込数!Q22</f>
        <v>3215026</v>
      </c>
      <c r="I22" s="78">
        <f>市町別入込数!T22</f>
        <v>3322262</v>
      </c>
      <c r="J22" s="78">
        <f>市町別入込数!W22</f>
        <v>3149926</v>
      </c>
      <c r="K22" s="78">
        <f>市町別入込数!Z22</f>
        <v>3145343</v>
      </c>
      <c r="L22" s="78">
        <f>市町別入込数!AC22</f>
        <v>3308370</v>
      </c>
      <c r="M22" s="78">
        <f>市町別入込数!AF22</f>
        <v>3254343</v>
      </c>
      <c r="N22" s="99">
        <f>市町別入込数!AI22</f>
        <v>2592154</v>
      </c>
      <c r="O22" s="99">
        <f>市町別入込数!AL22</f>
        <v>2674123</v>
      </c>
      <c r="P22" s="831">
        <v>3053553</v>
      </c>
      <c r="Q22" s="78">
        <f>市町別入込数!F22</f>
        <v>225000</v>
      </c>
      <c r="R22" s="78">
        <f>市町別入込数!I22</f>
        <v>213579</v>
      </c>
      <c r="S22" s="78">
        <f>市町別入込数!L22</f>
        <v>201277</v>
      </c>
      <c r="T22" s="78">
        <f>市町別入込数!O22</f>
        <v>200088</v>
      </c>
      <c r="U22" s="78">
        <f>市町別入込数!R22</f>
        <v>216094</v>
      </c>
      <c r="V22" s="78">
        <f>市町別入込数!U22</f>
        <v>157601</v>
      </c>
      <c r="W22" s="78">
        <f>市町別入込数!X22</f>
        <v>207073</v>
      </c>
      <c r="X22" s="233">
        <f>市町別入込数!AA22</f>
        <v>193416</v>
      </c>
      <c r="Y22" s="49">
        <f>市町別入込数!AD22</f>
        <v>191800</v>
      </c>
      <c r="Z22" s="78">
        <f>市町別入込数!AG22</f>
        <v>157649</v>
      </c>
      <c r="AA22" s="78">
        <f>市町別入込数!AJ22</f>
        <v>55849</v>
      </c>
      <c r="AB22" s="49">
        <f>市町別入込数!AM22</f>
        <v>86017</v>
      </c>
      <c r="AC22" s="831">
        <v>115112</v>
      </c>
    </row>
    <row r="23" spans="1:29" ht="15.75" customHeight="1" x14ac:dyDescent="0.15">
      <c r="A23" s="83">
        <v>20</v>
      </c>
      <c r="B23" s="83" t="s">
        <v>28</v>
      </c>
      <c r="C23" s="234" t="s">
        <v>27</v>
      </c>
      <c r="D23" s="86">
        <f>市町別入込数!E23</f>
        <v>774000</v>
      </c>
      <c r="E23" s="78">
        <f>市町別入込数!H23</f>
        <v>763638</v>
      </c>
      <c r="F23" s="78">
        <f>市町別入込数!K23</f>
        <v>950464</v>
      </c>
      <c r="G23" s="78">
        <f>市町別入込数!N23</f>
        <v>1030339</v>
      </c>
      <c r="H23" s="78">
        <f>市町別入込数!Q23</f>
        <v>1097736</v>
      </c>
      <c r="I23" s="78">
        <f>市町別入込数!T23</f>
        <v>1111850</v>
      </c>
      <c r="J23" s="78">
        <f>市町別入込数!W23</f>
        <v>1118915</v>
      </c>
      <c r="K23" s="78">
        <f>市町別入込数!Z23</f>
        <v>1030562</v>
      </c>
      <c r="L23" s="78">
        <f>市町別入込数!AC23</f>
        <v>1088267</v>
      </c>
      <c r="M23" s="78">
        <f>市町別入込数!AF23</f>
        <v>1021368</v>
      </c>
      <c r="N23" s="99">
        <f>市町別入込数!AI23</f>
        <v>817566</v>
      </c>
      <c r="O23" s="99">
        <f>市町別入込数!AL23</f>
        <v>785745</v>
      </c>
      <c r="P23" s="831">
        <v>892345</v>
      </c>
      <c r="Q23" s="78">
        <f>市町別入込数!F23</f>
        <v>48000</v>
      </c>
      <c r="R23" s="78">
        <f>市町別入込数!I23</f>
        <v>46000</v>
      </c>
      <c r="S23" s="78">
        <f>市町別入込数!L23</f>
        <v>46600</v>
      </c>
      <c r="T23" s="78">
        <f>市町別入込数!O23</f>
        <v>47400</v>
      </c>
      <c r="U23" s="78">
        <f>市町別入込数!R23</f>
        <v>45600</v>
      </c>
      <c r="V23" s="78">
        <f>市町別入込数!U23</f>
        <v>41200</v>
      </c>
      <c r="W23" s="78">
        <f>市町別入込数!X23</f>
        <v>40500</v>
      </c>
      <c r="X23" s="233">
        <f>市町別入込数!AA23</f>
        <v>37500</v>
      </c>
      <c r="Y23" s="49">
        <f>市町別入込数!AD23</f>
        <v>12779</v>
      </c>
      <c r="Z23" s="78">
        <f>市町別入込数!AG23</f>
        <v>16979</v>
      </c>
      <c r="AA23" s="78">
        <f>市町別入込数!AJ23</f>
        <v>11749</v>
      </c>
      <c r="AB23" s="49">
        <f>市町別入込数!AM23</f>
        <v>12432</v>
      </c>
      <c r="AC23" s="831">
        <v>19065</v>
      </c>
    </row>
    <row r="24" spans="1:29" ht="15.75" customHeight="1" x14ac:dyDescent="0.15">
      <c r="A24" s="7">
        <v>21</v>
      </c>
      <c r="B24" s="7" t="s">
        <v>23</v>
      </c>
      <c r="C24" s="887" t="s">
        <v>26</v>
      </c>
      <c r="D24" s="86">
        <f>市町別入込数!E24</f>
        <v>4973000</v>
      </c>
      <c r="E24" s="78">
        <f>市町別入込数!H24</f>
        <v>5692428</v>
      </c>
      <c r="F24" s="78">
        <f>市町別入込数!K24</f>
        <v>5555057</v>
      </c>
      <c r="G24" s="78">
        <f>市町別入込数!N24</f>
        <v>6361466</v>
      </c>
      <c r="H24" s="78">
        <f>市町別入込数!Q24</f>
        <v>8251493</v>
      </c>
      <c r="I24" s="78">
        <f>市町別入込数!T24</f>
        <v>10100408</v>
      </c>
      <c r="J24" s="78">
        <f>市町別入込数!W24</f>
        <v>8872000</v>
      </c>
      <c r="K24" s="78">
        <f>市町別入込数!Z24</f>
        <v>8743904</v>
      </c>
      <c r="L24" s="78">
        <f>市町別入込数!AC24</f>
        <v>7635740</v>
      </c>
      <c r="M24" s="78">
        <f>市町別入込数!AF24</f>
        <v>8200364</v>
      </c>
      <c r="N24" s="99">
        <f>市町別入込数!AI24</f>
        <v>2772453</v>
      </c>
      <c r="O24" s="99">
        <f>市町別入込数!AL24</f>
        <v>3507371</v>
      </c>
      <c r="P24" s="831">
        <v>5659988</v>
      </c>
      <c r="Q24" s="96">
        <f>Q47</f>
        <v>1924399</v>
      </c>
      <c r="R24" s="96">
        <f t="shared" ref="R24:T24" si="0">R47</f>
        <v>2156497</v>
      </c>
      <c r="S24" s="96">
        <f t="shared" si="0"/>
        <v>1723665</v>
      </c>
      <c r="T24" s="96">
        <f t="shared" si="0"/>
        <v>1785000</v>
      </c>
      <c r="U24" s="78">
        <f>市町別入込数!R24</f>
        <v>786287</v>
      </c>
      <c r="V24" s="78">
        <f>市町別入込数!U24</f>
        <v>1712935</v>
      </c>
      <c r="W24" s="78">
        <f>市町別入込数!X24</f>
        <v>1290658</v>
      </c>
      <c r="X24" s="233">
        <f>市町別入込数!AA24</f>
        <v>1036749</v>
      </c>
      <c r="Y24" s="49">
        <f>市町別入込数!AD24</f>
        <v>1400639</v>
      </c>
      <c r="Z24" s="78">
        <f>市町別入込数!AG24</f>
        <v>941625</v>
      </c>
      <c r="AA24" s="78">
        <f>市町別入込数!AJ24</f>
        <v>439251</v>
      </c>
      <c r="AB24" s="49">
        <f>市町別入込数!AM24</f>
        <v>648282</v>
      </c>
      <c r="AC24" s="831">
        <v>1293314</v>
      </c>
    </row>
    <row r="25" spans="1:29" ht="15.75" customHeight="1" x14ac:dyDescent="0.15">
      <c r="A25" s="83">
        <v>22</v>
      </c>
      <c r="B25" s="83" t="s">
        <v>23</v>
      </c>
      <c r="C25" s="234" t="s">
        <v>25</v>
      </c>
      <c r="D25" s="86">
        <f>市町別入込数!E25</f>
        <v>511000</v>
      </c>
      <c r="E25" s="78">
        <f>市町別入込数!H25</f>
        <v>549627</v>
      </c>
      <c r="F25" s="78">
        <f>市町別入込数!K25</f>
        <v>557207</v>
      </c>
      <c r="G25" s="78">
        <f>市町別入込数!N25</f>
        <v>519774</v>
      </c>
      <c r="H25" s="78">
        <f>市町別入込数!Q25</f>
        <v>516783</v>
      </c>
      <c r="I25" s="78">
        <f>市町別入込数!T25</f>
        <v>556538</v>
      </c>
      <c r="J25" s="78">
        <f>市町別入込数!W25</f>
        <v>509387</v>
      </c>
      <c r="K25" s="78">
        <f>市町別入込数!Z25</f>
        <v>585536</v>
      </c>
      <c r="L25" s="78">
        <f>市町別入込数!AC25</f>
        <v>694844</v>
      </c>
      <c r="M25" s="78">
        <f>市町別入込数!AF25</f>
        <v>652142</v>
      </c>
      <c r="N25" s="99">
        <f>市町別入込数!AI25</f>
        <v>550389</v>
      </c>
      <c r="O25" s="99">
        <f>市町別入込数!AL25</f>
        <v>618111</v>
      </c>
      <c r="P25" s="831">
        <v>637617</v>
      </c>
      <c r="Q25" s="78">
        <f>市町別入込数!F25</f>
        <v>39000</v>
      </c>
      <c r="R25" s="78">
        <f>市町別入込数!I25</f>
        <v>40118</v>
      </c>
      <c r="S25" s="78">
        <f>市町別入込数!L25</f>
        <v>42832</v>
      </c>
      <c r="T25" s="78">
        <f>市町別入込数!O25</f>
        <v>43599</v>
      </c>
      <c r="U25" s="78">
        <f>市町別入込数!R25</f>
        <v>43509</v>
      </c>
      <c r="V25" s="78">
        <f>市町別入込数!U25</f>
        <v>47634</v>
      </c>
      <c r="W25" s="78">
        <f>市町別入込数!X25</f>
        <v>48714</v>
      </c>
      <c r="X25" s="233">
        <f>市町別入込数!AA25</f>
        <v>49404</v>
      </c>
      <c r="Y25" s="49">
        <f>市町別入込数!AD25</f>
        <v>47054</v>
      </c>
      <c r="Z25" s="78">
        <f>市町別入込数!AG25</f>
        <v>29925</v>
      </c>
      <c r="AA25" s="78">
        <f>市町別入込数!AJ25</f>
        <v>44508</v>
      </c>
      <c r="AB25" s="49">
        <f>市町別入込数!AM25</f>
        <v>47744</v>
      </c>
      <c r="AC25" s="831">
        <v>52402</v>
      </c>
    </row>
    <row r="26" spans="1:29" ht="15.75" customHeight="1" x14ac:dyDescent="0.15">
      <c r="A26" s="83">
        <v>23</v>
      </c>
      <c r="B26" s="83" t="s">
        <v>23</v>
      </c>
      <c r="C26" s="888" t="s">
        <v>24</v>
      </c>
      <c r="D26" s="86">
        <f>市町別入込数!E26</f>
        <v>150000</v>
      </c>
      <c r="E26" s="78">
        <f>市町別入込数!H26</f>
        <v>158278</v>
      </c>
      <c r="F26" s="78">
        <f>市町別入込数!K26</f>
        <v>145958</v>
      </c>
      <c r="G26" s="78">
        <f>市町別入込数!N26</f>
        <v>115078</v>
      </c>
      <c r="H26" s="78">
        <f>市町別入込数!Q26</f>
        <v>85128</v>
      </c>
      <c r="I26" s="78">
        <f>市町別入込数!T26</f>
        <v>111285</v>
      </c>
      <c r="J26" s="78">
        <f>市町別入込数!W26</f>
        <v>164462</v>
      </c>
      <c r="K26" s="78">
        <f>市町別入込数!Z26</f>
        <v>146794</v>
      </c>
      <c r="L26" s="78">
        <f>市町別入込数!AC26</f>
        <v>128131</v>
      </c>
      <c r="M26" s="78">
        <f>市町別入込数!AF26</f>
        <v>123823</v>
      </c>
      <c r="N26" s="99">
        <f>市町別入込数!AI26</f>
        <v>82723</v>
      </c>
      <c r="O26" s="99">
        <f>市町別入込数!AL26</f>
        <v>98494</v>
      </c>
      <c r="P26" s="831">
        <v>104730</v>
      </c>
      <c r="Q26" s="78">
        <f>市町別入込数!F26</f>
        <v>4000</v>
      </c>
      <c r="R26" s="78">
        <f>市町別入込数!I26</f>
        <v>4679</v>
      </c>
      <c r="S26" s="78">
        <f>市町別入込数!L26</f>
        <v>1450</v>
      </c>
      <c r="T26" s="78">
        <f>市町別入込数!O26</f>
        <v>3217</v>
      </c>
      <c r="U26" s="78">
        <f>市町別入込数!R26</f>
        <v>2432</v>
      </c>
      <c r="V26" s="78">
        <f>市町別入込数!U26</f>
        <v>2733</v>
      </c>
      <c r="W26" s="78">
        <f>市町別入込数!X26</f>
        <v>2707</v>
      </c>
      <c r="X26" s="233">
        <f>市町別入込数!AA26</f>
        <v>2937</v>
      </c>
      <c r="Y26" s="49">
        <f>市町別入込数!AD26</f>
        <v>2636</v>
      </c>
      <c r="Z26" s="78">
        <f>市町別入込数!AG26</f>
        <v>2234</v>
      </c>
      <c r="AA26" s="78">
        <f>市町別入込数!AJ26</f>
        <v>2708</v>
      </c>
      <c r="AB26" s="49">
        <f>市町別入込数!AM26</f>
        <v>2516</v>
      </c>
      <c r="AC26" s="831">
        <v>3497</v>
      </c>
    </row>
    <row r="27" spans="1:29" ht="15.75" customHeight="1" x14ac:dyDescent="0.15">
      <c r="A27" s="13">
        <v>24</v>
      </c>
      <c r="B27" s="13" t="s">
        <v>23</v>
      </c>
      <c r="C27" s="92" t="s">
        <v>22</v>
      </c>
      <c r="D27" s="86">
        <f>市町別入込数!E27</f>
        <v>217000</v>
      </c>
      <c r="E27" s="78">
        <f>市町別入込数!H27</f>
        <v>221225</v>
      </c>
      <c r="F27" s="78">
        <f>市町別入込数!K27</f>
        <v>227517</v>
      </c>
      <c r="G27" s="78">
        <f>市町別入込数!N27</f>
        <v>240772</v>
      </c>
      <c r="H27" s="78">
        <f>市町別入込数!Q27</f>
        <v>329271</v>
      </c>
      <c r="I27" s="78">
        <f>市町別入込数!T27</f>
        <v>339380</v>
      </c>
      <c r="J27" s="78">
        <f>市町別入込数!W27</f>
        <v>407687</v>
      </c>
      <c r="K27" s="78">
        <f>市町別入込数!Z27</f>
        <v>389898</v>
      </c>
      <c r="L27" s="78">
        <f>市町別入込数!AC27</f>
        <v>412117</v>
      </c>
      <c r="M27" s="78">
        <f>市町別入込数!AF27</f>
        <v>408724</v>
      </c>
      <c r="N27" s="99">
        <f>市町別入込数!AI27</f>
        <v>400560</v>
      </c>
      <c r="O27" s="99">
        <f>市町別入込数!AL27</f>
        <v>481288</v>
      </c>
      <c r="P27" s="831">
        <v>596579</v>
      </c>
      <c r="Q27" s="78">
        <f>市町別入込数!F27</f>
        <v>7000</v>
      </c>
      <c r="R27" s="78">
        <f>市町別入込数!I27</f>
        <v>7300</v>
      </c>
      <c r="S27" s="78">
        <f>市町別入込数!L27</f>
        <v>7300</v>
      </c>
      <c r="T27" s="78">
        <f>市町別入込数!O27</f>
        <v>7300</v>
      </c>
      <c r="U27" s="78">
        <f>市町別入込数!R27</f>
        <v>7300</v>
      </c>
      <c r="V27" s="78">
        <f>市町別入込数!U27</f>
        <v>7300</v>
      </c>
      <c r="W27" s="78">
        <f>市町別入込数!X27</f>
        <v>7300</v>
      </c>
      <c r="X27" s="233">
        <f>市町別入込数!AA27</f>
        <v>7300</v>
      </c>
      <c r="Y27" s="49">
        <f>市町別入込数!AD27</f>
        <v>7300</v>
      </c>
      <c r="Z27" s="78">
        <f>市町別入込数!AG27</f>
        <v>7300</v>
      </c>
      <c r="AA27" s="78">
        <f>市町別入込数!AJ27</f>
        <v>7800</v>
      </c>
      <c r="AB27" s="49">
        <f>市町別入込数!AM27</f>
        <v>7800</v>
      </c>
      <c r="AC27" s="831">
        <v>7800</v>
      </c>
    </row>
    <row r="28" spans="1:29" ht="15.75" customHeight="1" x14ac:dyDescent="0.15">
      <c r="A28" s="83">
        <v>25</v>
      </c>
      <c r="B28" s="83" t="s">
        <v>15</v>
      </c>
      <c r="C28" s="234" t="s">
        <v>21</v>
      </c>
      <c r="D28" s="86">
        <f>市町別入込数!E28</f>
        <v>637000</v>
      </c>
      <c r="E28" s="78">
        <f>市町別入込数!H28</f>
        <v>502218</v>
      </c>
      <c r="F28" s="78">
        <f>市町別入込数!K28</f>
        <v>599208</v>
      </c>
      <c r="G28" s="78">
        <f>市町別入込数!N28</f>
        <v>593204</v>
      </c>
      <c r="H28" s="78">
        <f>市町別入込数!Q28</f>
        <v>604480</v>
      </c>
      <c r="I28" s="78">
        <f>市町別入込数!T28</f>
        <v>558953</v>
      </c>
      <c r="J28" s="78">
        <f>市町別入込数!W28</f>
        <v>535533</v>
      </c>
      <c r="K28" s="78">
        <f>市町別入込数!Z28</f>
        <v>518594</v>
      </c>
      <c r="L28" s="78">
        <f>市町別入込数!AC28</f>
        <v>497697</v>
      </c>
      <c r="M28" s="78">
        <f>市町別入込数!AF28</f>
        <v>483077</v>
      </c>
      <c r="N28" s="99">
        <f>市町別入込数!AI28</f>
        <v>281427</v>
      </c>
      <c r="O28" s="99">
        <f>市町別入込数!AL28</f>
        <v>298890</v>
      </c>
      <c r="P28" s="831">
        <v>298743</v>
      </c>
      <c r="Q28" s="78">
        <f>市町別入込数!F28</f>
        <v>109000</v>
      </c>
      <c r="R28" s="78">
        <f>市町別入込数!I28</f>
        <v>118739</v>
      </c>
      <c r="S28" s="78">
        <f>市町別入込数!L28</f>
        <v>120738</v>
      </c>
      <c r="T28" s="78">
        <f>市町別入込数!O28</f>
        <v>121315</v>
      </c>
      <c r="U28" s="78">
        <f>市町別入込数!R28</f>
        <v>113211</v>
      </c>
      <c r="V28" s="78">
        <f>市町別入込数!U28</f>
        <v>105902</v>
      </c>
      <c r="W28" s="78">
        <f>市町別入込数!X28</f>
        <v>102515</v>
      </c>
      <c r="X28" s="233">
        <f>市町別入込数!AA28</f>
        <v>118157</v>
      </c>
      <c r="Y28" s="49">
        <f>市町別入込数!AD28</f>
        <v>117903</v>
      </c>
      <c r="Z28" s="78">
        <f>市町別入込数!AG28</f>
        <v>123790</v>
      </c>
      <c r="AA28" s="78">
        <f>市町別入込数!AJ28</f>
        <v>100492</v>
      </c>
      <c r="AB28" s="49">
        <f>市町別入込数!AM28</f>
        <v>103913</v>
      </c>
      <c r="AC28" s="831">
        <v>117680</v>
      </c>
    </row>
    <row r="29" spans="1:29" ht="15.75" customHeight="1" x14ac:dyDescent="0.15">
      <c r="A29" s="83">
        <v>26</v>
      </c>
      <c r="B29" s="83" t="s">
        <v>15</v>
      </c>
      <c r="C29" s="234" t="s">
        <v>20</v>
      </c>
      <c r="D29" s="86">
        <f>市町別入込数!E29</f>
        <v>1790000</v>
      </c>
      <c r="E29" s="78">
        <f>市町別入込数!H29</f>
        <v>1858560</v>
      </c>
      <c r="F29" s="78">
        <f>市町別入込数!K29</f>
        <v>1948721</v>
      </c>
      <c r="G29" s="78">
        <f>市町別入込数!N29</f>
        <v>1964026</v>
      </c>
      <c r="H29" s="78">
        <f>市町別入込数!Q29</f>
        <v>2026893</v>
      </c>
      <c r="I29" s="78">
        <f>市町別入込数!T29</f>
        <v>2095732</v>
      </c>
      <c r="J29" s="78">
        <f>市町別入込数!W29</f>
        <v>2146080</v>
      </c>
      <c r="K29" s="78">
        <f>市町別入込数!Z29</f>
        <v>2124175</v>
      </c>
      <c r="L29" s="78">
        <f>市町別入込数!AC29</f>
        <v>1963920</v>
      </c>
      <c r="M29" s="78">
        <f>市町別入込数!AF29</f>
        <v>1915893</v>
      </c>
      <c r="N29" s="99">
        <f>市町別入込数!AI29</f>
        <v>1105197</v>
      </c>
      <c r="O29" s="99">
        <f>市町別入込数!AL29</f>
        <v>1249496</v>
      </c>
      <c r="P29" s="831">
        <v>1654231</v>
      </c>
      <c r="Q29" s="78">
        <f>市町別入込数!F29</f>
        <v>92000</v>
      </c>
      <c r="R29" s="78">
        <f>市町別入込数!I29</f>
        <v>56687</v>
      </c>
      <c r="S29" s="78">
        <f>市町別入込数!L29</f>
        <v>52293</v>
      </c>
      <c r="T29" s="78">
        <f>市町別入込数!O29</f>
        <v>47009</v>
      </c>
      <c r="U29" s="78">
        <f>市町別入込数!R29</f>
        <v>44066</v>
      </c>
      <c r="V29" s="78">
        <f>市町別入込数!U29</f>
        <v>37117</v>
      </c>
      <c r="W29" s="78">
        <f>市町別入込数!X29</f>
        <v>35705</v>
      </c>
      <c r="X29" s="233">
        <f>市町別入込数!AA29</f>
        <v>46112</v>
      </c>
      <c r="Y29" s="49">
        <f>市町別入込数!AD29</f>
        <v>50114</v>
      </c>
      <c r="Z29" s="78">
        <f>市町別入込数!AG29</f>
        <v>44302</v>
      </c>
      <c r="AA29" s="78">
        <f>市町別入込数!AJ29</f>
        <v>21718</v>
      </c>
      <c r="AB29" s="49">
        <f>市町別入込数!AM29</f>
        <v>28600</v>
      </c>
      <c r="AC29" s="831">
        <v>39149</v>
      </c>
    </row>
    <row r="30" spans="1:29" ht="15.75" customHeight="1" x14ac:dyDescent="0.15">
      <c r="A30" s="83">
        <v>27</v>
      </c>
      <c r="B30" s="83" t="s">
        <v>15</v>
      </c>
      <c r="C30" s="234" t="s">
        <v>19</v>
      </c>
      <c r="D30" s="86">
        <f>市町別入込数!E30</f>
        <v>1225000</v>
      </c>
      <c r="E30" s="78">
        <f>市町別入込数!H30</f>
        <v>1186210</v>
      </c>
      <c r="F30" s="78">
        <f>市町別入込数!K30</f>
        <v>1226379</v>
      </c>
      <c r="G30" s="78">
        <f>市町別入込数!N30</f>
        <v>1242176</v>
      </c>
      <c r="H30" s="78">
        <f>市町別入込数!Q30</f>
        <v>1209823</v>
      </c>
      <c r="I30" s="78">
        <f>市町別入込数!T30</f>
        <v>1226552</v>
      </c>
      <c r="J30" s="78">
        <f>市町別入込数!W30</f>
        <v>1155193</v>
      </c>
      <c r="K30" s="78">
        <f>市町別入込数!Z30</f>
        <v>1195350</v>
      </c>
      <c r="L30" s="78">
        <f>市町別入込数!AC30</f>
        <v>1137144</v>
      </c>
      <c r="M30" s="78">
        <f>市町別入込数!AF30</f>
        <v>1220022</v>
      </c>
      <c r="N30" s="99">
        <f>市町別入込数!AI30</f>
        <v>540047</v>
      </c>
      <c r="O30" s="99">
        <f>市町別入込数!AL30</f>
        <v>754977</v>
      </c>
      <c r="P30" s="831">
        <v>711768</v>
      </c>
      <c r="Q30" s="78">
        <f>市町別入込数!F30</f>
        <v>247000</v>
      </c>
      <c r="R30" s="78">
        <f>市町別入込数!I30</f>
        <v>247142</v>
      </c>
      <c r="S30" s="78">
        <f>市町別入込数!L30</f>
        <v>260692</v>
      </c>
      <c r="T30" s="78">
        <f>市町別入込数!O30</f>
        <v>261295</v>
      </c>
      <c r="U30" s="78">
        <f>市町別入込数!R30</f>
        <v>290761</v>
      </c>
      <c r="V30" s="78">
        <f>市町別入込数!U30</f>
        <v>315808</v>
      </c>
      <c r="W30" s="78">
        <f>市町別入込数!X30</f>
        <v>307286</v>
      </c>
      <c r="X30" s="233">
        <f>市町別入込数!AA30</f>
        <v>294317</v>
      </c>
      <c r="Y30" s="49">
        <f>市町別入込数!AD30</f>
        <v>276239</v>
      </c>
      <c r="Z30" s="78">
        <f>市町別入込数!AG30</f>
        <v>280870</v>
      </c>
      <c r="AA30" s="78">
        <f>市町別入込数!AJ30</f>
        <v>196581</v>
      </c>
      <c r="AB30" s="49">
        <f>市町別入込数!AM30</f>
        <v>238407</v>
      </c>
      <c r="AC30" s="831">
        <v>379697</v>
      </c>
    </row>
    <row r="31" spans="1:29" ht="15.75" customHeight="1" x14ac:dyDescent="0.15">
      <c r="A31" s="83">
        <v>28</v>
      </c>
      <c r="B31" s="83" t="s">
        <v>15</v>
      </c>
      <c r="C31" s="234" t="s">
        <v>18</v>
      </c>
      <c r="D31" s="86">
        <f>市町別入込数!E31</f>
        <v>1087000</v>
      </c>
      <c r="E31" s="78">
        <f>市町別入込数!H31</f>
        <v>1091431</v>
      </c>
      <c r="F31" s="78">
        <f>市町別入込数!K31</f>
        <v>1113555</v>
      </c>
      <c r="G31" s="78">
        <f>市町別入込数!N31</f>
        <v>1186378</v>
      </c>
      <c r="H31" s="78">
        <f>市町別入込数!Q31</f>
        <v>1128762</v>
      </c>
      <c r="I31" s="78">
        <f>市町別入込数!T31</f>
        <v>1184436</v>
      </c>
      <c r="J31" s="78">
        <f>市町別入込数!W31</f>
        <v>1081571</v>
      </c>
      <c r="K31" s="78">
        <f>市町別入込数!Z31</f>
        <v>985455</v>
      </c>
      <c r="L31" s="78">
        <f>市町別入込数!AC31</f>
        <v>973254</v>
      </c>
      <c r="M31" s="78">
        <f>市町別入込数!AF31</f>
        <v>904585</v>
      </c>
      <c r="N31" s="99">
        <f>市町別入込数!AI31</f>
        <v>714084</v>
      </c>
      <c r="O31" s="99">
        <f>市町別入込数!AL31</f>
        <v>769493</v>
      </c>
      <c r="P31" s="831">
        <v>791260</v>
      </c>
      <c r="Q31" s="78">
        <f>市町別入込数!F31</f>
        <v>85000</v>
      </c>
      <c r="R31" s="78">
        <f>市町別入込数!I31</f>
        <v>86200</v>
      </c>
      <c r="S31" s="78">
        <f>市町別入込数!L31</f>
        <v>88000</v>
      </c>
      <c r="T31" s="78">
        <f>市町別入込数!O31</f>
        <v>89000</v>
      </c>
      <c r="U31" s="78">
        <f>市町別入込数!R31</f>
        <v>88000</v>
      </c>
      <c r="V31" s="78">
        <f>市町別入込数!U31</f>
        <v>92000</v>
      </c>
      <c r="W31" s="78">
        <f>市町別入込数!X31</f>
        <v>83904</v>
      </c>
      <c r="X31" s="233">
        <f>市町別入込数!AA31</f>
        <v>76353</v>
      </c>
      <c r="Y31" s="49">
        <f>市町別入込数!AD31</f>
        <v>75761</v>
      </c>
      <c r="Z31" s="78">
        <f>市町別入込数!AG31</f>
        <v>74724</v>
      </c>
      <c r="AA31" s="78">
        <f>市町別入込数!AJ31</f>
        <v>59778</v>
      </c>
      <c r="AB31" s="49">
        <f>市町別入込数!AM31</f>
        <v>64413</v>
      </c>
      <c r="AC31" s="831">
        <v>66235</v>
      </c>
    </row>
    <row r="32" spans="1:29" ht="15.75" customHeight="1" x14ac:dyDescent="0.15">
      <c r="A32" s="83">
        <v>29</v>
      </c>
      <c r="B32" s="83" t="s">
        <v>15</v>
      </c>
      <c r="C32" s="234" t="s">
        <v>17</v>
      </c>
      <c r="D32" s="86">
        <f>市町別入込数!E32</f>
        <v>190000</v>
      </c>
      <c r="E32" s="78">
        <f>市町別入込数!H32</f>
        <v>228422</v>
      </c>
      <c r="F32" s="78">
        <f>市町別入込数!K32</f>
        <v>173716</v>
      </c>
      <c r="G32" s="78">
        <f>市町別入込数!N32</f>
        <v>145029</v>
      </c>
      <c r="H32" s="78">
        <f>市町別入込数!Q32</f>
        <v>145171</v>
      </c>
      <c r="I32" s="78">
        <f>市町別入込数!T32</f>
        <v>139867</v>
      </c>
      <c r="J32" s="78">
        <f>市町別入込数!W32</f>
        <v>124535</v>
      </c>
      <c r="K32" s="78">
        <f>市町別入込数!Z32</f>
        <v>138968</v>
      </c>
      <c r="L32" s="78">
        <f>市町別入込数!AC32</f>
        <v>140534</v>
      </c>
      <c r="M32" s="78">
        <f>市町別入込数!AF32</f>
        <v>129068</v>
      </c>
      <c r="N32" s="99">
        <f>市町別入込数!AI32</f>
        <v>21627</v>
      </c>
      <c r="O32" s="99">
        <f>市町別入込数!AL32</f>
        <v>34138</v>
      </c>
      <c r="P32" s="831">
        <v>74305</v>
      </c>
      <c r="Q32" s="78">
        <f>市町別入込数!F32</f>
        <v>22000</v>
      </c>
      <c r="R32" s="78">
        <f>市町別入込数!I32</f>
        <v>3560</v>
      </c>
      <c r="S32" s="78">
        <f>市町別入込数!L32</f>
        <v>15527</v>
      </c>
      <c r="T32" s="78">
        <f>市町別入込数!O32</f>
        <v>17876</v>
      </c>
      <c r="U32" s="78">
        <f>市町別入込数!R32</f>
        <v>20066</v>
      </c>
      <c r="V32" s="78">
        <f>市町別入込数!U32</f>
        <v>22409</v>
      </c>
      <c r="W32" s="78">
        <f>市町別入込数!X32</f>
        <v>21064</v>
      </c>
      <c r="X32" s="233">
        <f>市町別入込数!AA32</f>
        <v>19748</v>
      </c>
      <c r="Y32" s="49">
        <f>市町別入込数!AD32</f>
        <v>18430</v>
      </c>
      <c r="Z32" s="78">
        <f>市町別入込数!AG32</f>
        <v>18955</v>
      </c>
      <c r="AA32" s="78">
        <f>市町別入込数!AJ32</f>
        <v>16384</v>
      </c>
      <c r="AB32" s="49">
        <f>市町別入込数!AM32</f>
        <v>15393</v>
      </c>
      <c r="AC32" s="831">
        <v>16214</v>
      </c>
    </row>
    <row r="33" spans="1:29" ht="15.75" customHeight="1" x14ac:dyDescent="0.15">
      <c r="A33" s="83">
        <v>30</v>
      </c>
      <c r="B33" s="83" t="s">
        <v>15</v>
      </c>
      <c r="C33" s="234" t="s">
        <v>16</v>
      </c>
      <c r="D33" s="86">
        <f>市町別入込数!E33</f>
        <v>322000</v>
      </c>
      <c r="E33" s="78">
        <f>市町別入込数!H33</f>
        <v>348314</v>
      </c>
      <c r="F33" s="78">
        <f>市町別入込数!K33</f>
        <v>343059</v>
      </c>
      <c r="G33" s="78">
        <f>市町別入込数!N33</f>
        <v>306414</v>
      </c>
      <c r="H33" s="78">
        <f>市町別入込数!Q33</f>
        <v>300956</v>
      </c>
      <c r="I33" s="78">
        <f>市町別入込数!T33</f>
        <v>322602</v>
      </c>
      <c r="J33" s="78">
        <f>市町別入込数!W33</f>
        <v>323826</v>
      </c>
      <c r="K33" s="78">
        <f>市町別入込数!Z33</f>
        <v>360601</v>
      </c>
      <c r="L33" s="78">
        <f>市町別入込数!AC33</f>
        <v>296336</v>
      </c>
      <c r="M33" s="78">
        <f>市町別入込数!AF33</f>
        <v>276189</v>
      </c>
      <c r="N33" s="99">
        <f>市町別入込数!AI33</f>
        <v>165420</v>
      </c>
      <c r="O33" s="99">
        <f>市町別入込数!AL33</f>
        <v>205496</v>
      </c>
      <c r="P33" s="831">
        <v>213387</v>
      </c>
      <c r="Q33" s="78">
        <f>市町別入込数!F33</f>
        <v>23000</v>
      </c>
      <c r="R33" s="78">
        <f>市町別入込数!I33</f>
        <v>25610</v>
      </c>
      <c r="S33" s="78">
        <f>市町別入込数!L33</f>
        <v>22266</v>
      </c>
      <c r="T33" s="78">
        <f>市町別入込数!O33</f>
        <v>20413</v>
      </c>
      <c r="U33" s="78">
        <f>市町別入込数!R33</f>
        <v>19094</v>
      </c>
      <c r="V33" s="78">
        <f>市町別入込数!U33</f>
        <v>6480</v>
      </c>
      <c r="W33" s="78">
        <f>市町別入込数!X33</f>
        <v>6474</v>
      </c>
      <c r="X33" s="233">
        <f>市町別入込数!AA33</f>
        <v>6298</v>
      </c>
      <c r="Y33" s="49">
        <f>市町別入込数!AD33</f>
        <v>5766</v>
      </c>
      <c r="Z33" s="78">
        <f>市町別入込数!AG33</f>
        <v>5553</v>
      </c>
      <c r="AA33" s="78">
        <f>市町別入込数!AJ33</f>
        <v>2385</v>
      </c>
      <c r="AB33" s="49">
        <f>市町別入込数!AM33</f>
        <v>3586</v>
      </c>
      <c r="AC33" s="831">
        <v>4521</v>
      </c>
    </row>
    <row r="34" spans="1:29" ht="15.75" customHeight="1" x14ac:dyDescent="0.15">
      <c r="A34" s="83">
        <v>31</v>
      </c>
      <c r="B34" s="83" t="s">
        <v>15</v>
      </c>
      <c r="C34" s="234" t="s">
        <v>14</v>
      </c>
      <c r="D34" s="86">
        <f>市町別入込数!E34</f>
        <v>654000</v>
      </c>
      <c r="E34" s="78">
        <f>市町別入込数!H34</f>
        <v>627073</v>
      </c>
      <c r="F34" s="78">
        <f>市町別入込数!K34</f>
        <v>621829</v>
      </c>
      <c r="G34" s="78">
        <f>市町別入込数!N34</f>
        <v>601587</v>
      </c>
      <c r="H34" s="78">
        <f>市町別入込数!Q34</f>
        <v>578765</v>
      </c>
      <c r="I34" s="78">
        <f>市町別入込数!T34</f>
        <v>578043</v>
      </c>
      <c r="J34" s="78">
        <f>市町別入込数!W34</f>
        <v>541653</v>
      </c>
      <c r="K34" s="78">
        <f>市町別入込数!Z34</f>
        <v>648312</v>
      </c>
      <c r="L34" s="78">
        <f>市町別入込数!AC34</f>
        <v>620025</v>
      </c>
      <c r="M34" s="78">
        <f>市町別入込数!AF34</f>
        <v>636909</v>
      </c>
      <c r="N34" s="99">
        <f>市町別入込数!AI34</f>
        <v>437320</v>
      </c>
      <c r="O34" s="99">
        <f>市町別入込数!AL34</f>
        <v>470766</v>
      </c>
      <c r="P34" s="831">
        <v>498221</v>
      </c>
      <c r="Q34" s="78">
        <f>市町別入込数!F34</f>
        <v>58000</v>
      </c>
      <c r="R34" s="78">
        <f>市町別入込数!I34</f>
        <v>63869</v>
      </c>
      <c r="S34" s="78">
        <f>市町別入込数!L34</f>
        <v>61510</v>
      </c>
      <c r="T34" s="78">
        <f>市町別入込数!O34</f>
        <v>61881</v>
      </c>
      <c r="U34" s="78">
        <f>市町別入込数!R34</f>
        <v>64629</v>
      </c>
      <c r="V34" s="78">
        <f>市町別入込数!U34</f>
        <v>72767</v>
      </c>
      <c r="W34" s="78">
        <f>市町別入込数!X34</f>
        <v>73798</v>
      </c>
      <c r="X34" s="233">
        <f>市町別入込数!AA34</f>
        <v>72930</v>
      </c>
      <c r="Y34" s="49">
        <f>市町別入込数!AD34</f>
        <v>74636</v>
      </c>
      <c r="Z34" s="78">
        <f>市町別入込数!AG34</f>
        <v>72887</v>
      </c>
      <c r="AA34" s="78">
        <f>市町別入込数!AJ34</f>
        <v>34144</v>
      </c>
      <c r="AB34" s="49">
        <f>市町別入込数!AM34</f>
        <v>39829</v>
      </c>
      <c r="AC34" s="831">
        <v>53927</v>
      </c>
    </row>
    <row r="35" spans="1:29" ht="15.75" customHeight="1" x14ac:dyDescent="0.15">
      <c r="A35" s="7">
        <v>32</v>
      </c>
      <c r="B35" s="7" t="s">
        <v>9</v>
      </c>
      <c r="C35" s="887" t="s">
        <v>13</v>
      </c>
      <c r="D35" s="86">
        <f>市町別入込数!E35</f>
        <v>2986000</v>
      </c>
      <c r="E35" s="78">
        <f>市町別入込数!H35</f>
        <v>3021400</v>
      </c>
      <c r="F35" s="78">
        <f>市町別入込数!K35</f>
        <v>2964500</v>
      </c>
      <c r="G35" s="78">
        <f>市町別入込数!N35</f>
        <v>2993300</v>
      </c>
      <c r="H35" s="78">
        <f>市町別入込数!Q35</f>
        <v>3066500</v>
      </c>
      <c r="I35" s="78">
        <f>市町別入込数!T35</f>
        <v>2906800</v>
      </c>
      <c r="J35" s="78">
        <f>市町別入込数!W35</f>
        <v>2832500</v>
      </c>
      <c r="K35" s="78">
        <f>市町別入込数!Z35</f>
        <v>2791000</v>
      </c>
      <c r="L35" s="78">
        <f>市町別入込数!AC35</f>
        <v>2721900</v>
      </c>
      <c r="M35" s="78">
        <f>市町別入込数!AF35</f>
        <v>2754400</v>
      </c>
      <c r="N35" s="99">
        <f>市町別入込数!AI35</f>
        <v>1378000</v>
      </c>
      <c r="O35" s="99">
        <f>市町別入込数!AL35</f>
        <v>1485400</v>
      </c>
      <c r="P35" s="831">
        <v>2160900</v>
      </c>
      <c r="Q35" s="78">
        <f>市町別入込数!F35</f>
        <v>1053000</v>
      </c>
      <c r="R35" s="78">
        <f>市町別入込数!I35</f>
        <v>1104000</v>
      </c>
      <c r="S35" s="78">
        <f>市町別入込数!L35</f>
        <v>1082000</v>
      </c>
      <c r="T35" s="78">
        <f>市町別入込数!O35</f>
        <v>1095000</v>
      </c>
      <c r="U35" s="78">
        <f>市町別入込数!R35</f>
        <v>1187000</v>
      </c>
      <c r="V35" s="78">
        <f>市町別入込数!U35</f>
        <v>1167000</v>
      </c>
      <c r="W35" s="78">
        <f>市町別入込数!X35</f>
        <v>1138000</v>
      </c>
      <c r="X35" s="233">
        <f>市町別入込数!AA35</f>
        <v>1134000</v>
      </c>
      <c r="Y35" s="49">
        <f>市町別入込数!AD35</f>
        <v>1112000</v>
      </c>
      <c r="Z35" s="78">
        <f>市町別入込数!AG35</f>
        <v>1104000</v>
      </c>
      <c r="AA35" s="78">
        <f>市町別入込数!AJ35</f>
        <v>587000</v>
      </c>
      <c r="AB35" s="49">
        <f>市町別入込数!AM35</f>
        <v>652000</v>
      </c>
      <c r="AC35" s="831">
        <v>917000</v>
      </c>
    </row>
    <row r="36" spans="1:29" ht="15.75" customHeight="1" x14ac:dyDescent="0.15">
      <c r="A36" s="83">
        <v>33</v>
      </c>
      <c r="B36" s="83" t="s">
        <v>9</v>
      </c>
      <c r="C36" s="234" t="s">
        <v>12</v>
      </c>
      <c r="D36" s="86">
        <f>市町別入込数!E36</f>
        <v>883000</v>
      </c>
      <c r="E36" s="78">
        <f>市町別入込数!H36</f>
        <v>933881</v>
      </c>
      <c r="F36" s="78">
        <f>市町別入込数!K36</f>
        <v>1006040</v>
      </c>
      <c r="G36" s="78">
        <f>市町別入込数!N36</f>
        <v>986271</v>
      </c>
      <c r="H36" s="78">
        <f>市町別入込数!Q36</f>
        <v>962439</v>
      </c>
      <c r="I36" s="78">
        <f>市町別入込数!T36</f>
        <v>1128269</v>
      </c>
      <c r="J36" s="78">
        <f>市町別入込数!W36</f>
        <v>1063547</v>
      </c>
      <c r="K36" s="78">
        <f>市町別入込数!Z36</f>
        <v>1009987</v>
      </c>
      <c r="L36" s="78">
        <f>市町別入込数!AC36</f>
        <v>964089</v>
      </c>
      <c r="M36" s="78">
        <f>市町別入込数!AF36</f>
        <v>887801</v>
      </c>
      <c r="N36" s="99">
        <f>市町別入込数!AI36</f>
        <v>692952</v>
      </c>
      <c r="O36" s="99">
        <f>市町別入込数!AL36</f>
        <v>711362</v>
      </c>
      <c r="P36" s="831">
        <v>816474</v>
      </c>
      <c r="Q36" s="78">
        <f>市町別入込数!F36</f>
        <v>230000</v>
      </c>
      <c r="R36" s="78">
        <f>市町別入込数!I36</f>
        <v>142835</v>
      </c>
      <c r="S36" s="78">
        <f>市町別入込数!L36</f>
        <v>199525</v>
      </c>
      <c r="T36" s="78">
        <f>市町別入込数!O36</f>
        <v>243424</v>
      </c>
      <c r="U36" s="78">
        <f>市町別入込数!R36</f>
        <v>244191</v>
      </c>
      <c r="V36" s="78">
        <f>市町別入込数!U36</f>
        <v>162577</v>
      </c>
      <c r="W36" s="78">
        <f>市町別入込数!X36</f>
        <v>218888</v>
      </c>
      <c r="X36" s="233">
        <f>市町別入込数!AA36</f>
        <v>227452</v>
      </c>
      <c r="Y36" s="49">
        <f>市町別入込数!AD36</f>
        <v>202442</v>
      </c>
      <c r="Z36" s="78">
        <f>市町別入込数!AG36</f>
        <v>179817</v>
      </c>
      <c r="AA36" s="78">
        <f>市町別入込数!AJ36</f>
        <v>47973</v>
      </c>
      <c r="AB36" s="49">
        <f>市町別入込数!AM36</f>
        <v>59843</v>
      </c>
      <c r="AC36" s="831">
        <v>150478</v>
      </c>
    </row>
    <row r="37" spans="1:29" ht="15.75" customHeight="1" x14ac:dyDescent="0.15">
      <c r="A37" s="83">
        <v>34</v>
      </c>
      <c r="B37" s="83" t="s">
        <v>9</v>
      </c>
      <c r="C37" s="234" t="s">
        <v>11</v>
      </c>
      <c r="D37" s="86">
        <f>市町別入込数!E37</f>
        <v>708000</v>
      </c>
      <c r="E37" s="78">
        <f>市町別入込数!H37</f>
        <v>780204</v>
      </c>
      <c r="F37" s="78">
        <f>市町別入込数!K37</f>
        <v>2037839</v>
      </c>
      <c r="G37" s="78">
        <f>市町別入込数!N37</f>
        <v>2483479</v>
      </c>
      <c r="H37" s="78">
        <f>市町別入込数!Q37</f>
        <v>2491233</v>
      </c>
      <c r="I37" s="78">
        <f>市町別入込数!T37</f>
        <v>2309709</v>
      </c>
      <c r="J37" s="78">
        <f>市町別入込数!W37</f>
        <v>2172243</v>
      </c>
      <c r="K37" s="78">
        <f>市町別入込数!Z37</f>
        <v>2237151</v>
      </c>
      <c r="L37" s="78">
        <f>市町別入込数!AC37</f>
        <v>2166099</v>
      </c>
      <c r="M37" s="78">
        <f>市町別入込数!AF37</f>
        <v>2017765</v>
      </c>
      <c r="N37" s="99">
        <f>市町別入込数!AI37</f>
        <v>1392957</v>
      </c>
      <c r="O37" s="99">
        <f>市町別入込数!AL37</f>
        <v>1419624</v>
      </c>
      <c r="P37" s="831">
        <v>1777116</v>
      </c>
      <c r="Q37" s="78">
        <f>市町別入込数!F37</f>
        <v>111000</v>
      </c>
      <c r="R37" s="78">
        <f>市町別入込数!I37</f>
        <v>100287</v>
      </c>
      <c r="S37" s="78">
        <f>市町別入込数!L37</f>
        <v>100678</v>
      </c>
      <c r="T37" s="78">
        <f>市町別入込数!O37</f>
        <v>110558</v>
      </c>
      <c r="U37" s="78">
        <f>市町別入込数!R37</f>
        <v>126444</v>
      </c>
      <c r="V37" s="78">
        <f>市町別入込数!U37</f>
        <v>140713</v>
      </c>
      <c r="W37" s="78">
        <f>市町別入込数!X37</f>
        <v>121253</v>
      </c>
      <c r="X37" s="233">
        <f>市町別入込数!AA37</f>
        <v>116131</v>
      </c>
      <c r="Y37" s="49">
        <f>市町別入込数!AD37</f>
        <v>112770</v>
      </c>
      <c r="Z37" s="78">
        <f>市町別入込数!AG37</f>
        <v>124663</v>
      </c>
      <c r="AA37" s="78">
        <f>市町別入込数!AJ37</f>
        <v>58455</v>
      </c>
      <c r="AB37" s="49">
        <f>市町別入込数!AM37</f>
        <v>72651</v>
      </c>
      <c r="AC37" s="831">
        <v>104871</v>
      </c>
    </row>
    <row r="38" spans="1:29" ht="15.75" customHeight="1" x14ac:dyDescent="0.15">
      <c r="A38" s="83">
        <v>35</v>
      </c>
      <c r="B38" s="83" t="s">
        <v>9</v>
      </c>
      <c r="C38" s="234" t="s">
        <v>10</v>
      </c>
      <c r="D38" s="86">
        <f>市町別入込数!E38</f>
        <v>935000</v>
      </c>
      <c r="E38" s="78">
        <f>市町別入込数!H38</f>
        <v>959966</v>
      </c>
      <c r="F38" s="78">
        <f>市町別入込数!K38</f>
        <v>1214912</v>
      </c>
      <c r="G38" s="78">
        <f>市町別入込数!N38</f>
        <v>1308193</v>
      </c>
      <c r="H38" s="78">
        <f>市町別入込数!Q38</f>
        <v>1285442</v>
      </c>
      <c r="I38" s="78">
        <f>市町別入込数!T38</f>
        <v>1107535</v>
      </c>
      <c r="J38" s="78">
        <f>市町別入込数!W38</f>
        <v>1162518</v>
      </c>
      <c r="K38" s="78">
        <f>市町別入込数!Z38</f>
        <v>1153680</v>
      </c>
      <c r="L38" s="78">
        <f>市町別入込数!AC38</f>
        <v>1168564</v>
      </c>
      <c r="M38" s="78">
        <f>市町別入込数!AF38</f>
        <v>985914</v>
      </c>
      <c r="N38" s="99">
        <f>市町別入込数!AI38</f>
        <v>740148</v>
      </c>
      <c r="O38" s="99">
        <f>市町別入込数!AL38</f>
        <v>704625</v>
      </c>
      <c r="P38" s="831">
        <v>877999</v>
      </c>
      <c r="Q38" s="78">
        <f>市町別入込数!F38</f>
        <v>318000</v>
      </c>
      <c r="R38" s="78">
        <f>市町別入込数!I38</f>
        <v>315772</v>
      </c>
      <c r="S38" s="78">
        <f>市町別入込数!L38</f>
        <v>309285</v>
      </c>
      <c r="T38" s="78">
        <f>市町別入込数!O38</f>
        <v>329473</v>
      </c>
      <c r="U38" s="78">
        <f>市町別入込数!R38</f>
        <v>320201</v>
      </c>
      <c r="V38" s="78">
        <f>市町別入込数!U38</f>
        <v>326587</v>
      </c>
      <c r="W38" s="78">
        <f>市町別入込数!X38</f>
        <v>339447</v>
      </c>
      <c r="X38" s="233">
        <f>市町別入込数!AA38</f>
        <v>332160</v>
      </c>
      <c r="Y38" s="49">
        <f>市町別入込数!AD38</f>
        <v>332930</v>
      </c>
      <c r="Z38" s="78">
        <f>市町別入込数!AG38</f>
        <v>283410</v>
      </c>
      <c r="AA38" s="78">
        <f>市町別入込数!AJ38</f>
        <v>231477</v>
      </c>
      <c r="AB38" s="49">
        <f>市町別入込数!AM38</f>
        <v>228825</v>
      </c>
      <c r="AC38" s="831">
        <v>264933</v>
      </c>
    </row>
    <row r="39" spans="1:29" ht="15.75" customHeight="1" x14ac:dyDescent="0.15">
      <c r="A39" s="13">
        <v>36</v>
      </c>
      <c r="B39" s="13" t="s">
        <v>9</v>
      </c>
      <c r="C39" s="92" t="s">
        <v>8</v>
      </c>
      <c r="D39" s="86">
        <f>市町別入込数!E39</f>
        <v>899000</v>
      </c>
      <c r="E39" s="78">
        <f>市町別入込数!H39</f>
        <v>813486</v>
      </c>
      <c r="F39" s="78">
        <f>市町別入込数!K39</f>
        <v>833606</v>
      </c>
      <c r="G39" s="78">
        <f>市町別入込数!N39</f>
        <v>818433</v>
      </c>
      <c r="H39" s="78">
        <f>市町別入込数!Q39</f>
        <v>826958</v>
      </c>
      <c r="I39" s="78">
        <f>市町別入込数!T39</f>
        <v>816609</v>
      </c>
      <c r="J39" s="78">
        <f>市町別入込数!W39</f>
        <v>815543</v>
      </c>
      <c r="K39" s="78">
        <f>市町別入込数!Z39</f>
        <v>838012</v>
      </c>
      <c r="L39" s="78">
        <f>市町別入込数!AC39</f>
        <v>865537</v>
      </c>
      <c r="M39" s="78">
        <f>市町別入込数!AF39</f>
        <v>843618</v>
      </c>
      <c r="N39" s="99">
        <f>市町別入込数!AI39</f>
        <v>513962</v>
      </c>
      <c r="O39" s="99">
        <f>市町別入込数!AL39</f>
        <v>580834</v>
      </c>
      <c r="P39" s="831">
        <v>732984</v>
      </c>
      <c r="Q39" s="78">
        <f>市町別入込数!F39</f>
        <v>216000</v>
      </c>
      <c r="R39" s="78">
        <f>市町別入込数!I39</f>
        <v>189665</v>
      </c>
      <c r="S39" s="78">
        <f>市町別入込数!L39</f>
        <v>245063</v>
      </c>
      <c r="T39" s="78">
        <f>市町別入込数!O39</f>
        <v>252635</v>
      </c>
      <c r="U39" s="78">
        <f>市町別入込数!R39</f>
        <v>251863</v>
      </c>
      <c r="V39" s="78">
        <f>市町別入込数!U39</f>
        <v>265001</v>
      </c>
      <c r="W39" s="78">
        <f>市町別入込数!X39</f>
        <v>253780</v>
      </c>
      <c r="X39" s="233">
        <f>市町別入込数!AA39</f>
        <v>254397</v>
      </c>
      <c r="Y39" s="49">
        <f>市町別入込数!AD39</f>
        <v>242062</v>
      </c>
      <c r="Z39" s="78">
        <f>市町別入込数!AG39</f>
        <v>227847</v>
      </c>
      <c r="AA39" s="78">
        <f>市町別入込数!AJ39</f>
        <v>136571</v>
      </c>
      <c r="AB39" s="49">
        <f>市町別入込数!AM39</f>
        <v>140351</v>
      </c>
      <c r="AC39" s="831">
        <v>202312</v>
      </c>
    </row>
    <row r="40" spans="1:29" ht="15.75" customHeight="1" x14ac:dyDescent="0.15">
      <c r="A40" s="83">
        <v>37</v>
      </c>
      <c r="B40" s="83" t="s">
        <v>6</v>
      </c>
      <c r="C40" s="234" t="s">
        <v>444</v>
      </c>
      <c r="D40" s="86">
        <f>市町別入込数!E40</f>
        <v>2258000</v>
      </c>
      <c r="E40" s="78">
        <f>市町別入込数!H40</f>
        <v>2342019</v>
      </c>
      <c r="F40" s="78">
        <f>市町別入込数!K40</f>
        <v>2307380</v>
      </c>
      <c r="G40" s="78">
        <f>市町別入込数!N40</f>
        <v>2197013</v>
      </c>
      <c r="H40" s="78">
        <f>市町別入込数!Q40</f>
        <v>2186040</v>
      </c>
      <c r="I40" s="78">
        <f>市町別入込数!T40</f>
        <v>2224379</v>
      </c>
      <c r="J40" s="78">
        <f>市町別入込数!W40</f>
        <v>2277966</v>
      </c>
      <c r="K40" s="78">
        <f>市町別入込数!Z40</f>
        <v>2338429</v>
      </c>
      <c r="L40" s="78">
        <f>市町別入込数!AC40</f>
        <v>2300938</v>
      </c>
      <c r="M40" s="78">
        <f>市町別入込数!AF40</f>
        <v>2734625</v>
      </c>
      <c r="N40" s="99">
        <f>市町別入込数!AI40</f>
        <v>1980589</v>
      </c>
      <c r="O40" s="99">
        <f>市町別入込数!AL40</f>
        <v>2257741</v>
      </c>
      <c r="P40" s="831">
        <v>2512060</v>
      </c>
      <c r="Q40" s="78">
        <f>市町別入込数!F40</f>
        <v>145000</v>
      </c>
      <c r="R40" s="78">
        <f>市町別入込数!I40</f>
        <v>130552</v>
      </c>
      <c r="S40" s="78">
        <f>市町別入込数!L40</f>
        <v>134622</v>
      </c>
      <c r="T40" s="78">
        <f>市町別入込数!O40</f>
        <v>120257</v>
      </c>
      <c r="U40" s="78">
        <f>市町別入込数!R40</f>
        <v>119784</v>
      </c>
      <c r="V40" s="78">
        <f>市町別入込数!U40</f>
        <v>120459</v>
      </c>
      <c r="W40" s="78">
        <f>市町別入込数!X40</f>
        <v>124404</v>
      </c>
      <c r="X40" s="233">
        <f>市町別入込数!AA40</f>
        <v>132370</v>
      </c>
      <c r="Y40" s="49">
        <f>市町別入込数!AD40</f>
        <v>121543</v>
      </c>
      <c r="Z40" s="78">
        <f>市町別入込数!AG40</f>
        <v>113786</v>
      </c>
      <c r="AA40" s="78">
        <f>市町別入込数!AJ40</f>
        <v>76967</v>
      </c>
      <c r="AB40" s="49">
        <f>市町別入込数!AM40</f>
        <v>93621</v>
      </c>
      <c r="AC40" s="831">
        <v>107555</v>
      </c>
    </row>
    <row r="41" spans="1:29" ht="15.75" customHeight="1" x14ac:dyDescent="0.15">
      <c r="A41" s="83">
        <v>38</v>
      </c>
      <c r="B41" s="83" t="s">
        <v>6</v>
      </c>
      <c r="C41" s="234" t="s">
        <v>5</v>
      </c>
      <c r="D41" s="86">
        <f>市町別入込数!E41</f>
        <v>1909000</v>
      </c>
      <c r="E41" s="78">
        <f>市町別入込数!H41</f>
        <v>1890349</v>
      </c>
      <c r="F41" s="78">
        <f>市町別入込数!K41</f>
        <v>2089972</v>
      </c>
      <c r="G41" s="78">
        <f>市町別入込数!N41</f>
        <v>2000355</v>
      </c>
      <c r="H41" s="78">
        <f>市町別入込数!Q41</f>
        <v>1902370</v>
      </c>
      <c r="I41" s="78">
        <f>市町別入込数!T41</f>
        <v>2021935</v>
      </c>
      <c r="J41" s="78">
        <f>市町別入込数!W41</f>
        <v>1987181</v>
      </c>
      <c r="K41" s="78">
        <f>市町別入込数!Z41</f>
        <v>2086193</v>
      </c>
      <c r="L41" s="78">
        <f>市町別入込数!AC41</f>
        <v>2156546</v>
      </c>
      <c r="M41" s="78">
        <f>市町別入込数!AF41</f>
        <v>2123707</v>
      </c>
      <c r="N41" s="99">
        <f>市町別入込数!AI41</f>
        <v>1513833</v>
      </c>
      <c r="O41" s="99">
        <f>市町別入込数!AL41</f>
        <v>1633458</v>
      </c>
      <c r="P41" s="831">
        <v>1871946</v>
      </c>
      <c r="Q41" s="78">
        <f>市町別入込数!F41</f>
        <v>105000</v>
      </c>
      <c r="R41" s="78">
        <f>市町別入込数!I41</f>
        <v>104000</v>
      </c>
      <c r="S41" s="78">
        <f>市町別入込数!L41</f>
        <v>106000</v>
      </c>
      <c r="T41" s="78">
        <f>市町別入込数!O41</f>
        <v>101000</v>
      </c>
      <c r="U41" s="78">
        <f>市町別入込数!R41</f>
        <v>96000</v>
      </c>
      <c r="V41" s="78">
        <f>市町別入込数!U41</f>
        <v>87910</v>
      </c>
      <c r="W41" s="78">
        <f>市町別入込数!X41</f>
        <v>92317</v>
      </c>
      <c r="X41" s="233">
        <f>市町別入込数!AA41</f>
        <v>98354</v>
      </c>
      <c r="Y41" s="49">
        <f>市町別入込数!AD41</f>
        <v>103508</v>
      </c>
      <c r="Z41" s="78">
        <f>市町別入込数!AG41</f>
        <v>100143</v>
      </c>
      <c r="AA41" s="78">
        <f>市町別入込数!AJ41</f>
        <v>63101</v>
      </c>
      <c r="AB41" s="49">
        <f>市町別入込数!AM41</f>
        <v>84132</v>
      </c>
      <c r="AC41" s="831">
        <v>98072</v>
      </c>
    </row>
    <row r="42" spans="1:29" ht="15.75" customHeight="1" x14ac:dyDescent="0.15">
      <c r="A42" s="7">
        <v>39</v>
      </c>
      <c r="B42" s="7" t="s">
        <v>2</v>
      </c>
      <c r="C42" s="887" t="s">
        <v>4</v>
      </c>
      <c r="D42" s="86">
        <f>市町別入込数!E42</f>
        <v>504000</v>
      </c>
      <c r="E42" s="78">
        <f>市町別入込数!H42</f>
        <v>505068</v>
      </c>
      <c r="F42" s="78">
        <f>市町別入込数!K42</f>
        <v>496864</v>
      </c>
      <c r="G42" s="78">
        <f>市町別入込数!N42</f>
        <v>474043</v>
      </c>
      <c r="H42" s="78">
        <f>市町別入込数!Q42</f>
        <v>435536</v>
      </c>
      <c r="I42" s="78">
        <f>市町別入込数!T42</f>
        <v>529408</v>
      </c>
      <c r="J42" s="78">
        <f>市町別入込数!W42</f>
        <v>523056</v>
      </c>
      <c r="K42" s="78">
        <f>市町別入込数!Z42</f>
        <v>613696</v>
      </c>
      <c r="L42" s="78">
        <f>市町別入込数!AC42</f>
        <v>562664</v>
      </c>
      <c r="M42" s="78">
        <f>市町別入込数!AF42</f>
        <v>537749</v>
      </c>
      <c r="N42" s="99">
        <f>市町別入込数!AI42</f>
        <v>242148</v>
      </c>
      <c r="O42" s="99">
        <f>市町別入込数!AL42</f>
        <v>225959</v>
      </c>
      <c r="P42" s="831">
        <v>374536</v>
      </c>
      <c r="Q42" s="78">
        <f>市町別入込数!F42</f>
        <v>578000</v>
      </c>
      <c r="R42" s="78">
        <f>市町別入込数!I42</f>
        <v>578135</v>
      </c>
      <c r="S42" s="78">
        <f>市町別入込数!L42</f>
        <v>621952</v>
      </c>
      <c r="T42" s="78">
        <f>市町別入込数!O42</f>
        <v>603504</v>
      </c>
      <c r="U42" s="78">
        <f>市町別入込数!R42</f>
        <v>638446</v>
      </c>
      <c r="V42" s="78">
        <f>市町別入込数!U42</f>
        <v>679544</v>
      </c>
      <c r="W42" s="78">
        <f>市町別入込数!X42</f>
        <v>651053</v>
      </c>
      <c r="X42" s="233">
        <f>市町別入込数!AA42</f>
        <v>662227</v>
      </c>
      <c r="Y42" s="49">
        <f>市町別入込数!AD42</f>
        <v>653148</v>
      </c>
      <c r="Z42" s="78">
        <f>市町別入込数!AG42</f>
        <v>639906</v>
      </c>
      <c r="AA42" s="78">
        <f>市町別入込数!AJ42</f>
        <v>416663</v>
      </c>
      <c r="AB42" s="49">
        <f>市町別入込数!AM42</f>
        <v>578292</v>
      </c>
      <c r="AC42" s="831">
        <v>620028</v>
      </c>
    </row>
    <row r="43" spans="1:29" ht="15.75" customHeight="1" x14ac:dyDescent="0.15">
      <c r="A43" s="83">
        <v>40</v>
      </c>
      <c r="B43" s="83" t="s">
        <v>2</v>
      </c>
      <c r="C43" s="234" t="s">
        <v>3</v>
      </c>
      <c r="D43" s="86">
        <f>市町別入込数!E43</f>
        <v>2151000</v>
      </c>
      <c r="E43" s="78">
        <f>市町別入込数!H43</f>
        <v>1986300</v>
      </c>
      <c r="F43" s="78">
        <f>市町別入込数!K43</f>
        <v>2168340</v>
      </c>
      <c r="G43" s="78">
        <f>市町別入込数!N43</f>
        <v>2184754</v>
      </c>
      <c r="H43" s="78">
        <f>市町別入込数!Q43</f>
        <v>2359487</v>
      </c>
      <c r="I43" s="78">
        <f>市町別入込数!T43</f>
        <v>2567518</v>
      </c>
      <c r="J43" s="78">
        <f>市町別入込数!W43</f>
        <v>2584064</v>
      </c>
      <c r="K43" s="78">
        <f>市町別入込数!Z43</f>
        <v>2422484</v>
      </c>
      <c r="L43" s="78">
        <f>市町別入込数!AC43</f>
        <v>2325099</v>
      </c>
      <c r="M43" s="78">
        <f>市町別入込数!AF43</f>
        <v>2183203</v>
      </c>
      <c r="N43" s="99">
        <f>市町別入込数!AI43</f>
        <v>1183563</v>
      </c>
      <c r="O43" s="99">
        <f>市町別入込数!AL43</f>
        <v>1475161</v>
      </c>
      <c r="P43" s="831">
        <v>2248055</v>
      </c>
      <c r="Q43" s="78">
        <f>市町別入込数!F43</f>
        <v>564000</v>
      </c>
      <c r="R43" s="78">
        <f>市町別入込数!I43</f>
        <v>566000</v>
      </c>
      <c r="S43" s="78">
        <f>市町別入込数!L43</f>
        <v>593156</v>
      </c>
      <c r="T43" s="78">
        <f>市町別入込数!O43</f>
        <v>594254</v>
      </c>
      <c r="U43" s="78">
        <f>市町別入込数!R43</f>
        <v>458618</v>
      </c>
      <c r="V43" s="78">
        <f>市町別入込数!U43</f>
        <v>464247</v>
      </c>
      <c r="W43" s="78">
        <f>市町別入込数!X43</f>
        <v>456219</v>
      </c>
      <c r="X43" s="233">
        <f>市町別入込数!AA43</f>
        <v>454974</v>
      </c>
      <c r="Y43" s="49">
        <f>市町別入込数!AD43</f>
        <v>403096</v>
      </c>
      <c r="Z43" s="78">
        <f>市町別入込数!AG43</f>
        <v>419889</v>
      </c>
      <c r="AA43" s="78">
        <f>市町別入込数!AJ43</f>
        <v>220073</v>
      </c>
      <c r="AB43" s="49">
        <f>市町別入込数!AM43</f>
        <v>282440</v>
      </c>
      <c r="AC43" s="831">
        <v>404658</v>
      </c>
    </row>
    <row r="44" spans="1:29" ht="15.75" customHeight="1" x14ac:dyDescent="0.15">
      <c r="A44" s="13">
        <v>41</v>
      </c>
      <c r="B44" s="13" t="s">
        <v>2</v>
      </c>
      <c r="C44" s="92" t="s">
        <v>1</v>
      </c>
      <c r="D44" s="86">
        <f>市町別入込数!E44</f>
        <v>5761000</v>
      </c>
      <c r="E44" s="78">
        <f>市町別入込数!H44</f>
        <v>5279882</v>
      </c>
      <c r="F44" s="78">
        <f>市町別入込数!K44</f>
        <v>5793165</v>
      </c>
      <c r="G44" s="78">
        <f>市町別入込数!N44</f>
        <v>5700502</v>
      </c>
      <c r="H44" s="78">
        <f>市町別入込数!Q44</f>
        <v>8617448</v>
      </c>
      <c r="I44" s="78">
        <f>市町別入込数!T44</f>
        <v>9267054</v>
      </c>
      <c r="J44" s="78">
        <f>市町別入込数!W44</f>
        <v>8369398</v>
      </c>
      <c r="K44" s="78">
        <f>市町別入込数!Z44</f>
        <v>8659619</v>
      </c>
      <c r="L44" s="78">
        <f>市町別入込数!AC44</f>
        <v>8423306</v>
      </c>
      <c r="M44" s="78">
        <f>市町別入込数!AF44</f>
        <v>8640550</v>
      </c>
      <c r="N44" s="99">
        <f>市町別入込数!AI44</f>
        <v>5869975</v>
      </c>
      <c r="O44" s="99">
        <f>市町別入込数!AL44</f>
        <v>6904830</v>
      </c>
      <c r="P44" s="831">
        <v>8964077</v>
      </c>
      <c r="Q44" s="78">
        <f>市町別入込数!F44</f>
        <v>221000</v>
      </c>
      <c r="R44" s="78">
        <f>市町別入込数!I44</f>
        <v>225668</v>
      </c>
      <c r="S44" s="78">
        <f>市町別入込数!L44</f>
        <v>206408</v>
      </c>
      <c r="T44" s="78">
        <f>市町別入込数!O44</f>
        <v>211725</v>
      </c>
      <c r="U44" s="78">
        <f>市町別入込数!R44</f>
        <v>203240</v>
      </c>
      <c r="V44" s="78">
        <f>市町別入込数!U44</f>
        <v>214780</v>
      </c>
      <c r="W44" s="78">
        <f>市町別入込数!X44</f>
        <v>193050</v>
      </c>
      <c r="X44" s="233">
        <f>市町別入込数!AA44</f>
        <v>198980</v>
      </c>
      <c r="Y44" s="49">
        <f>市町別入込数!AD44</f>
        <v>199430</v>
      </c>
      <c r="Z44" s="78">
        <f>市町別入込数!AG44</f>
        <v>181380</v>
      </c>
      <c r="AA44" s="78">
        <f>市町別入込数!AJ44</f>
        <v>110690</v>
      </c>
      <c r="AB44" s="49">
        <f>市町別入込数!AM44</f>
        <v>121500</v>
      </c>
      <c r="AC44" s="831">
        <v>204320</v>
      </c>
    </row>
    <row r="45" spans="1:29" ht="20.25" customHeight="1" x14ac:dyDescent="0.15">
      <c r="A45" s="968" t="s">
        <v>0</v>
      </c>
      <c r="B45" s="968"/>
      <c r="C45" s="938"/>
      <c r="D45" s="90">
        <f>市町別入込数!E45</f>
        <v>110716000</v>
      </c>
      <c r="E45" s="81">
        <f>市町別入込数!H45</f>
        <v>107920457</v>
      </c>
      <c r="F45" s="81">
        <f>市町別入込数!K45</f>
        <v>113236006</v>
      </c>
      <c r="G45" s="81">
        <f>市町別入込数!N45</f>
        <v>116788771</v>
      </c>
      <c r="H45" s="81">
        <f>市町別入込数!Q45</f>
        <v>121119150</v>
      </c>
      <c r="I45" s="81">
        <f>市町別入込数!T45</f>
        <v>125377384</v>
      </c>
      <c r="J45" s="81">
        <f>市町別入込数!W45</f>
        <v>121503794</v>
      </c>
      <c r="K45" s="81">
        <f>市町別入込数!Z45</f>
        <v>126242450</v>
      </c>
      <c r="L45" s="81">
        <f>SUM(L4:L44)</f>
        <v>124773200</v>
      </c>
      <c r="M45" s="81">
        <f>SUM(M4:M44)</f>
        <v>124668178</v>
      </c>
      <c r="N45" s="81">
        <v>71524173</v>
      </c>
      <c r="O45" s="81">
        <v>79497638</v>
      </c>
      <c r="P45" s="91">
        <f>SUM(P4:P44)</f>
        <v>103466597.72690716</v>
      </c>
      <c r="Q45" s="81">
        <f>市町別入込数!F45</f>
        <v>12966000</v>
      </c>
      <c r="R45" s="81">
        <f>市町別入込数!I45</f>
        <v>13344380</v>
      </c>
      <c r="S45" s="81">
        <f>市町別入込数!L45</f>
        <v>12875203</v>
      </c>
      <c r="T45" s="81">
        <f>市町別入込数!O45</f>
        <v>13482980</v>
      </c>
      <c r="U45" s="81">
        <f>市町別入込数!R45</f>
        <v>12136829</v>
      </c>
      <c r="V45" s="81">
        <f>市町別入込数!U45</f>
        <v>13376413</v>
      </c>
      <c r="W45" s="81">
        <f>市町別入込数!X45</f>
        <v>12662379</v>
      </c>
      <c r="X45" s="832">
        <f>市町別入込数!AA45</f>
        <v>12803532</v>
      </c>
      <c r="Y45" s="66">
        <f>市町別入込数!AD45</f>
        <v>12189571</v>
      </c>
      <c r="Z45" s="81">
        <f>市町別入込数!AG45</f>
        <v>11838895</v>
      </c>
      <c r="AA45" s="81">
        <f>市町別入込数!AJ45</f>
        <v>6517126.2039194368</v>
      </c>
      <c r="AB45" s="66">
        <f>市町別入込数!AM45</f>
        <v>7495307</v>
      </c>
      <c r="AC45" s="889">
        <f>SUM(AC4:AC44)</f>
        <v>10907230.114471341</v>
      </c>
    </row>
    <row r="46" spans="1:29" x14ac:dyDescent="0.15">
      <c r="A46" t="s">
        <v>74</v>
      </c>
    </row>
    <row r="47" spans="1:29" x14ac:dyDescent="0.15">
      <c r="M47" s="165" t="s">
        <v>298</v>
      </c>
      <c r="N47" s="165"/>
      <c r="O47" s="165"/>
      <c r="P47" s="165"/>
      <c r="Q47" s="166">
        <v>1924399</v>
      </c>
      <c r="R47" s="166">
        <v>2156497</v>
      </c>
      <c r="S47" s="166">
        <v>1723665</v>
      </c>
      <c r="T47" s="166">
        <v>1785000</v>
      </c>
    </row>
  </sheetData>
  <mergeCells count="4">
    <mergeCell ref="A2:A3"/>
    <mergeCell ref="B2:B3"/>
    <mergeCell ref="C2:C3"/>
    <mergeCell ref="A45:C45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35"/>
  <sheetViews>
    <sheetView workbookViewId="0">
      <pane xSplit="2" ySplit="3" topLeftCell="AR17" activePane="bottomRight" state="frozen"/>
      <selection pane="topRight" activeCell="C1" sqref="C1"/>
      <selection pane="bottomLeft" activeCell="A4" sqref="A4"/>
      <selection pane="bottomRight" activeCell="AZ28" sqref="AZ28"/>
    </sheetView>
  </sheetViews>
  <sheetFormatPr defaultRowHeight="13.5" x14ac:dyDescent="0.15"/>
  <cols>
    <col min="1" max="1" width="3.5" customWidth="1"/>
    <col min="2" max="2" width="22.125" customWidth="1"/>
    <col min="3" max="6" width="9.5" customWidth="1"/>
    <col min="7" max="7" width="10.875" customWidth="1"/>
    <col min="8" max="9" width="9.5" customWidth="1"/>
    <col min="10" max="10" width="10.375" customWidth="1"/>
    <col min="11" max="14" width="10.625" customWidth="1"/>
    <col min="17" max="17" width="11.125" customWidth="1"/>
    <col min="21" max="21" width="11.125" customWidth="1"/>
    <col min="25" max="25" width="10.5" customWidth="1"/>
    <col min="29" max="29" width="10.5" customWidth="1"/>
    <col min="33" max="33" width="10.5" customWidth="1"/>
    <col min="37" max="37" width="12.125" customWidth="1"/>
    <col min="41" max="41" width="10.5" customWidth="1"/>
    <col min="45" max="45" width="10.75" customWidth="1"/>
    <col min="257" max="257" width="3.5" customWidth="1"/>
    <col min="258" max="258" width="22.125" customWidth="1"/>
    <col min="259" max="262" width="9.5" customWidth="1"/>
    <col min="263" max="263" width="10.875" customWidth="1"/>
    <col min="264" max="265" width="9.5" customWidth="1"/>
    <col min="266" max="266" width="10.375" customWidth="1"/>
    <col min="267" max="270" width="10.625" customWidth="1"/>
    <col min="273" max="273" width="11.125" customWidth="1"/>
    <col min="277" max="277" width="11.125" customWidth="1"/>
    <col min="281" max="281" width="10.5" customWidth="1"/>
    <col min="285" max="285" width="10.5" customWidth="1"/>
    <col min="289" max="289" width="10.5" customWidth="1"/>
    <col min="293" max="293" width="12.125" customWidth="1"/>
    <col min="297" max="297" width="10.5" customWidth="1"/>
    <col min="301" max="301" width="10.75" customWidth="1"/>
    <col min="513" max="513" width="3.5" customWidth="1"/>
    <col min="514" max="514" width="22.125" customWidth="1"/>
    <col min="515" max="518" width="9.5" customWidth="1"/>
    <col min="519" max="519" width="10.875" customWidth="1"/>
    <col min="520" max="521" width="9.5" customWidth="1"/>
    <col min="522" max="522" width="10.375" customWidth="1"/>
    <col min="523" max="526" width="10.625" customWidth="1"/>
    <col min="529" max="529" width="11.125" customWidth="1"/>
    <col min="533" max="533" width="11.125" customWidth="1"/>
    <col min="537" max="537" width="10.5" customWidth="1"/>
    <col min="541" max="541" width="10.5" customWidth="1"/>
    <col min="545" max="545" width="10.5" customWidth="1"/>
    <col min="549" max="549" width="12.125" customWidth="1"/>
    <col min="553" max="553" width="10.5" customWidth="1"/>
    <col min="557" max="557" width="10.75" customWidth="1"/>
    <col min="769" max="769" width="3.5" customWidth="1"/>
    <col min="770" max="770" width="22.125" customWidth="1"/>
    <col min="771" max="774" width="9.5" customWidth="1"/>
    <col min="775" max="775" width="10.875" customWidth="1"/>
    <col min="776" max="777" width="9.5" customWidth="1"/>
    <col min="778" max="778" width="10.375" customWidth="1"/>
    <col min="779" max="782" width="10.625" customWidth="1"/>
    <col min="785" max="785" width="11.125" customWidth="1"/>
    <col min="789" max="789" width="11.125" customWidth="1"/>
    <col min="793" max="793" width="10.5" customWidth="1"/>
    <col min="797" max="797" width="10.5" customWidth="1"/>
    <col min="801" max="801" width="10.5" customWidth="1"/>
    <col min="805" max="805" width="12.125" customWidth="1"/>
    <col min="809" max="809" width="10.5" customWidth="1"/>
    <col min="813" max="813" width="10.75" customWidth="1"/>
    <col min="1025" max="1025" width="3.5" customWidth="1"/>
    <col min="1026" max="1026" width="22.125" customWidth="1"/>
    <col min="1027" max="1030" width="9.5" customWidth="1"/>
    <col min="1031" max="1031" width="10.875" customWidth="1"/>
    <col min="1032" max="1033" width="9.5" customWidth="1"/>
    <col min="1034" max="1034" width="10.375" customWidth="1"/>
    <col min="1035" max="1038" width="10.625" customWidth="1"/>
    <col min="1041" max="1041" width="11.125" customWidth="1"/>
    <col min="1045" max="1045" width="11.125" customWidth="1"/>
    <col min="1049" max="1049" width="10.5" customWidth="1"/>
    <col min="1053" max="1053" width="10.5" customWidth="1"/>
    <col min="1057" max="1057" width="10.5" customWidth="1"/>
    <col min="1061" max="1061" width="12.125" customWidth="1"/>
    <col min="1065" max="1065" width="10.5" customWidth="1"/>
    <col min="1069" max="1069" width="10.75" customWidth="1"/>
    <col min="1281" max="1281" width="3.5" customWidth="1"/>
    <col min="1282" max="1282" width="22.125" customWidth="1"/>
    <col min="1283" max="1286" width="9.5" customWidth="1"/>
    <col min="1287" max="1287" width="10.875" customWidth="1"/>
    <col min="1288" max="1289" width="9.5" customWidth="1"/>
    <col min="1290" max="1290" width="10.375" customWidth="1"/>
    <col min="1291" max="1294" width="10.625" customWidth="1"/>
    <col min="1297" max="1297" width="11.125" customWidth="1"/>
    <col min="1301" max="1301" width="11.125" customWidth="1"/>
    <col min="1305" max="1305" width="10.5" customWidth="1"/>
    <col min="1309" max="1309" width="10.5" customWidth="1"/>
    <col min="1313" max="1313" width="10.5" customWidth="1"/>
    <col min="1317" max="1317" width="12.125" customWidth="1"/>
    <col min="1321" max="1321" width="10.5" customWidth="1"/>
    <col min="1325" max="1325" width="10.75" customWidth="1"/>
    <col min="1537" max="1537" width="3.5" customWidth="1"/>
    <col min="1538" max="1538" width="22.125" customWidth="1"/>
    <col min="1539" max="1542" width="9.5" customWidth="1"/>
    <col min="1543" max="1543" width="10.875" customWidth="1"/>
    <col min="1544" max="1545" width="9.5" customWidth="1"/>
    <col min="1546" max="1546" width="10.375" customWidth="1"/>
    <col min="1547" max="1550" width="10.625" customWidth="1"/>
    <col min="1553" max="1553" width="11.125" customWidth="1"/>
    <col min="1557" max="1557" width="11.125" customWidth="1"/>
    <col min="1561" max="1561" width="10.5" customWidth="1"/>
    <col min="1565" max="1565" width="10.5" customWidth="1"/>
    <col min="1569" max="1569" width="10.5" customWidth="1"/>
    <col min="1573" max="1573" width="12.125" customWidth="1"/>
    <col min="1577" max="1577" width="10.5" customWidth="1"/>
    <col min="1581" max="1581" width="10.75" customWidth="1"/>
    <col min="1793" max="1793" width="3.5" customWidth="1"/>
    <col min="1794" max="1794" width="22.125" customWidth="1"/>
    <col min="1795" max="1798" width="9.5" customWidth="1"/>
    <col min="1799" max="1799" width="10.875" customWidth="1"/>
    <col min="1800" max="1801" width="9.5" customWidth="1"/>
    <col min="1802" max="1802" width="10.375" customWidth="1"/>
    <col min="1803" max="1806" width="10.625" customWidth="1"/>
    <col min="1809" max="1809" width="11.125" customWidth="1"/>
    <col min="1813" max="1813" width="11.125" customWidth="1"/>
    <col min="1817" max="1817" width="10.5" customWidth="1"/>
    <col min="1821" max="1821" width="10.5" customWidth="1"/>
    <col min="1825" max="1825" width="10.5" customWidth="1"/>
    <col min="1829" max="1829" width="12.125" customWidth="1"/>
    <col min="1833" max="1833" width="10.5" customWidth="1"/>
    <col min="1837" max="1837" width="10.75" customWidth="1"/>
    <col min="2049" max="2049" width="3.5" customWidth="1"/>
    <col min="2050" max="2050" width="22.125" customWidth="1"/>
    <col min="2051" max="2054" width="9.5" customWidth="1"/>
    <col min="2055" max="2055" width="10.875" customWidth="1"/>
    <col min="2056" max="2057" width="9.5" customWidth="1"/>
    <col min="2058" max="2058" width="10.375" customWidth="1"/>
    <col min="2059" max="2062" width="10.625" customWidth="1"/>
    <col min="2065" max="2065" width="11.125" customWidth="1"/>
    <col min="2069" max="2069" width="11.125" customWidth="1"/>
    <col min="2073" max="2073" width="10.5" customWidth="1"/>
    <col min="2077" max="2077" width="10.5" customWidth="1"/>
    <col min="2081" max="2081" width="10.5" customWidth="1"/>
    <col min="2085" max="2085" width="12.125" customWidth="1"/>
    <col min="2089" max="2089" width="10.5" customWidth="1"/>
    <col min="2093" max="2093" width="10.75" customWidth="1"/>
    <col min="2305" max="2305" width="3.5" customWidth="1"/>
    <col min="2306" max="2306" width="22.125" customWidth="1"/>
    <col min="2307" max="2310" width="9.5" customWidth="1"/>
    <col min="2311" max="2311" width="10.875" customWidth="1"/>
    <col min="2312" max="2313" width="9.5" customWidth="1"/>
    <col min="2314" max="2314" width="10.375" customWidth="1"/>
    <col min="2315" max="2318" width="10.625" customWidth="1"/>
    <col min="2321" max="2321" width="11.125" customWidth="1"/>
    <col min="2325" max="2325" width="11.125" customWidth="1"/>
    <col min="2329" max="2329" width="10.5" customWidth="1"/>
    <col min="2333" max="2333" width="10.5" customWidth="1"/>
    <col min="2337" max="2337" width="10.5" customWidth="1"/>
    <col min="2341" max="2341" width="12.125" customWidth="1"/>
    <col min="2345" max="2345" width="10.5" customWidth="1"/>
    <col min="2349" max="2349" width="10.75" customWidth="1"/>
    <col min="2561" max="2561" width="3.5" customWidth="1"/>
    <col min="2562" max="2562" width="22.125" customWidth="1"/>
    <col min="2563" max="2566" width="9.5" customWidth="1"/>
    <col min="2567" max="2567" width="10.875" customWidth="1"/>
    <col min="2568" max="2569" width="9.5" customWidth="1"/>
    <col min="2570" max="2570" width="10.375" customWidth="1"/>
    <col min="2571" max="2574" width="10.625" customWidth="1"/>
    <col min="2577" max="2577" width="11.125" customWidth="1"/>
    <col min="2581" max="2581" width="11.125" customWidth="1"/>
    <col min="2585" max="2585" width="10.5" customWidth="1"/>
    <col min="2589" max="2589" width="10.5" customWidth="1"/>
    <col min="2593" max="2593" width="10.5" customWidth="1"/>
    <col min="2597" max="2597" width="12.125" customWidth="1"/>
    <col min="2601" max="2601" width="10.5" customWidth="1"/>
    <col min="2605" max="2605" width="10.75" customWidth="1"/>
    <col min="2817" max="2817" width="3.5" customWidth="1"/>
    <col min="2818" max="2818" width="22.125" customWidth="1"/>
    <col min="2819" max="2822" width="9.5" customWidth="1"/>
    <col min="2823" max="2823" width="10.875" customWidth="1"/>
    <col min="2824" max="2825" width="9.5" customWidth="1"/>
    <col min="2826" max="2826" width="10.375" customWidth="1"/>
    <col min="2827" max="2830" width="10.625" customWidth="1"/>
    <col min="2833" max="2833" width="11.125" customWidth="1"/>
    <col min="2837" max="2837" width="11.125" customWidth="1"/>
    <col min="2841" max="2841" width="10.5" customWidth="1"/>
    <col min="2845" max="2845" width="10.5" customWidth="1"/>
    <col min="2849" max="2849" width="10.5" customWidth="1"/>
    <col min="2853" max="2853" width="12.125" customWidth="1"/>
    <col min="2857" max="2857" width="10.5" customWidth="1"/>
    <col min="2861" max="2861" width="10.75" customWidth="1"/>
    <col min="3073" max="3073" width="3.5" customWidth="1"/>
    <col min="3074" max="3074" width="22.125" customWidth="1"/>
    <col min="3075" max="3078" width="9.5" customWidth="1"/>
    <col min="3079" max="3079" width="10.875" customWidth="1"/>
    <col min="3080" max="3081" width="9.5" customWidth="1"/>
    <col min="3082" max="3082" width="10.375" customWidth="1"/>
    <col min="3083" max="3086" width="10.625" customWidth="1"/>
    <col min="3089" max="3089" width="11.125" customWidth="1"/>
    <col min="3093" max="3093" width="11.125" customWidth="1"/>
    <col min="3097" max="3097" width="10.5" customWidth="1"/>
    <col min="3101" max="3101" width="10.5" customWidth="1"/>
    <col min="3105" max="3105" width="10.5" customWidth="1"/>
    <col min="3109" max="3109" width="12.125" customWidth="1"/>
    <col min="3113" max="3113" width="10.5" customWidth="1"/>
    <col min="3117" max="3117" width="10.75" customWidth="1"/>
    <col min="3329" max="3329" width="3.5" customWidth="1"/>
    <col min="3330" max="3330" width="22.125" customWidth="1"/>
    <col min="3331" max="3334" width="9.5" customWidth="1"/>
    <col min="3335" max="3335" width="10.875" customWidth="1"/>
    <col min="3336" max="3337" width="9.5" customWidth="1"/>
    <col min="3338" max="3338" width="10.375" customWidth="1"/>
    <col min="3339" max="3342" width="10.625" customWidth="1"/>
    <col min="3345" max="3345" width="11.125" customWidth="1"/>
    <col min="3349" max="3349" width="11.125" customWidth="1"/>
    <col min="3353" max="3353" width="10.5" customWidth="1"/>
    <col min="3357" max="3357" width="10.5" customWidth="1"/>
    <col min="3361" max="3361" width="10.5" customWidth="1"/>
    <col min="3365" max="3365" width="12.125" customWidth="1"/>
    <col min="3369" max="3369" width="10.5" customWidth="1"/>
    <col min="3373" max="3373" width="10.75" customWidth="1"/>
    <col min="3585" max="3585" width="3.5" customWidth="1"/>
    <col min="3586" max="3586" width="22.125" customWidth="1"/>
    <col min="3587" max="3590" width="9.5" customWidth="1"/>
    <col min="3591" max="3591" width="10.875" customWidth="1"/>
    <col min="3592" max="3593" width="9.5" customWidth="1"/>
    <col min="3594" max="3594" width="10.375" customWidth="1"/>
    <col min="3595" max="3598" width="10.625" customWidth="1"/>
    <col min="3601" max="3601" width="11.125" customWidth="1"/>
    <col min="3605" max="3605" width="11.125" customWidth="1"/>
    <col min="3609" max="3609" width="10.5" customWidth="1"/>
    <col min="3613" max="3613" width="10.5" customWidth="1"/>
    <col min="3617" max="3617" width="10.5" customWidth="1"/>
    <col min="3621" max="3621" width="12.125" customWidth="1"/>
    <col min="3625" max="3625" width="10.5" customWidth="1"/>
    <col min="3629" max="3629" width="10.75" customWidth="1"/>
    <col min="3841" max="3841" width="3.5" customWidth="1"/>
    <col min="3842" max="3842" width="22.125" customWidth="1"/>
    <col min="3843" max="3846" width="9.5" customWidth="1"/>
    <col min="3847" max="3847" width="10.875" customWidth="1"/>
    <col min="3848" max="3849" width="9.5" customWidth="1"/>
    <col min="3850" max="3850" width="10.375" customWidth="1"/>
    <col min="3851" max="3854" width="10.625" customWidth="1"/>
    <col min="3857" max="3857" width="11.125" customWidth="1"/>
    <col min="3861" max="3861" width="11.125" customWidth="1"/>
    <col min="3865" max="3865" width="10.5" customWidth="1"/>
    <col min="3869" max="3869" width="10.5" customWidth="1"/>
    <col min="3873" max="3873" width="10.5" customWidth="1"/>
    <col min="3877" max="3877" width="12.125" customWidth="1"/>
    <col min="3881" max="3881" width="10.5" customWidth="1"/>
    <col min="3885" max="3885" width="10.75" customWidth="1"/>
    <col min="4097" max="4097" width="3.5" customWidth="1"/>
    <col min="4098" max="4098" width="22.125" customWidth="1"/>
    <col min="4099" max="4102" width="9.5" customWidth="1"/>
    <col min="4103" max="4103" width="10.875" customWidth="1"/>
    <col min="4104" max="4105" width="9.5" customWidth="1"/>
    <col min="4106" max="4106" width="10.375" customWidth="1"/>
    <col min="4107" max="4110" width="10.625" customWidth="1"/>
    <col min="4113" max="4113" width="11.125" customWidth="1"/>
    <col min="4117" max="4117" width="11.125" customWidth="1"/>
    <col min="4121" max="4121" width="10.5" customWidth="1"/>
    <col min="4125" max="4125" width="10.5" customWidth="1"/>
    <col min="4129" max="4129" width="10.5" customWidth="1"/>
    <col min="4133" max="4133" width="12.125" customWidth="1"/>
    <col min="4137" max="4137" width="10.5" customWidth="1"/>
    <col min="4141" max="4141" width="10.75" customWidth="1"/>
    <col min="4353" max="4353" width="3.5" customWidth="1"/>
    <col min="4354" max="4354" width="22.125" customWidth="1"/>
    <col min="4355" max="4358" width="9.5" customWidth="1"/>
    <col min="4359" max="4359" width="10.875" customWidth="1"/>
    <col min="4360" max="4361" width="9.5" customWidth="1"/>
    <col min="4362" max="4362" width="10.375" customWidth="1"/>
    <col min="4363" max="4366" width="10.625" customWidth="1"/>
    <col min="4369" max="4369" width="11.125" customWidth="1"/>
    <col min="4373" max="4373" width="11.125" customWidth="1"/>
    <col min="4377" max="4377" width="10.5" customWidth="1"/>
    <col min="4381" max="4381" width="10.5" customWidth="1"/>
    <col min="4385" max="4385" width="10.5" customWidth="1"/>
    <col min="4389" max="4389" width="12.125" customWidth="1"/>
    <col min="4393" max="4393" width="10.5" customWidth="1"/>
    <col min="4397" max="4397" width="10.75" customWidth="1"/>
    <col min="4609" max="4609" width="3.5" customWidth="1"/>
    <col min="4610" max="4610" width="22.125" customWidth="1"/>
    <col min="4611" max="4614" width="9.5" customWidth="1"/>
    <col min="4615" max="4615" width="10.875" customWidth="1"/>
    <col min="4616" max="4617" width="9.5" customWidth="1"/>
    <col min="4618" max="4618" width="10.375" customWidth="1"/>
    <col min="4619" max="4622" width="10.625" customWidth="1"/>
    <col min="4625" max="4625" width="11.125" customWidth="1"/>
    <col min="4629" max="4629" width="11.125" customWidth="1"/>
    <col min="4633" max="4633" width="10.5" customWidth="1"/>
    <col min="4637" max="4637" width="10.5" customWidth="1"/>
    <col min="4641" max="4641" width="10.5" customWidth="1"/>
    <col min="4645" max="4645" width="12.125" customWidth="1"/>
    <col min="4649" max="4649" width="10.5" customWidth="1"/>
    <col min="4653" max="4653" width="10.75" customWidth="1"/>
    <col min="4865" max="4865" width="3.5" customWidth="1"/>
    <col min="4866" max="4866" width="22.125" customWidth="1"/>
    <col min="4867" max="4870" width="9.5" customWidth="1"/>
    <col min="4871" max="4871" width="10.875" customWidth="1"/>
    <col min="4872" max="4873" width="9.5" customWidth="1"/>
    <col min="4874" max="4874" width="10.375" customWidth="1"/>
    <col min="4875" max="4878" width="10.625" customWidth="1"/>
    <col min="4881" max="4881" width="11.125" customWidth="1"/>
    <col min="4885" max="4885" width="11.125" customWidth="1"/>
    <col min="4889" max="4889" width="10.5" customWidth="1"/>
    <col min="4893" max="4893" width="10.5" customWidth="1"/>
    <col min="4897" max="4897" width="10.5" customWidth="1"/>
    <col min="4901" max="4901" width="12.125" customWidth="1"/>
    <col min="4905" max="4905" width="10.5" customWidth="1"/>
    <col min="4909" max="4909" width="10.75" customWidth="1"/>
    <col min="5121" max="5121" width="3.5" customWidth="1"/>
    <col min="5122" max="5122" width="22.125" customWidth="1"/>
    <col min="5123" max="5126" width="9.5" customWidth="1"/>
    <col min="5127" max="5127" width="10.875" customWidth="1"/>
    <col min="5128" max="5129" width="9.5" customWidth="1"/>
    <col min="5130" max="5130" width="10.375" customWidth="1"/>
    <col min="5131" max="5134" width="10.625" customWidth="1"/>
    <col min="5137" max="5137" width="11.125" customWidth="1"/>
    <col min="5141" max="5141" width="11.125" customWidth="1"/>
    <col min="5145" max="5145" width="10.5" customWidth="1"/>
    <col min="5149" max="5149" width="10.5" customWidth="1"/>
    <col min="5153" max="5153" width="10.5" customWidth="1"/>
    <col min="5157" max="5157" width="12.125" customWidth="1"/>
    <col min="5161" max="5161" width="10.5" customWidth="1"/>
    <col min="5165" max="5165" width="10.75" customWidth="1"/>
    <col min="5377" max="5377" width="3.5" customWidth="1"/>
    <col min="5378" max="5378" width="22.125" customWidth="1"/>
    <col min="5379" max="5382" width="9.5" customWidth="1"/>
    <col min="5383" max="5383" width="10.875" customWidth="1"/>
    <col min="5384" max="5385" width="9.5" customWidth="1"/>
    <col min="5386" max="5386" width="10.375" customWidth="1"/>
    <col min="5387" max="5390" width="10.625" customWidth="1"/>
    <col min="5393" max="5393" width="11.125" customWidth="1"/>
    <col min="5397" max="5397" width="11.125" customWidth="1"/>
    <col min="5401" max="5401" width="10.5" customWidth="1"/>
    <col min="5405" max="5405" width="10.5" customWidth="1"/>
    <col min="5409" max="5409" width="10.5" customWidth="1"/>
    <col min="5413" max="5413" width="12.125" customWidth="1"/>
    <col min="5417" max="5417" width="10.5" customWidth="1"/>
    <col min="5421" max="5421" width="10.75" customWidth="1"/>
    <col min="5633" max="5633" width="3.5" customWidth="1"/>
    <col min="5634" max="5634" width="22.125" customWidth="1"/>
    <col min="5635" max="5638" width="9.5" customWidth="1"/>
    <col min="5639" max="5639" width="10.875" customWidth="1"/>
    <col min="5640" max="5641" width="9.5" customWidth="1"/>
    <col min="5642" max="5642" width="10.375" customWidth="1"/>
    <col min="5643" max="5646" width="10.625" customWidth="1"/>
    <col min="5649" max="5649" width="11.125" customWidth="1"/>
    <col min="5653" max="5653" width="11.125" customWidth="1"/>
    <col min="5657" max="5657" width="10.5" customWidth="1"/>
    <col min="5661" max="5661" width="10.5" customWidth="1"/>
    <col min="5665" max="5665" width="10.5" customWidth="1"/>
    <col min="5669" max="5669" width="12.125" customWidth="1"/>
    <col min="5673" max="5673" width="10.5" customWidth="1"/>
    <col min="5677" max="5677" width="10.75" customWidth="1"/>
    <col min="5889" max="5889" width="3.5" customWidth="1"/>
    <col min="5890" max="5890" width="22.125" customWidth="1"/>
    <col min="5891" max="5894" width="9.5" customWidth="1"/>
    <col min="5895" max="5895" width="10.875" customWidth="1"/>
    <col min="5896" max="5897" width="9.5" customWidth="1"/>
    <col min="5898" max="5898" width="10.375" customWidth="1"/>
    <col min="5899" max="5902" width="10.625" customWidth="1"/>
    <col min="5905" max="5905" width="11.125" customWidth="1"/>
    <col min="5909" max="5909" width="11.125" customWidth="1"/>
    <col min="5913" max="5913" width="10.5" customWidth="1"/>
    <col min="5917" max="5917" width="10.5" customWidth="1"/>
    <col min="5921" max="5921" width="10.5" customWidth="1"/>
    <col min="5925" max="5925" width="12.125" customWidth="1"/>
    <col min="5929" max="5929" width="10.5" customWidth="1"/>
    <col min="5933" max="5933" width="10.75" customWidth="1"/>
    <col min="6145" max="6145" width="3.5" customWidth="1"/>
    <col min="6146" max="6146" width="22.125" customWidth="1"/>
    <col min="6147" max="6150" width="9.5" customWidth="1"/>
    <col min="6151" max="6151" width="10.875" customWidth="1"/>
    <col min="6152" max="6153" width="9.5" customWidth="1"/>
    <col min="6154" max="6154" width="10.375" customWidth="1"/>
    <col min="6155" max="6158" width="10.625" customWidth="1"/>
    <col min="6161" max="6161" width="11.125" customWidth="1"/>
    <col min="6165" max="6165" width="11.125" customWidth="1"/>
    <col min="6169" max="6169" width="10.5" customWidth="1"/>
    <col min="6173" max="6173" width="10.5" customWidth="1"/>
    <col min="6177" max="6177" width="10.5" customWidth="1"/>
    <col min="6181" max="6181" width="12.125" customWidth="1"/>
    <col min="6185" max="6185" width="10.5" customWidth="1"/>
    <col min="6189" max="6189" width="10.75" customWidth="1"/>
    <col min="6401" max="6401" width="3.5" customWidth="1"/>
    <col min="6402" max="6402" width="22.125" customWidth="1"/>
    <col min="6403" max="6406" width="9.5" customWidth="1"/>
    <col min="6407" max="6407" width="10.875" customWidth="1"/>
    <col min="6408" max="6409" width="9.5" customWidth="1"/>
    <col min="6410" max="6410" width="10.375" customWidth="1"/>
    <col min="6411" max="6414" width="10.625" customWidth="1"/>
    <col min="6417" max="6417" width="11.125" customWidth="1"/>
    <col min="6421" max="6421" width="11.125" customWidth="1"/>
    <col min="6425" max="6425" width="10.5" customWidth="1"/>
    <col min="6429" max="6429" width="10.5" customWidth="1"/>
    <col min="6433" max="6433" width="10.5" customWidth="1"/>
    <col min="6437" max="6437" width="12.125" customWidth="1"/>
    <col min="6441" max="6441" width="10.5" customWidth="1"/>
    <col min="6445" max="6445" width="10.75" customWidth="1"/>
    <col min="6657" max="6657" width="3.5" customWidth="1"/>
    <col min="6658" max="6658" width="22.125" customWidth="1"/>
    <col min="6659" max="6662" width="9.5" customWidth="1"/>
    <col min="6663" max="6663" width="10.875" customWidth="1"/>
    <col min="6664" max="6665" width="9.5" customWidth="1"/>
    <col min="6666" max="6666" width="10.375" customWidth="1"/>
    <col min="6667" max="6670" width="10.625" customWidth="1"/>
    <col min="6673" max="6673" width="11.125" customWidth="1"/>
    <col min="6677" max="6677" width="11.125" customWidth="1"/>
    <col min="6681" max="6681" width="10.5" customWidth="1"/>
    <col min="6685" max="6685" width="10.5" customWidth="1"/>
    <col min="6689" max="6689" width="10.5" customWidth="1"/>
    <col min="6693" max="6693" width="12.125" customWidth="1"/>
    <col min="6697" max="6697" width="10.5" customWidth="1"/>
    <col min="6701" max="6701" width="10.75" customWidth="1"/>
    <col min="6913" max="6913" width="3.5" customWidth="1"/>
    <col min="6914" max="6914" width="22.125" customWidth="1"/>
    <col min="6915" max="6918" width="9.5" customWidth="1"/>
    <col min="6919" max="6919" width="10.875" customWidth="1"/>
    <col min="6920" max="6921" width="9.5" customWidth="1"/>
    <col min="6922" max="6922" width="10.375" customWidth="1"/>
    <col min="6923" max="6926" width="10.625" customWidth="1"/>
    <col min="6929" max="6929" width="11.125" customWidth="1"/>
    <col min="6933" max="6933" width="11.125" customWidth="1"/>
    <col min="6937" max="6937" width="10.5" customWidth="1"/>
    <col min="6941" max="6941" width="10.5" customWidth="1"/>
    <col min="6945" max="6945" width="10.5" customWidth="1"/>
    <col min="6949" max="6949" width="12.125" customWidth="1"/>
    <col min="6953" max="6953" width="10.5" customWidth="1"/>
    <col min="6957" max="6957" width="10.75" customWidth="1"/>
    <col min="7169" max="7169" width="3.5" customWidth="1"/>
    <col min="7170" max="7170" width="22.125" customWidth="1"/>
    <col min="7171" max="7174" width="9.5" customWidth="1"/>
    <col min="7175" max="7175" width="10.875" customWidth="1"/>
    <col min="7176" max="7177" width="9.5" customWidth="1"/>
    <col min="7178" max="7178" width="10.375" customWidth="1"/>
    <col min="7179" max="7182" width="10.625" customWidth="1"/>
    <col min="7185" max="7185" width="11.125" customWidth="1"/>
    <col min="7189" max="7189" width="11.125" customWidth="1"/>
    <col min="7193" max="7193" width="10.5" customWidth="1"/>
    <col min="7197" max="7197" width="10.5" customWidth="1"/>
    <col min="7201" max="7201" width="10.5" customWidth="1"/>
    <col min="7205" max="7205" width="12.125" customWidth="1"/>
    <col min="7209" max="7209" width="10.5" customWidth="1"/>
    <col min="7213" max="7213" width="10.75" customWidth="1"/>
    <col min="7425" max="7425" width="3.5" customWidth="1"/>
    <col min="7426" max="7426" width="22.125" customWidth="1"/>
    <col min="7427" max="7430" width="9.5" customWidth="1"/>
    <col min="7431" max="7431" width="10.875" customWidth="1"/>
    <col min="7432" max="7433" width="9.5" customWidth="1"/>
    <col min="7434" max="7434" width="10.375" customWidth="1"/>
    <col min="7435" max="7438" width="10.625" customWidth="1"/>
    <col min="7441" max="7441" width="11.125" customWidth="1"/>
    <col min="7445" max="7445" width="11.125" customWidth="1"/>
    <col min="7449" max="7449" width="10.5" customWidth="1"/>
    <col min="7453" max="7453" width="10.5" customWidth="1"/>
    <col min="7457" max="7457" width="10.5" customWidth="1"/>
    <col min="7461" max="7461" width="12.125" customWidth="1"/>
    <col min="7465" max="7465" width="10.5" customWidth="1"/>
    <col min="7469" max="7469" width="10.75" customWidth="1"/>
    <col min="7681" max="7681" width="3.5" customWidth="1"/>
    <col min="7682" max="7682" width="22.125" customWidth="1"/>
    <col min="7683" max="7686" width="9.5" customWidth="1"/>
    <col min="7687" max="7687" width="10.875" customWidth="1"/>
    <col min="7688" max="7689" width="9.5" customWidth="1"/>
    <col min="7690" max="7690" width="10.375" customWidth="1"/>
    <col min="7691" max="7694" width="10.625" customWidth="1"/>
    <col min="7697" max="7697" width="11.125" customWidth="1"/>
    <col min="7701" max="7701" width="11.125" customWidth="1"/>
    <col min="7705" max="7705" width="10.5" customWidth="1"/>
    <col min="7709" max="7709" width="10.5" customWidth="1"/>
    <col min="7713" max="7713" width="10.5" customWidth="1"/>
    <col min="7717" max="7717" width="12.125" customWidth="1"/>
    <col min="7721" max="7721" width="10.5" customWidth="1"/>
    <col min="7725" max="7725" width="10.75" customWidth="1"/>
    <col min="7937" max="7937" width="3.5" customWidth="1"/>
    <col min="7938" max="7938" width="22.125" customWidth="1"/>
    <col min="7939" max="7942" width="9.5" customWidth="1"/>
    <col min="7943" max="7943" width="10.875" customWidth="1"/>
    <col min="7944" max="7945" width="9.5" customWidth="1"/>
    <col min="7946" max="7946" width="10.375" customWidth="1"/>
    <col min="7947" max="7950" width="10.625" customWidth="1"/>
    <col min="7953" max="7953" width="11.125" customWidth="1"/>
    <col min="7957" max="7957" width="11.125" customWidth="1"/>
    <col min="7961" max="7961" width="10.5" customWidth="1"/>
    <col min="7965" max="7965" width="10.5" customWidth="1"/>
    <col min="7969" max="7969" width="10.5" customWidth="1"/>
    <col min="7973" max="7973" width="12.125" customWidth="1"/>
    <col min="7977" max="7977" width="10.5" customWidth="1"/>
    <col min="7981" max="7981" width="10.75" customWidth="1"/>
    <col min="8193" max="8193" width="3.5" customWidth="1"/>
    <col min="8194" max="8194" width="22.125" customWidth="1"/>
    <col min="8195" max="8198" width="9.5" customWidth="1"/>
    <col min="8199" max="8199" width="10.875" customWidth="1"/>
    <col min="8200" max="8201" width="9.5" customWidth="1"/>
    <col min="8202" max="8202" width="10.375" customWidth="1"/>
    <col min="8203" max="8206" width="10.625" customWidth="1"/>
    <col min="8209" max="8209" width="11.125" customWidth="1"/>
    <col min="8213" max="8213" width="11.125" customWidth="1"/>
    <col min="8217" max="8217" width="10.5" customWidth="1"/>
    <col min="8221" max="8221" width="10.5" customWidth="1"/>
    <col min="8225" max="8225" width="10.5" customWidth="1"/>
    <col min="8229" max="8229" width="12.125" customWidth="1"/>
    <col min="8233" max="8233" width="10.5" customWidth="1"/>
    <col min="8237" max="8237" width="10.75" customWidth="1"/>
    <col min="8449" max="8449" width="3.5" customWidth="1"/>
    <col min="8450" max="8450" width="22.125" customWidth="1"/>
    <col min="8451" max="8454" width="9.5" customWidth="1"/>
    <col min="8455" max="8455" width="10.875" customWidth="1"/>
    <col min="8456" max="8457" width="9.5" customWidth="1"/>
    <col min="8458" max="8458" width="10.375" customWidth="1"/>
    <col min="8459" max="8462" width="10.625" customWidth="1"/>
    <col min="8465" max="8465" width="11.125" customWidth="1"/>
    <col min="8469" max="8469" width="11.125" customWidth="1"/>
    <col min="8473" max="8473" width="10.5" customWidth="1"/>
    <col min="8477" max="8477" width="10.5" customWidth="1"/>
    <col min="8481" max="8481" width="10.5" customWidth="1"/>
    <col min="8485" max="8485" width="12.125" customWidth="1"/>
    <col min="8489" max="8489" width="10.5" customWidth="1"/>
    <col min="8493" max="8493" width="10.75" customWidth="1"/>
    <col min="8705" max="8705" width="3.5" customWidth="1"/>
    <col min="8706" max="8706" width="22.125" customWidth="1"/>
    <col min="8707" max="8710" width="9.5" customWidth="1"/>
    <col min="8711" max="8711" width="10.875" customWidth="1"/>
    <col min="8712" max="8713" width="9.5" customWidth="1"/>
    <col min="8714" max="8714" width="10.375" customWidth="1"/>
    <col min="8715" max="8718" width="10.625" customWidth="1"/>
    <col min="8721" max="8721" width="11.125" customWidth="1"/>
    <col min="8725" max="8725" width="11.125" customWidth="1"/>
    <col min="8729" max="8729" width="10.5" customWidth="1"/>
    <col min="8733" max="8733" width="10.5" customWidth="1"/>
    <col min="8737" max="8737" width="10.5" customWidth="1"/>
    <col min="8741" max="8741" width="12.125" customWidth="1"/>
    <col min="8745" max="8745" width="10.5" customWidth="1"/>
    <col min="8749" max="8749" width="10.75" customWidth="1"/>
    <col min="8961" max="8961" width="3.5" customWidth="1"/>
    <col min="8962" max="8962" width="22.125" customWidth="1"/>
    <col min="8963" max="8966" width="9.5" customWidth="1"/>
    <col min="8967" max="8967" width="10.875" customWidth="1"/>
    <col min="8968" max="8969" width="9.5" customWidth="1"/>
    <col min="8970" max="8970" width="10.375" customWidth="1"/>
    <col min="8971" max="8974" width="10.625" customWidth="1"/>
    <col min="8977" max="8977" width="11.125" customWidth="1"/>
    <col min="8981" max="8981" width="11.125" customWidth="1"/>
    <col min="8985" max="8985" width="10.5" customWidth="1"/>
    <col min="8989" max="8989" width="10.5" customWidth="1"/>
    <col min="8993" max="8993" width="10.5" customWidth="1"/>
    <col min="8997" max="8997" width="12.125" customWidth="1"/>
    <col min="9001" max="9001" width="10.5" customWidth="1"/>
    <col min="9005" max="9005" width="10.75" customWidth="1"/>
    <col min="9217" max="9217" width="3.5" customWidth="1"/>
    <col min="9218" max="9218" width="22.125" customWidth="1"/>
    <col min="9219" max="9222" width="9.5" customWidth="1"/>
    <col min="9223" max="9223" width="10.875" customWidth="1"/>
    <col min="9224" max="9225" width="9.5" customWidth="1"/>
    <col min="9226" max="9226" width="10.375" customWidth="1"/>
    <col min="9227" max="9230" width="10.625" customWidth="1"/>
    <col min="9233" max="9233" width="11.125" customWidth="1"/>
    <col min="9237" max="9237" width="11.125" customWidth="1"/>
    <col min="9241" max="9241" width="10.5" customWidth="1"/>
    <col min="9245" max="9245" width="10.5" customWidth="1"/>
    <col min="9249" max="9249" width="10.5" customWidth="1"/>
    <col min="9253" max="9253" width="12.125" customWidth="1"/>
    <col min="9257" max="9257" width="10.5" customWidth="1"/>
    <col min="9261" max="9261" width="10.75" customWidth="1"/>
    <col min="9473" max="9473" width="3.5" customWidth="1"/>
    <col min="9474" max="9474" width="22.125" customWidth="1"/>
    <col min="9475" max="9478" width="9.5" customWidth="1"/>
    <col min="9479" max="9479" width="10.875" customWidth="1"/>
    <col min="9480" max="9481" width="9.5" customWidth="1"/>
    <col min="9482" max="9482" width="10.375" customWidth="1"/>
    <col min="9483" max="9486" width="10.625" customWidth="1"/>
    <col min="9489" max="9489" width="11.125" customWidth="1"/>
    <col min="9493" max="9493" width="11.125" customWidth="1"/>
    <col min="9497" max="9497" width="10.5" customWidth="1"/>
    <col min="9501" max="9501" width="10.5" customWidth="1"/>
    <col min="9505" max="9505" width="10.5" customWidth="1"/>
    <col min="9509" max="9509" width="12.125" customWidth="1"/>
    <col min="9513" max="9513" width="10.5" customWidth="1"/>
    <col min="9517" max="9517" width="10.75" customWidth="1"/>
    <col min="9729" max="9729" width="3.5" customWidth="1"/>
    <col min="9730" max="9730" width="22.125" customWidth="1"/>
    <col min="9731" max="9734" width="9.5" customWidth="1"/>
    <col min="9735" max="9735" width="10.875" customWidth="1"/>
    <col min="9736" max="9737" width="9.5" customWidth="1"/>
    <col min="9738" max="9738" width="10.375" customWidth="1"/>
    <col min="9739" max="9742" width="10.625" customWidth="1"/>
    <col min="9745" max="9745" width="11.125" customWidth="1"/>
    <col min="9749" max="9749" width="11.125" customWidth="1"/>
    <col min="9753" max="9753" width="10.5" customWidth="1"/>
    <col min="9757" max="9757" width="10.5" customWidth="1"/>
    <col min="9761" max="9761" width="10.5" customWidth="1"/>
    <col min="9765" max="9765" width="12.125" customWidth="1"/>
    <col min="9769" max="9769" width="10.5" customWidth="1"/>
    <col min="9773" max="9773" width="10.75" customWidth="1"/>
    <col min="9985" max="9985" width="3.5" customWidth="1"/>
    <col min="9986" max="9986" width="22.125" customWidth="1"/>
    <col min="9987" max="9990" width="9.5" customWidth="1"/>
    <col min="9991" max="9991" width="10.875" customWidth="1"/>
    <col min="9992" max="9993" width="9.5" customWidth="1"/>
    <col min="9994" max="9994" width="10.375" customWidth="1"/>
    <col min="9995" max="9998" width="10.625" customWidth="1"/>
    <col min="10001" max="10001" width="11.125" customWidth="1"/>
    <col min="10005" max="10005" width="11.125" customWidth="1"/>
    <col min="10009" max="10009" width="10.5" customWidth="1"/>
    <col min="10013" max="10013" width="10.5" customWidth="1"/>
    <col min="10017" max="10017" width="10.5" customWidth="1"/>
    <col min="10021" max="10021" width="12.125" customWidth="1"/>
    <col min="10025" max="10025" width="10.5" customWidth="1"/>
    <col min="10029" max="10029" width="10.75" customWidth="1"/>
    <col min="10241" max="10241" width="3.5" customWidth="1"/>
    <col min="10242" max="10242" width="22.125" customWidth="1"/>
    <col min="10243" max="10246" width="9.5" customWidth="1"/>
    <col min="10247" max="10247" width="10.875" customWidth="1"/>
    <col min="10248" max="10249" width="9.5" customWidth="1"/>
    <col min="10250" max="10250" width="10.375" customWidth="1"/>
    <col min="10251" max="10254" width="10.625" customWidth="1"/>
    <col min="10257" max="10257" width="11.125" customWidth="1"/>
    <col min="10261" max="10261" width="11.125" customWidth="1"/>
    <col min="10265" max="10265" width="10.5" customWidth="1"/>
    <col min="10269" max="10269" width="10.5" customWidth="1"/>
    <col min="10273" max="10273" width="10.5" customWidth="1"/>
    <col min="10277" max="10277" width="12.125" customWidth="1"/>
    <col min="10281" max="10281" width="10.5" customWidth="1"/>
    <col min="10285" max="10285" width="10.75" customWidth="1"/>
    <col min="10497" max="10497" width="3.5" customWidth="1"/>
    <col min="10498" max="10498" width="22.125" customWidth="1"/>
    <col min="10499" max="10502" width="9.5" customWidth="1"/>
    <col min="10503" max="10503" width="10.875" customWidth="1"/>
    <col min="10504" max="10505" width="9.5" customWidth="1"/>
    <col min="10506" max="10506" width="10.375" customWidth="1"/>
    <col min="10507" max="10510" width="10.625" customWidth="1"/>
    <col min="10513" max="10513" width="11.125" customWidth="1"/>
    <col min="10517" max="10517" width="11.125" customWidth="1"/>
    <col min="10521" max="10521" width="10.5" customWidth="1"/>
    <col min="10525" max="10525" width="10.5" customWidth="1"/>
    <col min="10529" max="10529" width="10.5" customWidth="1"/>
    <col min="10533" max="10533" width="12.125" customWidth="1"/>
    <col min="10537" max="10537" width="10.5" customWidth="1"/>
    <col min="10541" max="10541" width="10.75" customWidth="1"/>
    <col min="10753" max="10753" width="3.5" customWidth="1"/>
    <col min="10754" max="10754" width="22.125" customWidth="1"/>
    <col min="10755" max="10758" width="9.5" customWidth="1"/>
    <col min="10759" max="10759" width="10.875" customWidth="1"/>
    <col min="10760" max="10761" width="9.5" customWidth="1"/>
    <col min="10762" max="10762" width="10.375" customWidth="1"/>
    <col min="10763" max="10766" width="10.625" customWidth="1"/>
    <col min="10769" max="10769" width="11.125" customWidth="1"/>
    <col min="10773" max="10773" width="11.125" customWidth="1"/>
    <col min="10777" max="10777" width="10.5" customWidth="1"/>
    <col min="10781" max="10781" width="10.5" customWidth="1"/>
    <col min="10785" max="10785" width="10.5" customWidth="1"/>
    <col min="10789" max="10789" width="12.125" customWidth="1"/>
    <col min="10793" max="10793" width="10.5" customWidth="1"/>
    <col min="10797" max="10797" width="10.75" customWidth="1"/>
    <col min="11009" max="11009" width="3.5" customWidth="1"/>
    <col min="11010" max="11010" width="22.125" customWidth="1"/>
    <col min="11011" max="11014" width="9.5" customWidth="1"/>
    <col min="11015" max="11015" width="10.875" customWidth="1"/>
    <col min="11016" max="11017" width="9.5" customWidth="1"/>
    <col min="11018" max="11018" width="10.375" customWidth="1"/>
    <col min="11019" max="11022" width="10.625" customWidth="1"/>
    <col min="11025" max="11025" width="11.125" customWidth="1"/>
    <col min="11029" max="11029" width="11.125" customWidth="1"/>
    <col min="11033" max="11033" width="10.5" customWidth="1"/>
    <col min="11037" max="11037" width="10.5" customWidth="1"/>
    <col min="11041" max="11041" width="10.5" customWidth="1"/>
    <col min="11045" max="11045" width="12.125" customWidth="1"/>
    <col min="11049" max="11049" width="10.5" customWidth="1"/>
    <col min="11053" max="11053" width="10.75" customWidth="1"/>
    <col min="11265" max="11265" width="3.5" customWidth="1"/>
    <col min="11266" max="11266" width="22.125" customWidth="1"/>
    <col min="11267" max="11270" width="9.5" customWidth="1"/>
    <col min="11271" max="11271" width="10.875" customWidth="1"/>
    <col min="11272" max="11273" width="9.5" customWidth="1"/>
    <col min="11274" max="11274" width="10.375" customWidth="1"/>
    <col min="11275" max="11278" width="10.625" customWidth="1"/>
    <col min="11281" max="11281" width="11.125" customWidth="1"/>
    <col min="11285" max="11285" width="11.125" customWidth="1"/>
    <col min="11289" max="11289" width="10.5" customWidth="1"/>
    <col min="11293" max="11293" width="10.5" customWidth="1"/>
    <col min="11297" max="11297" width="10.5" customWidth="1"/>
    <col min="11301" max="11301" width="12.125" customWidth="1"/>
    <col min="11305" max="11305" width="10.5" customWidth="1"/>
    <col min="11309" max="11309" width="10.75" customWidth="1"/>
    <col min="11521" max="11521" width="3.5" customWidth="1"/>
    <col min="11522" max="11522" width="22.125" customWidth="1"/>
    <col min="11523" max="11526" width="9.5" customWidth="1"/>
    <col min="11527" max="11527" width="10.875" customWidth="1"/>
    <col min="11528" max="11529" width="9.5" customWidth="1"/>
    <col min="11530" max="11530" width="10.375" customWidth="1"/>
    <col min="11531" max="11534" width="10.625" customWidth="1"/>
    <col min="11537" max="11537" width="11.125" customWidth="1"/>
    <col min="11541" max="11541" width="11.125" customWidth="1"/>
    <col min="11545" max="11545" width="10.5" customWidth="1"/>
    <col min="11549" max="11549" width="10.5" customWidth="1"/>
    <col min="11553" max="11553" width="10.5" customWidth="1"/>
    <col min="11557" max="11557" width="12.125" customWidth="1"/>
    <col min="11561" max="11561" width="10.5" customWidth="1"/>
    <col min="11565" max="11565" width="10.75" customWidth="1"/>
    <col min="11777" max="11777" width="3.5" customWidth="1"/>
    <col min="11778" max="11778" width="22.125" customWidth="1"/>
    <col min="11779" max="11782" width="9.5" customWidth="1"/>
    <col min="11783" max="11783" width="10.875" customWidth="1"/>
    <col min="11784" max="11785" width="9.5" customWidth="1"/>
    <col min="11786" max="11786" width="10.375" customWidth="1"/>
    <col min="11787" max="11790" width="10.625" customWidth="1"/>
    <col min="11793" max="11793" width="11.125" customWidth="1"/>
    <col min="11797" max="11797" width="11.125" customWidth="1"/>
    <col min="11801" max="11801" width="10.5" customWidth="1"/>
    <col min="11805" max="11805" width="10.5" customWidth="1"/>
    <col min="11809" max="11809" width="10.5" customWidth="1"/>
    <col min="11813" max="11813" width="12.125" customWidth="1"/>
    <col min="11817" max="11817" width="10.5" customWidth="1"/>
    <col min="11821" max="11821" width="10.75" customWidth="1"/>
    <col min="12033" max="12033" width="3.5" customWidth="1"/>
    <col min="12034" max="12034" width="22.125" customWidth="1"/>
    <col min="12035" max="12038" width="9.5" customWidth="1"/>
    <col min="12039" max="12039" width="10.875" customWidth="1"/>
    <col min="12040" max="12041" width="9.5" customWidth="1"/>
    <col min="12042" max="12042" width="10.375" customWidth="1"/>
    <col min="12043" max="12046" width="10.625" customWidth="1"/>
    <col min="12049" max="12049" width="11.125" customWidth="1"/>
    <col min="12053" max="12053" width="11.125" customWidth="1"/>
    <col min="12057" max="12057" width="10.5" customWidth="1"/>
    <col min="12061" max="12061" width="10.5" customWidth="1"/>
    <col min="12065" max="12065" width="10.5" customWidth="1"/>
    <col min="12069" max="12069" width="12.125" customWidth="1"/>
    <col min="12073" max="12073" width="10.5" customWidth="1"/>
    <col min="12077" max="12077" width="10.75" customWidth="1"/>
    <col min="12289" max="12289" width="3.5" customWidth="1"/>
    <col min="12290" max="12290" width="22.125" customWidth="1"/>
    <col min="12291" max="12294" width="9.5" customWidth="1"/>
    <col min="12295" max="12295" width="10.875" customWidth="1"/>
    <col min="12296" max="12297" width="9.5" customWidth="1"/>
    <col min="12298" max="12298" width="10.375" customWidth="1"/>
    <col min="12299" max="12302" width="10.625" customWidth="1"/>
    <col min="12305" max="12305" width="11.125" customWidth="1"/>
    <col min="12309" max="12309" width="11.125" customWidth="1"/>
    <col min="12313" max="12313" width="10.5" customWidth="1"/>
    <col min="12317" max="12317" width="10.5" customWidth="1"/>
    <col min="12321" max="12321" width="10.5" customWidth="1"/>
    <col min="12325" max="12325" width="12.125" customWidth="1"/>
    <col min="12329" max="12329" width="10.5" customWidth="1"/>
    <col min="12333" max="12333" width="10.75" customWidth="1"/>
    <col min="12545" max="12545" width="3.5" customWidth="1"/>
    <col min="12546" max="12546" width="22.125" customWidth="1"/>
    <col min="12547" max="12550" width="9.5" customWidth="1"/>
    <col min="12551" max="12551" width="10.875" customWidth="1"/>
    <col min="12552" max="12553" width="9.5" customWidth="1"/>
    <col min="12554" max="12554" width="10.375" customWidth="1"/>
    <col min="12555" max="12558" width="10.625" customWidth="1"/>
    <col min="12561" max="12561" width="11.125" customWidth="1"/>
    <col min="12565" max="12565" width="11.125" customWidth="1"/>
    <col min="12569" max="12569" width="10.5" customWidth="1"/>
    <col min="12573" max="12573" width="10.5" customWidth="1"/>
    <col min="12577" max="12577" width="10.5" customWidth="1"/>
    <col min="12581" max="12581" width="12.125" customWidth="1"/>
    <col min="12585" max="12585" width="10.5" customWidth="1"/>
    <col min="12589" max="12589" width="10.75" customWidth="1"/>
    <col min="12801" max="12801" width="3.5" customWidth="1"/>
    <col min="12802" max="12802" width="22.125" customWidth="1"/>
    <col min="12803" max="12806" width="9.5" customWidth="1"/>
    <col min="12807" max="12807" width="10.875" customWidth="1"/>
    <col min="12808" max="12809" width="9.5" customWidth="1"/>
    <col min="12810" max="12810" width="10.375" customWidth="1"/>
    <col min="12811" max="12814" width="10.625" customWidth="1"/>
    <col min="12817" max="12817" width="11.125" customWidth="1"/>
    <col min="12821" max="12821" width="11.125" customWidth="1"/>
    <col min="12825" max="12825" width="10.5" customWidth="1"/>
    <col min="12829" max="12829" width="10.5" customWidth="1"/>
    <col min="12833" max="12833" width="10.5" customWidth="1"/>
    <col min="12837" max="12837" width="12.125" customWidth="1"/>
    <col min="12841" max="12841" width="10.5" customWidth="1"/>
    <col min="12845" max="12845" width="10.75" customWidth="1"/>
    <col min="13057" max="13057" width="3.5" customWidth="1"/>
    <col min="13058" max="13058" width="22.125" customWidth="1"/>
    <col min="13059" max="13062" width="9.5" customWidth="1"/>
    <col min="13063" max="13063" width="10.875" customWidth="1"/>
    <col min="13064" max="13065" width="9.5" customWidth="1"/>
    <col min="13066" max="13066" width="10.375" customWidth="1"/>
    <col min="13067" max="13070" width="10.625" customWidth="1"/>
    <col min="13073" max="13073" width="11.125" customWidth="1"/>
    <col min="13077" max="13077" width="11.125" customWidth="1"/>
    <col min="13081" max="13081" width="10.5" customWidth="1"/>
    <col min="13085" max="13085" width="10.5" customWidth="1"/>
    <col min="13089" max="13089" width="10.5" customWidth="1"/>
    <col min="13093" max="13093" width="12.125" customWidth="1"/>
    <col min="13097" max="13097" width="10.5" customWidth="1"/>
    <col min="13101" max="13101" width="10.75" customWidth="1"/>
    <col min="13313" max="13313" width="3.5" customWidth="1"/>
    <col min="13314" max="13314" width="22.125" customWidth="1"/>
    <col min="13315" max="13318" width="9.5" customWidth="1"/>
    <col min="13319" max="13319" width="10.875" customWidth="1"/>
    <col min="13320" max="13321" width="9.5" customWidth="1"/>
    <col min="13322" max="13322" width="10.375" customWidth="1"/>
    <col min="13323" max="13326" width="10.625" customWidth="1"/>
    <col min="13329" max="13329" width="11.125" customWidth="1"/>
    <col min="13333" max="13333" width="11.125" customWidth="1"/>
    <col min="13337" max="13337" width="10.5" customWidth="1"/>
    <col min="13341" max="13341" width="10.5" customWidth="1"/>
    <col min="13345" max="13345" width="10.5" customWidth="1"/>
    <col min="13349" max="13349" width="12.125" customWidth="1"/>
    <col min="13353" max="13353" width="10.5" customWidth="1"/>
    <col min="13357" max="13357" width="10.75" customWidth="1"/>
    <col min="13569" max="13569" width="3.5" customWidth="1"/>
    <col min="13570" max="13570" width="22.125" customWidth="1"/>
    <col min="13571" max="13574" width="9.5" customWidth="1"/>
    <col min="13575" max="13575" width="10.875" customWidth="1"/>
    <col min="13576" max="13577" width="9.5" customWidth="1"/>
    <col min="13578" max="13578" width="10.375" customWidth="1"/>
    <col min="13579" max="13582" width="10.625" customWidth="1"/>
    <col min="13585" max="13585" width="11.125" customWidth="1"/>
    <col min="13589" max="13589" width="11.125" customWidth="1"/>
    <col min="13593" max="13593" width="10.5" customWidth="1"/>
    <col min="13597" max="13597" width="10.5" customWidth="1"/>
    <col min="13601" max="13601" width="10.5" customWidth="1"/>
    <col min="13605" max="13605" width="12.125" customWidth="1"/>
    <col min="13609" max="13609" width="10.5" customWidth="1"/>
    <col min="13613" max="13613" width="10.75" customWidth="1"/>
    <col min="13825" max="13825" width="3.5" customWidth="1"/>
    <col min="13826" max="13826" width="22.125" customWidth="1"/>
    <col min="13827" max="13830" width="9.5" customWidth="1"/>
    <col min="13831" max="13831" width="10.875" customWidth="1"/>
    <col min="13832" max="13833" width="9.5" customWidth="1"/>
    <col min="13834" max="13834" width="10.375" customWidth="1"/>
    <col min="13835" max="13838" width="10.625" customWidth="1"/>
    <col min="13841" max="13841" width="11.125" customWidth="1"/>
    <col min="13845" max="13845" width="11.125" customWidth="1"/>
    <col min="13849" max="13849" width="10.5" customWidth="1"/>
    <col min="13853" max="13853" width="10.5" customWidth="1"/>
    <col min="13857" max="13857" width="10.5" customWidth="1"/>
    <col min="13861" max="13861" width="12.125" customWidth="1"/>
    <col min="13865" max="13865" width="10.5" customWidth="1"/>
    <col min="13869" max="13869" width="10.75" customWidth="1"/>
    <col min="14081" max="14081" width="3.5" customWidth="1"/>
    <col min="14082" max="14082" width="22.125" customWidth="1"/>
    <col min="14083" max="14086" width="9.5" customWidth="1"/>
    <col min="14087" max="14087" width="10.875" customWidth="1"/>
    <col min="14088" max="14089" width="9.5" customWidth="1"/>
    <col min="14090" max="14090" width="10.375" customWidth="1"/>
    <col min="14091" max="14094" width="10.625" customWidth="1"/>
    <col min="14097" max="14097" width="11.125" customWidth="1"/>
    <col min="14101" max="14101" width="11.125" customWidth="1"/>
    <col min="14105" max="14105" width="10.5" customWidth="1"/>
    <col min="14109" max="14109" width="10.5" customWidth="1"/>
    <col min="14113" max="14113" width="10.5" customWidth="1"/>
    <col min="14117" max="14117" width="12.125" customWidth="1"/>
    <col min="14121" max="14121" width="10.5" customWidth="1"/>
    <col min="14125" max="14125" width="10.75" customWidth="1"/>
    <col min="14337" max="14337" width="3.5" customWidth="1"/>
    <col min="14338" max="14338" width="22.125" customWidth="1"/>
    <col min="14339" max="14342" width="9.5" customWidth="1"/>
    <col min="14343" max="14343" width="10.875" customWidth="1"/>
    <col min="14344" max="14345" width="9.5" customWidth="1"/>
    <col min="14346" max="14346" width="10.375" customWidth="1"/>
    <col min="14347" max="14350" width="10.625" customWidth="1"/>
    <col min="14353" max="14353" width="11.125" customWidth="1"/>
    <col min="14357" max="14357" width="11.125" customWidth="1"/>
    <col min="14361" max="14361" width="10.5" customWidth="1"/>
    <col min="14365" max="14365" width="10.5" customWidth="1"/>
    <col min="14369" max="14369" width="10.5" customWidth="1"/>
    <col min="14373" max="14373" width="12.125" customWidth="1"/>
    <col min="14377" max="14377" width="10.5" customWidth="1"/>
    <col min="14381" max="14381" width="10.75" customWidth="1"/>
    <col min="14593" max="14593" width="3.5" customWidth="1"/>
    <col min="14594" max="14594" width="22.125" customWidth="1"/>
    <col min="14595" max="14598" width="9.5" customWidth="1"/>
    <col min="14599" max="14599" width="10.875" customWidth="1"/>
    <col min="14600" max="14601" width="9.5" customWidth="1"/>
    <col min="14602" max="14602" width="10.375" customWidth="1"/>
    <col min="14603" max="14606" width="10.625" customWidth="1"/>
    <col min="14609" max="14609" width="11.125" customWidth="1"/>
    <col min="14613" max="14613" width="11.125" customWidth="1"/>
    <col min="14617" max="14617" width="10.5" customWidth="1"/>
    <col min="14621" max="14621" width="10.5" customWidth="1"/>
    <col min="14625" max="14625" width="10.5" customWidth="1"/>
    <col min="14629" max="14629" width="12.125" customWidth="1"/>
    <col min="14633" max="14633" width="10.5" customWidth="1"/>
    <col min="14637" max="14637" width="10.75" customWidth="1"/>
    <col min="14849" max="14849" width="3.5" customWidth="1"/>
    <col min="14850" max="14850" width="22.125" customWidth="1"/>
    <col min="14851" max="14854" width="9.5" customWidth="1"/>
    <col min="14855" max="14855" width="10.875" customWidth="1"/>
    <col min="14856" max="14857" width="9.5" customWidth="1"/>
    <col min="14858" max="14858" width="10.375" customWidth="1"/>
    <col min="14859" max="14862" width="10.625" customWidth="1"/>
    <col min="14865" max="14865" width="11.125" customWidth="1"/>
    <col min="14869" max="14869" width="11.125" customWidth="1"/>
    <col min="14873" max="14873" width="10.5" customWidth="1"/>
    <col min="14877" max="14877" width="10.5" customWidth="1"/>
    <col min="14881" max="14881" width="10.5" customWidth="1"/>
    <col min="14885" max="14885" width="12.125" customWidth="1"/>
    <col min="14889" max="14889" width="10.5" customWidth="1"/>
    <col min="14893" max="14893" width="10.75" customWidth="1"/>
    <col min="15105" max="15105" width="3.5" customWidth="1"/>
    <col min="15106" max="15106" width="22.125" customWidth="1"/>
    <col min="15107" max="15110" width="9.5" customWidth="1"/>
    <col min="15111" max="15111" width="10.875" customWidth="1"/>
    <col min="15112" max="15113" width="9.5" customWidth="1"/>
    <col min="15114" max="15114" width="10.375" customWidth="1"/>
    <col min="15115" max="15118" width="10.625" customWidth="1"/>
    <col min="15121" max="15121" width="11.125" customWidth="1"/>
    <col min="15125" max="15125" width="11.125" customWidth="1"/>
    <col min="15129" max="15129" width="10.5" customWidth="1"/>
    <col min="15133" max="15133" width="10.5" customWidth="1"/>
    <col min="15137" max="15137" width="10.5" customWidth="1"/>
    <col min="15141" max="15141" width="12.125" customWidth="1"/>
    <col min="15145" max="15145" width="10.5" customWidth="1"/>
    <col min="15149" max="15149" width="10.75" customWidth="1"/>
    <col min="15361" max="15361" width="3.5" customWidth="1"/>
    <col min="15362" max="15362" width="22.125" customWidth="1"/>
    <col min="15363" max="15366" width="9.5" customWidth="1"/>
    <col min="15367" max="15367" width="10.875" customWidth="1"/>
    <col min="15368" max="15369" width="9.5" customWidth="1"/>
    <col min="15370" max="15370" width="10.375" customWidth="1"/>
    <col min="15371" max="15374" width="10.625" customWidth="1"/>
    <col min="15377" max="15377" width="11.125" customWidth="1"/>
    <col min="15381" max="15381" width="11.125" customWidth="1"/>
    <col min="15385" max="15385" width="10.5" customWidth="1"/>
    <col min="15389" max="15389" width="10.5" customWidth="1"/>
    <col min="15393" max="15393" width="10.5" customWidth="1"/>
    <col min="15397" max="15397" width="12.125" customWidth="1"/>
    <col min="15401" max="15401" width="10.5" customWidth="1"/>
    <col min="15405" max="15405" width="10.75" customWidth="1"/>
    <col min="15617" max="15617" width="3.5" customWidth="1"/>
    <col min="15618" max="15618" width="22.125" customWidth="1"/>
    <col min="15619" max="15622" width="9.5" customWidth="1"/>
    <col min="15623" max="15623" width="10.875" customWidth="1"/>
    <col min="15624" max="15625" width="9.5" customWidth="1"/>
    <col min="15626" max="15626" width="10.375" customWidth="1"/>
    <col min="15627" max="15630" width="10.625" customWidth="1"/>
    <col min="15633" max="15633" width="11.125" customWidth="1"/>
    <col min="15637" max="15637" width="11.125" customWidth="1"/>
    <col min="15641" max="15641" width="10.5" customWidth="1"/>
    <col min="15645" max="15645" width="10.5" customWidth="1"/>
    <col min="15649" max="15649" width="10.5" customWidth="1"/>
    <col min="15653" max="15653" width="12.125" customWidth="1"/>
    <col min="15657" max="15657" width="10.5" customWidth="1"/>
    <col min="15661" max="15661" width="10.75" customWidth="1"/>
    <col min="15873" max="15873" width="3.5" customWidth="1"/>
    <col min="15874" max="15874" width="22.125" customWidth="1"/>
    <col min="15875" max="15878" width="9.5" customWidth="1"/>
    <col min="15879" max="15879" width="10.875" customWidth="1"/>
    <col min="15880" max="15881" width="9.5" customWidth="1"/>
    <col min="15882" max="15882" width="10.375" customWidth="1"/>
    <col min="15883" max="15886" width="10.625" customWidth="1"/>
    <col min="15889" max="15889" width="11.125" customWidth="1"/>
    <col min="15893" max="15893" width="11.125" customWidth="1"/>
    <col min="15897" max="15897" width="10.5" customWidth="1"/>
    <col min="15901" max="15901" width="10.5" customWidth="1"/>
    <col min="15905" max="15905" width="10.5" customWidth="1"/>
    <col min="15909" max="15909" width="12.125" customWidth="1"/>
    <col min="15913" max="15913" width="10.5" customWidth="1"/>
    <col min="15917" max="15917" width="10.75" customWidth="1"/>
    <col min="16129" max="16129" width="3.5" customWidth="1"/>
    <col min="16130" max="16130" width="22.125" customWidth="1"/>
    <col min="16131" max="16134" width="9.5" customWidth="1"/>
    <col min="16135" max="16135" width="10.875" customWidth="1"/>
    <col min="16136" max="16137" width="9.5" customWidth="1"/>
    <col min="16138" max="16138" width="10.375" customWidth="1"/>
    <col min="16139" max="16142" width="10.625" customWidth="1"/>
    <col min="16145" max="16145" width="11.125" customWidth="1"/>
    <col min="16149" max="16149" width="11.125" customWidth="1"/>
    <col min="16153" max="16153" width="10.5" customWidth="1"/>
    <col min="16157" max="16157" width="10.5" customWidth="1"/>
    <col min="16161" max="16161" width="10.5" customWidth="1"/>
    <col min="16165" max="16165" width="12.125" customWidth="1"/>
    <col min="16169" max="16169" width="10.5" customWidth="1"/>
    <col min="16173" max="16173" width="10.75" customWidth="1"/>
  </cols>
  <sheetData>
    <row r="1" spans="1:54" x14ac:dyDescent="0.15">
      <c r="B1" s="39" t="s">
        <v>224</v>
      </c>
      <c r="AM1" t="s">
        <v>456</v>
      </c>
      <c r="AQ1" t="s">
        <v>522</v>
      </c>
      <c r="AU1" t="s">
        <v>2177</v>
      </c>
      <c r="AY1" t="s">
        <v>2204</v>
      </c>
    </row>
    <row r="2" spans="1:54" x14ac:dyDescent="0.15">
      <c r="A2" s="119"/>
      <c r="B2" s="120"/>
      <c r="C2" s="119" t="s">
        <v>225</v>
      </c>
      <c r="D2" s="120"/>
      <c r="E2" s="43" t="s">
        <v>226</v>
      </c>
      <c r="F2" s="43"/>
      <c r="G2" s="43"/>
      <c r="H2" s="119" t="s">
        <v>227</v>
      </c>
      <c r="I2" s="43"/>
      <c r="J2" s="120"/>
      <c r="K2" s="43" t="s">
        <v>228</v>
      </c>
      <c r="L2" s="43"/>
      <c r="M2" s="43"/>
      <c r="N2" s="43"/>
      <c r="O2" s="119" t="s">
        <v>229</v>
      </c>
      <c r="P2" s="43"/>
      <c r="Q2" s="43"/>
      <c r="R2" s="120"/>
      <c r="S2" s="119" t="s">
        <v>230</v>
      </c>
      <c r="T2" s="43"/>
      <c r="U2" s="43"/>
      <c r="V2" s="120"/>
      <c r="W2" s="121" t="s">
        <v>75</v>
      </c>
      <c r="X2" s="43"/>
      <c r="Y2" s="43"/>
      <c r="Z2" s="120"/>
      <c r="AA2" s="121" t="s">
        <v>76</v>
      </c>
      <c r="AB2" s="43"/>
      <c r="AC2" s="43"/>
      <c r="AD2" s="120"/>
      <c r="AE2" s="121" t="s">
        <v>395</v>
      </c>
      <c r="AF2" s="43"/>
      <c r="AG2" s="43"/>
      <c r="AH2" s="120"/>
      <c r="AI2" s="121" t="s">
        <v>447</v>
      </c>
      <c r="AJ2" s="43"/>
      <c r="AK2" s="43"/>
      <c r="AL2" s="120"/>
      <c r="AM2" s="121" t="s">
        <v>457</v>
      </c>
      <c r="AN2" s="43"/>
      <c r="AO2" s="43"/>
      <c r="AP2" s="120"/>
      <c r="AQ2" s="121" t="s">
        <v>523</v>
      </c>
      <c r="AR2" s="43"/>
      <c r="AS2" s="43"/>
      <c r="AT2" s="120"/>
      <c r="AU2" s="121" t="s">
        <v>2173</v>
      </c>
      <c r="AV2" s="43"/>
      <c r="AW2" s="43"/>
      <c r="AX2" s="120"/>
      <c r="AY2" s="872" t="s">
        <v>2203</v>
      </c>
      <c r="AZ2" s="781"/>
      <c r="BA2" s="781"/>
      <c r="BB2" s="873"/>
    </row>
    <row r="3" spans="1:54" ht="27" x14ac:dyDescent="0.15">
      <c r="A3" s="122"/>
      <c r="B3" s="123"/>
      <c r="C3" s="122"/>
      <c r="D3" s="123"/>
      <c r="E3" s="61"/>
      <c r="F3" s="61"/>
      <c r="G3" s="61"/>
      <c r="H3" s="122"/>
      <c r="I3" s="61"/>
      <c r="J3" s="123"/>
      <c r="K3" s="124" t="s">
        <v>231</v>
      </c>
      <c r="L3" s="124" t="s">
        <v>232</v>
      </c>
      <c r="M3" s="124" t="s">
        <v>233</v>
      </c>
      <c r="N3" s="125" t="s">
        <v>234</v>
      </c>
      <c r="O3" s="126" t="s">
        <v>231</v>
      </c>
      <c r="P3" s="510" t="s">
        <v>232</v>
      </c>
      <c r="Q3" s="510" t="s">
        <v>233</v>
      </c>
      <c r="R3" s="127" t="s">
        <v>234</v>
      </c>
      <c r="S3" s="126" t="s">
        <v>231</v>
      </c>
      <c r="T3" s="510" t="s">
        <v>232</v>
      </c>
      <c r="U3" s="510" t="s">
        <v>233</v>
      </c>
      <c r="V3" s="127" t="s">
        <v>234</v>
      </c>
      <c r="W3" s="126" t="s">
        <v>231</v>
      </c>
      <c r="X3" s="510" t="s">
        <v>232</v>
      </c>
      <c r="Y3" s="510" t="s">
        <v>233</v>
      </c>
      <c r="Z3" s="127" t="s">
        <v>234</v>
      </c>
      <c r="AA3" s="126" t="s">
        <v>231</v>
      </c>
      <c r="AB3" s="510" t="s">
        <v>232</v>
      </c>
      <c r="AC3" s="510" t="s">
        <v>233</v>
      </c>
      <c r="AD3" s="127" t="s">
        <v>234</v>
      </c>
      <c r="AE3" s="126" t="s">
        <v>231</v>
      </c>
      <c r="AF3" s="510" t="s">
        <v>232</v>
      </c>
      <c r="AG3" s="510" t="s">
        <v>233</v>
      </c>
      <c r="AH3" s="127" t="s">
        <v>234</v>
      </c>
      <c r="AI3" s="126" t="s">
        <v>231</v>
      </c>
      <c r="AJ3" s="510" t="s">
        <v>232</v>
      </c>
      <c r="AK3" s="510" t="s">
        <v>233</v>
      </c>
      <c r="AL3" s="127" t="s">
        <v>234</v>
      </c>
      <c r="AM3" s="126" t="s">
        <v>231</v>
      </c>
      <c r="AN3" s="510" t="s">
        <v>232</v>
      </c>
      <c r="AO3" s="510" t="s">
        <v>233</v>
      </c>
      <c r="AP3" s="127" t="s">
        <v>234</v>
      </c>
      <c r="AQ3" s="126" t="s">
        <v>231</v>
      </c>
      <c r="AR3" s="510" t="s">
        <v>232</v>
      </c>
      <c r="AS3" s="510" t="s">
        <v>233</v>
      </c>
      <c r="AT3" s="127" t="s">
        <v>234</v>
      </c>
      <c r="AU3" s="126" t="s">
        <v>231</v>
      </c>
      <c r="AV3" s="775" t="s">
        <v>232</v>
      </c>
      <c r="AW3" s="510" t="s">
        <v>233</v>
      </c>
      <c r="AX3" s="127" t="s">
        <v>234</v>
      </c>
      <c r="AY3" s="874" t="s">
        <v>231</v>
      </c>
      <c r="AZ3" s="875" t="s">
        <v>232</v>
      </c>
      <c r="BA3" s="875" t="s">
        <v>233</v>
      </c>
      <c r="BB3" s="876" t="s">
        <v>234</v>
      </c>
    </row>
    <row r="4" spans="1:54" x14ac:dyDescent="0.15">
      <c r="A4" s="128">
        <v>1</v>
      </c>
      <c r="B4" s="129" t="s">
        <v>396</v>
      </c>
      <c r="C4" s="277">
        <v>17000</v>
      </c>
      <c r="D4" s="289">
        <v>1.66</v>
      </c>
      <c r="E4" s="189">
        <v>19000</v>
      </c>
      <c r="F4" s="189">
        <v>11243</v>
      </c>
      <c r="G4" s="290">
        <v>1.65</v>
      </c>
      <c r="H4" s="264"/>
      <c r="I4" s="184"/>
      <c r="J4" s="291">
        <v>1.65</v>
      </c>
      <c r="K4" s="292">
        <f>L4/M4</f>
        <v>11939.39393939394</v>
      </c>
      <c r="L4" s="189">
        <v>19700</v>
      </c>
      <c r="M4" s="293">
        <v>1.65</v>
      </c>
      <c r="N4" s="292">
        <v>11939</v>
      </c>
      <c r="O4" s="294">
        <f>P4/Q4</f>
        <v>11369.04761904762</v>
      </c>
      <c r="P4" s="189">
        <v>19100</v>
      </c>
      <c r="Q4" s="293">
        <v>1.68</v>
      </c>
      <c r="R4" s="295">
        <f>O4</f>
        <v>11369.04761904762</v>
      </c>
      <c r="S4" s="294">
        <v>12147</v>
      </c>
      <c r="T4" s="189">
        <v>19800</v>
      </c>
      <c r="U4" s="293">
        <v>1.68</v>
      </c>
      <c r="V4" s="295">
        <f>S4</f>
        <v>12147</v>
      </c>
      <c r="W4" s="294">
        <v>12176</v>
      </c>
      <c r="X4" s="189">
        <v>20700</v>
      </c>
      <c r="Y4" s="293">
        <v>1.7</v>
      </c>
      <c r="Z4" s="295">
        <f>W4</f>
        <v>12176</v>
      </c>
      <c r="AA4" s="296">
        <v>12384</v>
      </c>
      <c r="AB4" s="297">
        <v>21300</v>
      </c>
      <c r="AC4" s="298">
        <v>1.72</v>
      </c>
      <c r="AD4" s="295">
        <f>AA4</f>
        <v>12384</v>
      </c>
      <c r="AE4" s="296">
        <v>12839.51</v>
      </c>
      <c r="AF4" s="297">
        <v>20800</v>
      </c>
      <c r="AG4" s="298">
        <v>1.62</v>
      </c>
      <c r="AH4" s="295">
        <f>AE4</f>
        <v>12839.51</v>
      </c>
      <c r="AI4" s="296">
        <v>12083</v>
      </c>
      <c r="AJ4" s="297">
        <v>20300</v>
      </c>
      <c r="AK4" s="298">
        <v>1.68</v>
      </c>
      <c r="AL4" s="295">
        <f>AI4</f>
        <v>12083</v>
      </c>
      <c r="AM4" s="296">
        <v>14267.52</v>
      </c>
      <c r="AN4" s="297">
        <v>22400</v>
      </c>
      <c r="AO4" s="298">
        <v>1.57</v>
      </c>
      <c r="AP4" s="295">
        <f>AM4</f>
        <v>14267.52</v>
      </c>
      <c r="AQ4" s="296">
        <v>14709.68</v>
      </c>
      <c r="AR4" s="297">
        <v>22800</v>
      </c>
      <c r="AS4" s="298">
        <v>1.55</v>
      </c>
      <c r="AT4" s="295">
        <f>AQ4</f>
        <v>14709.68</v>
      </c>
      <c r="AU4" s="296"/>
      <c r="AV4" s="292">
        <v>21100</v>
      </c>
      <c r="AW4" s="298"/>
      <c r="AX4" s="295">
        <f>AU4</f>
        <v>0</v>
      </c>
      <c r="AY4" s="296"/>
      <c r="AZ4" s="297">
        <v>21100</v>
      </c>
      <c r="BA4" s="298"/>
      <c r="BB4" s="877">
        <f>AY4</f>
        <v>0</v>
      </c>
    </row>
    <row r="5" spans="1:54" x14ac:dyDescent="0.15">
      <c r="A5" s="69">
        <v>2</v>
      </c>
      <c r="B5" s="130" t="s">
        <v>235</v>
      </c>
      <c r="C5" s="264">
        <v>18300</v>
      </c>
      <c r="D5" s="299">
        <v>1.48</v>
      </c>
      <c r="E5" s="184">
        <v>18800</v>
      </c>
      <c r="F5" s="184">
        <v>13147</v>
      </c>
      <c r="G5" s="300">
        <v>1.53</v>
      </c>
      <c r="H5" s="277"/>
      <c r="I5" s="189"/>
      <c r="J5" s="301">
        <v>1.53</v>
      </c>
      <c r="K5" s="302">
        <f t="shared" ref="K5:K15" si="0">L5/M5</f>
        <v>14640.522875816992</v>
      </c>
      <c r="L5" s="184">
        <v>22400</v>
      </c>
      <c r="M5" s="303">
        <v>1.53</v>
      </c>
      <c r="N5" s="187">
        <v>14641</v>
      </c>
      <c r="O5" s="304">
        <f t="shared" ref="O5:O15" si="1">P5/Q5</f>
        <v>15263.157894736842</v>
      </c>
      <c r="P5" s="184">
        <v>23200</v>
      </c>
      <c r="Q5" s="303">
        <v>1.52</v>
      </c>
      <c r="R5" s="305">
        <f>O5</f>
        <v>15263.157894736842</v>
      </c>
      <c r="S5" s="304">
        <v>16809</v>
      </c>
      <c r="T5" s="184">
        <v>23700</v>
      </c>
      <c r="U5" s="303">
        <v>1.41</v>
      </c>
      <c r="V5" s="305">
        <f>S5</f>
        <v>16809</v>
      </c>
      <c r="W5" s="304">
        <v>16169</v>
      </c>
      <c r="X5" s="184">
        <v>24900</v>
      </c>
      <c r="Y5" s="303">
        <v>1.54</v>
      </c>
      <c r="Z5" s="305">
        <f>W5</f>
        <v>16169</v>
      </c>
      <c r="AA5" s="306">
        <v>16218</v>
      </c>
      <c r="AB5" s="307">
        <v>25300</v>
      </c>
      <c r="AC5" s="308">
        <v>1.56</v>
      </c>
      <c r="AD5" s="305">
        <f>AA5</f>
        <v>16218</v>
      </c>
      <c r="AE5" s="306">
        <v>17284.77</v>
      </c>
      <c r="AF5" s="307">
        <v>26100</v>
      </c>
      <c r="AG5" s="308">
        <v>1.51</v>
      </c>
      <c r="AH5" s="305">
        <f>AE5</f>
        <v>17284.77</v>
      </c>
      <c r="AI5" s="306">
        <v>16225</v>
      </c>
      <c r="AJ5" s="307">
        <v>24500</v>
      </c>
      <c r="AK5" s="308">
        <v>1.51</v>
      </c>
      <c r="AL5" s="305">
        <f>AI5</f>
        <v>16225</v>
      </c>
      <c r="AM5" s="306">
        <v>20454.55</v>
      </c>
      <c r="AN5" s="307">
        <v>27000</v>
      </c>
      <c r="AO5" s="308">
        <v>1.32</v>
      </c>
      <c r="AP5" s="305">
        <f>AM5</f>
        <v>20454.55</v>
      </c>
      <c r="AQ5" s="306">
        <v>21654.14</v>
      </c>
      <c r="AR5" s="307">
        <v>28800</v>
      </c>
      <c r="AS5" s="308">
        <v>1.33</v>
      </c>
      <c r="AT5" s="305">
        <f>AQ5</f>
        <v>21654.14</v>
      </c>
      <c r="AU5" s="306"/>
      <c r="AV5" s="187">
        <v>27600</v>
      </c>
      <c r="AW5" s="308"/>
      <c r="AX5" s="305">
        <f>AU5</f>
        <v>0</v>
      </c>
      <c r="AY5" s="306"/>
      <c r="AZ5" s="307">
        <v>27600</v>
      </c>
      <c r="BA5" s="308"/>
      <c r="BB5" s="878">
        <f>AY5</f>
        <v>0</v>
      </c>
    </row>
    <row r="6" spans="1:54" x14ac:dyDescent="0.15">
      <c r="A6" s="119">
        <v>3</v>
      </c>
      <c r="B6" s="120" t="s">
        <v>236</v>
      </c>
      <c r="C6" s="271">
        <v>11400</v>
      </c>
      <c r="D6" s="309">
        <v>1.48</v>
      </c>
      <c r="E6" s="183">
        <v>16400</v>
      </c>
      <c r="F6" s="183">
        <v>9408</v>
      </c>
      <c r="G6" s="310">
        <v>1.98</v>
      </c>
      <c r="H6" s="264"/>
      <c r="I6" s="184"/>
      <c r="J6" s="311">
        <v>1.98</v>
      </c>
      <c r="K6" s="302">
        <f t="shared" si="0"/>
        <v>7222.2222222222226</v>
      </c>
      <c r="L6" s="183">
        <v>14300</v>
      </c>
      <c r="M6" s="312">
        <v>1.98</v>
      </c>
      <c r="N6" s="313">
        <v>7928</v>
      </c>
      <c r="O6" s="304">
        <f t="shared" si="1"/>
        <v>7631.5789473684208</v>
      </c>
      <c r="P6" s="183">
        <v>20300</v>
      </c>
      <c r="Q6" s="312">
        <v>2.66</v>
      </c>
      <c r="R6" s="313">
        <f>ROUND(SUM(O6:O7)/2,0)</f>
        <v>7773</v>
      </c>
      <c r="S6" s="304">
        <v>9021</v>
      </c>
      <c r="T6" s="183">
        <v>17500</v>
      </c>
      <c r="U6" s="312">
        <v>1.94</v>
      </c>
      <c r="V6" s="313">
        <f>ROUND(SUM(S6:S7)/2,0)</f>
        <v>10872</v>
      </c>
      <c r="W6" s="304">
        <v>7126</v>
      </c>
      <c r="X6" s="183">
        <v>17600</v>
      </c>
      <c r="Y6" s="312">
        <v>2.4700000000000002</v>
      </c>
      <c r="Z6" s="313">
        <f>ROUND(SUM(W6:W7)/2,0)</f>
        <v>7527</v>
      </c>
      <c r="AA6" s="306">
        <v>6030</v>
      </c>
      <c r="AB6" s="314">
        <v>16100</v>
      </c>
      <c r="AC6" s="315">
        <v>2.67</v>
      </c>
      <c r="AD6" s="313">
        <f>ROUND(SUM(AA6:AA7)/2,0)</f>
        <v>6659</v>
      </c>
      <c r="AE6" s="306">
        <v>8423.42</v>
      </c>
      <c r="AF6" s="314">
        <v>18700</v>
      </c>
      <c r="AG6" s="315">
        <v>2.2200000000000002</v>
      </c>
      <c r="AH6" s="313">
        <f>ROUND(SUM(AE6:AE7)/2,0)</f>
        <v>7925</v>
      </c>
      <c r="AI6" s="306">
        <v>8599</v>
      </c>
      <c r="AJ6" s="314">
        <v>17800</v>
      </c>
      <c r="AK6" s="315">
        <v>2.0699999999999998</v>
      </c>
      <c r="AL6" s="313">
        <f>ROUND(SUM(AI6:AI7)/2,0)</f>
        <v>9275</v>
      </c>
      <c r="AM6" s="306">
        <v>11475.41</v>
      </c>
      <c r="AN6" s="314">
        <v>21000</v>
      </c>
      <c r="AO6" s="315">
        <v>1.83</v>
      </c>
      <c r="AP6" s="313">
        <f>ROUND(SUM(AM6:AM7)/2,0)</f>
        <v>11659</v>
      </c>
      <c r="AQ6" s="306">
        <v>13443.71</v>
      </c>
      <c r="AR6" s="314">
        <v>20300</v>
      </c>
      <c r="AS6" s="315">
        <v>1.51</v>
      </c>
      <c r="AT6" s="313">
        <f>ROUND(SUM(AQ6:AQ7)/2,0)</f>
        <v>15226</v>
      </c>
      <c r="AU6" s="306"/>
      <c r="AV6" s="302">
        <v>17800</v>
      </c>
      <c r="AW6" s="315"/>
      <c r="AX6" s="313">
        <f>ROUND(SUM(AU6:AU7)/2,0)</f>
        <v>0</v>
      </c>
      <c r="AY6" s="306"/>
      <c r="AZ6" s="314">
        <v>17800</v>
      </c>
      <c r="BA6" s="315"/>
      <c r="BB6" s="879">
        <f>ROUND(SUM(AY6:AY7)/2,0)</f>
        <v>0</v>
      </c>
    </row>
    <row r="7" spans="1:54" x14ac:dyDescent="0.15">
      <c r="A7" s="122">
        <v>4</v>
      </c>
      <c r="B7" s="123" t="s">
        <v>397</v>
      </c>
      <c r="C7" s="274">
        <v>14400</v>
      </c>
      <c r="D7" s="316">
        <v>1.36</v>
      </c>
      <c r="E7" s="185">
        <v>12300</v>
      </c>
      <c r="F7" s="185"/>
      <c r="G7" s="317">
        <v>2.0499999999999998</v>
      </c>
      <c r="H7" s="264"/>
      <c r="I7" s="184"/>
      <c r="J7" s="318">
        <v>2.0499999999999998</v>
      </c>
      <c r="K7" s="188">
        <f t="shared" si="0"/>
        <v>8634.1463414634145</v>
      </c>
      <c r="L7" s="185">
        <v>17700</v>
      </c>
      <c r="M7" s="319">
        <v>2.0499999999999998</v>
      </c>
      <c r="N7" s="320"/>
      <c r="O7" s="321">
        <f t="shared" si="1"/>
        <v>7914.691943127963</v>
      </c>
      <c r="P7" s="185">
        <v>16700</v>
      </c>
      <c r="Q7" s="319">
        <v>2.11</v>
      </c>
      <c r="R7" s="320"/>
      <c r="S7" s="321">
        <v>12722</v>
      </c>
      <c r="T7" s="185">
        <v>21500</v>
      </c>
      <c r="U7" s="319">
        <v>1.69</v>
      </c>
      <c r="V7" s="320"/>
      <c r="W7" s="321">
        <v>7927</v>
      </c>
      <c r="X7" s="185">
        <v>19500</v>
      </c>
      <c r="Y7" s="319">
        <v>2.46</v>
      </c>
      <c r="Z7" s="320"/>
      <c r="AA7" s="322">
        <v>7287</v>
      </c>
      <c r="AB7" s="323">
        <v>18800</v>
      </c>
      <c r="AC7" s="324">
        <v>2.58</v>
      </c>
      <c r="AD7" s="320"/>
      <c r="AE7" s="322">
        <v>7427.39</v>
      </c>
      <c r="AF7" s="323">
        <v>17900</v>
      </c>
      <c r="AG7" s="324">
        <v>2.41</v>
      </c>
      <c r="AH7" s="320"/>
      <c r="AI7" s="322">
        <v>9951</v>
      </c>
      <c r="AJ7" s="323">
        <v>20300</v>
      </c>
      <c r="AK7" s="324">
        <v>2.04</v>
      </c>
      <c r="AL7" s="320"/>
      <c r="AM7" s="322">
        <v>11842.11</v>
      </c>
      <c r="AN7" s="323">
        <v>22500</v>
      </c>
      <c r="AO7" s="324">
        <v>1.9</v>
      </c>
      <c r="AP7" s="320"/>
      <c r="AQ7" s="322">
        <v>17007.3</v>
      </c>
      <c r="AR7" s="323">
        <v>23300</v>
      </c>
      <c r="AS7" s="324">
        <v>1.37</v>
      </c>
      <c r="AT7" s="320"/>
      <c r="AU7" s="322"/>
      <c r="AV7" s="188">
        <v>20200</v>
      </c>
      <c r="AW7" s="324"/>
      <c r="AX7" s="320"/>
      <c r="AY7" s="322"/>
      <c r="AZ7" s="323">
        <v>20200</v>
      </c>
      <c r="BA7" s="324"/>
      <c r="BB7" s="880"/>
    </row>
    <row r="8" spans="1:54" x14ac:dyDescent="0.15">
      <c r="A8" s="69">
        <v>5</v>
      </c>
      <c r="B8" s="130" t="s">
        <v>237</v>
      </c>
      <c r="C8" s="264">
        <v>20700</v>
      </c>
      <c r="D8" s="299">
        <v>2.0699999999999998</v>
      </c>
      <c r="E8" s="184">
        <v>13500</v>
      </c>
      <c r="F8" s="184">
        <v>10547</v>
      </c>
      <c r="G8" s="300">
        <v>2.02</v>
      </c>
      <c r="H8" s="277"/>
      <c r="I8" s="189"/>
      <c r="J8" s="301">
        <v>2.02</v>
      </c>
      <c r="K8" s="188">
        <f t="shared" si="0"/>
        <v>9950.4950495049507</v>
      </c>
      <c r="L8" s="184">
        <v>20100</v>
      </c>
      <c r="M8" s="303">
        <v>2.02</v>
      </c>
      <c r="N8" s="187">
        <v>9951</v>
      </c>
      <c r="O8" s="321">
        <f t="shared" si="1"/>
        <v>11018.518518518518</v>
      </c>
      <c r="P8" s="184">
        <v>23800</v>
      </c>
      <c r="Q8" s="303">
        <v>2.16</v>
      </c>
      <c r="R8" s="305">
        <f>O8</f>
        <v>11018.518518518518</v>
      </c>
      <c r="S8" s="321">
        <v>11420</v>
      </c>
      <c r="T8" s="184">
        <v>19300</v>
      </c>
      <c r="U8" s="303">
        <v>1.69</v>
      </c>
      <c r="V8" s="305">
        <f>S8</f>
        <v>11420</v>
      </c>
      <c r="W8" s="321">
        <v>9431</v>
      </c>
      <c r="X8" s="184">
        <v>19900</v>
      </c>
      <c r="Y8" s="303">
        <v>2.11</v>
      </c>
      <c r="Z8" s="305">
        <f>W8</f>
        <v>9431</v>
      </c>
      <c r="AA8" s="322">
        <v>7860</v>
      </c>
      <c r="AB8" s="307">
        <v>22400</v>
      </c>
      <c r="AC8" s="308">
        <v>2.85</v>
      </c>
      <c r="AD8" s="305">
        <f>AA8</f>
        <v>7860</v>
      </c>
      <c r="AE8" s="322">
        <v>12089.55</v>
      </c>
      <c r="AF8" s="307">
        <v>24300</v>
      </c>
      <c r="AG8" s="308">
        <v>2.0099999999999998</v>
      </c>
      <c r="AH8" s="305">
        <f>AE8</f>
        <v>12089.55</v>
      </c>
      <c r="AI8" s="322">
        <v>11530</v>
      </c>
      <c r="AJ8" s="307">
        <v>21100</v>
      </c>
      <c r="AK8" s="308">
        <v>1.83</v>
      </c>
      <c r="AL8" s="305">
        <f>AI8</f>
        <v>11530</v>
      </c>
      <c r="AM8" s="322">
        <v>17972.03</v>
      </c>
      <c r="AN8" s="307">
        <v>25700</v>
      </c>
      <c r="AO8" s="308">
        <v>1.43</v>
      </c>
      <c r="AP8" s="305">
        <f>AM8</f>
        <v>17972.03</v>
      </c>
      <c r="AQ8" s="322">
        <v>17253.52</v>
      </c>
      <c r="AR8" s="307">
        <v>24500</v>
      </c>
      <c r="AS8" s="308">
        <v>1.42</v>
      </c>
      <c r="AT8" s="305">
        <f>AQ8</f>
        <v>17253.52</v>
      </c>
      <c r="AU8" s="322"/>
      <c r="AV8" s="187">
        <v>19100</v>
      </c>
      <c r="AW8" s="308"/>
      <c r="AX8" s="305">
        <f>AU8</f>
        <v>0</v>
      </c>
      <c r="AY8" s="322"/>
      <c r="AZ8" s="307">
        <v>19100</v>
      </c>
      <c r="BA8" s="308"/>
      <c r="BB8" s="878">
        <f>AY8</f>
        <v>0</v>
      </c>
    </row>
    <row r="9" spans="1:54" x14ac:dyDescent="0.15">
      <c r="A9" s="128">
        <v>6</v>
      </c>
      <c r="B9" s="129" t="s">
        <v>398</v>
      </c>
      <c r="C9" s="277">
        <v>20800</v>
      </c>
      <c r="D9" s="289">
        <v>1.95</v>
      </c>
      <c r="E9" s="189">
        <v>12600</v>
      </c>
      <c r="F9" s="189">
        <v>5272</v>
      </c>
      <c r="G9" s="290">
        <v>2.75</v>
      </c>
      <c r="H9" s="264"/>
      <c r="I9" s="184"/>
      <c r="J9" s="291">
        <v>2.75</v>
      </c>
      <c r="K9" s="292">
        <f t="shared" si="0"/>
        <v>4290.909090909091</v>
      </c>
      <c r="L9" s="189">
        <v>11800</v>
      </c>
      <c r="M9" s="293">
        <v>2.75</v>
      </c>
      <c r="N9" s="292">
        <v>4291</v>
      </c>
      <c r="O9" s="294">
        <f t="shared" si="1"/>
        <v>3498.5422740524778</v>
      </c>
      <c r="P9" s="189">
        <v>12000</v>
      </c>
      <c r="Q9" s="293">
        <v>3.43</v>
      </c>
      <c r="R9" s="295">
        <f>O9</f>
        <v>3498.5422740524778</v>
      </c>
      <c r="S9" s="294">
        <v>6567</v>
      </c>
      <c r="T9" s="189">
        <v>13200</v>
      </c>
      <c r="U9" s="293">
        <v>2.0099999999999998</v>
      </c>
      <c r="V9" s="295">
        <f>S9</f>
        <v>6567</v>
      </c>
      <c r="W9" s="294">
        <v>4805</v>
      </c>
      <c r="X9" s="189">
        <v>14800</v>
      </c>
      <c r="Y9" s="293">
        <v>3.08</v>
      </c>
      <c r="Z9" s="295">
        <f>W9</f>
        <v>4805</v>
      </c>
      <c r="AA9" s="296">
        <v>4441</v>
      </c>
      <c r="AB9" s="297">
        <v>15100</v>
      </c>
      <c r="AC9" s="298">
        <v>3.4</v>
      </c>
      <c r="AD9" s="295">
        <f>AA9</f>
        <v>4441</v>
      </c>
      <c r="AE9" s="296">
        <v>6472.87</v>
      </c>
      <c r="AF9" s="297">
        <v>16700</v>
      </c>
      <c r="AG9" s="298">
        <v>2.58</v>
      </c>
      <c r="AH9" s="295">
        <f>AE9</f>
        <v>6472.87</v>
      </c>
      <c r="AI9" s="296">
        <v>7277</v>
      </c>
      <c r="AJ9" s="297">
        <v>15500</v>
      </c>
      <c r="AK9" s="298">
        <v>2.13</v>
      </c>
      <c r="AL9" s="295">
        <f>AI9</f>
        <v>7277</v>
      </c>
      <c r="AM9" s="296">
        <v>11719.75</v>
      </c>
      <c r="AN9" s="297">
        <v>18400</v>
      </c>
      <c r="AO9" s="298">
        <v>1.57</v>
      </c>
      <c r="AP9" s="295">
        <f>AM9</f>
        <v>11719.75</v>
      </c>
      <c r="AQ9" s="296">
        <v>8807.9500000000007</v>
      </c>
      <c r="AR9" s="297">
        <v>13300</v>
      </c>
      <c r="AS9" s="298">
        <v>1.51</v>
      </c>
      <c r="AT9" s="295">
        <f>AQ9</f>
        <v>8807.9500000000007</v>
      </c>
      <c r="AU9" s="296"/>
      <c r="AV9" s="292">
        <v>14400</v>
      </c>
      <c r="AW9" s="298"/>
      <c r="AX9" s="295">
        <f>AU9</f>
        <v>0</v>
      </c>
      <c r="AY9" s="296"/>
      <c r="AZ9" s="297">
        <v>14400</v>
      </c>
      <c r="BA9" s="298"/>
      <c r="BB9" s="877">
        <f>AY9</f>
        <v>0</v>
      </c>
    </row>
    <row r="10" spans="1:54" x14ac:dyDescent="0.15">
      <c r="A10" s="128">
        <v>7</v>
      </c>
      <c r="B10" s="129" t="s">
        <v>238</v>
      </c>
      <c r="C10" s="277">
        <v>8800</v>
      </c>
      <c r="D10" s="289">
        <v>1.65</v>
      </c>
      <c r="E10" s="277">
        <v>8900</v>
      </c>
      <c r="F10" s="189">
        <v>6014</v>
      </c>
      <c r="G10" s="310">
        <v>2.13</v>
      </c>
      <c r="H10" s="277"/>
      <c r="I10" s="189"/>
      <c r="J10" s="311">
        <v>2.13</v>
      </c>
      <c r="K10" s="302">
        <f t="shared" si="0"/>
        <v>6854.4600938967142</v>
      </c>
      <c r="L10" s="183">
        <v>14600</v>
      </c>
      <c r="M10" s="312">
        <v>2.13</v>
      </c>
      <c r="N10" s="302">
        <v>6854</v>
      </c>
      <c r="O10" s="304">
        <f t="shared" si="1"/>
        <v>5869.5652173913049</v>
      </c>
      <c r="P10" s="189">
        <v>13500</v>
      </c>
      <c r="Q10" s="293">
        <v>2.2999999999999998</v>
      </c>
      <c r="R10" s="295">
        <f>O10</f>
        <v>5869.5652173913049</v>
      </c>
      <c r="S10" s="304">
        <v>7879</v>
      </c>
      <c r="T10" s="189">
        <v>13000</v>
      </c>
      <c r="U10" s="293">
        <v>1.65</v>
      </c>
      <c r="V10" s="295">
        <f>S10</f>
        <v>7879</v>
      </c>
      <c r="W10" s="304">
        <v>6255</v>
      </c>
      <c r="X10" s="189">
        <v>17200</v>
      </c>
      <c r="Y10" s="293">
        <v>2.75</v>
      </c>
      <c r="Z10" s="295">
        <f>W10</f>
        <v>6255</v>
      </c>
      <c r="AA10" s="306">
        <v>5709</v>
      </c>
      <c r="AB10" s="297">
        <v>14900</v>
      </c>
      <c r="AC10" s="298">
        <v>2.61</v>
      </c>
      <c r="AD10" s="295">
        <f>AA10</f>
        <v>5709</v>
      </c>
      <c r="AE10" s="306">
        <v>7069.77</v>
      </c>
      <c r="AF10" s="314">
        <v>15200</v>
      </c>
      <c r="AG10" s="315">
        <v>2.15</v>
      </c>
      <c r="AH10" s="313">
        <f>AE10</f>
        <v>7069.77</v>
      </c>
      <c r="AI10" s="306">
        <v>8194</v>
      </c>
      <c r="AJ10" s="314">
        <v>12700</v>
      </c>
      <c r="AK10" s="315">
        <v>1.55</v>
      </c>
      <c r="AL10" s="313">
        <f>AI10</f>
        <v>8194</v>
      </c>
      <c r="AM10" s="306">
        <v>9811.32</v>
      </c>
      <c r="AN10" s="314">
        <v>15600</v>
      </c>
      <c r="AO10" s="315">
        <v>1.59</v>
      </c>
      <c r="AP10" s="313">
        <f>AM10</f>
        <v>9811.32</v>
      </c>
      <c r="AQ10" s="306">
        <v>7654.32</v>
      </c>
      <c r="AR10" s="314">
        <v>12400</v>
      </c>
      <c r="AS10" s="315">
        <v>1.62</v>
      </c>
      <c r="AT10" s="313">
        <f>AQ10</f>
        <v>7654.32</v>
      </c>
      <c r="AU10" s="306"/>
      <c r="AV10" s="302">
        <v>14500</v>
      </c>
      <c r="AW10" s="315"/>
      <c r="AX10" s="313">
        <f>AU10</f>
        <v>0</v>
      </c>
      <c r="AY10" s="306"/>
      <c r="AZ10" s="314">
        <v>14500</v>
      </c>
      <c r="BA10" s="315"/>
      <c r="BB10" s="879">
        <f>AY10</f>
        <v>0</v>
      </c>
    </row>
    <row r="11" spans="1:54" x14ac:dyDescent="0.15">
      <c r="A11" s="69">
        <v>8</v>
      </c>
      <c r="B11" s="130" t="s">
        <v>239</v>
      </c>
      <c r="C11" s="264">
        <v>8100</v>
      </c>
      <c r="D11" s="299">
        <v>1.64</v>
      </c>
      <c r="E11" s="184">
        <v>6600</v>
      </c>
      <c r="F11" s="184">
        <v>3036</v>
      </c>
      <c r="G11" s="310">
        <v>2.29</v>
      </c>
      <c r="H11" s="264"/>
      <c r="I11" s="184"/>
      <c r="J11" s="311">
        <v>2.29</v>
      </c>
      <c r="K11" s="302">
        <f t="shared" si="0"/>
        <v>4847.1615720524014</v>
      </c>
      <c r="L11" s="183">
        <v>11100</v>
      </c>
      <c r="M11" s="312">
        <v>2.29</v>
      </c>
      <c r="N11" s="313">
        <v>3113</v>
      </c>
      <c r="O11" s="304">
        <f t="shared" si="1"/>
        <v>3654.6184738955822</v>
      </c>
      <c r="P11" s="184">
        <v>9100</v>
      </c>
      <c r="Q11" s="303">
        <v>2.4900000000000002</v>
      </c>
      <c r="R11" s="305">
        <f>ROUND(SUM(O11:O15)/5,0)</f>
        <v>2689</v>
      </c>
      <c r="S11" s="304">
        <v>5966</v>
      </c>
      <c r="T11" s="184">
        <v>10500</v>
      </c>
      <c r="U11" s="303">
        <v>1.76</v>
      </c>
      <c r="V11" s="305">
        <f>ROUND(SUM(S11:S15)/5,0)</f>
        <v>3653</v>
      </c>
      <c r="W11" s="304">
        <v>4239</v>
      </c>
      <c r="X11" s="184">
        <v>11700</v>
      </c>
      <c r="Y11" s="303">
        <v>2.76</v>
      </c>
      <c r="Z11" s="305">
        <f>ROUND(SUM(W11:W15)/5,0)</f>
        <v>2824</v>
      </c>
      <c r="AA11" s="306">
        <v>4132</v>
      </c>
      <c r="AB11" s="307">
        <v>13800</v>
      </c>
      <c r="AC11" s="308">
        <v>3.34</v>
      </c>
      <c r="AD11" s="187">
        <f>ROUND(SUM(AA11:AA15)/5,0)</f>
        <v>2578</v>
      </c>
      <c r="AE11" s="306">
        <v>4979.59</v>
      </c>
      <c r="AF11" s="314">
        <v>12200</v>
      </c>
      <c r="AG11" s="315">
        <v>2.4500000000000002</v>
      </c>
      <c r="AH11" s="313">
        <f>ROUND(SUM(AE11:AE16)/6,1)</f>
        <v>3078.5</v>
      </c>
      <c r="AI11" s="314">
        <v>4904</v>
      </c>
      <c r="AJ11" s="314">
        <v>10200</v>
      </c>
      <c r="AK11" s="315">
        <v>2.08</v>
      </c>
      <c r="AL11" s="398">
        <f>ROUND(SUM(AI11:AI16)/6,1)</f>
        <v>3926.2</v>
      </c>
      <c r="AM11" s="314">
        <v>9875.7800000000007</v>
      </c>
      <c r="AN11" s="314">
        <v>15900</v>
      </c>
      <c r="AO11" s="315">
        <v>1.61</v>
      </c>
      <c r="AP11" s="398">
        <f>ROUND(SUM(AM11:AM16)/6,1)</f>
        <v>6893</v>
      </c>
      <c r="AQ11" s="314">
        <v>8013.7</v>
      </c>
      <c r="AR11" s="314">
        <v>11700</v>
      </c>
      <c r="AS11" s="315">
        <v>1.46</v>
      </c>
      <c r="AT11" s="398">
        <f>ROUND(SUM(AQ11:AQ16)/6,1)</f>
        <v>8762.2999999999993</v>
      </c>
      <c r="AU11" s="314"/>
      <c r="AV11" s="302">
        <v>17100</v>
      </c>
      <c r="AW11" s="315"/>
      <c r="AX11" s="398">
        <f>ROUND(SUM(AU11:AU16)/6,1)</f>
        <v>0</v>
      </c>
      <c r="AY11" s="314"/>
      <c r="AZ11" s="314">
        <v>17100</v>
      </c>
      <c r="BA11" s="315"/>
      <c r="BB11" s="879">
        <f>ROUND(SUM(AY11:AY16)/6,1)</f>
        <v>0</v>
      </c>
    </row>
    <row r="12" spans="1:54" x14ac:dyDescent="0.15">
      <c r="A12" s="69">
        <v>9</v>
      </c>
      <c r="B12" s="130" t="s">
        <v>240</v>
      </c>
      <c r="C12" s="264">
        <v>3000</v>
      </c>
      <c r="D12" s="299">
        <v>1.54</v>
      </c>
      <c r="E12" s="184">
        <v>5400</v>
      </c>
      <c r="F12" s="184"/>
      <c r="G12" s="300">
        <v>2.7</v>
      </c>
      <c r="H12" s="264"/>
      <c r="I12" s="184"/>
      <c r="J12" s="301">
        <v>2.7</v>
      </c>
      <c r="K12" s="187">
        <f t="shared" si="0"/>
        <v>1962.9629629629628</v>
      </c>
      <c r="L12" s="184">
        <v>5300</v>
      </c>
      <c r="M12" s="303">
        <v>2.7</v>
      </c>
      <c r="N12" s="305"/>
      <c r="O12" s="325">
        <f t="shared" si="1"/>
        <v>2602.7397260273974</v>
      </c>
      <c r="P12" s="184">
        <v>7600</v>
      </c>
      <c r="Q12" s="303">
        <v>2.92</v>
      </c>
      <c r="R12" s="305"/>
      <c r="S12" s="325">
        <v>3220</v>
      </c>
      <c r="T12" s="184">
        <v>6600</v>
      </c>
      <c r="U12" s="303">
        <v>2.0499999999999998</v>
      </c>
      <c r="V12" s="305"/>
      <c r="W12" s="325">
        <v>2011</v>
      </c>
      <c r="X12" s="184">
        <v>7600</v>
      </c>
      <c r="Y12" s="303">
        <v>3.78</v>
      </c>
      <c r="Z12" s="305"/>
      <c r="AA12" s="326">
        <v>1501</v>
      </c>
      <c r="AB12" s="307">
        <v>6800</v>
      </c>
      <c r="AC12" s="308">
        <v>4.53</v>
      </c>
      <c r="AD12" s="187"/>
      <c r="AE12" s="326">
        <v>2747.25</v>
      </c>
      <c r="AF12" s="307">
        <v>7500</v>
      </c>
      <c r="AG12" s="308">
        <v>2.73</v>
      </c>
      <c r="AH12" s="305"/>
      <c r="AI12" s="307">
        <v>4950</v>
      </c>
      <c r="AJ12" s="307">
        <v>9900</v>
      </c>
      <c r="AK12" s="308">
        <v>2</v>
      </c>
      <c r="AL12" s="305"/>
      <c r="AM12" s="307">
        <v>12043.01</v>
      </c>
      <c r="AN12" s="307">
        <v>22400</v>
      </c>
      <c r="AO12" s="308">
        <v>1.86</v>
      </c>
      <c r="AP12" s="305"/>
      <c r="AQ12" s="307">
        <v>6190.48</v>
      </c>
      <c r="AR12" s="307">
        <v>9100</v>
      </c>
      <c r="AS12" s="308">
        <v>1.47</v>
      </c>
      <c r="AT12" s="305"/>
      <c r="AU12" s="307"/>
      <c r="AV12" s="187">
        <v>6100</v>
      </c>
      <c r="AW12" s="308"/>
      <c r="AX12" s="305"/>
      <c r="AY12" s="307"/>
      <c r="AZ12" s="307">
        <v>6100</v>
      </c>
      <c r="BA12" s="308"/>
      <c r="BB12" s="878"/>
    </row>
    <row r="13" spans="1:54" x14ac:dyDescent="0.15">
      <c r="A13" s="69">
        <v>10</v>
      </c>
      <c r="B13" s="130" t="s">
        <v>241</v>
      </c>
      <c r="C13" s="264">
        <v>6000</v>
      </c>
      <c r="D13" s="299">
        <v>2.21</v>
      </c>
      <c r="E13" s="184">
        <v>5800</v>
      </c>
      <c r="F13" s="184"/>
      <c r="G13" s="300">
        <v>2.79</v>
      </c>
      <c r="H13" s="264"/>
      <c r="I13" s="184"/>
      <c r="J13" s="301">
        <v>2.79</v>
      </c>
      <c r="K13" s="187">
        <f t="shared" si="0"/>
        <v>2974.9103942652328</v>
      </c>
      <c r="L13" s="184">
        <v>8300</v>
      </c>
      <c r="M13" s="303">
        <v>2.79</v>
      </c>
      <c r="N13" s="305"/>
      <c r="O13" s="325">
        <f t="shared" si="1"/>
        <v>2553.1914893617022</v>
      </c>
      <c r="P13" s="184">
        <v>7200</v>
      </c>
      <c r="Q13" s="303">
        <v>2.82</v>
      </c>
      <c r="R13" s="305"/>
      <c r="S13" s="325">
        <v>3216</v>
      </c>
      <c r="T13" s="184">
        <v>9100</v>
      </c>
      <c r="U13" s="303">
        <v>2.83</v>
      </c>
      <c r="V13" s="305"/>
      <c r="W13" s="325">
        <v>2094</v>
      </c>
      <c r="X13" s="184">
        <v>7600</v>
      </c>
      <c r="Y13" s="303">
        <v>3.63</v>
      </c>
      <c r="Z13" s="305"/>
      <c r="AA13" s="326">
        <v>2551</v>
      </c>
      <c r="AB13" s="307">
        <v>10100</v>
      </c>
      <c r="AC13" s="308">
        <v>3.96</v>
      </c>
      <c r="AD13" s="187"/>
      <c r="AE13" s="326">
        <v>4029.85</v>
      </c>
      <c r="AF13" s="307">
        <v>10800</v>
      </c>
      <c r="AG13" s="308">
        <v>2.68</v>
      </c>
      <c r="AH13" s="305"/>
      <c r="AI13" s="307">
        <v>2396</v>
      </c>
      <c r="AJ13" s="307">
        <v>7500</v>
      </c>
      <c r="AK13" s="308">
        <v>3.13</v>
      </c>
      <c r="AL13" s="305"/>
      <c r="AM13" s="307">
        <v>5095.79</v>
      </c>
      <c r="AN13" s="307">
        <v>13300</v>
      </c>
      <c r="AO13" s="308">
        <v>2.61</v>
      </c>
      <c r="AP13" s="305"/>
      <c r="AQ13" s="307">
        <v>6391.3</v>
      </c>
      <c r="AR13" s="307">
        <v>14700</v>
      </c>
      <c r="AS13" s="308">
        <v>2.2999999999999998</v>
      </c>
      <c r="AT13" s="305"/>
      <c r="AU13" s="307"/>
      <c r="AV13" s="187">
        <v>19300</v>
      </c>
      <c r="AW13" s="308"/>
      <c r="AX13" s="305"/>
      <c r="AY13" s="307"/>
      <c r="AZ13" s="307">
        <v>19300</v>
      </c>
      <c r="BA13" s="308"/>
      <c r="BB13" s="878"/>
    </row>
    <row r="14" spans="1:54" x14ac:dyDescent="0.15">
      <c r="A14" s="69">
        <v>11</v>
      </c>
      <c r="B14" s="130" t="s">
        <v>242</v>
      </c>
      <c r="C14" s="264">
        <v>7000</v>
      </c>
      <c r="D14" s="299">
        <v>2.4</v>
      </c>
      <c r="E14" s="184">
        <v>5200</v>
      </c>
      <c r="F14" s="184"/>
      <c r="G14" s="300">
        <v>2.52</v>
      </c>
      <c r="H14" s="264"/>
      <c r="I14" s="184"/>
      <c r="J14" s="301">
        <v>2.52</v>
      </c>
      <c r="K14" s="187">
        <f t="shared" si="0"/>
        <v>2460.3174603174602</v>
      </c>
      <c r="L14" s="184">
        <v>6200</v>
      </c>
      <c r="M14" s="303">
        <v>2.52</v>
      </c>
      <c r="N14" s="305"/>
      <c r="O14" s="325">
        <f t="shared" si="1"/>
        <v>1400</v>
      </c>
      <c r="P14" s="184">
        <v>3500</v>
      </c>
      <c r="Q14" s="303">
        <v>2.5</v>
      </c>
      <c r="R14" s="305"/>
      <c r="S14" s="325">
        <v>1577</v>
      </c>
      <c r="T14" s="184">
        <v>3800</v>
      </c>
      <c r="U14" s="303">
        <v>2.41</v>
      </c>
      <c r="V14" s="305"/>
      <c r="W14" s="325">
        <v>2314</v>
      </c>
      <c r="X14" s="184">
        <v>5900</v>
      </c>
      <c r="Y14" s="303">
        <v>2.5499999999999998</v>
      </c>
      <c r="Z14" s="305"/>
      <c r="AA14" s="326">
        <v>1445</v>
      </c>
      <c r="AB14" s="307">
        <v>3700</v>
      </c>
      <c r="AC14" s="308">
        <v>2.56</v>
      </c>
      <c r="AD14" s="187"/>
      <c r="AE14" s="326">
        <v>1920</v>
      </c>
      <c r="AF14" s="307">
        <v>4800</v>
      </c>
      <c r="AG14" s="308">
        <v>2.5</v>
      </c>
      <c r="AH14" s="305"/>
      <c r="AI14" s="307">
        <v>1382</v>
      </c>
      <c r="AJ14" s="307">
        <v>3400</v>
      </c>
      <c r="AK14" s="308">
        <v>2.46</v>
      </c>
      <c r="AL14" s="305"/>
      <c r="AM14" s="307">
        <v>2187.5</v>
      </c>
      <c r="AN14" s="307">
        <v>4900</v>
      </c>
      <c r="AO14" s="308">
        <v>2.2400000000000002</v>
      </c>
      <c r="AP14" s="305"/>
      <c r="AQ14" s="307">
        <v>7330.32</v>
      </c>
      <c r="AR14" s="307">
        <v>16200</v>
      </c>
      <c r="AS14" s="308">
        <v>2.21</v>
      </c>
      <c r="AT14" s="305"/>
      <c r="AU14" s="307"/>
      <c r="AV14" s="187">
        <v>14000</v>
      </c>
      <c r="AW14" s="308"/>
      <c r="AX14" s="305"/>
      <c r="AY14" s="307"/>
      <c r="AZ14" s="307">
        <v>14000</v>
      </c>
      <c r="BA14" s="308"/>
      <c r="BB14" s="878"/>
    </row>
    <row r="15" spans="1:54" x14ac:dyDescent="0.15">
      <c r="A15" s="69">
        <v>12</v>
      </c>
      <c r="B15" s="130" t="s">
        <v>243</v>
      </c>
      <c r="C15" s="274">
        <v>8100</v>
      </c>
      <c r="D15" s="316">
        <v>1.93</v>
      </c>
      <c r="E15" s="185">
        <v>6700</v>
      </c>
      <c r="F15" s="185"/>
      <c r="G15" s="317">
        <v>2.44</v>
      </c>
      <c r="H15" s="274"/>
      <c r="I15" s="185"/>
      <c r="J15" s="318">
        <v>2.44</v>
      </c>
      <c r="K15" s="188">
        <f t="shared" si="0"/>
        <v>3319.6721311475412</v>
      </c>
      <c r="L15" s="185">
        <v>8100</v>
      </c>
      <c r="M15" s="319">
        <v>2.44</v>
      </c>
      <c r="N15" s="320"/>
      <c r="O15" s="321">
        <f t="shared" si="1"/>
        <v>3235.2941176470586</v>
      </c>
      <c r="P15" s="185">
        <v>8800</v>
      </c>
      <c r="Q15" s="319">
        <v>2.72</v>
      </c>
      <c r="R15" s="320"/>
      <c r="S15" s="321">
        <v>4286</v>
      </c>
      <c r="T15" s="185">
        <v>12300</v>
      </c>
      <c r="U15" s="319">
        <v>2.87</v>
      </c>
      <c r="V15" s="320"/>
      <c r="W15" s="321">
        <v>3460</v>
      </c>
      <c r="X15" s="185">
        <v>10000</v>
      </c>
      <c r="Y15" s="319">
        <v>2.89</v>
      </c>
      <c r="Z15" s="320"/>
      <c r="AA15" s="322">
        <v>3262</v>
      </c>
      <c r="AB15" s="323">
        <v>9200</v>
      </c>
      <c r="AC15" s="324">
        <v>2.82</v>
      </c>
      <c r="AD15" s="188"/>
      <c r="AE15" s="326">
        <v>2815.53</v>
      </c>
      <c r="AF15" s="307">
        <v>8700</v>
      </c>
      <c r="AG15" s="308">
        <v>3.09</v>
      </c>
      <c r="AH15" s="305"/>
      <c r="AI15" s="307">
        <v>2710</v>
      </c>
      <c r="AJ15" s="307">
        <v>5800</v>
      </c>
      <c r="AK15" s="308">
        <v>2.14</v>
      </c>
      <c r="AL15" s="305"/>
      <c r="AM15" s="307">
        <v>5437.79</v>
      </c>
      <c r="AN15" s="307">
        <v>11800</v>
      </c>
      <c r="AO15" s="308">
        <v>2.17</v>
      </c>
      <c r="AP15" s="305"/>
      <c r="AQ15" s="307">
        <v>14193.55</v>
      </c>
      <c r="AR15" s="307">
        <v>26400</v>
      </c>
      <c r="AS15" s="308">
        <v>1.86</v>
      </c>
      <c r="AT15" s="305"/>
      <c r="AU15" s="307"/>
      <c r="AV15" s="187">
        <v>22300</v>
      </c>
      <c r="AW15" s="308"/>
      <c r="AX15" s="305"/>
      <c r="AY15" s="307"/>
      <c r="AZ15" s="307">
        <v>22300</v>
      </c>
      <c r="BA15" s="308"/>
      <c r="BB15" s="878"/>
    </row>
    <row r="16" spans="1:54" x14ac:dyDescent="0.15">
      <c r="A16" s="435">
        <v>13</v>
      </c>
      <c r="B16" s="436" t="s">
        <v>399</v>
      </c>
      <c r="C16" s="327"/>
      <c r="D16" s="290"/>
      <c r="E16" s="327"/>
      <c r="F16" s="327"/>
      <c r="G16" s="290"/>
      <c r="H16" s="327"/>
      <c r="I16" s="327"/>
      <c r="J16" s="290"/>
      <c r="K16" s="327"/>
      <c r="L16" s="327"/>
      <c r="M16" s="290"/>
      <c r="N16" s="327"/>
      <c r="O16" s="327"/>
      <c r="P16" s="327"/>
      <c r="Q16" s="290"/>
      <c r="R16" s="327"/>
      <c r="S16" s="327"/>
      <c r="T16" s="327"/>
      <c r="U16" s="290"/>
      <c r="V16" s="327"/>
      <c r="W16" s="327"/>
      <c r="X16" s="327"/>
      <c r="Y16" s="290"/>
      <c r="Z16" s="327"/>
      <c r="AA16" s="327"/>
      <c r="AB16" s="327"/>
      <c r="AC16" s="290"/>
      <c r="AD16" s="327"/>
      <c r="AE16" s="437">
        <v>1978.72</v>
      </c>
      <c r="AF16" s="399">
        <v>9300</v>
      </c>
      <c r="AG16" s="400">
        <v>4.7</v>
      </c>
      <c r="AH16" s="320"/>
      <c r="AI16" s="399">
        <v>7215</v>
      </c>
      <c r="AJ16" s="399">
        <v>21500</v>
      </c>
      <c r="AK16" s="400">
        <v>2.98</v>
      </c>
      <c r="AL16" s="320"/>
      <c r="AM16" s="399">
        <v>6717.95</v>
      </c>
      <c r="AN16" s="399">
        <v>13100</v>
      </c>
      <c r="AO16" s="400">
        <v>1.95</v>
      </c>
      <c r="AP16" s="320"/>
      <c r="AQ16" s="399">
        <v>10454.549999999999</v>
      </c>
      <c r="AR16" s="399">
        <v>18400</v>
      </c>
      <c r="AS16" s="400">
        <v>1.76</v>
      </c>
      <c r="AT16" s="320"/>
      <c r="AU16" s="399"/>
      <c r="AV16" s="188">
        <v>13500</v>
      </c>
      <c r="AW16" s="400"/>
      <c r="AX16" s="320"/>
      <c r="AY16" s="323"/>
      <c r="AZ16" s="323">
        <v>13500</v>
      </c>
      <c r="BA16" s="324"/>
      <c r="BB16" s="880"/>
    </row>
    <row r="17" spans="1:54" x14ac:dyDescent="0.15">
      <c r="C17" s="186"/>
      <c r="D17" s="328"/>
      <c r="E17" s="186"/>
      <c r="F17" s="186"/>
      <c r="G17" s="186"/>
      <c r="H17" s="186"/>
      <c r="I17" s="186"/>
      <c r="J17" s="186"/>
      <c r="K17" s="186"/>
      <c r="L17" s="186"/>
      <c r="M17" s="328"/>
      <c r="N17" s="186"/>
      <c r="AY17" s="118"/>
      <c r="AZ17" s="118"/>
      <c r="BA17" s="118"/>
      <c r="BB17" s="118"/>
    </row>
    <row r="18" spans="1:54" x14ac:dyDescent="0.15">
      <c r="A18" s="119">
        <v>13</v>
      </c>
      <c r="B18" s="43" t="s">
        <v>244</v>
      </c>
      <c r="C18" s="329">
        <v>5100</v>
      </c>
      <c r="D18" s="328"/>
      <c r="E18" s="330">
        <v>5100</v>
      </c>
      <c r="F18" s="186"/>
      <c r="G18" s="186"/>
      <c r="H18" s="330">
        <v>4960</v>
      </c>
      <c r="I18" s="186"/>
      <c r="J18" s="186"/>
      <c r="K18" s="331">
        <v>4610</v>
      </c>
      <c r="L18" s="186"/>
      <c r="M18" s="186"/>
      <c r="N18" s="186"/>
      <c r="O18" s="331">
        <v>4560</v>
      </c>
      <c r="S18" s="332">
        <v>4590</v>
      </c>
      <c r="T18" t="s">
        <v>245</v>
      </c>
      <c r="W18" s="331">
        <v>4860</v>
      </c>
      <c r="AA18" s="333">
        <v>4850</v>
      </c>
      <c r="AE18" s="333">
        <v>4660</v>
      </c>
      <c r="AI18" s="333">
        <v>4510</v>
      </c>
      <c r="AM18" s="333">
        <v>5120</v>
      </c>
      <c r="AQ18" s="333">
        <v>6490</v>
      </c>
      <c r="AU18" s="776">
        <v>5530</v>
      </c>
      <c r="AY18" s="881">
        <v>5530</v>
      </c>
      <c r="AZ18" s="118"/>
      <c r="BA18" s="118"/>
      <c r="BB18" s="118"/>
    </row>
    <row r="19" spans="1:54" x14ac:dyDescent="0.15">
      <c r="A19" s="122">
        <v>14</v>
      </c>
      <c r="B19" s="61" t="s">
        <v>246</v>
      </c>
      <c r="C19" s="334">
        <v>8090</v>
      </c>
      <c r="D19" s="328"/>
      <c r="E19" s="335">
        <f>K19</f>
        <v>9400</v>
      </c>
      <c r="F19" s="186"/>
      <c r="G19" s="186"/>
      <c r="H19" s="335">
        <v>7780</v>
      </c>
      <c r="I19" s="186"/>
      <c r="J19" s="186"/>
      <c r="K19" s="336">
        <v>9400</v>
      </c>
      <c r="L19" s="186"/>
      <c r="M19" s="186"/>
      <c r="N19" s="186"/>
      <c r="O19" s="336">
        <v>9720</v>
      </c>
      <c r="S19" s="337">
        <v>9300</v>
      </c>
      <c r="T19" t="s">
        <v>245</v>
      </c>
      <c r="W19" s="336">
        <v>9840</v>
      </c>
      <c r="AA19" s="338">
        <v>9820</v>
      </c>
      <c r="AE19" s="338">
        <v>9860</v>
      </c>
      <c r="AI19" s="338">
        <v>9760</v>
      </c>
      <c r="AM19" s="338">
        <v>11220</v>
      </c>
      <c r="AQ19" s="338">
        <v>12040</v>
      </c>
      <c r="AU19" s="777">
        <v>10190</v>
      </c>
      <c r="AY19" s="882">
        <v>10190</v>
      </c>
      <c r="AZ19" s="118"/>
      <c r="BA19" s="118"/>
      <c r="BB19" s="118"/>
    </row>
    <row r="20" spans="1:54" x14ac:dyDescent="0.15">
      <c r="A20" s="128" t="s">
        <v>400</v>
      </c>
      <c r="B20" s="67" t="s">
        <v>110</v>
      </c>
      <c r="C20" s="339">
        <f>C18+C19</f>
        <v>13190</v>
      </c>
      <c r="D20" s="328"/>
      <c r="E20" s="339">
        <v>8090</v>
      </c>
      <c r="F20" s="186"/>
      <c r="G20" s="186"/>
      <c r="H20" s="339">
        <f>H18+H19</f>
        <v>12740</v>
      </c>
      <c r="I20" s="186"/>
      <c r="J20" s="186"/>
      <c r="K20" s="339">
        <f>K18+K19</f>
        <v>14010</v>
      </c>
      <c r="L20" s="186"/>
      <c r="M20" s="186"/>
      <c r="N20" s="186"/>
      <c r="O20" s="339">
        <f>O18+O19</f>
        <v>14280</v>
      </c>
      <c r="S20" s="336">
        <f>S18+S19</f>
        <v>13890</v>
      </c>
      <c r="W20" s="339">
        <f>W18+W19</f>
        <v>14700</v>
      </c>
      <c r="AA20" s="339">
        <f>AA18+AA19</f>
        <v>14670</v>
      </c>
      <c r="AE20" s="339">
        <f>AE18+AE19</f>
        <v>14520</v>
      </c>
      <c r="AI20" s="339">
        <f>AI18+AI19</f>
        <v>14270</v>
      </c>
      <c r="AM20" s="339">
        <f>AM18+AM19</f>
        <v>16340</v>
      </c>
      <c r="AQ20" s="339">
        <f>AQ18+AQ19</f>
        <v>18530</v>
      </c>
      <c r="AU20" s="778">
        <f>AU18+AU19</f>
        <v>15720</v>
      </c>
      <c r="AY20" s="882">
        <f>AY18+AY19</f>
        <v>15720</v>
      </c>
      <c r="AZ20" s="118"/>
      <c r="BA20" s="118"/>
      <c r="BB20" s="118"/>
    </row>
    <row r="21" spans="1:54" x14ac:dyDescent="0.15">
      <c r="AY21" s="118"/>
      <c r="AZ21" s="118"/>
      <c r="BA21" s="118"/>
      <c r="BB21" s="118"/>
    </row>
    <row r="22" spans="1:54" x14ac:dyDescent="0.15">
      <c r="A22" s="128"/>
      <c r="B22" s="67" t="s">
        <v>247</v>
      </c>
      <c r="C22" s="340">
        <v>2440</v>
      </c>
      <c r="E22" s="131">
        <f>K22</f>
        <v>2440</v>
      </c>
      <c r="H22" s="131">
        <f>K22</f>
        <v>2440</v>
      </c>
      <c r="K22" s="339">
        <v>2440</v>
      </c>
      <c r="L22" s="186" t="s">
        <v>245</v>
      </c>
      <c r="O22" s="341">
        <v>2440</v>
      </c>
      <c r="P22" s="186" t="s">
        <v>245</v>
      </c>
      <c r="S22" s="341">
        <v>2440</v>
      </c>
      <c r="T22" s="186" t="s">
        <v>245</v>
      </c>
      <c r="W22" s="341">
        <v>2440</v>
      </c>
      <c r="X22" s="186" t="s">
        <v>245</v>
      </c>
      <c r="AA22" s="341">
        <f>ROUND(AA24*W22/$W$24,0)</f>
        <v>2303</v>
      </c>
      <c r="AB22" s="186" t="s">
        <v>245</v>
      </c>
      <c r="AE22" s="341">
        <f>ROUND(AE24*AA22/$W$24,0)</f>
        <v>2090</v>
      </c>
      <c r="AF22" s="186" t="s">
        <v>245</v>
      </c>
      <c r="AI22" s="341">
        <f>ROUND(AI24*AE22/$W$24,0)</f>
        <v>1862</v>
      </c>
      <c r="AJ22" s="186" t="s">
        <v>245</v>
      </c>
      <c r="AM22" s="341">
        <f>ROUND(AM24*AI22/$W$24,0)</f>
        <v>1659</v>
      </c>
      <c r="AN22" s="186" t="s">
        <v>245</v>
      </c>
      <c r="AQ22" s="341">
        <f>ROUND(AQ24*AM22/$W$24,0)</f>
        <v>1478</v>
      </c>
      <c r="AR22" s="186" t="s">
        <v>245</v>
      </c>
      <c r="AU22" s="829">
        <f>AQ22</f>
        <v>1478</v>
      </c>
      <c r="AV22" s="186" t="s">
        <v>245</v>
      </c>
      <c r="AY22" s="883">
        <f>AU22</f>
        <v>1478</v>
      </c>
      <c r="AZ22" s="884" t="s">
        <v>245</v>
      </c>
      <c r="BA22" s="118"/>
      <c r="BB22" s="118"/>
    </row>
    <row r="23" spans="1:54" x14ac:dyDescent="0.15">
      <c r="A23" s="128"/>
      <c r="B23" s="67" t="s">
        <v>248</v>
      </c>
      <c r="C23" s="132"/>
      <c r="E23" s="133">
        <f>K23</f>
        <v>13180</v>
      </c>
      <c r="H23" s="133">
        <f>K23</f>
        <v>13180</v>
      </c>
      <c r="K23" s="342">
        <v>13180</v>
      </c>
      <c r="O23" s="342">
        <v>13580</v>
      </c>
      <c r="S23" s="343">
        <v>13590</v>
      </c>
      <c r="W23" s="343">
        <v>13580</v>
      </c>
      <c r="AA23" s="341">
        <f>AA24-AA22</f>
        <v>12817</v>
      </c>
      <c r="AE23" s="341">
        <f>AE24-AE22</f>
        <v>12450</v>
      </c>
      <c r="AI23" s="341">
        <f>AI24-AI22</f>
        <v>12408</v>
      </c>
      <c r="AM23" s="341">
        <f>AM24-AM22</f>
        <v>12611</v>
      </c>
      <c r="AQ23" s="341">
        <f>AQ24-AQ22</f>
        <v>12792</v>
      </c>
      <c r="AU23" s="779">
        <v>11070</v>
      </c>
      <c r="AY23" s="885">
        <v>11070</v>
      </c>
      <c r="AZ23" s="118"/>
      <c r="BA23" s="118"/>
      <c r="BB23" s="118"/>
    </row>
    <row r="24" spans="1:54" x14ac:dyDescent="0.15">
      <c r="E24" s="68">
        <f>E22+E23</f>
        <v>15620</v>
      </c>
      <c r="H24" s="68">
        <f>H22+H23</f>
        <v>15620</v>
      </c>
      <c r="K24" s="68">
        <f>K23+K22</f>
        <v>15620</v>
      </c>
      <c r="O24" s="68">
        <f>O23+O22</f>
        <v>16020</v>
      </c>
      <c r="S24" s="68">
        <f>S23+S22</f>
        <v>16030</v>
      </c>
      <c r="W24" s="68">
        <f>W22+W23</f>
        <v>16020</v>
      </c>
      <c r="AA24" s="134">
        <v>15120</v>
      </c>
      <c r="AB24" s="68" t="s">
        <v>245</v>
      </c>
      <c r="AE24" s="134">
        <v>14540</v>
      </c>
      <c r="AF24" s="68" t="s">
        <v>245</v>
      </c>
      <c r="AI24" s="134">
        <v>14270</v>
      </c>
      <c r="AJ24" s="68" t="s">
        <v>245</v>
      </c>
      <c r="AM24" s="134">
        <v>14270</v>
      </c>
      <c r="AN24" s="68" t="s">
        <v>245</v>
      </c>
      <c r="AQ24" s="134">
        <v>14270</v>
      </c>
      <c r="AR24" s="68" t="s">
        <v>245</v>
      </c>
      <c r="AU24" s="780" t="s">
        <v>245</v>
      </c>
      <c r="AV24" s="68" t="s">
        <v>245</v>
      </c>
      <c r="AY24" s="780" t="s">
        <v>245</v>
      </c>
      <c r="AZ24" s="68" t="s">
        <v>245</v>
      </c>
    </row>
    <row r="26" spans="1:54" x14ac:dyDescent="0.15">
      <c r="B26" t="s">
        <v>249</v>
      </c>
    </row>
    <row r="27" spans="1:54" x14ac:dyDescent="0.15">
      <c r="B27" s="135" t="s">
        <v>401</v>
      </c>
      <c r="C27" s="43"/>
      <c r="D27" s="43"/>
      <c r="E27" s="136">
        <v>5969</v>
      </c>
      <c r="F27" s="59">
        <v>10241</v>
      </c>
      <c r="G27" s="137">
        <f>E27*F27/G4</f>
        <v>37047593.333333336</v>
      </c>
      <c r="H27" s="136">
        <v>6724</v>
      </c>
      <c r="I27" s="59">
        <v>10122</v>
      </c>
      <c r="J27" s="137">
        <f>H27*I27/J4</f>
        <v>41248683.63636364</v>
      </c>
      <c r="K27" s="59">
        <v>6712</v>
      </c>
      <c r="L27" s="59">
        <v>11939</v>
      </c>
      <c r="M27" s="137">
        <f>K27*L27/M4</f>
        <v>48566404.848484851</v>
      </c>
      <c r="N27" s="120"/>
      <c r="O27" s="59">
        <v>6765.701</v>
      </c>
      <c r="P27" s="59">
        <v>11369.04761904762</v>
      </c>
      <c r="Q27" s="137">
        <f>O27*P27/Q4</f>
        <v>45785462.407879829</v>
      </c>
      <c r="R27" s="43"/>
      <c r="S27" s="136">
        <v>6134</v>
      </c>
      <c r="T27" s="59">
        <v>12147</v>
      </c>
      <c r="U27" s="137">
        <f>S27*T27/U4</f>
        <v>44351010.714285716</v>
      </c>
      <c r="V27" s="120"/>
      <c r="W27" s="59">
        <v>7422</v>
      </c>
      <c r="X27" s="59">
        <v>12176</v>
      </c>
      <c r="Y27" s="137">
        <f>W27*X27/Y4</f>
        <v>53158983.529411763</v>
      </c>
      <c r="Z27" s="120"/>
      <c r="AA27" s="59">
        <v>6726</v>
      </c>
      <c r="AB27" s="59">
        <v>12384</v>
      </c>
      <c r="AC27" s="137">
        <f>AA27*AB27/AC4</f>
        <v>48427200</v>
      </c>
      <c r="AD27" s="120"/>
      <c r="AE27" s="59">
        <v>6784</v>
      </c>
      <c r="AF27" s="59">
        <v>12839.51</v>
      </c>
      <c r="AG27" s="137">
        <f>AE27*AF27/AG4</f>
        <v>53767429.530864194</v>
      </c>
      <c r="AH27" s="43"/>
      <c r="AI27" s="136">
        <v>6572</v>
      </c>
      <c r="AJ27" s="59">
        <v>12083</v>
      </c>
      <c r="AK27" s="137">
        <f>AI27*AJ27/AK4</f>
        <v>47267545.238095239</v>
      </c>
      <c r="AL27" s="43"/>
      <c r="AM27" s="136">
        <v>6250.8720000000003</v>
      </c>
      <c r="AN27" s="152">
        <v>14267.52</v>
      </c>
      <c r="AO27" s="255">
        <f>AM27*AN27/AO4</f>
        <v>56805376.609834403</v>
      </c>
      <c r="AP27" s="43"/>
      <c r="AQ27" s="136">
        <v>3125.4360000000001</v>
      </c>
      <c r="AR27" s="152">
        <v>14709.68</v>
      </c>
      <c r="AS27" s="255">
        <f>AQ27*AR27/AS4</f>
        <v>29660750.593858067</v>
      </c>
      <c r="AT27" s="120"/>
      <c r="AU27" s="136"/>
      <c r="AV27" s="152"/>
      <c r="AW27" s="255"/>
      <c r="AX27" s="120"/>
      <c r="AY27" s="136"/>
      <c r="AZ27" s="152"/>
      <c r="BA27" s="255"/>
      <c r="BB27" s="120"/>
    </row>
    <row r="28" spans="1:54" x14ac:dyDescent="0.15">
      <c r="B28" s="138" t="s">
        <v>235</v>
      </c>
      <c r="E28" s="139">
        <v>3451</v>
      </c>
      <c r="F28" s="68">
        <v>12365</v>
      </c>
      <c r="G28" s="140">
        <f>E28*F28/G5</f>
        <v>27889944.444444444</v>
      </c>
      <c r="H28" s="139">
        <v>3339</v>
      </c>
      <c r="I28" s="68">
        <v>12308</v>
      </c>
      <c r="J28" s="140">
        <f>H28*I28/J5</f>
        <v>26860400</v>
      </c>
      <c r="K28" s="68">
        <v>2892</v>
      </c>
      <c r="L28" s="68">
        <v>14641</v>
      </c>
      <c r="M28" s="140">
        <f>K28*L28/M5</f>
        <v>27674360.784313723</v>
      </c>
      <c r="N28" s="130"/>
      <c r="O28" s="68">
        <v>3309.6969999999997</v>
      </c>
      <c r="P28" s="68">
        <v>15263.157894736842</v>
      </c>
      <c r="Q28" s="140">
        <f>O28*P28/Q5</f>
        <v>33234492.036011074</v>
      </c>
      <c r="S28" s="139">
        <v>3355</v>
      </c>
      <c r="T28" s="68">
        <v>16809</v>
      </c>
      <c r="U28" s="140">
        <f>S28*T28/U5</f>
        <v>39995882.978723407</v>
      </c>
      <c r="V28" s="130"/>
      <c r="W28" s="68">
        <v>3579</v>
      </c>
      <c r="X28" s="68">
        <v>16169</v>
      </c>
      <c r="Y28" s="140">
        <f>W28*X28/Y5</f>
        <v>37577175.974025972</v>
      </c>
      <c r="Z28" s="130"/>
      <c r="AA28" s="68">
        <v>3503</v>
      </c>
      <c r="AB28" s="68">
        <v>16218</v>
      </c>
      <c r="AC28" s="140">
        <f>AA28*AB28/AC5</f>
        <v>36417726.92307692</v>
      </c>
      <c r="AD28" s="130"/>
      <c r="AE28" s="68">
        <v>3434</v>
      </c>
      <c r="AF28" s="68">
        <v>17284.77</v>
      </c>
      <c r="AG28" s="140">
        <f>AE28*AF28/AG5</f>
        <v>39308543.165562913</v>
      </c>
      <c r="AI28" s="139">
        <v>3418</v>
      </c>
      <c r="AJ28" s="68">
        <v>16225</v>
      </c>
      <c r="AK28" s="140">
        <f>AI28*AJ28/AK5</f>
        <v>36726523.178807944</v>
      </c>
      <c r="AM28" s="139">
        <v>3395.8609999999999</v>
      </c>
      <c r="AN28" s="50">
        <v>20454.55</v>
      </c>
      <c r="AO28" s="268">
        <f>AM28*AN28/AO5</f>
        <v>52621824.710265152</v>
      </c>
      <c r="AQ28" s="139">
        <v>1697.9304999999999</v>
      </c>
      <c r="AR28" s="50">
        <v>21654.14</v>
      </c>
      <c r="AS28" s="268">
        <f>AQ28*AR28/AS5</f>
        <v>27644529.89268421</v>
      </c>
      <c r="AT28" s="130"/>
      <c r="AU28" s="139"/>
      <c r="AV28" s="50"/>
      <c r="AW28" s="268"/>
      <c r="AX28" s="130"/>
      <c r="AY28" s="139"/>
      <c r="AZ28" s="50"/>
      <c r="BA28" s="268"/>
      <c r="BB28" s="130"/>
    </row>
    <row r="29" spans="1:54" x14ac:dyDescent="0.15">
      <c r="B29" s="138" t="s">
        <v>250</v>
      </c>
      <c r="E29" s="139">
        <v>764</v>
      </c>
      <c r="F29" s="68">
        <v>9149</v>
      </c>
      <c r="G29" s="140">
        <f>E29*F29/G6</f>
        <v>3530220.2020202018</v>
      </c>
      <c r="H29" s="139">
        <v>648</v>
      </c>
      <c r="I29" s="68">
        <v>8252</v>
      </c>
      <c r="J29" s="140">
        <f>H29*I29/J6</f>
        <v>2700654.5454545454</v>
      </c>
      <c r="K29" s="68">
        <v>654</v>
      </c>
      <c r="L29" s="68">
        <v>7928</v>
      </c>
      <c r="M29" s="140">
        <f>K29*L29/M6</f>
        <v>2618642.4242424243</v>
      </c>
      <c r="N29" s="130"/>
      <c r="O29" s="68">
        <v>708.13400000000001</v>
      </c>
      <c r="P29" s="68">
        <v>7773</v>
      </c>
      <c r="Q29" s="140">
        <f>O29*P29/Q6</f>
        <v>2069295.3315789474</v>
      </c>
      <c r="S29" s="139">
        <v>727</v>
      </c>
      <c r="T29" s="68">
        <v>10872</v>
      </c>
      <c r="U29" s="140">
        <f>S29*T29/U6</f>
        <v>4074197.9381443299</v>
      </c>
      <c r="V29" s="130"/>
      <c r="W29" s="68">
        <v>731</v>
      </c>
      <c r="X29" s="68">
        <v>7527</v>
      </c>
      <c r="Y29" s="140">
        <f>W29*X29/Y6</f>
        <v>2227626.3157894737</v>
      </c>
      <c r="Z29" s="130"/>
      <c r="AA29" s="68">
        <v>669</v>
      </c>
      <c r="AB29" s="68">
        <v>6659</v>
      </c>
      <c r="AC29" s="140">
        <f>AA29*AB29/AC6</f>
        <v>1668491.0112359552</v>
      </c>
      <c r="AD29" s="130"/>
      <c r="AE29" s="68">
        <v>687</v>
      </c>
      <c r="AF29" s="68">
        <v>7925</v>
      </c>
      <c r="AG29" s="140">
        <f>AE29*AF29/AG6</f>
        <v>2452466.2162162159</v>
      </c>
      <c r="AI29" s="139">
        <v>660</v>
      </c>
      <c r="AJ29" s="68">
        <v>9275</v>
      </c>
      <c r="AK29" s="140">
        <f>AI29*AJ29/AK6</f>
        <v>2957246.3768115942</v>
      </c>
      <c r="AM29" s="139">
        <v>613.96699999999998</v>
      </c>
      <c r="AN29" s="50">
        <v>11659</v>
      </c>
      <c r="AO29" s="268">
        <f>AM29*AN29/AO6</f>
        <v>3911607.2420765022</v>
      </c>
      <c r="AQ29" s="139">
        <v>306.98349999999999</v>
      </c>
      <c r="AR29" s="50">
        <v>15226</v>
      </c>
      <c r="AS29" s="268">
        <f>AQ29*AR29/AS6</f>
        <v>3095450.8417218542</v>
      </c>
      <c r="AT29" s="130"/>
      <c r="AU29" s="139"/>
      <c r="AV29" s="50"/>
      <c r="AW29" s="268"/>
      <c r="AX29" s="130"/>
      <c r="AY29" s="139"/>
      <c r="AZ29" s="50"/>
      <c r="BA29" s="268"/>
      <c r="BB29" s="130"/>
    </row>
    <row r="30" spans="1:54" x14ac:dyDescent="0.15">
      <c r="B30" s="138" t="s">
        <v>251</v>
      </c>
      <c r="E30" s="139">
        <v>1335</v>
      </c>
      <c r="F30" s="68">
        <v>10000</v>
      </c>
      <c r="G30" s="140">
        <f>E30*F30/G8</f>
        <v>6608910.8910891088</v>
      </c>
      <c r="H30" s="139">
        <v>1305</v>
      </c>
      <c r="I30" s="68">
        <v>9212</v>
      </c>
      <c r="J30" s="140">
        <f>H30*I30/J8</f>
        <v>5951316.8316831682</v>
      </c>
      <c r="K30" s="68">
        <v>1372</v>
      </c>
      <c r="L30" s="68">
        <v>9951</v>
      </c>
      <c r="M30" s="140">
        <f>K30*L30/M8</f>
        <v>6758798.0198019799</v>
      </c>
      <c r="N30" s="130"/>
      <c r="O30" s="68">
        <v>1311.27</v>
      </c>
      <c r="P30" s="68">
        <v>11018.518518518518</v>
      </c>
      <c r="Q30" s="140">
        <f>O30*P30/Q8</f>
        <v>6689005.9156378601</v>
      </c>
      <c r="S30" s="139">
        <v>939</v>
      </c>
      <c r="T30" s="68">
        <v>11420</v>
      </c>
      <c r="U30" s="140">
        <f>S30*T30/U8</f>
        <v>6345195.2662721891</v>
      </c>
      <c r="V30" s="130"/>
      <c r="W30" s="68">
        <v>797</v>
      </c>
      <c r="X30" s="68">
        <v>11179</v>
      </c>
      <c r="Y30" s="140">
        <f>W30*X30/Y8</f>
        <v>4222589.0995260663</v>
      </c>
      <c r="Z30" s="130"/>
      <c r="AA30" s="68">
        <v>813</v>
      </c>
      <c r="AB30" s="68">
        <v>11280</v>
      </c>
      <c r="AC30" s="140">
        <f>AA30*AB30/AC8</f>
        <v>3217768.4210526315</v>
      </c>
      <c r="AD30" s="130"/>
      <c r="AE30" s="68">
        <v>876</v>
      </c>
      <c r="AF30" s="68">
        <v>12089.55</v>
      </c>
      <c r="AG30" s="140">
        <f>AE30*AF30/AG8</f>
        <v>5268878.5074626869</v>
      </c>
      <c r="AI30" s="139">
        <v>764</v>
      </c>
      <c r="AJ30" s="68">
        <v>11530</v>
      </c>
      <c r="AK30" s="140">
        <f>AI30*AJ30/AK8</f>
        <v>4813617.486338798</v>
      </c>
      <c r="AM30" s="139">
        <v>761.19500000000005</v>
      </c>
      <c r="AN30" s="50">
        <v>17972.03</v>
      </c>
      <c r="AO30" s="268">
        <f>AM30*AN30/AO8</f>
        <v>9566586.9761188813</v>
      </c>
      <c r="AQ30" s="139">
        <v>380.59750000000003</v>
      </c>
      <c r="AR30" s="50">
        <v>17253.52</v>
      </c>
      <c r="AS30" s="268">
        <f>AQ30*AR30/AS8</f>
        <v>4624398.9987323945</v>
      </c>
      <c r="AT30" s="130"/>
      <c r="AU30" s="139"/>
      <c r="AV30" s="50"/>
      <c r="AW30" s="268"/>
      <c r="AX30" s="130"/>
      <c r="AY30" s="139"/>
      <c r="AZ30" s="50"/>
      <c r="BA30" s="268"/>
      <c r="BB30" s="130"/>
    </row>
    <row r="31" spans="1:54" x14ac:dyDescent="0.15">
      <c r="B31" s="138" t="s">
        <v>398</v>
      </c>
      <c r="E31" s="139">
        <v>0</v>
      </c>
      <c r="F31" s="68">
        <v>10667</v>
      </c>
      <c r="G31" s="140">
        <f>E31*F31/G9</f>
        <v>0</v>
      </c>
      <c r="H31" s="139">
        <v>17</v>
      </c>
      <c r="I31" s="68">
        <v>4667</v>
      </c>
      <c r="J31" s="140">
        <f>H31*I31/J9</f>
        <v>28850.545454545456</v>
      </c>
      <c r="K31" s="68">
        <v>0</v>
      </c>
      <c r="L31" s="68">
        <v>4291</v>
      </c>
      <c r="M31" s="140">
        <f>K31*L31/M9</f>
        <v>0</v>
      </c>
      <c r="N31" s="130"/>
      <c r="O31" s="68">
        <v>0</v>
      </c>
      <c r="P31" s="68">
        <v>3498.5422740524778</v>
      </c>
      <c r="Q31" s="140">
        <f>O31*P31/Q9</f>
        <v>0</v>
      </c>
      <c r="S31" s="139">
        <v>0</v>
      </c>
      <c r="T31" s="68">
        <v>6567</v>
      </c>
      <c r="U31" s="140">
        <f>S31*T31/U9</f>
        <v>0</v>
      </c>
      <c r="V31" s="130"/>
      <c r="W31" s="68">
        <v>0</v>
      </c>
      <c r="X31" s="68">
        <v>4805</v>
      </c>
      <c r="Y31" s="140">
        <f>W31*X31/Y9</f>
        <v>0</v>
      </c>
      <c r="Z31" s="130"/>
      <c r="AA31" s="68">
        <v>0</v>
      </c>
      <c r="AB31" s="68">
        <v>4441</v>
      </c>
      <c r="AC31" s="140">
        <f>AA31*AB31/AC9</f>
        <v>0</v>
      </c>
      <c r="AD31" s="130"/>
      <c r="AE31" s="68">
        <v>0</v>
      </c>
      <c r="AF31" s="68">
        <v>6472.87</v>
      </c>
      <c r="AG31" s="140">
        <f>AE31*AF31/AG9</f>
        <v>0</v>
      </c>
      <c r="AI31" s="139">
        <v>5</v>
      </c>
      <c r="AJ31" s="68">
        <v>7277</v>
      </c>
      <c r="AK31" s="140">
        <f>AI31*AJ31/AK9</f>
        <v>17082.159624413147</v>
      </c>
      <c r="AM31" s="139">
        <v>4.9939999999999998</v>
      </c>
      <c r="AN31" s="50">
        <v>11719.75</v>
      </c>
      <c r="AO31" s="268">
        <f>AM31*AN31/AO9</f>
        <v>37279.255732484075</v>
      </c>
      <c r="AQ31" s="139">
        <v>2.4969999999999999</v>
      </c>
      <c r="AR31" s="50">
        <v>8807.9500000000007</v>
      </c>
      <c r="AS31" s="268">
        <f>AQ31*AR31/AS9</f>
        <v>14565.199437086094</v>
      </c>
      <c r="AT31" s="130"/>
      <c r="AU31" s="139"/>
      <c r="AV31" s="50"/>
      <c r="AW31" s="268"/>
      <c r="AX31" s="130"/>
      <c r="AY31" s="139"/>
      <c r="AZ31" s="50"/>
      <c r="BA31" s="268"/>
      <c r="BB31" s="130"/>
    </row>
    <row r="32" spans="1:54" x14ac:dyDescent="0.15">
      <c r="B32" s="138" t="s">
        <v>252</v>
      </c>
      <c r="E32" s="139">
        <v>263</v>
      </c>
      <c r="F32" s="68">
        <v>5333</v>
      </c>
      <c r="G32" s="140">
        <f>E32*F32/G10</f>
        <v>658487.79342723009</v>
      </c>
      <c r="H32" s="139">
        <v>254</v>
      </c>
      <c r="I32" s="68">
        <v>6575</v>
      </c>
      <c r="J32" s="140">
        <f>H32*I32/J10</f>
        <v>784061.03286384977</v>
      </c>
      <c r="K32" s="68">
        <v>194</v>
      </c>
      <c r="L32" s="68">
        <v>6854</v>
      </c>
      <c r="M32" s="140">
        <f>K32*L32/M10</f>
        <v>624261.03286384977</v>
      </c>
      <c r="N32" s="130"/>
      <c r="O32" s="68">
        <v>231.61299999999997</v>
      </c>
      <c r="P32" s="68">
        <v>5869.5652173913049</v>
      </c>
      <c r="Q32" s="140">
        <f>O32*P32/Q10</f>
        <v>591072.87334593572</v>
      </c>
      <c r="S32" s="139">
        <v>182</v>
      </c>
      <c r="T32" s="68">
        <v>7879</v>
      </c>
      <c r="U32" s="140">
        <f>S32*T32/U10</f>
        <v>869077.5757575758</v>
      </c>
      <c r="V32" s="130"/>
      <c r="W32" s="68">
        <v>112</v>
      </c>
      <c r="X32" s="68">
        <v>6255</v>
      </c>
      <c r="Y32" s="140">
        <f>W32*X32/Y10</f>
        <v>254749.09090909091</v>
      </c>
      <c r="Z32" s="130"/>
      <c r="AA32" s="68">
        <v>186</v>
      </c>
      <c r="AB32" s="68">
        <v>5709</v>
      </c>
      <c r="AC32" s="140">
        <f>AA32*AB32/AC10</f>
        <v>406848.27586206899</v>
      </c>
      <c r="AD32" s="130"/>
      <c r="AE32" s="68">
        <v>221</v>
      </c>
      <c r="AF32" s="68">
        <v>7069.77</v>
      </c>
      <c r="AG32" s="140">
        <f>AE32*AF32/AG10</f>
        <v>726706.59069767455</v>
      </c>
      <c r="AI32" s="139">
        <v>145</v>
      </c>
      <c r="AJ32" s="68">
        <v>8194</v>
      </c>
      <c r="AK32" s="140">
        <f>AI32*AJ32/AK10</f>
        <v>766535.48387096776</v>
      </c>
      <c r="AM32" s="139">
        <v>65.385000000000005</v>
      </c>
      <c r="AN32" s="50">
        <v>9811.32</v>
      </c>
      <c r="AO32" s="268">
        <f>AM32*AN32/AO10</f>
        <v>403467.39509433962</v>
      </c>
      <c r="AQ32" s="139">
        <v>32.692500000000003</v>
      </c>
      <c r="AR32" s="50">
        <v>7654.32</v>
      </c>
      <c r="AS32" s="268">
        <f>AQ32*AR32/AS10</f>
        <v>154468.43</v>
      </c>
      <c r="AT32" s="130"/>
      <c r="AU32" s="139"/>
      <c r="AV32" s="50"/>
      <c r="AW32" s="268"/>
      <c r="AX32" s="130"/>
      <c r="AY32" s="139"/>
      <c r="AZ32" s="50"/>
      <c r="BA32" s="268"/>
      <c r="BB32" s="130"/>
    </row>
    <row r="33" spans="2:54" x14ac:dyDescent="0.15">
      <c r="B33" s="138" t="s">
        <v>253</v>
      </c>
      <c r="E33" s="141">
        <v>1184</v>
      </c>
      <c r="F33" s="60">
        <v>3343</v>
      </c>
      <c r="G33" s="142">
        <f>E33*F33/G11</f>
        <v>1728433.1877729257</v>
      </c>
      <c r="H33" s="139">
        <v>1111</v>
      </c>
      <c r="I33" s="68">
        <v>3083</v>
      </c>
      <c r="J33" s="142">
        <f>H33*I33/J11</f>
        <v>1495726.2008733624</v>
      </c>
      <c r="K33" s="60">
        <v>1053</v>
      </c>
      <c r="L33" s="60">
        <v>3113</v>
      </c>
      <c r="M33" s="142">
        <f>K33*L33/M11</f>
        <v>1431436.2445414846</v>
      </c>
      <c r="N33" s="123"/>
      <c r="O33" s="60">
        <v>1156.5650000000001</v>
      </c>
      <c r="P33" s="60">
        <v>2689</v>
      </c>
      <c r="Q33" s="142">
        <f>O33*P33/Q11</f>
        <v>1248997.3032128513</v>
      </c>
      <c r="R33" s="61"/>
      <c r="S33" s="141">
        <v>800</v>
      </c>
      <c r="T33" s="60">
        <v>3653</v>
      </c>
      <c r="U33" s="142">
        <f>S33*T33/U11</f>
        <v>1660454.5454545454</v>
      </c>
      <c r="V33" s="123"/>
      <c r="W33" s="60">
        <v>945</v>
      </c>
      <c r="X33" s="60">
        <v>2824</v>
      </c>
      <c r="Y33" s="142">
        <f>W33*X33/Y11</f>
        <v>966913.04347826098</v>
      </c>
      <c r="Z33" s="123"/>
      <c r="AA33" s="60">
        <v>765</v>
      </c>
      <c r="AB33" s="60">
        <v>2578</v>
      </c>
      <c r="AC33" s="142">
        <f>AA33*AB33/AC11</f>
        <v>590470.05988023954</v>
      </c>
      <c r="AD33" s="123"/>
      <c r="AE33" s="60">
        <v>800</v>
      </c>
      <c r="AF33" s="60">
        <v>3078.5</v>
      </c>
      <c r="AG33" s="142">
        <f>AE33*AF33/AG11</f>
        <v>1005224.4897959183</v>
      </c>
      <c r="AH33" s="61"/>
      <c r="AI33" s="141">
        <v>630</v>
      </c>
      <c r="AJ33" s="60">
        <v>3926.2</v>
      </c>
      <c r="AK33" s="142">
        <f>AI33*AJ33/AK11</f>
        <v>1189185.576923077</v>
      </c>
      <c r="AL33" s="61"/>
      <c r="AM33" s="141">
        <v>746.62099999999998</v>
      </c>
      <c r="AN33" s="55">
        <v>6893</v>
      </c>
      <c r="AO33" s="270">
        <f>AM33*AN33/AO11</f>
        <v>3196558.1074534161</v>
      </c>
      <c r="AP33" s="61"/>
      <c r="AQ33" s="141">
        <v>373.31049999999999</v>
      </c>
      <c r="AR33" s="55">
        <v>8762.2999999999993</v>
      </c>
      <c r="AS33" s="270">
        <f>AQ33*AR33/AS11</f>
        <v>2240451.0918835616</v>
      </c>
      <c r="AT33" s="123"/>
      <c r="AU33" s="141"/>
      <c r="AV33" s="55"/>
      <c r="AW33" s="270"/>
      <c r="AX33" s="123"/>
      <c r="AY33" s="141"/>
      <c r="AZ33" s="55"/>
      <c r="BA33" s="270"/>
      <c r="BB33" s="123"/>
    </row>
    <row r="34" spans="2:54" x14ac:dyDescent="0.15">
      <c r="B34" s="143" t="s">
        <v>110</v>
      </c>
      <c r="C34" s="67"/>
      <c r="D34" s="67"/>
      <c r="E34" s="141">
        <v>12966</v>
      </c>
      <c r="F34" s="61"/>
      <c r="G34" s="60">
        <f>SUM(G27:G33)</f>
        <v>77463589.852087244</v>
      </c>
      <c r="H34" s="144">
        <v>13398</v>
      </c>
      <c r="I34" s="67"/>
      <c r="J34" s="142">
        <f>SUM(J27:J33)</f>
        <v>79069692.792693123</v>
      </c>
      <c r="K34" s="60">
        <v>12877</v>
      </c>
      <c r="L34" s="61"/>
      <c r="M34" s="142">
        <f>SUM(M27:M33)</f>
        <v>87673903.354248315</v>
      </c>
      <c r="N34" s="123"/>
      <c r="O34" s="60">
        <v>13482.98</v>
      </c>
      <c r="P34" s="61"/>
      <c r="Q34" s="142">
        <f>SUM(Q27:Q33)</f>
        <v>89618325.867666498</v>
      </c>
      <c r="R34" s="61"/>
      <c r="S34" s="141">
        <v>12137</v>
      </c>
      <c r="T34" s="61"/>
      <c r="U34" s="142">
        <f>SUM(U27:U33)</f>
        <v>97295819.018637761</v>
      </c>
      <c r="V34" s="123"/>
      <c r="W34" s="60">
        <v>13586</v>
      </c>
      <c r="X34" s="61"/>
      <c r="Y34" s="142">
        <f>SUM(Y27:Y33)</f>
        <v>98408037.053140625</v>
      </c>
      <c r="Z34" s="123"/>
      <c r="AA34" s="60">
        <v>12662</v>
      </c>
      <c r="AB34" s="61"/>
      <c r="AC34" s="142">
        <f>SUM(AC27:AC33)</f>
        <v>90728504.691107824</v>
      </c>
      <c r="AD34" s="123"/>
      <c r="AE34" s="60">
        <v>12802</v>
      </c>
      <c r="AF34" s="61"/>
      <c r="AG34" s="142">
        <f>SUM(AG27:AG33)</f>
        <v>102529248.50059961</v>
      </c>
      <c r="AH34" s="123"/>
      <c r="AI34" s="60">
        <v>12194</v>
      </c>
      <c r="AJ34" s="61"/>
      <c r="AK34" s="142">
        <f>SUM(AK27:AK33)</f>
        <v>93737735.500472024</v>
      </c>
      <c r="AL34" s="123"/>
      <c r="AM34" s="144">
        <v>11838.895</v>
      </c>
      <c r="AN34" s="67"/>
      <c r="AO34" s="174">
        <f>SUM(AO27:AO33)</f>
        <v>126542700.29657517</v>
      </c>
      <c r="AP34" s="123"/>
      <c r="AQ34" s="144">
        <v>5919.4475000000002</v>
      </c>
      <c r="AR34" s="67"/>
      <c r="AS34" s="174">
        <f>SUM(AS27:AS33)</f>
        <v>67434615.048317179</v>
      </c>
      <c r="AT34" s="123"/>
      <c r="AU34" s="144"/>
      <c r="AV34" s="67"/>
      <c r="AW34" s="174"/>
      <c r="AX34" s="123"/>
      <c r="AY34" s="144"/>
      <c r="AZ34" s="67"/>
      <c r="BA34" s="174"/>
      <c r="BB34" s="123"/>
    </row>
    <row r="35" spans="2:54" x14ac:dyDescent="0.15">
      <c r="G35" s="511">
        <f>G34/E34</f>
        <v>5974.3629378441492</v>
      </c>
      <c r="J35" s="68">
        <f>J34/H34</f>
        <v>5901.6041791829466</v>
      </c>
      <c r="M35" s="68">
        <f>M34/K34</f>
        <v>6808.5659201870249</v>
      </c>
      <c r="Q35" s="68">
        <f>Q34/O34</f>
        <v>6646.7743679562309</v>
      </c>
      <c r="U35" s="68">
        <f>U34/S34</f>
        <v>8016.4636251658367</v>
      </c>
      <c r="Y35" s="68">
        <f>Y34/W34</f>
        <v>7243.3414583498179</v>
      </c>
      <c r="AC35" s="68">
        <f>AC34/AA34</f>
        <v>7165.4165764577338</v>
      </c>
      <c r="AG35" s="68">
        <f>AG34/AE34</f>
        <v>8008.8461568973289</v>
      </c>
      <c r="AK35" s="68">
        <f>AK34/AI34</f>
        <v>7687.2015335797951</v>
      </c>
      <c r="AO35" s="68">
        <f>AO34/AM34</f>
        <v>10688.725619796034</v>
      </c>
      <c r="AS35" s="68">
        <f>AS34/AQ34</f>
        <v>11392.045465107542</v>
      </c>
      <c r="AW35" s="68"/>
      <c r="BA35" s="68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R78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R9" sqref="R9"/>
    </sheetView>
  </sheetViews>
  <sheetFormatPr defaultColWidth="9" defaultRowHeight="13.5" x14ac:dyDescent="0.15"/>
  <cols>
    <col min="1" max="1" width="6.25" style="158" customWidth="1"/>
    <col min="2" max="2" width="13.5" style="158" customWidth="1"/>
    <col min="3" max="15" width="11" style="158" customWidth="1"/>
    <col min="16" max="16384" width="9" style="158"/>
  </cols>
  <sheetData>
    <row r="1" spans="1:18" x14ac:dyDescent="0.15">
      <c r="A1" s="156" t="s">
        <v>500</v>
      </c>
      <c r="B1" s="211"/>
      <c r="C1" s="31"/>
      <c r="D1" s="31"/>
      <c r="E1" s="31"/>
      <c r="G1" s="31"/>
      <c r="I1" s="31" t="s">
        <v>171</v>
      </c>
      <c r="M1" s="159" t="s">
        <v>168</v>
      </c>
      <c r="N1" s="159"/>
      <c r="O1" s="910" t="s">
        <v>2239</v>
      </c>
      <c r="P1" s="211"/>
    </row>
    <row r="2" spans="1:18" x14ac:dyDescent="0.15">
      <c r="A2" s="936" t="s">
        <v>320</v>
      </c>
      <c r="B2" s="937"/>
      <c r="C2" s="215"/>
      <c r="D2" s="157"/>
      <c r="E2" s="157"/>
      <c r="F2" s="157"/>
      <c r="G2" s="157"/>
      <c r="H2" s="157"/>
      <c r="I2" s="193" t="s">
        <v>319</v>
      </c>
      <c r="J2" s="193"/>
      <c r="K2" s="193"/>
      <c r="L2" s="193"/>
      <c r="M2" s="193"/>
      <c r="N2" s="193"/>
      <c r="O2" s="193"/>
      <c r="P2" s="213"/>
    </row>
    <row r="3" spans="1:18" x14ac:dyDescent="0.15">
      <c r="A3" s="938"/>
      <c r="B3" s="939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392</v>
      </c>
      <c r="K3" s="92" t="s">
        <v>459</v>
      </c>
      <c r="L3" s="92" t="s">
        <v>450</v>
      </c>
      <c r="M3" s="92" t="s">
        <v>514</v>
      </c>
      <c r="N3" s="234" t="s">
        <v>2170</v>
      </c>
      <c r="O3" s="234" t="s">
        <v>2197</v>
      </c>
      <c r="P3" s="7" t="s">
        <v>2206</v>
      </c>
    </row>
    <row r="4" spans="1:18" x14ac:dyDescent="0.15">
      <c r="A4" s="202"/>
      <c r="B4" s="194" t="s">
        <v>270</v>
      </c>
      <c r="C4" s="216">
        <f>SUM(C5:C14)</f>
        <v>994382</v>
      </c>
      <c r="D4" s="190">
        <f t="shared" ref="D4:H4" si="0">SUM(D5:D14)</f>
        <v>996948</v>
      </c>
      <c r="E4" s="190">
        <f t="shared" si="0"/>
        <v>1001299</v>
      </c>
      <c r="F4" s="190">
        <f t="shared" si="0"/>
        <v>1035737</v>
      </c>
      <c r="G4" s="190">
        <f t="shared" si="0"/>
        <v>993059</v>
      </c>
      <c r="H4" s="190">
        <f t="shared" si="0"/>
        <v>1173797</v>
      </c>
      <c r="I4" s="190">
        <f t="shared" ref="I4:J4" si="1">SUM(I5:I14)</f>
        <v>1225568</v>
      </c>
      <c r="J4" s="190">
        <f t="shared" si="1"/>
        <v>1283752</v>
      </c>
      <c r="K4" s="190">
        <f t="shared" ref="K4:L4" si="2">SUM(K5:K14)</f>
        <v>1236104</v>
      </c>
      <c r="L4" s="190">
        <f t="shared" si="2"/>
        <v>1231044</v>
      </c>
      <c r="M4" s="190">
        <f t="shared" ref="M4" si="3">SUM(M5:M14)</f>
        <v>625734</v>
      </c>
      <c r="N4" s="190">
        <f t="shared" ref="N4:O4" si="4">SUM(N5:N14)</f>
        <v>822919.92668599996</v>
      </c>
      <c r="O4" s="190">
        <f t="shared" si="4"/>
        <v>1142730.063817</v>
      </c>
      <c r="P4" s="512">
        <f>ROUND(( O4-N4)/N4*100,1)</f>
        <v>38.9</v>
      </c>
    </row>
    <row r="5" spans="1:18" x14ac:dyDescent="0.15">
      <c r="A5" s="200"/>
      <c r="B5" s="194" t="s">
        <v>122</v>
      </c>
      <c r="C5" s="216">
        <f>C16</f>
        <v>270391</v>
      </c>
      <c r="D5" s="190">
        <f t="shared" ref="D5:H5" si="5">D16</f>
        <v>272182</v>
      </c>
      <c r="E5" s="190">
        <f t="shared" si="5"/>
        <v>282956</v>
      </c>
      <c r="F5" s="190">
        <f t="shared" si="5"/>
        <v>303144</v>
      </c>
      <c r="G5" s="190">
        <f t="shared" si="5"/>
        <v>297367</v>
      </c>
      <c r="H5" s="190">
        <f t="shared" si="5"/>
        <v>341858</v>
      </c>
      <c r="I5" s="190">
        <f t="shared" ref="I5:J5" si="6">I16</f>
        <v>360723</v>
      </c>
      <c r="J5" s="190">
        <f t="shared" si="6"/>
        <v>403169</v>
      </c>
      <c r="K5" s="190">
        <f t="shared" ref="K5:L5" si="7">K16</f>
        <v>352004</v>
      </c>
      <c r="L5" s="190">
        <f t="shared" si="7"/>
        <v>356572</v>
      </c>
      <c r="M5" s="190">
        <f t="shared" ref="M5" si="8">M16</f>
        <v>156789</v>
      </c>
      <c r="N5" s="190">
        <f t="shared" ref="N5:O5" si="9">N16</f>
        <v>172788.92668599999</v>
      </c>
      <c r="O5" s="190">
        <f t="shared" si="9"/>
        <v>283560.06381700002</v>
      </c>
      <c r="P5" s="513">
        <f t="shared" ref="P5:P65" si="10">ROUND(( O5-N5)/N5*100,1)</f>
        <v>64.099999999999994</v>
      </c>
      <c r="R5" s="158" t="s">
        <v>2246</v>
      </c>
    </row>
    <row r="6" spans="1:18" x14ac:dyDescent="0.15">
      <c r="A6" s="201"/>
      <c r="B6" s="194" t="s">
        <v>271</v>
      </c>
      <c r="C6" s="216">
        <f>C17</f>
        <v>99312</v>
      </c>
      <c r="D6" s="190">
        <f t="shared" ref="D6:H6" si="11">D17</f>
        <v>95055</v>
      </c>
      <c r="E6" s="190">
        <f t="shared" si="11"/>
        <v>92174</v>
      </c>
      <c r="F6" s="190">
        <f t="shared" si="11"/>
        <v>98911</v>
      </c>
      <c r="G6" s="190">
        <f t="shared" si="11"/>
        <v>94176</v>
      </c>
      <c r="H6" s="190">
        <f t="shared" si="11"/>
        <v>107778</v>
      </c>
      <c r="I6" s="190">
        <f t="shared" ref="I6:J6" si="12">I17</f>
        <v>117058</v>
      </c>
      <c r="J6" s="190">
        <f t="shared" si="12"/>
        <v>118241</v>
      </c>
      <c r="K6" s="190">
        <f t="shared" ref="K6:L6" si="13">K17</f>
        <v>120168</v>
      </c>
      <c r="L6" s="190">
        <f t="shared" si="13"/>
        <v>122641</v>
      </c>
      <c r="M6" s="190">
        <f t="shared" ref="M6" si="14">M17</f>
        <v>59500</v>
      </c>
      <c r="N6" s="190">
        <f t="shared" ref="N6:O6" si="15">N17</f>
        <v>86114</v>
      </c>
      <c r="O6" s="190">
        <f t="shared" si="15"/>
        <v>118340</v>
      </c>
      <c r="P6" s="513">
        <f t="shared" si="10"/>
        <v>37.4</v>
      </c>
      <c r="R6" s="158" t="s">
        <v>2246</v>
      </c>
    </row>
    <row r="7" spans="1:18" x14ac:dyDescent="0.15">
      <c r="A7" s="201"/>
      <c r="B7" s="194" t="s">
        <v>272</v>
      </c>
      <c r="C7" s="216">
        <f>C21</f>
        <v>115729</v>
      </c>
      <c r="D7" s="190">
        <f t="shared" ref="D7:H7" si="16">D21</f>
        <v>112406</v>
      </c>
      <c r="E7" s="190">
        <f t="shared" si="16"/>
        <v>108705</v>
      </c>
      <c r="F7" s="190">
        <f t="shared" si="16"/>
        <v>109623</v>
      </c>
      <c r="G7" s="190">
        <f t="shared" si="16"/>
        <v>104419</v>
      </c>
      <c r="H7" s="190">
        <f t="shared" si="16"/>
        <v>119304</v>
      </c>
      <c r="I7" s="190">
        <f t="shared" ref="I7:J7" si="17">I21</f>
        <v>124985</v>
      </c>
      <c r="J7" s="190">
        <f t="shared" si="17"/>
        <v>128927</v>
      </c>
      <c r="K7" s="190">
        <f t="shared" ref="K7:L7" si="18">K21</f>
        <v>145691</v>
      </c>
      <c r="L7" s="190">
        <f t="shared" si="18"/>
        <v>141410</v>
      </c>
      <c r="M7" s="190">
        <f t="shared" ref="M7" si="19">M21</f>
        <v>77672</v>
      </c>
      <c r="N7" s="190">
        <f t="shared" ref="N7:O7" si="20">N21</f>
        <v>114350</v>
      </c>
      <c r="O7" s="190">
        <f t="shared" si="20"/>
        <v>138928</v>
      </c>
      <c r="P7" s="513">
        <f t="shared" si="10"/>
        <v>21.5</v>
      </c>
    </row>
    <row r="8" spans="1:18" x14ac:dyDescent="0.15">
      <c r="A8" s="201"/>
      <c r="B8" s="194" t="s">
        <v>273</v>
      </c>
      <c r="C8" s="216">
        <f>C27</f>
        <v>65895</v>
      </c>
      <c r="D8" s="190">
        <f t="shared" ref="D8:H8" si="21">D27</f>
        <v>63867</v>
      </c>
      <c r="E8" s="190">
        <f t="shared" si="21"/>
        <v>62187</v>
      </c>
      <c r="F8" s="190">
        <f t="shared" si="21"/>
        <v>62675</v>
      </c>
      <c r="G8" s="190">
        <f t="shared" si="21"/>
        <v>59509</v>
      </c>
      <c r="H8" s="190">
        <f t="shared" si="21"/>
        <v>67853</v>
      </c>
      <c r="I8" s="190">
        <f t="shared" ref="I8:J8" si="22">I27</f>
        <v>73834</v>
      </c>
      <c r="J8" s="190">
        <f t="shared" si="22"/>
        <v>78344</v>
      </c>
      <c r="K8" s="190">
        <f t="shared" ref="K8:L8" si="23">K27</f>
        <v>77512</v>
      </c>
      <c r="L8" s="190">
        <f t="shared" si="23"/>
        <v>80941</v>
      </c>
      <c r="M8" s="190">
        <f t="shared" ref="M8" si="24">M27</f>
        <v>45002</v>
      </c>
      <c r="N8" s="190">
        <f t="shared" ref="N8:O8" si="25">N27</f>
        <v>57394</v>
      </c>
      <c r="O8" s="190">
        <f t="shared" si="25"/>
        <v>69396</v>
      </c>
      <c r="P8" s="513">
        <f t="shared" si="10"/>
        <v>20.9</v>
      </c>
    </row>
    <row r="9" spans="1:18" x14ac:dyDescent="0.15">
      <c r="A9" s="201"/>
      <c r="B9" s="194" t="s">
        <v>274</v>
      </c>
      <c r="C9" s="216">
        <f>C33</f>
        <v>98718</v>
      </c>
      <c r="D9" s="190">
        <f t="shared" ref="D9:H9" si="26">D33</f>
        <v>95926</v>
      </c>
      <c r="E9" s="190">
        <f t="shared" si="26"/>
        <v>94127</v>
      </c>
      <c r="F9" s="190">
        <f t="shared" si="26"/>
        <v>94974</v>
      </c>
      <c r="G9" s="190">
        <f t="shared" si="26"/>
        <v>88756</v>
      </c>
      <c r="H9" s="190">
        <f t="shared" si="26"/>
        <v>101023</v>
      </c>
      <c r="I9" s="190">
        <f t="shared" ref="I9:J9" si="27">I33</f>
        <v>110054</v>
      </c>
      <c r="J9" s="190">
        <f t="shared" si="27"/>
        <v>111946</v>
      </c>
      <c r="K9" s="190">
        <f t="shared" ref="K9:L9" si="28">K33</f>
        <v>108817</v>
      </c>
      <c r="L9" s="190">
        <f t="shared" si="28"/>
        <v>110235</v>
      </c>
      <c r="M9" s="190">
        <f t="shared" ref="M9" si="29">M33</f>
        <v>70368</v>
      </c>
      <c r="N9" s="190">
        <f t="shared" ref="N9:O9" si="30">N33</f>
        <v>91095</v>
      </c>
      <c r="O9" s="190">
        <f t="shared" si="30"/>
        <v>114136</v>
      </c>
      <c r="P9" s="513">
        <f t="shared" si="10"/>
        <v>25.3</v>
      </c>
    </row>
    <row r="10" spans="1:18" x14ac:dyDescent="0.15">
      <c r="A10" s="201"/>
      <c r="B10" s="194" t="s">
        <v>275</v>
      </c>
      <c r="C10" s="216">
        <f>C40</f>
        <v>82821</v>
      </c>
      <c r="D10" s="190">
        <f t="shared" ref="D10:H10" si="31">D40</f>
        <v>96796</v>
      </c>
      <c r="E10" s="190">
        <f t="shared" si="31"/>
        <v>85392</v>
      </c>
      <c r="F10" s="190">
        <f t="shared" si="31"/>
        <v>89752</v>
      </c>
      <c r="G10" s="190">
        <f t="shared" si="31"/>
        <v>73995</v>
      </c>
      <c r="H10" s="190">
        <f t="shared" si="31"/>
        <v>122535</v>
      </c>
      <c r="I10" s="190">
        <f t="shared" ref="I10:J10" si="32">I40</f>
        <v>109933</v>
      </c>
      <c r="J10" s="190">
        <f t="shared" si="32"/>
        <v>103884</v>
      </c>
      <c r="K10" s="190">
        <f t="shared" ref="K10:L10" si="33">K40</f>
        <v>106763</v>
      </c>
      <c r="L10" s="190">
        <f t="shared" si="33"/>
        <v>95536</v>
      </c>
      <c r="M10" s="190">
        <f t="shared" ref="M10" si="34">M40</f>
        <v>37994</v>
      </c>
      <c r="N10" s="190">
        <f t="shared" ref="N10:O10" si="35">N40</f>
        <v>59195</v>
      </c>
      <c r="O10" s="190">
        <f t="shared" si="35"/>
        <v>101238</v>
      </c>
      <c r="P10" s="513">
        <f t="shared" si="10"/>
        <v>71</v>
      </c>
      <c r="Q10" s="158" t="s">
        <v>548</v>
      </c>
    </row>
    <row r="11" spans="1:18" x14ac:dyDescent="0.15">
      <c r="A11" s="201"/>
      <c r="B11" s="194" t="s">
        <v>276</v>
      </c>
      <c r="C11" s="216">
        <f>C45</f>
        <v>51736</v>
      </c>
      <c r="D11" s="190">
        <f t="shared" ref="D11:H11" si="36">D45</f>
        <v>50914</v>
      </c>
      <c r="E11" s="190">
        <f t="shared" si="36"/>
        <v>51348</v>
      </c>
      <c r="F11" s="190">
        <f t="shared" si="36"/>
        <v>51276</v>
      </c>
      <c r="G11" s="190">
        <f t="shared" si="36"/>
        <v>49517</v>
      </c>
      <c r="H11" s="190">
        <f t="shared" si="36"/>
        <v>56584</v>
      </c>
      <c r="I11" s="190">
        <f t="shared" ref="I11:J11" si="37">I45</f>
        <v>59392</v>
      </c>
      <c r="J11" s="190">
        <f t="shared" si="37"/>
        <v>61068</v>
      </c>
      <c r="K11" s="190">
        <f t="shared" ref="K11:L11" si="38">K45</f>
        <v>57358</v>
      </c>
      <c r="L11" s="190">
        <f t="shared" si="38"/>
        <v>57245</v>
      </c>
      <c r="M11" s="190">
        <f t="shared" ref="M11" si="39">M45</f>
        <v>31720</v>
      </c>
      <c r="N11" s="190">
        <f t="shared" ref="N11:O11" si="40">N45</f>
        <v>43378</v>
      </c>
      <c r="O11" s="190">
        <f t="shared" si="40"/>
        <v>52829</v>
      </c>
      <c r="P11" s="513">
        <f t="shared" si="10"/>
        <v>21.8</v>
      </c>
    </row>
    <row r="12" spans="1:18" x14ac:dyDescent="0.15">
      <c r="A12" s="201"/>
      <c r="B12" s="194" t="s">
        <v>277</v>
      </c>
      <c r="C12" s="216">
        <f>C53</f>
        <v>82739</v>
      </c>
      <c r="D12" s="190">
        <f t="shared" ref="D12:H12" si="41">D53</f>
        <v>85965</v>
      </c>
      <c r="E12" s="190">
        <f t="shared" si="41"/>
        <v>96809</v>
      </c>
      <c r="F12" s="190">
        <f t="shared" si="41"/>
        <v>101447</v>
      </c>
      <c r="G12" s="190">
        <f t="shared" si="41"/>
        <v>100603</v>
      </c>
      <c r="H12" s="190">
        <f t="shared" si="41"/>
        <v>108629</v>
      </c>
      <c r="I12" s="190">
        <f t="shared" ref="I12:J12" si="42">I53</f>
        <v>116392</v>
      </c>
      <c r="J12" s="190">
        <f t="shared" si="42"/>
        <v>119009</v>
      </c>
      <c r="K12" s="190">
        <f t="shared" ref="K12:L12" si="43">K53</f>
        <v>115579</v>
      </c>
      <c r="L12" s="190">
        <f t="shared" si="43"/>
        <v>110225</v>
      </c>
      <c r="M12" s="190">
        <f t="shared" ref="M12" si="44">M53</f>
        <v>59262</v>
      </c>
      <c r="N12" s="190">
        <f t="shared" ref="N12:O12" si="45">N53</f>
        <v>72409</v>
      </c>
      <c r="O12" s="190">
        <f t="shared" si="45"/>
        <v>99783</v>
      </c>
      <c r="P12" s="513">
        <f t="shared" si="10"/>
        <v>37.799999999999997</v>
      </c>
    </row>
    <row r="13" spans="1:18" x14ac:dyDescent="0.15">
      <c r="A13" s="201"/>
      <c r="B13" s="194" t="s">
        <v>278</v>
      </c>
      <c r="C13" s="216">
        <f>C59</f>
        <v>32069</v>
      </c>
      <c r="D13" s="190">
        <f t="shared" ref="D13:H13" si="46">D59</f>
        <v>32119</v>
      </c>
      <c r="E13" s="190">
        <f t="shared" si="46"/>
        <v>32113</v>
      </c>
      <c r="F13" s="190">
        <f t="shared" si="46"/>
        <v>30710</v>
      </c>
      <c r="G13" s="190">
        <f t="shared" si="46"/>
        <v>28374</v>
      </c>
      <c r="H13" s="190">
        <f t="shared" si="46"/>
        <v>32357</v>
      </c>
      <c r="I13" s="190">
        <f t="shared" ref="I13:J13" si="47">I59</f>
        <v>35621</v>
      </c>
      <c r="J13" s="190">
        <f t="shared" si="47"/>
        <v>37682</v>
      </c>
      <c r="K13" s="190">
        <f t="shared" ref="K13:L13" si="48">K59</f>
        <v>36914</v>
      </c>
      <c r="L13" s="190">
        <f t="shared" si="48"/>
        <v>40400</v>
      </c>
      <c r="M13" s="190">
        <f t="shared" ref="M13" si="49">M59</f>
        <v>23727</v>
      </c>
      <c r="N13" s="190">
        <f t="shared" ref="N13:O13" si="50">N59</f>
        <v>32726</v>
      </c>
      <c r="O13" s="190">
        <f t="shared" si="50"/>
        <v>38382</v>
      </c>
      <c r="P13" s="513">
        <f t="shared" si="10"/>
        <v>17.3</v>
      </c>
    </row>
    <row r="14" spans="1:18" x14ac:dyDescent="0.15">
      <c r="A14" s="201"/>
      <c r="B14" s="194" t="s">
        <v>279</v>
      </c>
      <c r="C14" s="216">
        <f>C62</f>
        <v>94972</v>
      </c>
      <c r="D14" s="190">
        <f t="shared" ref="D14:H14" si="51">D62</f>
        <v>91718</v>
      </c>
      <c r="E14" s="190">
        <f t="shared" si="51"/>
        <v>95488</v>
      </c>
      <c r="F14" s="190">
        <f t="shared" si="51"/>
        <v>93225</v>
      </c>
      <c r="G14" s="190">
        <f t="shared" si="51"/>
        <v>96343</v>
      </c>
      <c r="H14" s="190">
        <f t="shared" si="51"/>
        <v>115876</v>
      </c>
      <c r="I14" s="190">
        <f t="shared" ref="I14:J14" si="52">I62</f>
        <v>117576</v>
      </c>
      <c r="J14" s="190">
        <f t="shared" si="52"/>
        <v>121482</v>
      </c>
      <c r="K14" s="190">
        <f t="shared" ref="K14:L14" si="53">K62</f>
        <v>115298</v>
      </c>
      <c r="L14" s="190">
        <f t="shared" si="53"/>
        <v>115839</v>
      </c>
      <c r="M14" s="190">
        <f t="shared" ref="M14" si="54">M62</f>
        <v>63700</v>
      </c>
      <c r="N14" s="190">
        <f t="shared" ref="N14:O14" si="55">N62</f>
        <v>93470</v>
      </c>
      <c r="O14" s="190">
        <f t="shared" si="55"/>
        <v>126138</v>
      </c>
      <c r="P14" s="513">
        <f t="shared" si="10"/>
        <v>35</v>
      </c>
    </row>
    <row r="15" spans="1:18" x14ac:dyDescent="0.15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512"/>
    </row>
    <row r="16" spans="1:18" x14ac:dyDescent="0.15">
      <c r="A16" s="202">
        <v>100</v>
      </c>
      <c r="B16" s="194" t="s">
        <v>122</v>
      </c>
      <c r="C16" s="216">
        <f>'2項目別時系列'!C8</f>
        <v>270391</v>
      </c>
      <c r="D16" s="190">
        <f>'2項目別時系列'!D8</f>
        <v>272182</v>
      </c>
      <c r="E16" s="190">
        <f>'2項目別時系列'!E8</f>
        <v>282956</v>
      </c>
      <c r="F16" s="190">
        <f>'2項目別時系列'!F8</f>
        <v>303144</v>
      </c>
      <c r="G16" s="190">
        <f>'2項目別時系列'!G8</f>
        <v>297367</v>
      </c>
      <c r="H16" s="190">
        <f>'2項目別時系列'!H8</f>
        <v>341858</v>
      </c>
      <c r="I16" s="190">
        <f>'2項目別時系列'!I8</f>
        <v>360723</v>
      </c>
      <c r="J16" s="190">
        <f>'2項目別時系列'!J8</f>
        <v>403169</v>
      </c>
      <c r="K16" s="190">
        <f>'2項目別時系列'!K8</f>
        <v>352004</v>
      </c>
      <c r="L16" s="190">
        <f>'2項目別時系列'!L8</f>
        <v>356572</v>
      </c>
      <c r="M16" s="190">
        <f>'2項目別時系列'!M8</f>
        <v>156789</v>
      </c>
      <c r="N16" s="190">
        <f>'2項目別時系列'!N8</f>
        <v>172788.92668599999</v>
      </c>
      <c r="O16" s="909">
        <f>'2項目別時系列'!O8</f>
        <v>283560.06381700002</v>
      </c>
      <c r="P16" s="513">
        <f t="shared" si="10"/>
        <v>64.099999999999994</v>
      </c>
    </row>
    <row r="17" spans="1:16" x14ac:dyDescent="0.15">
      <c r="A17" s="203"/>
      <c r="B17" s="194" t="s">
        <v>280</v>
      </c>
      <c r="C17" s="216">
        <f>SUM(C18:C20)</f>
        <v>99312</v>
      </c>
      <c r="D17" s="190">
        <f t="shared" ref="D17:H17" si="56">SUM(D18:D20)</f>
        <v>95055</v>
      </c>
      <c r="E17" s="190">
        <f t="shared" si="56"/>
        <v>92174</v>
      </c>
      <c r="F17" s="190">
        <f t="shared" si="56"/>
        <v>98911</v>
      </c>
      <c r="G17" s="190">
        <f t="shared" si="56"/>
        <v>94176</v>
      </c>
      <c r="H17" s="190">
        <f t="shared" si="56"/>
        <v>107778</v>
      </c>
      <c r="I17" s="190">
        <f t="shared" ref="I17:J17" si="57">SUM(I18:I20)</f>
        <v>117058</v>
      </c>
      <c r="J17" s="190">
        <f t="shared" si="57"/>
        <v>118241</v>
      </c>
      <c r="K17" s="190">
        <f t="shared" ref="K17:L17" si="58">SUM(K18:K20)</f>
        <v>120168</v>
      </c>
      <c r="L17" s="190">
        <f t="shared" si="58"/>
        <v>122641</v>
      </c>
      <c r="M17" s="190">
        <f t="shared" ref="M17" si="59">SUM(M18:M20)</f>
        <v>59500</v>
      </c>
      <c r="N17" s="190">
        <f t="shared" ref="N17:O17" si="60">SUM(N18:N20)</f>
        <v>86114</v>
      </c>
      <c r="O17" s="909">
        <f t="shared" si="60"/>
        <v>118340</v>
      </c>
      <c r="P17" s="513">
        <f t="shared" si="10"/>
        <v>37.4</v>
      </c>
    </row>
    <row r="18" spans="1:16" x14ac:dyDescent="0.15">
      <c r="A18" s="200">
        <v>202</v>
      </c>
      <c r="B18" s="194" t="s">
        <v>123</v>
      </c>
      <c r="C18" s="216">
        <f>'2項目別時系列'!C12</f>
        <v>17424</v>
      </c>
      <c r="D18" s="190">
        <f>'2項目別時系列'!D12</f>
        <v>17603</v>
      </c>
      <c r="E18" s="190">
        <f>'2項目別時系列'!E12</f>
        <v>18377</v>
      </c>
      <c r="F18" s="190">
        <f>'2項目別時系列'!F12</f>
        <v>19682</v>
      </c>
      <c r="G18" s="190">
        <f>'2項目別時系列'!G12</f>
        <v>19545</v>
      </c>
      <c r="H18" s="190">
        <f>'2項目別時系列'!H12</f>
        <v>24541</v>
      </c>
      <c r="I18" s="190">
        <f>'2項目別時系列'!I12</f>
        <v>27877</v>
      </c>
      <c r="J18" s="190">
        <f>'2項目別時系列'!J12</f>
        <v>28018</v>
      </c>
      <c r="K18" s="190">
        <f>'2項目別時系列'!K12</f>
        <v>29280</v>
      </c>
      <c r="L18" s="190">
        <f>'2項目別時系列'!L12</f>
        <v>30220</v>
      </c>
      <c r="M18" s="190">
        <f>'2項目別時系列'!M12</f>
        <v>16311</v>
      </c>
      <c r="N18" s="190">
        <f>'2項目別時系列'!N12</f>
        <v>22386</v>
      </c>
      <c r="O18" s="909">
        <f>'2項目別時系列'!O12</f>
        <v>31271</v>
      </c>
      <c r="P18" s="513">
        <f t="shared" si="10"/>
        <v>39.700000000000003</v>
      </c>
    </row>
    <row r="19" spans="1:16" x14ac:dyDescent="0.15">
      <c r="A19" s="200">
        <v>204</v>
      </c>
      <c r="B19" s="194" t="s">
        <v>124</v>
      </c>
      <c r="C19" s="216">
        <f>'2項目別時系列'!C16</f>
        <v>80119</v>
      </c>
      <c r="D19" s="190">
        <f>'2項目別時系列'!D16</f>
        <v>75498</v>
      </c>
      <c r="E19" s="190">
        <f>'2項目別時系列'!E16</f>
        <v>71736</v>
      </c>
      <c r="F19" s="190">
        <f>'2項目別時系列'!F16</f>
        <v>76794</v>
      </c>
      <c r="G19" s="190">
        <f>'2項目別時系列'!G16</f>
        <v>72415</v>
      </c>
      <c r="H19" s="190">
        <f>'2項目別時系列'!H16</f>
        <v>80653</v>
      </c>
      <c r="I19" s="190">
        <f>'2項目別時系列'!I16</f>
        <v>86171</v>
      </c>
      <c r="J19" s="190">
        <f>'2項目別時系列'!J16</f>
        <v>87321</v>
      </c>
      <c r="K19" s="190">
        <f>'2項目別時系列'!K16</f>
        <v>88053</v>
      </c>
      <c r="L19" s="190">
        <f>'2項目別時系列'!L16</f>
        <v>89379</v>
      </c>
      <c r="M19" s="190">
        <f>'2項目別時系列'!M16</f>
        <v>41635</v>
      </c>
      <c r="N19" s="190">
        <f>'2項目別時系列'!N16</f>
        <v>61401</v>
      </c>
      <c r="O19" s="909">
        <f>'2項目別時系列'!O16</f>
        <v>83925</v>
      </c>
      <c r="P19" s="513">
        <f t="shared" si="10"/>
        <v>36.700000000000003</v>
      </c>
    </row>
    <row r="20" spans="1:16" x14ac:dyDescent="0.15">
      <c r="A20" s="200">
        <v>206</v>
      </c>
      <c r="B20" s="194" t="s">
        <v>125</v>
      </c>
      <c r="C20" s="216">
        <f>'2項目別時系列'!C20</f>
        <v>1769</v>
      </c>
      <c r="D20" s="190">
        <f>'2項目別時系列'!D20</f>
        <v>1954</v>
      </c>
      <c r="E20" s="190">
        <f>'2項目別時系列'!E20</f>
        <v>2061</v>
      </c>
      <c r="F20" s="190">
        <f>'2項目別時系列'!F20</f>
        <v>2435</v>
      </c>
      <c r="G20" s="190">
        <f>'2項目別時系列'!G20</f>
        <v>2216</v>
      </c>
      <c r="H20" s="190">
        <f>'2項目別時系列'!H20</f>
        <v>2584</v>
      </c>
      <c r="I20" s="190">
        <f>'2項目別時系列'!I20</f>
        <v>3010</v>
      </c>
      <c r="J20" s="190">
        <f>'2項目別時系列'!J20</f>
        <v>2902</v>
      </c>
      <c r="K20" s="190">
        <f>'2項目別時系列'!K20</f>
        <v>2835</v>
      </c>
      <c r="L20" s="190">
        <f>'2項目別時系列'!L20</f>
        <v>3042</v>
      </c>
      <c r="M20" s="190">
        <f>'2項目別時系列'!M20</f>
        <v>1554</v>
      </c>
      <c r="N20" s="190">
        <f>'2項目別時系列'!N20</f>
        <v>2327</v>
      </c>
      <c r="O20" s="909">
        <f>'2項目別時系列'!O20</f>
        <v>3144</v>
      </c>
      <c r="P20" s="513">
        <f t="shared" si="10"/>
        <v>35.1</v>
      </c>
    </row>
    <row r="21" spans="1:16" x14ac:dyDescent="0.15">
      <c r="A21" s="203"/>
      <c r="B21" s="194" t="s">
        <v>272</v>
      </c>
      <c r="C21" s="216">
        <f>SUM(C22:C26)</f>
        <v>115729</v>
      </c>
      <c r="D21" s="190">
        <f t="shared" ref="D21:H21" si="61">SUM(D22:D26)</f>
        <v>112406</v>
      </c>
      <c r="E21" s="190">
        <f t="shared" si="61"/>
        <v>108705</v>
      </c>
      <c r="F21" s="190">
        <f t="shared" si="61"/>
        <v>109623</v>
      </c>
      <c r="G21" s="190">
        <f t="shared" si="61"/>
        <v>104419</v>
      </c>
      <c r="H21" s="190">
        <f t="shared" si="61"/>
        <v>119304</v>
      </c>
      <c r="I21" s="190">
        <f t="shared" ref="I21:J21" si="62">SUM(I22:I26)</f>
        <v>124985</v>
      </c>
      <c r="J21" s="190">
        <f t="shared" si="62"/>
        <v>128927</v>
      </c>
      <c r="K21" s="190">
        <f t="shared" ref="K21:L21" si="63">SUM(K22:K26)</f>
        <v>145691</v>
      </c>
      <c r="L21" s="190">
        <f t="shared" si="63"/>
        <v>141410</v>
      </c>
      <c r="M21" s="190">
        <f t="shared" ref="M21" si="64">SUM(M22:M26)</f>
        <v>77672</v>
      </c>
      <c r="N21" s="190">
        <f t="shared" ref="N21:O21" si="65">SUM(N22:N26)</f>
        <v>114350</v>
      </c>
      <c r="O21" s="909">
        <f t="shared" si="65"/>
        <v>138928</v>
      </c>
      <c r="P21" s="513">
        <f t="shared" si="10"/>
        <v>21.5</v>
      </c>
    </row>
    <row r="22" spans="1:16" x14ac:dyDescent="0.15">
      <c r="A22" s="200">
        <v>207</v>
      </c>
      <c r="B22" s="194" t="s">
        <v>126</v>
      </c>
      <c r="C22" s="216">
        <f>'2項目別時系列'!C24</f>
        <v>18636</v>
      </c>
      <c r="D22" s="190">
        <f>'2項目別時系列'!D24</f>
        <v>17843</v>
      </c>
      <c r="E22" s="190">
        <f>'2項目別時系列'!E24</f>
        <v>18302</v>
      </c>
      <c r="F22" s="190">
        <f>'2項目別時系列'!F24</f>
        <v>17747</v>
      </c>
      <c r="G22" s="190">
        <f>'2項目別時系列'!G24</f>
        <v>17680</v>
      </c>
      <c r="H22" s="190">
        <f>'2項目別時系列'!H24</f>
        <v>20627</v>
      </c>
      <c r="I22" s="190">
        <f>'2項目別時系列'!I24</f>
        <v>19202</v>
      </c>
      <c r="J22" s="190">
        <f>'2項目別時系列'!J24</f>
        <v>20313</v>
      </c>
      <c r="K22" s="190">
        <f>'2項目別時系列'!K24</f>
        <v>21421</v>
      </c>
      <c r="L22" s="190">
        <f>'2項目別時系列'!L24</f>
        <v>19741</v>
      </c>
      <c r="M22" s="190">
        <f>'2項目別時系列'!M24</f>
        <v>10552</v>
      </c>
      <c r="N22" s="190">
        <f>'2項目別時系列'!N24</f>
        <v>14178</v>
      </c>
      <c r="O22" s="909">
        <f>'2項目別時系列'!O24</f>
        <v>18583</v>
      </c>
      <c r="P22" s="513">
        <f t="shared" si="10"/>
        <v>31.1</v>
      </c>
    </row>
    <row r="23" spans="1:16" x14ac:dyDescent="0.15">
      <c r="A23" s="200">
        <v>214</v>
      </c>
      <c r="B23" s="194" t="s">
        <v>127</v>
      </c>
      <c r="C23" s="216">
        <f>'2項目別時系列'!C28</f>
        <v>56694</v>
      </c>
      <c r="D23" s="190">
        <f>'2項目別時系列'!D28</f>
        <v>56057</v>
      </c>
      <c r="E23" s="190">
        <f>'2項目別時系列'!E28</f>
        <v>52534</v>
      </c>
      <c r="F23" s="190">
        <f>'2項目別時系列'!F28</f>
        <v>53637</v>
      </c>
      <c r="G23" s="190">
        <f>'2項目別時系列'!G28</f>
        <v>49783</v>
      </c>
      <c r="H23" s="190">
        <f>'2項目別時系列'!H28</f>
        <v>56111</v>
      </c>
      <c r="I23" s="190">
        <f>'2項目別時系列'!I28</f>
        <v>60284</v>
      </c>
      <c r="J23" s="190">
        <f>'2項目別時系列'!J28</f>
        <v>62317</v>
      </c>
      <c r="K23" s="190">
        <f>'2項目別時系列'!K28</f>
        <v>81218</v>
      </c>
      <c r="L23" s="190">
        <f>'2項目別時系列'!L28</f>
        <v>74447</v>
      </c>
      <c r="M23" s="190">
        <f>'2項目別時系列'!M28</f>
        <v>39711</v>
      </c>
      <c r="N23" s="190">
        <f>'2項目別時系列'!N28</f>
        <v>63173</v>
      </c>
      <c r="O23" s="909">
        <f>'2項目別時系列'!O28</f>
        <v>78941</v>
      </c>
      <c r="P23" s="513">
        <f t="shared" si="10"/>
        <v>25</v>
      </c>
    </row>
    <row r="24" spans="1:16" x14ac:dyDescent="0.15">
      <c r="A24" s="200">
        <v>217</v>
      </c>
      <c r="B24" s="194" t="s">
        <v>128</v>
      </c>
      <c r="C24" s="216">
        <f>'2項目別時系列'!C32</f>
        <v>13521</v>
      </c>
      <c r="D24" s="190">
        <f>'2項目別時系列'!D32</f>
        <v>13576</v>
      </c>
      <c r="E24" s="190">
        <f>'2項目別時系列'!E32</f>
        <v>12967</v>
      </c>
      <c r="F24" s="190">
        <f>'2項目別時系列'!F32</f>
        <v>13049</v>
      </c>
      <c r="G24" s="190">
        <f>'2項目別時系列'!G32</f>
        <v>12236</v>
      </c>
      <c r="H24" s="190">
        <f>'2項目別時系列'!H32</f>
        <v>14203</v>
      </c>
      <c r="I24" s="190">
        <f>'2項目別時系列'!I32</f>
        <v>15839</v>
      </c>
      <c r="J24" s="190">
        <f>'2項目別時系列'!J32</f>
        <v>17292</v>
      </c>
      <c r="K24" s="190">
        <f>'2項目別時系列'!K32</f>
        <v>15552</v>
      </c>
      <c r="L24" s="190">
        <f>'2項目別時系列'!L32</f>
        <v>15909</v>
      </c>
      <c r="M24" s="190">
        <f>'2項目別時系列'!M32</f>
        <v>6903</v>
      </c>
      <c r="N24" s="190">
        <f>'2項目別時系列'!N32</f>
        <v>9502</v>
      </c>
      <c r="O24" s="909">
        <f>'2項目別時系列'!O32</f>
        <v>10024</v>
      </c>
      <c r="P24" s="513">
        <f t="shared" si="10"/>
        <v>5.5</v>
      </c>
    </row>
    <row r="25" spans="1:16" x14ac:dyDescent="0.15">
      <c r="A25" s="200">
        <v>219</v>
      </c>
      <c r="B25" s="194" t="s">
        <v>129</v>
      </c>
      <c r="C25" s="216">
        <f>'2項目別時系列'!C36</f>
        <v>18980</v>
      </c>
      <c r="D25" s="190">
        <f>'2項目別時系列'!D36</f>
        <v>18032</v>
      </c>
      <c r="E25" s="190">
        <f>'2項目別時系列'!E36</f>
        <v>18307</v>
      </c>
      <c r="F25" s="190">
        <f>'2項目別時系列'!F36</f>
        <v>18332</v>
      </c>
      <c r="G25" s="190">
        <f>'2項目別時系列'!G36</f>
        <v>17797</v>
      </c>
      <c r="H25" s="190">
        <f>'2項目別時系列'!H36</f>
        <v>20285</v>
      </c>
      <c r="I25" s="190">
        <f>'2項目別時系列'!I36</f>
        <v>21037</v>
      </c>
      <c r="J25" s="190">
        <f>'2項目別時系列'!J36</f>
        <v>20449</v>
      </c>
      <c r="K25" s="190">
        <f>'2項目別時系列'!K36</f>
        <v>19585</v>
      </c>
      <c r="L25" s="190">
        <f>'2項目別時系列'!L36</f>
        <v>22457</v>
      </c>
      <c r="M25" s="190">
        <f>'2項目別時系列'!M36</f>
        <v>15038</v>
      </c>
      <c r="N25" s="190">
        <f>'2項目別時系列'!N36</f>
        <v>20198</v>
      </c>
      <c r="O25" s="909">
        <f>'2項目別時系列'!O36</f>
        <v>22419</v>
      </c>
      <c r="P25" s="513">
        <f t="shared" si="10"/>
        <v>11</v>
      </c>
    </row>
    <row r="26" spans="1:16" x14ac:dyDescent="0.15">
      <c r="A26" s="200">
        <v>301</v>
      </c>
      <c r="B26" s="194" t="s">
        <v>130</v>
      </c>
      <c r="C26" s="216">
        <f>'2項目別時系列'!C40</f>
        <v>7898</v>
      </c>
      <c r="D26" s="190">
        <f>'2項目別時系列'!D40</f>
        <v>6898</v>
      </c>
      <c r="E26" s="190">
        <f>'2項目別時系列'!E40</f>
        <v>6595</v>
      </c>
      <c r="F26" s="190">
        <f>'2項目別時系列'!F40</f>
        <v>6858</v>
      </c>
      <c r="G26" s="190">
        <f>'2項目別時系列'!G40</f>
        <v>6923</v>
      </c>
      <c r="H26" s="190">
        <f>'2項目別時系列'!H40</f>
        <v>8078</v>
      </c>
      <c r="I26" s="190">
        <f>'2項目別時系列'!I40</f>
        <v>8623</v>
      </c>
      <c r="J26" s="190">
        <f>'2項目別時系列'!J40</f>
        <v>8556</v>
      </c>
      <c r="K26" s="190">
        <f>'2項目別時系列'!K40</f>
        <v>7915</v>
      </c>
      <c r="L26" s="190">
        <f>'2項目別時系列'!L40</f>
        <v>8856</v>
      </c>
      <c r="M26" s="190">
        <f>'2項目別時系列'!M40</f>
        <v>5468</v>
      </c>
      <c r="N26" s="190">
        <f>'2項目別時系列'!N40</f>
        <v>7299</v>
      </c>
      <c r="O26" s="909">
        <f>'2項目別時系列'!O40</f>
        <v>8961</v>
      </c>
      <c r="P26" s="513">
        <f t="shared" si="10"/>
        <v>22.8</v>
      </c>
    </row>
    <row r="27" spans="1:16" x14ac:dyDescent="0.15">
      <c r="A27" s="203"/>
      <c r="B27" s="194" t="s">
        <v>273</v>
      </c>
      <c r="C27" s="216">
        <f>SUM(C28:C32)</f>
        <v>65895</v>
      </c>
      <c r="D27" s="190">
        <f t="shared" ref="D27:H27" si="66">SUM(D28:D32)</f>
        <v>63867</v>
      </c>
      <c r="E27" s="190">
        <f t="shared" si="66"/>
        <v>62187</v>
      </c>
      <c r="F27" s="190">
        <f t="shared" si="66"/>
        <v>62675</v>
      </c>
      <c r="G27" s="190">
        <f t="shared" si="66"/>
        <v>59509</v>
      </c>
      <c r="H27" s="190">
        <f t="shared" si="66"/>
        <v>67853</v>
      </c>
      <c r="I27" s="190">
        <f t="shared" ref="I27:J27" si="67">SUM(I28:I32)</f>
        <v>73834</v>
      </c>
      <c r="J27" s="190">
        <f t="shared" si="67"/>
        <v>78344</v>
      </c>
      <c r="K27" s="190">
        <f t="shared" ref="K27:L27" si="68">SUM(K28:K32)</f>
        <v>77512</v>
      </c>
      <c r="L27" s="190">
        <f t="shared" si="68"/>
        <v>80941</v>
      </c>
      <c r="M27" s="190">
        <f t="shared" ref="M27" si="69">SUM(M28:M32)</f>
        <v>45002</v>
      </c>
      <c r="N27" s="190">
        <f t="shared" ref="N27:O27" si="70">SUM(N28:N32)</f>
        <v>57394</v>
      </c>
      <c r="O27" s="909">
        <f t="shared" si="70"/>
        <v>69396</v>
      </c>
      <c r="P27" s="513">
        <f t="shared" si="10"/>
        <v>20.9</v>
      </c>
    </row>
    <row r="28" spans="1:16" x14ac:dyDescent="0.15">
      <c r="A28" s="200">
        <v>203</v>
      </c>
      <c r="B28" s="194" t="s">
        <v>131</v>
      </c>
      <c r="C28" s="216">
        <f>'2項目別時系列'!C44</f>
        <v>36742</v>
      </c>
      <c r="D28" s="190">
        <f>'2項目別時系列'!D44</f>
        <v>35559</v>
      </c>
      <c r="E28" s="190">
        <f>'2項目別時系列'!E44</f>
        <v>34307</v>
      </c>
      <c r="F28" s="190">
        <f>'2項目別時系列'!F44</f>
        <v>34820</v>
      </c>
      <c r="G28" s="190">
        <f>'2項目別時系列'!G44</f>
        <v>34547</v>
      </c>
      <c r="H28" s="190">
        <f>'2項目別時系列'!H44</f>
        <v>39832</v>
      </c>
      <c r="I28" s="190">
        <f>'2項目別時系列'!I44</f>
        <v>43123</v>
      </c>
      <c r="J28" s="190">
        <f>'2項目別時系列'!J44</f>
        <v>47741</v>
      </c>
      <c r="K28" s="190">
        <f>'2項目別時系列'!K44</f>
        <v>47088</v>
      </c>
      <c r="L28" s="190">
        <f>'2項目別時系列'!L44</f>
        <v>49000</v>
      </c>
      <c r="M28" s="190">
        <f>'2項目別時系列'!M44</f>
        <v>26492</v>
      </c>
      <c r="N28" s="190">
        <f>'2項目別時系列'!N44</f>
        <v>35128</v>
      </c>
      <c r="O28" s="909">
        <f>'2項目別時系列'!O44</f>
        <v>44643</v>
      </c>
      <c r="P28" s="513">
        <f t="shared" si="10"/>
        <v>27.1</v>
      </c>
    </row>
    <row r="29" spans="1:16" x14ac:dyDescent="0.15">
      <c r="A29" s="200">
        <v>210</v>
      </c>
      <c r="B29" s="194" t="s">
        <v>132</v>
      </c>
      <c r="C29" s="216">
        <f>'2項目別時系列'!C48</f>
        <v>16699</v>
      </c>
      <c r="D29" s="190">
        <f>'2項目別時系列'!D48</f>
        <v>16589</v>
      </c>
      <c r="E29" s="190">
        <f>'2項目別時系列'!E48</f>
        <v>16316</v>
      </c>
      <c r="F29" s="190">
        <f>'2項目別時系列'!F48</f>
        <v>15880</v>
      </c>
      <c r="G29" s="190">
        <f>'2項目別時系列'!G48</f>
        <v>14777</v>
      </c>
      <c r="H29" s="190">
        <f>'2項目別時系列'!H48</f>
        <v>17118</v>
      </c>
      <c r="I29" s="190">
        <f>'2項目別時系列'!I48</f>
        <v>18845</v>
      </c>
      <c r="J29" s="190">
        <f>'2項目別時系列'!J48</f>
        <v>18658</v>
      </c>
      <c r="K29" s="190">
        <f>'2項目別時系列'!K48</f>
        <v>18367</v>
      </c>
      <c r="L29" s="190">
        <f>'2項目別時系列'!L48</f>
        <v>18167</v>
      </c>
      <c r="M29" s="190">
        <f>'2項目別時系列'!M48</f>
        <v>9967</v>
      </c>
      <c r="N29" s="190">
        <f>'2項目別時系列'!N48</f>
        <v>13048</v>
      </c>
      <c r="O29" s="909">
        <f>'2項目別時系列'!O48</f>
        <v>12062</v>
      </c>
      <c r="P29" s="513">
        <f t="shared" si="10"/>
        <v>-7.6</v>
      </c>
    </row>
    <row r="30" spans="1:16" x14ac:dyDescent="0.15">
      <c r="A30" s="200">
        <v>216</v>
      </c>
      <c r="B30" s="194" t="s">
        <v>133</v>
      </c>
      <c r="C30" s="216">
        <f>'2項目別時系列'!C52</f>
        <v>8550</v>
      </c>
      <c r="D30" s="190">
        <f>'2項目別時系列'!D52</f>
        <v>8519</v>
      </c>
      <c r="E30" s="190">
        <f>'2項目別時系列'!E52</f>
        <v>8071</v>
      </c>
      <c r="F30" s="190">
        <f>'2項目別時系列'!F52</f>
        <v>8127</v>
      </c>
      <c r="G30" s="190">
        <f>'2項目別時系列'!G52</f>
        <v>6995</v>
      </c>
      <c r="H30" s="190">
        <f>'2項目別時系列'!H52</f>
        <v>7554</v>
      </c>
      <c r="I30" s="190">
        <f>'2項目別時系列'!I52</f>
        <v>8310</v>
      </c>
      <c r="J30" s="190">
        <f>'2項目別時系列'!J52</f>
        <v>8652</v>
      </c>
      <c r="K30" s="190">
        <f>'2項目別時系列'!K52</f>
        <v>8807</v>
      </c>
      <c r="L30" s="190">
        <f>'2項目別時系列'!L52</f>
        <v>10423</v>
      </c>
      <c r="M30" s="190">
        <f>'2項目別時系列'!M52</f>
        <v>7009</v>
      </c>
      <c r="N30" s="190">
        <f>'2項目別時系列'!N52</f>
        <v>7127</v>
      </c>
      <c r="O30" s="909">
        <f>'2項目別時系列'!O52</f>
        <v>9852</v>
      </c>
      <c r="P30" s="513">
        <f t="shared" si="10"/>
        <v>38.200000000000003</v>
      </c>
    </row>
    <row r="31" spans="1:16" x14ac:dyDescent="0.15">
      <c r="A31" s="200">
        <v>381</v>
      </c>
      <c r="B31" s="194" t="s">
        <v>134</v>
      </c>
      <c r="C31" s="216">
        <f>'2項目別時系列'!C56</f>
        <v>845</v>
      </c>
      <c r="D31" s="190">
        <f>'2項目別時系列'!D56</f>
        <v>708</v>
      </c>
      <c r="E31" s="190">
        <f>'2項目別時系列'!E56</f>
        <v>726</v>
      </c>
      <c r="F31" s="190">
        <f>'2項目別時系列'!F56</f>
        <v>742</v>
      </c>
      <c r="G31" s="190">
        <f>'2項目別時系列'!G56</f>
        <v>680</v>
      </c>
      <c r="H31" s="190">
        <f>'2項目別時系列'!H56</f>
        <v>750</v>
      </c>
      <c r="I31" s="190">
        <f>'2項目別時系列'!I56</f>
        <v>842</v>
      </c>
      <c r="J31" s="190">
        <f>'2項目別時系列'!J56</f>
        <v>822</v>
      </c>
      <c r="K31" s="190">
        <f>'2項目別時系列'!K56</f>
        <v>820</v>
      </c>
      <c r="L31" s="190">
        <f>'2項目別時系列'!L56</f>
        <v>804</v>
      </c>
      <c r="M31" s="190">
        <f>'2項目別時系列'!M56</f>
        <v>499</v>
      </c>
      <c r="N31" s="190">
        <f>'2項目別時系列'!N56</f>
        <v>661</v>
      </c>
      <c r="O31" s="909">
        <f>'2項目別時系列'!O56</f>
        <v>746</v>
      </c>
      <c r="P31" s="513">
        <f t="shared" si="10"/>
        <v>12.9</v>
      </c>
    </row>
    <row r="32" spans="1:16" x14ac:dyDescent="0.15">
      <c r="A32" s="200">
        <v>382</v>
      </c>
      <c r="B32" s="194" t="s">
        <v>135</v>
      </c>
      <c r="C32" s="216">
        <f>'2項目別時系列'!C60</f>
        <v>3059</v>
      </c>
      <c r="D32" s="190">
        <f>'2項目別時系列'!D60</f>
        <v>2492</v>
      </c>
      <c r="E32" s="190">
        <f>'2項目別時系列'!E60</f>
        <v>2767</v>
      </c>
      <c r="F32" s="190">
        <f>'2項目別時系列'!F60</f>
        <v>3106</v>
      </c>
      <c r="G32" s="190">
        <f>'2項目別時系列'!G60</f>
        <v>2510</v>
      </c>
      <c r="H32" s="190">
        <f>'2項目別時系列'!H60</f>
        <v>2599</v>
      </c>
      <c r="I32" s="190">
        <f>'2項目別時系列'!I60</f>
        <v>2714</v>
      </c>
      <c r="J32" s="190">
        <f>'2項目別時系列'!J60</f>
        <v>2471</v>
      </c>
      <c r="K32" s="190">
        <f>'2項目別時系列'!K60</f>
        <v>2430</v>
      </c>
      <c r="L32" s="190">
        <f>'2項目別時系列'!L60</f>
        <v>2547</v>
      </c>
      <c r="M32" s="190">
        <f>'2項目別時系列'!M60</f>
        <v>1035</v>
      </c>
      <c r="N32" s="190">
        <f>'2項目別時系列'!N60</f>
        <v>1430</v>
      </c>
      <c r="O32" s="909">
        <f>'2項目別時系列'!O60</f>
        <v>2093</v>
      </c>
      <c r="P32" s="513">
        <f t="shared" si="10"/>
        <v>46.4</v>
      </c>
    </row>
    <row r="33" spans="1:16" x14ac:dyDescent="0.15">
      <c r="A33" s="203"/>
      <c r="B33" s="194" t="s">
        <v>274</v>
      </c>
      <c r="C33" s="216">
        <f>SUM(C34:C39)</f>
        <v>98718</v>
      </c>
      <c r="D33" s="190">
        <f t="shared" ref="D33:H33" si="71">SUM(D34:D39)</f>
        <v>95926</v>
      </c>
      <c r="E33" s="190">
        <f t="shared" si="71"/>
        <v>94127</v>
      </c>
      <c r="F33" s="190">
        <f t="shared" si="71"/>
        <v>94974</v>
      </c>
      <c r="G33" s="190">
        <f t="shared" si="71"/>
        <v>88756</v>
      </c>
      <c r="H33" s="190">
        <f t="shared" si="71"/>
        <v>101023</v>
      </c>
      <c r="I33" s="190">
        <f t="shared" ref="I33:J33" si="72">SUM(I34:I39)</f>
        <v>110054</v>
      </c>
      <c r="J33" s="190">
        <f t="shared" si="72"/>
        <v>111946</v>
      </c>
      <c r="K33" s="190">
        <f t="shared" ref="K33:L33" si="73">SUM(K34:K39)</f>
        <v>108817</v>
      </c>
      <c r="L33" s="190">
        <f t="shared" si="73"/>
        <v>110235</v>
      </c>
      <c r="M33" s="190">
        <f t="shared" ref="M33" si="74">SUM(M34:M39)</f>
        <v>70368</v>
      </c>
      <c r="N33" s="190">
        <f t="shared" ref="N33:O33" si="75">SUM(N34:N39)</f>
        <v>91095</v>
      </c>
      <c r="O33" s="909">
        <f t="shared" si="75"/>
        <v>114136</v>
      </c>
      <c r="P33" s="513">
        <f t="shared" si="10"/>
        <v>25.3</v>
      </c>
    </row>
    <row r="34" spans="1:16" x14ac:dyDescent="0.15">
      <c r="A34" s="200">
        <v>213</v>
      </c>
      <c r="B34" s="194" t="s">
        <v>136</v>
      </c>
      <c r="C34" s="216">
        <f>'2項目別時系列'!C64</f>
        <v>9387</v>
      </c>
      <c r="D34" s="190">
        <f>'2項目別時系列'!D64</f>
        <v>9518</v>
      </c>
      <c r="E34" s="190">
        <f>'2項目別時系列'!E64</f>
        <v>9046</v>
      </c>
      <c r="F34" s="190">
        <f>'2項目別時系列'!F64</f>
        <v>8663</v>
      </c>
      <c r="G34" s="190">
        <f>'2項目別時系列'!G64</f>
        <v>7823</v>
      </c>
      <c r="H34" s="190">
        <f>'2項目別時系列'!H64</f>
        <v>10333</v>
      </c>
      <c r="I34" s="190">
        <f>'2項目別時系列'!I64</f>
        <v>11374</v>
      </c>
      <c r="J34" s="190">
        <f>'2項目別時系列'!J64</f>
        <v>10926</v>
      </c>
      <c r="K34" s="190">
        <f>'2項目別時系列'!K64</f>
        <v>10672</v>
      </c>
      <c r="L34" s="190">
        <f>'2項目別時系列'!L64</f>
        <v>10828</v>
      </c>
      <c r="M34" s="190">
        <f>'2項目別時系列'!M64</f>
        <v>6387</v>
      </c>
      <c r="N34" s="190">
        <f>'2項目別時系列'!N64</f>
        <v>7924</v>
      </c>
      <c r="O34" s="909">
        <f>'2項目別時系列'!O64</f>
        <v>9996</v>
      </c>
      <c r="P34" s="513">
        <f t="shared" si="10"/>
        <v>26.1</v>
      </c>
    </row>
    <row r="35" spans="1:16" x14ac:dyDescent="0.15">
      <c r="A35" s="200">
        <v>215</v>
      </c>
      <c r="B35" s="194" t="s">
        <v>281</v>
      </c>
      <c r="C35" s="216">
        <f>'2項目別時系列'!C68</f>
        <v>36121</v>
      </c>
      <c r="D35" s="190">
        <f>'2項目別時系列'!D68</f>
        <v>35194</v>
      </c>
      <c r="E35" s="190">
        <f>'2項目別時系列'!E68</f>
        <v>34754</v>
      </c>
      <c r="F35" s="190">
        <f>'2項目別時系列'!F68</f>
        <v>35026</v>
      </c>
      <c r="G35" s="190">
        <f>'2項目別時系列'!G68</f>
        <v>29461</v>
      </c>
      <c r="H35" s="190">
        <f>'2項目別時系列'!H68</f>
        <v>32274</v>
      </c>
      <c r="I35" s="190">
        <f>'2項目別時系列'!I68</f>
        <v>35291</v>
      </c>
      <c r="J35" s="190">
        <f>'2項目別時系列'!J68</f>
        <v>40078</v>
      </c>
      <c r="K35" s="190">
        <f>'2項目別時系列'!K68</f>
        <v>37274</v>
      </c>
      <c r="L35" s="190">
        <f>'2項目別時系列'!L68</f>
        <v>39230</v>
      </c>
      <c r="M35" s="190">
        <f>'2項目別時系列'!M68</f>
        <v>25322</v>
      </c>
      <c r="N35" s="190">
        <f>'2項目別時系列'!N68</f>
        <v>33199</v>
      </c>
      <c r="O35" s="909">
        <f>'2項目別時系列'!O68</f>
        <v>39071</v>
      </c>
      <c r="P35" s="513">
        <f t="shared" si="10"/>
        <v>17.7</v>
      </c>
    </row>
    <row r="36" spans="1:16" x14ac:dyDescent="0.15">
      <c r="A36" s="200">
        <v>218</v>
      </c>
      <c r="B36" s="194" t="s">
        <v>138</v>
      </c>
      <c r="C36" s="216">
        <f>'2項目別時系列'!C72</f>
        <v>15279</v>
      </c>
      <c r="D36" s="190">
        <f>'2項目別時系列'!D72</f>
        <v>14694</v>
      </c>
      <c r="E36" s="190">
        <f>'2項目別時系列'!E72</f>
        <v>13494</v>
      </c>
      <c r="F36" s="190">
        <f>'2項目別時系列'!F72</f>
        <v>14014</v>
      </c>
      <c r="G36" s="190">
        <f>'2項目別時系列'!G72</f>
        <v>14283</v>
      </c>
      <c r="H36" s="190">
        <f>'2項目別時系列'!H72</f>
        <v>17887</v>
      </c>
      <c r="I36" s="190">
        <f>'2項目別時系列'!I72</f>
        <v>18916</v>
      </c>
      <c r="J36" s="190">
        <f>'2項目別時系列'!J72</f>
        <v>17628</v>
      </c>
      <c r="K36" s="190">
        <f>'2項目別時系列'!K72</f>
        <v>17179</v>
      </c>
      <c r="L36" s="190">
        <f>'2項目別時系列'!L72</f>
        <v>15339</v>
      </c>
      <c r="M36" s="190">
        <f>'2項目別時系列'!M72</f>
        <v>10837</v>
      </c>
      <c r="N36" s="190">
        <f>'2項目別時系列'!N72</f>
        <v>13999</v>
      </c>
      <c r="O36" s="909">
        <f>'2項目別時系列'!O72</f>
        <v>20230</v>
      </c>
      <c r="P36" s="513">
        <f t="shared" si="10"/>
        <v>44.5</v>
      </c>
    </row>
    <row r="37" spans="1:16" x14ac:dyDescent="0.15">
      <c r="A37" s="200">
        <v>220</v>
      </c>
      <c r="B37" s="194" t="s">
        <v>139</v>
      </c>
      <c r="C37" s="216">
        <f>'2項目別時系列'!C76</f>
        <v>6134</v>
      </c>
      <c r="D37" s="190">
        <f>'2項目別時系列'!D76</f>
        <v>5896</v>
      </c>
      <c r="E37" s="190">
        <f>'2項目別時系列'!E76</f>
        <v>5896</v>
      </c>
      <c r="F37" s="190">
        <f>'2項目別時系列'!F76</f>
        <v>6168</v>
      </c>
      <c r="G37" s="190">
        <f>'2項目別時系列'!G76</f>
        <v>5580</v>
      </c>
      <c r="H37" s="190">
        <f>'2項目別時系列'!H76</f>
        <v>6482</v>
      </c>
      <c r="I37" s="190">
        <f>'2項目別時系列'!I76</f>
        <v>6879</v>
      </c>
      <c r="J37" s="190">
        <f>'2項目別時系列'!J76</f>
        <v>6393</v>
      </c>
      <c r="K37" s="190">
        <f>'2項目別時系列'!K76</f>
        <v>7107</v>
      </c>
      <c r="L37" s="190">
        <f>'2項目別時系列'!L76</f>
        <v>9841</v>
      </c>
      <c r="M37" s="190">
        <f>'2項目別時系列'!M76</f>
        <v>6683</v>
      </c>
      <c r="N37" s="190">
        <f>'2項目別時系列'!N76</f>
        <v>8711</v>
      </c>
      <c r="O37" s="909">
        <f>'2項目別時系列'!O76</f>
        <v>11344</v>
      </c>
      <c r="P37" s="513">
        <f t="shared" si="10"/>
        <v>30.2</v>
      </c>
    </row>
    <row r="38" spans="1:16" x14ac:dyDescent="0.15">
      <c r="A38" s="200">
        <v>228</v>
      </c>
      <c r="B38" s="194" t="s">
        <v>29</v>
      </c>
      <c r="C38" s="216">
        <f>'2項目別時系列'!C80</f>
        <v>25673</v>
      </c>
      <c r="D38" s="190">
        <f>'2項目別時系列'!D80</f>
        <v>24677</v>
      </c>
      <c r="E38" s="190">
        <f>'2項目別時系列'!E80</f>
        <v>24087</v>
      </c>
      <c r="F38" s="190">
        <f>'2項目別時系列'!F80</f>
        <v>23689</v>
      </c>
      <c r="G38" s="190">
        <f>'2項目別時系列'!G80</f>
        <v>24306</v>
      </c>
      <c r="H38" s="190">
        <f>'2項目別時系列'!H80</f>
        <v>25973</v>
      </c>
      <c r="I38" s="190">
        <f>'2項目別時系列'!I80</f>
        <v>28790</v>
      </c>
      <c r="J38" s="190">
        <f>'2項目別時系列'!J80</f>
        <v>28712</v>
      </c>
      <c r="K38" s="190">
        <f>'2項目別時系列'!K80</f>
        <v>29114</v>
      </c>
      <c r="L38" s="190">
        <f>'2項目別時系列'!L80</f>
        <v>27687</v>
      </c>
      <c r="M38" s="190">
        <f>'2項目別時系列'!M80</f>
        <v>16309</v>
      </c>
      <c r="N38" s="190">
        <f>'2項目別時系列'!N80</f>
        <v>21518</v>
      </c>
      <c r="O38" s="909">
        <f>'2項目別時系列'!O80</f>
        <v>26529</v>
      </c>
      <c r="P38" s="513">
        <f t="shared" si="10"/>
        <v>23.3</v>
      </c>
    </row>
    <row r="39" spans="1:16" x14ac:dyDescent="0.15">
      <c r="A39" s="200">
        <v>365</v>
      </c>
      <c r="B39" s="194" t="s">
        <v>282</v>
      </c>
      <c r="C39" s="216">
        <f>'2項目別時系列'!C84</f>
        <v>6124</v>
      </c>
      <c r="D39" s="190">
        <f>'2項目別時系列'!D84</f>
        <v>5947</v>
      </c>
      <c r="E39" s="190">
        <f>'2項目別時系列'!E84</f>
        <v>6850</v>
      </c>
      <c r="F39" s="190">
        <f>'2項目別時系列'!F84</f>
        <v>7414</v>
      </c>
      <c r="G39" s="190">
        <f>'2項目別時系列'!G84</f>
        <v>7303</v>
      </c>
      <c r="H39" s="190">
        <f>'2項目別時系列'!H84</f>
        <v>8074</v>
      </c>
      <c r="I39" s="190">
        <f>'2項目別時系列'!I84</f>
        <v>8804</v>
      </c>
      <c r="J39" s="190">
        <f>'2項目別時系列'!J84</f>
        <v>8209</v>
      </c>
      <c r="K39" s="190">
        <f>'2項目別時系列'!K84</f>
        <v>7471</v>
      </c>
      <c r="L39" s="190">
        <f>'2項目別時系列'!L84</f>
        <v>7310</v>
      </c>
      <c r="M39" s="190">
        <f>'2項目別時系列'!M84</f>
        <v>4830</v>
      </c>
      <c r="N39" s="190">
        <f>'2項目別時系列'!N84</f>
        <v>5744</v>
      </c>
      <c r="O39" s="909">
        <f>'2項目別時系列'!O84</f>
        <v>6966</v>
      </c>
      <c r="P39" s="513">
        <f t="shared" si="10"/>
        <v>21.3</v>
      </c>
    </row>
    <row r="40" spans="1:16" x14ac:dyDescent="0.15">
      <c r="A40" s="203"/>
      <c r="B40" s="194" t="s">
        <v>275</v>
      </c>
      <c r="C40" s="216">
        <f>SUM(C41:C44)</f>
        <v>82821</v>
      </c>
      <c r="D40" s="190">
        <f t="shared" ref="D40:H40" si="76">SUM(D41:D44)</f>
        <v>96796</v>
      </c>
      <c r="E40" s="190">
        <f t="shared" si="76"/>
        <v>85392</v>
      </c>
      <c r="F40" s="190">
        <f t="shared" si="76"/>
        <v>89752</v>
      </c>
      <c r="G40" s="190">
        <f t="shared" si="76"/>
        <v>73995</v>
      </c>
      <c r="H40" s="190">
        <f t="shared" si="76"/>
        <v>122535</v>
      </c>
      <c r="I40" s="190">
        <f t="shared" ref="I40:J40" si="77">SUM(I41:I44)</f>
        <v>109933</v>
      </c>
      <c r="J40" s="190">
        <f t="shared" si="77"/>
        <v>103884</v>
      </c>
      <c r="K40" s="190">
        <f t="shared" ref="K40:L40" si="78">SUM(K41:K44)</f>
        <v>106763</v>
      </c>
      <c r="L40" s="190">
        <f t="shared" si="78"/>
        <v>95536</v>
      </c>
      <c r="M40" s="190">
        <f t="shared" ref="M40" si="79">SUM(M41:M44)</f>
        <v>37994</v>
      </c>
      <c r="N40" s="190">
        <f t="shared" ref="N40:O40" si="80">SUM(N41:N44)</f>
        <v>59195</v>
      </c>
      <c r="O40" s="909">
        <f t="shared" si="80"/>
        <v>101238</v>
      </c>
      <c r="P40" s="513">
        <f t="shared" si="10"/>
        <v>71</v>
      </c>
    </row>
    <row r="41" spans="1:16" x14ac:dyDescent="0.15">
      <c r="A41" s="200">
        <v>201</v>
      </c>
      <c r="B41" s="194" t="s">
        <v>283</v>
      </c>
      <c r="C41" s="216">
        <f>'2項目別時系列'!C88</f>
        <v>74945</v>
      </c>
      <c r="D41" s="190">
        <f>'2項目別時系列'!D88</f>
        <v>88343</v>
      </c>
      <c r="E41" s="190">
        <f>'2項目別時系列'!E88</f>
        <v>77541</v>
      </c>
      <c r="F41" s="190">
        <f>'2項目別時系列'!F88</f>
        <v>82295</v>
      </c>
      <c r="G41" s="190">
        <f>'2項目別時系列'!G88</f>
        <v>67566</v>
      </c>
      <c r="H41" s="190">
        <f>'2項目別時系列'!H88</f>
        <v>115026</v>
      </c>
      <c r="I41" s="190">
        <f>'2項目別時系列'!I88</f>
        <v>101200</v>
      </c>
      <c r="J41" s="190">
        <f>'2項目別時系列'!J88</f>
        <v>94633</v>
      </c>
      <c r="K41" s="190">
        <f>'2項目別時系列'!K88</f>
        <v>97400</v>
      </c>
      <c r="L41" s="190">
        <f>'2項目別時系列'!L88</f>
        <v>86744</v>
      </c>
      <c r="M41" s="190">
        <f>'2項目別時系列'!M88</f>
        <v>31002</v>
      </c>
      <c r="N41" s="190">
        <f>'2項目別時系列'!N88</f>
        <v>49669</v>
      </c>
      <c r="O41" s="909">
        <f>'2項目別時系列'!O88</f>
        <v>90375</v>
      </c>
      <c r="P41" s="513">
        <f t="shared" si="10"/>
        <v>82</v>
      </c>
    </row>
    <row r="42" spans="1:16" x14ac:dyDescent="0.15">
      <c r="A42" s="200">
        <v>442</v>
      </c>
      <c r="B42" s="194" t="s">
        <v>284</v>
      </c>
      <c r="C42" s="216">
        <f>'2項目別時系列'!C96</f>
        <v>1260</v>
      </c>
      <c r="D42" s="190">
        <f>'2項目別時系列'!D96</f>
        <v>1360</v>
      </c>
      <c r="E42" s="190">
        <f>'2項目別時系列'!E96</f>
        <v>1101</v>
      </c>
      <c r="F42" s="190">
        <f>'2項目別時系列'!F96</f>
        <v>909</v>
      </c>
      <c r="G42" s="190">
        <f>'2項目別時系列'!G96</f>
        <v>522</v>
      </c>
      <c r="H42" s="190">
        <f>'2項目別時系列'!H96</f>
        <v>716</v>
      </c>
      <c r="I42" s="190">
        <f>'2項目別時系列'!I96</f>
        <v>1118</v>
      </c>
      <c r="J42" s="190">
        <f>'2項目別時系列'!J96</f>
        <v>1033</v>
      </c>
      <c r="K42" s="190">
        <f>'2項目別時系列'!K96</f>
        <v>854</v>
      </c>
      <c r="L42" s="190">
        <f>'2項目別時系列'!L96</f>
        <v>845</v>
      </c>
      <c r="M42" s="190">
        <f>'2項目別時系列'!M96</f>
        <v>496</v>
      </c>
      <c r="N42" s="190">
        <f>'2項目別時系列'!N96</f>
        <v>689</v>
      </c>
      <c r="O42" s="909">
        <f>'2項目別時系列'!O96</f>
        <v>786</v>
      </c>
      <c r="P42" s="513">
        <f t="shared" si="10"/>
        <v>14.1</v>
      </c>
    </row>
    <row r="43" spans="1:16" x14ac:dyDescent="0.15">
      <c r="A43" s="200">
        <v>443</v>
      </c>
      <c r="B43" s="194" t="s">
        <v>285</v>
      </c>
      <c r="C43" s="216">
        <f>'2項目別時系列'!C100</f>
        <v>1837</v>
      </c>
      <c r="D43" s="190">
        <f>'2項目別時系列'!D100</f>
        <v>1906</v>
      </c>
      <c r="E43" s="190">
        <f>'2項目別時系列'!E100</f>
        <v>1795</v>
      </c>
      <c r="F43" s="190">
        <f>'2項目別時系列'!F100</f>
        <v>1901</v>
      </c>
      <c r="G43" s="190">
        <f>'2項目別時系列'!G100</f>
        <v>1946</v>
      </c>
      <c r="H43" s="190">
        <f>'2項目別時系列'!H100</f>
        <v>2139</v>
      </c>
      <c r="I43" s="190">
        <f>'2項目別時系列'!I100</f>
        <v>2771</v>
      </c>
      <c r="J43" s="190">
        <f>'2項目別時系列'!J100</f>
        <v>2706</v>
      </c>
      <c r="K43" s="190">
        <f>'2項目別時系列'!K100</f>
        <v>2691</v>
      </c>
      <c r="L43" s="190">
        <f>'2項目別時系列'!L100</f>
        <v>2775</v>
      </c>
      <c r="M43" s="190">
        <f>'2項目別時系列'!M100</f>
        <v>2238</v>
      </c>
      <c r="N43" s="190">
        <f>'2項目別時系列'!N100</f>
        <v>3194</v>
      </c>
      <c r="O43" s="909">
        <f>'2項目別時系列'!O100</f>
        <v>4046</v>
      </c>
      <c r="P43" s="513">
        <f t="shared" si="10"/>
        <v>26.7</v>
      </c>
    </row>
    <row r="44" spans="1:16" x14ac:dyDescent="0.15">
      <c r="A44" s="200">
        <v>446</v>
      </c>
      <c r="B44" s="194" t="s">
        <v>286</v>
      </c>
      <c r="C44" s="216">
        <f>'2項目別時系列'!C92</f>
        <v>4779</v>
      </c>
      <c r="D44" s="190">
        <f>'2項目別時系列'!D92</f>
        <v>5187</v>
      </c>
      <c r="E44" s="190">
        <f>'2項目別時系列'!E92</f>
        <v>4955</v>
      </c>
      <c r="F44" s="190">
        <f>'2項目別時系列'!F92</f>
        <v>4647</v>
      </c>
      <c r="G44" s="190">
        <f>'2項目別時系列'!G92</f>
        <v>3961</v>
      </c>
      <c r="H44" s="190">
        <f>'2項目別時系列'!H92</f>
        <v>4654</v>
      </c>
      <c r="I44" s="190">
        <f>'2項目別時系列'!I92</f>
        <v>4844</v>
      </c>
      <c r="J44" s="190">
        <f>'2項目別時系列'!J92</f>
        <v>5512</v>
      </c>
      <c r="K44" s="190">
        <f>'2項目別時系列'!K92</f>
        <v>5818</v>
      </c>
      <c r="L44" s="190">
        <f>'2項目別時系列'!L92</f>
        <v>5172</v>
      </c>
      <c r="M44" s="190">
        <f>'2項目別時系列'!M92</f>
        <v>4258</v>
      </c>
      <c r="N44" s="190">
        <f>'2項目別時系列'!N92</f>
        <v>5643</v>
      </c>
      <c r="O44" s="909">
        <f>'2項目別時系列'!O92</f>
        <v>6031</v>
      </c>
      <c r="P44" s="513">
        <f t="shared" si="10"/>
        <v>6.9</v>
      </c>
    </row>
    <row r="45" spans="1:16" x14ac:dyDescent="0.15">
      <c r="A45" s="203"/>
      <c r="B45" s="194" t="s">
        <v>276</v>
      </c>
      <c r="C45" s="216">
        <f>SUM(C46:C52)</f>
        <v>51736</v>
      </c>
      <c r="D45" s="190">
        <f t="shared" ref="D45:H45" si="81">SUM(D46:D52)</f>
        <v>50914</v>
      </c>
      <c r="E45" s="190">
        <f t="shared" si="81"/>
        <v>51348</v>
      </c>
      <c r="F45" s="190">
        <f t="shared" si="81"/>
        <v>51276</v>
      </c>
      <c r="G45" s="190">
        <f t="shared" si="81"/>
        <v>49517</v>
      </c>
      <c r="H45" s="190">
        <f t="shared" si="81"/>
        <v>56584</v>
      </c>
      <c r="I45" s="190">
        <f t="shared" ref="I45:J45" si="82">SUM(I46:I52)</f>
        <v>59392</v>
      </c>
      <c r="J45" s="190">
        <f t="shared" si="82"/>
        <v>61068</v>
      </c>
      <c r="K45" s="190">
        <f t="shared" ref="K45:L45" si="83">SUM(K46:K52)</f>
        <v>57358</v>
      </c>
      <c r="L45" s="190">
        <f t="shared" si="83"/>
        <v>57245</v>
      </c>
      <c r="M45" s="190">
        <f t="shared" ref="M45" si="84">SUM(M46:M52)</f>
        <v>31720</v>
      </c>
      <c r="N45" s="190">
        <f t="shared" ref="N45:O45" si="85">SUM(N46:N52)</f>
        <v>43378</v>
      </c>
      <c r="O45" s="909">
        <f t="shared" si="85"/>
        <v>52829</v>
      </c>
      <c r="P45" s="513">
        <f t="shared" si="10"/>
        <v>21.8</v>
      </c>
    </row>
    <row r="46" spans="1:16" x14ac:dyDescent="0.15">
      <c r="A46" s="200">
        <v>208</v>
      </c>
      <c r="B46" s="194" t="s">
        <v>143</v>
      </c>
      <c r="C46" s="216">
        <f>'2項目別時系列'!C104</f>
        <v>6886</v>
      </c>
      <c r="D46" s="190">
        <f>'2項目別時系列'!D104</f>
        <v>6473</v>
      </c>
      <c r="E46" s="190">
        <f>'2項目別時系列'!E104</f>
        <v>7087</v>
      </c>
      <c r="F46" s="190">
        <f>'2項目別時系列'!F104</f>
        <v>6943</v>
      </c>
      <c r="G46" s="190">
        <f>'2項目別時系列'!G104</f>
        <v>6566</v>
      </c>
      <c r="H46" s="190">
        <f>'2項目別時系列'!H104</f>
        <v>6894</v>
      </c>
      <c r="I46" s="190">
        <f>'2項目別時系列'!I104</f>
        <v>7207</v>
      </c>
      <c r="J46" s="190">
        <f>'2項目別時系列'!J104</f>
        <v>7906</v>
      </c>
      <c r="K46" s="190">
        <f>'2項目別時系列'!K104</f>
        <v>7693</v>
      </c>
      <c r="L46" s="190">
        <f>'2項目別時系列'!L104</f>
        <v>7825</v>
      </c>
      <c r="M46" s="190">
        <f>'2項目別時系列'!M104</f>
        <v>5358</v>
      </c>
      <c r="N46" s="190">
        <f>'2項目別時系列'!N104</f>
        <v>6633</v>
      </c>
      <c r="O46" s="909">
        <f>'2項目別時系列'!O104</f>
        <v>7086</v>
      </c>
      <c r="P46" s="513">
        <f t="shared" si="10"/>
        <v>6.8</v>
      </c>
    </row>
    <row r="47" spans="1:16" x14ac:dyDescent="0.15">
      <c r="A47" s="200">
        <v>212</v>
      </c>
      <c r="B47" s="194" t="s">
        <v>287</v>
      </c>
      <c r="C47" s="216">
        <f>'2項目別時系列'!C112</f>
        <v>13935</v>
      </c>
      <c r="D47" s="190">
        <f>'2項目別時系列'!D112</f>
        <v>13951</v>
      </c>
      <c r="E47" s="190">
        <f>'2項目別時系列'!E112</f>
        <v>14414</v>
      </c>
      <c r="F47" s="190">
        <f>'2項目別時系列'!F112</f>
        <v>14371</v>
      </c>
      <c r="G47" s="190">
        <f>'2項目別時系列'!G112</f>
        <v>14597</v>
      </c>
      <c r="H47" s="190">
        <f>'2項目別時系列'!H112</f>
        <v>17388</v>
      </c>
      <c r="I47" s="190">
        <f>'2項目別時系列'!I112</f>
        <v>18008</v>
      </c>
      <c r="J47" s="190">
        <f>'2項目別時系列'!J112</f>
        <v>18260</v>
      </c>
      <c r="K47" s="190">
        <f>'2項目別時系列'!K112</f>
        <v>17180</v>
      </c>
      <c r="L47" s="190">
        <f>'2項目別時系列'!L112</f>
        <v>17851</v>
      </c>
      <c r="M47" s="190">
        <f>'2項目別時系列'!M112</f>
        <v>9727</v>
      </c>
      <c r="N47" s="190">
        <f>'2項目別時系列'!N112</f>
        <v>14199</v>
      </c>
      <c r="O47" s="909">
        <f>'2項目別時系列'!O112</f>
        <v>18407</v>
      </c>
      <c r="P47" s="513">
        <f t="shared" si="10"/>
        <v>29.6</v>
      </c>
    </row>
    <row r="48" spans="1:16" x14ac:dyDescent="0.15">
      <c r="A48" s="200">
        <v>227</v>
      </c>
      <c r="B48" s="194" t="s">
        <v>18</v>
      </c>
      <c r="C48" s="216">
        <f>'2項目別時系列'!C116</f>
        <v>8440</v>
      </c>
      <c r="D48" s="190">
        <f>'2項目別時系列'!D116</f>
        <v>8553</v>
      </c>
      <c r="E48" s="190">
        <f>'2項目別時系列'!E116</f>
        <v>8443</v>
      </c>
      <c r="F48" s="190">
        <f>'2項目別時系列'!F116</f>
        <v>8923</v>
      </c>
      <c r="G48" s="190">
        <f>'2項目別時系列'!G116</f>
        <v>8131</v>
      </c>
      <c r="H48" s="190">
        <f>'2項目別時系列'!H116</f>
        <v>9513</v>
      </c>
      <c r="I48" s="190">
        <f>'2項目別時系列'!I116</f>
        <v>9417</v>
      </c>
      <c r="J48" s="190">
        <f>'2項目別時系列'!J116</f>
        <v>8699</v>
      </c>
      <c r="K48" s="190">
        <f>'2項目別時系列'!K116</f>
        <v>8373</v>
      </c>
      <c r="L48" s="190">
        <f>'2項目別時系列'!L116</f>
        <v>7975</v>
      </c>
      <c r="M48" s="190">
        <f>'2項目別時系列'!M116</f>
        <v>5315</v>
      </c>
      <c r="N48" s="190">
        <f>'2項目別時系列'!N116</f>
        <v>6877</v>
      </c>
      <c r="O48" s="909">
        <f>'2項目別時系列'!O116</f>
        <v>7217</v>
      </c>
      <c r="P48" s="513">
        <f t="shared" si="10"/>
        <v>4.9000000000000004</v>
      </c>
    </row>
    <row r="49" spans="1:16" x14ac:dyDescent="0.15">
      <c r="A49" s="200">
        <v>229</v>
      </c>
      <c r="B49" s="194" t="s">
        <v>20</v>
      </c>
      <c r="C49" s="216">
        <f>'2項目別時系列'!C108</f>
        <v>12817</v>
      </c>
      <c r="D49" s="190">
        <f>'2項目別時系列'!D108</f>
        <v>12328</v>
      </c>
      <c r="E49" s="190">
        <f>'2項目別時系列'!E108</f>
        <v>12232</v>
      </c>
      <c r="F49" s="190">
        <f>'2項目別時系列'!F108</f>
        <v>12310</v>
      </c>
      <c r="G49" s="190">
        <f>'2項目別時系列'!G108</f>
        <v>11888</v>
      </c>
      <c r="H49" s="190">
        <f>'2項目別時系列'!H108</f>
        <v>13388</v>
      </c>
      <c r="I49" s="190">
        <f>'2項目別時系列'!I108</f>
        <v>14856</v>
      </c>
      <c r="J49" s="190">
        <f>'2項目別時系列'!J108</f>
        <v>15201</v>
      </c>
      <c r="K49" s="190">
        <f>'2項目別時系列'!K108</f>
        <v>13919</v>
      </c>
      <c r="L49" s="190">
        <f>'2項目別時系列'!L108</f>
        <v>13491</v>
      </c>
      <c r="M49" s="190">
        <f>'2項目別時系列'!M108</f>
        <v>6329</v>
      </c>
      <c r="N49" s="190">
        <f>'2項目別時系列'!N108</f>
        <v>8847</v>
      </c>
      <c r="O49" s="909">
        <f>'2項目別時系列'!O108</f>
        <v>12116</v>
      </c>
      <c r="P49" s="513">
        <f t="shared" si="10"/>
        <v>37</v>
      </c>
    </row>
    <row r="50" spans="1:16" x14ac:dyDescent="0.15">
      <c r="A50" s="200">
        <v>464</v>
      </c>
      <c r="B50" s="194" t="s">
        <v>146</v>
      </c>
      <c r="C50" s="216">
        <f>'2項目別時系列'!C120</f>
        <v>1754</v>
      </c>
      <c r="D50" s="190">
        <f>'2項目別時系列'!D120</f>
        <v>1429</v>
      </c>
      <c r="E50" s="190">
        <f>'2項目別時系列'!E120</f>
        <v>1425</v>
      </c>
      <c r="F50" s="190">
        <f>'2項目別時系列'!F120</f>
        <v>1334</v>
      </c>
      <c r="G50" s="190">
        <f>'2項目別時系列'!G120</f>
        <v>1375</v>
      </c>
      <c r="H50" s="190">
        <f>'2項目別時系列'!H120</f>
        <v>1596</v>
      </c>
      <c r="I50" s="190">
        <f>'2項目別時系列'!I120</f>
        <v>1590</v>
      </c>
      <c r="J50" s="190">
        <f>'2項目別時系列'!J120</f>
        <v>1656</v>
      </c>
      <c r="K50" s="190">
        <f>'2項目別時系列'!K120</f>
        <v>1587</v>
      </c>
      <c r="L50" s="190">
        <f>'2項目別時系列'!L120</f>
        <v>1540</v>
      </c>
      <c r="M50" s="190">
        <f>'2項目別時系列'!M120</f>
        <v>743</v>
      </c>
      <c r="N50" s="190">
        <f>'2項目別時系列'!N120</f>
        <v>912</v>
      </c>
      <c r="O50" s="909">
        <f>'2項目別時系列'!O120</f>
        <v>1177</v>
      </c>
      <c r="P50" s="513">
        <f t="shared" si="10"/>
        <v>29.1</v>
      </c>
    </row>
    <row r="51" spans="1:16" x14ac:dyDescent="0.15">
      <c r="A51" s="200">
        <v>481</v>
      </c>
      <c r="B51" s="194" t="s">
        <v>147</v>
      </c>
      <c r="C51" s="216">
        <f>'2項目別時系列'!C124</f>
        <v>2487</v>
      </c>
      <c r="D51" s="190">
        <f>'2項目別時系列'!D124</f>
        <v>2709</v>
      </c>
      <c r="E51" s="190">
        <f>'2項目別時系列'!E124</f>
        <v>2502</v>
      </c>
      <c r="F51" s="190">
        <f>'2項目別時系列'!F124</f>
        <v>2253</v>
      </c>
      <c r="G51" s="190">
        <f>'2項目別時系列'!G124</f>
        <v>2083</v>
      </c>
      <c r="H51" s="190">
        <f>'2項目別時系列'!H124</f>
        <v>2067</v>
      </c>
      <c r="I51" s="190">
        <f>'2項目別時系列'!I124</f>
        <v>2259</v>
      </c>
      <c r="J51" s="190">
        <f>'2項目別時系列'!J124</f>
        <v>2502</v>
      </c>
      <c r="K51" s="190">
        <f>'2項目別時系列'!K124</f>
        <v>2009</v>
      </c>
      <c r="L51" s="190">
        <f>'2項目別時系列'!L124</f>
        <v>1895</v>
      </c>
      <c r="M51" s="190">
        <f>'2項目別時系列'!M124</f>
        <v>894</v>
      </c>
      <c r="N51" s="190">
        <f>'2項目別時系列'!N124</f>
        <v>1388</v>
      </c>
      <c r="O51" s="909">
        <f>'2項目別時系列'!O124</f>
        <v>1518</v>
      </c>
      <c r="P51" s="513">
        <f t="shared" si="10"/>
        <v>9.4</v>
      </c>
    </row>
    <row r="52" spans="1:16" x14ac:dyDescent="0.15">
      <c r="A52" s="200">
        <v>501</v>
      </c>
      <c r="B52" s="194" t="s">
        <v>148</v>
      </c>
      <c r="C52" s="216">
        <f>'2項目別時系列'!C128</f>
        <v>5417</v>
      </c>
      <c r="D52" s="190">
        <f>'2項目別時系列'!D128</f>
        <v>5471</v>
      </c>
      <c r="E52" s="190">
        <f>'2項目別時系列'!E128</f>
        <v>5245</v>
      </c>
      <c r="F52" s="190">
        <f>'2項目別時系列'!F128</f>
        <v>5142</v>
      </c>
      <c r="G52" s="190">
        <f>'2項目別時系列'!G128</f>
        <v>4877</v>
      </c>
      <c r="H52" s="190">
        <f>'2項目別時系列'!H128</f>
        <v>5738</v>
      </c>
      <c r="I52" s="190">
        <f>'2項目別時系列'!I128</f>
        <v>6055</v>
      </c>
      <c r="J52" s="190">
        <f>'2項目別時系列'!J128</f>
        <v>6844</v>
      </c>
      <c r="K52" s="190">
        <f>'2項目別時系列'!K128</f>
        <v>6597</v>
      </c>
      <c r="L52" s="190">
        <f>'2項目別時系列'!L128</f>
        <v>6668</v>
      </c>
      <c r="M52" s="190">
        <f>'2項目別時系列'!M128</f>
        <v>3354</v>
      </c>
      <c r="N52" s="190">
        <f>'2項目別時系列'!N128</f>
        <v>4522</v>
      </c>
      <c r="O52" s="909">
        <f>'2項目別時系列'!O128</f>
        <v>5308</v>
      </c>
      <c r="P52" s="513">
        <f t="shared" si="10"/>
        <v>17.399999999999999</v>
      </c>
    </row>
    <row r="53" spans="1:16" x14ac:dyDescent="0.15">
      <c r="A53" s="203"/>
      <c r="B53" s="194" t="s">
        <v>277</v>
      </c>
      <c r="C53" s="216">
        <f>SUM(C54:C58)</f>
        <v>82739</v>
      </c>
      <c r="D53" s="190">
        <f t="shared" ref="D53:H53" si="86">SUM(D54:D58)</f>
        <v>85965</v>
      </c>
      <c r="E53" s="190">
        <f t="shared" si="86"/>
        <v>96809</v>
      </c>
      <c r="F53" s="190">
        <f t="shared" si="86"/>
        <v>101447</v>
      </c>
      <c r="G53" s="190">
        <f t="shared" si="86"/>
        <v>100603</v>
      </c>
      <c r="H53" s="190">
        <f t="shared" si="86"/>
        <v>108629</v>
      </c>
      <c r="I53" s="190">
        <f t="shared" ref="I53:J53" si="87">SUM(I54:I58)</f>
        <v>116392</v>
      </c>
      <c r="J53" s="190">
        <f t="shared" si="87"/>
        <v>119009</v>
      </c>
      <c r="K53" s="190">
        <f t="shared" ref="K53:L53" si="88">SUM(K54:K58)</f>
        <v>115579</v>
      </c>
      <c r="L53" s="190">
        <f t="shared" si="88"/>
        <v>110225</v>
      </c>
      <c r="M53" s="190">
        <f t="shared" ref="M53" si="89">SUM(M54:M58)</f>
        <v>59262</v>
      </c>
      <c r="N53" s="190">
        <f t="shared" ref="N53:O53" si="90">SUM(N54:N58)</f>
        <v>72409</v>
      </c>
      <c r="O53" s="909">
        <f t="shared" si="90"/>
        <v>99783</v>
      </c>
      <c r="P53" s="513">
        <f t="shared" si="10"/>
        <v>37.799999999999997</v>
      </c>
    </row>
    <row r="54" spans="1:16" x14ac:dyDescent="0.15">
      <c r="A54" s="202">
        <v>209</v>
      </c>
      <c r="B54" s="194" t="s">
        <v>288</v>
      </c>
      <c r="C54" s="216">
        <f>'2項目別時系列'!C132</f>
        <v>42663</v>
      </c>
      <c r="D54" s="190">
        <f>'2項目別時系列'!D132</f>
        <v>46623</v>
      </c>
      <c r="E54" s="190">
        <f>'2項目別時系列'!E132</f>
        <v>46088</v>
      </c>
      <c r="F54" s="190">
        <f>'2項目別時系列'!F132</f>
        <v>45965</v>
      </c>
      <c r="G54" s="190">
        <f>'2項目別時系列'!G132</f>
        <v>47592</v>
      </c>
      <c r="H54" s="190">
        <f>'2項目別時系列'!H132</f>
        <v>51970</v>
      </c>
      <c r="I54" s="190">
        <f>'2項目別時系列'!I132</f>
        <v>54487</v>
      </c>
      <c r="J54" s="190">
        <f>'2項目別時系列'!J132</f>
        <v>55649</v>
      </c>
      <c r="K54" s="190">
        <f>'2項目別時系列'!K132</f>
        <v>54817</v>
      </c>
      <c r="L54" s="190">
        <f>'2項目別時系列'!L132</f>
        <v>54519</v>
      </c>
      <c r="M54" s="190">
        <f>'2項目別時系列'!M132</f>
        <v>27187</v>
      </c>
      <c r="N54" s="190">
        <f>'2項目別時系列'!N132</f>
        <v>33890</v>
      </c>
      <c r="O54" s="909">
        <f>'2項目別時系列'!O132</f>
        <v>47753</v>
      </c>
      <c r="P54" s="513">
        <f t="shared" si="10"/>
        <v>40.9</v>
      </c>
    </row>
    <row r="55" spans="1:16" x14ac:dyDescent="0.15">
      <c r="A55" s="200">
        <v>222</v>
      </c>
      <c r="B55" s="194" t="s">
        <v>289</v>
      </c>
      <c r="C55" s="216">
        <f>'2項目別時系列'!C136</f>
        <v>10434</v>
      </c>
      <c r="D55" s="190">
        <f>'2項目別時系列'!D136</f>
        <v>9098</v>
      </c>
      <c r="E55" s="190">
        <f>'2項目別時系列'!E136</f>
        <v>11034</v>
      </c>
      <c r="F55" s="190">
        <f>'2項目別時系列'!F136</f>
        <v>12107</v>
      </c>
      <c r="G55" s="190">
        <f>'2項目別時系列'!G136</f>
        <v>11350</v>
      </c>
      <c r="H55" s="190">
        <f>'2項目別時系列'!H136</f>
        <v>11183</v>
      </c>
      <c r="I55" s="190">
        <f>'2項目別時系列'!I136</f>
        <v>13725</v>
      </c>
      <c r="J55" s="190">
        <f>'2項目別時系列'!J136</f>
        <v>14057</v>
      </c>
      <c r="K55" s="190">
        <f>'2項目別時系列'!K136</f>
        <v>12639</v>
      </c>
      <c r="L55" s="190">
        <f>'2項目別時系列'!L136</f>
        <v>11383</v>
      </c>
      <c r="M55" s="190">
        <f>'2項目別時系列'!M136</f>
        <v>4799</v>
      </c>
      <c r="N55" s="190">
        <f>'2項目別時系列'!N136</f>
        <v>6190</v>
      </c>
      <c r="O55" s="909">
        <f>'2項目別時系列'!O136</f>
        <v>10416</v>
      </c>
      <c r="P55" s="513">
        <f t="shared" si="10"/>
        <v>68.3</v>
      </c>
    </row>
    <row r="56" spans="1:16" x14ac:dyDescent="0.15">
      <c r="A56" s="200">
        <v>225</v>
      </c>
      <c r="B56" s="194" t="s">
        <v>11</v>
      </c>
      <c r="C56" s="216">
        <f>'2項目別時系列'!C140</f>
        <v>6570</v>
      </c>
      <c r="D56" s="190">
        <f>'2項目別時系列'!D140</f>
        <v>6861</v>
      </c>
      <c r="E56" s="190">
        <f>'2項目別時系列'!E140</f>
        <v>13456</v>
      </c>
      <c r="F56" s="190">
        <f>'2項目別時系列'!F140</f>
        <v>16167</v>
      </c>
      <c r="G56" s="190">
        <f>'2項目別時系列'!G140</f>
        <v>15790</v>
      </c>
      <c r="H56" s="190">
        <f>'2項目別時系列'!H140</f>
        <v>16863</v>
      </c>
      <c r="I56" s="190">
        <f>'2項目別時系列'!I140</f>
        <v>16890</v>
      </c>
      <c r="J56" s="190">
        <f>'2項目別時系列'!J140</f>
        <v>17276</v>
      </c>
      <c r="K56" s="190">
        <f>'2項目別時系列'!K140</f>
        <v>16347</v>
      </c>
      <c r="L56" s="190">
        <f>'2項目別時系列'!L140</f>
        <v>15909</v>
      </c>
      <c r="M56" s="190">
        <f>'2項目別時系列'!M140</f>
        <v>8621</v>
      </c>
      <c r="N56" s="190">
        <f>'2項目別時系列'!N140</f>
        <v>10946</v>
      </c>
      <c r="O56" s="909">
        <f>'2項目別時系列'!O140</f>
        <v>14586</v>
      </c>
      <c r="P56" s="513">
        <f t="shared" si="10"/>
        <v>33.299999999999997</v>
      </c>
    </row>
    <row r="57" spans="1:16" x14ac:dyDescent="0.15">
      <c r="A57" s="200">
        <v>585</v>
      </c>
      <c r="B57" s="194" t="s">
        <v>290</v>
      </c>
      <c r="C57" s="216">
        <f>'2項目別時系列'!C144</f>
        <v>12924</v>
      </c>
      <c r="D57" s="190">
        <f>'2項目別時系列'!D144</f>
        <v>13861</v>
      </c>
      <c r="E57" s="190">
        <f>'2項目別時系列'!E144</f>
        <v>15094</v>
      </c>
      <c r="F57" s="190">
        <f>'2項目別時系列'!F144</f>
        <v>16046</v>
      </c>
      <c r="G57" s="190">
        <f>'2項目別時系列'!G144</f>
        <v>14943</v>
      </c>
      <c r="H57" s="190">
        <f>'2項目別時系列'!H144</f>
        <v>16050</v>
      </c>
      <c r="I57" s="190">
        <f>'2項目別時系列'!I144</f>
        <v>18231</v>
      </c>
      <c r="J57" s="190">
        <f>'2項目別時系列'!J144</f>
        <v>18457</v>
      </c>
      <c r="K57" s="190">
        <f>'2項目別時系列'!K144</f>
        <v>18369</v>
      </c>
      <c r="L57" s="190">
        <f>'2項目別時系列'!L144</f>
        <v>15627</v>
      </c>
      <c r="M57" s="190">
        <f>'2項目別時系列'!M144</f>
        <v>11463</v>
      </c>
      <c r="N57" s="190">
        <f>'2項目別時系列'!N144</f>
        <v>12659</v>
      </c>
      <c r="O57" s="909">
        <f>'2項目別時系列'!O144</f>
        <v>15044</v>
      </c>
      <c r="P57" s="513">
        <f t="shared" si="10"/>
        <v>18.8</v>
      </c>
    </row>
    <row r="58" spans="1:16" x14ac:dyDescent="0.15">
      <c r="A58" s="200">
        <v>586</v>
      </c>
      <c r="B58" s="194" t="s">
        <v>291</v>
      </c>
      <c r="C58" s="216">
        <f>'2項目別時系列'!C148</f>
        <v>10148</v>
      </c>
      <c r="D58" s="190">
        <f>'2項目別時系列'!D148</f>
        <v>9522</v>
      </c>
      <c r="E58" s="190">
        <f>'2項目別時系列'!E148</f>
        <v>11137</v>
      </c>
      <c r="F58" s="190">
        <f>'2項目別時系列'!F148</f>
        <v>11162</v>
      </c>
      <c r="G58" s="190">
        <f>'2項目別時系列'!G148</f>
        <v>10928</v>
      </c>
      <c r="H58" s="190">
        <f>'2項目別時系列'!H148</f>
        <v>12563</v>
      </c>
      <c r="I58" s="190">
        <f>'2項目別時系列'!I148</f>
        <v>13059</v>
      </c>
      <c r="J58" s="190">
        <f>'2項目別時系列'!J148</f>
        <v>13570</v>
      </c>
      <c r="K58" s="190">
        <f>'2項目別時系列'!K148</f>
        <v>13407</v>
      </c>
      <c r="L58" s="190">
        <f>'2項目別時系列'!L148</f>
        <v>12787</v>
      </c>
      <c r="M58" s="190">
        <f>'2項目別時系列'!M148</f>
        <v>7192</v>
      </c>
      <c r="N58" s="190">
        <f>'2項目別時系列'!N148</f>
        <v>8724</v>
      </c>
      <c r="O58" s="909">
        <f>'2項目別時系列'!O148</f>
        <v>11984</v>
      </c>
      <c r="P58" s="513">
        <f t="shared" si="10"/>
        <v>37.4</v>
      </c>
    </row>
    <row r="59" spans="1:16" x14ac:dyDescent="0.15">
      <c r="A59" s="203"/>
      <c r="B59" s="194" t="s">
        <v>278</v>
      </c>
      <c r="C59" s="216">
        <f>SUM(C60:C61)</f>
        <v>32069</v>
      </c>
      <c r="D59" s="190">
        <f t="shared" ref="D59:H59" si="91">SUM(D60:D61)</f>
        <v>32119</v>
      </c>
      <c r="E59" s="190">
        <f t="shared" si="91"/>
        <v>32113</v>
      </c>
      <c r="F59" s="190">
        <f t="shared" si="91"/>
        <v>30710</v>
      </c>
      <c r="G59" s="190">
        <f t="shared" si="91"/>
        <v>28374</v>
      </c>
      <c r="H59" s="190">
        <f t="shared" si="91"/>
        <v>32357</v>
      </c>
      <c r="I59" s="190">
        <f t="shared" ref="I59:J59" si="92">SUM(I60:I61)</f>
        <v>35621</v>
      </c>
      <c r="J59" s="190">
        <f t="shared" si="92"/>
        <v>37682</v>
      </c>
      <c r="K59" s="190">
        <f t="shared" ref="K59:L59" si="93">SUM(K60:K61)</f>
        <v>36914</v>
      </c>
      <c r="L59" s="190">
        <f t="shared" si="93"/>
        <v>40400</v>
      </c>
      <c r="M59" s="190">
        <f t="shared" ref="M59" si="94">SUM(M60:M61)</f>
        <v>23727</v>
      </c>
      <c r="N59" s="190">
        <f t="shared" ref="N59:O59" si="95">SUM(N60:N61)</f>
        <v>32726</v>
      </c>
      <c r="O59" s="909">
        <f t="shared" si="95"/>
        <v>38382</v>
      </c>
      <c r="P59" s="513">
        <f t="shared" si="10"/>
        <v>17.3</v>
      </c>
    </row>
    <row r="60" spans="1:16" x14ac:dyDescent="0.15">
      <c r="A60" s="200">
        <v>221</v>
      </c>
      <c r="B60" s="194" t="s">
        <v>441</v>
      </c>
      <c r="C60" s="216">
        <f>'2項目別時系列'!C152</f>
        <v>17559</v>
      </c>
      <c r="D60" s="190">
        <f>'2項目別時系列'!D152</f>
        <v>17735</v>
      </c>
      <c r="E60" s="190">
        <f>'2項目別時系列'!E152</f>
        <v>17016</v>
      </c>
      <c r="F60" s="190">
        <f>'2項目別時系列'!F152</f>
        <v>16131</v>
      </c>
      <c r="G60" s="190">
        <f>'2項目別時系列'!G152</f>
        <v>15231</v>
      </c>
      <c r="H60" s="190">
        <f>'2項目別時系列'!H152</f>
        <v>17213</v>
      </c>
      <c r="I60" s="190">
        <f>'2項目別時系列'!I152</f>
        <v>19198</v>
      </c>
      <c r="J60" s="190">
        <f>'2項目別時系列'!J152</f>
        <v>20158</v>
      </c>
      <c r="K60" s="190">
        <f>'2項目別時系列'!K152</f>
        <v>19141</v>
      </c>
      <c r="L60" s="190">
        <f>'2項目別時系列'!L152</f>
        <v>22517</v>
      </c>
      <c r="M60" s="190">
        <f>'2項目別時系列'!M152</f>
        <v>13450</v>
      </c>
      <c r="N60" s="190">
        <f>'2項目別時系列'!N152</f>
        <v>18697</v>
      </c>
      <c r="O60" s="909">
        <f>'2項目別時系列'!O152</f>
        <v>21667</v>
      </c>
      <c r="P60" s="513">
        <f t="shared" si="10"/>
        <v>15.9</v>
      </c>
    </row>
    <row r="61" spans="1:16" x14ac:dyDescent="0.15">
      <c r="A61" s="200">
        <v>223</v>
      </c>
      <c r="B61" s="194" t="s">
        <v>5</v>
      </c>
      <c r="C61" s="216">
        <f>'2項目別時系列'!C156</f>
        <v>14510</v>
      </c>
      <c r="D61" s="190">
        <f>'2項目別時系列'!D156</f>
        <v>14384</v>
      </c>
      <c r="E61" s="190">
        <f>'2項目別時系列'!E156</f>
        <v>15097</v>
      </c>
      <c r="F61" s="190">
        <f>'2項目別時系列'!F156</f>
        <v>14579</v>
      </c>
      <c r="G61" s="190">
        <f>'2項目別時系列'!G156</f>
        <v>13143</v>
      </c>
      <c r="H61" s="190">
        <f>'2項目別時系列'!H156</f>
        <v>15144</v>
      </c>
      <c r="I61" s="190">
        <f>'2項目別時系列'!I156</f>
        <v>16423</v>
      </c>
      <c r="J61" s="190">
        <f>'2項目別時系列'!J156</f>
        <v>17524</v>
      </c>
      <c r="K61" s="190">
        <f>'2項目別時系列'!K156</f>
        <v>17773</v>
      </c>
      <c r="L61" s="190">
        <f>'2項目別時系列'!L156</f>
        <v>17883</v>
      </c>
      <c r="M61" s="190">
        <f>'2項目別時系列'!M156</f>
        <v>10277</v>
      </c>
      <c r="N61" s="190">
        <f>'2項目別時系列'!N156</f>
        <v>14029</v>
      </c>
      <c r="O61" s="909">
        <f>'2項目別時系列'!O156</f>
        <v>16715</v>
      </c>
      <c r="P61" s="513">
        <f t="shared" si="10"/>
        <v>19.100000000000001</v>
      </c>
    </row>
    <row r="62" spans="1:16" x14ac:dyDescent="0.15">
      <c r="A62" s="203"/>
      <c r="B62" s="194" t="s">
        <v>279</v>
      </c>
      <c r="C62" s="216">
        <f>SUM(C63:C65)</f>
        <v>94972</v>
      </c>
      <c r="D62" s="190">
        <f t="shared" ref="D62:H62" si="96">SUM(D63:D65)</f>
        <v>91718</v>
      </c>
      <c r="E62" s="190">
        <f t="shared" si="96"/>
        <v>95488</v>
      </c>
      <c r="F62" s="190">
        <f t="shared" si="96"/>
        <v>93225</v>
      </c>
      <c r="G62" s="190">
        <f t="shared" si="96"/>
        <v>96343</v>
      </c>
      <c r="H62" s="190">
        <f t="shared" si="96"/>
        <v>115876</v>
      </c>
      <c r="I62" s="190">
        <f t="shared" ref="I62:J62" si="97">SUM(I63:I65)</f>
        <v>117576</v>
      </c>
      <c r="J62" s="190">
        <f t="shared" si="97"/>
        <v>121482</v>
      </c>
      <c r="K62" s="190">
        <f t="shared" ref="K62:L62" si="98">SUM(K63:K65)</f>
        <v>115298</v>
      </c>
      <c r="L62" s="190">
        <f t="shared" si="98"/>
        <v>115839</v>
      </c>
      <c r="M62" s="190">
        <f t="shared" ref="M62" si="99">SUM(M63:M65)</f>
        <v>63700</v>
      </c>
      <c r="N62" s="190">
        <f t="shared" ref="N62:O62" si="100">SUM(N63:N65)</f>
        <v>93470</v>
      </c>
      <c r="O62" s="909">
        <f t="shared" si="100"/>
        <v>126138</v>
      </c>
      <c r="P62" s="513">
        <f t="shared" si="10"/>
        <v>35</v>
      </c>
    </row>
    <row r="63" spans="1:16" x14ac:dyDescent="0.15">
      <c r="A63" s="200">
        <v>205</v>
      </c>
      <c r="B63" s="194" t="s">
        <v>155</v>
      </c>
      <c r="C63" s="216">
        <f>'2項目別時系列'!C160</f>
        <v>19291</v>
      </c>
      <c r="D63" s="190">
        <f>'2項目別時系列'!D160</f>
        <v>19688</v>
      </c>
      <c r="E63" s="190">
        <f>'2項目別時系列'!E160</f>
        <v>21110</v>
      </c>
      <c r="F63" s="190">
        <f>'2項目別時系列'!F160</f>
        <v>19743</v>
      </c>
      <c r="G63" s="190">
        <f>'2項目別時系列'!G160</f>
        <v>20384</v>
      </c>
      <c r="H63" s="190">
        <f>'2項目別時系列'!H160</f>
        <v>25130</v>
      </c>
      <c r="I63" s="190">
        <f>'2項目別時系列'!I160</f>
        <v>25695</v>
      </c>
      <c r="J63" s="190">
        <f>'2項目別時系列'!J160</f>
        <v>27692</v>
      </c>
      <c r="K63" s="190">
        <f>'2項目別時系列'!K160</f>
        <v>27635</v>
      </c>
      <c r="L63" s="190">
        <f>'2項目別時系列'!L160</f>
        <v>27142</v>
      </c>
      <c r="M63" s="190">
        <f>'2項目別時系列'!M160</f>
        <v>16457</v>
      </c>
      <c r="N63" s="190">
        <f>'2項目別時系列'!N160</f>
        <v>25461</v>
      </c>
      <c r="O63" s="909">
        <f>'2項目別時系列'!O160</f>
        <v>27872</v>
      </c>
      <c r="P63" s="513">
        <f t="shared" si="10"/>
        <v>9.5</v>
      </c>
    </row>
    <row r="64" spans="1:16" x14ac:dyDescent="0.15">
      <c r="A64" s="200">
        <v>224</v>
      </c>
      <c r="B64" s="194" t="s">
        <v>3</v>
      </c>
      <c r="C64" s="216">
        <f>'2項目別時系列'!C164</f>
        <v>29834</v>
      </c>
      <c r="D64" s="190">
        <f>'2項目別時系列'!D164</f>
        <v>28963</v>
      </c>
      <c r="E64" s="190">
        <f>'2項目別時系列'!E164</f>
        <v>30568</v>
      </c>
      <c r="F64" s="190">
        <f>'2項目別時系列'!F164</f>
        <v>29963</v>
      </c>
      <c r="G64" s="190">
        <f>'2項目別時系列'!G164</f>
        <v>24802</v>
      </c>
      <c r="H64" s="190">
        <f>'2項目別時系列'!H164</f>
        <v>29918</v>
      </c>
      <c r="I64" s="190">
        <f>'2項目別時系列'!I164</f>
        <v>32144</v>
      </c>
      <c r="J64" s="190">
        <f>'2項目別時系列'!J164</f>
        <v>31714</v>
      </c>
      <c r="K64" s="190">
        <f>'2項目別時系列'!K164</f>
        <v>28708</v>
      </c>
      <c r="L64" s="190">
        <f>'2項目別時系列'!L164</f>
        <v>28546</v>
      </c>
      <c r="M64" s="190">
        <f>'2項目別時系列'!M164</f>
        <v>13474</v>
      </c>
      <c r="N64" s="190">
        <f>'2項目別時系列'!N164</f>
        <v>20013</v>
      </c>
      <c r="O64" s="909">
        <f>'2項目別時系列'!O164</f>
        <v>30676</v>
      </c>
      <c r="P64" s="513">
        <f t="shared" si="10"/>
        <v>53.3</v>
      </c>
    </row>
    <row r="65" spans="1:17" x14ac:dyDescent="0.15">
      <c r="A65" s="204">
        <v>226</v>
      </c>
      <c r="B65" s="195" t="s">
        <v>1</v>
      </c>
      <c r="C65" s="218">
        <f>'2項目別時系列'!C168</f>
        <v>45847</v>
      </c>
      <c r="D65" s="192">
        <f>'2項目別時系列'!D168</f>
        <v>43067</v>
      </c>
      <c r="E65" s="192">
        <f>'2項目別時系列'!E168</f>
        <v>43810</v>
      </c>
      <c r="F65" s="192">
        <f>'2項目別時系列'!F168</f>
        <v>43519</v>
      </c>
      <c r="G65" s="192">
        <f>'2項目別時系列'!G168</f>
        <v>51157</v>
      </c>
      <c r="H65" s="192">
        <f>'2項目別時系列'!H168</f>
        <v>60828</v>
      </c>
      <c r="I65" s="192">
        <f>'2項目別時系列'!I168</f>
        <v>59737</v>
      </c>
      <c r="J65" s="192">
        <f>'2項目別時系列'!J168</f>
        <v>62076</v>
      </c>
      <c r="K65" s="192">
        <f>'2項目別時系列'!K168</f>
        <v>58955</v>
      </c>
      <c r="L65" s="192">
        <f>'2項目別時系列'!L168</f>
        <v>60151</v>
      </c>
      <c r="M65" s="192">
        <f>'2項目別時系列'!M168</f>
        <v>33769</v>
      </c>
      <c r="N65" s="192">
        <f>'2項目別時系列'!N168</f>
        <v>47996</v>
      </c>
      <c r="O65" s="916">
        <f>'2項目別時系列'!O168</f>
        <v>67590</v>
      </c>
      <c r="P65" s="514">
        <f t="shared" si="10"/>
        <v>40.799999999999997</v>
      </c>
    </row>
    <row r="66" spans="1:17" x14ac:dyDescent="0.15">
      <c r="A66" s="31" t="s">
        <v>2205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211"/>
      <c r="Q66" s="211"/>
    </row>
    <row r="67" spans="1:17" x14ac:dyDescent="0.15">
      <c r="A67" s="211" t="s">
        <v>391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</row>
    <row r="68" spans="1:17" x14ac:dyDescent="0.1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</row>
    <row r="69" spans="1:17" x14ac:dyDescent="0.15">
      <c r="A69" s="93" t="s">
        <v>379</v>
      </c>
      <c r="B69"/>
      <c r="C69"/>
      <c r="D69"/>
      <c r="E69"/>
      <c r="F69"/>
      <c r="G69" s="401" t="s">
        <v>171</v>
      </c>
      <c r="H69"/>
      <c r="L69" s="159"/>
      <c r="M69" s="159" t="s">
        <v>168</v>
      </c>
      <c r="N69" s="159"/>
      <c r="O69" s="159"/>
    </row>
    <row r="70" spans="1:17" x14ac:dyDescent="0.15">
      <c r="A70" s="940" t="s">
        <v>381</v>
      </c>
      <c r="B70" s="941"/>
      <c r="C70" s="119" t="s">
        <v>169</v>
      </c>
      <c r="D70" s="43" t="s">
        <v>303</v>
      </c>
      <c r="E70" s="43" t="s">
        <v>304</v>
      </c>
      <c r="F70" s="43" t="s">
        <v>305</v>
      </c>
      <c r="G70" s="43" t="s">
        <v>306</v>
      </c>
      <c r="H70" s="43" t="s">
        <v>307</v>
      </c>
      <c r="I70" s="120" t="s">
        <v>316</v>
      </c>
      <c r="J70" s="358" t="s">
        <v>404</v>
      </c>
      <c r="K70" s="358" t="s">
        <v>459</v>
      </c>
      <c r="L70" s="358" t="s">
        <v>463</v>
      </c>
      <c r="M70" s="478" t="s">
        <v>514</v>
      </c>
      <c r="N70" s="478" t="s">
        <v>2189</v>
      </c>
      <c r="O70" s="903" t="s">
        <v>2229</v>
      </c>
    </row>
    <row r="71" spans="1:17" x14ac:dyDescent="0.15">
      <c r="A71" s="69" t="s">
        <v>376</v>
      </c>
      <c r="B71" s="130" t="s">
        <v>370</v>
      </c>
      <c r="C71" s="136">
        <f>神戸市!C115+阪神南!C195+阪神北!C243+東播磨!C241+北播磨!C264+中播磨!C218+西播磨!C288+但馬!C241+丹波!C174+淡路!C195</f>
        <v>296335</v>
      </c>
      <c r="D71" s="59">
        <f>神戸市!D115+阪神南!D195+阪神北!D243+東播磨!D241+北播磨!D264+中播磨!D218+西播磨!D288+但馬!D241+丹波!D174+淡路!D195</f>
        <v>289578</v>
      </c>
      <c r="E71" s="59">
        <f>神戸市!E115+阪神南!E195+阪神北!E243+東播磨!E241+北播磨!E264+中播磨!E218+西播磨!E288+但馬!E241+丹波!E174+淡路!E195</f>
        <v>294539</v>
      </c>
      <c r="F71" s="59">
        <f>神戸市!F115+阪神南!F195+阪神北!F243+東播磨!F241+北播磨!F264+中播磨!F218+西播磨!F288+但馬!F241+丹波!F174+淡路!F195</f>
        <v>298997</v>
      </c>
      <c r="G71" s="59">
        <f>神戸市!G115+阪神南!G195+阪神北!G243+東播磨!G241+北播磨!G264+中播磨!G218+西播磨!G288+但馬!G241+丹波!G174+淡路!G195</f>
        <v>279009</v>
      </c>
      <c r="H71" s="59">
        <f>神戸市!H115+阪神南!H195+阪神北!H243+東播磨!H241+北播磨!H264+中播磨!H218+西播磨!H288+但馬!H241+丹波!H174+淡路!H195</f>
        <v>323230</v>
      </c>
      <c r="I71" s="137">
        <f>神戸市!I115+阪神南!I195+阪神北!I243+東播磨!I241+北播磨!I264+中播磨!I218+西播磨!I288+但馬!I241+丹波!I174+淡路!I195</f>
        <v>340410</v>
      </c>
      <c r="J71" s="137">
        <f>神戸市!J115+阪神南!J195+阪神北!J243+東播磨!J241+北播磨!J264+中播磨!J218+西播磨!J288+但馬!J241+丹波!J174+淡路!J195</f>
        <v>350641</v>
      </c>
      <c r="K71" s="137">
        <f>神戸市!K115+阪神南!K195+阪神北!K243+東播磨!K241+北播磨!K264+中播磨!K218+西播磨!K288+但馬!K241+丹波!K174+淡路!K195</f>
        <v>312025</v>
      </c>
      <c r="L71" s="137">
        <f>神戸市!L115+阪神南!L195+阪神北!L243+東播磨!L241+北播磨!L264+中播磨!L218+西播磨!L288+但馬!L241+丹波!L174+淡路!L195</f>
        <v>297928</v>
      </c>
      <c r="M71" s="137">
        <f>神戸市!M115+阪神南!M195+阪神北!M243+東播磨!M241+北播磨!M264+中播磨!M218+西播磨!M288+但馬!M241+丹波!M174+淡路!M195</f>
        <v>134773</v>
      </c>
      <c r="N71" s="137">
        <f>神戸市!N115+阪神南!N195+阪神北!N243+東播磨!N241+北播磨!N264+中播磨!N218+西播磨!N288+但馬!N241+丹波!N174+淡路!N195</f>
        <v>187407</v>
      </c>
      <c r="O71" s="137">
        <f>神戸市!O115+阪神南!O195+阪神北!O243+東播磨!O241+北播磨!O264+中播磨!O218+西播磨!O288+但馬!O241+丹波!O174+淡路!O195</f>
        <v>275846</v>
      </c>
    </row>
    <row r="72" spans="1:17" x14ac:dyDescent="0.15">
      <c r="A72" s="69" t="s">
        <v>377</v>
      </c>
      <c r="B72" s="130" t="s">
        <v>371</v>
      </c>
      <c r="C72" s="139">
        <f>神戸市!C116+阪神南!C196+阪神北!C244+東播磨!C242+北播磨!C265+中播磨!C219+西播磨!C289+但馬!C242+丹波!C175+淡路!C196</f>
        <v>400189</v>
      </c>
      <c r="D72" s="68">
        <f>神戸市!D116+阪神南!D196+阪神北!D244+東播磨!D242+北播磨!D265+中播磨!D219+西播磨!D289+但馬!D242+丹波!D175+淡路!D196</f>
        <v>387884</v>
      </c>
      <c r="E72" s="68">
        <f>神戸市!E116+阪神南!E196+阪神北!E244+東播磨!E242+北播磨!E265+中播磨!E219+西播磨!E289+但馬!E242+丹波!E175+淡路!E196</f>
        <v>380578</v>
      </c>
      <c r="F72" s="68">
        <f>神戸市!F116+阪神南!F196+阪神北!F244+東播磨!F242+北播磨!F265+中播磨!F219+西播磨!F289+但馬!F242+丹波!F175+淡路!F196</f>
        <v>408803</v>
      </c>
      <c r="G72" s="68">
        <f>神戸市!G116+阪神南!G196+阪神北!G244+東播磨!G242+北播磨!G265+中播磨!G219+西播磨!G289+但馬!G242+丹波!G175+淡路!G196</f>
        <v>387008</v>
      </c>
      <c r="H72" s="68">
        <f>神戸市!H116+阪神南!H196+阪神北!H244+東播磨!H242+北播磨!H265+中播磨!H219+西播磨!H289+但馬!H242+丹波!H175+淡路!H196</f>
        <v>432678</v>
      </c>
      <c r="I72" s="140">
        <f>神戸市!I116+阪神南!I196+阪神北!I244+東播磨!I242+北播磨!I265+中播磨!I219+西播磨!I289+但馬!I242+丹波!I175+淡路!I196</f>
        <v>456948</v>
      </c>
      <c r="J72" s="140">
        <f>神戸市!J116+阪神南!J196+阪神北!J244+東播磨!J242+北播磨!J265+中播磨!J219+西播磨!J289+但馬!J242+丹波!J175+淡路!J196</f>
        <v>480518</v>
      </c>
      <c r="K72" s="140">
        <f>神戸市!K116+阪神南!K196+阪神北!K244+東播磨!K242+北播磨!K265+中播磨!K219+西播磨!K289+但馬!K242+丹波!K175+淡路!K196</f>
        <v>486522</v>
      </c>
      <c r="L72" s="140">
        <f>神戸市!L116+阪神南!L196+阪神北!L244+東播磨!L242+北播磨!L265+中播磨!L219+西播磨!L289+但馬!L242+丹波!L175+淡路!L196</f>
        <v>517304</v>
      </c>
      <c r="M72" s="140">
        <f>神戸市!M116+阪神南!M196+阪神北!M244+東播磨!M242+北播磨!M265+中播磨!M219+西播磨!M289+但馬!M242+丹波!M175+淡路!M196</f>
        <v>247277</v>
      </c>
      <c r="N72" s="140">
        <f>神戸市!N116+阪神南!N196+阪神北!N244+東播磨!N242+北播磨!N265+中播磨!N219+西播磨!N289+但馬!N242+丹波!N175+淡路!N196</f>
        <v>309484</v>
      </c>
      <c r="O72" s="140">
        <f>神戸市!O116+阪神南!O196+阪神北!O244+東播磨!O242+北播磨!O265+中播磨!O219+西播磨!O289+但馬!O242+丹波!O175+淡路!O196</f>
        <v>444662.71441469801</v>
      </c>
    </row>
    <row r="73" spans="1:17" x14ac:dyDescent="0.15">
      <c r="A73" s="122"/>
      <c r="B73" s="249" t="s">
        <v>369</v>
      </c>
      <c r="C73" s="279">
        <f>神戸市!C117+阪神南!C197+阪神北!C245+東播磨!C243+北播磨!C266+中播磨!C220+西播磨!C290+但馬!C243+丹波!C176+淡路!C197</f>
        <v>696524</v>
      </c>
      <c r="D73" s="239">
        <f>神戸市!D117+阪神南!D197+阪神北!D245+東播磨!D243+北播磨!D266+中播磨!D220+西播磨!D290+但馬!D243+丹波!D176+淡路!D197</f>
        <v>677462</v>
      </c>
      <c r="E73" s="239">
        <f>神戸市!E117+阪神南!E197+阪神北!E245+東播磨!E243+北播磨!E266+中播磨!E220+西播磨!E290+但馬!E243+丹波!E176+淡路!E197</f>
        <v>675117</v>
      </c>
      <c r="F73" s="239">
        <f>神戸市!F117+阪神南!F197+阪神北!F245+東播磨!F243+北播磨!F266+中播磨!F220+西播磨!F290+但馬!F243+丹波!F176+淡路!F197</f>
        <v>707800</v>
      </c>
      <c r="G73" s="239">
        <f>神戸市!G117+阪神南!G197+阪神北!G245+東播磨!G243+北播磨!G266+中播磨!G220+西播磨!G290+但馬!G243+丹波!G176+淡路!G197</f>
        <v>666017</v>
      </c>
      <c r="H73" s="239">
        <f>神戸市!H117+阪神南!H197+阪神北!H245+東播磨!H243+北播磨!H266+中播磨!H220+西播磨!H290+但馬!H243+丹波!H176+淡路!H197</f>
        <v>755908</v>
      </c>
      <c r="I73" s="280">
        <f>神戸市!I117+阪神南!I197+阪神北!I245+東播磨!I243+北播磨!I266+中播磨!I220+西播磨!I290+但馬!I243+丹波!I176+淡路!I197</f>
        <v>797358</v>
      </c>
      <c r="J73" s="280">
        <f>神戸市!J117+阪神南!J197+阪神北!J245+東播磨!J243+北播磨!J266+中播磨!J220+西播磨!J290+但馬!J243+丹波!J176+淡路!J197</f>
        <v>831159</v>
      </c>
      <c r="K73" s="280">
        <f>神戸市!K117+阪神南!K197+阪神北!K245+東播磨!K243+北播磨!K266+中播磨!K220+西播磨!K290+但馬!K243+丹波!K176+淡路!K197</f>
        <v>798547</v>
      </c>
      <c r="L73" s="280">
        <f>神戸市!L117+阪神南!L197+阪神北!L245+東播磨!L243+北播磨!L266+中播磨!L220+西播磨!L290+但馬!L243+丹波!L176+淡路!L197</f>
        <v>815232</v>
      </c>
      <c r="M73" s="280">
        <f>神戸市!M117+阪神南!M197+阪神北!M245+東播磨!M243+北播磨!M266+中播磨!M220+西播磨!M290+但馬!M243+丹波!M176+淡路!M197</f>
        <v>382050</v>
      </c>
      <c r="N73" s="280">
        <f>神戸市!N117+阪神南!N197+阪神北!N245+東播磨!N243+北播磨!N266+中播磨!N220+西播磨!N290+但馬!N243+丹波!N176+淡路!N197</f>
        <v>496891</v>
      </c>
      <c r="O73" s="280">
        <f>神戸市!O117+阪神南!O197+阪神北!O245+東播磨!O243+北播磨!O266+中播磨!O220+西播磨!O290+但馬!O243+丹波!O176+淡路!O197</f>
        <v>720508.71441469807</v>
      </c>
    </row>
    <row r="74" spans="1:17" x14ac:dyDescent="0.15">
      <c r="A74" s="119" t="s">
        <v>378</v>
      </c>
      <c r="B74" s="120" t="s">
        <v>374</v>
      </c>
      <c r="C74" s="139">
        <f>神戸市!C118+阪神南!C198+阪神北!C246+東播磨!C244+北播磨!C267+中播磨!C221+西播磨!C291+但馬!C244+丹波!C177+淡路!C198</f>
        <v>81177</v>
      </c>
      <c r="D74" s="68">
        <f>神戸市!D118+阪神南!D198+阪神北!D246+東播磨!D244+北播磨!D267+中播磨!D221+西播磨!D291+但馬!D244+丹波!D177+淡路!D198</f>
        <v>90676</v>
      </c>
      <c r="E74" s="68">
        <f>神戸市!E118+阪神南!E198+阪神北!E246+東播磨!E244+北播磨!E267+中播磨!E221+西播磨!E291+但馬!E244+丹波!E177+淡路!E198</f>
        <v>100679</v>
      </c>
      <c r="F74" s="68">
        <f>神戸市!F118+阪神南!F198+阪神北!F246+東播磨!F244+北播磨!F267+中播磨!F221+西播磨!F291+但馬!F244+丹波!F177+淡路!F198</f>
        <v>97067</v>
      </c>
      <c r="G74" s="68">
        <f>神戸市!G118+阪神南!G198+阪神北!G246+東播磨!G244+北播磨!G267+中播磨!G221+西播磨!G291+但馬!G244+丹波!G177+淡路!G198</f>
        <v>101004</v>
      </c>
      <c r="H74" s="68">
        <f>神戸市!H118+阪神南!H198+阪神北!H246+東播磨!H244+北播磨!H267+中播磨!H221+西播磨!H291+但馬!H244+丹波!H177+淡路!H198</f>
        <v>125411</v>
      </c>
      <c r="I74" s="140">
        <f>神戸市!I118+阪神南!I198+阪神北!I246+東播磨!I244+北播磨!I267+中播磨!I221+西播磨!I291+但馬!I244+丹波!I177+淡路!I198</f>
        <v>132847</v>
      </c>
      <c r="J74" s="140">
        <f>神戸市!J118+阪神南!J198+阪神北!J246+東播磨!J244+北播磨!J267+中播磨!J221+西播磨!J291+但馬!J244+丹波!J177+淡路!J198</f>
        <v>143500</v>
      </c>
      <c r="K74" s="140">
        <f>神戸市!K118+阪神南!K198+阪神北!K246+東播磨!K244+北播磨!K267+中播磨!K221+西播磨!K291+但馬!K244+丹波!K177+淡路!K198</f>
        <v>151622</v>
      </c>
      <c r="L74" s="140">
        <f>神戸市!L118+阪神南!L198+阪神北!L246+東播磨!L244+北播磨!L267+中播磨!L221+西播磨!L291+但馬!L244+丹波!L177+淡路!L198</f>
        <v>148756</v>
      </c>
      <c r="M74" s="140">
        <f>神戸市!M118+阪神南!M198+阪神北!M246+東播磨!M244+北播磨!M267+中播磨!M221+西播磨!M291+但馬!M244+丹波!M177+淡路!M198</f>
        <v>102044</v>
      </c>
      <c r="N74" s="140">
        <f>神戸市!N118+阪神南!N198+阪神北!N246+東播磨!N244+北播磨!N267+中播磨!N221+西播磨!N291+但馬!N244+丹波!N177+淡路!N198</f>
        <v>140454.92668599999</v>
      </c>
      <c r="O74" s="140">
        <f>神戸市!O118+阪神南!O198+阪神北!O246+東播磨!O244+北播磨!O267+中播磨!O221+西播磨!O291+但馬!O244+丹波!O177+淡路!O198</f>
        <v>172196.06381699999</v>
      </c>
    </row>
    <row r="75" spans="1:17" x14ac:dyDescent="0.15">
      <c r="A75" s="69" t="s">
        <v>377</v>
      </c>
      <c r="B75" s="130" t="s">
        <v>370</v>
      </c>
      <c r="C75" s="139">
        <f>神戸市!C119+阪神南!C199+阪神北!C247+東播磨!C245+北播磨!C268+中播磨!C222+西播磨!C292+但馬!C245+丹波!C178+淡路!C199</f>
        <v>139918</v>
      </c>
      <c r="D75" s="68">
        <f>神戸市!D119+阪神南!D199+阪神北!D247+東播磨!D245+北播磨!D268+中播磨!D222+西播磨!D292+但馬!D245+丹波!D178+淡路!D199</f>
        <v>144342</v>
      </c>
      <c r="E75" s="68">
        <f>神戸市!E119+阪神南!E199+阪神北!E247+東播磨!E245+北播磨!E268+中播磨!E222+西播磨!E292+但馬!E245+丹波!E178+淡路!E199</f>
        <v>141039</v>
      </c>
      <c r="F75" s="68">
        <f>神戸市!F119+阪神南!F199+阪神北!F247+東播磨!F245+北播磨!F268+中播磨!F222+西播磨!F292+但馬!F245+丹波!F178+淡路!F199</f>
        <v>148493</v>
      </c>
      <c r="G75" s="68">
        <f>神戸市!G119+阪神南!G199+阪神北!G247+東播磨!G245+北播磨!G268+中播磨!G222+西播磨!G292+但馬!G245+丹波!G178+淡路!G199</f>
        <v>144688</v>
      </c>
      <c r="H75" s="68">
        <f>神戸市!H119+阪神南!H199+阪神北!H247+東播磨!H245+北播磨!H268+中播磨!H222+西播磨!H292+但馬!H245+丹波!H178+淡路!H199</f>
        <v>178558</v>
      </c>
      <c r="I75" s="140">
        <f>神戸市!I119+阪神南!I199+阪神北!I247+東播磨!I245+北播磨!I268+中播磨!I222+西播磨!I292+但馬!I245+丹波!I178+淡路!I199</f>
        <v>183794</v>
      </c>
      <c r="J75" s="140">
        <f>神戸市!J119+阪神南!J199+阪神北!J247+東播磨!J245+北播磨!J268+中播磨!J222+西播磨!J292+但馬!J245+丹波!J178+淡路!J199</f>
        <v>197318</v>
      </c>
      <c r="K75" s="140">
        <f>神戸市!K119+阪神南!K199+阪神北!K247+東播磨!K245+北播磨!K268+中播磨!K222+西播磨!K292+但馬!K245+丹波!K178+淡路!K199</f>
        <v>186731</v>
      </c>
      <c r="L75" s="140">
        <f>神戸市!L119+阪神南!L199+阪神北!L247+東播磨!L245+北播磨!L268+中播磨!L222+西播磨!L292+但馬!L245+丹波!L178+淡路!L199</f>
        <v>195355</v>
      </c>
      <c r="M75" s="140">
        <f>神戸市!M119+阪神南!M199+阪神北!M247+東播磨!M245+北播磨!M268+中播磨!M222+西播磨!M292+但馬!M245+丹波!M178+淡路!M199</f>
        <v>99218</v>
      </c>
      <c r="N75" s="140">
        <f>神戸市!N119+阪神南!N199+阪神北!N247+東播磨!N245+北播磨!N268+中播磨!N222+西播磨!N292+但馬!N245+丹波!N178+淡路!N199</f>
        <v>119621</v>
      </c>
      <c r="O75" s="140">
        <f>神戸市!O119+阪神南!O199+阪神北!O247+東播磨!O245+北播磨!O268+中播磨!O222+西播磨!O292+但馬!O245+丹波!O178+淡路!O199</f>
        <v>144770</v>
      </c>
    </row>
    <row r="76" spans="1:17" x14ac:dyDescent="0.15">
      <c r="A76" s="69"/>
      <c r="B76" s="130" t="s">
        <v>371</v>
      </c>
      <c r="C76" s="139">
        <f>神戸市!C120+阪神南!C200+阪神北!C248+東播磨!C246+北播磨!C269+中播磨!C223+西播磨!C293+但馬!C246+丹波!C179+淡路!C200</f>
        <v>102845</v>
      </c>
      <c r="D76" s="68">
        <f>神戸市!D120+阪神南!D200+阪神北!D248+東播磨!D246+北播磨!D269+中播磨!D223+西播磨!D293+但馬!D246+丹波!D179+淡路!D200</f>
        <v>104257</v>
      </c>
      <c r="E76" s="68">
        <f>神戸市!E120+阪神南!E200+阪神北!E248+東播磨!E246+北播磨!E269+中播磨!E223+西播磨!E293+但馬!E246+丹波!E179+淡路!E200</f>
        <v>107572</v>
      </c>
      <c r="F76" s="68">
        <f>神戸市!F120+阪神南!F200+阪神北!F248+東播磨!F246+北播磨!F269+中播磨!F223+西播磨!F293+但馬!F246+丹波!F179+淡路!F200</f>
        <v>101501</v>
      </c>
      <c r="G76" s="68">
        <f>神戸市!G120+阪神南!G200+阪神北!G248+東播磨!G246+北播磨!G269+中播磨!G223+西播磨!G293+但馬!G246+丹波!G179+淡路!G200</f>
        <v>103456</v>
      </c>
      <c r="H76" s="68">
        <f>神戸市!H120+阪神南!H200+阪神北!H248+東播磨!H246+北播磨!H269+中播磨!H223+西播磨!H293+但馬!H246+丹波!H179+淡路!H200</f>
        <v>142497</v>
      </c>
      <c r="I76" s="140">
        <f>神戸市!I120+阪神南!I200+阪神北!I248+東播磨!I246+北播磨!I269+中播磨!I223+西播磨!I293+但馬!I246+丹波!I179+淡路!I200</f>
        <v>136711</v>
      </c>
      <c r="J76" s="140">
        <f>神戸市!J120+阪神南!J200+阪神北!J248+東播磨!J246+北播磨!J269+中播磨!J223+西播磨!J293+但馬!J246+丹波!J179+淡路!J200</f>
        <v>138047</v>
      </c>
      <c r="K76" s="140">
        <f>神戸市!K120+阪神南!K200+阪神北!K248+東播磨!K246+北播磨!K269+中播磨!K223+西播磨!K293+但馬!K246+丹波!K179+淡路!K200</f>
        <v>126920</v>
      </c>
      <c r="L76" s="140">
        <f>神戸市!L120+阪神南!L200+阪神北!L248+東播磨!L246+北播磨!L269+中播磨!L223+西播磨!L293+但馬!L246+丹波!L179+淡路!L200</f>
        <v>116777</v>
      </c>
      <c r="M76" s="140">
        <f>神戸市!M120+阪神南!M200+阪神北!M248+東播磨!M246+北播磨!M269+中播磨!M223+西播磨!M293+但馬!M246+丹波!M179+淡路!M200</f>
        <v>62340</v>
      </c>
      <c r="N76" s="140">
        <f>神戸市!N120+阪神南!N200+阪神北!N248+東播磨!N246+北播磨!N269+中播磨!N223+西播磨!N293+但馬!N246+丹波!N179+淡路!N200</f>
        <v>67215</v>
      </c>
      <c r="O76" s="140">
        <f>神戸市!O120+阪神南!O200+阪神北!O248+東播磨!O246+北播磨!O269+中播磨!O223+西播磨!O293+但馬!O246+丹波!O179+淡路!O200</f>
        <v>105255</v>
      </c>
    </row>
    <row r="77" spans="1:17" x14ac:dyDescent="0.15">
      <c r="A77" s="122"/>
      <c r="B77" s="249" t="s">
        <v>369</v>
      </c>
      <c r="C77" s="279">
        <f>神戸市!C121+阪神南!C201+阪神北!C249+東播磨!C247+北播磨!C270+中播磨!C224+西播磨!C294+但馬!C247+丹波!C180+淡路!C201</f>
        <v>323940</v>
      </c>
      <c r="D77" s="239">
        <f>神戸市!D121+阪神南!D201+阪神北!D249+東播磨!D247+北播磨!D270+中播磨!D224+西播磨!D294+但馬!D247+丹波!D180+淡路!D201</f>
        <v>339275</v>
      </c>
      <c r="E77" s="239">
        <f>神戸市!E121+阪神南!E201+阪神北!E249+東播磨!E247+北播磨!E270+中播磨!E224+西播磨!E294+但馬!E247+丹波!E180+淡路!E201</f>
        <v>349290</v>
      </c>
      <c r="F77" s="239">
        <f>神戸市!F121+阪神南!F201+阪神北!F249+東播磨!F247+北播磨!F270+中播磨!F224+西播磨!F294+但馬!F247+丹波!F180+淡路!F201</f>
        <v>347061</v>
      </c>
      <c r="G77" s="239">
        <f>神戸市!G121+阪神南!G201+阪神北!G249+東播磨!G247+北播磨!G270+中播磨!G224+西播磨!G294+但馬!G247+丹波!G180+淡路!G201</f>
        <v>349148</v>
      </c>
      <c r="H77" s="239">
        <f>神戸市!H121+阪神南!H201+阪神北!H249+東播磨!H247+北播磨!H270+中播磨!H224+西播磨!H294+但馬!H247+丹波!H180+淡路!H201</f>
        <v>446466</v>
      </c>
      <c r="I77" s="280">
        <f>神戸市!I121+阪神南!I201+阪神北!I249+東播磨!I247+北播磨!I270+中播磨!I224+西播磨!I294+但馬!I247+丹波!I180+淡路!I201</f>
        <v>453352</v>
      </c>
      <c r="J77" s="280">
        <f>神戸市!J121+阪神南!J201+阪神北!J249+東播磨!J247+北播磨!J270+中播磨!J224+西播磨!J294+但馬!J247+丹波!J180+淡路!J201</f>
        <v>478865</v>
      </c>
      <c r="K77" s="280">
        <f>神戸市!K121+阪神南!K201+阪神北!K249+東播磨!K247+北播磨!K270+中播磨!K224+西播磨!K294+但馬!K247+丹波!K180+淡路!K201</f>
        <v>465273</v>
      </c>
      <c r="L77" s="280">
        <f>神戸市!L121+阪神南!L201+阪神北!L249+東播磨!L247+北播磨!L270+中播磨!L224+西播磨!L294+但馬!L247+丹波!L180+淡路!L201</f>
        <v>460888</v>
      </c>
      <c r="M77" s="280">
        <f>神戸市!M121+阪神南!M201+阪神北!M249+東播磨!M247+北播磨!M270+中播磨!M224+西播磨!M294+但馬!M247+丹波!M180+淡路!M201</f>
        <v>263602</v>
      </c>
      <c r="N77" s="280">
        <f>神戸市!N121+阪神南!N201+阪神北!N249+東播磨!N247+北播磨!N270+中播磨!N224+西播磨!N294+但馬!N247+丹波!N180+淡路!N201</f>
        <v>327290.92668599996</v>
      </c>
      <c r="O77" s="280">
        <f>神戸市!O121+阪神南!O201+阪神北!O249+東播磨!O247+北播磨!O270+中播磨!O224+西播磨!O294+但馬!O247+丹波!O180+淡路!O201</f>
        <v>422221.06381700002</v>
      </c>
    </row>
    <row r="78" spans="1:17" x14ac:dyDescent="0.15">
      <c r="A78" s="128"/>
      <c r="B78" s="249" t="s">
        <v>375</v>
      </c>
      <c r="C78" s="269">
        <f>神戸市!C122+阪神南!C202+阪神北!C250+東播磨!C248+北播磨!C271+中播磨!C225+西播磨!C295+但馬!C248+丹波!C181+淡路!C202</f>
        <v>1020464</v>
      </c>
      <c r="D78" s="55">
        <f>神戸市!D122+阪神南!D202+阪神北!D250+東播磨!D248+北播磨!D271+中播磨!D225+西播磨!D295+但馬!D248+丹波!D181+淡路!D202</f>
        <v>1016737</v>
      </c>
      <c r="E78" s="55">
        <f>神戸市!E122+阪神南!E202+阪神北!E250+東播磨!E248+北播磨!E271+中播磨!E225+西播磨!E295+但馬!E248+丹波!E181+淡路!E202</f>
        <v>1024407</v>
      </c>
      <c r="F78" s="55">
        <f>神戸市!F122+阪神南!F202+阪神北!F250+東播磨!F248+北播磨!F271+中播磨!F225+西播磨!F295+但馬!F248+丹波!F181+淡路!F202</f>
        <v>1054861</v>
      </c>
      <c r="G78" s="55">
        <f>神戸市!G122+阪神南!G202+阪神北!G250+東播磨!G248+北播磨!G271+中播磨!G225+西播磨!G295+但馬!G248+丹波!G181+淡路!G202</f>
        <v>1015165</v>
      </c>
      <c r="H78" s="55">
        <f>神戸市!H122+阪神南!H202+阪神北!H250+東播磨!H248+北播磨!H271+中播磨!H225+西播磨!H295+但馬!H248+丹波!H181+淡路!H202</f>
        <v>1202374</v>
      </c>
      <c r="I78" s="270">
        <f>神戸市!I122+阪神南!I202+阪神北!I250+東播磨!I248+北播磨!I271+中播磨!I225+西播磨!I295+但馬!I248+丹波!I181+淡路!I202</f>
        <v>1250710</v>
      </c>
      <c r="J78" s="270">
        <f>神戸市!J122+阪神南!J202+阪神北!J250+東播磨!J248+北播磨!J271+中播磨!J225+西播磨!J295+但馬!J248+丹波!J181+淡路!J202</f>
        <v>1310024</v>
      </c>
      <c r="K78" s="270">
        <f>神戸市!K122+阪神南!K202+阪神北!K250+東播磨!K248+北播磨!K271+中播磨!K225+西播磨!K295+但馬!K248+丹波!K181+淡路!K202</f>
        <v>1263820</v>
      </c>
      <c r="L78" s="270">
        <f>神戸市!L122+阪神南!L202+阪神北!L250+東播磨!L248+北播磨!L271+中播磨!L225+西播磨!L295+但馬!L248+丹波!L181+淡路!L202</f>
        <v>1276120</v>
      </c>
      <c r="M78" s="270">
        <f>神戸市!M122+阪神南!M202+阪神北!M250+東播磨!M248+北播磨!M271+中播磨!M225+西播磨!M295+但馬!M248+丹波!M181+淡路!M202</f>
        <v>645652</v>
      </c>
      <c r="N78" s="270">
        <f>神戸市!N122+阪神南!N202+阪神北!N250+東播磨!N248+北播磨!N271+中播磨!N225+西播磨!N295+但馬!N248+丹波!N181+淡路!N202</f>
        <v>824181.92668599996</v>
      </c>
      <c r="O78" s="270">
        <f>神戸市!O122+阪神南!O202+阪神北!O250+東播磨!O248+北播磨!O271+中播磨!O225+西播磨!O295+但馬!O248+丹波!O181+淡路!O202</f>
        <v>1142729.7782316981</v>
      </c>
    </row>
  </sheetData>
  <mergeCells count="2">
    <mergeCell ref="A2:B3"/>
    <mergeCell ref="A70:B70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P210"/>
  <sheetViews>
    <sheetView workbookViewId="0">
      <pane xSplit="2" ySplit="3" topLeftCell="E4" activePane="bottomRight" state="frozen"/>
      <selection pane="topRight" activeCell="C1" sqref="C1"/>
      <selection pane="bottomLeft" activeCell="A4" sqref="A4"/>
      <selection pane="bottomRight" activeCell="Q12" sqref="Q12"/>
    </sheetView>
  </sheetViews>
  <sheetFormatPr defaultRowHeight="13.5" x14ac:dyDescent="0.15"/>
  <cols>
    <col min="1" max="1" width="10" customWidth="1"/>
    <col min="2" max="2" width="13.375" customWidth="1"/>
    <col min="3" max="15" width="10.25" customWidth="1"/>
  </cols>
  <sheetData>
    <row r="1" spans="1:16" x14ac:dyDescent="0.15">
      <c r="A1" s="219" t="s">
        <v>502</v>
      </c>
      <c r="B1" s="219"/>
      <c r="C1" s="31"/>
      <c r="D1" s="31"/>
      <c r="E1" s="31"/>
      <c r="G1" s="31"/>
      <c r="I1" s="31" t="s">
        <v>171</v>
      </c>
      <c r="J1" s="930" t="str">
        <f>推計方法!H1</f>
        <v>2024.3.7修正</v>
      </c>
      <c r="M1" s="159" t="s">
        <v>168</v>
      </c>
      <c r="N1" s="159"/>
      <c r="O1" s="159"/>
      <c r="P1" s="31"/>
    </row>
    <row r="2" spans="1:16" x14ac:dyDescent="0.15">
      <c r="A2" s="936" t="s">
        <v>320</v>
      </c>
      <c r="B2" s="937"/>
      <c r="C2" s="193"/>
      <c r="D2" s="193"/>
      <c r="E2" s="193"/>
      <c r="F2" s="193"/>
      <c r="G2" s="193"/>
      <c r="H2" s="193"/>
      <c r="I2" s="193" t="s">
        <v>318</v>
      </c>
      <c r="J2" s="193"/>
      <c r="K2" s="193"/>
      <c r="L2" s="193"/>
      <c r="M2" s="193"/>
      <c r="N2" s="193"/>
      <c r="O2" s="193"/>
      <c r="P2" s="361"/>
    </row>
    <row r="3" spans="1:16" x14ac:dyDescent="0.15">
      <c r="A3" s="942"/>
      <c r="B3" s="943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392</v>
      </c>
      <c r="K3" s="234" t="s">
        <v>459</v>
      </c>
      <c r="L3" s="234" t="s">
        <v>460</v>
      </c>
      <c r="M3" s="234" t="s">
        <v>514</v>
      </c>
      <c r="N3" s="234" t="s">
        <v>2170</v>
      </c>
      <c r="O3" s="234" t="s">
        <v>2197</v>
      </c>
      <c r="P3" s="7" t="s">
        <v>2206</v>
      </c>
    </row>
    <row r="4" spans="1:16" x14ac:dyDescent="0.15">
      <c r="A4" s="365" t="s">
        <v>368</v>
      </c>
      <c r="B4" s="240" t="s">
        <v>265</v>
      </c>
      <c r="C4" s="245">
        <f>地域観光消費2!D4</f>
        <v>994382</v>
      </c>
      <c r="D4" s="246">
        <f>地域観光消費2!E4</f>
        <v>996948</v>
      </c>
      <c r="E4" s="246">
        <f>地域観光消費2!F4</f>
        <v>1001299</v>
      </c>
      <c r="F4" s="246">
        <f>地域観光消費2!G4</f>
        <v>1035737</v>
      </c>
      <c r="G4" s="246">
        <f>地域観光消費2!H4</f>
        <v>993059</v>
      </c>
      <c r="H4" s="246">
        <f>地域観光消費2!I4</f>
        <v>1173797</v>
      </c>
      <c r="I4" s="246">
        <f>地域観光消費2!J4</f>
        <v>1225568</v>
      </c>
      <c r="J4" s="246">
        <f>地域観光消費2!K4</f>
        <v>1283752</v>
      </c>
      <c r="K4" s="246">
        <f>地域観光消費2!L4</f>
        <v>1236104</v>
      </c>
      <c r="L4" s="246">
        <f>地域観光消費2!M4</f>
        <v>1231044</v>
      </c>
      <c r="M4" s="246">
        <f>地域観光消費2!N4</f>
        <v>625734</v>
      </c>
      <c r="N4" s="246">
        <f>地域観光消費2!O4</f>
        <v>822919.92668599996</v>
      </c>
      <c r="O4" s="246">
        <f>地域観光消費2!P4</f>
        <v>1142730.063817</v>
      </c>
      <c r="P4" s="515">
        <f>ROUND((O4-N4)/N4*100,1)</f>
        <v>38.9</v>
      </c>
    </row>
    <row r="5" spans="1:16" x14ac:dyDescent="0.15">
      <c r="A5" s="366"/>
      <c r="B5" s="366" t="s">
        <v>172</v>
      </c>
      <c r="C5" s="242">
        <f>地域観光消費2!D5</f>
        <v>81135</v>
      </c>
      <c r="D5" s="241">
        <f>地域観光消費2!E5</f>
        <v>91881</v>
      </c>
      <c r="E5" s="241">
        <f>地域観光消費2!F5</f>
        <v>102226</v>
      </c>
      <c r="F5" s="241">
        <f>地域観光消費2!G5</f>
        <v>98668</v>
      </c>
      <c r="G5" s="241">
        <f>地域観光消費2!H5</f>
        <v>102381</v>
      </c>
      <c r="H5" s="241">
        <f>地域観光消費2!I5</f>
        <v>126183</v>
      </c>
      <c r="I5" s="241">
        <f>地域観光消費2!J5</f>
        <v>133916</v>
      </c>
      <c r="J5" s="241">
        <f>地域観光消費2!K5</f>
        <v>144853</v>
      </c>
      <c r="K5" s="241">
        <f>地域観光消費2!L5</f>
        <v>152684</v>
      </c>
      <c r="L5" s="241">
        <f>地域観光消費2!M5</f>
        <v>142362</v>
      </c>
      <c r="M5" s="241">
        <f>地域観光消費2!N5</f>
        <v>102145</v>
      </c>
      <c r="N5" s="241">
        <f>地域観光消費2!O5</f>
        <v>141458.92668599999</v>
      </c>
      <c r="O5" s="241">
        <f>地域観光消費2!P5</f>
        <v>172196.06381699999</v>
      </c>
      <c r="P5" s="516">
        <f t="shared" ref="P5:P68" si="0">ROUND((O5-N5)/N5*100,1)</f>
        <v>21.7</v>
      </c>
    </row>
    <row r="6" spans="1:16" x14ac:dyDescent="0.15">
      <c r="A6" s="366"/>
      <c r="B6" s="366" t="s">
        <v>173</v>
      </c>
      <c r="C6" s="242">
        <f>地域観光消費2!D6</f>
        <v>436253</v>
      </c>
      <c r="D6" s="241">
        <f>地域観光消費2!E6</f>
        <v>433920</v>
      </c>
      <c r="E6" s="241">
        <f>地域観光消費2!F6</f>
        <v>435578</v>
      </c>
      <c r="F6" s="241">
        <f>地域観光消費2!G6</f>
        <v>447490</v>
      </c>
      <c r="G6" s="241">
        <f>地域観光消費2!H6</f>
        <v>423697</v>
      </c>
      <c r="H6" s="241">
        <f>地域観光消費2!I6</f>
        <v>501788</v>
      </c>
      <c r="I6" s="241">
        <f>地域観光消費2!J6</f>
        <v>524204</v>
      </c>
      <c r="J6" s="241">
        <f>地域観光消費2!K6</f>
        <v>547959</v>
      </c>
      <c r="K6" s="241">
        <f>地域観光消費2!L6</f>
        <v>498756</v>
      </c>
      <c r="L6" s="241">
        <f>地域観光消費2!M6</f>
        <v>488471</v>
      </c>
      <c r="M6" s="241">
        <f>地域観光消費2!N6</f>
        <v>226389</v>
      </c>
      <c r="N6" s="241">
        <f>地域観光消費2!O6</f>
        <v>307021</v>
      </c>
      <c r="O6" s="241">
        <f>地域観光消費2!P6</f>
        <v>420565</v>
      </c>
      <c r="P6" s="516">
        <f t="shared" si="0"/>
        <v>37</v>
      </c>
    </row>
    <row r="7" spans="1:16" x14ac:dyDescent="0.15">
      <c r="A7" s="367" t="s">
        <v>171</v>
      </c>
      <c r="B7" s="367" t="s">
        <v>174</v>
      </c>
      <c r="C7" s="243">
        <f>地域観光消費2!D7</f>
        <v>476994</v>
      </c>
      <c r="D7" s="244">
        <f>地域観光消費2!E7</f>
        <v>471147</v>
      </c>
      <c r="E7" s="244">
        <f>地域観光消費2!F7</f>
        <v>463495</v>
      </c>
      <c r="F7" s="244">
        <f>地域観光消費2!G7</f>
        <v>489579</v>
      </c>
      <c r="G7" s="244">
        <f>地域観光消費2!H7</f>
        <v>466981</v>
      </c>
      <c r="H7" s="244">
        <f>地域観光消費2!I7</f>
        <v>545826</v>
      </c>
      <c r="I7" s="244">
        <f>地域観光消費2!J7</f>
        <v>567448</v>
      </c>
      <c r="J7" s="244">
        <f>地域観光消費2!K7</f>
        <v>590940</v>
      </c>
      <c r="K7" s="244">
        <f>地域観光消費2!L7</f>
        <v>584664</v>
      </c>
      <c r="L7" s="244">
        <f>地域観光消費2!M7</f>
        <v>600211</v>
      </c>
      <c r="M7" s="244">
        <f>地域観光消費2!N7</f>
        <v>297200</v>
      </c>
      <c r="N7" s="244">
        <f>地域観光消費2!O7</f>
        <v>374440</v>
      </c>
      <c r="O7" s="244">
        <f>地域観光消費2!P7</f>
        <v>549969</v>
      </c>
      <c r="P7" s="516">
        <f t="shared" si="0"/>
        <v>46.9</v>
      </c>
    </row>
    <row r="8" spans="1:16" x14ac:dyDescent="0.15">
      <c r="A8" s="366" t="s">
        <v>122</v>
      </c>
      <c r="B8" s="210" t="s">
        <v>265</v>
      </c>
      <c r="C8" s="101">
        <f>SUM(C9:C11)</f>
        <v>270391</v>
      </c>
      <c r="D8" s="101">
        <f t="shared" ref="D8" si="1">SUM(D9:D11)</f>
        <v>272182</v>
      </c>
      <c r="E8" s="101">
        <f t="shared" ref="E8" si="2">SUM(E9:E11)</f>
        <v>282956</v>
      </c>
      <c r="F8" s="101">
        <f t="shared" ref="F8" si="3">SUM(F9:F11)</f>
        <v>303144</v>
      </c>
      <c r="G8" s="101">
        <f t="shared" ref="G8" si="4">SUM(G9:G11)</f>
        <v>297367</v>
      </c>
      <c r="H8" s="101">
        <f t="shared" ref="H8" si="5">SUM(H9:H11)</f>
        <v>341858</v>
      </c>
      <c r="I8" s="101">
        <f t="shared" ref="I8:J8" si="6">SUM(I9:I11)</f>
        <v>360723</v>
      </c>
      <c r="J8" s="101">
        <f t="shared" si="6"/>
        <v>403169</v>
      </c>
      <c r="K8" s="101">
        <f t="shared" ref="K8:L8" si="7">SUM(K9:K11)</f>
        <v>352004</v>
      </c>
      <c r="L8" s="101">
        <f t="shared" si="7"/>
        <v>356572</v>
      </c>
      <c r="M8" s="101">
        <f t="shared" ref="M8:N8" si="8">SUM(M9:M11)</f>
        <v>156789</v>
      </c>
      <c r="N8" s="101">
        <f t="shared" si="8"/>
        <v>172788.92668599999</v>
      </c>
      <c r="O8" s="101">
        <f t="shared" ref="O8" si="9">SUM(O9:O11)</f>
        <v>283560.06381700002</v>
      </c>
      <c r="P8" s="515">
        <f t="shared" si="0"/>
        <v>64.099999999999994</v>
      </c>
    </row>
    <row r="9" spans="1:16" x14ac:dyDescent="0.15">
      <c r="A9" s="366"/>
      <c r="B9" s="368" t="s">
        <v>172</v>
      </c>
      <c r="C9" s="356">
        <f>神戸市!C108</f>
        <v>28163</v>
      </c>
      <c r="D9" s="356">
        <f>神戸市!D108</f>
        <v>31518</v>
      </c>
      <c r="E9" s="356">
        <f>神戸市!E108</f>
        <v>37158</v>
      </c>
      <c r="F9" s="356">
        <f>神戸市!F108</f>
        <v>36190</v>
      </c>
      <c r="G9" s="356">
        <f>神戸市!G108</f>
        <v>43336</v>
      </c>
      <c r="H9" s="356">
        <f>神戸市!H108</f>
        <v>49406</v>
      </c>
      <c r="I9" s="356">
        <f>神戸市!I108</f>
        <v>54712</v>
      </c>
      <c r="J9" s="356">
        <f>神戸市!J108</f>
        <v>60584</v>
      </c>
      <c r="K9" s="356">
        <f>神戸市!K108</f>
        <v>57924</v>
      </c>
      <c r="L9" s="356">
        <f>神戸市!L108</f>
        <v>56957</v>
      </c>
      <c r="M9" s="356">
        <f>神戸市!M108</f>
        <v>40436</v>
      </c>
      <c r="N9" s="356">
        <f>神戸市!N108</f>
        <v>51838.926685999992</v>
      </c>
      <c r="O9" s="356">
        <f>神戸市!O108</f>
        <v>62298.063816999987</v>
      </c>
      <c r="P9" s="516">
        <f t="shared" si="0"/>
        <v>20.2</v>
      </c>
    </row>
    <row r="10" spans="1:16" x14ac:dyDescent="0.15">
      <c r="A10" s="366"/>
      <c r="B10" s="368" t="s">
        <v>173</v>
      </c>
      <c r="C10" s="356">
        <f>神戸市!C109</f>
        <v>114765</v>
      </c>
      <c r="D10" s="356">
        <f>神戸市!D109</f>
        <v>114672</v>
      </c>
      <c r="E10" s="356">
        <f>神戸市!E109</f>
        <v>118191</v>
      </c>
      <c r="F10" s="356">
        <f>神戸市!F109</f>
        <v>126486</v>
      </c>
      <c r="G10" s="356">
        <f>神戸市!G109</f>
        <v>119463</v>
      </c>
      <c r="H10" s="356">
        <f>神戸市!H109</f>
        <v>138029</v>
      </c>
      <c r="I10" s="356">
        <f>神戸市!I109</f>
        <v>144890</v>
      </c>
      <c r="J10" s="356">
        <f>神戸市!J109</f>
        <v>163081</v>
      </c>
      <c r="K10" s="356">
        <f>神戸市!K109</f>
        <v>135674</v>
      </c>
      <c r="L10" s="356">
        <f>神戸市!L109</f>
        <v>134432</v>
      </c>
      <c r="M10" s="356">
        <f>神戸市!M109</f>
        <v>50462</v>
      </c>
      <c r="N10" s="356">
        <f>神戸市!N109</f>
        <v>54925</v>
      </c>
      <c r="O10" s="356">
        <f>神戸市!O109</f>
        <v>96235</v>
      </c>
      <c r="P10" s="516">
        <f t="shared" si="0"/>
        <v>75.2</v>
      </c>
    </row>
    <row r="11" spans="1:16" x14ac:dyDescent="0.15">
      <c r="A11" s="366" t="s">
        <v>171</v>
      </c>
      <c r="B11" s="368" t="s">
        <v>174</v>
      </c>
      <c r="C11" s="356">
        <f>神戸市!C110</f>
        <v>127463</v>
      </c>
      <c r="D11" s="356">
        <f>神戸市!D110</f>
        <v>125992</v>
      </c>
      <c r="E11" s="356">
        <f>神戸市!E110</f>
        <v>127607</v>
      </c>
      <c r="F11" s="356">
        <f>神戸市!F110</f>
        <v>140468</v>
      </c>
      <c r="G11" s="356">
        <f>神戸市!G110</f>
        <v>134568</v>
      </c>
      <c r="H11" s="356">
        <f>神戸市!H110</f>
        <v>154423</v>
      </c>
      <c r="I11" s="356">
        <f>神戸市!I110</f>
        <v>161121</v>
      </c>
      <c r="J11" s="356">
        <f>神戸市!J110</f>
        <v>179504</v>
      </c>
      <c r="K11" s="356">
        <f>神戸市!K110</f>
        <v>158406</v>
      </c>
      <c r="L11" s="356">
        <f>神戸市!L110</f>
        <v>165183</v>
      </c>
      <c r="M11" s="356">
        <f>神戸市!M110</f>
        <v>65891</v>
      </c>
      <c r="N11" s="356">
        <f>神戸市!N110</f>
        <v>66025</v>
      </c>
      <c r="O11" s="356">
        <f>神戸市!O110</f>
        <v>125027</v>
      </c>
      <c r="P11" s="517">
        <f t="shared" si="0"/>
        <v>89.4</v>
      </c>
    </row>
    <row r="12" spans="1:16" x14ac:dyDescent="0.15">
      <c r="A12" s="365" t="s">
        <v>123</v>
      </c>
      <c r="B12" s="208" t="s">
        <v>265</v>
      </c>
      <c r="C12" s="98">
        <f>SUM(C13:C15)</f>
        <v>17424</v>
      </c>
      <c r="D12" s="98">
        <f t="shared" ref="D12" si="10">SUM(D13:D15)</f>
        <v>17603</v>
      </c>
      <c r="E12" s="98">
        <f t="shared" ref="E12" si="11">SUM(E13:E15)</f>
        <v>18377</v>
      </c>
      <c r="F12" s="98">
        <f t="shared" ref="F12" si="12">SUM(F13:F15)</f>
        <v>19682</v>
      </c>
      <c r="G12" s="98">
        <f t="shared" ref="G12" si="13">SUM(G13:G15)</f>
        <v>19545</v>
      </c>
      <c r="H12" s="98">
        <f t="shared" ref="H12" si="14">SUM(H13:H15)</f>
        <v>24541</v>
      </c>
      <c r="I12" s="98">
        <f t="shared" ref="I12:J12" si="15">SUM(I13:I15)</f>
        <v>27877</v>
      </c>
      <c r="J12" s="98">
        <f t="shared" si="15"/>
        <v>28018</v>
      </c>
      <c r="K12" s="98">
        <f t="shared" ref="K12:L12" si="16">SUM(K13:K15)</f>
        <v>29280</v>
      </c>
      <c r="L12" s="98">
        <f t="shared" si="16"/>
        <v>30220</v>
      </c>
      <c r="M12" s="98">
        <f t="shared" ref="M12:N12" si="17">SUM(M13:M15)</f>
        <v>16311</v>
      </c>
      <c r="N12" s="98">
        <f t="shared" si="17"/>
        <v>22386</v>
      </c>
      <c r="O12" s="98">
        <f t="shared" ref="O12" si="18">SUM(O13:O15)</f>
        <v>31271</v>
      </c>
      <c r="P12" s="516">
        <f t="shared" si="0"/>
        <v>39.700000000000003</v>
      </c>
    </row>
    <row r="13" spans="1:16" x14ac:dyDescent="0.15">
      <c r="A13" s="366"/>
      <c r="B13" s="368" t="s">
        <v>172</v>
      </c>
      <c r="C13" s="78">
        <f>阪神南!C136</f>
        <v>2258</v>
      </c>
      <c r="D13" s="78">
        <f>阪神南!D136</f>
        <v>2397</v>
      </c>
      <c r="E13" s="78">
        <f>阪神南!E136</f>
        <v>2719</v>
      </c>
      <c r="F13" s="78">
        <f>阪神南!F136</f>
        <v>2964</v>
      </c>
      <c r="G13" s="78">
        <f>阪神南!G136</f>
        <v>3709</v>
      </c>
      <c r="H13" s="78">
        <f>阪神南!H136</f>
        <v>4744</v>
      </c>
      <c r="I13" s="78">
        <f>阪神南!I136</f>
        <v>5364</v>
      </c>
      <c r="J13" s="78">
        <f>阪神南!J136</f>
        <v>6086</v>
      </c>
      <c r="K13" s="78">
        <f>阪神南!K136</f>
        <v>6605</v>
      </c>
      <c r="L13" s="78">
        <f>阪神南!L136</f>
        <v>6147</v>
      </c>
      <c r="M13" s="78">
        <f>阪神南!M136</f>
        <v>4832</v>
      </c>
      <c r="N13" s="78">
        <f>阪神南!N136</f>
        <v>6773</v>
      </c>
      <c r="O13" s="78">
        <f>阪神南!O136</f>
        <v>7896</v>
      </c>
      <c r="P13" s="516">
        <f t="shared" si="0"/>
        <v>16.600000000000001</v>
      </c>
    </row>
    <row r="14" spans="1:16" x14ac:dyDescent="0.15">
      <c r="A14" s="366"/>
      <c r="B14" s="368" t="s">
        <v>173</v>
      </c>
      <c r="C14" s="78">
        <f>阪神南!C171</f>
        <v>8245</v>
      </c>
      <c r="D14" s="78">
        <f>阪神南!D171</f>
        <v>8243</v>
      </c>
      <c r="E14" s="78">
        <f>阪神南!E171</f>
        <v>8344</v>
      </c>
      <c r="F14" s="78">
        <f>阪神南!F171</f>
        <v>9171</v>
      </c>
      <c r="G14" s="78">
        <f>阪神南!G171</f>
        <v>8680</v>
      </c>
      <c r="H14" s="78">
        <f>阪神南!H171</f>
        <v>10738</v>
      </c>
      <c r="I14" s="78">
        <f>阪神南!I171</f>
        <v>12277</v>
      </c>
      <c r="J14" s="78">
        <f>阪神南!J171</f>
        <v>12304</v>
      </c>
      <c r="K14" s="78">
        <f>阪神南!K171</f>
        <v>12218</v>
      </c>
      <c r="L14" s="78">
        <f>阪神南!L171</f>
        <v>13093</v>
      </c>
      <c r="M14" s="78">
        <f>阪神南!M171</f>
        <v>6150</v>
      </c>
      <c r="N14" s="78">
        <f>阪神南!N171</f>
        <v>8450</v>
      </c>
      <c r="O14" s="78">
        <f>阪神南!O171</f>
        <v>12374</v>
      </c>
      <c r="P14" s="516">
        <f t="shared" si="0"/>
        <v>46.4</v>
      </c>
    </row>
    <row r="15" spans="1:16" x14ac:dyDescent="0.15">
      <c r="A15" s="367"/>
      <c r="B15" s="369" t="s">
        <v>174</v>
      </c>
      <c r="C15" s="80">
        <f>阪神南!C183</f>
        <v>6921</v>
      </c>
      <c r="D15" s="80">
        <f>阪神南!D183</f>
        <v>6963</v>
      </c>
      <c r="E15" s="80">
        <f>阪神南!E183</f>
        <v>7314</v>
      </c>
      <c r="F15" s="80">
        <f>阪神南!F183</f>
        <v>7547</v>
      </c>
      <c r="G15" s="80">
        <f>阪神南!G183</f>
        <v>7156</v>
      </c>
      <c r="H15" s="80">
        <f>阪神南!H183</f>
        <v>9059</v>
      </c>
      <c r="I15" s="80">
        <f>阪神南!I183</f>
        <v>10236</v>
      </c>
      <c r="J15" s="80">
        <f>阪神南!J183</f>
        <v>9628</v>
      </c>
      <c r="K15" s="80">
        <f>阪神南!K183</f>
        <v>10457</v>
      </c>
      <c r="L15" s="80">
        <f>阪神南!L183</f>
        <v>10980</v>
      </c>
      <c r="M15" s="80">
        <f>阪神南!M183</f>
        <v>5329</v>
      </c>
      <c r="N15" s="80">
        <f>阪神南!N183</f>
        <v>7163</v>
      </c>
      <c r="O15" s="80">
        <f>阪神南!O183</f>
        <v>11001</v>
      </c>
      <c r="P15" s="516">
        <f t="shared" si="0"/>
        <v>53.6</v>
      </c>
    </row>
    <row r="16" spans="1:16" x14ac:dyDescent="0.15">
      <c r="A16" s="366" t="s">
        <v>124</v>
      </c>
      <c r="B16" s="210" t="s">
        <v>265</v>
      </c>
      <c r="C16" s="99">
        <f>SUM(C17:C19)</f>
        <v>80119</v>
      </c>
      <c r="D16" s="99">
        <f t="shared" ref="D16" si="19">SUM(D17:D19)</f>
        <v>75498</v>
      </c>
      <c r="E16" s="99">
        <f t="shared" ref="E16" si="20">SUM(E17:E19)</f>
        <v>71736</v>
      </c>
      <c r="F16" s="99">
        <f t="shared" ref="F16" si="21">SUM(F17:F19)</f>
        <v>76794</v>
      </c>
      <c r="G16" s="99">
        <f t="shared" ref="G16" si="22">SUM(G17:G19)</f>
        <v>72415</v>
      </c>
      <c r="H16" s="99">
        <f t="shared" ref="H16" si="23">SUM(H17:H19)</f>
        <v>80653</v>
      </c>
      <c r="I16" s="99">
        <f t="shared" ref="I16:J16" si="24">SUM(I17:I19)</f>
        <v>86171</v>
      </c>
      <c r="J16" s="99">
        <f t="shared" si="24"/>
        <v>87321</v>
      </c>
      <c r="K16" s="99">
        <f t="shared" ref="K16:L16" si="25">SUM(K17:K19)</f>
        <v>88053</v>
      </c>
      <c r="L16" s="99">
        <f t="shared" si="25"/>
        <v>89379</v>
      </c>
      <c r="M16" s="99">
        <f t="shared" ref="M16:N16" si="26">SUM(M17:M19)</f>
        <v>41635</v>
      </c>
      <c r="N16" s="99">
        <f t="shared" si="26"/>
        <v>61401</v>
      </c>
      <c r="O16" s="99">
        <f t="shared" ref="O16" si="27">SUM(O17:O19)</f>
        <v>83925</v>
      </c>
      <c r="P16" s="515">
        <f t="shared" si="0"/>
        <v>36.700000000000003</v>
      </c>
    </row>
    <row r="17" spans="1:16" x14ac:dyDescent="0.15">
      <c r="A17" s="366"/>
      <c r="B17" s="368" t="s">
        <v>172</v>
      </c>
      <c r="C17" s="78">
        <f>阪神南!C144</f>
        <v>850</v>
      </c>
      <c r="D17" s="78">
        <f>阪神南!D144</f>
        <v>911</v>
      </c>
      <c r="E17" s="78">
        <f>阪神南!E144</f>
        <v>1092</v>
      </c>
      <c r="F17" s="78">
        <f>阪神南!F144</f>
        <v>1074</v>
      </c>
      <c r="G17" s="78">
        <f>阪神南!G144</f>
        <v>1479</v>
      </c>
      <c r="H17" s="78">
        <f>阪神南!H144</f>
        <v>1784</v>
      </c>
      <c r="I17" s="78">
        <f>阪神南!I144</f>
        <v>1914</v>
      </c>
      <c r="J17" s="78">
        <f>阪神南!J144</f>
        <v>2174</v>
      </c>
      <c r="K17" s="78">
        <f>阪神南!K144</f>
        <v>3174</v>
      </c>
      <c r="L17" s="78">
        <f>阪神南!L144</f>
        <v>3232</v>
      </c>
      <c r="M17" s="78">
        <f>阪神南!M144</f>
        <v>2444</v>
      </c>
      <c r="N17" s="78">
        <f>阪神南!N144</f>
        <v>3515</v>
      </c>
      <c r="O17" s="78">
        <f>阪神南!O144</f>
        <v>2664</v>
      </c>
      <c r="P17" s="516">
        <f t="shared" si="0"/>
        <v>-24.2</v>
      </c>
    </row>
    <row r="18" spans="1:16" x14ac:dyDescent="0.15">
      <c r="A18" s="366"/>
      <c r="B18" s="368" t="s">
        <v>173</v>
      </c>
      <c r="C18" s="78">
        <f>阪神南!C174</f>
        <v>37028</v>
      </c>
      <c r="D18" s="78">
        <f>阪神南!D174</f>
        <v>34816</v>
      </c>
      <c r="E18" s="78">
        <f>阪神南!E174</f>
        <v>33464</v>
      </c>
      <c r="F18" s="78">
        <f>阪神南!F174</f>
        <v>35262</v>
      </c>
      <c r="G18" s="78">
        <f>阪神南!G174</f>
        <v>32681</v>
      </c>
      <c r="H18" s="78">
        <f>阪神南!H174</f>
        <v>36931</v>
      </c>
      <c r="I18" s="78">
        <f>阪神南!I174</f>
        <v>39504</v>
      </c>
      <c r="J18" s="78">
        <f>阪神南!J174</f>
        <v>39483</v>
      </c>
      <c r="K18" s="78">
        <f>阪神南!K174</f>
        <v>36313</v>
      </c>
      <c r="L18" s="78">
        <f>阪神南!L174</f>
        <v>35707</v>
      </c>
      <c r="M18" s="78">
        <f>阪神南!M174</f>
        <v>14996</v>
      </c>
      <c r="N18" s="78">
        <f>阪神南!N174</f>
        <v>23395</v>
      </c>
      <c r="O18" s="78">
        <f>阪神南!O174</f>
        <v>32098</v>
      </c>
      <c r="P18" s="516">
        <f t="shared" si="0"/>
        <v>37.200000000000003</v>
      </c>
    </row>
    <row r="19" spans="1:16" x14ac:dyDescent="0.15">
      <c r="A19" s="367"/>
      <c r="B19" s="369" t="s">
        <v>174</v>
      </c>
      <c r="C19" s="80">
        <f>阪神南!C186</f>
        <v>42241</v>
      </c>
      <c r="D19" s="80">
        <f>阪神南!D186</f>
        <v>39771</v>
      </c>
      <c r="E19" s="80">
        <f>阪神南!E186</f>
        <v>37180</v>
      </c>
      <c r="F19" s="80">
        <f>阪神南!F186</f>
        <v>40458</v>
      </c>
      <c r="G19" s="80">
        <f>阪神南!G186</f>
        <v>38255</v>
      </c>
      <c r="H19" s="80">
        <f>阪神南!H186</f>
        <v>41938</v>
      </c>
      <c r="I19" s="80">
        <f>阪神南!I186</f>
        <v>44753</v>
      </c>
      <c r="J19" s="80">
        <f>阪神南!J186</f>
        <v>45664</v>
      </c>
      <c r="K19" s="80">
        <f>阪神南!K186</f>
        <v>48566</v>
      </c>
      <c r="L19" s="80">
        <f>阪神南!L186</f>
        <v>50440</v>
      </c>
      <c r="M19" s="80">
        <f>阪神南!M186</f>
        <v>24195</v>
      </c>
      <c r="N19" s="80">
        <f>阪神南!N186</f>
        <v>34491</v>
      </c>
      <c r="O19" s="80">
        <f>阪神南!O186</f>
        <v>49163</v>
      </c>
      <c r="P19" s="517">
        <f t="shared" si="0"/>
        <v>42.5</v>
      </c>
    </row>
    <row r="20" spans="1:16" x14ac:dyDescent="0.15">
      <c r="A20" s="366" t="s">
        <v>125</v>
      </c>
      <c r="B20" s="210" t="s">
        <v>265</v>
      </c>
      <c r="C20" s="99">
        <f>SUM(C21:C23)</f>
        <v>1769</v>
      </c>
      <c r="D20" s="99">
        <f t="shared" ref="D20" si="28">SUM(D21:D23)</f>
        <v>1954</v>
      </c>
      <c r="E20" s="99">
        <f t="shared" ref="E20" si="29">SUM(E21:E23)</f>
        <v>2061</v>
      </c>
      <c r="F20" s="99">
        <f t="shared" ref="F20" si="30">SUM(F21:F23)</f>
        <v>2435</v>
      </c>
      <c r="G20" s="99">
        <f t="shared" ref="G20" si="31">SUM(G21:G23)</f>
        <v>2216</v>
      </c>
      <c r="H20" s="99">
        <f t="shared" ref="H20" si="32">SUM(H21:H23)</f>
        <v>2584</v>
      </c>
      <c r="I20" s="99">
        <f t="shared" ref="I20:J20" si="33">SUM(I21:I23)</f>
        <v>3010</v>
      </c>
      <c r="J20" s="99">
        <f t="shared" si="33"/>
        <v>2902</v>
      </c>
      <c r="K20" s="99">
        <f t="shared" ref="K20:L20" si="34">SUM(K21:K23)</f>
        <v>2835</v>
      </c>
      <c r="L20" s="99">
        <f t="shared" si="34"/>
        <v>3042</v>
      </c>
      <c r="M20" s="99">
        <f t="shared" ref="M20:N20" si="35">SUM(M21:M23)</f>
        <v>1554</v>
      </c>
      <c r="N20" s="99">
        <f t="shared" si="35"/>
        <v>2327</v>
      </c>
      <c r="O20" s="99">
        <f t="shared" ref="O20" si="36">SUM(O21:O23)</f>
        <v>3144</v>
      </c>
      <c r="P20" s="516">
        <f t="shared" si="0"/>
        <v>35.1</v>
      </c>
    </row>
    <row r="21" spans="1:16" x14ac:dyDescent="0.15">
      <c r="A21" s="366"/>
      <c r="B21" s="368" t="s">
        <v>172</v>
      </c>
      <c r="C21" s="78">
        <f>阪神南!C152</f>
        <v>128</v>
      </c>
      <c r="D21" s="78">
        <f>阪神南!D152</f>
        <v>161</v>
      </c>
      <c r="E21" s="78">
        <f>阪神南!E152</f>
        <v>191</v>
      </c>
      <c r="F21" s="78">
        <f>阪神南!F152</f>
        <v>181</v>
      </c>
      <c r="G21" s="78">
        <f>阪神南!G152</f>
        <v>203</v>
      </c>
      <c r="H21" s="78">
        <f>阪神南!H152</f>
        <v>237</v>
      </c>
      <c r="I21" s="78">
        <f>阪神南!I152</f>
        <v>247</v>
      </c>
      <c r="J21" s="78">
        <f>阪神南!J152</f>
        <v>235</v>
      </c>
      <c r="K21" s="78">
        <f>阪神南!K152</f>
        <v>249</v>
      </c>
      <c r="L21" s="78">
        <f>阪神南!L152</f>
        <v>252</v>
      </c>
      <c r="M21" s="78">
        <f>阪神南!M152</f>
        <v>295</v>
      </c>
      <c r="N21" s="78">
        <f>阪神南!N152</f>
        <v>467</v>
      </c>
      <c r="O21" s="78">
        <f>阪神南!O152</f>
        <v>528</v>
      </c>
      <c r="P21" s="516">
        <f t="shared" si="0"/>
        <v>13.1</v>
      </c>
    </row>
    <row r="22" spans="1:16" x14ac:dyDescent="0.15">
      <c r="A22" s="366"/>
      <c r="B22" s="368" t="s">
        <v>173</v>
      </c>
      <c r="C22" s="78">
        <f>阪神南!C177</f>
        <v>827</v>
      </c>
      <c r="D22" s="78">
        <f>阪神南!D177</f>
        <v>909</v>
      </c>
      <c r="E22" s="78">
        <f>阪神南!E177</f>
        <v>946</v>
      </c>
      <c r="F22" s="78">
        <f>阪神南!F177</f>
        <v>1125</v>
      </c>
      <c r="G22" s="78">
        <f>阪神南!G177</f>
        <v>995</v>
      </c>
      <c r="H22" s="78">
        <f>阪神南!H177</f>
        <v>1165</v>
      </c>
      <c r="I22" s="78">
        <f>阪神南!I177</f>
        <v>1362</v>
      </c>
      <c r="J22" s="78">
        <f>阪神南!J177</f>
        <v>1300</v>
      </c>
      <c r="K22" s="78">
        <f>阪神南!K177</f>
        <v>1172</v>
      </c>
      <c r="L22" s="78">
        <f>阪神南!L177</f>
        <v>1243</v>
      </c>
      <c r="M22" s="78">
        <f>阪神南!M177</f>
        <v>574</v>
      </c>
      <c r="N22" s="78">
        <f>阪神南!N177</f>
        <v>883</v>
      </c>
      <c r="O22" s="78">
        <f>阪神南!O177</f>
        <v>1228</v>
      </c>
      <c r="P22" s="516">
        <f t="shared" si="0"/>
        <v>39.1</v>
      </c>
    </row>
    <row r="23" spans="1:16" x14ac:dyDescent="0.15">
      <c r="A23" s="367" t="s">
        <v>171</v>
      </c>
      <c r="B23" s="369" t="s">
        <v>174</v>
      </c>
      <c r="C23" s="80">
        <f>阪神南!C189</f>
        <v>814</v>
      </c>
      <c r="D23" s="80">
        <f>阪神南!D189</f>
        <v>884</v>
      </c>
      <c r="E23" s="80">
        <f>阪神南!E189</f>
        <v>924</v>
      </c>
      <c r="F23" s="80">
        <f>阪神南!F189</f>
        <v>1129</v>
      </c>
      <c r="G23" s="80">
        <f>阪神南!G189</f>
        <v>1018</v>
      </c>
      <c r="H23" s="80">
        <f>阪神南!H189</f>
        <v>1182</v>
      </c>
      <c r="I23" s="80">
        <f>阪神南!I189</f>
        <v>1401</v>
      </c>
      <c r="J23" s="80">
        <f>阪神南!J189</f>
        <v>1367</v>
      </c>
      <c r="K23" s="80">
        <f>阪神南!K189</f>
        <v>1414</v>
      </c>
      <c r="L23" s="80">
        <f>阪神南!L189</f>
        <v>1547</v>
      </c>
      <c r="M23" s="80">
        <f>阪神南!M189</f>
        <v>685</v>
      </c>
      <c r="N23" s="80">
        <f>阪神南!N189</f>
        <v>977</v>
      </c>
      <c r="O23" s="80">
        <f>阪神南!O189</f>
        <v>1388</v>
      </c>
      <c r="P23" s="516">
        <f t="shared" si="0"/>
        <v>42.1</v>
      </c>
    </row>
    <row r="24" spans="1:16" x14ac:dyDescent="0.15">
      <c r="A24" s="366" t="s">
        <v>126</v>
      </c>
      <c r="B24" s="210" t="s">
        <v>265</v>
      </c>
      <c r="C24" s="101">
        <f>SUM(C25:C27)</f>
        <v>18636</v>
      </c>
      <c r="D24" s="101">
        <f t="shared" ref="D24" si="37">SUM(D25:D27)</f>
        <v>17843</v>
      </c>
      <c r="E24" s="101">
        <f t="shared" ref="E24" si="38">SUM(E25:E27)</f>
        <v>18302</v>
      </c>
      <c r="F24" s="101">
        <f t="shared" ref="F24" si="39">SUM(F25:F27)</f>
        <v>17747</v>
      </c>
      <c r="G24" s="101">
        <f t="shared" ref="G24" si="40">SUM(G25:G27)</f>
        <v>17680</v>
      </c>
      <c r="H24" s="101">
        <f t="shared" ref="H24" si="41">SUM(H25:H27)</f>
        <v>20627</v>
      </c>
      <c r="I24" s="101">
        <f t="shared" ref="I24:J24" si="42">SUM(I25:I27)</f>
        <v>19202</v>
      </c>
      <c r="J24" s="101">
        <f t="shared" si="42"/>
        <v>20313</v>
      </c>
      <c r="K24" s="101">
        <f t="shared" ref="K24:L24" si="43">SUM(K25:K27)</f>
        <v>21421</v>
      </c>
      <c r="L24" s="101">
        <f t="shared" si="43"/>
        <v>19741</v>
      </c>
      <c r="M24" s="101">
        <f t="shared" ref="M24:N24" si="44">SUM(M25:M27)</f>
        <v>10552</v>
      </c>
      <c r="N24" s="101">
        <f t="shared" si="44"/>
        <v>14178</v>
      </c>
      <c r="O24" s="101">
        <f t="shared" ref="O24" si="45">SUM(O25:O27)</f>
        <v>18583</v>
      </c>
      <c r="P24" s="515">
        <f t="shared" si="0"/>
        <v>31.1</v>
      </c>
    </row>
    <row r="25" spans="1:16" x14ac:dyDescent="0.15">
      <c r="A25" s="366"/>
      <c r="B25" s="368" t="s">
        <v>172</v>
      </c>
      <c r="C25" s="356">
        <f>阪神北!C155</f>
        <v>309</v>
      </c>
      <c r="D25" s="356">
        <f>阪神北!D155</f>
        <v>345</v>
      </c>
      <c r="E25" s="356">
        <f>阪神北!E155</f>
        <v>428</v>
      </c>
      <c r="F25" s="356">
        <f>阪神北!F155</f>
        <v>385</v>
      </c>
      <c r="G25" s="356">
        <f>阪神北!G155</f>
        <v>423</v>
      </c>
      <c r="H25" s="356">
        <f>阪神北!H155</f>
        <v>488</v>
      </c>
      <c r="I25" s="356">
        <f>阪神北!I155</f>
        <v>490</v>
      </c>
      <c r="J25" s="356">
        <f>阪神北!J155</f>
        <v>521</v>
      </c>
      <c r="K25" s="356">
        <f>阪神北!K155</f>
        <v>535</v>
      </c>
      <c r="L25" s="356">
        <f>阪神北!L155</f>
        <v>464</v>
      </c>
      <c r="M25" s="356">
        <f>阪神北!M155</f>
        <v>338</v>
      </c>
      <c r="N25" s="356">
        <f>阪神北!N155</f>
        <v>444</v>
      </c>
      <c r="O25" s="356">
        <f>阪神北!O155</f>
        <v>225</v>
      </c>
      <c r="P25" s="516">
        <f t="shared" si="0"/>
        <v>-49.3</v>
      </c>
    </row>
    <row r="26" spans="1:16" x14ac:dyDescent="0.15">
      <c r="A26" s="366"/>
      <c r="B26" s="368" t="s">
        <v>173</v>
      </c>
      <c r="C26" s="356">
        <f>阪神北!C207</f>
        <v>8959</v>
      </c>
      <c r="D26" s="356">
        <f>阪神北!D207</f>
        <v>8523</v>
      </c>
      <c r="E26" s="356">
        <f>阪神北!E207</f>
        <v>8851</v>
      </c>
      <c r="F26" s="356">
        <f>阪神北!F207</f>
        <v>8405</v>
      </c>
      <c r="G26" s="356">
        <f>阪神北!G207</f>
        <v>8261</v>
      </c>
      <c r="H26" s="356">
        <f>阪神北!H207</f>
        <v>9815</v>
      </c>
      <c r="I26" s="356">
        <f>阪神北!I207</f>
        <v>9081</v>
      </c>
      <c r="J26" s="356">
        <f>阪神北!J207</f>
        <v>9596</v>
      </c>
      <c r="K26" s="356">
        <f>阪神北!K207</f>
        <v>9614</v>
      </c>
      <c r="L26" s="356">
        <f>阪神北!L207</f>
        <v>8579</v>
      </c>
      <c r="M26" s="356">
        <f>阪神北!M207</f>
        <v>4358</v>
      </c>
      <c r="N26" s="356">
        <f>阪神北!N207</f>
        <v>6149</v>
      </c>
      <c r="O26" s="356">
        <f>阪神北!O207</f>
        <v>7801</v>
      </c>
      <c r="P26" s="516">
        <f t="shared" si="0"/>
        <v>26.9</v>
      </c>
    </row>
    <row r="27" spans="1:16" x14ac:dyDescent="0.15">
      <c r="A27" s="367"/>
      <c r="B27" s="369" t="s">
        <v>174</v>
      </c>
      <c r="C27" s="80">
        <f>阪神北!C225</f>
        <v>9368</v>
      </c>
      <c r="D27" s="80">
        <f>阪神北!D225</f>
        <v>8975</v>
      </c>
      <c r="E27" s="80">
        <f>阪神北!E225</f>
        <v>9023</v>
      </c>
      <c r="F27" s="80">
        <f>阪神北!F225</f>
        <v>8957</v>
      </c>
      <c r="G27" s="80">
        <f>阪神北!G225</f>
        <v>8996</v>
      </c>
      <c r="H27" s="80">
        <f>阪神北!H225</f>
        <v>10324</v>
      </c>
      <c r="I27" s="80">
        <f>阪神北!I225</f>
        <v>9631</v>
      </c>
      <c r="J27" s="80">
        <f>阪神北!J225</f>
        <v>10196</v>
      </c>
      <c r="K27" s="80">
        <f>阪神北!K225</f>
        <v>11272</v>
      </c>
      <c r="L27" s="80">
        <f>阪神北!L225</f>
        <v>10698</v>
      </c>
      <c r="M27" s="80">
        <f>阪神北!M225</f>
        <v>5856</v>
      </c>
      <c r="N27" s="80">
        <f>阪神北!N225</f>
        <v>7585</v>
      </c>
      <c r="O27" s="80">
        <f>阪神北!O225</f>
        <v>10557</v>
      </c>
      <c r="P27" s="517">
        <f t="shared" si="0"/>
        <v>39.200000000000003</v>
      </c>
    </row>
    <row r="28" spans="1:16" x14ac:dyDescent="0.15">
      <c r="A28" s="366" t="s">
        <v>127</v>
      </c>
      <c r="B28" s="210" t="s">
        <v>265</v>
      </c>
      <c r="C28" s="101">
        <f>SUM(C29:C31)</f>
        <v>56694</v>
      </c>
      <c r="D28" s="101">
        <f t="shared" ref="D28" si="46">SUM(D29:D31)</f>
        <v>56057</v>
      </c>
      <c r="E28" s="101">
        <f t="shared" ref="E28" si="47">SUM(E29:E31)</f>
        <v>52534</v>
      </c>
      <c r="F28" s="101">
        <f t="shared" ref="F28" si="48">SUM(F29:F31)</f>
        <v>53637</v>
      </c>
      <c r="G28" s="101">
        <f t="shared" ref="G28" si="49">SUM(G29:G31)</f>
        <v>49783</v>
      </c>
      <c r="H28" s="101">
        <f t="shared" ref="H28" si="50">SUM(H29:H31)</f>
        <v>56111</v>
      </c>
      <c r="I28" s="101">
        <f t="shared" ref="I28:J28" si="51">SUM(I29:I31)</f>
        <v>60284</v>
      </c>
      <c r="J28" s="101">
        <f t="shared" si="51"/>
        <v>62317</v>
      </c>
      <c r="K28" s="101">
        <f t="shared" ref="K28:L28" si="52">SUM(K29:K31)</f>
        <v>81218</v>
      </c>
      <c r="L28" s="101">
        <f t="shared" si="52"/>
        <v>74447</v>
      </c>
      <c r="M28" s="101">
        <f t="shared" ref="M28:N28" si="53">SUM(M29:M31)</f>
        <v>39711</v>
      </c>
      <c r="N28" s="101">
        <f t="shared" si="53"/>
        <v>63173</v>
      </c>
      <c r="O28" s="101">
        <f t="shared" ref="O28" si="54">SUM(O29:O31)</f>
        <v>78941</v>
      </c>
      <c r="P28" s="516">
        <f t="shared" si="0"/>
        <v>25</v>
      </c>
    </row>
    <row r="29" spans="1:16" x14ac:dyDescent="0.15">
      <c r="A29" s="366"/>
      <c r="B29" s="368" t="s">
        <v>172</v>
      </c>
      <c r="C29" s="356">
        <f>阪神北!C163</f>
        <v>972</v>
      </c>
      <c r="D29" s="356">
        <f>阪神北!D163</f>
        <v>1495</v>
      </c>
      <c r="E29" s="356">
        <f>阪神北!E163</f>
        <v>1107</v>
      </c>
      <c r="F29" s="356">
        <f>阪神北!F163</f>
        <v>1204</v>
      </c>
      <c r="G29" s="356">
        <f>阪神北!G163</f>
        <v>1440</v>
      </c>
      <c r="H29" s="356">
        <f>阪神北!H163</f>
        <v>1628</v>
      </c>
      <c r="I29" s="356">
        <f>阪神北!I163</f>
        <v>1730</v>
      </c>
      <c r="J29" s="356">
        <f>阪神北!J163</f>
        <v>1881</v>
      </c>
      <c r="K29" s="356">
        <f>阪神北!K163</f>
        <v>1860</v>
      </c>
      <c r="L29" s="356">
        <f>阪神北!L163</f>
        <v>1906</v>
      </c>
      <c r="M29" s="356">
        <f>阪神北!M163</f>
        <v>1731</v>
      </c>
      <c r="N29" s="356">
        <f>阪神北!N163</f>
        <v>2321</v>
      </c>
      <c r="O29" s="356">
        <f>阪神北!O163</f>
        <v>3200</v>
      </c>
      <c r="P29" s="516">
        <f t="shared" si="0"/>
        <v>37.9</v>
      </c>
    </row>
    <row r="30" spans="1:16" x14ac:dyDescent="0.15">
      <c r="A30" s="366"/>
      <c r="B30" s="368" t="s">
        <v>173</v>
      </c>
      <c r="C30" s="356">
        <f>阪神北!C210</f>
        <v>27286</v>
      </c>
      <c r="D30" s="356">
        <f>阪神北!D210</f>
        <v>26780</v>
      </c>
      <c r="E30" s="356">
        <f>阪神北!E210</f>
        <v>25452</v>
      </c>
      <c r="F30" s="356">
        <f>阪神北!F210</f>
        <v>25416</v>
      </c>
      <c r="G30" s="356">
        <f>阪神北!G210</f>
        <v>23260</v>
      </c>
      <c r="H30" s="356">
        <f>阪神北!H210</f>
        <v>26692</v>
      </c>
      <c r="I30" s="356">
        <f>阪神北!I210</f>
        <v>28529</v>
      </c>
      <c r="J30" s="356">
        <f>阪神北!J210</f>
        <v>29460</v>
      </c>
      <c r="K30" s="356">
        <f>阪神北!K210</f>
        <v>36480</v>
      </c>
      <c r="L30" s="356">
        <f>阪神北!L210</f>
        <v>32414</v>
      </c>
      <c r="M30" s="356">
        <f>阪神北!M210</f>
        <v>16455</v>
      </c>
      <c r="N30" s="356">
        <f>阪神北!N210</f>
        <v>27428</v>
      </c>
      <c r="O30" s="356">
        <f>阪神北!O210</f>
        <v>32822</v>
      </c>
      <c r="P30" s="516">
        <f t="shared" si="0"/>
        <v>19.7</v>
      </c>
    </row>
    <row r="31" spans="1:16" x14ac:dyDescent="0.15">
      <c r="A31" s="367"/>
      <c r="B31" s="369" t="s">
        <v>174</v>
      </c>
      <c r="C31" s="80">
        <f>阪神北!C228</f>
        <v>28436</v>
      </c>
      <c r="D31" s="80">
        <f>阪神北!D228</f>
        <v>27782</v>
      </c>
      <c r="E31" s="80">
        <f>阪神北!E228</f>
        <v>25975</v>
      </c>
      <c r="F31" s="80">
        <f>阪神北!F228</f>
        <v>27017</v>
      </c>
      <c r="G31" s="80">
        <f>阪神北!G228</f>
        <v>25083</v>
      </c>
      <c r="H31" s="80">
        <f>阪神北!H228</f>
        <v>27791</v>
      </c>
      <c r="I31" s="80">
        <f>阪神北!I228</f>
        <v>30025</v>
      </c>
      <c r="J31" s="80">
        <f>阪神北!J228</f>
        <v>30976</v>
      </c>
      <c r="K31" s="80">
        <f>阪神北!K228</f>
        <v>42878</v>
      </c>
      <c r="L31" s="80">
        <f>阪神北!L228</f>
        <v>40127</v>
      </c>
      <c r="M31" s="80">
        <f>阪神北!M228</f>
        <v>21525</v>
      </c>
      <c r="N31" s="80">
        <f>阪神北!N228</f>
        <v>33424</v>
      </c>
      <c r="O31" s="80">
        <f>阪神北!O228</f>
        <v>42919</v>
      </c>
      <c r="P31" s="516">
        <f t="shared" si="0"/>
        <v>28.4</v>
      </c>
    </row>
    <row r="32" spans="1:16" x14ac:dyDescent="0.15">
      <c r="A32" s="366" t="s">
        <v>128</v>
      </c>
      <c r="B32" s="210" t="s">
        <v>265</v>
      </c>
      <c r="C32" s="101">
        <f>SUM(C33:C35)</f>
        <v>13521</v>
      </c>
      <c r="D32" s="101">
        <f t="shared" ref="D32" si="55">SUM(D33:D35)</f>
        <v>13576</v>
      </c>
      <c r="E32" s="101">
        <f t="shared" ref="E32" si="56">SUM(E33:E35)</f>
        <v>12967</v>
      </c>
      <c r="F32" s="101">
        <f t="shared" ref="F32" si="57">SUM(F33:F35)</f>
        <v>13049</v>
      </c>
      <c r="G32" s="101">
        <f t="shared" ref="G32" si="58">SUM(G33:G35)</f>
        <v>12236</v>
      </c>
      <c r="H32" s="101">
        <f t="shared" ref="H32" si="59">SUM(H33:H35)</f>
        <v>14203</v>
      </c>
      <c r="I32" s="101">
        <f t="shared" ref="I32:J32" si="60">SUM(I33:I35)</f>
        <v>15839</v>
      </c>
      <c r="J32" s="101">
        <f t="shared" si="60"/>
        <v>17292</v>
      </c>
      <c r="K32" s="101">
        <f t="shared" ref="K32:L32" si="61">SUM(K33:K35)</f>
        <v>15552</v>
      </c>
      <c r="L32" s="101">
        <f t="shared" si="61"/>
        <v>15909</v>
      </c>
      <c r="M32" s="101">
        <f t="shared" ref="M32:N32" si="62">SUM(M33:M35)</f>
        <v>6903</v>
      </c>
      <c r="N32" s="101">
        <f t="shared" si="62"/>
        <v>9502</v>
      </c>
      <c r="O32" s="101">
        <f t="shared" ref="O32" si="63">SUM(O33:O35)</f>
        <v>10024</v>
      </c>
      <c r="P32" s="515">
        <f t="shared" si="0"/>
        <v>5.5</v>
      </c>
    </row>
    <row r="33" spans="1:16" x14ac:dyDescent="0.15">
      <c r="A33" s="366"/>
      <c r="B33" s="368" t="s">
        <v>172</v>
      </c>
      <c r="C33" s="356">
        <f>阪神北!C171</f>
        <v>24</v>
      </c>
      <c r="D33" s="356">
        <f>阪神北!D171</f>
        <v>193</v>
      </c>
      <c r="E33" s="356">
        <f>阪神北!E171</f>
        <v>137</v>
      </c>
      <c r="F33" s="356">
        <f>阪神北!F171</f>
        <v>138</v>
      </c>
      <c r="G33" s="356">
        <f>阪神北!G171</f>
        <v>150</v>
      </c>
      <c r="H33" s="356">
        <f>阪神北!H171</f>
        <v>153</v>
      </c>
      <c r="I33" s="356">
        <f>阪神北!I171</f>
        <v>171</v>
      </c>
      <c r="J33" s="356">
        <f>阪神北!J171</f>
        <v>174</v>
      </c>
      <c r="K33" s="356">
        <f>阪神北!K171</f>
        <v>72</v>
      </c>
      <c r="L33" s="356">
        <f>阪神北!L171</f>
        <v>73</v>
      </c>
      <c r="M33" s="356">
        <f>阪神北!M171</f>
        <v>62</v>
      </c>
      <c r="N33" s="356">
        <f>阪神北!N171</f>
        <v>355</v>
      </c>
      <c r="O33" s="356">
        <f>阪神北!O171</f>
        <v>92</v>
      </c>
      <c r="P33" s="516">
        <f t="shared" si="0"/>
        <v>-74.099999999999994</v>
      </c>
    </row>
    <row r="34" spans="1:16" x14ac:dyDescent="0.15">
      <c r="A34" s="366"/>
      <c r="B34" s="368" t="s">
        <v>173</v>
      </c>
      <c r="C34" s="78">
        <f>阪神北!C213</f>
        <v>6493</v>
      </c>
      <c r="D34" s="78">
        <f>阪神北!D213</f>
        <v>6475</v>
      </c>
      <c r="E34" s="78">
        <f>阪神北!E213</f>
        <v>6320</v>
      </c>
      <c r="F34" s="78">
        <f>阪神北!F213</f>
        <v>6203</v>
      </c>
      <c r="G34" s="78">
        <f>阪神北!G213</f>
        <v>5750</v>
      </c>
      <c r="H34" s="78">
        <f>阪神北!H213</f>
        <v>6817</v>
      </c>
      <c r="I34" s="78">
        <f>阪神北!I213</f>
        <v>7567</v>
      </c>
      <c r="J34" s="78">
        <f>阪神北!J213</f>
        <v>8255</v>
      </c>
      <c r="K34" s="78">
        <f>阪神北!K213</f>
        <v>7022</v>
      </c>
      <c r="L34" s="78">
        <f>阪神北!L213</f>
        <v>6917</v>
      </c>
      <c r="M34" s="78">
        <f>阪神北!M213</f>
        <v>2881</v>
      </c>
      <c r="N34" s="78">
        <f>阪神北!N213</f>
        <v>4160</v>
      </c>
      <c r="O34" s="78">
        <f>阪神北!O213</f>
        <v>4255</v>
      </c>
      <c r="P34" s="516">
        <f t="shared" si="0"/>
        <v>2.2999999999999998</v>
      </c>
    </row>
    <row r="35" spans="1:16" x14ac:dyDescent="0.15">
      <c r="A35" s="367"/>
      <c r="B35" s="369" t="s">
        <v>174</v>
      </c>
      <c r="C35" s="80">
        <f>阪神北!C231</f>
        <v>7004</v>
      </c>
      <c r="D35" s="80">
        <f>阪神北!D231</f>
        <v>6908</v>
      </c>
      <c r="E35" s="80">
        <f>阪神北!E231</f>
        <v>6510</v>
      </c>
      <c r="F35" s="80">
        <f>阪神北!F231</f>
        <v>6708</v>
      </c>
      <c r="G35" s="80">
        <f>阪神北!G231</f>
        <v>6336</v>
      </c>
      <c r="H35" s="80">
        <f>阪神北!H231</f>
        <v>7233</v>
      </c>
      <c r="I35" s="80">
        <f>阪神北!I231</f>
        <v>8101</v>
      </c>
      <c r="J35" s="80">
        <f>阪神北!J231</f>
        <v>8863</v>
      </c>
      <c r="K35" s="80">
        <f>阪神北!K231</f>
        <v>8458</v>
      </c>
      <c r="L35" s="80">
        <f>阪神北!L231</f>
        <v>8919</v>
      </c>
      <c r="M35" s="80">
        <f>阪神北!M231</f>
        <v>3960</v>
      </c>
      <c r="N35" s="80">
        <f>阪神北!N231</f>
        <v>4987</v>
      </c>
      <c r="O35" s="80">
        <f>阪神北!O231</f>
        <v>5677</v>
      </c>
      <c r="P35" s="517">
        <f t="shared" si="0"/>
        <v>13.8</v>
      </c>
    </row>
    <row r="36" spans="1:16" x14ac:dyDescent="0.15">
      <c r="A36" s="366" t="s">
        <v>129</v>
      </c>
      <c r="B36" s="210" t="s">
        <v>265</v>
      </c>
      <c r="C36" s="101">
        <f>SUM(C37:C39)</f>
        <v>18980</v>
      </c>
      <c r="D36" s="101">
        <f t="shared" ref="D36" si="64">SUM(D37:D39)</f>
        <v>18032</v>
      </c>
      <c r="E36" s="101">
        <f t="shared" ref="E36" si="65">SUM(E37:E39)</f>
        <v>18307</v>
      </c>
      <c r="F36" s="101">
        <f t="shared" ref="F36" si="66">SUM(F37:F39)</f>
        <v>18332</v>
      </c>
      <c r="G36" s="101">
        <f t="shared" ref="G36" si="67">SUM(G37:G39)</f>
        <v>17797</v>
      </c>
      <c r="H36" s="101">
        <f t="shared" ref="H36" si="68">SUM(H37:H39)</f>
        <v>20285</v>
      </c>
      <c r="I36" s="101">
        <f t="shared" ref="I36:J36" si="69">SUM(I37:I39)</f>
        <v>21037</v>
      </c>
      <c r="J36" s="101">
        <f t="shared" si="69"/>
        <v>20449</v>
      </c>
      <c r="K36" s="101">
        <f t="shared" ref="K36:L36" si="70">SUM(K37:K39)</f>
        <v>19585</v>
      </c>
      <c r="L36" s="101">
        <f t="shared" si="70"/>
        <v>22457</v>
      </c>
      <c r="M36" s="101">
        <f t="shared" ref="M36:N36" si="71">SUM(M37:M39)</f>
        <v>15038</v>
      </c>
      <c r="N36" s="101">
        <f t="shared" si="71"/>
        <v>20198</v>
      </c>
      <c r="O36" s="101">
        <f t="shared" ref="O36" si="72">SUM(O37:O39)</f>
        <v>22419</v>
      </c>
      <c r="P36" s="516">
        <f t="shared" si="0"/>
        <v>11</v>
      </c>
    </row>
    <row r="37" spans="1:16" x14ac:dyDescent="0.15">
      <c r="A37" s="366"/>
      <c r="B37" s="368" t="s">
        <v>172</v>
      </c>
      <c r="C37" s="356">
        <f>阪神北!C179</f>
        <v>1131</v>
      </c>
      <c r="D37" s="356">
        <f>阪神北!D179</f>
        <v>1188</v>
      </c>
      <c r="E37" s="356">
        <f>阪神北!E179</f>
        <v>1462</v>
      </c>
      <c r="F37" s="356">
        <f>阪神北!F179</f>
        <v>1439</v>
      </c>
      <c r="G37" s="356">
        <f>阪神北!G179</f>
        <v>1755</v>
      </c>
      <c r="H37" s="356">
        <f>阪神北!H179</f>
        <v>2081</v>
      </c>
      <c r="I37" s="356">
        <f>阪神北!I179</f>
        <v>2283</v>
      </c>
      <c r="J37" s="356">
        <f>阪神北!J179</f>
        <v>2227</v>
      </c>
      <c r="K37" s="356">
        <f>阪神北!K179</f>
        <v>2364</v>
      </c>
      <c r="L37" s="356">
        <f>阪神北!L179</f>
        <v>2028</v>
      </c>
      <c r="M37" s="356">
        <f>阪神北!M179</f>
        <v>1657</v>
      </c>
      <c r="N37" s="356">
        <f>阪神北!N179</f>
        <v>2164</v>
      </c>
      <c r="O37" s="356">
        <f>阪神北!O179</f>
        <v>1989</v>
      </c>
      <c r="P37" s="516">
        <f t="shared" si="0"/>
        <v>-8.1</v>
      </c>
    </row>
    <row r="38" spans="1:16" x14ac:dyDescent="0.15">
      <c r="A38" s="366"/>
      <c r="B38" s="368" t="s">
        <v>173</v>
      </c>
      <c r="C38" s="78">
        <f>阪神北!C216</f>
        <v>9264</v>
      </c>
      <c r="D38" s="78">
        <f>阪神北!D216</f>
        <v>8781</v>
      </c>
      <c r="E38" s="78">
        <f>阪神北!E216</f>
        <v>8814</v>
      </c>
      <c r="F38" s="78">
        <f>阪神北!F216</f>
        <v>8815</v>
      </c>
      <c r="G38" s="78">
        <f>阪神北!G216</f>
        <v>8325</v>
      </c>
      <c r="H38" s="78">
        <f>阪神北!H216</f>
        <v>9525</v>
      </c>
      <c r="I38" s="78">
        <f>阪神北!I216</f>
        <v>9836</v>
      </c>
      <c r="J38" s="78">
        <f>阪神北!J216</f>
        <v>9633</v>
      </c>
      <c r="K38" s="78">
        <f>阪神北!K216</f>
        <v>8940</v>
      </c>
      <c r="L38" s="78">
        <f>阪神北!L216</f>
        <v>10146</v>
      </c>
      <c r="M38" s="78">
        <f>阪神北!M216</f>
        <v>6288</v>
      </c>
      <c r="N38" s="78">
        <f>阪神北!N216</f>
        <v>8718</v>
      </c>
      <c r="O38" s="78">
        <f>阪神北!O216</f>
        <v>9537</v>
      </c>
      <c r="P38" s="516">
        <f t="shared" si="0"/>
        <v>9.4</v>
      </c>
    </row>
    <row r="39" spans="1:16" x14ac:dyDescent="0.15">
      <c r="A39" s="367"/>
      <c r="B39" s="369" t="s">
        <v>174</v>
      </c>
      <c r="C39" s="80">
        <f>阪神北!C234</f>
        <v>8585</v>
      </c>
      <c r="D39" s="80">
        <f>阪神北!D234</f>
        <v>8063</v>
      </c>
      <c r="E39" s="80">
        <f>阪神北!E234</f>
        <v>8031</v>
      </c>
      <c r="F39" s="80">
        <f>阪神北!F234</f>
        <v>8078</v>
      </c>
      <c r="G39" s="80">
        <f>阪神北!G234</f>
        <v>7717</v>
      </c>
      <c r="H39" s="80">
        <f>阪神北!H234</f>
        <v>8679</v>
      </c>
      <c r="I39" s="80">
        <f>阪神北!I234</f>
        <v>8918</v>
      </c>
      <c r="J39" s="80">
        <f>阪神北!J234</f>
        <v>8589</v>
      </c>
      <c r="K39" s="80">
        <f>阪神北!K234</f>
        <v>8281</v>
      </c>
      <c r="L39" s="80">
        <f>阪神北!L234</f>
        <v>10283</v>
      </c>
      <c r="M39" s="80">
        <f>阪神北!M234</f>
        <v>7093</v>
      </c>
      <c r="N39" s="80">
        <f>阪神北!N234</f>
        <v>9316</v>
      </c>
      <c r="O39" s="80">
        <f>阪神北!O234</f>
        <v>10893</v>
      </c>
      <c r="P39" s="516">
        <f t="shared" si="0"/>
        <v>16.899999999999999</v>
      </c>
    </row>
    <row r="40" spans="1:16" x14ac:dyDescent="0.15">
      <c r="A40" s="366" t="s">
        <v>130</v>
      </c>
      <c r="B40" s="210" t="s">
        <v>265</v>
      </c>
      <c r="C40" s="101">
        <f>SUM(C41:C43)</f>
        <v>7898</v>
      </c>
      <c r="D40" s="101">
        <f t="shared" ref="D40" si="73">SUM(D41:D43)</f>
        <v>6898</v>
      </c>
      <c r="E40" s="101">
        <f t="shared" ref="E40" si="74">SUM(E41:E43)</f>
        <v>6595</v>
      </c>
      <c r="F40" s="101">
        <f t="shared" ref="F40" si="75">SUM(F41:F43)</f>
        <v>6858</v>
      </c>
      <c r="G40" s="101">
        <f t="shared" ref="G40" si="76">SUM(G41:G43)</f>
        <v>6923</v>
      </c>
      <c r="H40" s="101">
        <f t="shared" ref="H40" si="77">SUM(H41:H43)</f>
        <v>8078</v>
      </c>
      <c r="I40" s="101">
        <f t="shared" ref="I40:J40" si="78">SUM(I41:I43)</f>
        <v>8623</v>
      </c>
      <c r="J40" s="101">
        <f t="shared" si="78"/>
        <v>8556</v>
      </c>
      <c r="K40" s="101">
        <f t="shared" ref="K40:L40" si="79">SUM(K41:K43)</f>
        <v>7915</v>
      </c>
      <c r="L40" s="101">
        <f t="shared" si="79"/>
        <v>8856</v>
      </c>
      <c r="M40" s="101">
        <f t="shared" ref="M40:N40" si="80">SUM(M41:M43)</f>
        <v>5468</v>
      </c>
      <c r="N40" s="101">
        <f t="shared" si="80"/>
        <v>7299</v>
      </c>
      <c r="O40" s="101">
        <f t="shared" ref="O40" si="81">SUM(O41:O43)</f>
        <v>8961</v>
      </c>
      <c r="P40" s="515">
        <f t="shared" si="0"/>
        <v>22.8</v>
      </c>
    </row>
    <row r="41" spans="1:16" x14ac:dyDescent="0.15">
      <c r="A41" s="366"/>
      <c r="B41" s="368" t="s">
        <v>172</v>
      </c>
      <c r="C41" s="356">
        <f>阪神北!C187</f>
        <v>140</v>
      </c>
      <c r="D41" s="356">
        <f>阪神北!D187</f>
        <v>224</v>
      </c>
      <c r="E41" s="356">
        <f>阪神北!E187</f>
        <v>163</v>
      </c>
      <c r="F41" s="356">
        <f>阪神北!F187</f>
        <v>167</v>
      </c>
      <c r="G41" s="356">
        <f>阪神北!G187</f>
        <v>184</v>
      </c>
      <c r="H41" s="356">
        <f>阪神北!H187</f>
        <v>211</v>
      </c>
      <c r="I41" s="356">
        <f>阪神北!I187</f>
        <v>227</v>
      </c>
      <c r="J41" s="356">
        <f>阪神北!J187</f>
        <v>257</v>
      </c>
      <c r="K41" s="356">
        <f>阪神北!K187</f>
        <v>270</v>
      </c>
      <c r="L41" s="356">
        <f>阪神北!L187</f>
        <v>265</v>
      </c>
      <c r="M41" s="356">
        <f>阪神北!M187</f>
        <v>122</v>
      </c>
      <c r="N41" s="356">
        <f>阪神北!N187</f>
        <v>169</v>
      </c>
      <c r="O41" s="356">
        <f>阪神北!O187</f>
        <v>319</v>
      </c>
      <c r="P41" s="516">
        <f t="shared" si="0"/>
        <v>88.8</v>
      </c>
    </row>
    <row r="42" spans="1:16" x14ac:dyDescent="0.15">
      <c r="A42" s="366"/>
      <c r="B42" s="368" t="s">
        <v>173</v>
      </c>
      <c r="C42" s="356">
        <f>阪神北!C219</f>
        <v>3852</v>
      </c>
      <c r="D42" s="356">
        <f>阪神北!D219</f>
        <v>3317</v>
      </c>
      <c r="E42" s="356">
        <f>阪神北!E219</f>
        <v>3236</v>
      </c>
      <c r="F42" s="356">
        <f>阪神北!F219</f>
        <v>3310</v>
      </c>
      <c r="G42" s="356">
        <f>阪神北!G219</f>
        <v>3280</v>
      </c>
      <c r="H42" s="356">
        <f>阪神北!H219</f>
        <v>3889</v>
      </c>
      <c r="I42" s="356">
        <f>阪神北!I219</f>
        <v>4135</v>
      </c>
      <c r="J42" s="356">
        <f>阪神北!J219</f>
        <v>4106</v>
      </c>
      <c r="K42" s="356">
        <f>阪神北!K219</f>
        <v>3626</v>
      </c>
      <c r="L42" s="356">
        <f>阪神北!L219</f>
        <v>3933</v>
      </c>
      <c r="M42" s="356">
        <f>阪神北!M219</f>
        <v>2284</v>
      </c>
      <c r="N42" s="356">
        <f>阪神北!N219</f>
        <v>3211</v>
      </c>
      <c r="O42" s="356">
        <f>阪神北!O219</f>
        <v>3760</v>
      </c>
      <c r="P42" s="516">
        <f t="shared" si="0"/>
        <v>17.100000000000001</v>
      </c>
    </row>
    <row r="43" spans="1:16" x14ac:dyDescent="0.15">
      <c r="A43" s="366" t="s">
        <v>171</v>
      </c>
      <c r="B43" s="368" t="s">
        <v>174</v>
      </c>
      <c r="C43" s="356">
        <f>阪神北!C237</f>
        <v>3906</v>
      </c>
      <c r="D43" s="356">
        <f>阪神北!D237</f>
        <v>3357</v>
      </c>
      <c r="E43" s="356">
        <f>阪神北!E237</f>
        <v>3196</v>
      </c>
      <c r="F43" s="356">
        <f>阪神北!F237</f>
        <v>3381</v>
      </c>
      <c r="G43" s="356">
        <f>阪神北!G237</f>
        <v>3459</v>
      </c>
      <c r="H43" s="356">
        <f>阪神北!H237</f>
        <v>3978</v>
      </c>
      <c r="I43" s="356">
        <f>阪神北!I237</f>
        <v>4261</v>
      </c>
      <c r="J43" s="356">
        <f>阪神北!J237</f>
        <v>4193</v>
      </c>
      <c r="K43" s="356">
        <f>阪神北!K237</f>
        <v>4019</v>
      </c>
      <c r="L43" s="356">
        <f>阪神北!L237</f>
        <v>4658</v>
      </c>
      <c r="M43" s="356">
        <f>阪神北!M237</f>
        <v>3062</v>
      </c>
      <c r="N43" s="356">
        <f>阪神北!N237</f>
        <v>3919</v>
      </c>
      <c r="O43" s="356">
        <f>阪神北!O237</f>
        <v>4882</v>
      </c>
      <c r="P43" s="517">
        <f t="shared" si="0"/>
        <v>24.6</v>
      </c>
    </row>
    <row r="44" spans="1:16" x14ac:dyDescent="0.15">
      <c r="A44" s="365" t="s">
        <v>131</v>
      </c>
      <c r="B44" s="208" t="s">
        <v>265</v>
      </c>
      <c r="C44" s="98">
        <f>SUM(C45:C47)</f>
        <v>36742</v>
      </c>
      <c r="D44" s="98">
        <f t="shared" ref="D44" si="82">SUM(D45:D47)</f>
        <v>35559</v>
      </c>
      <c r="E44" s="98">
        <f t="shared" ref="E44" si="83">SUM(E45:E47)</f>
        <v>34307</v>
      </c>
      <c r="F44" s="98">
        <f t="shared" ref="F44" si="84">SUM(F45:F47)</f>
        <v>34820</v>
      </c>
      <c r="G44" s="98">
        <f t="shared" ref="G44" si="85">SUM(G45:G47)</f>
        <v>34547</v>
      </c>
      <c r="H44" s="98">
        <f t="shared" ref="H44" si="86">SUM(H45:H47)</f>
        <v>39832</v>
      </c>
      <c r="I44" s="98">
        <f t="shared" ref="I44:J44" si="87">SUM(I45:I47)</f>
        <v>43123</v>
      </c>
      <c r="J44" s="98">
        <f t="shared" si="87"/>
        <v>47741</v>
      </c>
      <c r="K44" s="98">
        <f t="shared" ref="K44:L44" si="88">SUM(K45:K47)</f>
        <v>47088</v>
      </c>
      <c r="L44" s="98">
        <f t="shared" si="88"/>
        <v>49000</v>
      </c>
      <c r="M44" s="98">
        <f t="shared" ref="M44:N44" si="89">SUM(M45:M47)</f>
        <v>26492</v>
      </c>
      <c r="N44" s="98">
        <f t="shared" si="89"/>
        <v>35128</v>
      </c>
      <c r="O44" s="98">
        <f t="shared" ref="O44" si="90">SUM(O45:O47)</f>
        <v>44643</v>
      </c>
      <c r="P44" s="516">
        <f t="shared" si="0"/>
        <v>27.1</v>
      </c>
    </row>
    <row r="45" spans="1:16" x14ac:dyDescent="0.15">
      <c r="A45" s="366"/>
      <c r="B45" s="368" t="s">
        <v>172</v>
      </c>
      <c r="C45" s="78">
        <f>東播磨!C154</f>
        <v>1882</v>
      </c>
      <c r="D45" s="78">
        <f>東播磨!D154</f>
        <v>1917</v>
      </c>
      <c r="E45" s="78">
        <f>東播磨!E154</f>
        <v>2579</v>
      </c>
      <c r="F45" s="78">
        <f>東播磨!F154</f>
        <v>2477</v>
      </c>
      <c r="G45" s="78">
        <f>東播磨!G154</f>
        <v>2971</v>
      </c>
      <c r="H45" s="78">
        <f>東播磨!H154</f>
        <v>3480</v>
      </c>
      <c r="I45" s="78">
        <f>東播磨!I154</f>
        <v>3984</v>
      </c>
      <c r="J45" s="78">
        <f>東播磨!J154</f>
        <v>4239</v>
      </c>
      <c r="K45" s="78">
        <f>東播磨!K154</f>
        <v>5008</v>
      </c>
      <c r="L45" s="78">
        <f>東播磨!L154</f>
        <v>4116</v>
      </c>
      <c r="M45" s="78">
        <f>東播磨!M154</f>
        <v>3502</v>
      </c>
      <c r="N45" s="78">
        <f>東播磨!N154</f>
        <v>5542</v>
      </c>
      <c r="O45" s="78">
        <f>東播磨!O154</f>
        <v>5700</v>
      </c>
      <c r="P45" s="516">
        <f t="shared" si="0"/>
        <v>2.9</v>
      </c>
    </row>
    <row r="46" spans="1:16" x14ac:dyDescent="0.15">
      <c r="A46" s="366"/>
      <c r="B46" s="368" t="s">
        <v>173</v>
      </c>
      <c r="C46" s="78">
        <f>東播磨!C205</f>
        <v>16968</v>
      </c>
      <c r="D46" s="78">
        <f>東播磨!D205</f>
        <v>16457</v>
      </c>
      <c r="E46" s="78">
        <f>東播磨!E205</f>
        <v>15680</v>
      </c>
      <c r="F46" s="78">
        <f>東播磨!F205</f>
        <v>15848</v>
      </c>
      <c r="G46" s="78">
        <f>東播磨!G205</f>
        <v>15325</v>
      </c>
      <c r="H46" s="78">
        <f>東播磨!H205</f>
        <v>17812</v>
      </c>
      <c r="I46" s="78">
        <f>東播磨!I205</f>
        <v>19148</v>
      </c>
      <c r="J46" s="78">
        <f>東播磨!J205</f>
        <v>21255</v>
      </c>
      <c r="K46" s="78">
        <f>東播磨!K205</f>
        <v>19750</v>
      </c>
      <c r="L46" s="78">
        <f>東播磨!L205</f>
        <v>20298</v>
      </c>
      <c r="M46" s="78">
        <f>東播磨!M205</f>
        <v>9956</v>
      </c>
      <c r="N46" s="78">
        <f>東播磨!N205</f>
        <v>13336</v>
      </c>
      <c r="O46" s="78">
        <f>東播磨!O205</f>
        <v>16714</v>
      </c>
      <c r="P46" s="516">
        <f t="shared" si="0"/>
        <v>25.3</v>
      </c>
    </row>
    <row r="47" spans="1:16" x14ac:dyDescent="0.15">
      <c r="A47" s="367"/>
      <c r="B47" s="369" t="s">
        <v>174</v>
      </c>
      <c r="C47" s="80">
        <f>東播磨!C223</f>
        <v>17892</v>
      </c>
      <c r="D47" s="80">
        <f>東播磨!D223</f>
        <v>17185</v>
      </c>
      <c r="E47" s="80">
        <f>東播磨!E223</f>
        <v>16048</v>
      </c>
      <c r="F47" s="80">
        <f>東播磨!F223</f>
        <v>16495</v>
      </c>
      <c r="G47" s="80">
        <f>東播磨!G223</f>
        <v>16251</v>
      </c>
      <c r="H47" s="80">
        <f>東播磨!H223</f>
        <v>18540</v>
      </c>
      <c r="I47" s="80">
        <f>東播磨!I223</f>
        <v>19991</v>
      </c>
      <c r="J47" s="80">
        <f>東播磨!J223</f>
        <v>22247</v>
      </c>
      <c r="K47" s="80">
        <f>東播磨!K223</f>
        <v>22330</v>
      </c>
      <c r="L47" s="80">
        <f>東播磨!L223</f>
        <v>24586</v>
      </c>
      <c r="M47" s="80">
        <f>東播磨!M223</f>
        <v>13034</v>
      </c>
      <c r="N47" s="80">
        <f>東播磨!N223</f>
        <v>16250</v>
      </c>
      <c r="O47" s="80">
        <f>東播磨!O223</f>
        <v>22229</v>
      </c>
      <c r="P47" s="516">
        <f t="shared" si="0"/>
        <v>36.799999999999997</v>
      </c>
    </row>
    <row r="48" spans="1:16" x14ac:dyDescent="0.15">
      <c r="A48" s="366" t="s">
        <v>132</v>
      </c>
      <c r="B48" s="210" t="s">
        <v>265</v>
      </c>
      <c r="C48" s="99">
        <f>SUM(C49:C51)</f>
        <v>16699</v>
      </c>
      <c r="D48" s="99">
        <f t="shared" ref="D48" si="91">SUM(D49:D51)</f>
        <v>16589</v>
      </c>
      <c r="E48" s="99">
        <f t="shared" ref="E48" si="92">SUM(E49:E51)</f>
        <v>16316</v>
      </c>
      <c r="F48" s="99">
        <f t="shared" ref="F48" si="93">SUM(F49:F51)</f>
        <v>15880</v>
      </c>
      <c r="G48" s="99">
        <f t="shared" ref="G48" si="94">SUM(G49:G51)</f>
        <v>14777</v>
      </c>
      <c r="H48" s="99">
        <f t="shared" ref="H48" si="95">SUM(H49:H51)</f>
        <v>17118</v>
      </c>
      <c r="I48" s="99">
        <f t="shared" ref="I48:J48" si="96">SUM(I49:I51)</f>
        <v>18845</v>
      </c>
      <c r="J48" s="99">
        <f t="shared" si="96"/>
        <v>18658</v>
      </c>
      <c r="K48" s="99">
        <f t="shared" ref="K48:L48" si="97">SUM(K49:K51)</f>
        <v>18367</v>
      </c>
      <c r="L48" s="99">
        <f t="shared" si="97"/>
        <v>18167</v>
      </c>
      <c r="M48" s="99">
        <f t="shared" ref="M48:N48" si="98">SUM(M49:M51)</f>
        <v>9967</v>
      </c>
      <c r="N48" s="99">
        <f t="shared" si="98"/>
        <v>13048</v>
      </c>
      <c r="O48" s="99">
        <f t="shared" ref="O48" si="99">SUM(O49:O51)</f>
        <v>12062</v>
      </c>
      <c r="P48" s="515">
        <f t="shared" si="0"/>
        <v>-7.6</v>
      </c>
    </row>
    <row r="49" spans="1:16" x14ac:dyDescent="0.15">
      <c r="A49" s="366"/>
      <c r="B49" s="368" t="s">
        <v>172</v>
      </c>
      <c r="C49" s="78">
        <f>東播磨!C162</f>
        <v>871</v>
      </c>
      <c r="D49" s="78">
        <f>東播磨!D162</f>
        <v>893</v>
      </c>
      <c r="E49" s="78">
        <f>東播磨!E162</f>
        <v>1067</v>
      </c>
      <c r="F49" s="78">
        <f>東播磨!F162</f>
        <v>901</v>
      </c>
      <c r="G49" s="78">
        <f>東播磨!G162</f>
        <v>1057</v>
      </c>
      <c r="H49" s="78">
        <f>東播磨!H162</f>
        <v>1293</v>
      </c>
      <c r="I49" s="78">
        <f>東播磨!I162</f>
        <v>1526</v>
      </c>
      <c r="J49" s="78">
        <f>東播磨!J162</f>
        <v>1591</v>
      </c>
      <c r="K49" s="78">
        <f>東播磨!K162</f>
        <v>1482</v>
      </c>
      <c r="L49" s="78">
        <f>東播磨!L162</f>
        <v>1486</v>
      </c>
      <c r="M49" s="78">
        <f>東播磨!M162</f>
        <v>1382</v>
      </c>
      <c r="N49" s="78">
        <f>東播磨!N162</f>
        <v>2315</v>
      </c>
      <c r="O49" s="78">
        <f>東播磨!O162</f>
        <v>2502</v>
      </c>
      <c r="P49" s="516">
        <f t="shared" si="0"/>
        <v>8.1</v>
      </c>
    </row>
    <row r="50" spans="1:16" x14ac:dyDescent="0.15">
      <c r="A50" s="366"/>
      <c r="B50" s="368" t="s">
        <v>173</v>
      </c>
      <c r="C50" s="78">
        <f>東播磨!C208</f>
        <v>7721</v>
      </c>
      <c r="D50" s="78">
        <f>東播磨!D208</f>
        <v>7688</v>
      </c>
      <c r="E50" s="78">
        <f>東播磨!E208</f>
        <v>7483</v>
      </c>
      <c r="F50" s="78">
        <f>東播磨!F208</f>
        <v>7226</v>
      </c>
      <c r="G50" s="78">
        <f>東播磨!G208</f>
        <v>6576</v>
      </c>
      <c r="H50" s="78">
        <f>東播磨!H208</f>
        <v>7681</v>
      </c>
      <c r="I50" s="78">
        <f>東播磨!I208</f>
        <v>8410</v>
      </c>
      <c r="J50" s="78">
        <f>東播磨!J208</f>
        <v>8342</v>
      </c>
      <c r="K50" s="78">
        <f>東播磨!K208</f>
        <v>7710</v>
      </c>
      <c r="L50" s="78">
        <f>東播磨!L208</f>
        <v>7526</v>
      </c>
      <c r="M50" s="78">
        <f>東播磨!M208</f>
        <v>3754</v>
      </c>
      <c r="N50" s="78">
        <f>東播磨!N208</f>
        <v>4953</v>
      </c>
      <c r="O50" s="78">
        <f>東播磨!O208</f>
        <v>4569</v>
      </c>
      <c r="P50" s="516">
        <f t="shared" si="0"/>
        <v>-7.8</v>
      </c>
    </row>
    <row r="51" spans="1:16" x14ac:dyDescent="0.15">
      <c r="A51" s="367"/>
      <c r="B51" s="369" t="s">
        <v>174</v>
      </c>
      <c r="C51" s="80">
        <f>東播磨!C226</f>
        <v>8107</v>
      </c>
      <c r="D51" s="80">
        <f>東播磨!D226</f>
        <v>8008</v>
      </c>
      <c r="E51" s="80">
        <f>東播磨!E226</f>
        <v>7766</v>
      </c>
      <c r="F51" s="80">
        <f>東播磨!F226</f>
        <v>7753</v>
      </c>
      <c r="G51" s="80">
        <f>東播磨!G226</f>
        <v>7144</v>
      </c>
      <c r="H51" s="80">
        <f>東播磨!H226</f>
        <v>8144</v>
      </c>
      <c r="I51" s="80">
        <f>東播磨!I226</f>
        <v>8909</v>
      </c>
      <c r="J51" s="80">
        <f>東播磨!J226</f>
        <v>8725</v>
      </c>
      <c r="K51" s="80">
        <f>東播磨!K226</f>
        <v>9175</v>
      </c>
      <c r="L51" s="80">
        <f>東播磨!L226</f>
        <v>9155</v>
      </c>
      <c r="M51" s="80">
        <f>東播磨!M226</f>
        <v>4831</v>
      </c>
      <c r="N51" s="80">
        <f>東播磨!N226</f>
        <v>5780</v>
      </c>
      <c r="O51" s="80">
        <f>東播磨!O226</f>
        <v>4991</v>
      </c>
      <c r="P51" s="517">
        <f t="shared" si="0"/>
        <v>-13.7</v>
      </c>
    </row>
    <row r="52" spans="1:16" x14ac:dyDescent="0.15">
      <c r="A52" s="366" t="s">
        <v>133</v>
      </c>
      <c r="B52" s="210" t="s">
        <v>265</v>
      </c>
      <c r="C52" s="99">
        <f>SUM(C53:C55)</f>
        <v>8550</v>
      </c>
      <c r="D52" s="99">
        <f t="shared" ref="D52" si="100">SUM(D53:D55)</f>
        <v>8519</v>
      </c>
      <c r="E52" s="99">
        <f t="shared" ref="E52" si="101">SUM(E53:E55)</f>
        <v>8071</v>
      </c>
      <c r="F52" s="99">
        <f t="shared" ref="F52" si="102">SUM(F53:F55)</f>
        <v>8127</v>
      </c>
      <c r="G52" s="99">
        <f t="shared" ref="G52" si="103">SUM(G53:G55)</f>
        <v>6995</v>
      </c>
      <c r="H52" s="99">
        <f t="shared" ref="H52" si="104">SUM(H53:H55)</f>
        <v>7554</v>
      </c>
      <c r="I52" s="99">
        <f t="shared" ref="I52:J52" si="105">SUM(I53:I55)</f>
        <v>8310</v>
      </c>
      <c r="J52" s="99">
        <f t="shared" si="105"/>
        <v>8652</v>
      </c>
      <c r="K52" s="99">
        <f t="shared" ref="K52:L52" si="106">SUM(K53:K55)</f>
        <v>8807</v>
      </c>
      <c r="L52" s="99">
        <f t="shared" si="106"/>
        <v>10423</v>
      </c>
      <c r="M52" s="99">
        <f t="shared" ref="M52:N52" si="107">SUM(M53:M55)</f>
        <v>7009</v>
      </c>
      <c r="N52" s="99">
        <f t="shared" si="107"/>
        <v>7127</v>
      </c>
      <c r="O52" s="99">
        <f t="shared" ref="O52" si="108">SUM(O53:O55)</f>
        <v>9852</v>
      </c>
      <c r="P52" s="516">
        <f t="shared" si="0"/>
        <v>38.200000000000003</v>
      </c>
    </row>
    <row r="53" spans="1:16" x14ac:dyDescent="0.15">
      <c r="A53" s="366"/>
      <c r="B53" s="368" t="s">
        <v>172</v>
      </c>
      <c r="C53" s="78">
        <f>東播磨!C170</f>
        <v>571</v>
      </c>
      <c r="D53" s="78">
        <f>東播磨!D170</f>
        <v>615</v>
      </c>
      <c r="E53" s="78">
        <f>東播磨!E170</f>
        <v>672</v>
      </c>
      <c r="F53" s="78">
        <f>東播磨!F170</f>
        <v>493</v>
      </c>
      <c r="G53" s="78">
        <f>東播磨!G170</f>
        <v>503</v>
      </c>
      <c r="H53" s="78">
        <f>東播磨!H170</f>
        <v>611</v>
      </c>
      <c r="I53" s="78">
        <f>東播磨!I170</f>
        <v>669</v>
      </c>
      <c r="J53" s="78">
        <f>東播磨!J170</f>
        <v>738</v>
      </c>
      <c r="K53" s="78">
        <f>東播磨!K170</f>
        <v>707</v>
      </c>
      <c r="L53" s="78">
        <f>東播磨!L170</f>
        <v>948</v>
      </c>
      <c r="M53" s="78">
        <f>東播磨!M170</f>
        <v>1038</v>
      </c>
      <c r="N53" s="78">
        <f>東播磨!N170</f>
        <v>1135</v>
      </c>
      <c r="O53" s="78">
        <f>東播磨!O170</f>
        <v>1105</v>
      </c>
      <c r="P53" s="516">
        <f t="shared" si="0"/>
        <v>-2.6</v>
      </c>
    </row>
    <row r="54" spans="1:16" x14ac:dyDescent="0.15">
      <c r="A54" s="366"/>
      <c r="B54" s="368" t="s">
        <v>173</v>
      </c>
      <c r="C54" s="78">
        <f>東播磨!C211</f>
        <v>3980</v>
      </c>
      <c r="D54" s="78">
        <f>東播磨!D211</f>
        <v>3959</v>
      </c>
      <c r="E54" s="78">
        <f>東播磨!E211</f>
        <v>3694</v>
      </c>
      <c r="F54" s="78">
        <f>東播磨!F211</f>
        <v>3695</v>
      </c>
      <c r="G54" s="78">
        <f>東播磨!G211</f>
        <v>3107</v>
      </c>
      <c r="H54" s="78">
        <f>東播磨!H211</f>
        <v>3381</v>
      </c>
      <c r="I54" s="78">
        <f>東播磨!I211</f>
        <v>3698</v>
      </c>
      <c r="J54" s="78">
        <f>東播磨!J211</f>
        <v>3856</v>
      </c>
      <c r="K54" s="78">
        <f>東播磨!K211</f>
        <v>3731</v>
      </c>
      <c r="L54" s="78">
        <f>東播磨!L211</f>
        <v>4369</v>
      </c>
      <c r="M54" s="78">
        <f>東播磨!M211</f>
        <v>2672</v>
      </c>
      <c r="N54" s="78">
        <f>東播磨!N211</f>
        <v>2745</v>
      </c>
      <c r="O54" s="78">
        <f>東播磨!O211</f>
        <v>3723</v>
      </c>
      <c r="P54" s="516">
        <f t="shared" si="0"/>
        <v>35.6</v>
      </c>
    </row>
    <row r="55" spans="1:16" x14ac:dyDescent="0.15">
      <c r="A55" s="367"/>
      <c r="B55" s="369" t="s">
        <v>174</v>
      </c>
      <c r="C55" s="80">
        <f>東播磨!C229</f>
        <v>3999</v>
      </c>
      <c r="D55" s="80">
        <f>東播磨!D229</f>
        <v>3945</v>
      </c>
      <c r="E55" s="80">
        <f>東播磨!E229</f>
        <v>3705</v>
      </c>
      <c r="F55" s="80">
        <f>東播磨!F229</f>
        <v>3939</v>
      </c>
      <c r="G55" s="80">
        <f>東播磨!G229</f>
        <v>3385</v>
      </c>
      <c r="H55" s="80">
        <f>東播磨!H229</f>
        <v>3562</v>
      </c>
      <c r="I55" s="80">
        <f>東播磨!I229</f>
        <v>3943</v>
      </c>
      <c r="J55" s="80">
        <f>東播磨!J229</f>
        <v>4058</v>
      </c>
      <c r="K55" s="80">
        <f>東播磨!K229</f>
        <v>4369</v>
      </c>
      <c r="L55" s="80">
        <f>東播磨!L229</f>
        <v>5106</v>
      </c>
      <c r="M55" s="80">
        <f>東播磨!M229</f>
        <v>3299</v>
      </c>
      <c r="N55" s="80">
        <f>東播磨!N229</f>
        <v>3247</v>
      </c>
      <c r="O55" s="80">
        <f>東播磨!O229</f>
        <v>5024</v>
      </c>
      <c r="P55" s="516">
        <f t="shared" si="0"/>
        <v>54.7</v>
      </c>
    </row>
    <row r="56" spans="1:16" x14ac:dyDescent="0.15">
      <c r="A56" s="366" t="s">
        <v>134</v>
      </c>
      <c r="B56" s="210" t="s">
        <v>265</v>
      </c>
      <c r="C56" s="99">
        <f>SUM(C57:C59)</f>
        <v>845</v>
      </c>
      <c r="D56" s="99">
        <f t="shared" ref="D56" si="109">SUM(D57:D59)</f>
        <v>708</v>
      </c>
      <c r="E56" s="99">
        <f t="shared" ref="E56" si="110">SUM(E57:E59)</f>
        <v>726</v>
      </c>
      <c r="F56" s="99">
        <f t="shared" ref="F56" si="111">SUM(F57:F59)</f>
        <v>742</v>
      </c>
      <c r="G56" s="99">
        <f t="shared" ref="G56" si="112">SUM(G57:G59)</f>
        <v>680</v>
      </c>
      <c r="H56" s="99">
        <f t="shared" ref="H56" si="113">SUM(H57:H59)</f>
        <v>750</v>
      </c>
      <c r="I56" s="99">
        <f t="shared" ref="I56:J56" si="114">SUM(I57:I59)</f>
        <v>842</v>
      </c>
      <c r="J56" s="99">
        <f t="shared" si="114"/>
        <v>822</v>
      </c>
      <c r="K56" s="99">
        <f t="shared" ref="K56:L56" si="115">SUM(K57:K59)</f>
        <v>820</v>
      </c>
      <c r="L56" s="99">
        <f t="shared" si="115"/>
        <v>804</v>
      </c>
      <c r="M56" s="99">
        <f t="shared" ref="M56:N56" si="116">SUM(M57:M59)</f>
        <v>499</v>
      </c>
      <c r="N56" s="99">
        <f t="shared" si="116"/>
        <v>661</v>
      </c>
      <c r="O56" s="99">
        <f t="shared" ref="O56" si="117">SUM(O57:O59)</f>
        <v>746</v>
      </c>
      <c r="P56" s="515">
        <f t="shared" si="0"/>
        <v>12.9</v>
      </c>
    </row>
    <row r="57" spans="1:16" x14ac:dyDescent="0.15">
      <c r="A57" s="366"/>
      <c r="B57" s="368" t="s">
        <v>172</v>
      </c>
      <c r="C57" s="78">
        <f>東播磨!C178</f>
        <v>0</v>
      </c>
      <c r="D57" s="78">
        <f>東播磨!D178</f>
        <v>0</v>
      </c>
      <c r="E57" s="78">
        <f>東播磨!E178</f>
        <v>0</v>
      </c>
      <c r="F57" s="78">
        <f>東播磨!F178</f>
        <v>0</v>
      </c>
      <c r="G57" s="78">
        <f>東播磨!G178</f>
        <v>0</v>
      </c>
      <c r="H57" s="78">
        <f>東播磨!H178</f>
        <v>0</v>
      </c>
      <c r="I57" s="78">
        <f>東播磨!I178</f>
        <v>0</v>
      </c>
      <c r="J57" s="78">
        <f>東播磨!J178</f>
        <v>0</v>
      </c>
      <c r="K57" s="78">
        <f>東播磨!K178</f>
        <v>0</v>
      </c>
      <c r="L57" s="78">
        <f>東播磨!L178</f>
        <v>0</v>
      </c>
      <c r="M57" s="78">
        <f>東播磨!M178</f>
        <v>0</v>
      </c>
      <c r="N57" s="78">
        <f>東播磨!N178</f>
        <v>0</v>
      </c>
      <c r="O57" s="78">
        <f>東播磨!O178</f>
        <v>0</v>
      </c>
      <c r="P57" s="516">
        <v>0</v>
      </c>
    </row>
    <row r="58" spans="1:16" x14ac:dyDescent="0.15">
      <c r="A58" s="366"/>
      <c r="B58" s="368" t="s">
        <v>173</v>
      </c>
      <c r="C58" s="78">
        <f>東播磨!C214</f>
        <v>387</v>
      </c>
      <c r="D58" s="78">
        <f>東播磨!D214</f>
        <v>326</v>
      </c>
      <c r="E58" s="78">
        <f>東播磨!E214</f>
        <v>337</v>
      </c>
      <c r="F58" s="78">
        <f>東播磨!F214</f>
        <v>335</v>
      </c>
      <c r="G58" s="78">
        <f>東播磨!G214</f>
        <v>304</v>
      </c>
      <c r="H58" s="78">
        <f>東播磨!H214</f>
        <v>343</v>
      </c>
      <c r="I58" s="78">
        <f>東播磨!I214</f>
        <v>382</v>
      </c>
      <c r="J58" s="78">
        <f>東播磨!J214</f>
        <v>371</v>
      </c>
      <c r="K58" s="78">
        <f>東播磨!K214</f>
        <v>343</v>
      </c>
      <c r="L58" s="78">
        <f>東播磨!L214</f>
        <v>320</v>
      </c>
      <c r="M58" s="78">
        <f>東播磨!M214</f>
        <v>184</v>
      </c>
      <c r="N58" s="78">
        <f>東播磨!N214</f>
        <v>254</v>
      </c>
      <c r="O58" s="78">
        <f>東播磨!O214</f>
        <v>274</v>
      </c>
      <c r="P58" s="516">
        <f t="shared" si="0"/>
        <v>7.9</v>
      </c>
    </row>
    <row r="59" spans="1:16" x14ac:dyDescent="0.15">
      <c r="A59" s="367"/>
      <c r="B59" s="369" t="s">
        <v>174</v>
      </c>
      <c r="C59" s="80">
        <f>東播磨!C232</f>
        <v>458</v>
      </c>
      <c r="D59" s="80">
        <f>東播磨!D232</f>
        <v>382</v>
      </c>
      <c r="E59" s="80">
        <f>東播磨!E232</f>
        <v>389</v>
      </c>
      <c r="F59" s="80">
        <f>東播磨!F232</f>
        <v>407</v>
      </c>
      <c r="G59" s="80">
        <f>東播磨!G232</f>
        <v>376</v>
      </c>
      <c r="H59" s="80">
        <f>東播磨!H232</f>
        <v>407</v>
      </c>
      <c r="I59" s="80">
        <f>東播磨!I232</f>
        <v>460</v>
      </c>
      <c r="J59" s="80">
        <f>東播磨!J232</f>
        <v>451</v>
      </c>
      <c r="K59" s="80">
        <f>東播磨!K232</f>
        <v>477</v>
      </c>
      <c r="L59" s="80">
        <f>東播磨!L232</f>
        <v>484</v>
      </c>
      <c r="M59" s="80">
        <f>東播磨!M232</f>
        <v>315</v>
      </c>
      <c r="N59" s="80">
        <f>東播磨!N232</f>
        <v>407</v>
      </c>
      <c r="O59" s="80">
        <f>東播磨!O232</f>
        <v>472</v>
      </c>
      <c r="P59" s="517">
        <f t="shared" si="0"/>
        <v>16</v>
      </c>
    </row>
    <row r="60" spans="1:16" x14ac:dyDescent="0.15">
      <c r="A60" s="366" t="s">
        <v>135</v>
      </c>
      <c r="B60" s="210" t="s">
        <v>265</v>
      </c>
      <c r="C60" s="99">
        <f>SUM(C61:C63)</f>
        <v>3059</v>
      </c>
      <c r="D60" s="99">
        <f t="shared" ref="D60" si="118">SUM(D61:D63)</f>
        <v>2492</v>
      </c>
      <c r="E60" s="99">
        <f t="shared" ref="E60" si="119">SUM(E61:E63)</f>
        <v>2767</v>
      </c>
      <c r="F60" s="99">
        <f t="shared" ref="F60" si="120">SUM(F61:F63)</f>
        <v>3106</v>
      </c>
      <c r="G60" s="99">
        <f t="shared" ref="G60" si="121">SUM(G61:G63)</f>
        <v>2510</v>
      </c>
      <c r="H60" s="99">
        <f t="shared" ref="H60" si="122">SUM(H61:H63)</f>
        <v>2599</v>
      </c>
      <c r="I60" s="99">
        <f t="shared" ref="I60:J60" si="123">SUM(I61:I63)</f>
        <v>2714</v>
      </c>
      <c r="J60" s="99">
        <f t="shared" si="123"/>
        <v>2471</v>
      </c>
      <c r="K60" s="99">
        <f t="shared" ref="K60:L60" si="124">SUM(K61:K63)</f>
        <v>2430</v>
      </c>
      <c r="L60" s="99">
        <f t="shared" si="124"/>
        <v>2547</v>
      </c>
      <c r="M60" s="99">
        <f t="shared" ref="M60:N60" si="125">SUM(M61:M63)</f>
        <v>1035</v>
      </c>
      <c r="N60" s="99">
        <f t="shared" si="125"/>
        <v>1430</v>
      </c>
      <c r="O60" s="99">
        <f t="shared" ref="O60" si="126">SUM(O61:O63)</f>
        <v>2093</v>
      </c>
      <c r="P60" s="516">
        <f t="shared" si="0"/>
        <v>46.4</v>
      </c>
    </row>
    <row r="61" spans="1:16" x14ac:dyDescent="0.15">
      <c r="A61" s="366"/>
      <c r="B61" s="368" t="s">
        <v>172</v>
      </c>
      <c r="C61" s="78">
        <f>東播磨!C186</f>
        <v>0</v>
      </c>
      <c r="D61" s="78">
        <f>東播磨!D186</f>
        <v>0</v>
      </c>
      <c r="E61" s="78">
        <f>東播磨!E186</f>
        <v>0</v>
      </c>
      <c r="F61" s="78">
        <f>東播磨!F186</f>
        <v>0</v>
      </c>
      <c r="G61" s="78">
        <f>東播磨!G186</f>
        <v>0</v>
      </c>
      <c r="H61" s="78">
        <f>東播磨!H186</f>
        <v>0</v>
      </c>
      <c r="I61" s="78">
        <f>東播磨!I186</f>
        <v>0</v>
      </c>
      <c r="J61" s="78">
        <f>東播磨!J186</f>
        <v>0</v>
      </c>
      <c r="K61" s="78">
        <f>東播磨!K186</f>
        <v>0</v>
      </c>
      <c r="L61" s="78">
        <f>東播磨!L186</f>
        <v>0</v>
      </c>
      <c r="M61" s="78">
        <f>東播磨!M186</f>
        <v>0</v>
      </c>
      <c r="N61" s="78">
        <f>東播磨!N186</f>
        <v>0</v>
      </c>
      <c r="O61" s="78">
        <f>東播磨!O186</f>
        <v>0</v>
      </c>
      <c r="P61" s="516">
        <v>0</v>
      </c>
    </row>
    <row r="62" spans="1:16" x14ac:dyDescent="0.15">
      <c r="A62" s="366"/>
      <c r="B62" s="368" t="s">
        <v>173</v>
      </c>
      <c r="C62" s="78">
        <f>東播磨!C217</f>
        <v>1400</v>
      </c>
      <c r="D62" s="78">
        <f>東播磨!D217</f>
        <v>1147</v>
      </c>
      <c r="E62" s="78">
        <f>東播磨!E217</f>
        <v>1285</v>
      </c>
      <c r="F62" s="78">
        <f>東播磨!F217</f>
        <v>1403</v>
      </c>
      <c r="G62" s="78">
        <f>東播磨!G217</f>
        <v>1123</v>
      </c>
      <c r="H62" s="78">
        <f>東播磨!H217</f>
        <v>1188</v>
      </c>
      <c r="I62" s="78">
        <f>東播磨!I217</f>
        <v>1230</v>
      </c>
      <c r="J62" s="78">
        <f>東播磨!J217</f>
        <v>1115</v>
      </c>
      <c r="K62" s="78">
        <f>東播磨!K217</f>
        <v>1016</v>
      </c>
      <c r="L62" s="78">
        <f>東播磨!L217</f>
        <v>1013</v>
      </c>
      <c r="M62" s="78">
        <f>東播磨!M217</f>
        <v>382</v>
      </c>
      <c r="N62" s="78">
        <f>東播磨!N217</f>
        <v>549</v>
      </c>
      <c r="O62" s="78">
        <f>東播磨!O217</f>
        <v>769</v>
      </c>
      <c r="P62" s="516">
        <f t="shared" si="0"/>
        <v>40.1</v>
      </c>
    </row>
    <row r="63" spans="1:16" x14ac:dyDescent="0.15">
      <c r="A63" s="367" t="s">
        <v>171</v>
      </c>
      <c r="B63" s="369" t="s">
        <v>174</v>
      </c>
      <c r="C63" s="80">
        <f>東播磨!C235</f>
        <v>1659</v>
      </c>
      <c r="D63" s="80">
        <f>東播磨!D235</f>
        <v>1345</v>
      </c>
      <c r="E63" s="80">
        <f>東播磨!E235</f>
        <v>1482</v>
      </c>
      <c r="F63" s="80">
        <f>東播磨!F235</f>
        <v>1703</v>
      </c>
      <c r="G63" s="80">
        <f>東播磨!G235</f>
        <v>1387</v>
      </c>
      <c r="H63" s="80">
        <f>東播磨!H235</f>
        <v>1411</v>
      </c>
      <c r="I63" s="80">
        <f>東播磨!I235</f>
        <v>1484</v>
      </c>
      <c r="J63" s="80">
        <f>東播磨!J235</f>
        <v>1356</v>
      </c>
      <c r="K63" s="80">
        <f>東播磨!K235</f>
        <v>1414</v>
      </c>
      <c r="L63" s="80">
        <f>東播磨!L235</f>
        <v>1534</v>
      </c>
      <c r="M63" s="80">
        <f>東播磨!M235</f>
        <v>653</v>
      </c>
      <c r="N63" s="80">
        <f>東播磨!N235</f>
        <v>881</v>
      </c>
      <c r="O63" s="80">
        <f>東播磨!O235</f>
        <v>1324</v>
      </c>
      <c r="P63" s="516">
        <f t="shared" si="0"/>
        <v>50.3</v>
      </c>
    </row>
    <row r="64" spans="1:16" x14ac:dyDescent="0.15">
      <c r="A64" s="366" t="s">
        <v>136</v>
      </c>
      <c r="B64" s="210" t="s">
        <v>265</v>
      </c>
      <c r="C64" s="99">
        <f>SUM(C65:C67)</f>
        <v>9387</v>
      </c>
      <c r="D64" s="99">
        <f t="shared" ref="D64" si="127">SUM(D65:D67)</f>
        <v>9518</v>
      </c>
      <c r="E64" s="99">
        <f t="shared" ref="E64" si="128">SUM(E65:E67)</f>
        <v>9046</v>
      </c>
      <c r="F64" s="99">
        <f t="shared" ref="F64" si="129">SUM(F65:F67)</f>
        <v>8663</v>
      </c>
      <c r="G64" s="99">
        <f t="shared" ref="G64" si="130">SUM(G65:G67)</f>
        <v>7823</v>
      </c>
      <c r="H64" s="99">
        <f t="shared" ref="H64" si="131">SUM(H65:H67)</f>
        <v>10333</v>
      </c>
      <c r="I64" s="99">
        <f t="shared" ref="I64:J64" si="132">SUM(I65:I67)</f>
        <v>11374</v>
      </c>
      <c r="J64" s="99">
        <f t="shared" si="132"/>
        <v>10926</v>
      </c>
      <c r="K64" s="99">
        <f t="shared" ref="K64:L64" si="133">SUM(K65:K67)</f>
        <v>10672</v>
      </c>
      <c r="L64" s="99">
        <f t="shared" si="133"/>
        <v>10828</v>
      </c>
      <c r="M64" s="99">
        <f t="shared" ref="M64:N64" si="134">SUM(M65:M67)</f>
        <v>6387</v>
      </c>
      <c r="N64" s="99">
        <f t="shared" si="134"/>
        <v>7924</v>
      </c>
      <c r="O64" s="99">
        <f t="shared" ref="O64" si="135">SUM(O65:O67)</f>
        <v>9996</v>
      </c>
      <c r="P64" s="515">
        <f t="shared" si="0"/>
        <v>26.1</v>
      </c>
    </row>
    <row r="65" spans="1:16" x14ac:dyDescent="0.15">
      <c r="A65" s="366"/>
      <c r="B65" s="368" t="s">
        <v>172</v>
      </c>
      <c r="C65" s="78">
        <f>北播磨!C163</f>
        <v>364</v>
      </c>
      <c r="D65" s="78">
        <f>北播磨!D163</f>
        <v>383</v>
      </c>
      <c r="E65" s="78">
        <f>北播磨!E163</f>
        <v>585</v>
      </c>
      <c r="F65" s="78">
        <f>北播磨!F163</f>
        <v>495</v>
      </c>
      <c r="G65" s="78">
        <f>北播磨!G163</f>
        <v>486</v>
      </c>
      <c r="H65" s="78">
        <f>北播磨!H163</f>
        <v>735</v>
      </c>
      <c r="I65" s="78">
        <f>北播磨!I163</f>
        <v>810</v>
      </c>
      <c r="J65" s="78">
        <f>北播磨!J163</f>
        <v>808</v>
      </c>
      <c r="K65" s="78">
        <f>北播磨!K163</f>
        <v>830</v>
      </c>
      <c r="L65" s="78">
        <f>北播磨!L163</f>
        <v>702</v>
      </c>
      <c r="M65" s="78">
        <f>北播磨!M163</f>
        <v>545</v>
      </c>
      <c r="N65" s="78">
        <f>北播磨!N163</f>
        <v>720</v>
      </c>
      <c r="O65" s="78">
        <f>北播磨!O163</f>
        <v>804</v>
      </c>
      <c r="P65" s="516">
        <f t="shared" si="0"/>
        <v>11.7</v>
      </c>
    </row>
    <row r="66" spans="1:16" x14ac:dyDescent="0.15">
      <c r="A66" s="366"/>
      <c r="B66" s="368" t="s">
        <v>173</v>
      </c>
      <c r="C66" s="78">
        <f>北播磨!C222</f>
        <v>4588</v>
      </c>
      <c r="D66" s="78">
        <f>北播磨!D222</f>
        <v>4676</v>
      </c>
      <c r="E66" s="78">
        <f>北播磨!E222</f>
        <v>4350</v>
      </c>
      <c r="F66" s="78">
        <f>北播磨!F222</f>
        <v>4172</v>
      </c>
      <c r="G66" s="78">
        <f>北播磨!G222</f>
        <v>3687</v>
      </c>
      <c r="H66" s="78">
        <f>北播磨!H222</f>
        <v>4900</v>
      </c>
      <c r="I66" s="78">
        <f>北播磨!I222</f>
        <v>5401</v>
      </c>
      <c r="J66" s="78">
        <f>北播磨!J222</f>
        <v>5134</v>
      </c>
      <c r="K66" s="78">
        <f>北播磨!K222</f>
        <v>4813</v>
      </c>
      <c r="L66" s="78">
        <f>北播磨!L222</f>
        <v>4808</v>
      </c>
      <c r="M66" s="78">
        <f>北播磨!M222</f>
        <v>2718</v>
      </c>
      <c r="N66" s="78">
        <f>北播磨!N222</f>
        <v>3458</v>
      </c>
      <c r="O66" s="78">
        <f>北播磨!O222</f>
        <v>4246</v>
      </c>
      <c r="P66" s="516">
        <f t="shared" si="0"/>
        <v>22.8</v>
      </c>
    </row>
    <row r="67" spans="1:16" x14ac:dyDescent="0.15">
      <c r="A67" s="367"/>
      <c r="B67" s="369" t="s">
        <v>174</v>
      </c>
      <c r="C67" s="80">
        <f>北播磨!C243</f>
        <v>4435</v>
      </c>
      <c r="D67" s="80">
        <f>北播磨!D243</f>
        <v>4459</v>
      </c>
      <c r="E67" s="80">
        <f>北播磨!E243</f>
        <v>4111</v>
      </c>
      <c r="F67" s="80">
        <f>北播磨!F243</f>
        <v>3996</v>
      </c>
      <c r="G67" s="80">
        <f>北播磨!G243</f>
        <v>3650</v>
      </c>
      <c r="H67" s="80">
        <f>北播磨!H243</f>
        <v>4698</v>
      </c>
      <c r="I67" s="80">
        <f>北播磨!I243</f>
        <v>5163</v>
      </c>
      <c r="J67" s="80">
        <f>北播磨!J243</f>
        <v>4984</v>
      </c>
      <c r="K67" s="80">
        <f>北播磨!K243</f>
        <v>5029</v>
      </c>
      <c r="L67" s="80">
        <f>北播磨!L243</f>
        <v>5318</v>
      </c>
      <c r="M67" s="80">
        <f>北播磨!M243</f>
        <v>3124</v>
      </c>
      <c r="N67" s="80">
        <f>北播磨!N243</f>
        <v>3746</v>
      </c>
      <c r="O67" s="80">
        <f>北播磨!O243</f>
        <v>4946</v>
      </c>
      <c r="P67" s="517">
        <f t="shared" si="0"/>
        <v>32</v>
      </c>
    </row>
    <row r="68" spans="1:16" x14ac:dyDescent="0.15">
      <c r="A68" s="366" t="s">
        <v>137</v>
      </c>
      <c r="B68" s="210" t="s">
        <v>265</v>
      </c>
      <c r="C68" s="99">
        <f>SUM(C69:C71)</f>
        <v>36121</v>
      </c>
      <c r="D68" s="99">
        <f t="shared" ref="D68" si="136">SUM(D69:D71)</f>
        <v>35194</v>
      </c>
      <c r="E68" s="99">
        <f t="shared" ref="E68" si="137">SUM(E69:E71)</f>
        <v>34754</v>
      </c>
      <c r="F68" s="99">
        <f t="shared" ref="F68" si="138">SUM(F69:F71)</f>
        <v>35026</v>
      </c>
      <c r="G68" s="99">
        <f t="shared" ref="G68" si="139">SUM(G69:G71)</f>
        <v>29461</v>
      </c>
      <c r="H68" s="99">
        <f t="shared" ref="H68" si="140">SUM(H69:H71)</f>
        <v>32274</v>
      </c>
      <c r="I68" s="99">
        <f t="shared" ref="I68:J68" si="141">SUM(I69:I71)</f>
        <v>35291</v>
      </c>
      <c r="J68" s="99">
        <f t="shared" si="141"/>
        <v>40078</v>
      </c>
      <c r="K68" s="99">
        <f t="shared" ref="K68:L68" si="142">SUM(K69:K71)</f>
        <v>37274</v>
      </c>
      <c r="L68" s="99">
        <f t="shared" si="142"/>
        <v>39230</v>
      </c>
      <c r="M68" s="99">
        <f t="shared" ref="M68:N68" si="143">SUM(M69:M71)</f>
        <v>25322</v>
      </c>
      <c r="N68" s="99">
        <f t="shared" si="143"/>
        <v>33199</v>
      </c>
      <c r="O68" s="99">
        <f t="shared" ref="O68" si="144">SUM(O69:O71)</f>
        <v>39071</v>
      </c>
      <c r="P68" s="516">
        <f t="shared" si="0"/>
        <v>17.7</v>
      </c>
    </row>
    <row r="69" spans="1:16" x14ac:dyDescent="0.15">
      <c r="A69" s="366"/>
      <c r="B69" s="368" t="s">
        <v>172</v>
      </c>
      <c r="C69" s="78">
        <f>北播磨!C171</f>
        <v>477</v>
      </c>
      <c r="D69" s="78">
        <f>北播磨!D171</f>
        <v>368</v>
      </c>
      <c r="E69" s="78">
        <f>北播磨!E171</f>
        <v>407</v>
      </c>
      <c r="F69" s="78">
        <f>北播磨!F171</f>
        <v>363</v>
      </c>
      <c r="G69" s="78">
        <f>北播磨!G171</f>
        <v>457</v>
      </c>
      <c r="H69" s="78">
        <f>北播磨!H171</f>
        <v>485</v>
      </c>
      <c r="I69" s="78">
        <f>北播磨!I171</f>
        <v>643</v>
      </c>
      <c r="J69" s="78">
        <f>北播磨!J171</f>
        <v>1758</v>
      </c>
      <c r="K69" s="78">
        <f>北播磨!K171</f>
        <v>1734</v>
      </c>
      <c r="L69" s="78">
        <f>北播磨!L171</f>
        <v>1897</v>
      </c>
      <c r="M69" s="78">
        <f>北播磨!M171</f>
        <v>1727</v>
      </c>
      <c r="N69" s="78">
        <f>北播磨!N171</f>
        <v>2235</v>
      </c>
      <c r="O69" s="78">
        <f>北播磨!O171</f>
        <v>2546</v>
      </c>
      <c r="P69" s="516">
        <f t="shared" ref="P69:P132" si="145">ROUND((O69-N69)/N69*100,1)</f>
        <v>13.9</v>
      </c>
    </row>
    <row r="70" spans="1:16" x14ac:dyDescent="0.15">
      <c r="A70" s="366"/>
      <c r="B70" s="368" t="s">
        <v>173</v>
      </c>
      <c r="C70" s="78">
        <f>北播磨!C225</f>
        <v>17107</v>
      </c>
      <c r="D70" s="78">
        <f>北播磨!D225</f>
        <v>16848</v>
      </c>
      <c r="E70" s="78">
        <f>北播磨!E225</f>
        <v>16796</v>
      </c>
      <c r="F70" s="78">
        <f>北播磨!F225</f>
        <v>16607</v>
      </c>
      <c r="G70" s="78">
        <f>北播磨!G225</f>
        <v>13749</v>
      </c>
      <c r="H70" s="78">
        <f>北播磨!H225</f>
        <v>15342</v>
      </c>
      <c r="I70" s="78">
        <f>北播磨!I225</f>
        <v>16539</v>
      </c>
      <c r="J70" s="78">
        <f>北播磨!J225</f>
        <v>18513</v>
      </c>
      <c r="K70" s="78">
        <f>北播磨!K225</f>
        <v>16228</v>
      </c>
      <c r="L70" s="78">
        <f>北播磨!L225</f>
        <v>16515</v>
      </c>
      <c r="M70" s="78">
        <f>北播磨!M225</f>
        <v>10217</v>
      </c>
      <c r="N70" s="78">
        <f>北播磨!N225</f>
        <v>13851</v>
      </c>
      <c r="O70" s="78">
        <f>北播磨!O225</f>
        <v>15655</v>
      </c>
      <c r="P70" s="516">
        <f t="shared" si="145"/>
        <v>13</v>
      </c>
    </row>
    <row r="71" spans="1:16" x14ac:dyDescent="0.15">
      <c r="A71" s="367"/>
      <c r="B71" s="369" t="s">
        <v>174</v>
      </c>
      <c r="C71" s="80">
        <f>北播磨!C246</f>
        <v>18537</v>
      </c>
      <c r="D71" s="80">
        <f>北播磨!D246</f>
        <v>17978</v>
      </c>
      <c r="E71" s="80">
        <f>北播磨!E246</f>
        <v>17551</v>
      </c>
      <c r="F71" s="80">
        <f>北播磨!F246</f>
        <v>18056</v>
      </c>
      <c r="G71" s="80">
        <f>北播磨!G246</f>
        <v>15255</v>
      </c>
      <c r="H71" s="80">
        <f>北播磨!H246</f>
        <v>16447</v>
      </c>
      <c r="I71" s="80">
        <f>北播磨!I246</f>
        <v>18109</v>
      </c>
      <c r="J71" s="80">
        <f>北播磨!J246</f>
        <v>19807</v>
      </c>
      <c r="K71" s="80">
        <f>北播磨!K246</f>
        <v>19312</v>
      </c>
      <c r="L71" s="80">
        <f>北播磨!L246</f>
        <v>20818</v>
      </c>
      <c r="M71" s="80">
        <f>北播磨!M246</f>
        <v>13378</v>
      </c>
      <c r="N71" s="80">
        <f>北播磨!N246</f>
        <v>17113</v>
      </c>
      <c r="O71" s="80">
        <f>北播磨!O246</f>
        <v>20870</v>
      </c>
      <c r="P71" s="516">
        <f t="shared" si="145"/>
        <v>22</v>
      </c>
    </row>
    <row r="72" spans="1:16" x14ac:dyDescent="0.15">
      <c r="A72" s="366" t="s">
        <v>138</v>
      </c>
      <c r="B72" s="210" t="s">
        <v>265</v>
      </c>
      <c r="C72" s="99">
        <f>SUM(C73:C75)</f>
        <v>15279</v>
      </c>
      <c r="D72" s="99">
        <f t="shared" ref="D72" si="146">SUM(D73:D75)</f>
        <v>14694</v>
      </c>
      <c r="E72" s="99">
        <f t="shared" ref="E72" si="147">SUM(E73:E75)</f>
        <v>13494</v>
      </c>
      <c r="F72" s="99">
        <f t="shared" ref="F72" si="148">SUM(F73:F75)</f>
        <v>14014</v>
      </c>
      <c r="G72" s="99">
        <f t="shared" ref="G72" si="149">SUM(G73:G75)</f>
        <v>14283</v>
      </c>
      <c r="H72" s="99">
        <f t="shared" ref="H72" si="150">SUM(H73:H75)</f>
        <v>17887</v>
      </c>
      <c r="I72" s="99">
        <f t="shared" ref="I72:J72" si="151">SUM(I73:I75)</f>
        <v>18916</v>
      </c>
      <c r="J72" s="99">
        <f t="shared" si="151"/>
        <v>17628</v>
      </c>
      <c r="K72" s="99">
        <f t="shared" ref="K72:L72" si="152">SUM(K73:K75)</f>
        <v>17179</v>
      </c>
      <c r="L72" s="99">
        <f t="shared" si="152"/>
        <v>15339</v>
      </c>
      <c r="M72" s="99">
        <f t="shared" ref="M72:N72" si="153">SUM(M73:M75)</f>
        <v>10837</v>
      </c>
      <c r="N72" s="99">
        <f t="shared" si="153"/>
        <v>13999</v>
      </c>
      <c r="O72" s="99">
        <f t="shared" ref="O72" si="154">SUM(O73:O75)</f>
        <v>20230</v>
      </c>
      <c r="P72" s="515">
        <f t="shared" si="145"/>
        <v>44.5</v>
      </c>
    </row>
    <row r="73" spans="1:16" x14ac:dyDescent="0.15">
      <c r="A73" s="366"/>
      <c r="B73" s="368" t="s">
        <v>172</v>
      </c>
      <c r="C73" s="78">
        <f>北播磨!C179</f>
        <v>56</v>
      </c>
      <c r="D73" s="78">
        <f>北播磨!D179</f>
        <v>59</v>
      </c>
      <c r="E73" s="78">
        <f>北播磨!E179</f>
        <v>91</v>
      </c>
      <c r="F73" s="78">
        <f>北播磨!F179</f>
        <v>82</v>
      </c>
      <c r="G73" s="78">
        <f>北播磨!G179</f>
        <v>447</v>
      </c>
      <c r="H73" s="78">
        <f>北播磨!H179</f>
        <v>1090</v>
      </c>
      <c r="I73" s="78">
        <f>北播磨!I179</f>
        <v>963</v>
      </c>
      <c r="J73" s="78">
        <f>北播磨!J179</f>
        <v>1010</v>
      </c>
      <c r="K73" s="78">
        <f>北播磨!K179</f>
        <v>1087</v>
      </c>
      <c r="L73" s="78">
        <f>北播磨!L179</f>
        <v>972</v>
      </c>
      <c r="M73" s="78">
        <f>北播磨!M179</f>
        <v>876</v>
      </c>
      <c r="N73" s="78">
        <f>北播磨!N179</f>
        <v>1269</v>
      </c>
      <c r="O73" s="78">
        <f>北播磨!O179</f>
        <v>1722</v>
      </c>
      <c r="P73" s="516">
        <f t="shared" si="145"/>
        <v>35.700000000000003</v>
      </c>
    </row>
    <row r="74" spans="1:16" x14ac:dyDescent="0.15">
      <c r="A74" s="366"/>
      <c r="B74" s="368" t="s">
        <v>173</v>
      </c>
      <c r="C74" s="78">
        <f>北播磨!C228</f>
        <v>7172</v>
      </c>
      <c r="D74" s="78">
        <f>北播磨!D228</f>
        <v>6947</v>
      </c>
      <c r="E74" s="78">
        <f>北播磨!E228</f>
        <v>6464</v>
      </c>
      <c r="F74" s="78">
        <f>北播磨!F228</f>
        <v>6558</v>
      </c>
      <c r="G74" s="78">
        <f>北播磨!G228</f>
        <v>6561</v>
      </c>
      <c r="H74" s="78">
        <f>北播磨!H228</f>
        <v>8298</v>
      </c>
      <c r="I74" s="78">
        <f>北播磨!I228</f>
        <v>8730</v>
      </c>
      <c r="J74" s="78">
        <f>北播磨!J228</f>
        <v>8046</v>
      </c>
      <c r="K74" s="78">
        <f>北播磨!K228</f>
        <v>7414</v>
      </c>
      <c r="L74" s="78">
        <f>北播磨!L228</f>
        <v>6430</v>
      </c>
      <c r="M74" s="78">
        <f>北播磨!M228</f>
        <v>4347</v>
      </c>
      <c r="N74" s="78">
        <f>北播磨!N228</f>
        <v>5793</v>
      </c>
      <c r="O74" s="78">
        <f>北播磨!O228</f>
        <v>8044</v>
      </c>
      <c r="P74" s="516">
        <f t="shared" si="145"/>
        <v>38.9</v>
      </c>
    </row>
    <row r="75" spans="1:16" x14ac:dyDescent="0.15">
      <c r="A75" s="367"/>
      <c r="B75" s="369" t="s">
        <v>174</v>
      </c>
      <c r="C75" s="80">
        <f>北播磨!C249</f>
        <v>8051</v>
      </c>
      <c r="D75" s="80">
        <f>北播磨!D249</f>
        <v>7688</v>
      </c>
      <c r="E75" s="80">
        <f>北播磨!E249</f>
        <v>6939</v>
      </c>
      <c r="F75" s="80">
        <f>北播磨!F249</f>
        <v>7374</v>
      </c>
      <c r="G75" s="80">
        <f>北播磨!G249</f>
        <v>7275</v>
      </c>
      <c r="H75" s="80">
        <f>北播磨!H249</f>
        <v>8499</v>
      </c>
      <c r="I75" s="80">
        <f>北播磨!I249</f>
        <v>9223</v>
      </c>
      <c r="J75" s="80">
        <f>北播磨!J249</f>
        <v>8572</v>
      </c>
      <c r="K75" s="80">
        <f>北播磨!K249</f>
        <v>8678</v>
      </c>
      <c r="L75" s="80">
        <f>北播磨!L249</f>
        <v>7937</v>
      </c>
      <c r="M75" s="80">
        <f>北播磨!M249</f>
        <v>5614</v>
      </c>
      <c r="N75" s="80">
        <f>北播磨!N249</f>
        <v>6937</v>
      </c>
      <c r="O75" s="80">
        <f>北播磨!O249</f>
        <v>10464</v>
      </c>
      <c r="P75" s="517">
        <f t="shared" si="145"/>
        <v>50.8</v>
      </c>
    </row>
    <row r="76" spans="1:16" x14ac:dyDescent="0.15">
      <c r="A76" s="366" t="s">
        <v>139</v>
      </c>
      <c r="B76" s="210" t="s">
        <v>265</v>
      </c>
      <c r="C76" s="99">
        <f>SUM(C77:C79)</f>
        <v>6134</v>
      </c>
      <c r="D76" s="99">
        <f t="shared" ref="D76" si="155">SUM(D77:D79)</f>
        <v>5896</v>
      </c>
      <c r="E76" s="99">
        <f t="shared" ref="E76" si="156">SUM(E77:E79)</f>
        <v>5896</v>
      </c>
      <c r="F76" s="99">
        <f t="shared" ref="F76" si="157">SUM(F77:F79)</f>
        <v>6168</v>
      </c>
      <c r="G76" s="99">
        <f t="shared" ref="G76" si="158">SUM(G77:G79)</f>
        <v>5580</v>
      </c>
      <c r="H76" s="99">
        <f t="shared" ref="H76" si="159">SUM(H77:H79)</f>
        <v>6482</v>
      </c>
      <c r="I76" s="99">
        <f t="shared" ref="I76:J76" si="160">SUM(I77:I79)</f>
        <v>6879</v>
      </c>
      <c r="J76" s="99">
        <f t="shared" si="160"/>
        <v>6393</v>
      </c>
      <c r="K76" s="99">
        <f t="shared" ref="K76:L76" si="161">SUM(K77:K79)</f>
        <v>7107</v>
      </c>
      <c r="L76" s="99">
        <f t="shared" si="161"/>
        <v>9841</v>
      </c>
      <c r="M76" s="99">
        <f t="shared" ref="M76:N76" si="162">SUM(M77:M79)</f>
        <v>6683</v>
      </c>
      <c r="N76" s="99">
        <f t="shared" si="162"/>
        <v>8711</v>
      </c>
      <c r="O76" s="99">
        <f t="shared" ref="O76" si="163">SUM(O77:O79)</f>
        <v>11344</v>
      </c>
      <c r="P76" s="516">
        <f t="shared" si="145"/>
        <v>30.2</v>
      </c>
    </row>
    <row r="77" spans="1:16" x14ac:dyDescent="0.15">
      <c r="A77" s="366"/>
      <c r="B77" s="368" t="s">
        <v>172</v>
      </c>
      <c r="C77" s="78">
        <f>北播磨!C187</f>
        <v>241</v>
      </c>
      <c r="D77" s="78">
        <f>北播磨!D187</f>
        <v>235</v>
      </c>
      <c r="E77" s="78">
        <f>北播磨!E187</f>
        <v>271</v>
      </c>
      <c r="F77" s="78">
        <f>北播磨!F187</f>
        <v>243</v>
      </c>
      <c r="G77" s="78">
        <f>北播磨!G187</f>
        <v>279</v>
      </c>
      <c r="H77" s="78">
        <f>北播磨!H187</f>
        <v>321</v>
      </c>
      <c r="I77" s="78">
        <f>北播磨!I187</f>
        <v>366</v>
      </c>
      <c r="J77" s="78">
        <f>北播磨!J187</f>
        <v>276</v>
      </c>
      <c r="K77" s="78">
        <f>北播磨!K187</f>
        <v>417</v>
      </c>
      <c r="L77" s="78">
        <f>北播磨!L187</f>
        <v>938</v>
      </c>
      <c r="M77" s="78">
        <f>北播磨!M187</f>
        <v>817</v>
      </c>
      <c r="N77" s="78">
        <f>北播磨!N187</f>
        <v>1084</v>
      </c>
      <c r="O77" s="78">
        <f>北播磨!O187</f>
        <v>1239</v>
      </c>
      <c r="P77" s="516">
        <f t="shared" si="145"/>
        <v>14.3</v>
      </c>
    </row>
    <row r="78" spans="1:16" x14ac:dyDescent="0.15">
      <c r="A78" s="366"/>
      <c r="B78" s="368" t="s">
        <v>173</v>
      </c>
      <c r="C78" s="78">
        <f>北播磨!C231</f>
        <v>2921</v>
      </c>
      <c r="D78" s="78">
        <f>北播磨!D231</f>
        <v>2829</v>
      </c>
      <c r="E78" s="78">
        <f>北播磨!E231</f>
        <v>2828</v>
      </c>
      <c r="F78" s="78">
        <f>北播磨!F231</f>
        <v>2931</v>
      </c>
      <c r="G78" s="78">
        <f>北播磨!G231</f>
        <v>2588</v>
      </c>
      <c r="H78" s="78">
        <f>北播磨!H231</f>
        <v>3044</v>
      </c>
      <c r="I78" s="78">
        <f>北播磨!I231</f>
        <v>3205</v>
      </c>
      <c r="J78" s="78">
        <f>北播磨!J231</f>
        <v>2951</v>
      </c>
      <c r="K78" s="78">
        <f>北播磨!K231</f>
        <v>3110</v>
      </c>
      <c r="L78" s="78">
        <f>北播磨!L231</f>
        <v>4258</v>
      </c>
      <c r="M78" s="78">
        <f>北播磨!M231</f>
        <v>2750</v>
      </c>
      <c r="N78" s="78">
        <f>北播磨!N231</f>
        <v>3658</v>
      </c>
      <c r="O78" s="78">
        <f>北播磨!O231</f>
        <v>4632</v>
      </c>
      <c r="P78" s="516">
        <f t="shared" si="145"/>
        <v>26.6</v>
      </c>
    </row>
    <row r="79" spans="1:16" x14ac:dyDescent="0.15">
      <c r="A79" s="367"/>
      <c r="B79" s="369" t="s">
        <v>174</v>
      </c>
      <c r="C79" s="80">
        <f>北播磨!C252</f>
        <v>2972</v>
      </c>
      <c r="D79" s="80">
        <f>北播磨!D252</f>
        <v>2832</v>
      </c>
      <c r="E79" s="80">
        <f>北播磨!E252</f>
        <v>2797</v>
      </c>
      <c r="F79" s="80">
        <f>北播磨!F252</f>
        <v>2994</v>
      </c>
      <c r="G79" s="80">
        <f>北播磨!G252</f>
        <v>2713</v>
      </c>
      <c r="H79" s="80">
        <f>北播磨!H252</f>
        <v>3117</v>
      </c>
      <c r="I79" s="80">
        <f>北播磨!I252</f>
        <v>3308</v>
      </c>
      <c r="J79" s="80">
        <f>北播磨!J252</f>
        <v>3166</v>
      </c>
      <c r="K79" s="80">
        <f>北播磨!K252</f>
        <v>3580</v>
      </c>
      <c r="L79" s="80">
        <f>北播磨!L252</f>
        <v>4645</v>
      </c>
      <c r="M79" s="80">
        <f>北播磨!M252</f>
        <v>3116</v>
      </c>
      <c r="N79" s="80">
        <f>北播磨!N252</f>
        <v>3969</v>
      </c>
      <c r="O79" s="80">
        <f>北播磨!O252</f>
        <v>5473</v>
      </c>
      <c r="P79" s="516">
        <f t="shared" si="145"/>
        <v>37.9</v>
      </c>
    </row>
    <row r="80" spans="1:16" x14ac:dyDescent="0.15">
      <c r="A80" s="366" t="s">
        <v>140</v>
      </c>
      <c r="B80" s="210" t="s">
        <v>265</v>
      </c>
      <c r="C80" s="99">
        <f>SUM(C81:C83)</f>
        <v>25673</v>
      </c>
      <c r="D80" s="99">
        <f t="shared" ref="D80" si="164">SUM(D81:D83)</f>
        <v>24677</v>
      </c>
      <c r="E80" s="99">
        <f t="shared" ref="E80" si="165">SUM(E81:E83)</f>
        <v>24087</v>
      </c>
      <c r="F80" s="99">
        <f t="shared" ref="F80" si="166">SUM(F81:F83)</f>
        <v>23689</v>
      </c>
      <c r="G80" s="99">
        <f t="shared" ref="G80" si="167">SUM(G81:G83)</f>
        <v>24306</v>
      </c>
      <c r="H80" s="99">
        <f t="shared" ref="H80" si="168">SUM(H81:H83)</f>
        <v>25973</v>
      </c>
      <c r="I80" s="99">
        <f t="shared" ref="I80:J80" si="169">SUM(I81:I83)</f>
        <v>28790</v>
      </c>
      <c r="J80" s="99">
        <f t="shared" si="169"/>
        <v>28712</v>
      </c>
      <c r="K80" s="99">
        <f t="shared" ref="K80:L80" si="170">SUM(K81:K83)</f>
        <v>29114</v>
      </c>
      <c r="L80" s="99">
        <f t="shared" si="170"/>
        <v>27687</v>
      </c>
      <c r="M80" s="99">
        <f t="shared" ref="M80:N80" si="171">SUM(M81:M83)</f>
        <v>16309</v>
      </c>
      <c r="N80" s="99">
        <f t="shared" si="171"/>
        <v>21518</v>
      </c>
      <c r="O80" s="99">
        <f t="shared" ref="O80" si="172">SUM(O81:O83)</f>
        <v>26529</v>
      </c>
      <c r="P80" s="515">
        <f t="shared" si="145"/>
        <v>23.3</v>
      </c>
    </row>
    <row r="81" spans="1:16" x14ac:dyDescent="0.15">
      <c r="A81" s="366"/>
      <c r="B81" s="368" t="s">
        <v>172</v>
      </c>
      <c r="C81" s="78">
        <f>北播磨!C195</f>
        <v>1435</v>
      </c>
      <c r="D81" s="78">
        <f>北播磨!D195</f>
        <v>1348</v>
      </c>
      <c r="E81" s="78">
        <f>北播磨!E195</f>
        <v>1592</v>
      </c>
      <c r="F81" s="78">
        <f>北播磨!F195</f>
        <v>1441</v>
      </c>
      <c r="G81" s="78">
        <f>北播磨!G195</f>
        <v>1770</v>
      </c>
      <c r="H81" s="78">
        <f>北播磨!H195</f>
        <v>1649</v>
      </c>
      <c r="I81" s="78">
        <f>北播磨!I195</f>
        <v>2207</v>
      </c>
      <c r="J81" s="78">
        <f>北播磨!J195</f>
        <v>2265</v>
      </c>
      <c r="K81" s="78">
        <f>北播磨!K195</f>
        <v>2397</v>
      </c>
      <c r="L81" s="78">
        <f>北播磨!L195</f>
        <v>1806</v>
      </c>
      <c r="M81" s="78">
        <f>北播磨!M195</f>
        <v>757</v>
      </c>
      <c r="N81" s="78">
        <f>北播磨!N195</f>
        <v>1081</v>
      </c>
      <c r="O81" s="78">
        <f>北播磨!O195</f>
        <v>1801</v>
      </c>
      <c r="P81" s="516">
        <f t="shared" si="145"/>
        <v>66.599999999999994</v>
      </c>
    </row>
    <row r="82" spans="1:16" x14ac:dyDescent="0.15">
      <c r="A82" s="366"/>
      <c r="B82" s="368" t="s">
        <v>173</v>
      </c>
      <c r="C82" s="78">
        <f>北播磨!C234</f>
        <v>12344</v>
      </c>
      <c r="D82" s="78">
        <f>北播磨!D234</f>
        <v>11937</v>
      </c>
      <c r="E82" s="78">
        <f>北播磨!E234</f>
        <v>11536</v>
      </c>
      <c r="F82" s="78">
        <f>北播磨!F234</f>
        <v>11317</v>
      </c>
      <c r="G82" s="78">
        <f>北播磨!G234</f>
        <v>11280</v>
      </c>
      <c r="H82" s="78">
        <f>北播磨!H234</f>
        <v>12097</v>
      </c>
      <c r="I82" s="78">
        <f>北播磨!I234</f>
        <v>13377</v>
      </c>
      <c r="J82" s="78">
        <f>北播磨!J234</f>
        <v>13218</v>
      </c>
      <c r="K82" s="78">
        <f>北播磨!K234</f>
        <v>12757</v>
      </c>
      <c r="L82" s="78">
        <f>北播磨!L234</f>
        <v>11860</v>
      </c>
      <c r="M82" s="78">
        <f>北播磨!M234</f>
        <v>6625</v>
      </c>
      <c r="N82" s="78">
        <f>北播磨!N234</f>
        <v>9285</v>
      </c>
      <c r="O82" s="78">
        <f>北播磨!O234</f>
        <v>10747</v>
      </c>
      <c r="P82" s="516">
        <f t="shared" si="145"/>
        <v>15.7</v>
      </c>
    </row>
    <row r="83" spans="1:16" x14ac:dyDescent="0.15">
      <c r="A83" s="367"/>
      <c r="B83" s="369" t="s">
        <v>174</v>
      </c>
      <c r="C83" s="80">
        <f>北播磨!C255</f>
        <v>11894</v>
      </c>
      <c r="D83" s="80">
        <f>北播磨!D255</f>
        <v>11392</v>
      </c>
      <c r="E83" s="80">
        <f>北播磨!E255</f>
        <v>10959</v>
      </c>
      <c r="F83" s="80">
        <f>北播磨!F255</f>
        <v>10931</v>
      </c>
      <c r="G83" s="80">
        <f>北播磨!G255</f>
        <v>11256</v>
      </c>
      <c r="H83" s="80">
        <f>北播磨!H255</f>
        <v>12227</v>
      </c>
      <c r="I83" s="80">
        <f>北播磨!I255</f>
        <v>13206</v>
      </c>
      <c r="J83" s="80">
        <f>北播磨!J255</f>
        <v>13229</v>
      </c>
      <c r="K83" s="80">
        <f>北播磨!K255</f>
        <v>13960</v>
      </c>
      <c r="L83" s="80">
        <f>北播磨!L255</f>
        <v>14021</v>
      </c>
      <c r="M83" s="80">
        <f>北播磨!M255</f>
        <v>8927</v>
      </c>
      <c r="N83" s="80">
        <f>北播磨!N255</f>
        <v>11152</v>
      </c>
      <c r="O83" s="80">
        <f>北播磨!O255</f>
        <v>13981</v>
      </c>
      <c r="P83" s="517">
        <f t="shared" si="145"/>
        <v>25.4</v>
      </c>
    </row>
    <row r="84" spans="1:16" x14ac:dyDescent="0.15">
      <c r="A84" s="366" t="s">
        <v>141</v>
      </c>
      <c r="B84" s="210" t="s">
        <v>265</v>
      </c>
      <c r="C84" s="99">
        <f>SUM(C85:C87)</f>
        <v>6124</v>
      </c>
      <c r="D84" s="99">
        <f t="shared" ref="D84" si="173">SUM(D85:D87)</f>
        <v>5947</v>
      </c>
      <c r="E84" s="99">
        <f t="shared" ref="E84" si="174">SUM(E85:E87)</f>
        <v>6850</v>
      </c>
      <c r="F84" s="99">
        <f t="shared" ref="F84" si="175">SUM(F85:F87)</f>
        <v>7414</v>
      </c>
      <c r="G84" s="99">
        <f t="shared" ref="G84" si="176">SUM(G85:G87)</f>
        <v>7303</v>
      </c>
      <c r="H84" s="99">
        <f t="shared" ref="H84" si="177">SUM(H85:H87)</f>
        <v>8074</v>
      </c>
      <c r="I84" s="99">
        <f t="shared" ref="I84:J84" si="178">SUM(I85:I87)</f>
        <v>8804</v>
      </c>
      <c r="J84" s="99">
        <f t="shared" si="178"/>
        <v>8209</v>
      </c>
      <c r="K84" s="99">
        <f t="shared" ref="K84:L84" si="179">SUM(K85:K87)</f>
        <v>7471</v>
      </c>
      <c r="L84" s="99">
        <f t="shared" si="179"/>
        <v>7310</v>
      </c>
      <c r="M84" s="99">
        <f t="shared" ref="M84:N84" si="180">SUM(M85:M87)</f>
        <v>4830</v>
      </c>
      <c r="N84" s="99">
        <f t="shared" si="180"/>
        <v>5744</v>
      </c>
      <c r="O84" s="99">
        <f t="shared" ref="O84" si="181">SUM(O85:O87)</f>
        <v>6966</v>
      </c>
      <c r="P84" s="516">
        <f t="shared" si="145"/>
        <v>21.3</v>
      </c>
    </row>
    <row r="85" spans="1:16" x14ac:dyDescent="0.15">
      <c r="A85" s="366"/>
      <c r="B85" s="368" t="s">
        <v>172</v>
      </c>
      <c r="C85" s="78">
        <f>北播磨!C203</f>
        <v>207</v>
      </c>
      <c r="D85" s="78">
        <f>北播磨!D203</f>
        <v>175</v>
      </c>
      <c r="E85" s="78">
        <f>北播磨!E203</f>
        <v>211</v>
      </c>
      <c r="F85" s="78">
        <f>北播磨!F203</f>
        <v>184</v>
      </c>
      <c r="G85" s="78">
        <f>北播磨!G203</f>
        <v>226</v>
      </c>
      <c r="H85" s="78">
        <f>北播磨!H203</f>
        <v>229</v>
      </c>
      <c r="I85" s="78">
        <f>北播磨!I203</f>
        <v>260</v>
      </c>
      <c r="J85" s="78">
        <f>北播磨!J203</f>
        <v>277</v>
      </c>
      <c r="K85" s="78">
        <f>北播磨!K203</f>
        <v>95</v>
      </c>
      <c r="L85" s="78">
        <f>北播磨!L203</f>
        <v>133</v>
      </c>
      <c r="M85" s="78">
        <f>北播磨!M203</f>
        <v>83</v>
      </c>
      <c r="N85" s="78">
        <f>北播磨!N203</f>
        <v>120</v>
      </c>
      <c r="O85" s="78">
        <f>北播磨!O203</f>
        <v>175</v>
      </c>
      <c r="P85" s="516">
        <f t="shared" si="145"/>
        <v>45.8</v>
      </c>
    </row>
    <row r="86" spans="1:16" x14ac:dyDescent="0.15">
      <c r="A86" s="366"/>
      <c r="B86" s="368" t="s">
        <v>173</v>
      </c>
      <c r="C86" s="78">
        <f>北播磨!C237</f>
        <v>2984</v>
      </c>
      <c r="D86" s="78">
        <f>北播磨!D237</f>
        <v>2924</v>
      </c>
      <c r="E86" s="78">
        <f>北播磨!E237</f>
        <v>3357</v>
      </c>
      <c r="F86" s="78">
        <f>北播磨!F237</f>
        <v>3597</v>
      </c>
      <c r="G86" s="78">
        <f>北播磨!G237</f>
        <v>3450</v>
      </c>
      <c r="H86" s="78">
        <f>北播磨!H237</f>
        <v>3864</v>
      </c>
      <c r="I86" s="78">
        <f>北播磨!I237</f>
        <v>4180</v>
      </c>
      <c r="J86" s="78">
        <f>北播磨!J237</f>
        <v>3855</v>
      </c>
      <c r="K86" s="78">
        <f>北播磨!K237</f>
        <v>3264</v>
      </c>
      <c r="L86" s="78">
        <f>北播磨!L237</f>
        <v>3065</v>
      </c>
      <c r="M86" s="78">
        <f>北播磨!M237</f>
        <v>1980</v>
      </c>
      <c r="N86" s="78">
        <f>北播磨!N237</f>
        <v>2456</v>
      </c>
      <c r="O86" s="78">
        <f>北播磨!O237</f>
        <v>2841</v>
      </c>
      <c r="P86" s="516">
        <f t="shared" si="145"/>
        <v>15.7</v>
      </c>
    </row>
    <row r="87" spans="1:16" x14ac:dyDescent="0.15">
      <c r="A87" s="367" t="s">
        <v>171</v>
      </c>
      <c r="B87" s="369" t="s">
        <v>174</v>
      </c>
      <c r="C87" s="80">
        <f>北播磨!C258</f>
        <v>2933</v>
      </c>
      <c r="D87" s="80">
        <f>北播磨!D258</f>
        <v>2848</v>
      </c>
      <c r="E87" s="80">
        <f>北播磨!E258</f>
        <v>3282</v>
      </c>
      <c r="F87" s="80">
        <f>北播磨!F258</f>
        <v>3633</v>
      </c>
      <c r="G87" s="80">
        <f>北播磨!G258</f>
        <v>3627</v>
      </c>
      <c r="H87" s="80">
        <f>北播磨!H258</f>
        <v>3981</v>
      </c>
      <c r="I87" s="80">
        <f>北播磨!I258</f>
        <v>4364</v>
      </c>
      <c r="J87" s="80">
        <f>北播磨!J258</f>
        <v>4077</v>
      </c>
      <c r="K87" s="80">
        <f>北播磨!K258</f>
        <v>4112</v>
      </c>
      <c r="L87" s="80">
        <f>北播磨!L258</f>
        <v>4112</v>
      </c>
      <c r="M87" s="80">
        <f>北播磨!M258</f>
        <v>2767</v>
      </c>
      <c r="N87" s="80">
        <f>北播磨!N258</f>
        <v>3168</v>
      </c>
      <c r="O87" s="80">
        <f>北播磨!O258</f>
        <v>3950</v>
      </c>
      <c r="P87" s="516">
        <f t="shared" si="145"/>
        <v>24.7</v>
      </c>
    </row>
    <row r="88" spans="1:16" x14ac:dyDescent="0.15">
      <c r="A88" s="366" t="s">
        <v>142</v>
      </c>
      <c r="B88" s="210" t="s">
        <v>265</v>
      </c>
      <c r="C88" s="101">
        <f>SUM(C89:C91)</f>
        <v>74945</v>
      </c>
      <c r="D88" s="101">
        <f t="shared" ref="D88" si="182">SUM(D89:D91)</f>
        <v>88343</v>
      </c>
      <c r="E88" s="101">
        <f t="shared" ref="E88" si="183">SUM(E89:E91)</f>
        <v>77541</v>
      </c>
      <c r="F88" s="101">
        <f t="shared" ref="F88" si="184">SUM(F89:F91)</f>
        <v>82295</v>
      </c>
      <c r="G88" s="101">
        <f t="shared" ref="G88" si="185">SUM(G89:G91)</f>
        <v>67566</v>
      </c>
      <c r="H88" s="101">
        <f t="shared" ref="H88" si="186">SUM(H89:H91)</f>
        <v>115026</v>
      </c>
      <c r="I88" s="101">
        <f t="shared" ref="I88:J88" si="187">SUM(I89:I91)</f>
        <v>101200</v>
      </c>
      <c r="J88" s="101">
        <f t="shared" si="187"/>
        <v>94633</v>
      </c>
      <c r="K88" s="101">
        <f t="shared" ref="K88:L88" si="188">SUM(K89:K91)</f>
        <v>97400</v>
      </c>
      <c r="L88" s="101">
        <f t="shared" si="188"/>
        <v>86744</v>
      </c>
      <c r="M88" s="101">
        <f t="shared" ref="M88:N88" si="189">SUM(M89:M91)</f>
        <v>31002</v>
      </c>
      <c r="N88" s="101">
        <f t="shared" si="189"/>
        <v>49669</v>
      </c>
      <c r="O88" s="101">
        <f t="shared" ref="O88" si="190">SUM(O89:O91)</f>
        <v>90375</v>
      </c>
      <c r="P88" s="515">
        <f t="shared" si="145"/>
        <v>82</v>
      </c>
    </row>
    <row r="89" spans="1:16" x14ac:dyDescent="0.15">
      <c r="A89" s="366"/>
      <c r="B89" s="368" t="s">
        <v>172</v>
      </c>
      <c r="C89" s="356">
        <f>中播磨!C145</f>
        <v>16048</v>
      </c>
      <c r="D89" s="356">
        <f>中播磨!D145</f>
        <v>20175</v>
      </c>
      <c r="E89" s="356">
        <f>中播磨!E145</f>
        <v>18837</v>
      </c>
      <c r="F89" s="356">
        <f>中播磨!F145</f>
        <v>17353</v>
      </c>
      <c r="G89" s="356">
        <f>中播磨!G145</f>
        <v>7267</v>
      </c>
      <c r="H89" s="356">
        <f>中播磨!H145</f>
        <v>18059</v>
      </c>
      <c r="I89" s="356">
        <f>中播磨!I145</f>
        <v>13892</v>
      </c>
      <c r="J89" s="356">
        <f>中播磨!J145</f>
        <v>12334</v>
      </c>
      <c r="K89" s="356">
        <f>中播磨!K145</f>
        <v>17756</v>
      </c>
      <c r="L89" s="356">
        <f>中播磨!L145</f>
        <v>11488</v>
      </c>
      <c r="M89" s="356">
        <f>中播磨!M145</f>
        <v>7281</v>
      </c>
      <c r="N89" s="356">
        <f>中播磨!N145</f>
        <v>12810</v>
      </c>
      <c r="O89" s="356">
        <f>中播磨!O145</f>
        <v>23154</v>
      </c>
      <c r="P89" s="516">
        <f t="shared" si="145"/>
        <v>80.7</v>
      </c>
    </row>
    <row r="90" spans="1:16" x14ac:dyDescent="0.15">
      <c r="A90" s="366"/>
      <c r="B90" s="368" t="s">
        <v>173</v>
      </c>
      <c r="C90" s="356">
        <f>中播磨!C188</f>
        <v>27347</v>
      </c>
      <c r="D90" s="356">
        <f>中播磨!D188</f>
        <v>31442</v>
      </c>
      <c r="E90" s="356">
        <f>中播磨!E188</f>
        <v>27560</v>
      </c>
      <c r="F90" s="356">
        <f>中播磨!F188</f>
        <v>30187</v>
      </c>
      <c r="G90" s="356">
        <f>中播磨!G188</f>
        <v>28798</v>
      </c>
      <c r="H90" s="356">
        <f>中播磨!H188</f>
        <v>45771</v>
      </c>
      <c r="I90" s="356">
        <f>中播磨!I188</f>
        <v>41810</v>
      </c>
      <c r="J90" s="356">
        <f>中播磨!J188</f>
        <v>39680</v>
      </c>
      <c r="K90" s="356">
        <f>中播磨!K188</f>
        <v>36809</v>
      </c>
      <c r="L90" s="356">
        <f>中播磨!L188</f>
        <v>34163</v>
      </c>
      <c r="M90" s="356">
        <f>中播磨!M188</f>
        <v>10528</v>
      </c>
      <c r="N90" s="356">
        <f>中播磨!N188</f>
        <v>17037</v>
      </c>
      <c r="O90" s="356">
        <f>中播磨!O188</f>
        <v>29639</v>
      </c>
      <c r="P90" s="516">
        <f t="shared" si="145"/>
        <v>74</v>
      </c>
    </row>
    <row r="91" spans="1:16" x14ac:dyDescent="0.15">
      <c r="A91" s="367"/>
      <c r="B91" s="369" t="s">
        <v>174</v>
      </c>
      <c r="C91" s="80">
        <f>中播磨!C203</f>
        <v>31550</v>
      </c>
      <c r="D91" s="80">
        <f>中播磨!D203</f>
        <v>36726</v>
      </c>
      <c r="E91" s="80">
        <f>中播磨!E203</f>
        <v>31144</v>
      </c>
      <c r="F91" s="80">
        <f>中播磨!F203</f>
        <v>34755</v>
      </c>
      <c r="G91" s="80">
        <f>中播磨!G203</f>
        <v>31501</v>
      </c>
      <c r="H91" s="80">
        <f>中播磨!H203</f>
        <v>51196</v>
      </c>
      <c r="I91" s="80">
        <f>中播磨!I203</f>
        <v>45498</v>
      </c>
      <c r="J91" s="80">
        <f>中播磨!J203</f>
        <v>42619</v>
      </c>
      <c r="K91" s="80">
        <f>中播磨!K203</f>
        <v>42835</v>
      </c>
      <c r="L91" s="80">
        <f>中播磨!L203</f>
        <v>41093</v>
      </c>
      <c r="M91" s="80">
        <f>中播磨!M203</f>
        <v>13193</v>
      </c>
      <c r="N91" s="80">
        <f>中播磨!N203</f>
        <v>19822</v>
      </c>
      <c r="O91" s="80">
        <f>中播磨!O203</f>
        <v>37582</v>
      </c>
      <c r="P91" s="517">
        <f t="shared" si="145"/>
        <v>89.6</v>
      </c>
    </row>
    <row r="92" spans="1:16" x14ac:dyDescent="0.15">
      <c r="A92" s="366" t="s">
        <v>266</v>
      </c>
      <c r="B92" s="210" t="s">
        <v>265</v>
      </c>
      <c r="C92" s="101">
        <f>SUM(C93:C95)</f>
        <v>4779</v>
      </c>
      <c r="D92" s="101">
        <f t="shared" ref="D92" si="191">SUM(D93:D95)</f>
        <v>5187</v>
      </c>
      <c r="E92" s="101">
        <f t="shared" ref="E92" si="192">SUM(E93:E95)</f>
        <v>4955</v>
      </c>
      <c r="F92" s="101">
        <f t="shared" ref="F92" si="193">SUM(F93:F95)</f>
        <v>4647</v>
      </c>
      <c r="G92" s="101">
        <f t="shared" ref="G92" si="194">SUM(G93:G95)</f>
        <v>3961</v>
      </c>
      <c r="H92" s="101">
        <f t="shared" ref="H92" si="195">SUM(H93:H95)</f>
        <v>4654</v>
      </c>
      <c r="I92" s="101">
        <f t="shared" ref="I92:J92" si="196">SUM(I93:I95)</f>
        <v>4844</v>
      </c>
      <c r="J92" s="101">
        <f t="shared" si="196"/>
        <v>5512</v>
      </c>
      <c r="K92" s="101">
        <f t="shared" ref="K92:L92" si="197">SUM(K93:K95)</f>
        <v>5818</v>
      </c>
      <c r="L92" s="101">
        <f t="shared" si="197"/>
        <v>5172</v>
      </c>
      <c r="M92" s="101">
        <f t="shared" ref="M92:N92" si="198">SUM(M93:M95)</f>
        <v>4258</v>
      </c>
      <c r="N92" s="101">
        <f t="shared" si="198"/>
        <v>5643</v>
      </c>
      <c r="O92" s="101">
        <f t="shared" ref="O92" si="199">SUM(O93:O95)</f>
        <v>6031</v>
      </c>
      <c r="P92" s="516">
        <f t="shared" si="145"/>
        <v>6.9</v>
      </c>
    </row>
    <row r="93" spans="1:16" x14ac:dyDescent="0.15">
      <c r="A93" s="366"/>
      <c r="B93" s="368" t="s">
        <v>172</v>
      </c>
      <c r="C93" s="356">
        <f>中播磨!C153</f>
        <v>319</v>
      </c>
      <c r="D93" s="356">
        <f>中播磨!D153</f>
        <v>320</v>
      </c>
      <c r="E93" s="356">
        <f>中播磨!E153</f>
        <v>407</v>
      </c>
      <c r="F93" s="356">
        <f>中播磨!F153</f>
        <v>366</v>
      </c>
      <c r="G93" s="356">
        <f>中播磨!G153</f>
        <v>302</v>
      </c>
      <c r="H93" s="356">
        <f>中播磨!H153</f>
        <v>386</v>
      </c>
      <c r="I93" s="356">
        <f>中播磨!I153</f>
        <v>457</v>
      </c>
      <c r="J93" s="356">
        <f>中播磨!J153</f>
        <v>520</v>
      </c>
      <c r="K93" s="356">
        <f>中播磨!K153</f>
        <v>525</v>
      </c>
      <c r="L93" s="356">
        <f>中播磨!L153</f>
        <v>355</v>
      </c>
      <c r="M93" s="356">
        <f>中播磨!M153</f>
        <v>509</v>
      </c>
      <c r="N93" s="356">
        <f>中播磨!N153</f>
        <v>741</v>
      </c>
      <c r="O93" s="356">
        <f>中播磨!O153</f>
        <v>715</v>
      </c>
      <c r="P93" s="516">
        <f t="shared" si="145"/>
        <v>-3.5</v>
      </c>
    </row>
    <row r="94" spans="1:16" x14ac:dyDescent="0.15">
      <c r="A94" s="366"/>
      <c r="B94" s="368" t="s">
        <v>173</v>
      </c>
      <c r="C94" s="78">
        <f>中播磨!C191</f>
        <v>1875</v>
      </c>
      <c r="D94" s="78">
        <f>中播磨!D191</f>
        <v>2033</v>
      </c>
      <c r="E94" s="78">
        <f>中播磨!E191</f>
        <v>1987</v>
      </c>
      <c r="F94" s="78">
        <f>中播磨!F191</f>
        <v>1842</v>
      </c>
      <c r="G94" s="78">
        <f>中播磨!G191</f>
        <v>1731</v>
      </c>
      <c r="H94" s="78">
        <f>中播磨!H191</f>
        <v>1916</v>
      </c>
      <c r="I94" s="78">
        <f>中播磨!I191</f>
        <v>2032</v>
      </c>
      <c r="J94" s="78">
        <f>中播磨!J191</f>
        <v>2340</v>
      </c>
      <c r="K94" s="78">
        <f>中播磨!K191</f>
        <v>2188</v>
      </c>
      <c r="L94" s="78">
        <f>中播磨!L191</f>
        <v>1957</v>
      </c>
      <c r="M94" s="78">
        <f>中播磨!M191</f>
        <v>1498</v>
      </c>
      <c r="N94" s="78">
        <f>中播磨!N191</f>
        <v>1987</v>
      </c>
      <c r="O94" s="78">
        <f>中播磨!O191</f>
        <v>1989</v>
      </c>
      <c r="P94" s="516">
        <f t="shared" si="145"/>
        <v>0.1</v>
      </c>
    </row>
    <row r="95" spans="1:16" x14ac:dyDescent="0.15">
      <c r="A95" s="367"/>
      <c r="B95" s="369" t="s">
        <v>174</v>
      </c>
      <c r="C95" s="80">
        <f>中播磨!C206</f>
        <v>2585</v>
      </c>
      <c r="D95" s="80">
        <f>中播磨!D206</f>
        <v>2834</v>
      </c>
      <c r="E95" s="80">
        <f>中播磨!E206</f>
        <v>2561</v>
      </c>
      <c r="F95" s="80">
        <f>中播磨!F206</f>
        <v>2439</v>
      </c>
      <c r="G95" s="80">
        <f>中播磨!G206</f>
        <v>1928</v>
      </c>
      <c r="H95" s="80">
        <f>中播磨!H206</f>
        <v>2352</v>
      </c>
      <c r="I95" s="80">
        <f>中播磨!I206</f>
        <v>2355</v>
      </c>
      <c r="J95" s="80">
        <f>中播磨!J206</f>
        <v>2652</v>
      </c>
      <c r="K95" s="80">
        <f>中播磨!K206</f>
        <v>3105</v>
      </c>
      <c r="L95" s="80">
        <f>中播磨!L206</f>
        <v>2860</v>
      </c>
      <c r="M95" s="80">
        <f>中播磨!M206</f>
        <v>2251</v>
      </c>
      <c r="N95" s="80">
        <f>中播磨!N206</f>
        <v>2915</v>
      </c>
      <c r="O95" s="80">
        <f>中播磨!O206</f>
        <v>3327</v>
      </c>
      <c r="P95" s="516">
        <f t="shared" si="145"/>
        <v>14.1</v>
      </c>
    </row>
    <row r="96" spans="1:16" x14ac:dyDescent="0.15">
      <c r="A96" s="366" t="s">
        <v>267</v>
      </c>
      <c r="B96" s="210" t="s">
        <v>265</v>
      </c>
      <c r="C96" s="101">
        <f>SUM(C97:C99)</f>
        <v>1260</v>
      </c>
      <c r="D96" s="101">
        <f t="shared" ref="D96" si="200">SUM(D97:D99)</f>
        <v>1360</v>
      </c>
      <c r="E96" s="101">
        <f t="shared" ref="E96" si="201">SUM(E97:E99)</f>
        <v>1101</v>
      </c>
      <c r="F96" s="101">
        <f t="shared" ref="F96" si="202">SUM(F97:F99)</f>
        <v>909</v>
      </c>
      <c r="G96" s="101">
        <f t="shared" ref="G96" si="203">SUM(G97:G99)</f>
        <v>522</v>
      </c>
      <c r="H96" s="101">
        <f t="shared" ref="H96" si="204">SUM(H97:H99)</f>
        <v>716</v>
      </c>
      <c r="I96" s="101">
        <f t="shared" ref="I96:J96" si="205">SUM(I97:I99)</f>
        <v>1118</v>
      </c>
      <c r="J96" s="101">
        <f t="shared" si="205"/>
        <v>1033</v>
      </c>
      <c r="K96" s="101">
        <f t="shared" ref="K96:L96" si="206">SUM(K97:K99)</f>
        <v>854</v>
      </c>
      <c r="L96" s="101">
        <f t="shared" si="206"/>
        <v>845</v>
      </c>
      <c r="M96" s="101">
        <f t="shared" ref="M96:N96" si="207">SUM(M97:M99)</f>
        <v>496</v>
      </c>
      <c r="N96" s="101">
        <f t="shared" si="207"/>
        <v>689</v>
      </c>
      <c r="O96" s="101">
        <f t="shared" ref="O96" si="208">SUM(O97:O99)</f>
        <v>786</v>
      </c>
      <c r="P96" s="515">
        <f t="shared" si="145"/>
        <v>14.1</v>
      </c>
    </row>
    <row r="97" spans="1:16" x14ac:dyDescent="0.15">
      <c r="A97" s="366"/>
      <c r="B97" s="368" t="s">
        <v>172</v>
      </c>
      <c r="C97" s="356">
        <f>中播磨!C161</f>
        <v>24</v>
      </c>
      <c r="D97" s="356">
        <f>中播磨!D161</f>
        <v>28</v>
      </c>
      <c r="E97" s="356">
        <f>中播磨!E161</f>
        <v>10</v>
      </c>
      <c r="F97" s="356">
        <f>中播磨!F161</f>
        <v>25</v>
      </c>
      <c r="G97" s="356">
        <f>中播磨!G161</f>
        <v>17</v>
      </c>
      <c r="H97" s="356">
        <f>中播磨!H161</f>
        <v>20</v>
      </c>
      <c r="I97" s="356">
        <f>中播磨!I161</f>
        <v>23</v>
      </c>
      <c r="J97" s="356">
        <f>中播磨!J161</f>
        <v>27</v>
      </c>
      <c r="K97" s="356">
        <f>中播磨!K161</f>
        <v>25</v>
      </c>
      <c r="L97" s="356">
        <f>中播磨!L161</f>
        <v>21</v>
      </c>
      <c r="M97" s="356">
        <f>中播磨!M161</f>
        <v>22</v>
      </c>
      <c r="N97" s="356">
        <f>中播磨!N161</f>
        <v>30</v>
      </c>
      <c r="O97" s="356">
        <f>中播磨!O161</f>
        <v>36</v>
      </c>
      <c r="P97" s="516">
        <f t="shared" si="145"/>
        <v>20</v>
      </c>
    </row>
    <row r="98" spans="1:16" x14ac:dyDescent="0.15">
      <c r="A98" s="366"/>
      <c r="B98" s="368" t="s">
        <v>173</v>
      </c>
      <c r="C98" s="356">
        <f>中播磨!C194</f>
        <v>507</v>
      </c>
      <c r="D98" s="356">
        <f>中播磨!D194</f>
        <v>545</v>
      </c>
      <c r="E98" s="356">
        <f>中播磨!E194</f>
        <v>463</v>
      </c>
      <c r="F98" s="356">
        <f>中播磨!F194</f>
        <v>369</v>
      </c>
      <c r="G98" s="356">
        <f>中播磨!G194</f>
        <v>225</v>
      </c>
      <c r="H98" s="356">
        <f>中播磨!H194</f>
        <v>294</v>
      </c>
      <c r="I98" s="356">
        <f>中播磨!I194</f>
        <v>467</v>
      </c>
      <c r="J98" s="356">
        <f>中播磨!J194</f>
        <v>437</v>
      </c>
      <c r="K98" s="356">
        <f>中播磨!K194</f>
        <v>316</v>
      </c>
      <c r="L98" s="356">
        <f>中播磨!L194</f>
        <v>313</v>
      </c>
      <c r="M98" s="356">
        <f>中播磨!M194</f>
        <v>170</v>
      </c>
      <c r="N98" s="356">
        <f>中播磨!N194</f>
        <v>239</v>
      </c>
      <c r="O98" s="356">
        <f>中播磨!O194</f>
        <v>253</v>
      </c>
      <c r="P98" s="516">
        <f t="shared" si="145"/>
        <v>5.9</v>
      </c>
    </row>
    <row r="99" spans="1:16" x14ac:dyDescent="0.15">
      <c r="A99" s="367"/>
      <c r="B99" s="369" t="s">
        <v>174</v>
      </c>
      <c r="C99" s="80">
        <f>中播磨!C209</f>
        <v>729</v>
      </c>
      <c r="D99" s="80">
        <f>中播磨!D209</f>
        <v>787</v>
      </c>
      <c r="E99" s="80">
        <f>中播磨!E209</f>
        <v>628</v>
      </c>
      <c r="F99" s="80">
        <f>中播磨!F209</f>
        <v>515</v>
      </c>
      <c r="G99" s="80">
        <f>中播磨!G209</f>
        <v>280</v>
      </c>
      <c r="H99" s="80">
        <f>中播磨!H209</f>
        <v>402</v>
      </c>
      <c r="I99" s="80">
        <f>中播磨!I209</f>
        <v>628</v>
      </c>
      <c r="J99" s="80">
        <f>中播磨!J209</f>
        <v>569</v>
      </c>
      <c r="K99" s="80">
        <f>中播磨!K209</f>
        <v>513</v>
      </c>
      <c r="L99" s="80">
        <f>中播磨!L209</f>
        <v>511</v>
      </c>
      <c r="M99" s="80">
        <f>中播磨!M209</f>
        <v>304</v>
      </c>
      <c r="N99" s="80">
        <f>中播磨!N209</f>
        <v>420</v>
      </c>
      <c r="O99" s="80">
        <f>中播磨!O209</f>
        <v>497</v>
      </c>
      <c r="P99" s="517">
        <f t="shared" si="145"/>
        <v>18.3</v>
      </c>
    </row>
    <row r="100" spans="1:16" x14ac:dyDescent="0.15">
      <c r="A100" s="366" t="s">
        <v>268</v>
      </c>
      <c r="B100" s="210" t="s">
        <v>265</v>
      </c>
      <c r="C100" s="101">
        <f>SUM(C101:C103)</f>
        <v>1837</v>
      </c>
      <c r="D100" s="101">
        <f t="shared" ref="D100" si="209">SUM(D101:D103)</f>
        <v>1906</v>
      </c>
      <c r="E100" s="101">
        <f t="shared" ref="E100" si="210">SUM(E101:E103)</f>
        <v>1795</v>
      </c>
      <c r="F100" s="101">
        <f t="shared" ref="F100" si="211">SUM(F101:F103)</f>
        <v>1901</v>
      </c>
      <c r="G100" s="101">
        <f t="shared" ref="G100" si="212">SUM(G101:G103)</f>
        <v>1946</v>
      </c>
      <c r="H100" s="101">
        <f t="shared" ref="H100" si="213">SUM(H101:H103)</f>
        <v>2139</v>
      </c>
      <c r="I100" s="101">
        <f t="shared" ref="I100:J100" si="214">SUM(I101:I103)</f>
        <v>2771</v>
      </c>
      <c r="J100" s="101">
        <f t="shared" si="214"/>
        <v>2706</v>
      </c>
      <c r="K100" s="101">
        <f t="shared" ref="K100:L100" si="215">SUM(K101:K103)</f>
        <v>2691</v>
      </c>
      <c r="L100" s="101">
        <f t="shared" si="215"/>
        <v>2775</v>
      </c>
      <c r="M100" s="101">
        <f t="shared" ref="M100:N100" si="216">SUM(M101:M103)</f>
        <v>2238</v>
      </c>
      <c r="N100" s="101">
        <f t="shared" si="216"/>
        <v>3194</v>
      </c>
      <c r="O100" s="101">
        <f t="shared" ref="O100" si="217">SUM(O101:O103)</f>
        <v>4046</v>
      </c>
      <c r="P100" s="516">
        <f t="shared" si="145"/>
        <v>26.7</v>
      </c>
    </row>
    <row r="101" spans="1:16" x14ac:dyDescent="0.15">
      <c r="A101" s="366"/>
      <c r="B101" s="368" t="s">
        <v>172</v>
      </c>
      <c r="C101" s="356">
        <f>中播磨!C169</f>
        <v>39</v>
      </c>
      <c r="D101" s="356">
        <f>中播磨!D169</f>
        <v>37</v>
      </c>
      <c r="E101" s="356">
        <f>中播磨!E169</f>
        <v>42</v>
      </c>
      <c r="F101" s="356">
        <f>中播磨!F169</f>
        <v>46</v>
      </c>
      <c r="G101" s="356">
        <f>中播磨!G169</f>
        <v>34</v>
      </c>
      <c r="H101" s="356">
        <f>中播磨!H169</f>
        <v>37</v>
      </c>
      <c r="I101" s="356">
        <f>中播磨!I169</f>
        <v>41</v>
      </c>
      <c r="J101" s="356">
        <f>中播磨!J169</f>
        <v>46</v>
      </c>
      <c r="K101" s="356">
        <f>中播磨!K169</f>
        <v>54</v>
      </c>
      <c r="L101" s="356">
        <f>中播磨!L169</f>
        <v>55</v>
      </c>
      <c r="M101" s="356">
        <f>中播磨!M169</f>
        <v>63</v>
      </c>
      <c r="N101" s="356">
        <f>中播磨!N169</f>
        <v>80</v>
      </c>
      <c r="O101" s="356">
        <f>中播磨!O169</f>
        <v>70</v>
      </c>
      <c r="P101" s="516">
        <f t="shared" si="145"/>
        <v>-12.5</v>
      </c>
    </row>
    <row r="102" spans="1:16" x14ac:dyDescent="0.15">
      <c r="A102" s="366"/>
      <c r="B102" s="368" t="s">
        <v>173</v>
      </c>
      <c r="C102" s="356">
        <f>中播磨!C197</f>
        <v>740</v>
      </c>
      <c r="D102" s="356">
        <f>中播磨!D197</f>
        <v>766</v>
      </c>
      <c r="E102" s="356">
        <f>中播磨!E197</f>
        <v>751</v>
      </c>
      <c r="F102" s="356">
        <f>中播磨!F197</f>
        <v>775</v>
      </c>
      <c r="G102" s="356">
        <f>中播磨!G197</f>
        <v>844</v>
      </c>
      <c r="H102" s="356">
        <f>中播磨!H197</f>
        <v>886</v>
      </c>
      <c r="I102" s="356">
        <f>中播磨!I197</f>
        <v>1167</v>
      </c>
      <c r="J102" s="356">
        <f>中播磨!J197</f>
        <v>1153</v>
      </c>
      <c r="K102" s="356">
        <f>中播磨!K197</f>
        <v>999</v>
      </c>
      <c r="L102" s="356">
        <f>中播磨!L197</f>
        <v>1032</v>
      </c>
      <c r="M102" s="356">
        <f>中播磨!M197</f>
        <v>749</v>
      </c>
      <c r="N102" s="356">
        <f>中播磨!N197</f>
        <v>1099</v>
      </c>
      <c r="O102" s="356">
        <f>中播磨!O197</f>
        <v>1265</v>
      </c>
      <c r="P102" s="516">
        <f t="shared" si="145"/>
        <v>15.1</v>
      </c>
    </row>
    <row r="103" spans="1:16" x14ac:dyDescent="0.15">
      <c r="A103" s="366" t="s">
        <v>171</v>
      </c>
      <c r="B103" s="368" t="s">
        <v>174</v>
      </c>
      <c r="C103" s="356">
        <f>中播磨!C212</f>
        <v>1058</v>
      </c>
      <c r="D103" s="356">
        <f>中播磨!D212</f>
        <v>1103</v>
      </c>
      <c r="E103" s="356">
        <f>中播磨!E212</f>
        <v>1002</v>
      </c>
      <c r="F103" s="356">
        <f>中播磨!F212</f>
        <v>1080</v>
      </c>
      <c r="G103" s="356">
        <f>中播磨!G212</f>
        <v>1068</v>
      </c>
      <c r="H103" s="356">
        <f>中播磨!H212</f>
        <v>1216</v>
      </c>
      <c r="I103" s="356">
        <f>中播磨!I212</f>
        <v>1563</v>
      </c>
      <c r="J103" s="356">
        <f>中播磨!J212</f>
        <v>1507</v>
      </c>
      <c r="K103" s="356">
        <f>中播磨!K212</f>
        <v>1638</v>
      </c>
      <c r="L103" s="356">
        <f>中播磨!L212</f>
        <v>1688</v>
      </c>
      <c r="M103" s="356">
        <f>中播磨!M212</f>
        <v>1426</v>
      </c>
      <c r="N103" s="356">
        <f>中播磨!N212</f>
        <v>2015</v>
      </c>
      <c r="O103" s="356">
        <f>中播磨!O212</f>
        <v>2711</v>
      </c>
      <c r="P103" s="516">
        <f t="shared" si="145"/>
        <v>34.5</v>
      </c>
    </row>
    <row r="104" spans="1:16" x14ac:dyDescent="0.15">
      <c r="A104" s="365" t="s">
        <v>143</v>
      </c>
      <c r="B104" s="208" t="s">
        <v>265</v>
      </c>
      <c r="C104" s="98">
        <f>SUM(C105:C107)</f>
        <v>6886</v>
      </c>
      <c r="D104" s="98">
        <f t="shared" ref="D104" si="218">SUM(D105:D107)</f>
        <v>6473</v>
      </c>
      <c r="E104" s="98">
        <f t="shared" ref="E104" si="219">SUM(E105:E107)</f>
        <v>7087</v>
      </c>
      <c r="F104" s="98">
        <f t="shared" ref="F104" si="220">SUM(F105:F107)</f>
        <v>6943</v>
      </c>
      <c r="G104" s="98">
        <f t="shared" ref="G104" si="221">SUM(G105:G107)</f>
        <v>6566</v>
      </c>
      <c r="H104" s="98">
        <f t="shared" ref="H104" si="222">SUM(H105:H107)</f>
        <v>6894</v>
      </c>
      <c r="I104" s="98">
        <f t="shared" ref="I104:J104" si="223">SUM(I105:I107)</f>
        <v>7207</v>
      </c>
      <c r="J104" s="98">
        <f t="shared" si="223"/>
        <v>7906</v>
      </c>
      <c r="K104" s="98">
        <f t="shared" ref="K104:L104" si="224">SUM(K105:K107)</f>
        <v>7693</v>
      </c>
      <c r="L104" s="98">
        <f t="shared" si="224"/>
        <v>7825</v>
      </c>
      <c r="M104" s="98">
        <f t="shared" ref="M104:N104" si="225">SUM(M105:M107)</f>
        <v>5358</v>
      </c>
      <c r="N104" s="98">
        <f t="shared" si="225"/>
        <v>6633</v>
      </c>
      <c r="O104" s="98">
        <f t="shared" ref="O104" si="226">SUM(O105:O107)</f>
        <v>7086</v>
      </c>
      <c r="P104" s="515">
        <f t="shared" si="145"/>
        <v>6.8</v>
      </c>
    </row>
    <row r="105" spans="1:16" x14ac:dyDescent="0.15">
      <c r="A105" s="366"/>
      <c r="B105" s="368" t="s">
        <v>172</v>
      </c>
      <c r="C105" s="78">
        <f>西播磨!C173</f>
        <v>831</v>
      </c>
      <c r="D105" s="78">
        <f>西播磨!D173</f>
        <v>935</v>
      </c>
      <c r="E105" s="78">
        <f>西播磨!E173</f>
        <v>1124</v>
      </c>
      <c r="F105" s="78">
        <f>西播磨!F173</f>
        <v>1019</v>
      </c>
      <c r="G105" s="78">
        <f>西播磨!G173</f>
        <v>1083</v>
      </c>
      <c r="H105" s="78">
        <f>西播磨!H173</f>
        <v>1133</v>
      </c>
      <c r="I105" s="78">
        <f>西播磨!I173</f>
        <v>1234</v>
      </c>
      <c r="J105" s="78">
        <f>西播磨!J173</f>
        <v>1539</v>
      </c>
      <c r="K105" s="78">
        <f>西播磨!K173</f>
        <v>1649</v>
      </c>
      <c r="L105" s="78">
        <f>西播磨!L173</f>
        <v>1668</v>
      </c>
      <c r="M105" s="78">
        <f>西播磨!M173</f>
        <v>1715</v>
      </c>
      <c r="N105" s="78">
        <f>西播磨!N173</f>
        <v>2264</v>
      </c>
      <c r="O105" s="78">
        <f>西播磨!O173</f>
        <v>2265</v>
      </c>
      <c r="P105" s="516">
        <f t="shared" si="145"/>
        <v>0</v>
      </c>
    </row>
    <row r="106" spans="1:16" x14ac:dyDescent="0.15">
      <c r="A106" s="366"/>
      <c r="B106" s="368" t="s">
        <v>173</v>
      </c>
      <c r="C106" s="78">
        <f>西播磨!C240</f>
        <v>3007</v>
      </c>
      <c r="D106" s="78">
        <f>西播磨!D240</f>
        <v>2864</v>
      </c>
      <c r="E106" s="78">
        <f>西播磨!E240</f>
        <v>3043</v>
      </c>
      <c r="F106" s="78">
        <f>西播磨!F240</f>
        <v>3025</v>
      </c>
      <c r="G106" s="78">
        <f>西播磨!G240</f>
        <v>2743</v>
      </c>
      <c r="H106" s="78">
        <f>西播磨!H240</f>
        <v>2883</v>
      </c>
      <c r="I106" s="78">
        <f>西播磨!I240</f>
        <v>3009</v>
      </c>
      <c r="J106" s="78">
        <f>西播磨!J240</f>
        <v>3282</v>
      </c>
      <c r="K106" s="78">
        <f>西播磨!K240</f>
        <v>3036</v>
      </c>
      <c r="L106" s="78">
        <f>西播磨!L240</f>
        <v>3118</v>
      </c>
      <c r="M106" s="78">
        <f>西播磨!M240</f>
        <v>1835</v>
      </c>
      <c r="N106" s="78">
        <f>西播磨!N240</f>
        <v>2280</v>
      </c>
      <c r="O106" s="78">
        <f>西播磨!O240</f>
        <v>2405</v>
      </c>
      <c r="P106" s="516">
        <f t="shared" si="145"/>
        <v>5.5</v>
      </c>
    </row>
    <row r="107" spans="1:16" x14ac:dyDescent="0.15">
      <c r="A107" s="367"/>
      <c r="B107" s="369" t="s">
        <v>174</v>
      </c>
      <c r="C107" s="80">
        <f>西播磨!C264</f>
        <v>3048</v>
      </c>
      <c r="D107" s="80">
        <f>西播磨!D264</f>
        <v>2674</v>
      </c>
      <c r="E107" s="80">
        <f>西播磨!E264</f>
        <v>2920</v>
      </c>
      <c r="F107" s="80">
        <f>西播磨!F264</f>
        <v>2899</v>
      </c>
      <c r="G107" s="80">
        <f>西播磨!G264</f>
        <v>2740</v>
      </c>
      <c r="H107" s="80">
        <f>西播磨!H264</f>
        <v>2878</v>
      </c>
      <c r="I107" s="80">
        <f>西播磨!I264</f>
        <v>2964</v>
      </c>
      <c r="J107" s="80">
        <f>西播磨!J264</f>
        <v>3085</v>
      </c>
      <c r="K107" s="80">
        <f>西播磨!K264</f>
        <v>3008</v>
      </c>
      <c r="L107" s="80">
        <f>西播磨!L264</f>
        <v>3039</v>
      </c>
      <c r="M107" s="80">
        <f>西播磨!M264</f>
        <v>1808</v>
      </c>
      <c r="N107" s="80">
        <f>西播磨!N264</f>
        <v>2089</v>
      </c>
      <c r="O107" s="80">
        <f>西播磨!O264</f>
        <v>2416</v>
      </c>
      <c r="P107" s="517">
        <f t="shared" si="145"/>
        <v>15.7</v>
      </c>
    </row>
    <row r="108" spans="1:16" x14ac:dyDescent="0.15">
      <c r="A108" s="366" t="s">
        <v>145</v>
      </c>
      <c r="B108" s="210" t="s">
        <v>265</v>
      </c>
      <c r="C108" s="99">
        <f>SUM(C109:C111)</f>
        <v>12817</v>
      </c>
      <c r="D108" s="99">
        <f t="shared" ref="D108" si="227">SUM(D109:D111)</f>
        <v>12328</v>
      </c>
      <c r="E108" s="99">
        <f t="shared" ref="E108" si="228">SUM(E109:E111)</f>
        <v>12232</v>
      </c>
      <c r="F108" s="99">
        <f t="shared" ref="F108" si="229">SUM(F109:F111)</f>
        <v>12310</v>
      </c>
      <c r="G108" s="99">
        <f t="shared" ref="G108" si="230">SUM(G109:G111)</f>
        <v>11888</v>
      </c>
      <c r="H108" s="99">
        <f t="shared" ref="H108" si="231">SUM(H109:H111)</f>
        <v>13388</v>
      </c>
      <c r="I108" s="99">
        <f t="shared" ref="I108:J108" si="232">SUM(I109:I111)</f>
        <v>14856</v>
      </c>
      <c r="J108" s="99">
        <f t="shared" si="232"/>
        <v>15201</v>
      </c>
      <c r="K108" s="99">
        <f t="shared" ref="K108:L108" si="233">SUM(K109:K111)</f>
        <v>13919</v>
      </c>
      <c r="L108" s="99">
        <f t="shared" si="233"/>
        <v>13491</v>
      </c>
      <c r="M108" s="99">
        <f t="shared" ref="M108:N108" si="234">SUM(M109:M111)</f>
        <v>6329</v>
      </c>
      <c r="N108" s="99">
        <f t="shared" si="234"/>
        <v>8847</v>
      </c>
      <c r="O108" s="99">
        <f t="shared" ref="O108" si="235">SUM(O109:O111)</f>
        <v>12116</v>
      </c>
      <c r="P108" s="516">
        <f t="shared" si="145"/>
        <v>37</v>
      </c>
    </row>
    <row r="109" spans="1:16" x14ac:dyDescent="0.15">
      <c r="A109" s="366"/>
      <c r="B109" s="368" t="s">
        <v>172</v>
      </c>
      <c r="C109" s="78">
        <f>西播磨!C181</f>
        <v>476</v>
      </c>
      <c r="D109" s="78">
        <f>西播磨!D181</f>
        <v>283</v>
      </c>
      <c r="E109" s="78">
        <f>西播磨!E181</f>
        <v>314</v>
      </c>
      <c r="F109" s="78">
        <f>西播磨!F181</f>
        <v>255</v>
      </c>
      <c r="G109" s="78">
        <f>西播磨!G181</f>
        <v>291</v>
      </c>
      <c r="H109" s="78">
        <f>西播磨!H181</f>
        <v>345</v>
      </c>
      <c r="I109" s="78">
        <f>西播磨!I181</f>
        <v>372</v>
      </c>
      <c r="J109" s="78">
        <f>西播磨!J181</f>
        <v>541</v>
      </c>
      <c r="K109" s="78">
        <f>西播磨!K181</f>
        <v>653</v>
      </c>
      <c r="L109" s="78">
        <f>西播磨!L181</f>
        <v>558</v>
      </c>
      <c r="M109" s="78">
        <f>西播磨!M181</f>
        <v>357</v>
      </c>
      <c r="N109" s="78">
        <f>西播磨!N181</f>
        <v>505</v>
      </c>
      <c r="O109" s="78">
        <f>西播磨!O181</f>
        <v>608</v>
      </c>
      <c r="P109" s="516">
        <f t="shared" si="145"/>
        <v>20.399999999999999</v>
      </c>
    </row>
    <row r="110" spans="1:16" x14ac:dyDescent="0.15">
      <c r="A110" s="366"/>
      <c r="B110" s="368" t="s">
        <v>173</v>
      </c>
      <c r="C110" s="78">
        <f>西播磨!C243</f>
        <v>5609</v>
      </c>
      <c r="D110" s="78">
        <f>西播磨!D243</f>
        <v>5421</v>
      </c>
      <c r="E110" s="78">
        <f>西播磨!E243</f>
        <v>5428</v>
      </c>
      <c r="F110" s="78">
        <f>西播磨!F243</f>
        <v>5308</v>
      </c>
      <c r="G110" s="78">
        <f>西播磨!G243</f>
        <v>5048</v>
      </c>
      <c r="H110" s="78">
        <f>西播磨!H243</f>
        <v>5781</v>
      </c>
      <c r="I110" s="78">
        <f>西播磨!I243</f>
        <v>6376</v>
      </c>
      <c r="J110" s="78">
        <f>西播磨!J243</f>
        <v>6433</v>
      </c>
      <c r="K110" s="78">
        <f>西播磨!K243</f>
        <v>5435</v>
      </c>
      <c r="L110" s="78">
        <f>西播磨!L243</f>
        <v>4932</v>
      </c>
      <c r="M110" s="78">
        <f>西播磨!M243</f>
        <v>2060</v>
      </c>
      <c r="N110" s="78">
        <f>西播磨!N243</f>
        <v>3099</v>
      </c>
      <c r="O110" s="78">
        <f>西播磨!O243</f>
        <v>3967</v>
      </c>
      <c r="P110" s="516">
        <f t="shared" si="145"/>
        <v>28</v>
      </c>
    </row>
    <row r="111" spans="1:16" x14ac:dyDescent="0.15">
      <c r="A111" s="367"/>
      <c r="B111" s="369" t="s">
        <v>174</v>
      </c>
      <c r="C111" s="80">
        <f>西播磨!C267</f>
        <v>6732</v>
      </c>
      <c r="D111" s="80">
        <f>西播磨!D267</f>
        <v>6624</v>
      </c>
      <c r="E111" s="80">
        <f>西播磨!E267</f>
        <v>6490</v>
      </c>
      <c r="F111" s="80">
        <f>西播磨!F267</f>
        <v>6747</v>
      </c>
      <c r="G111" s="80">
        <f>西播磨!G267</f>
        <v>6549</v>
      </c>
      <c r="H111" s="80">
        <f>西播磨!H267</f>
        <v>7262</v>
      </c>
      <c r="I111" s="80">
        <f>西播磨!I267</f>
        <v>8108</v>
      </c>
      <c r="J111" s="80">
        <f>西播磨!J267</f>
        <v>8227</v>
      </c>
      <c r="K111" s="80">
        <f>西播磨!K267</f>
        <v>7831</v>
      </c>
      <c r="L111" s="80">
        <f>西播磨!L267</f>
        <v>8001</v>
      </c>
      <c r="M111" s="80">
        <f>西播磨!M267</f>
        <v>3912</v>
      </c>
      <c r="N111" s="80">
        <f>西播磨!N267</f>
        <v>5243</v>
      </c>
      <c r="O111" s="80">
        <f>西播磨!O267</f>
        <v>7541</v>
      </c>
      <c r="P111" s="516">
        <f t="shared" si="145"/>
        <v>43.8</v>
      </c>
    </row>
    <row r="112" spans="1:16" x14ac:dyDescent="0.15">
      <c r="A112" s="366" t="s">
        <v>269</v>
      </c>
      <c r="B112" s="210" t="s">
        <v>265</v>
      </c>
      <c r="C112" s="99">
        <f>SUM(C113:C115)</f>
        <v>13935</v>
      </c>
      <c r="D112" s="99">
        <f t="shared" ref="D112" si="236">SUM(D113:D115)</f>
        <v>13951</v>
      </c>
      <c r="E112" s="99">
        <f t="shared" ref="E112" si="237">SUM(E113:E115)</f>
        <v>14414</v>
      </c>
      <c r="F112" s="99">
        <f t="shared" ref="F112" si="238">SUM(F113:F115)</f>
        <v>14371</v>
      </c>
      <c r="G112" s="99">
        <f t="shared" ref="G112" si="239">SUM(G113:G115)</f>
        <v>14597</v>
      </c>
      <c r="H112" s="99">
        <f t="shared" ref="H112" si="240">SUM(H113:H115)</f>
        <v>17388</v>
      </c>
      <c r="I112" s="99">
        <f t="shared" ref="I112:J112" si="241">SUM(I113:I115)</f>
        <v>18008</v>
      </c>
      <c r="J112" s="99">
        <f t="shared" si="241"/>
        <v>18260</v>
      </c>
      <c r="K112" s="99">
        <f t="shared" ref="K112:L112" si="242">SUM(K113:K115)</f>
        <v>17180</v>
      </c>
      <c r="L112" s="99">
        <f t="shared" si="242"/>
        <v>17851</v>
      </c>
      <c r="M112" s="99">
        <f t="shared" ref="M112:N112" si="243">SUM(M113:M115)</f>
        <v>9727</v>
      </c>
      <c r="N112" s="99">
        <f t="shared" si="243"/>
        <v>14199</v>
      </c>
      <c r="O112" s="99">
        <f t="shared" ref="O112" si="244">SUM(O113:O115)</f>
        <v>18407</v>
      </c>
      <c r="P112" s="515">
        <f t="shared" si="145"/>
        <v>29.6</v>
      </c>
    </row>
    <row r="113" spans="1:16" x14ac:dyDescent="0.15">
      <c r="A113" s="366"/>
      <c r="B113" s="368" t="s">
        <v>172</v>
      </c>
      <c r="C113" s="78">
        <f>西播磨!C189</f>
        <v>1475</v>
      </c>
      <c r="D113" s="78">
        <f>西播磨!D189</f>
        <v>1607</v>
      </c>
      <c r="E113" s="78">
        <f>西播磨!E189</f>
        <v>1909</v>
      </c>
      <c r="F113" s="78">
        <f>西播磨!F189</f>
        <v>1809</v>
      </c>
      <c r="G113" s="78">
        <f>西播磨!G189</f>
        <v>2325</v>
      </c>
      <c r="H113" s="78">
        <f>西播磨!H189</f>
        <v>2765</v>
      </c>
      <c r="I113" s="78">
        <f>西播磨!I189</f>
        <v>2954</v>
      </c>
      <c r="J113" s="78">
        <f>西播磨!J189</f>
        <v>3014</v>
      </c>
      <c r="K113" s="78">
        <f>西播磨!K189</f>
        <v>3197</v>
      </c>
      <c r="L113" s="78">
        <f>西播磨!L189</f>
        <v>3120</v>
      </c>
      <c r="M113" s="78">
        <f>西播磨!M189</f>
        <v>2652</v>
      </c>
      <c r="N113" s="78">
        <f>西播磨!N189</f>
        <v>3751</v>
      </c>
      <c r="O113" s="78">
        <f>西播磨!O189</f>
        <v>4458</v>
      </c>
      <c r="P113" s="516">
        <f t="shared" si="145"/>
        <v>18.8</v>
      </c>
    </row>
    <row r="114" spans="1:16" x14ac:dyDescent="0.15">
      <c r="A114" s="366"/>
      <c r="B114" s="368" t="s">
        <v>173</v>
      </c>
      <c r="C114" s="78">
        <f>西播磨!C246</f>
        <v>6278</v>
      </c>
      <c r="D114" s="78">
        <f>西播磨!D246</f>
        <v>6314</v>
      </c>
      <c r="E114" s="78">
        <f>西播磨!E246</f>
        <v>6408</v>
      </c>
      <c r="F114" s="78">
        <f>西播磨!F246</f>
        <v>6432</v>
      </c>
      <c r="G114" s="78">
        <f>西播磨!G246</f>
        <v>6283</v>
      </c>
      <c r="H114" s="78">
        <f>西播磨!H246</f>
        <v>7490</v>
      </c>
      <c r="I114" s="78">
        <f>西播磨!I246</f>
        <v>7795</v>
      </c>
      <c r="J114" s="78">
        <f>西播磨!J246</f>
        <v>7914</v>
      </c>
      <c r="K114" s="78">
        <f>西播磨!K246</f>
        <v>7044</v>
      </c>
      <c r="L114" s="78">
        <f>西播磨!L246</f>
        <v>7345</v>
      </c>
      <c r="M114" s="78">
        <f>西播磨!M246</f>
        <v>3573</v>
      </c>
      <c r="N114" s="78">
        <f>西播磨!N246</f>
        <v>5378</v>
      </c>
      <c r="O114" s="78">
        <f>西播磨!O246</f>
        <v>7244</v>
      </c>
      <c r="P114" s="516">
        <f t="shared" si="145"/>
        <v>34.700000000000003</v>
      </c>
    </row>
    <row r="115" spans="1:16" x14ac:dyDescent="0.15">
      <c r="A115" s="367"/>
      <c r="B115" s="369" t="s">
        <v>174</v>
      </c>
      <c r="C115" s="80">
        <f>西播磨!C270</f>
        <v>6182</v>
      </c>
      <c r="D115" s="80">
        <f>西播磨!D270</f>
        <v>6030</v>
      </c>
      <c r="E115" s="80">
        <f>西播磨!E270</f>
        <v>6097</v>
      </c>
      <c r="F115" s="80">
        <f>西播磨!F270</f>
        <v>6130</v>
      </c>
      <c r="G115" s="80">
        <f>西播磨!G270</f>
        <v>5989</v>
      </c>
      <c r="H115" s="80">
        <f>西播磨!H270</f>
        <v>7133</v>
      </c>
      <c r="I115" s="80">
        <f>西播磨!I270</f>
        <v>7259</v>
      </c>
      <c r="J115" s="80">
        <f>西播磨!J270</f>
        <v>7332</v>
      </c>
      <c r="K115" s="80">
        <f>西播磨!K270</f>
        <v>6939</v>
      </c>
      <c r="L115" s="80">
        <f>西播磨!L270</f>
        <v>7386</v>
      </c>
      <c r="M115" s="80">
        <f>西播磨!M270</f>
        <v>3502</v>
      </c>
      <c r="N115" s="80">
        <f>西播磨!N270</f>
        <v>5070</v>
      </c>
      <c r="O115" s="80">
        <f>西播磨!O270</f>
        <v>6705</v>
      </c>
      <c r="P115" s="517">
        <f t="shared" si="145"/>
        <v>32.200000000000003</v>
      </c>
    </row>
    <row r="116" spans="1:16" x14ac:dyDescent="0.15">
      <c r="A116" s="366" t="s">
        <v>144</v>
      </c>
      <c r="B116" s="210" t="s">
        <v>265</v>
      </c>
      <c r="C116" s="99">
        <f>SUM(C117:C119)</f>
        <v>8440</v>
      </c>
      <c r="D116" s="99">
        <f t="shared" ref="D116" si="245">SUM(D117:D119)</f>
        <v>8553</v>
      </c>
      <c r="E116" s="99">
        <f t="shared" ref="E116" si="246">SUM(E117:E119)</f>
        <v>8443</v>
      </c>
      <c r="F116" s="99">
        <f t="shared" ref="F116" si="247">SUM(F117:F119)</f>
        <v>8923</v>
      </c>
      <c r="G116" s="99">
        <f t="shared" ref="G116" si="248">SUM(G117:G119)</f>
        <v>8131</v>
      </c>
      <c r="H116" s="99">
        <f t="shared" ref="H116" si="249">SUM(H117:H119)</f>
        <v>9513</v>
      </c>
      <c r="I116" s="99">
        <f t="shared" ref="I116:J116" si="250">SUM(I117:I119)</f>
        <v>9417</v>
      </c>
      <c r="J116" s="99">
        <f t="shared" si="250"/>
        <v>8699</v>
      </c>
      <c r="K116" s="99">
        <f t="shared" ref="K116:L116" si="251">SUM(K117:K119)</f>
        <v>8373</v>
      </c>
      <c r="L116" s="99">
        <f t="shared" si="251"/>
        <v>7975</v>
      </c>
      <c r="M116" s="99">
        <f t="shared" ref="M116:N116" si="252">SUM(M117:M119)</f>
        <v>5315</v>
      </c>
      <c r="N116" s="99">
        <f t="shared" si="252"/>
        <v>6877</v>
      </c>
      <c r="O116" s="99">
        <f t="shared" ref="O116" si="253">SUM(O117:O119)</f>
        <v>7217</v>
      </c>
      <c r="P116" s="516">
        <f t="shared" si="145"/>
        <v>4.9000000000000004</v>
      </c>
    </row>
    <row r="117" spans="1:16" x14ac:dyDescent="0.15">
      <c r="A117" s="366"/>
      <c r="B117" s="368" t="s">
        <v>172</v>
      </c>
      <c r="C117" s="78">
        <f>西播磨!C197</f>
        <v>311</v>
      </c>
      <c r="D117" s="78">
        <f>西播磨!D197</f>
        <v>312</v>
      </c>
      <c r="E117" s="78">
        <f>西播磨!E197</f>
        <v>357</v>
      </c>
      <c r="F117" s="78">
        <f>西播磨!F197</f>
        <v>350</v>
      </c>
      <c r="G117" s="78">
        <f>西播磨!G197</f>
        <v>390</v>
      </c>
      <c r="H117" s="78">
        <f>西播磨!H197</f>
        <v>454</v>
      </c>
      <c r="I117" s="78">
        <f>西播磨!I197</f>
        <v>457</v>
      </c>
      <c r="J117" s="78">
        <f>西播磨!J197</f>
        <v>465</v>
      </c>
      <c r="K117" s="78">
        <f>西播磨!K197</f>
        <v>500</v>
      </c>
      <c r="L117" s="78">
        <f>西播磨!L197</f>
        <v>486</v>
      </c>
      <c r="M117" s="78">
        <f>西播磨!M197</f>
        <v>434</v>
      </c>
      <c r="N117" s="78">
        <f>西播磨!N197</f>
        <v>595</v>
      </c>
      <c r="O117" s="78">
        <f>西播磨!O197</f>
        <v>534</v>
      </c>
      <c r="P117" s="516">
        <f t="shared" si="145"/>
        <v>-10.3</v>
      </c>
    </row>
    <row r="118" spans="1:16" x14ac:dyDescent="0.15">
      <c r="A118" s="366"/>
      <c r="B118" s="368" t="s">
        <v>173</v>
      </c>
      <c r="C118" s="78">
        <f>西播磨!C249</f>
        <v>3792</v>
      </c>
      <c r="D118" s="78">
        <f>西播磨!D249</f>
        <v>3899</v>
      </c>
      <c r="E118" s="78">
        <f>西播磨!E249</f>
        <v>3864</v>
      </c>
      <c r="F118" s="78">
        <f>西播磨!F249</f>
        <v>4011</v>
      </c>
      <c r="G118" s="78">
        <f>西播磨!G249</f>
        <v>3595</v>
      </c>
      <c r="H118" s="78">
        <f>西播磨!H249</f>
        <v>4259</v>
      </c>
      <c r="I118" s="78">
        <f>西播磨!I249</f>
        <v>4211</v>
      </c>
      <c r="J118" s="78">
        <f>西播磨!J249</f>
        <v>3864</v>
      </c>
      <c r="K118" s="78">
        <f>西播磨!K249</f>
        <v>3496</v>
      </c>
      <c r="L118" s="78">
        <f>西播磨!L249</f>
        <v>3224</v>
      </c>
      <c r="M118" s="78">
        <f>西播磨!M249</f>
        <v>1963</v>
      </c>
      <c r="N118" s="78">
        <f>西播磨!N249</f>
        <v>2650</v>
      </c>
      <c r="O118" s="78">
        <f>西播磨!O249</f>
        <v>2623</v>
      </c>
      <c r="P118" s="516">
        <f t="shared" si="145"/>
        <v>-1</v>
      </c>
    </row>
    <row r="119" spans="1:16" x14ac:dyDescent="0.15">
      <c r="A119" s="367"/>
      <c r="B119" s="369" t="s">
        <v>174</v>
      </c>
      <c r="C119" s="80">
        <f>西播磨!C273</f>
        <v>4337</v>
      </c>
      <c r="D119" s="80">
        <f>西播磨!D273</f>
        <v>4342</v>
      </c>
      <c r="E119" s="80">
        <f>西播磨!E273</f>
        <v>4222</v>
      </c>
      <c r="F119" s="80">
        <f>西播磨!F273</f>
        <v>4562</v>
      </c>
      <c r="G119" s="80">
        <f>西播磨!G273</f>
        <v>4146</v>
      </c>
      <c r="H119" s="80">
        <f>西播磨!H273</f>
        <v>4800</v>
      </c>
      <c r="I119" s="80">
        <f>西播磨!I273</f>
        <v>4749</v>
      </c>
      <c r="J119" s="80">
        <f>西播磨!J273</f>
        <v>4370</v>
      </c>
      <c r="K119" s="80">
        <f>西播磨!K273</f>
        <v>4377</v>
      </c>
      <c r="L119" s="80">
        <f>西播磨!L273</f>
        <v>4265</v>
      </c>
      <c r="M119" s="80">
        <f>西播磨!M273</f>
        <v>2918</v>
      </c>
      <c r="N119" s="80">
        <f>西播磨!N273</f>
        <v>3632</v>
      </c>
      <c r="O119" s="80">
        <f>西播磨!O273</f>
        <v>4060</v>
      </c>
      <c r="P119" s="516">
        <f t="shared" si="145"/>
        <v>11.8</v>
      </c>
    </row>
    <row r="120" spans="1:16" x14ac:dyDescent="0.15">
      <c r="A120" s="366" t="s">
        <v>146</v>
      </c>
      <c r="B120" s="210" t="s">
        <v>265</v>
      </c>
      <c r="C120" s="99">
        <f>SUM(C121:C123)</f>
        <v>1754</v>
      </c>
      <c r="D120" s="99">
        <f t="shared" ref="D120" si="254">SUM(D121:D123)</f>
        <v>1429</v>
      </c>
      <c r="E120" s="99">
        <f t="shared" ref="E120" si="255">SUM(E121:E123)</f>
        <v>1425</v>
      </c>
      <c r="F120" s="99">
        <f t="shared" ref="F120" si="256">SUM(F121:F123)</f>
        <v>1334</v>
      </c>
      <c r="G120" s="99">
        <f t="shared" ref="G120" si="257">SUM(G121:G123)</f>
        <v>1375</v>
      </c>
      <c r="H120" s="99">
        <f t="shared" ref="H120" si="258">SUM(H121:H123)</f>
        <v>1596</v>
      </c>
      <c r="I120" s="99">
        <f t="shared" ref="I120:J120" si="259">SUM(I121:I123)</f>
        <v>1590</v>
      </c>
      <c r="J120" s="99">
        <f t="shared" si="259"/>
        <v>1656</v>
      </c>
      <c r="K120" s="99">
        <f t="shared" ref="K120:L120" si="260">SUM(K121:K123)</f>
        <v>1587</v>
      </c>
      <c r="L120" s="99">
        <f t="shared" si="260"/>
        <v>1540</v>
      </c>
      <c r="M120" s="99">
        <f t="shared" ref="M120:N120" si="261">SUM(M121:M123)</f>
        <v>743</v>
      </c>
      <c r="N120" s="99">
        <f t="shared" si="261"/>
        <v>912</v>
      </c>
      <c r="O120" s="99">
        <f t="shared" ref="O120" si="262">SUM(O121:O123)</f>
        <v>1177</v>
      </c>
      <c r="P120" s="515">
        <f t="shared" si="145"/>
        <v>29.1</v>
      </c>
    </row>
    <row r="121" spans="1:16" x14ac:dyDescent="0.15">
      <c r="A121" s="366"/>
      <c r="B121" s="368" t="s">
        <v>172</v>
      </c>
      <c r="C121" s="78">
        <f>西播磨!C205</f>
        <v>177</v>
      </c>
      <c r="D121" s="78">
        <f>西播磨!D205</f>
        <v>25</v>
      </c>
      <c r="E121" s="78">
        <f>西播磨!E205</f>
        <v>124</v>
      </c>
      <c r="F121" s="78">
        <f>西播磨!F205</f>
        <v>137</v>
      </c>
      <c r="G121" s="78">
        <f>西播磨!G205</f>
        <v>203</v>
      </c>
      <c r="H121" s="78">
        <f>西播磨!H205</f>
        <v>252</v>
      </c>
      <c r="I121" s="78">
        <f>西播磨!I205</f>
        <v>270</v>
      </c>
      <c r="J121" s="78">
        <f>西播磨!J205</f>
        <v>260</v>
      </c>
      <c r="K121" s="78">
        <f>西播磨!K205</f>
        <v>259</v>
      </c>
      <c r="L121" s="78">
        <f>西播磨!L205</f>
        <v>258</v>
      </c>
      <c r="M121" s="78">
        <f>西播磨!M205</f>
        <v>270</v>
      </c>
      <c r="N121" s="78">
        <f>西播磨!N205</f>
        <v>327</v>
      </c>
      <c r="O121" s="78">
        <f>西播磨!O205</f>
        <v>302</v>
      </c>
      <c r="P121" s="516">
        <f t="shared" si="145"/>
        <v>-7.6</v>
      </c>
    </row>
    <row r="122" spans="1:16" x14ac:dyDescent="0.15">
      <c r="A122" s="366"/>
      <c r="B122" s="368" t="s">
        <v>173</v>
      </c>
      <c r="C122" s="78">
        <f>西播磨!C252</f>
        <v>758</v>
      </c>
      <c r="D122" s="78">
        <f>西播磨!D252</f>
        <v>620</v>
      </c>
      <c r="E122" s="78">
        <f>西播磨!E252</f>
        <v>627</v>
      </c>
      <c r="F122" s="78">
        <f>西播磨!F252</f>
        <v>583</v>
      </c>
      <c r="G122" s="78">
        <f>西播磨!G252</f>
        <v>570</v>
      </c>
      <c r="H122" s="78">
        <f>西播磨!H252</f>
        <v>664</v>
      </c>
      <c r="I122" s="78">
        <f>西播磨!I252</f>
        <v>658</v>
      </c>
      <c r="J122" s="78">
        <f>西播磨!J252</f>
        <v>689</v>
      </c>
      <c r="K122" s="78">
        <f>西播磨!K252</f>
        <v>623</v>
      </c>
      <c r="L122" s="78">
        <f>西播磨!L252</f>
        <v>598</v>
      </c>
      <c r="M122" s="78">
        <f>西播磨!M252</f>
        <v>260</v>
      </c>
      <c r="N122" s="78">
        <f>西播磨!N252</f>
        <v>316</v>
      </c>
      <c r="O122" s="78">
        <f>西播磨!O252</f>
        <v>398</v>
      </c>
      <c r="P122" s="516">
        <f t="shared" si="145"/>
        <v>25.9</v>
      </c>
    </row>
    <row r="123" spans="1:16" x14ac:dyDescent="0.15">
      <c r="A123" s="367"/>
      <c r="B123" s="369" t="s">
        <v>174</v>
      </c>
      <c r="C123" s="80">
        <f>西播磨!C276</f>
        <v>819</v>
      </c>
      <c r="D123" s="80">
        <f>西播磨!D276</f>
        <v>784</v>
      </c>
      <c r="E123" s="80">
        <f>西播磨!E276</f>
        <v>674</v>
      </c>
      <c r="F123" s="80">
        <f>西播磨!F276</f>
        <v>614</v>
      </c>
      <c r="G123" s="80">
        <f>西播磨!G276</f>
        <v>602</v>
      </c>
      <c r="H123" s="80">
        <f>西播磨!H276</f>
        <v>680</v>
      </c>
      <c r="I123" s="80">
        <f>西播磨!I276</f>
        <v>662</v>
      </c>
      <c r="J123" s="80">
        <f>西播磨!J276</f>
        <v>707</v>
      </c>
      <c r="K123" s="80">
        <f>西播磨!K276</f>
        <v>705</v>
      </c>
      <c r="L123" s="80">
        <f>西播磨!L276</f>
        <v>684</v>
      </c>
      <c r="M123" s="80">
        <f>西播磨!M276</f>
        <v>213</v>
      </c>
      <c r="N123" s="80">
        <f>西播磨!N276</f>
        <v>269</v>
      </c>
      <c r="O123" s="80">
        <f>西播磨!O276</f>
        <v>477</v>
      </c>
      <c r="P123" s="517">
        <f t="shared" si="145"/>
        <v>77.3</v>
      </c>
    </row>
    <row r="124" spans="1:16" x14ac:dyDescent="0.15">
      <c r="A124" s="366" t="s">
        <v>147</v>
      </c>
      <c r="B124" s="210" t="s">
        <v>265</v>
      </c>
      <c r="C124" s="99">
        <f>SUM(C125:C127)</f>
        <v>2487</v>
      </c>
      <c r="D124" s="99">
        <f t="shared" ref="D124" si="263">SUM(D125:D127)</f>
        <v>2709</v>
      </c>
      <c r="E124" s="99">
        <f t="shared" ref="E124" si="264">SUM(E125:E127)</f>
        <v>2502</v>
      </c>
      <c r="F124" s="99">
        <f t="shared" ref="F124" si="265">SUM(F125:F127)</f>
        <v>2253</v>
      </c>
      <c r="G124" s="99">
        <f t="shared" ref="G124" si="266">SUM(G125:G127)</f>
        <v>2083</v>
      </c>
      <c r="H124" s="99">
        <f t="shared" ref="H124" si="267">SUM(H125:H127)</f>
        <v>2067</v>
      </c>
      <c r="I124" s="99">
        <f t="shared" ref="I124:J124" si="268">SUM(I125:I127)</f>
        <v>2259</v>
      </c>
      <c r="J124" s="99">
        <f t="shared" si="268"/>
        <v>2502</v>
      </c>
      <c r="K124" s="99">
        <f t="shared" ref="K124:L124" si="269">SUM(K125:K127)</f>
        <v>2009</v>
      </c>
      <c r="L124" s="99">
        <f t="shared" si="269"/>
        <v>1895</v>
      </c>
      <c r="M124" s="99">
        <f t="shared" ref="M124:N124" si="270">SUM(M125:M127)</f>
        <v>894</v>
      </c>
      <c r="N124" s="99">
        <f t="shared" si="270"/>
        <v>1388</v>
      </c>
      <c r="O124" s="99">
        <f t="shared" ref="O124" si="271">SUM(O125:O127)</f>
        <v>1518</v>
      </c>
      <c r="P124" s="516">
        <f t="shared" si="145"/>
        <v>9.4</v>
      </c>
    </row>
    <row r="125" spans="1:16" x14ac:dyDescent="0.15">
      <c r="A125" s="366"/>
      <c r="B125" s="368" t="s">
        <v>172</v>
      </c>
      <c r="C125" s="78">
        <f>西播磨!C213</f>
        <v>126</v>
      </c>
      <c r="D125" s="78">
        <f>西播磨!D213</f>
        <v>121</v>
      </c>
      <c r="E125" s="78">
        <f>西播磨!E213</f>
        <v>117</v>
      </c>
      <c r="F125" s="78">
        <f>西播磨!F213</f>
        <v>94</v>
      </c>
      <c r="G125" s="78">
        <f>西播磨!G213</f>
        <v>108</v>
      </c>
      <c r="H125" s="78">
        <f>西播磨!H213</f>
        <v>41</v>
      </c>
      <c r="I125" s="78">
        <f>西播磨!I213</f>
        <v>47</v>
      </c>
      <c r="J125" s="78">
        <f>西播磨!J213</f>
        <v>53</v>
      </c>
      <c r="K125" s="78">
        <f>西播磨!K213</f>
        <v>53</v>
      </c>
      <c r="L125" s="78">
        <f>西播磨!L213</f>
        <v>53</v>
      </c>
      <c r="M125" s="78">
        <f>西播磨!M213</f>
        <v>20</v>
      </c>
      <c r="N125" s="78">
        <f>西播磨!N213</f>
        <v>43</v>
      </c>
      <c r="O125" s="78">
        <f>西播磨!O213</f>
        <v>47</v>
      </c>
      <c r="P125" s="516">
        <f t="shared" si="145"/>
        <v>9.3000000000000007</v>
      </c>
    </row>
    <row r="126" spans="1:16" x14ac:dyDescent="0.15">
      <c r="A126" s="366"/>
      <c r="B126" s="368" t="s">
        <v>173</v>
      </c>
      <c r="C126" s="78">
        <f>西播磨!C255</f>
        <v>1095</v>
      </c>
      <c r="D126" s="78">
        <f>西播磨!D255</f>
        <v>1219</v>
      </c>
      <c r="E126" s="78">
        <f>西播磨!E255</f>
        <v>1127</v>
      </c>
      <c r="F126" s="78">
        <f>西播磨!F255</f>
        <v>1002</v>
      </c>
      <c r="G126" s="78">
        <f>西播磨!G255</f>
        <v>904</v>
      </c>
      <c r="H126" s="78">
        <f>西播磨!H255</f>
        <v>900</v>
      </c>
      <c r="I126" s="78">
        <f>西播磨!I255</f>
        <v>978</v>
      </c>
      <c r="J126" s="78">
        <f>西播磨!J255</f>
        <v>1068</v>
      </c>
      <c r="K126" s="78">
        <f>西播磨!K255</f>
        <v>792</v>
      </c>
      <c r="L126" s="78">
        <f>西播磨!L255</f>
        <v>697</v>
      </c>
      <c r="M126" s="78">
        <f>西播磨!M255</f>
        <v>297</v>
      </c>
      <c r="N126" s="78">
        <f>西播磨!N255</f>
        <v>492</v>
      </c>
      <c r="O126" s="78">
        <f>西播磨!O255</f>
        <v>504</v>
      </c>
      <c r="P126" s="516">
        <f t="shared" si="145"/>
        <v>2.4</v>
      </c>
    </row>
    <row r="127" spans="1:16" x14ac:dyDescent="0.15">
      <c r="A127" s="367"/>
      <c r="B127" s="369" t="s">
        <v>174</v>
      </c>
      <c r="C127" s="80">
        <f>西播磨!C279</f>
        <v>1266</v>
      </c>
      <c r="D127" s="80">
        <f>西播磨!D279</f>
        <v>1369</v>
      </c>
      <c r="E127" s="80">
        <f>西播磨!E279</f>
        <v>1258</v>
      </c>
      <c r="F127" s="80">
        <f>西播磨!F279</f>
        <v>1157</v>
      </c>
      <c r="G127" s="80">
        <f>西播磨!G279</f>
        <v>1071</v>
      </c>
      <c r="H127" s="80">
        <f>西播磨!H279</f>
        <v>1126</v>
      </c>
      <c r="I127" s="80">
        <f>西播磨!I279</f>
        <v>1234</v>
      </c>
      <c r="J127" s="80">
        <f>西播磨!J279</f>
        <v>1381</v>
      </c>
      <c r="K127" s="80">
        <f>西播磨!K279</f>
        <v>1164</v>
      </c>
      <c r="L127" s="80">
        <f>西播磨!L279</f>
        <v>1145</v>
      </c>
      <c r="M127" s="80">
        <f>西播磨!M279</f>
        <v>577</v>
      </c>
      <c r="N127" s="80">
        <f>西播磨!N279</f>
        <v>853</v>
      </c>
      <c r="O127" s="80">
        <f>西播磨!O279</f>
        <v>967</v>
      </c>
      <c r="P127" s="516">
        <f t="shared" si="145"/>
        <v>13.4</v>
      </c>
    </row>
    <row r="128" spans="1:16" x14ac:dyDescent="0.15">
      <c r="A128" s="366" t="s">
        <v>148</v>
      </c>
      <c r="B128" s="210" t="s">
        <v>265</v>
      </c>
      <c r="C128" s="99">
        <f>SUM(C129:C131)</f>
        <v>5417</v>
      </c>
      <c r="D128" s="99">
        <f t="shared" ref="D128" si="272">SUM(D129:D131)</f>
        <v>5471</v>
      </c>
      <c r="E128" s="99">
        <f t="shared" ref="E128" si="273">SUM(E129:E131)</f>
        <v>5245</v>
      </c>
      <c r="F128" s="99">
        <f t="shared" ref="F128" si="274">SUM(F129:F131)</f>
        <v>5142</v>
      </c>
      <c r="G128" s="99">
        <f t="shared" ref="G128" si="275">SUM(G129:G131)</f>
        <v>4877</v>
      </c>
      <c r="H128" s="99">
        <f t="shared" ref="H128" si="276">SUM(H129:H131)</f>
        <v>5738</v>
      </c>
      <c r="I128" s="99">
        <f t="shared" ref="I128:J128" si="277">SUM(I129:I131)</f>
        <v>6055</v>
      </c>
      <c r="J128" s="99">
        <f t="shared" si="277"/>
        <v>6844</v>
      </c>
      <c r="K128" s="99">
        <f t="shared" ref="K128:L128" si="278">SUM(K129:K131)</f>
        <v>6597</v>
      </c>
      <c r="L128" s="99">
        <f t="shared" si="278"/>
        <v>6668</v>
      </c>
      <c r="M128" s="99">
        <f t="shared" ref="M128:N128" si="279">SUM(M129:M131)</f>
        <v>3354</v>
      </c>
      <c r="N128" s="99">
        <f t="shared" si="279"/>
        <v>4522</v>
      </c>
      <c r="O128" s="99">
        <f t="shared" ref="O128" si="280">SUM(O129:O131)</f>
        <v>5308</v>
      </c>
      <c r="P128" s="515">
        <f t="shared" si="145"/>
        <v>17.399999999999999</v>
      </c>
    </row>
    <row r="129" spans="1:16" x14ac:dyDescent="0.15">
      <c r="A129" s="366"/>
      <c r="B129" s="368" t="s">
        <v>172</v>
      </c>
      <c r="C129" s="78">
        <f>西播磨!C221</f>
        <v>375</v>
      </c>
      <c r="D129" s="78">
        <f>西播磨!D221</f>
        <v>420</v>
      </c>
      <c r="E129" s="78">
        <f>西播磨!E221</f>
        <v>458</v>
      </c>
      <c r="F129" s="78">
        <f>西播磨!F221</f>
        <v>438</v>
      </c>
      <c r="G129" s="78">
        <f>西播磨!G221</f>
        <v>513</v>
      </c>
      <c r="H129" s="78">
        <f>西播磨!H221</f>
        <v>655</v>
      </c>
      <c r="I129" s="78">
        <f>西播磨!I221</f>
        <v>768</v>
      </c>
      <c r="J129" s="78">
        <f>西播磨!J221</f>
        <v>835</v>
      </c>
      <c r="K129" s="78">
        <f>西播磨!K221</f>
        <v>909</v>
      </c>
      <c r="L129" s="78">
        <f>西播磨!L221</f>
        <v>874</v>
      </c>
      <c r="M129" s="78">
        <f>西播磨!M221</f>
        <v>420</v>
      </c>
      <c r="N129" s="78">
        <f>西播磨!N221</f>
        <v>669</v>
      </c>
      <c r="O129" s="78">
        <f>西播磨!O221</f>
        <v>797</v>
      </c>
      <c r="P129" s="516">
        <f t="shared" si="145"/>
        <v>19.100000000000001</v>
      </c>
    </row>
    <row r="130" spans="1:16" x14ac:dyDescent="0.15">
      <c r="A130" s="366"/>
      <c r="B130" s="368" t="s">
        <v>173</v>
      </c>
      <c r="C130" s="78">
        <f>西播磨!C258</f>
        <v>2373</v>
      </c>
      <c r="D130" s="78">
        <f>西播磨!D258</f>
        <v>2434</v>
      </c>
      <c r="E130" s="78">
        <f>西播磨!E258</f>
        <v>2320</v>
      </c>
      <c r="F130" s="78">
        <f>西播磨!F258</f>
        <v>2256</v>
      </c>
      <c r="G130" s="78">
        <f>西播磨!G258</f>
        <v>2085</v>
      </c>
      <c r="H130" s="78">
        <f>西播磨!H258</f>
        <v>2468</v>
      </c>
      <c r="I130" s="78">
        <f>西播磨!I258</f>
        <v>2590</v>
      </c>
      <c r="J130" s="78">
        <f>西播磨!J258</f>
        <v>2905</v>
      </c>
      <c r="K130" s="78">
        <f>西播磨!K258</f>
        <v>2643</v>
      </c>
      <c r="L130" s="78">
        <f>西播磨!L258</f>
        <v>2607</v>
      </c>
      <c r="M130" s="78">
        <f>西播磨!M258</f>
        <v>1168</v>
      </c>
      <c r="N130" s="78">
        <f>西播磨!N258</f>
        <v>1628</v>
      </c>
      <c r="O130" s="78">
        <f>西播磨!O258</f>
        <v>1838</v>
      </c>
      <c r="P130" s="516">
        <f t="shared" si="145"/>
        <v>12.9</v>
      </c>
    </row>
    <row r="131" spans="1:16" x14ac:dyDescent="0.15">
      <c r="A131" s="367" t="s">
        <v>171</v>
      </c>
      <c r="B131" s="369" t="s">
        <v>174</v>
      </c>
      <c r="C131" s="80">
        <f>西播磨!C282</f>
        <v>2669</v>
      </c>
      <c r="D131" s="80">
        <f>西播磨!D282</f>
        <v>2617</v>
      </c>
      <c r="E131" s="80">
        <f>西播磨!E282</f>
        <v>2467</v>
      </c>
      <c r="F131" s="80">
        <f>西播磨!F282</f>
        <v>2448</v>
      </c>
      <c r="G131" s="80">
        <f>西播磨!G282</f>
        <v>2279</v>
      </c>
      <c r="H131" s="80">
        <f>西播磨!H282</f>
        <v>2615</v>
      </c>
      <c r="I131" s="80">
        <f>西播磨!I282</f>
        <v>2697</v>
      </c>
      <c r="J131" s="80">
        <f>西播磨!J282</f>
        <v>3104</v>
      </c>
      <c r="K131" s="80">
        <f>西播磨!K282</f>
        <v>3045</v>
      </c>
      <c r="L131" s="80">
        <f>西播磨!L282</f>
        <v>3187</v>
      </c>
      <c r="M131" s="80">
        <f>西播磨!M282</f>
        <v>1766</v>
      </c>
      <c r="N131" s="80">
        <f>西播磨!N282</f>
        <v>2225</v>
      </c>
      <c r="O131" s="80">
        <f>西播磨!O282</f>
        <v>2673</v>
      </c>
      <c r="P131" s="517">
        <f t="shared" si="145"/>
        <v>20.100000000000001</v>
      </c>
    </row>
    <row r="132" spans="1:16" x14ac:dyDescent="0.15">
      <c r="A132" s="366" t="s">
        <v>149</v>
      </c>
      <c r="B132" s="210" t="s">
        <v>265</v>
      </c>
      <c r="C132" s="101">
        <f>SUM(C133:C135)</f>
        <v>42663</v>
      </c>
      <c r="D132" s="101">
        <f t="shared" ref="D132" si="281">SUM(D133:D135)</f>
        <v>46623</v>
      </c>
      <c r="E132" s="101">
        <f t="shared" ref="E132" si="282">SUM(E133:E135)</f>
        <v>46088</v>
      </c>
      <c r="F132" s="101">
        <f t="shared" ref="F132" si="283">SUM(F133:F135)</f>
        <v>45965</v>
      </c>
      <c r="G132" s="101">
        <f t="shared" ref="G132" si="284">SUM(G133:G135)</f>
        <v>47592</v>
      </c>
      <c r="H132" s="101">
        <f t="shared" ref="H132" si="285">SUM(H133:H135)</f>
        <v>51970</v>
      </c>
      <c r="I132" s="101">
        <f t="shared" ref="I132:J132" si="286">SUM(I133:I135)</f>
        <v>54487</v>
      </c>
      <c r="J132" s="101">
        <f t="shared" si="286"/>
        <v>55649</v>
      </c>
      <c r="K132" s="101">
        <f t="shared" ref="K132:L132" si="287">SUM(K133:K135)</f>
        <v>54817</v>
      </c>
      <c r="L132" s="101">
        <f t="shared" si="287"/>
        <v>54519</v>
      </c>
      <c r="M132" s="101">
        <f t="shared" ref="M132:N132" si="288">SUM(M133:M135)</f>
        <v>27187</v>
      </c>
      <c r="N132" s="101">
        <f t="shared" si="288"/>
        <v>33890</v>
      </c>
      <c r="O132" s="101">
        <f t="shared" ref="O132" si="289">SUM(O133:O135)</f>
        <v>47753</v>
      </c>
      <c r="P132" s="516">
        <f t="shared" si="145"/>
        <v>40.9</v>
      </c>
    </row>
    <row r="133" spans="1:16" x14ac:dyDescent="0.15">
      <c r="A133" s="366"/>
      <c r="B133" s="368" t="s">
        <v>172</v>
      </c>
      <c r="C133" s="356">
        <f>但馬!C154</f>
        <v>6538</v>
      </c>
      <c r="D133" s="356">
        <f>但馬!D154</f>
        <v>8121</v>
      </c>
      <c r="E133" s="356">
        <f>但馬!E154</f>
        <v>8507</v>
      </c>
      <c r="F133" s="356">
        <f>但馬!F154</f>
        <v>8550</v>
      </c>
      <c r="G133" s="356">
        <f>但馬!G154</f>
        <v>10033</v>
      </c>
      <c r="H133" s="356">
        <f>但馬!H154</f>
        <v>10389</v>
      </c>
      <c r="I133" s="356">
        <f>但馬!I154</f>
        <v>11281</v>
      </c>
      <c r="J133" s="356">
        <f>但馬!J154</f>
        <v>12246</v>
      </c>
      <c r="K133" s="356">
        <f>但馬!K154</f>
        <v>13360</v>
      </c>
      <c r="L133" s="356">
        <f>但馬!L154</f>
        <v>13321</v>
      </c>
      <c r="M133" s="356">
        <f>但馬!M154</f>
        <v>8449</v>
      </c>
      <c r="N133" s="356">
        <f>但馬!N154</f>
        <v>10762</v>
      </c>
      <c r="O133" s="356">
        <f>但馬!O154</f>
        <v>13243</v>
      </c>
      <c r="P133" s="516">
        <f t="shared" ref="P133:P171" si="290">ROUND((O133-N133)/N133*100,1)</f>
        <v>23.1</v>
      </c>
    </row>
    <row r="134" spans="1:16" x14ac:dyDescent="0.15">
      <c r="A134" s="366"/>
      <c r="B134" s="368" t="s">
        <v>173</v>
      </c>
      <c r="C134" s="356">
        <f>但馬!C205</f>
        <v>16696</v>
      </c>
      <c r="D134" s="356">
        <f>但馬!D205</f>
        <v>18104</v>
      </c>
      <c r="E134" s="356">
        <f>但馬!E205</f>
        <v>18228</v>
      </c>
      <c r="F134" s="356">
        <f>但馬!F205</f>
        <v>18116</v>
      </c>
      <c r="G134" s="356">
        <f>但馬!G205</f>
        <v>18154</v>
      </c>
      <c r="H134" s="356">
        <f>但馬!H205</f>
        <v>19995</v>
      </c>
      <c r="I134" s="356">
        <f>但馬!I205</f>
        <v>20935</v>
      </c>
      <c r="J134" s="356">
        <f>但馬!J205</f>
        <v>21174</v>
      </c>
      <c r="K134" s="356">
        <f>但馬!K205</f>
        <v>19877</v>
      </c>
      <c r="L134" s="356">
        <f>但馬!L205</f>
        <v>19517</v>
      </c>
      <c r="M134" s="356">
        <f>但馬!M205</f>
        <v>8865</v>
      </c>
      <c r="N134" s="356">
        <f>但馬!N205</f>
        <v>11382</v>
      </c>
      <c r="O134" s="356">
        <f>但馬!O205</f>
        <v>16098</v>
      </c>
      <c r="P134" s="516">
        <f t="shared" si="290"/>
        <v>41.4</v>
      </c>
    </row>
    <row r="135" spans="1:16" x14ac:dyDescent="0.15">
      <c r="A135" s="367"/>
      <c r="B135" s="369" t="s">
        <v>174</v>
      </c>
      <c r="C135" s="80">
        <f>但馬!C223</f>
        <v>19429</v>
      </c>
      <c r="D135" s="80">
        <f>但馬!D223</f>
        <v>20398</v>
      </c>
      <c r="E135" s="80">
        <f>但馬!E223</f>
        <v>19353</v>
      </c>
      <c r="F135" s="80">
        <f>但馬!F223</f>
        <v>19299</v>
      </c>
      <c r="G135" s="80">
        <f>但馬!G223</f>
        <v>19405</v>
      </c>
      <c r="H135" s="80">
        <f>但馬!H223</f>
        <v>21586</v>
      </c>
      <c r="I135" s="80">
        <f>但馬!I223</f>
        <v>22271</v>
      </c>
      <c r="J135" s="80">
        <f>但馬!J223</f>
        <v>22229</v>
      </c>
      <c r="K135" s="80">
        <f>但馬!K223</f>
        <v>21580</v>
      </c>
      <c r="L135" s="80">
        <f>但馬!L223</f>
        <v>21681</v>
      </c>
      <c r="M135" s="80">
        <f>但馬!M223</f>
        <v>9873</v>
      </c>
      <c r="N135" s="80">
        <f>但馬!N223</f>
        <v>11746</v>
      </c>
      <c r="O135" s="80">
        <f>但馬!O223</f>
        <v>18412</v>
      </c>
      <c r="P135" s="516">
        <f t="shared" si="290"/>
        <v>56.8</v>
      </c>
    </row>
    <row r="136" spans="1:16" x14ac:dyDescent="0.15">
      <c r="A136" s="366" t="s">
        <v>150</v>
      </c>
      <c r="B136" s="210" t="s">
        <v>265</v>
      </c>
      <c r="C136" s="101">
        <f>SUM(C137:C139)</f>
        <v>10434</v>
      </c>
      <c r="D136" s="101">
        <f t="shared" ref="D136" si="291">SUM(D137:D139)</f>
        <v>9098</v>
      </c>
      <c r="E136" s="101">
        <f t="shared" ref="E136" si="292">SUM(E137:E139)</f>
        <v>11034</v>
      </c>
      <c r="F136" s="101">
        <f t="shared" ref="F136" si="293">SUM(F137:F139)</f>
        <v>12107</v>
      </c>
      <c r="G136" s="101">
        <f t="shared" ref="G136" si="294">SUM(G137:G139)</f>
        <v>11350</v>
      </c>
      <c r="H136" s="101">
        <f t="shared" ref="H136" si="295">SUM(H137:H139)</f>
        <v>11183</v>
      </c>
      <c r="I136" s="101">
        <f t="shared" ref="I136:J136" si="296">SUM(I137:I139)</f>
        <v>13725</v>
      </c>
      <c r="J136" s="101">
        <f t="shared" si="296"/>
        <v>14057</v>
      </c>
      <c r="K136" s="101">
        <f t="shared" ref="K136:L136" si="297">SUM(K137:K139)</f>
        <v>12639</v>
      </c>
      <c r="L136" s="101">
        <f t="shared" si="297"/>
        <v>11383</v>
      </c>
      <c r="M136" s="101">
        <f t="shared" ref="M136:N136" si="298">SUM(M137:M139)</f>
        <v>4799</v>
      </c>
      <c r="N136" s="101">
        <f t="shared" si="298"/>
        <v>6190</v>
      </c>
      <c r="O136" s="101">
        <f t="shared" ref="O136" si="299">SUM(O137:O139)</f>
        <v>10416</v>
      </c>
      <c r="P136" s="515">
        <f t="shared" si="290"/>
        <v>68.3</v>
      </c>
    </row>
    <row r="137" spans="1:16" x14ac:dyDescent="0.15">
      <c r="A137" s="366"/>
      <c r="B137" s="368" t="s">
        <v>172</v>
      </c>
      <c r="C137" s="356">
        <f>但馬!C162</f>
        <v>1313</v>
      </c>
      <c r="D137" s="356">
        <f>但馬!D162</f>
        <v>1139</v>
      </c>
      <c r="E137" s="356">
        <f>但馬!E162</f>
        <v>1687</v>
      </c>
      <c r="F137" s="356">
        <f>但馬!F162</f>
        <v>2065</v>
      </c>
      <c r="G137" s="356">
        <f>但馬!G162</f>
        <v>1949</v>
      </c>
      <c r="H137" s="356">
        <f>但馬!H162</f>
        <v>1408</v>
      </c>
      <c r="I137" s="356">
        <f>但馬!I162</f>
        <v>2303</v>
      </c>
      <c r="J137" s="356">
        <f>但馬!J162</f>
        <v>2662</v>
      </c>
      <c r="K137" s="356">
        <f>但馬!K162</f>
        <v>2371</v>
      </c>
      <c r="L137" s="356">
        <f>但馬!L162</f>
        <v>2100</v>
      </c>
      <c r="M137" s="356">
        <f>但馬!M162</f>
        <v>474</v>
      </c>
      <c r="N137" s="356">
        <f>但馬!N162</f>
        <v>701</v>
      </c>
      <c r="O137" s="356">
        <f>但馬!O162</f>
        <v>1893</v>
      </c>
      <c r="P137" s="516">
        <f t="shared" si="290"/>
        <v>170</v>
      </c>
    </row>
    <row r="138" spans="1:16" x14ac:dyDescent="0.15">
      <c r="A138" s="366"/>
      <c r="B138" s="368" t="s">
        <v>173</v>
      </c>
      <c r="C138" s="356">
        <f>但馬!C208</f>
        <v>4091</v>
      </c>
      <c r="D138" s="356">
        <f>但馬!D208</f>
        <v>3436</v>
      </c>
      <c r="E138" s="356">
        <f>但馬!E208</f>
        <v>4311</v>
      </c>
      <c r="F138" s="356">
        <f>但馬!F208</f>
        <v>4667</v>
      </c>
      <c r="G138" s="356">
        <f>但馬!G208</f>
        <v>4357</v>
      </c>
      <c r="H138" s="356">
        <f>但馬!H208</f>
        <v>4324</v>
      </c>
      <c r="I138" s="356">
        <f>但馬!I208</f>
        <v>5212</v>
      </c>
      <c r="J138" s="356">
        <f>但馬!J208</f>
        <v>5245</v>
      </c>
      <c r="K138" s="356">
        <f>但馬!K208</f>
        <v>4537</v>
      </c>
      <c r="L138" s="356">
        <f>但馬!L208</f>
        <v>3948</v>
      </c>
      <c r="M138" s="356">
        <f>但馬!M208</f>
        <v>1521</v>
      </c>
      <c r="N138" s="356">
        <f>但馬!N208</f>
        <v>2072</v>
      </c>
      <c r="O138" s="356">
        <f>但馬!O208</f>
        <v>3466</v>
      </c>
      <c r="P138" s="516">
        <f t="shared" si="290"/>
        <v>67.3</v>
      </c>
    </row>
    <row r="139" spans="1:16" x14ac:dyDescent="0.15">
      <c r="A139" s="367"/>
      <c r="B139" s="369" t="s">
        <v>174</v>
      </c>
      <c r="C139" s="80">
        <f>但馬!C226</f>
        <v>5030</v>
      </c>
      <c r="D139" s="80">
        <f>但馬!D226</f>
        <v>4523</v>
      </c>
      <c r="E139" s="80">
        <f>但馬!E226</f>
        <v>5036</v>
      </c>
      <c r="F139" s="80">
        <f>但馬!F226</f>
        <v>5375</v>
      </c>
      <c r="G139" s="80">
        <f>但馬!G226</f>
        <v>5044</v>
      </c>
      <c r="H139" s="80">
        <f>但馬!H226</f>
        <v>5451</v>
      </c>
      <c r="I139" s="80">
        <f>但馬!I226</f>
        <v>6210</v>
      </c>
      <c r="J139" s="80">
        <f>但馬!J226</f>
        <v>6150</v>
      </c>
      <c r="K139" s="80">
        <f>但馬!K226</f>
        <v>5731</v>
      </c>
      <c r="L139" s="80">
        <f>但馬!L226</f>
        <v>5335</v>
      </c>
      <c r="M139" s="80">
        <f>但馬!M226</f>
        <v>2804</v>
      </c>
      <c r="N139" s="80">
        <f>但馬!N226</f>
        <v>3417</v>
      </c>
      <c r="O139" s="80">
        <f>但馬!O226</f>
        <v>5057</v>
      </c>
      <c r="P139" s="517">
        <f t="shared" si="290"/>
        <v>48</v>
      </c>
    </row>
    <row r="140" spans="1:16" x14ac:dyDescent="0.15">
      <c r="A140" s="366" t="s">
        <v>151</v>
      </c>
      <c r="B140" s="210" t="s">
        <v>265</v>
      </c>
      <c r="C140" s="101">
        <f>SUM(C141:C143)</f>
        <v>6570</v>
      </c>
      <c r="D140" s="101">
        <f t="shared" ref="D140" si="300">SUM(D141:D143)</f>
        <v>6861</v>
      </c>
      <c r="E140" s="101">
        <f t="shared" ref="E140" si="301">SUM(E141:E143)</f>
        <v>13456</v>
      </c>
      <c r="F140" s="101">
        <f t="shared" ref="F140" si="302">SUM(F141:F143)</f>
        <v>16167</v>
      </c>
      <c r="G140" s="101">
        <f t="shared" ref="G140" si="303">SUM(G141:G143)</f>
        <v>15790</v>
      </c>
      <c r="H140" s="101">
        <f t="shared" ref="H140" si="304">SUM(H141:H143)</f>
        <v>16863</v>
      </c>
      <c r="I140" s="101">
        <f t="shared" ref="I140:J140" si="305">SUM(I141:I143)</f>
        <v>16890</v>
      </c>
      <c r="J140" s="101">
        <f t="shared" si="305"/>
        <v>17276</v>
      </c>
      <c r="K140" s="101">
        <f t="shared" ref="K140:L140" si="306">SUM(K141:K143)</f>
        <v>16347</v>
      </c>
      <c r="L140" s="101">
        <f t="shared" si="306"/>
        <v>15909</v>
      </c>
      <c r="M140" s="101">
        <f t="shared" ref="M140:N140" si="307">SUM(M141:M143)</f>
        <v>8621</v>
      </c>
      <c r="N140" s="101">
        <f t="shared" si="307"/>
        <v>10946</v>
      </c>
      <c r="O140" s="101">
        <f t="shared" ref="O140" si="308">SUM(O141:O143)</f>
        <v>14586</v>
      </c>
      <c r="P140" s="516">
        <f t="shared" si="290"/>
        <v>33.299999999999997</v>
      </c>
    </row>
    <row r="141" spans="1:16" x14ac:dyDescent="0.15">
      <c r="A141" s="366"/>
      <c r="B141" s="368" t="s">
        <v>172</v>
      </c>
      <c r="C141" s="356">
        <f>但馬!C170</f>
        <v>665</v>
      </c>
      <c r="D141" s="356">
        <f>但馬!D170</f>
        <v>589</v>
      </c>
      <c r="E141" s="356">
        <f>但馬!E170</f>
        <v>686</v>
      </c>
      <c r="F141" s="356">
        <f>但馬!F170</f>
        <v>670</v>
      </c>
      <c r="G141" s="356">
        <f>但馬!G170</f>
        <v>863</v>
      </c>
      <c r="H141" s="356">
        <f>但馬!H170</f>
        <v>1061</v>
      </c>
      <c r="I141" s="356">
        <f>但馬!I170</f>
        <v>1067</v>
      </c>
      <c r="J141" s="356">
        <f>但馬!J170</f>
        <v>1171</v>
      </c>
      <c r="K141" s="356">
        <f>但馬!K170</f>
        <v>1169</v>
      </c>
      <c r="L141" s="356">
        <f>但馬!L170</f>
        <v>1260</v>
      </c>
      <c r="M141" s="356">
        <f>但馬!M170</f>
        <v>710</v>
      </c>
      <c r="N141" s="356">
        <f>但馬!N170</f>
        <v>1027</v>
      </c>
      <c r="O141" s="356">
        <f>但馬!O170</f>
        <v>1170</v>
      </c>
      <c r="P141" s="516">
        <f t="shared" si="290"/>
        <v>13.9</v>
      </c>
    </row>
    <row r="142" spans="1:16" x14ac:dyDescent="0.15">
      <c r="A142" s="366"/>
      <c r="B142" s="368" t="s">
        <v>173</v>
      </c>
      <c r="C142" s="356">
        <f>但馬!C211</f>
        <v>2517</v>
      </c>
      <c r="D142" s="356">
        <f>但馬!D211</f>
        <v>2664</v>
      </c>
      <c r="E142" s="356">
        <f>但馬!E211</f>
        <v>5341</v>
      </c>
      <c r="F142" s="356">
        <f>但馬!F211</f>
        <v>6178</v>
      </c>
      <c r="G142" s="356">
        <f>但馬!G211</f>
        <v>5993</v>
      </c>
      <c r="H142" s="356">
        <f>但馬!H211</f>
        <v>6578</v>
      </c>
      <c r="I142" s="356">
        <f>但馬!I211</f>
        <v>6503</v>
      </c>
      <c r="J142" s="356">
        <f>但馬!J211</f>
        <v>6494</v>
      </c>
      <c r="K142" s="356">
        <f>但馬!K211</f>
        <v>5723</v>
      </c>
      <c r="L142" s="356">
        <f>但馬!L211</f>
        <v>5192</v>
      </c>
      <c r="M142" s="356">
        <f>但馬!M211</f>
        <v>2606</v>
      </c>
      <c r="N142" s="356">
        <f>但馬!N211</f>
        <v>3509</v>
      </c>
      <c r="O142" s="356">
        <f>但馬!O211</f>
        <v>4570</v>
      </c>
      <c r="P142" s="516">
        <f t="shared" si="290"/>
        <v>30.2</v>
      </c>
    </row>
    <row r="143" spans="1:16" x14ac:dyDescent="0.15">
      <c r="A143" s="367"/>
      <c r="B143" s="369" t="s">
        <v>174</v>
      </c>
      <c r="C143" s="80">
        <f>但馬!C229</f>
        <v>3388</v>
      </c>
      <c r="D143" s="80">
        <f>但馬!D229</f>
        <v>3608</v>
      </c>
      <c r="E143" s="80">
        <f>但馬!E229</f>
        <v>7429</v>
      </c>
      <c r="F143" s="80">
        <f>但馬!F229</f>
        <v>9319</v>
      </c>
      <c r="G143" s="80">
        <f>但馬!G229</f>
        <v>8934</v>
      </c>
      <c r="H143" s="80">
        <f>但馬!H229</f>
        <v>9224</v>
      </c>
      <c r="I143" s="80">
        <f>但馬!I229</f>
        <v>9320</v>
      </c>
      <c r="J143" s="80">
        <f>但馬!J229</f>
        <v>9611</v>
      </c>
      <c r="K143" s="80">
        <f>但馬!K229</f>
        <v>9455</v>
      </c>
      <c r="L143" s="80">
        <f>但馬!L229</f>
        <v>9457</v>
      </c>
      <c r="M143" s="80">
        <f>但馬!M229</f>
        <v>5305</v>
      </c>
      <c r="N143" s="80">
        <f>但馬!N229</f>
        <v>6410</v>
      </c>
      <c r="O143" s="80">
        <f>但馬!O229</f>
        <v>8846</v>
      </c>
      <c r="P143" s="516">
        <f t="shared" si="290"/>
        <v>38</v>
      </c>
    </row>
    <row r="144" spans="1:16" x14ac:dyDescent="0.15">
      <c r="A144" s="366" t="s">
        <v>152</v>
      </c>
      <c r="B144" s="210" t="s">
        <v>265</v>
      </c>
      <c r="C144" s="101">
        <f>SUM(C145:C147)</f>
        <v>12924</v>
      </c>
      <c r="D144" s="101">
        <f t="shared" ref="D144" si="309">SUM(D145:D147)</f>
        <v>13861</v>
      </c>
      <c r="E144" s="101">
        <f t="shared" ref="E144" si="310">SUM(E145:E147)</f>
        <v>15094</v>
      </c>
      <c r="F144" s="101">
        <f t="shared" ref="F144" si="311">SUM(F145:F147)</f>
        <v>16046</v>
      </c>
      <c r="G144" s="101">
        <f t="shared" ref="G144" si="312">SUM(G145:G147)</f>
        <v>14943</v>
      </c>
      <c r="H144" s="101">
        <f t="shared" ref="H144" si="313">SUM(H145:H147)</f>
        <v>16050</v>
      </c>
      <c r="I144" s="101">
        <f t="shared" ref="I144:J144" si="314">SUM(I145:I147)</f>
        <v>18231</v>
      </c>
      <c r="J144" s="101">
        <f t="shared" si="314"/>
        <v>18457</v>
      </c>
      <c r="K144" s="101">
        <f t="shared" ref="K144:L144" si="315">SUM(K145:K147)</f>
        <v>18369</v>
      </c>
      <c r="L144" s="101">
        <f t="shared" si="315"/>
        <v>15627</v>
      </c>
      <c r="M144" s="101">
        <f t="shared" ref="M144:N144" si="316">SUM(M145:M147)</f>
        <v>11463</v>
      </c>
      <c r="N144" s="101">
        <f t="shared" si="316"/>
        <v>12659</v>
      </c>
      <c r="O144" s="101">
        <f t="shared" ref="O144" si="317">SUM(O145:O147)</f>
        <v>15044</v>
      </c>
      <c r="P144" s="515">
        <f t="shared" si="290"/>
        <v>18.8</v>
      </c>
    </row>
    <row r="145" spans="1:16" x14ac:dyDescent="0.15">
      <c r="A145" s="366"/>
      <c r="B145" s="368" t="s">
        <v>172</v>
      </c>
      <c r="C145" s="356">
        <f>但馬!C178</f>
        <v>1837</v>
      </c>
      <c r="D145" s="356">
        <f>但馬!D178</f>
        <v>2324</v>
      </c>
      <c r="E145" s="356">
        <f>但馬!E178</f>
        <v>2419</v>
      </c>
      <c r="F145" s="356">
        <f>但馬!F178</f>
        <v>2598</v>
      </c>
      <c r="G145" s="356">
        <f>但馬!G178</f>
        <v>2498</v>
      </c>
      <c r="H145" s="356">
        <f>但馬!H178</f>
        <v>2795</v>
      </c>
      <c r="I145" s="356">
        <f>但馬!I178</f>
        <v>3437</v>
      </c>
      <c r="J145" s="356">
        <f>但馬!J178</f>
        <v>3735</v>
      </c>
      <c r="K145" s="356">
        <f>但馬!K178</f>
        <v>3904</v>
      </c>
      <c r="L145" s="356">
        <f>但馬!L178</f>
        <v>3418</v>
      </c>
      <c r="M145" s="356">
        <f>但馬!M178</f>
        <v>3127</v>
      </c>
      <c r="N145" s="356">
        <f>但馬!N178</f>
        <v>3470</v>
      </c>
      <c r="O145" s="356">
        <f>但馬!O178</f>
        <v>3502</v>
      </c>
      <c r="P145" s="516">
        <f t="shared" si="290"/>
        <v>0.9</v>
      </c>
    </row>
    <row r="146" spans="1:16" x14ac:dyDescent="0.15">
      <c r="A146" s="366"/>
      <c r="B146" s="368" t="s">
        <v>173</v>
      </c>
      <c r="C146" s="78">
        <f>但馬!C214</f>
        <v>5107</v>
      </c>
      <c r="D146" s="78">
        <f>但馬!D214</f>
        <v>5371</v>
      </c>
      <c r="E146" s="78">
        <f>但馬!E214</f>
        <v>5970</v>
      </c>
      <c r="F146" s="78">
        <f>但馬!F214</f>
        <v>6264</v>
      </c>
      <c r="G146" s="78">
        <f>但馬!G214</f>
        <v>5757</v>
      </c>
      <c r="H146" s="78">
        <f>但馬!H214</f>
        <v>6221</v>
      </c>
      <c r="I146" s="78">
        <f>但馬!I214</f>
        <v>6971</v>
      </c>
      <c r="J146" s="78">
        <f>但馬!J214</f>
        <v>6947</v>
      </c>
      <c r="K146" s="78">
        <f>但馬!K214</f>
        <v>6644</v>
      </c>
      <c r="L146" s="78">
        <f>但馬!L214</f>
        <v>5498</v>
      </c>
      <c r="M146" s="78">
        <f>但馬!M214</f>
        <v>3766</v>
      </c>
      <c r="N146" s="78">
        <f>但馬!N214</f>
        <v>4322</v>
      </c>
      <c r="O146" s="78">
        <f>但馬!O214</f>
        <v>5104</v>
      </c>
      <c r="P146" s="516">
        <f t="shared" si="290"/>
        <v>18.100000000000001</v>
      </c>
    </row>
    <row r="147" spans="1:16" x14ac:dyDescent="0.15">
      <c r="A147" s="367"/>
      <c r="B147" s="369" t="s">
        <v>174</v>
      </c>
      <c r="C147" s="80">
        <f>但馬!C232</f>
        <v>5980</v>
      </c>
      <c r="D147" s="80">
        <f>但馬!D232</f>
        <v>6166</v>
      </c>
      <c r="E147" s="80">
        <f>但馬!E232</f>
        <v>6705</v>
      </c>
      <c r="F147" s="80">
        <f>但馬!F232</f>
        <v>7184</v>
      </c>
      <c r="G147" s="80">
        <f>但馬!G232</f>
        <v>6688</v>
      </c>
      <c r="H147" s="80">
        <f>但馬!H232</f>
        <v>7034</v>
      </c>
      <c r="I147" s="80">
        <f>但馬!I232</f>
        <v>7823</v>
      </c>
      <c r="J147" s="80">
        <f>但馬!J232</f>
        <v>7775</v>
      </c>
      <c r="K147" s="80">
        <f>但馬!K232</f>
        <v>7821</v>
      </c>
      <c r="L147" s="80">
        <f>但馬!L232</f>
        <v>6711</v>
      </c>
      <c r="M147" s="80">
        <f>但馬!M232</f>
        <v>4570</v>
      </c>
      <c r="N147" s="80">
        <f>但馬!N232</f>
        <v>4867</v>
      </c>
      <c r="O147" s="80">
        <f>但馬!O232</f>
        <v>6438</v>
      </c>
      <c r="P147" s="517">
        <f t="shared" si="290"/>
        <v>32.299999999999997</v>
      </c>
    </row>
    <row r="148" spans="1:16" x14ac:dyDescent="0.15">
      <c r="A148" s="366" t="s">
        <v>153</v>
      </c>
      <c r="B148" s="210" t="s">
        <v>265</v>
      </c>
      <c r="C148" s="101">
        <f>SUM(C149:C151)</f>
        <v>10148</v>
      </c>
      <c r="D148" s="101">
        <f t="shared" ref="D148" si="318">SUM(D149:D151)</f>
        <v>9522</v>
      </c>
      <c r="E148" s="101">
        <f t="shared" ref="E148" si="319">SUM(E149:E151)</f>
        <v>11137</v>
      </c>
      <c r="F148" s="101">
        <f t="shared" ref="F148" si="320">SUM(F149:F151)</f>
        <v>11162</v>
      </c>
      <c r="G148" s="101">
        <f t="shared" ref="G148" si="321">SUM(G149:G151)</f>
        <v>10928</v>
      </c>
      <c r="H148" s="101">
        <f t="shared" ref="H148" si="322">SUM(H149:H151)</f>
        <v>12563</v>
      </c>
      <c r="I148" s="101">
        <f t="shared" ref="I148:J148" si="323">SUM(I149:I151)</f>
        <v>13059</v>
      </c>
      <c r="J148" s="101">
        <f t="shared" si="323"/>
        <v>13570</v>
      </c>
      <c r="K148" s="101">
        <f t="shared" ref="K148:L148" si="324">SUM(K149:K151)</f>
        <v>13407</v>
      </c>
      <c r="L148" s="101">
        <f t="shared" si="324"/>
        <v>12787</v>
      </c>
      <c r="M148" s="101">
        <f t="shared" ref="M148:N148" si="325">SUM(M149:M151)</f>
        <v>7192</v>
      </c>
      <c r="N148" s="101">
        <f t="shared" si="325"/>
        <v>8724</v>
      </c>
      <c r="O148" s="101">
        <f t="shared" ref="O148" si="326">SUM(O149:O151)</f>
        <v>11984</v>
      </c>
      <c r="P148" s="516">
        <f t="shared" si="290"/>
        <v>37.4</v>
      </c>
    </row>
    <row r="149" spans="1:16" x14ac:dyDescent="0.15">
      <c r="A149" s="366"/>
      <c r="B149" s="368" t="s">
        <v>172</v>
      </c>
      <c r="C149" s="356">
        <f>但馬!C186</f>
        <v>1210</v>
      </c>
      <c r="D149" s="356">
        <f>但馬!D186</f>
        <v>1293</v>
      </c>
      <c r="E149" s="356">
        <f>但馬!E186</f>
        <v>1773</v>
      </c>
      <c r="F149" s="356">
        <f>但馬!F186</f>
        <v>1842</v>
      </c>
      <c r="G149" s="356">
        <f>但馬!G186</f>
        <v>2069</v>
      </c>
      <c r="H149" s="356">
        <f>但馬!H186</f>
        <v>2259</v>
      </c>
      <c r="I149" s="356">
        <f>但馬!I186</f>
        <v>2320</v>
      </c>
      <c r="J149" s="356">
        <f>但馬!J186</f>
        <v>2567</v>
      </c>
      <c r="K149" s="356">
        <f>但馬!K186</f>
        <v>2797</v>
      </c>
      <c r="L149" s="356">
        <f>但馬!L186</f>
        <v>2673</v>
      </c>
      <c r="M149" s="356">
        <f>但馬!M186</f>
        <v>1903</v>
      </c>
      <c r="N149" s="356">
        <f>但馬!N186</f>
        <v>2217</v>
      </c>
      <c r="O149" s="356">
        <f>但馬!O186</f>
        <v>2784</v>
      </c>
      <c r="P149" s="516">
        <f t="shared" si="290"/>
        <v>25.6</v>
      </c>
    </row>
    <row r="150" spans="1:16" x14ac:dyDescent="0.15">
      <c r="A150" s="366"/>
      <c r="B150" s="368" t="s">
        <v>173</v>
      </c>
      <c r="C150" s="356">
        <f>但馬!C217</f>
        <v>3976</v>
      </c>
      <c r="D150" s="356">
        <f>但馬!D217</f>
        <v>3703</v>
      </c>
      <c r="E150" s="356">
        <f>但馬!E217</f>
        <v>4463</v>
      </c>
      <c r="F150" s="356">
        <f>但馬!F217</f>
        <v>4435</v>
      </c>
      <c r="G150" s="356">
        <f>但馬!G217</f>
        <v>4183</v>
      </c>
      <c r="H150" s="356">
        <f>但馬!H217</f>
        <v>4874</v>
      </c>
      <c r="I150" s="356">
        <f>但馬!I217</f>
        <v>5090</v>
      </c>
      <c r="J150" s="356">
        <f>但馬!J217</f>
        <v>5220</v>
      </c>
      <c r="K150" s="356">
        <f>但馬!K217</f>
        <v>4862</v>
      </c>
      <c r="L150" s="356">
        <f>但馬!L217</f>
        <v>4510</v>
      </c>
      <c r="M150" s="356">
        <f>但馬!M217</f>
        <v>2327</v>
      </c>
      <c r="N150" s="356">
        <f>但馬!N217</f>
        <v>2916</v>
      </c>
      <c r="O150" s="356">
        <f>但馬!O217</f>
        <v>4009</v>
      </c>
      <c r="P150" s="516">
        <f t="shared" si="290"/>
        <v>37.5</v>
      </c>
    </row>
    <row r="151" spans="1:16" x14ac:dyDescent="0.15">
      <c r="A151" s="366" t="s">
        <v>171</v>
      </c>
      <c r="B151" s="368" t="s">
        <v>174</v>
      </c>
      <c r="C151" s="356">
        <f>但馬!C235</f>
        <v>4962</v>
      </c>
      <c r="D151" s="356">
        <f>但馬!D235</f>
        <v>4526</v>
      </c>
      <c r="E151" s="356">
        <f>但馬!E235</f>
        <v>4901</v>
      </c>
      <c r="F151" s="356">
        <f>但馬!F235</f>
        <v>4885</v>
      </c>
      <c r="G151" s="356">
        <f>但馬!G235</f>
        <v>4676</v>
      </c>
      <c r="H151" s="356">
        <f>但馬!H235</f>
        <v>5430</v>
      </c>
      <c r="I151" s="356">
        <f>但馬!I235</f>
        <v>5649</v>
      </c>
      <c r="J151" s="356">
        <f>但馬!J235</f>
        <v>5783</v>
      </c>
      <c r="K151" s="356">
        <f>但馬!K235</f>
        <v>5748</v>
      </c>
      <c r="L151" s="356">
        <f>但馬!L235</f>
        <v>5604</v>
      </c>
      <c r="M151" s="356">
        <f>但馬!M235</f>
        <v>2962</v>
      </c>
      <c r="N151" s="356">
        <f>但馬!N235</f>
        <v>3591</v>
      </c>
      <c r="O151" s="356">
        <f>但馬!O235</f>
        <v>5191</v>
      </c>
      <c r="P151" s="516">
        <f t="shared" si="290"/>
        <v>44.6</v>
      </c>
    </row>
    <row r="152" spans="1:16" x14ac:dyDescent="0.15">
      <c r="A152" s="365" t="s">
        <v>437</v>
      </c>
      <c r="B152" s="208" t="s">
        <v>265</v>
      </c>
      <c r="C152" s="98">
        <f>SUM(C153:C155)</f>
        <v>17559</v>
      </c>
      <c r="D152" s="98">
        <f t="shared" ref="D152" si="327">SUM(D153:D155)</f>
        <v>17735</v>
      </c>
      <c r="E152" s="98">
        <f t="shared" ref="E152" si="328">SUM(E153:E155)</f>
        <v>17016</v>
      </c>
      <c r="F152" s="98">
        <f t="shared" ref="F152" si="329">SUM(F153:F155)</f>
        <v>16131</v>
      </c>
      <c r="G152" s="98">
        <f t="shared" ref="G152" si="330">SUM(G153:G155)</f>
        <v>15231</v>
      </c>
      <c r="H152" s="98">
        <f t="shared" ref="H152" si="331">SUM(H153:H155)</f>
        <v>17213</v>
      </c>
      <c r="I152" s="98">
        <f t="shared" ref="I152:J152" si="332">SUM(I153:I155)</f>
        <v>19198</v>
      </c>
      <c r="J152" s="98">
        <f t="shared" si="332"/>
        <v>20158</v>
      </c>
      <c r="K152" s="98">
        <f t="shared" ref="K152:L152" si="333">SUM(K153:K155)</f>
        <v>19141</v>
      </c>
      <c r="L152" s="98">
        <f t="shared" si="333"/>
        <v>22517</v>
      </c>
      <c r="M152" s="98">
        <f t="shared" ref="M152:N152" si="334">SUM(M153:M155)</f>
        <v>13450</v>
      </c>
      <c r="N152" s="98">
        <f t="shared" si="334"/>
        <v>18697</v>
      </c>
      <c r="O152" s="98">
        <f t="shared" ref="O152" si="335">SUM(O153:O155)</f>
        <v>21667</v>
      </c>
      <c r="P152" s="515">
        <f t="shared" si="290"/>
        <v>15.9</v>
      </c>
    </row>
    <row r="153" spans="1:16" x14ac:dyDescent="0.15">
      <c r="A153" s="366"/>
      <c r="B153" s="368" t="s">
        <v>172</v>
      </c>
      <c r="C153" s="78">
        <f>丹波!C128</f>
        <v>676</v>
      </c>
      <c r="D153" s="78">
        <f>丹波!D128</f>
        <v>641</v>
      </c>
      <c r="E153" s="78">
        <f>丹波!E128</f>
        <v>753</v>
      </c>
      <c r="F153" s="78">
        <f>丹波!F128</f>
        <v>611</v>
      </c>
      <c r="G153" s="78">
        <f>丹波!G128</f>
        <v>728</v>
      </c>
      <c r="H153" s="78">
        <f>丹波!H128</f>
        <v>771</v>
      </c>
      <c r="I153" s="78">
        <f>丹波!I128</f>
        <v>906</v>
      </c>
      <c r="J153" s="78">
        <f>丹波!J128</f>
        <v>1072</v>
      </c>
      <c r="K153" s="78">
        <f>丹波!K128</f>
        <v>1144</v>
      </c>
      <c r="L153" s="78">
        <f>丹波!L128</f>
        <v>1381</v>
      </c>
      <c r="M153" s="78">
        <f>丹波!M128</f>
        <v>870</v>
      </c>
      <c r="N153" s="78">
        <f>丹波!N128</f>
        <v>1222</v>
      </c>
      <c r="O153" s="78">
        <f>丹波!O128</f>
        <v>1217</v>
      </c>
      <c r="P153" s="516">
        <f t="shared" si="290"/>
        <v>-0.4</v>
      </c>
    </row>
    <row r="154" spans="1:16" x14ac:dyDescent="0.15">
      <c r="A154" s="366"/>
      <c r="B154" s="368" t="s">
        <v>173</v>
      </c>
      <c r="C154" s="78">
        <f>丹波!C155</f>
        <v>8248</v>
      </c>
      <c r="D154" s="78">
        <f>丹波!D155</f>
        <v>8395</v>
      </c>
      <c r="E154" s="78">
        <f>丹波!E155</f>
        <v>8071</v>
      </c>
      <c r="F154" s="78">
        <f>丹波!F155</f>
        <v>7583</v>
      </c>
      <c r="G154" s="78">
        <f>丹波!G155</f>
        <v>7032</v>
      </c>
      <c r="H154" s="78">
        <f>丹波!H155</f>
        <v>8112</v>
      </c>
      <c r="I154" s="78">
        <f>丹波!I155</f>
        <v>8988</v>
      </c>
      <c r="J154" s="78">
        <f>丹波!J155</f>
        <v>9386</v>
      </c>
      <c r="K154" s="78">
        <f>丹波!K155</f>
        <v>8398</v>
      </c>
      <c r="L154" s="78">
        <f>丹波!L155</f>
        <v>9507</v>
      </c>
      <c r="M154" s="78">
        <f>丹波!M155</f>
        <v>5488</v>
      </c>
      <c r="N154" s="78">
        <f>丹波!N155</f>
        <v>7894</v>
      </c>
      <c r="O154" s="78">
        <f>丹波!O155</f>
        <v>8866</v>
      </c>
      <c r="P154" s="516">
        <f t="shared" si="290"/>
        <v>12.3</v>
      </c>
    </row>
    <row r="155" spans="1:16" x14ac:dyDescent="0.15">
      <c r="A155" s="367"/>
      <c r="B155" s="369" t="s">
        <v>174</v>
      </c>
      <c r="C155" s="80">
        <f>丹波!C165</f>
        <v>8635</v>
      </c>
      <c r="D155" s="80">
        <f>丹波!D165</f>
        <v>8699</v>
      </c>
      <c r="E155" s="80">
        <f>丹波!E165</f>
        <v>8192</v>
      </c>
      <c r="F155" s="80">
        <f>丹波!F165</f>
        <v>7937</v>
      </c>
      <c r="G155" s="80">
        <f>丹波!G165</f>
        <v>7471</v>
      </c>
      <c r="H155" s="80">
        <f>丹波!H165</f>
        <v>8330</v>
      </c>
      <c r="I155" s="80">
        <f>丹波!I165</f>
        <v>9304</v>
      </c>
      <c r="J155" s="80">
        <f>丹波!J165</f>
        <v>9700</v>
      </c>
      <c r="K155" s="80">
        <f>丹波!K165</f>
        <v>9599</v>
      </c>
      <c r="L155" s="80">
        <f>丹波!L165</f>
        <v>11629</v>
      </c>
      <c r="M155" s="80">
        <f>丹波!M165</f>
        <v>7092</v>
      </c>
      <c r="N155" s="80">
        <f>丹波!N165</f>
        <v>9581</v>
      </c>
      <c r="O155" s="80">
        <f>丹波!O165</f>
        <v>11584</v>
      </c>
      <c r="P155" s="517">
        <f t="shared" si="290"/>
        <v>20.9</v>
      </c>
    </row>
    <row r="156" spans="1:16" x14ac:dyDescent="0.15">
      <c r="A156" s="366" t="s">
        <v>154</v>
      </c>
      <c r="B156" s="210" t="s">
        <v>265</v>
      </c>
      <c r="C156" s="99">
        <f>SUM(C157:C159)</f>
        <v>14510</v>
      </c>
      <c r="D156" s="99">
        <f t="shared" ref="D156" si="336">SUM(D157:D159)</f>
        <v>14384</v>
      </c>
      <c r="E156" s="99">
        <f t="shared" ref="E156" si="337">SUM(E157:E159)</f>
        <v>15097</v>
      </c>
      <c r="F156" s="99">
        <f t="shared" ref="F156" si="338">SUM(F157:F159)</f>
        <v>14579</v>
      </c>
      <c r="G156" s="99">
        <f t="shared" ref="G156" si="339">SUM(G157:G159)</f>
        <v>13143</v>
      </c>
      <c r="H156" s="99">
        <f t="shared" ref="H156" si="340">SUM(H157:H159)</f>
        <v>15144</v>
      </c>
      <c r="I156" s="99">
        <f t="shared" ref="I156:J156" si="341">SUM(I157:I159)</f>
        <v>16423</v>
      </c>
      <c r="J156" s="99">
        <f t="shared" si="341"/>
        <v>17524</v>
      </c>
      <c r="K156" s="99">
        <f t="shared" ref="K156:L156" si="342">SUM(K157:K159)</f>
        <v>17773</v>
      </c>
      <c r="L156" s="99">
        <f t="shared" si="342"/>
        <v>17883</v>
      </c>
      <c r="M156" s="99">
        <f t="shared" ref="M156:N156" si="343">SUM(M157:M159)</f>
        <v>10277</v>
      </c>
      <c r="N156" s="99">
        <f t="shared" si="343"/>
        <v>14029</v>
      </c>
      <c r="O156" s="99">
        <f t="shared" ref="O156" si="344">SUM(O157:O159)</f>
        <v>16715</v>
      </c>
      <c r="P156" s="516">
        <f t="shared" si="290"/>
        <v>19.100000000000001</v>
      </c>
    </row>
    <row r="157" spans="1:16" x14ac:dyDescent="0.15">
      <c r="A157" s="366"/>
      <c r="B157" s="368" t="s">
        <v>172</v>
      </c>
      <c r="C157" s="78">
        <f>丹波!C136</f>
        <v>644</v>
      </c>
      <c r="D157" s="78">
        <f>丹波!D136</f>
        <v>618</v>
      </c>
      <c r="E157" s="78">
        <f>丹波!E136</f>
        <v>735</v>
      </c>
      <c r="F157" s="78">
        <f>丹波!F136</f>
        <v>642</v>
      </c>
      <c r="G157" s="78">
        <f>丹波!G136</f>
        <v>699</v>
      </c>
      <c r="H157" s="78">
        <f>丹波!H136</f>
        <v>741</v>
      </c>
      <c r="I157" s="78">
        <f>丹波!I136</f>
        <v>898</v>
      </c>
      <c r="J157" s="78">
        <f>丹波!J136</f>
        <v>1040</v>
      </c>
      <c r="K157" s="78">
        <f>丹波!K136</f>
        <v>1192</v>
      </c>
      <c r="L157" s="78">
        <f>丹波!L136</f>
        <v>1128</v>
      </c>
      <c r="M157" s="78">
        <f>丹波!M136</f>
        <v>548</v>
      </c>
      <c r="N157" s="78">
        <f>丹波!N136</f>
        <v>922</v>
      </c>
      <c r="O157" s="78">
        <f>丹波!O136</f>
        <v>951</v>
      </c>
      <c r="P157" s="516">
        <f t="shared" si="290"/>
        <v>3.1</v>
      </c>
    </row>
    <row r="158" spans="1:16" x14ac:dyDescent="0.15">
      <c r="A158" s="366"/>
      <c r="B158" s="368" t="s">
        <v>173</v>
      </c>
      <c r="C158" s="78">
        <f>丹波!C158</f>
        <v>6715</v>
      </c>
      <c r="D158" s="78">
        <f>丹波!D158</f>
        <v>6756</v>
      </c>
      <c r="E158" s="78">
        <f>丹波!E158</f>
        <v>7081</v>
      </c>
      <c r="F158" s="78">
        <f>丹波!F158</f>
        <v>6778</v>
      </c>
      <c r="G158" s="78">
        <f>丹波!G158</f>
        <v>6006</v>
      </c>
      <c r="H158" s="78">
        <f>丹波!H158</f>
        <v>7037</v>
      </c>
      <c r="I158" s="78">
        <f>丹波!I158</f>
        <v>7568</v>
      </c>
      <c r="J158" s="78">
        <f>丹波!J158</f>
        <v>8023</v>
      </c>
      <c r="K158" s="78">
        <f>丹波!K158</f>
        <v>7684</v>
      </c>
      <c r="L158" s="78">
        <f>丹波!L158</f>
        <v>7620</v>
      </c>
      <c r="M158" s="78">
        <f>丹波!M158</f>
        <v>4273</v>
      </c>
      <c r="N158" s="78">
        <f>丹波!N158</f>
        <v>6038</v>
      </c>
      <c r="O158" s="78">
        <f>丹波!O158</f>
        <v>6966</v>
      </c>
      <c r="P158" s="516">
        <f t="shared" si="290"/>
        <v>15.4</v>
      </c>
    </row>
    <row r="159" spans="1:16" x14ac:dyDescent="0.15">
      <c r="A159" s="367" t="s">
        <v>171</v>
      </c>
      <c r="B159" s="369" t="s">
        <v>174</v>
      </c>
      <c r="C159" s="80">
        <f>丹波!C168</f>
        <v>7151</v>
      </c>
      <c r="D159" s="80">
        <f>丹波!D168</f>
        <v>7010</v>
      </c>
      <c r="E159" s="80">
        <f>丹波!E168</f>
        <v>7281</v>
      </c>
      <c r="F159" s="80">
        <f>丹波!F168</f>
        <v>7159</v>
      </c>
      <c r="G159" s="80">
        <f>丹波!G168</f>
        <v>6438</v>
      </c>
      <c r="H159" s="80">
        <f>丹波!H168</f>
        <v>7366</v>
      </c>
      <c r="I159" s="80">
        <f>丹波!I168</f>
        <v>7957</v>
      </c>
      <c r="J159" s="80">
        <f>丹波!J168</f>
        <v>8461</v>
      </c>
      <c r="K159" s="80">
        <f>丹波!K168</f>
        <v>8897</v>
      </c>
      <c r="L159" s="80">
        <f>丹波!L168</f>
        <v>9135</v>
      </c>
      <c r="M159" s="80">
        <f>丹波!M168</f>
        <v>5456</v>
      </c>
      <c r="N159" s="80">
        <f>丹波!N168</f>
        <v>7069</v>
      </c>
      <c r="O159" s="80">
        <f>丹波!O168</f>
        <v>8798</v>
      </c>
      <c r="P159" s="516">
        <f t="shared" si="290"/>
        <v>24.5</v>
      </c>
    </row>
    <row r="160" spans="1:16" x14ac:dyDescent="0.15">
      <c r="A160" s="365" t="s">
        <v>155</v>
      </c>
      <c r="B160" s="208" t="s">
        <v>265</v>
      </c>
      <c r="C160" s="98">
        <f>SUM(C161:C163)</f>
        <v>19291</v>
      </c>
      <c r="D160" s="98">
        <f t="shared" ref="D160:I160" si="345">SUM(D161:D163)</f>
        <v>19688</v>
      </c>
      <c r="E160" s="98">
        <f t="shared" si="345"/>
        <v>21110</v>
      </c>
      <c r="F160" s="98">
        <f t="shared" si="345"/>
        <v>19743</v>
      </c>
      <c r="G160" s="98">
        <f t="shared" si="345"/>
        <v>20384</v>
      </c>
      <c r="H160" s="98">
        <f t="shared" si="345"/>
        <v>25130</v>
      </c>
      <c r="I160" s="98">
        <f t="shared" si="345"/>
        <v>25695</v>
      </c>
      <c r="J160" s="98">
        <f t="shared" ref="J160" si="346">SUM(J161:J163)</f>
        <v>27692</v>
      </c>
      <c r="K160" s="98">
        <f t="shared" ref="K160:L160" si="347">SUM(K161:K163)</f>
        <v>27635</v>
      </c>
      <c r="L160" s="98">
        <f t="shared" si="347"/>
        <v>27142</v>
      </c>
      <c r="M160" s="98">
        <f t="shared" ref="M160:N160" si="348">SUM(M161:M163)</f>
        <v>16457</v>
      </c>
      <c r="N160" s="98">
        <f t="shared" si="348"/>
        <v>25461</v>
      </c>
      <c r="O160" s="98">
        <f t="shared" ref="O160" si="349">SUM(O161:O163)</f>
        <v>27872</v>
      </c>
      <c r="P160" s="515">
        <f t="shared" si="290"/>
        <v>9.5</v>
      </c>
    </row>
    <row r="161" spans="1:16" x14ac:dyDescent="0.15">
      <c r="A161" s="366"/>
      <c r="B161" s="368" t="s">
        <v>172</v>
      </c>
      <c r="C161" s="78">
        <f>淡路!C136</f>
        <v>3524</v>
      </c>
      <c r="D161" s="78">
        <f>淡路!D136</f>
        <v>3854</v>
      </c>
      <c r="E161" s="78">
        <f>淡路!E136</f>
        <v>4585</v>
      </c>
      <c r="F161" s="78">
        <f>淡路!F136</f>
        <v>4322</v>
      </c>
      <c r="G161" s="78">
        <f>淡路!G136</f>
        <v>5257</v>
      </c>
      <c r="H161" s="78">
        <f>淡路!H136</f>
        <v>5930</v>
      </c>
      <c r="I161" s="78">
        <f>淡路!I136</f>
        <v>6094</v>
      </c>
      <c r="J161" s="78">
        <f>淡路!J136</f>
        <v>6682</v>
      </c>
      <c r="K161" s="78">
        <f>淡路!K136</f>
        <v>7578</v>
      </c>
      <c r="L161" s="78">
        <f>淡路!L136</f>
        <v>7326</v>
      </c>
      <c r="M161" s="78">
        <f>淡路!M136</f>
        <v>5568</v>
      </c>
      <c r="N161" s="78">
        <f>淡路!N136</f>
        <v>9611</v>
      </c>
      <c r="O161" s="78">
        <f>淡路!O136</f>
        <v>9033</v>
      </c>
      <c r="P161" s="516">
        <f t="shared" si="290"/>
        <v>-6</v>
      </c>
    </row>
    <row r="162" spans="1:16" x14ac:dyDescent="0.15">
      <c r="A162" s="366"/>
      <c r="B162" s="368" t="s">
        <v>173</v>
      </c>
      <c r="C162" s="78">
        <f>淡路!C171</f>
        <v>8759</v>
      </c>
      <c r="D162" s="78">
        <f>淡路!D171</f>
        <v>8779</v>
      </c>
      <c r="E162" s="78">
        <f>淡路!E171</f>
        <v>9120</v>
      </c>
      <c r="F162" s="78">
        <f>淡路!F171</f>
        <v>8665</v>
      </c>
      <c r="G162" s="78">
        <f>淡路!G171</f>
        <v>8759</v>
      </c>
      <c r="H162" s="78">
        <f>淡路!H171</f>
        <v>10775</v>
      </c>
      <c r="I162" s="78">
        <f>淡路!I171</f>
        <v>11161</v>
      </c>
      <c r="J162" s="78">
        <f>淡路!J171</f>
        <v>12098</v>
      </c>
      <c r="K162" s="78">
        <f>淡路!K171</f>
        <v>11604</v>
      </c>
      <c r="L162" s="78">
        <f>淡路!L171</f>
        <v>11888</v>
      </c>
      <c r="M162" s="78">
        <f>淡路!M171</f>
        <v>6553</v>
      </c>
      <c r="N162" s="78">
        <f>淡路!N171</f>
        <v>10000</v>
      </c>
      <c r="O162" s="78">
        <f>淡路!O171</f>
        <v>11365</v>
      </c>
      <c r="P162" s="516">
        <f t="shared" si="290"/>
        <v>13.7</v>
      </c>
    </row>
    <row r="163" spans="1:16" x14ac:dyDescent="0.15">
      <c r="A163" s="367"/>
      <c r="B163" s="369" t="s">
        <v>174</v>
      </c>
      <c r="C163" s="80">
        <f>淡路!C183</f>
        <v>7008</v>
      </c>
      <c r="D163" s="80">
        <f>淡路!D183</f>
        <v>7055</v>
      </c>
      <c r="E163" s="80">
        <f>淡路!E183</f>
        <v>7405</v>
      </c>
      <c r="F163" s="80">
        <f>淡路!F183</f>
        <v>6756</v>
      </c>
      <c r="G163" s="80">
        <f>淡路!G183</f>
        <v>6368</v>
      </c>
      <c r="H163" s="80">
        <f>淡路!H183</f>
        <v>8425</v>
      </c>
      <c r="I163" s="80">
        <f>淡路!I183</f>
        <v>8440</v>
      </c>
      <c r="J163" s="80">
        <f>淡路!J183</f>
        <v>8912</v>
      </c>
      <c r="K163" s="80">
        <f>淡路!K183</f>
        <v>8453</v>
      </c>
      <c r="L163" s="80">
        <f>淡路!L183</f>
        <v>7928</v>
      </c>
      <c r="M163" s="80">
        <f>淡路!M183</f>
        <v>4336</v>
      </c>
      <c r="N163" s="80">
        <f>淡路!N183</f>
        <v>5850</v>
      </c>
      <c r="O163" s="80">
        <f>淡路!O183</f>
        <v>7474</v>
      </c>
      <c r="P163" s="517">
        <f t="shared" si="290"/>
        <v>27.8</v>
      </c>
    </row>
    <row r="164" spans="1:16" x14ac:dyDescent="0.15">
      <c r="A164" s="366" t="s">
        <v>156</v>
      </c>
      <c r="B164" s="210" t="s">
        <v>265</v>
      </c>
      <c r="C164" s="99">
        <f>SUM(C165:C167)</f>
        <v>29834</v>
      </c>
      <c r="D164" s="99">
        <f t="shared" ref="D164" si="350">SUM(D165:D167)</f>
        <v>28963</v>
      </c>
      <c r="E164" s="99">
        <f t="shared" ref="E164" si="351">SUM(E165:E167)</f>
        <v>30568</v>
      </c>
      <c r="F164" s="99">
        <f t="shared" ref="F164" si="352">SUM(F165:F167)</f>
        <v>29963</v>
      </c>
      <c r="G164" s="99">
        <f t="shared" ref="G164" si="353">SUM(G165:G167)</f>
        <v>24802</v>
      </c>
      <c r="H164" s="99">
        <f t="shared" ref="H164" si="354">SUM(H165:H167)</f>
        <v>29918</v>
      </c>
      <c r="I164" s="99">
        <f t="shared" ref="I164:J164" si="355">SUM(I165:I167)</f>
        <v>32144</v>
      </c>
      <c r="J164" s="99">
        <f t="shared" si="355"/>
        <v>31714</v>
      </c>
      <c r="K164" s="99">
        <f t="shared" ref="K164:L164" si="356">SUM(K165:K167)</f>
        <v>28708</v>
      </c>
      <c r="L164" s="99">
        <f t="shared" si="356"/>
        <v>28546</v>
      </c>
      <c r="M164" s="99">
        <f t="shared" ref="M164:N164" si="357">SUM(M165:M167)</f>
        <v>13474</v>
      </c>
      <c r="N164" s="99">
        <f t="shared" si="357"/>
        <v>20013</v>
      </c>
      <c r="O164" s="99">
        <f t="shared" ref="O164" si="358">SUM(O165:O167)</f>
        <v>30676</v>
      </c>
      <c r="P164" s="516">
        <f t="shared" si="290"/>
        <v>53.3</v>
      </c>
    </row>
    <row r="165" spans="1:16" x14ac:dyDescent="0.15">
      <c r="A165" s="366"/>
      <c r="B165" s="368" t="s">
        <v>172</v>
      </c>
      <c r="C165" s="78">
        <f>淡路!C144</f>
        <v>3013</v>
      </c>
      <c r="D165" s="78">
        <f>淡路!D144</f>
        <v>3084</v>
      </c>
      <c r="E165" s="78">
        <f>淡路!E144</f>
        <v>3774</v>
      </c>
      <c r="F165" s="78">
        <f>淡路!F144</f>
        <v>3447</v>
      </c>
      <c r="G165" s="78">
        <f>淡路!G144</f>
        <v>3164</v>
      </c>
      <c r="H165" s="78">
        <f>淡路!H144</f>
        <v>4022</v>
      </c>
      <c r="I165" s="78">
        <f>淡路!I144</f>
        <v>4420</v>
      </c>
      <c r="J165" s="78">
        <f>淡路!J144</f>
        <v>4655</v>
      </c>
      <c r="K165" s="78">
        <f>淡路!K144</f>
        <v>4268</v>
      </c>
      <c r="L165" s="78">
        <f>淡路!L144</f>
        <v>4265</v>
      </c>
      <c r="M165" s="78">
        <f>淡路!M144</f>
        <v>2416</v>
      </c>
      <c r="N165" s="78">
        <f>淡路!N144</f>
        <v>3844</v>
      </c>
      <c r="O165" s="78">
        <f>淡路!O144</f>
        <v>5235</v>
      </c>
      <c r="P165" s="516">
        <f t="shared" si="290"/>
        <v>36.200000000000003</v>
      </c>
    </row>
    <row r="166" spans="1:16" x14ac:dyDescent="0.15">
      <c r="A166" s="366"/>
      <c r="B166" s="368" t="s">
        <v>173</v>
      </c>
      <c r="C166" s="78">
        <f>淡路!C174</f>
        <v>13270</v>
      </c>
      <c r="D166" s="78">
        <f>淡路!D174</f>
        <v>12879</v>
      </c>
      <c r="E166" s="78">
        <f>淡路!E174</f>
        <v>13386</v>
      </c>
      <c r="F166" s="78">
        <f>淡路!F174</f>
        <v>13166</v>
      </c>
      <c r="G166" s="78">
        <f>淡路!G174</f>
        <v>10784</v>
      </c>
      <c r="H166" s="78">
        <f>淡路!H174</f>
        <v>12871</v>
      </c>
      <c r="I166" s="78">
        <f>淡路!I174</f>
        <v>13788</v>
      </c>
      <c r="J166" s="78">
        <f>淡路!J174</f>
        <v>13618</v>
      </c>
      <c r="K166" s="78">
        <f>淡路!K174</f>
        <v>11830</v>
      </c>
      <c r="L166" s="78">
        <f>淡路!L174</f>
        <v>11829</v>
      </c>
      <c r="M166" s="78">
        <f>淡路!M174</f>
        <v>5254</v>
      </c>
      <c r="N166" s="78">
        <f>淡路!N174</f>
        <v>7879</v>
      </c>
      <c r="O166" s="78">
        <f>淡路!O174</f>
        <v>11955</v>
      </c>
      <c r="P166" s="516">
        <f t="shared" si="290"/>
        <v>51.7</v>
      </c>
    </row>
    <row r="167" spans="1:16" x14ac:dyDescent="0.15">
      <c r="A167" s="367"/>
      <c r="B167" s="369" t="s">
        <v>174</v>
      </c>
      <c r="C167" s="80">
        <f>淡路!C186</f>
        <v>13551</v>
      </c>
      <c r="D167" s="80">
        <f>淡路!D186</f>
        <v>13000</v>
      </c>
      <c r="E167" s="80">
        <f>淡路!E186</f>
        <v>13408</v>
      </c>
      <c r="F167" s="80">
        <f>淡路!F186</f>
        <v>13350</v>
      </c>
      <c r="G167" s="80">
        <f>淡路!G186</f>
        <v>10854</v>
      </c>
      <c r="H167" s="80">
        <f>淡路!H186</f>
        <v>13025</v>
      </c>
      <c r="I167" s="80">
        <f>淡路!I186</f>
        <v>13936</v>
      </c>
      <c r="J167" s="80">
        <f>淡路!J186</f>
        <v>13441</v>
      </c>
      <c r="K167" s="80">
        <f>淡路!K186</f>
        <v>12610</v>
      </c>
      <c r="L167" s="80">
        <f>淡路!L186</f>
        <v>12452</v>
      </c>
      <c r="M167" s="80">
        <f>淡路!M186</f>
        <v>5804</v>
      </c>
      <c r="N167" s="80">
        <f>淡路!N186</f>
        <v>8290</v>
      </c>
      <c r="O167" s="80">
        <f>淡路!O186</f>
        <v>13486</v>
      </c>
      <c r="P167" s="516">
        <f t="shared" si="290"/>
        <v>62.7</v>
      </c>
    </row>
    <row r="168" spans="1:16" x14ac:dyDescent="0.15">
      <c r="A168" s="366" t="s">
        <v>157</v>
      </c>
      <c r="B168" s="210" t="s">
        <v>265</v>
      </c>
      <c r="C168" s="99">
        <f>SUM(C169:C171)</f>
        <v>45847</v>
      </c>
      <c r="D168" s="99">
        <f t="shared" ref="D168" si="359">SUM(D169:D171)</f>
        <v>43067</v>
      </c>
      <c r="E168" s="99">
        <f t="shared" ref="E168" si="360">SUM(E169:E171)</f>
        <v>43810</v>
      </c>
      <c r="F168" s="99">
        <f t="shared" ref="F168" si="361">SUM(F169:F171)</f>
        <v>43519</v>
      </c>
      <c r="G168" s="99">
        <f t="shared" ref="G168" si="362">SUM(G169:G171)</f>
        <v>51157</v>
      </c>
      <c r="H168" s="99">
        <f t="shared" ref="H168" si="363">SUM(H169:H171)</f>
        <v>60828</v>
      </c>
      <c r="I168" s="99">
        <f t="shared" ref="I168:J168" si="364">SUM(I169:I171)</f>
        <v>59737</v>
      </c>
      <c r="J168" s="99">
        <f t="shared" si="364"/>
        <v>62076</v>
      </c>
      <c r="K168" s="99">
        <f t="shared" ref="K168:L168" si="365">SUM(K169:K171)</f>
        <v>58955</v>
      </c>
      <c r="L168" s="99">
        <f t="shared" si="365"/>
        <v>60151</v>
      </c>
      <c r="M168" s="99">
        <f t="shared" ref="M168:N168" si="366">SUM(M169:M171)</f>
        <v>33769</v>
      </c>
      <c r="N168" s="99">
        <f t="shared" si="366"/>
        <v>47996</v>
      </c>
      <c r="O168" s="99">
        <f t="shared" ref="O168" si="367">SUM(O169:O171)</f>
        <v>67590</v>
      </c>
      <c r="P168" s="515">
        <f t="shared" si="290"/>
        <v>40.799999999999997</v>
      </c>
    </row>
    <row r="169" spans="1:16" x14ac:dyDescent="0.15">
      <c r="A169" s="366"/>
      <c r="B169" s="368" t="s">
        <v>172</v>
      </c>
      <c r="C169" s="78">
        <f>淡路!C152</f>
        <v>1435</v>
      </c>
      <c r="D169" s="78">
        <f>淡路!D152</f>
        <v>1530</v>
      </c>
      <c r="E169" s="78">
        <f>淡路!E152</f>
        <v>1676</v>
      </c>
      <c r="F169" s="78">
        <f>淡路!F152</f>
        <v>1608</v>
      </c>
      <c r="G169" s="78">
        <f>淡路!G152</f>
        <v>1713</v>
      </c>
      <c r="H169" s="78">
        <f>淡路!H152</f>
        <v>2035</v>
      </c>
      <c r="I169" s="78">
        <f>淡路!I152</f>
        <v>2109</v>
      </c>
      <c r="J169" s="78">
        <f>淡路!J152</f>
        <v>2288</v>
      </c>
      <c r="K169" s="78">
        <f>淡路!K152</f>
        <v>2511</v>
      </c>
      <c r="L169" s="78">
        <f>淡路!L152</f>
        <v>2232</v>
      </c>
      <c r="M169" s="78">
        <f>淡路!M152</f>
        <v>1693</v>
      </c>
      <c r="N169" s="78">
        <f>淡路!N152</f>
        <v>2320</v>
      </c>
      <c r="O169" s="78">
        <f>淡路!O152</f>
        <v>3377</v>
      </c>
      <c r="P169" s="516">
        <f t="shared" si="290"/>
        <v>45.6</v>
      </c>
    </row>
    <row r="170" spans="1:16" x14ac:dyDescent="0.15">
      <c r="A170" s="366"/>
      <c r="B170" s="368" t="s">
        <v>173</v>
      </c>
      <c r="C170" s="78">
        <f>淡路!C177</f>
        <v>19202</v>
      </c>
      <c r="D170" s="78">
        <f>淡路!D177</f>
        <v>18022</v>
      </c>
      <c r="E170" s="78">
        <f>淡路!E177</f>
        <v>18601</v>
      </c>
      <c r="F170" s="78">
        <f>淡路!F177</f>
        <v>17966</v>
      </c>
      <c r="G170" s="78">
        <f>淡路!G177</f>
        <v>21401</v>
      </c>
      <c r="H170" s="78">
        <f>淡路!H177</f>
        <v>26138</v>
      </c>
      <c r="I170" s="78">
        <f>淡路!I177</f>
        <v>25414</v>
      </c>
      <c r="J170" s="78">
        <f>淡路!J177</f>
        <v>26115</v>
      </c>
      <c r="K170" s="78">
        <f>淡路!K177</f>
        <v>23021</v>
      </c>
      <c r="L170" s="78">
        <f>淡路!L177</f>
        <v>22050</v>
      </c>
      <c r="M170" s="78">
        <f>淡路!M177</f>
        <v>11602</v>
      </c>
      <c r="N170" s="78">
        <f>淡路!N177</f>
        <v>17147</v>
      </c>
      <c r="O170" s="78">
        <f>淡路!O177</f>
        <v>23768</v>
      </c>
      <c r="P170" s="516">
        <f t="shared" si="290"/>
        <v>38.6</v>
      </c>
    </row>
    <row r="171" spans="1:16" x14ac:dyDescent="0.15">
      <c r="A171" s="367"/>
      <c r="B171" s="369" t="s">
        <v>174</v>
      </c>
      <c r="C171" s="80">
        <f>淡路!C189</f>
        <v>25210</v>
      </c>
      <c r="D171" s="80">
        <f>淡路!D189</f>
        <v>23515</v>
      </c>
      <c r="E171" s="80">
        <f>淡路!E189</f>
        <v>23533</v>
      </c>
      <c r="F171" s="80">
        <f>淡路!F189</f>
        <v>23945</v>
      </c>
      <c r="G171" s="80">
        <f>淡路!G189</f>
        <v>28043</v>
      </c>
      <c r="H171" s="80">
        <f>淡路!H189</f>
        <v>32655</v>
      </c>
      <c r="I171" s="80">
        <f>淡路!I189</f>
        <v>32214</v>
      </c>
      <c r="J171" s="80">
        <f>淡路!J189</f>
        <v>33673</v>
      </c>
      <c r="K171" s="80">
        <f>淡路!K189</f>
        <v>33423</v>
      </c>
      <c r="L171" s="80">
        <f>淡路!L189</f>
        <v>35869</v>
      </c>
      <c r="M171" s="80">
        <f>淡路!M189</f>
        <v>20474</v>
      </c>
      <c r="N171" s="80">
        <f>淡路!N189</f>
        <v>28529</v>
      </c>
      <c r="O171" s="80">
        <f>淡路!O189</f>
        <v>40445</v>
      </c>
      <c r="P171" s="517">
        <f t="shared" si="290"/>
        <v>41.8</v>
      </c>
    </row>
    <row r="172" spans="1:16" x14ac:dyDescent="0.15">
      <c r="A172" s="31" t="s">
        <v>2190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</row>
    <row r="174" spans="1:16" x14ac:dyDescent="0.15">
      <c r="B174" s="120" t="s">
        <v>479</v>
      </c>
      <c r="C174" s="59">
        <f>C4</f>
        <v>994382</v>
      </c>
      <c r="D174" s="59">
        <f t="shared" ref="D174:L174" si="368">D4</f>
        <v>996948</v>
      </c>
      <c r="E174" s="59">
        <f t="shared" si="368"/>
        <v>1001299</v>
      </c>
      <c r="F174" s="59">
        <f t="shared" si="368"/>
        <v>1035737</v>
      </c>
      <c r="G174" s="59">
        <f t="shared" si="368"/>
        <v>993059</v>
      </c>
      <c r="H174" s="59">
        <f t="shared" si="368"/>
        <v>1173797</v>
      </c>
      <c r="I174" s="59">
        <f t="shared" si="368"/>
        <v>1225568</v>
      </c>
      <c r="J174" s="59">
        <f t="shared" si="368"/>
        <v>1283752</v>
      </c>
      <c r="K174" s="59">
        <f t="shared" si="368"/>
        <v>1236104</v>
      </c>
      <c r="L174" s="59">
        <f t="shared" si="368"/>
        <v>1231044</v>
      </c>
      <c r="M174" s="59">
        <f t="shared" ref="M174:N174" si="369">M4</f>
        <v>625734</v>
      </c>
      <c r="N174" s="59">
        <f t="shared" si="369"/>
        <v>822919.92668599996</v>
      </c>
      <c r="O174" s="59">
        <f t="shared" ref="O174" si="370">O4</f>
        <v>1142730.063817</v>
      </c>
      <c r="P174" s="515">
        <f t="shared" ref="P174:P184" si="371">ROUND((N174-M174)/M174*100,1)</f>
        <v>31.5</v>
      </c>
    </row>
    <row r="175" spans="1:16" x14ac:dyDescent="0.15">
      <c r="B175" s="130" t="s">
        <v>480</v>
      </c>
      <c r="C175" s="68">
        <f>C8</f>
        <v>270391</v>
      </c>
      <c r="D175" s="68">
        <f t="shared" ref="D175:L175" si="372">D8</f>
        <v>272182</v>
      </c>
      <c r="E175" s="68">
        <f t="shared" si="372"/>
        <v>282956</v>
      </c>
      <c r="F175" s="68">
        <f t="shared" si="372"/>
        <v>303144</v>
      </c>
      <c r="G175" s="68">
        <f t="shared" si="372"/>
        <v>297367</v>
      </c>
      <c r="H175" s="68">
        <f t="shared" si="372"/>
        <v>341858</v>
      </c>
      <c r="I175" s="68">
        <f t="shared" si="372"/>
        <v>360723</v>
      </c>
      <c r="J175" s="68">
        <f t="shared" si="372"/>
        <v>403169</v>
      </c>
      <c r="K175" s="68">
        <f t="shared" si="372"/>
        <v>352004</v>
      </c>
      <c r="L175" s="68">
        <f t="shared" si="372"/>
        <v>356572</v>
      </c>
      <c r="M175" s="68">
        <f t="shared" ref="M175:N175" si="373">M8</f>
        <v>156789</v>
      </c>
      <c r="N175" s="68">
        <f t="shared" si="373"/>
        <v>172788.92668599999</v>
      </c>
      <c r="O175" s="68">
        <f t="shared" ref="O175" si="374">O8</f>
        <v>283560.06381700002</v>
      </c>
      <c r="P175" s="516">
        <f t="shared" si="371"/>
        <v>10.199999999999999</v>
      </c>
    </row>
    <row r="176" spans="1:16" x14ac:dyDescent="0.15">
      <c r="B176" s="130" t="s">
        <v>481</v>
      </c>
      <c r="C176" s="68">
        <f>C12+C16+C20</f>
        <v>99312</v>
      </c>
      <c r="D176" s="68">
        <f t="shared" ref="D176:L176" si="375">D12+D16+D20</f>
        <v>95055</v>
      </c>
      <c r="E176" s="68">
        <f t="shared" si="375"/>
        <v>92174</v>
      </c>
      <c r="F176" s="68">
        <f t="shared" si="375"/>
        <v>98911</v>
      </c>
      <c r="G176" s="68">
        <f t="shared" si="375"/>
        <v>94176</v>
      </c>
      <c r="H176" s="68">
        <f t="shared" si="375"/>
        <v>107778</v>
      </c>
      <c r="I176" s="68">
        <f t="shared" si="375"/>
        <v>117058</v>
      </c>
      <c r="J176" s="68">
        <f t="shared" si="375"/>
        <v>118241</v>
      </c>
      <c r="K176" s="68">
        <f t="shared" si="375"/>
        <v>120168</v>
      </c>
      <c r="L176" s="68">
        <f t="shared" si="375"/>
        <v>122641</v>
      </c>
      <c r="M176" s="68">
        <f t="shared" ref="M176:N176" si="376">M12+M16+M20</f>
        <v>59500</v>
      </c>
      <c r="N176" s="68">
        <f t="shared" si="376"/>
        <v>86114</v>
      </c>
      <c r="O176" s="68">
        <f t="shared" ref="O176" si="377">O12+O16+O20</f>
        <v>118340</v>
      </c>
      <c r="P176" s="516">
        <f t="shared" si="371"/>
        <v>44.7</v>
      </c>
    </row>
    <row r="177" spans="2:16" x14ac:dyDescent="0.15">
      <c r="B177" s="130" t="s">
        <v>482</v>
      </c>
      <c r="C177" s="68">
        <f>C24+C28+C32+C36+C40</f>
        <v>115729</v>
      </c>
      <c r="D177" s="68">
        <f t="shared" ref="D177:L177" si="378">D24+D28+D32+D36+D40</f>
        <v>112406</v>
      </c>
      <c r="E177" s="68">
        <f t="shared" si="378"/>
        <v>108705</v>
      </c>
      <c r="F177" s="68">
        <f t="shared" si="378"/>
        <v>109623</v>
      </c>
      <c r="G177" s="68">
        <f t="shared" si="378"/>
        <v>104419</v>
      </c>
      <c r="H177" s="68">
        <f t="shared" si="378"/>
        <v>119304</v>
      </c>
      <c r="I177" s="68">
        <f t="shared" si="378"/>
        <v>124985</v>
      </c>
      <c r="J177" s="68">
        <f t="shared" si="378"/>
        <v>128927</v>
      </c>
      <c r="K177" s="68">
        <f t="shared" si="378"/>
        <v>145691</v>
      </c>
      <c r="L177" s="68">
        <f t="shared" si="378"/>
        <v>141410</v>
      </c>
      <c r="M177" s="68">
        <f t="shared" ref="M177:N177" si="379">M24+M28+M32+M36+M40</f>
        <v>77672</v>
      </c>
      <c r="N177" s="68">
        <f t="shared" si="379"/>
        <v>114350</v>
      </c>
      <c r="O177" s="68">
        <f t="shared" ref="O177" si="380">O24+O28+O32+O36+O40</f>
        <v>138928</v>
      </c>
      <c r="P177" s="516">
        <f t="shared" si="371"/>
        <v>47.2</v>
      </c>
    </row>
    <row r="178" spans="2:16" x14ac:dyDescent="0.15">
      <c r="B178" s="130" t="s">
        <v>483</v>
      </c>
      <c r="C178" s="68">
        <f>C44+C48+C52+C56+C60</f>
        <v>65895</v>
      </c>
      <c r="D178" s="68">
        <f t="shared" ref="D178:L178" si="381">D44+D48+D52+D56+D60</f>
        <v>63867</v>
      </c>
      <c r="E178" s="68">
        <f t="shared" si="381"/>
        <v>62187</v>
      </c>
      <c r="F178" s="68">
        <f t="shared" si="381"/>
        <v>62675</v>
      </c>
      <c r="G178" s="68">
        <f t="shared" si="381"/>
        <v>59509</v>
      </c>
      <c r="H178" s="68">
        <f t="shared" si="381"/>
        <v>67853</v>
      </c>
      <c r="I178" s="68">
        <f t="shared" si="381"/>
        <v>73834</v>
      </c>
      <c r="J178" s="68">
        <f t="shared" si="381"/>
        <v>78344</v>
      </c>
      <c r="K178" s="68">
        <f t="shared" si="381"/>
        <v>77512</v>
      </c>
      <c r="L178" s="68">
        <f t="shared" si="381"/>
        <v>80941</v>
      </c>
      <c r="M178" s="68">
        <f t="shared" ref="M178:N178" si="382">M44+M48+M52+M56+M60</f>
        <v>45002</v>
      </c>
      <c r="N178" s="68">
        <f t="shared" si="382"/>
        <v>57394</v>
      </c>
      <c r="O178" s="68">
        <f t="shared" ref="O178" si="383">O44+O48+O52+O56+O60</f>
        <v>69396</v>
      </c>
      <c r="P178" s="516">
        <f t="shared" si="371"/>
        <v>27.5</v>
      </c>
    </row>
    <row r="179" spans="2:16" x14ac:dyDescent="0.15">
      <c r="B179" s="130" t="s">
        <v>484</v>
      </c>
      <c r="C179" s="68">
        <f>C64+C68+C72+C76+C80+C84</f>
        <v>98718</v>
      </c>
      <c r="D179" s="68">
        <f t="shared" ref="D179:L179" si="384">D64+D68+D72+D76+D80+D84</f>
        <v>95926</v>
      </c>
      <c r="E179" s="68">
        <f t="shared" si="384"/>
        <v>94127</v>
      </c>
      <c r="F179" s="68">
        <f t="shared" si="384"/>
        <v>94974</v>
      </c>
      <c r="G179" s="68">
        <f t="shared" si="384"/>
        <v>88756</v>
      </c>
      <c r="H179" s="68">
        <f t="shared" si="384"/>
        <v>101023</v>
      </c>
      <c r="I179" s="68">
        <f t="shared" si="384"/>
        <v>110054</v>
      </c>
      <c r="J179" s="68">
        <f t="shared" si="384"/>
        <v>111946</v>
      </c>
      <c r="K179" s="68">
        <f t="shared" si="384"/>
        <v>108817</v>
      </c>
      <c r="L179" s="68">
        <f t="shared" si="384"/>
        <v>110235</v>
      </c>
      <c r="M179" s="68">
        <f t="shared" ref="M179:N179" si="385">M64+M68+M72+M76+M80+M84</f>
        <v>70368</v>
      </c>
      <c r="N179" s="68">
        <f t="shared" si="385"/>
        <v>91095</v>
      </c>
      <c r="O179" s="68">
        <f t="shared" ref="O179" si="386">O64+O68+O72+O76+O80+O84</f>
        <v>114136</v>
      </c>
      <c r="P179" s="516">
        <f t="shared" si="371"/>
        <v>29.5</v>
      </c>
    </row>
    <row r="180" spans="2:16" x14ac:dyDescent="0.15">
      <c r="B180" s="130" t="s">
        <v>485</v>
      </c>
      <c r="C180" s="68">
        <f>C88+C92+C96+C100</f>
        <v>82821</v>
      </c>
      <c r="D180" s="68">
        <f t="shared" ref="D180:L180" si="387">D88+D92+D96+D100</f>
        <v>96796</v>
      </c>
      <c r="E180" s="68">
        <f t="shared" si="387"/>
        <v>85392</v>
      </c>
      <c r="F180" s="68">
        <f t="shared" si="387"/>
        <v>89752</v>
      </c>
      <c r="G180" s="68">
        <f t="shared" si="387"/>
        <v>73995</v>
      </c>
      <c r="H180" s="68">
        <f t="shared" si="387"/>
        <v>122535</v>
      </c>
      <c r="I180" s="68">
        <f t="shared" si="387"/>
        <v>109933</v>
      </c>
      <c r="J180" s="68">
        <f t="shared" si="387"/>
        <v>103884</v>
      </c>
      <c r="K180" s="68">
        <f t="shared" si="387"/>
        <v>106763</v>
      </c>
      <c r="L180" s="68">
        <f t="shared" si="387"/>
        <v>95536</v>
      </c>
      <c r="M180" s="68">
        <f t="shared" ref="M180:N180" si="388">M88+M92+M96+M100</f>
        <v>37994</v>
      </c>
      <c r="N180" s="68">
        <f t="shared" si="388"/>
        <v>59195</v>
      </c>
      <c r="O180" s="68">
        <f t="shared" ref="O180" si="389">O88+O92+O96+O100</f>
        <v>101238</v>
      </c>
      <c r="P180" s="516">
        <f t="shared" si="371"/>
        <v>55.8</v>
      </c>
    </row>
    <row r="181" spans="2:16" x14ac:dyDescent="0.15">
      <c r="B181" s="130" t="s">
        <v>486</v>
      </c>
      <c r="C181" s="68">
        <f>C104+C108+C112+C116+C120+C124+C128</f>
        <v>51736</v>
      </c>
      <c r="D181" s="68">
        <f t="shared" ref="D181:L181" si="390">D104+D108+D112+D116+D120+D124+D128</f>
        <v>50914</v>
      </c>
      <c r="E181" s="68">
        <f t="shared" si="390"/>
        <v>51348</v>
      </c>
      <c r="F181" s="68">
        <f t="shared" si="390"/>
        <v>51276</v>
      </c>
      <c r="G181" s="68">
        <f t="shared" si="390"/>
        <v>49517</v>
      </c>
      <c r="H181" s="68">
        <f t="shared" si="390"/>
        <v>56584</v>
      </c>
      <c r="I181" s="68">
        <f t="shared" si="390"/>
        <v>59392</v>
      </c>
      <c r="J181" s="68">
        <f t="shared" si="390"/>
        <v>61068</v>
      </c>
      <c r="K181" s="68">
        <f t="shared" si="390"/>
        <v>57358</v>
      </c>
      <c r="L181" s="68">
        <f t="shared" si="390"/>
        <v>57245</v>
      </c>
      <c r="M181" s="68">
        <f t="shared" ref="M181:N181" si="391">M104+M108+M112+M116+M120+M124+M128</f>
        <v>31720</v>
      </c>
      <c r="N181" s="68">
        <f t="shared" si="391"/>
        <v>43378</v>
      </c>
      <c r="O181" s="68">
        <f t="shared" ref="O181" si="392">O104+O108+O112+O116+O120+O124+O128</f>
        <v>52829</v>
      </c>
      <c r="P181" s="516">
        <f t="shared" si="371"/>
        <v>36.799999999999997</v>
      </c>
    </row>
    <row r="182" spans="2:16" x14ac:dyDescent="0.15">
      <c r="B182" s="130" t="s">
        <v>487</v>
      </c>
      <c r="C182" s="68">
        <f>C132+C136+C140+C144+C148</f>
        <v>82739</v>
      </c>
      <c r="D182" s="68">
        <f t="shared" ref="D182:L182" si="393">D132+D136+D140+D144+D148</f>
        <v>85965</v>
      </c>
      <c r="E182" s="68">
        <f t="shared" si="393"/>
        <v>96809</v>
      </c>
      <c r="F182" s="68">
        <f t="shared" si="393"/>
        <v>101447</v>
      </c>
      <c r="G182" s="68">
        <f t="shared" si="393"/>
        <v>100603</v>
      </c>
      <c r="H182" s="68">
        <f t="shared" si="393"/>
        <v>108629</v>
      </c>
      <c r="I182" s="68">
        <f t="shared" si="393"/>
        <v>116392</v>
      </c>
      <c r="J182" s="68">
        <f t="shared" si="393"/>
        <v>119009</v>
      </c>
      <c r="K182" s="68">
        <f t="shared" si="393"/>
        <v>115579</v>
      </c>
      <c r="L182" s="68">
        <f t="shared" si="393"/>
        <v>110225</v>
      </c>
      <c r="M182" s="68">
        <f t="shared" ref="M182:N182" si="394">M132+M136+M140+M144+M148</f>
        <v>59262</v>
      </c>
      <c r="N182" s="68">
        <f t="shared" si="394"/>
        <v>72409</v>
      </c>
      <c r="O182" s="68">
        <f t="shared" ref="O182" si="395">O132+O136+O140+O144+O148</f>
        <v>99783</v>
      </c>
      <c r="P182" s="516">
        <f t="shared" si="371"/>
        <v>22.2</v>
      </c>
    </row>
    <row r="183" spans="2:16" x14ac:dyDescent="0.15">
      <c r="B183" s="130" t="s">
        <v>488</v>
      </c>
      <c r="C183" s="68">
        <f>C152+C156</f>
        <v>32069</v>
      </c>
      <c r="D183" s="68">
        <f t="shared" ref="D183:L183" si="396">D152+D156</f>
        <v>32119</v>
      </c>
      <c r="E183" s="68">
        <f t="shared" si="396"/>
        <v>32113</v>
      </c>
      <c r="F183" s="68">
        <f t="shared" si="396"/>
        <v>30710</v>
      </c>
      <c r="G183" s="68">
        <f t="shared" si="396"/>
        <v>28374</v>
      </c>
      <c r="H183" s="68">
        <f t="shared" si="396"/>
        <v>32357</v>
      </c>
      <c r="I183" s="68">
        <f t="shared" si="396"/>
        <v>35621</v>
      </c>
      <c r="J183" s="68">
        <f t="shared" si="396"/>
        <v>37682</v>
      </c>
      <c r="K183" s="68">
        <f t="shared" si="396"/>
        <v>36914</v>
      </c>
      <c r="L183" s="68">
        <f t="shared" si="396"/>
        <v>40400</v>
      </c>
      <c r="M183" s="68">
        <f t="shared" ref="M183:N183" si="397">M152+M156</f>
        <v>23727</v>
      </c>
      <c r="N183" s="68">
        <f t="shared" si="397"/>
        <v>32726</v>
      </c>
      <c r="O183" s="68">
        <f t="shared" ref="O183" si="398">O152+O156</f>
        <v>38382</v>
      </c>
      <c r="P183" s="516">
        <f t="shared" si="371"/>
        <v>37.9</v>
      </c>
    </row>
    <row r="184" spans="2:16" x14ac:dyDescent="0.15">
      <c r="B184" s="123" t="s">
        <v>489</v>
      </c>
      <c r="C184" s="60">
        <f>C160+C164+C168</f>
        <v>94972</v>
      </c>
      <c r="D184" s="60">
        <f t="shared" ref="D184:L184" si="399">D160+D164+D168</f>
        <v>91718</v>
      </c>
      <c r="E184" s="60">
        <f t="shared" si="399"/>
        <v>95488</v>
      </c>
      <c r="F184" s="60">
        <f t="shared" si="399"/>
        <v>93225</v>
      </c>
      <c r="G184" s="60">
        <f t="shared" si="399"/>
        <v>96343</v>
      </c>
      <c r="H184" s="60">
        <f t="shared" si="399"/>
        <v>115876</v>
      </c>
      <c r="I184" s="60">
        <f t="shared" si="399"/>
        <v>117576</v>
      </c>
      <c r="J184" s="60">
        <f t="shared" si="399"/>
        <v>121482</v>
      </c>
      <c r="K184" s="60">
        <f t="shared" si="399"/>
        <v>115298</v>
      </c>
      <c r="L184" s="60">
        <f t="shared" si="399"/>
        <v>115839</v>
      </c>
      <c r="M184" s="60">
        <f t="shared" ref="M184:N184" si="400">M160+M164+M168</f>
        <v>63700</v>
      </c>
      <c r="N184" s="60">
        <f t="shared" si="400"/>
        <v>93470</v>
      </c>
      <c r="O184" s="60">
        <f t="shared" ref="O184" si="401">O160+O164+O168</f>
        <v>126138</v>
      </c>
      <c r="P184" s="517">
        <f t="shared" si="371"/>
        <v>46.7</v>
      </c>
    </row>
    <row r="187" spans="2:16" x14ac:dyDescent="0.15">
      <c r="B187" s="43" t="s">
        <v>479</v>
      </c>
      <c r="C187" s="59">
        <f>'7地域観光消費'!D96</f>
        <v>994382</v>
      </c>
      <c r="D187" s="59">
        <f>'7地域観光消費'!E96</f>
        <v>996948</v>
      </c>
      <c r="E187" s="59">
        <f>'7地域観光消費'!F96</f>
        <v>1001299</v>
      </c>
      <c r="F187" s="59">
        <f>'7地域観光消費'!G96</f>
        <v>1035737</v>
      </c>
      <c r="G187" s="59">
        <f>'7地域観光消費'!H96</f>
        <v>993059</v>
      </c>
      <c r="H187" s="59">
        <f>'7地域観光消費'!I96</f>
        <v>1173797</v>
      </c>
      <c r="I187" s="59">
        <f>'7地域観光消費'!J96</f>
        <v>1225568</v>
      </c>
      <c r="J187" s="59">
        <f>'7地域観光消費'!K96</f>
        <v>1283752</v>
      </c>
      <c r="K187" s="59">
        <f>'7地域観光消費'!L96</f>
        <v>1236104</v>
      </c>
      <c r="L187" s="59">
        <f>'7地域観光消費'!M96</f>
        <v>1231044</v>
      </c>
      <c r="M187" s="59">
        <f>'7地域観光消費'!N96</f>
        <v>625734</v>
      </c>
      <c r="N187" s="59">
        <f>'7地域観光消費'!O96</f>
        <v>822919.92668599996</v>
      </c>
      <c r="O187" s="59">
        <f>'7地域観光消費'!P96</f>
        <v>1142730.063817</v>
      </c>
      <c r="P187" s="897"/>
    </row>
    <row r="188" spans="2:16" x14ac:dyDescent="0.15">
      <c r="B188" t="s">
        <v>480</v>
      </c>
      <c r="C188" s="68">
        <f>'7地域観光消費'!D97</f>
        <v>270391</v>
      </c>
      <c r="D188" s="68">
        <f>'7地域観光消費'!E97</f>
        <v>272182</v>
      </c>
      <c r="E188" s="68">
        <f>'7地域観光消費'!F97</f>
        <v>282956</v>
      </c>
      <c r="F188" s="68">
        <f>'7地域観光消費'!G97</f>
        <v>303144</v>
      </c>
      <c r="G188" s="68">
        <f>'7地域観光消費'!H97</f>
        <v>297367</v>
      </c>
      <c r="H188" s="68">
        <f>'7地域観光消費'!I97</f>
        <v>341858</v>
      </c>
      <c r="I188" s="68">
        <f>'7地域観光消費'!J97</f>
        <v>360723</v>
      </c>
      <c r="J188" s="68">
        <f>'7地域観光消費'!K97</f>
        <v>403169</v>
      </c>
      <c r="K188" s="68">
        <f>'7地域観光消費'!L97</f>
        <v>352004</v>
      </c>
      <c r="L188" s="68">
        <f>'7地域観光消費'!M97</f>
        <v>356572</v>
      </c>
      <c r="M188" s="68">
        <f>'7地域観光消費'!N97</f>
        <v>156789</v>
      </c>
      <c r="N188" s="68">
        <f>'7地域観光消費'!O97</f>
        <v>172788.92668599999</v>
      </c>
      <c r="O188" s="68">
        <f>'7地域観光消費'!P97</f>
        <v>283560.06381700002</v>
      </c>
      <c r="P188" s="897"/>
    </row>
    <row r="189" spans="2:16" x14ac:dyDescent="0.15">
      <c r="B189" t="s">
        <v>481</v>
      </c>
      <c r="C189" s="68">
        <f>'7地域観光消費'!D98</f>
        <v>99312</v>
      </c>
      <c r="D189" s="68">
        <f>'7地域観光消費'!E98</f>
        <v>95055</v>
      </c>
      <c r="E189" s="68">
        <f>'7地域観光消費'!F98</f>
        <v>92174</v>
      </c>
      <c r="F189" s="68">
        <f>'7地域観光消費'!G98</f>
        <v>98911</v>
      </c>
      <c r="G189" s="68">
        <f>'7地域観光消費'!H98</f>
        <v>94176</v>
      </c>
      <c r="H189" s="68">
        <f>'7地域観光消費'!I98</f>
        <v>107778</v>
      </c>
      <c r="I189" s="68">
        <f>'7地域観光消費'!J98</f>
        <v>117058</v>
      </c>
      <c r="J189" s="68">
        <f>'7地域観光消費'!K98</f>
        <v>118241</v>
      </c>
      <c r="K189" s="68">
        <f>'7地域観光消費'!L98</f>
        <v>120168</v>
      </c>
      <c r="L189" s="68">
        <f>'7地域観光消費'!M98</f>
        <v>122641</v>
      </c>
      <c r="M189" s="68">
        <f>'7地域観光消費'!N98</f>
        <v>59500</v>
      </c>
      <c r="N189" s="68">
        <f>'7地域観光消費'!O98</f>
        <v>86114</v>
      </c>
      <c r="O189" s="68">
        <f>'7地域観光消費'!P98</f>
        <v>118340</v>
      </c>
      <c r="P189" s="897"/>
    </row>
    <row r="190" spans="2:16" x14ac:dyDescent="0.15">
      <c r="B190" t="s">
        <v>482</v>
      </c>
      <c r="C190" s="68">
        <f>'7地域観光消費'!D99</f>
        <v>115729</v>
      </c>
      <c r="D190" s="68">
        <f>'7地域観光消費'!E99</f>
        <v>112406</v>
      </c>
      <c r="E190" s="68">
        <f>'7地域観光消費'!F99</f>
        <v>108705</v>
      </c>
      <c r="F190" s="68">
        <f>'7地域観光消費'!G99</f>
        <v>109623</v>
      </c>
      <c r="G190" s="68">
        <f>'7地域観光消費'!H99</f>
        <v>104419</v>
      </c>
      <c r="H190" s="68">
        <f>'7地域観光消費'!I99</f>
        <v>119304</v>
      </c>
      <c r="I190" s="68">
        <f>'7地域観光消費'!J99</f>
        <v>124985</v>
      </c>
      <c r="J190" s="68">
        <f>'7地域観光消費'!K99</f>
        <v>128927</v>
      </c>
      <c r="K190" s="68">
        <f>'7地域観光消費'!L99</f>
        <v>145691</v>
      </c>
      <c r="L190" s="68">
        <f>'7地域観光消費'!M99</f>
        <v>141410</v>
      </c>
      <c r="M190" s="68">
        <f>'7地域観光消費'!N99</f>
        <v>77672</v>
      </c>
      <c r="N190" s="68">
        <f>'7地域観光消費'!O99</f>
        <v>114350</v>
      </c>
      <c r="O190" s="68">
        <f>'7地域観光消費'!P99</f>
        <v>138928</v>
      </c>
      <c r="P190" s="897"/>
    </row>
    <row r="191" spans="2:16" x14ac:dyDescent="0.15">
      <c r="B191" t="s">
        <v>483</v>
      </c>
      <c r="C191" s="68">
        <f>'7地域観光消費'!D100</f>
        <v>65895</v>
      </c>
      <c r="D191" s="68">
        <f>'7地域観光消費'!E100</f>
        <v>63867</v>
      </c>
      <c r="E191" s="68">
        <f>'7地域観光消費'!F100</f>
        <v>62187</v>
      </c>
      <c r="F191" s="68">
        <f>'7地域観光消費'!G100</f>
        <v>62675</v>
      </c>
      <c r="G191" s="68">
        <f>'7地域観光消費'!H100</f>
        <v>59509</v>
      </c>
      <c r="H191" s="68">
        <f>'7地域観光消費'!I100</f>
        <v>67853</v>
      </c>
      <c r="I191" s="68">
        <f>'7地域観光消費'!J100</f>
        <v>73834</v>
      </c>
      <c r="J191" s="68">
        <f>'7地域観光消費'!K100</f>
        <v>78344</v>
      </c>
      <c r="K191" s="68">
        <f>'7地域観光消費'!L100</f>
        <v>77512</v>
      </c>
      <c r="L191" s="68">
        <f>'7地域観光消費'!M100</f>
        <v>80941</v>
      </c>
      <c r="M191" s="68">
        <f>'7地域観光消費'!N100</f>
        <v>45002</v>
      </c>
      <c r="N191" s="68">
        <f>'7地域観光消費'!O100</f>
        <v>57394</v>
      </c>
      <c r="O191" s="68">
        <f>'7地域観光消費'!P100</f>
        <v>69396</v>
      </c>
      <c r="P191" s="897"/>
    </row>
    <row r="192" spans="2:16" x14ac:dyDescent="0.15">
      <c r="B192" t="s">
        <v>484</v>
      </c>
      <c r="C192" s="68">
        <f>'7地域観光消費'!D101</f>
        <v>98718</v>
      </c>
      <c r="D192" s="68">
        <f>'7地域観光消費'!E101</f>
        <v>95926</v>
      </c>
      <c r="E192" s="68">
        <f>'7地域観光消費'!F101</f>
        <v>94127</v>
      </c>
      <c r="F192" s="68">
        <f>'7地域観光消費'!G101</f>
        <v>94974</v>
      </c>
      <c r="G192" s="68">
        <f>'7地域観光消費'!H101</f>
        <v>88756</v>
      </c>
      <c r="H192" s="68">
        <f>'7地域観光消費'!I101</f>
        <v>101023</v>
      </c>
      <c r="I192" s="68">
        <f>'7地域観光消費'!J101</f>
        <v>110054</v>
      </c>
      <c r="J192" s="68">
        <f>'7地域観光消費'!K101</f>
        <v>111946</v>
      </c>
      <c r="K192" s="68">
        <f>'7地域観光消費'!L101</f>
        <v>108817</v>
      </c>
      <c r="L192" s="68">
        <f>'7地域観光消費'!M101</f>
        <v>110235</v>
      </c>
      <c r="M192" s="68">
        <f>'7地域観光消費'!N101</f>
        <v>70368</v>
      </c>
      <c r="N192" s="68">
        <f>'7地域観光消費'!O101</f>
        <v>91095</v>
      </c>
      <c r="O192" s="68">
        <f>'7地域観光消費'!P101</f>
        <v>114136</v>
      </c>
      <c r="P192" s="897"/>
    </row>
    <row r="193" spans="2:16" x14ac:dyDescent="0.15">
      <c r="B193" t="s">
        <v>485</v>
      </c>
      <c r="C193" s="68">
        <f>'7地域観光消費'!D102</f>
        <v>82821</v>
      </c>
      <c r="D193" s="68">
        <f>'7地域観光消費'!E102</f>
        <v>96796</v>
      </c>
      <c r="E193" s="68">
        <f>'7地域観光消費'!F102</f>
        <v>85392</v>
      </c>
      <c r="F193" s="68">
        <f>'7地域観光消費'!G102</f>
        <v>89752</v>
      </c>
      <c r="G193" s="68">
        <f>'7地域観光消費'!H102</f>
        <v>73995</v>
      </c>
      <c r="H193" s="68">
        <f>'7地域観光消費'!I102</f>
        <v>122535</v>
      </c>
      <c r="I193" s="68">
        <f>'7地域観光消費'!J102</f>
        <v>109933</v>
      </c>
      <c r="J193" s="68">
        <f>'7地域観光消費'!K102</f>
        <v>103884</v>
      </c>
      <c r="K193" s="68">
        <f>'7地域観光消費'!L102</f>
        <v>106763</v>
      </c>
      <c r="L193" s="68">
        <f>'7地域観光消費'!M102</f>
        <v>95536</v>
      </c>
      <c r="M193" s="68">
        <f>'7地域観光消費'!N102</f>
        <v>37994</v>
      </c>
      <c r="N193" s="68">
        <f>'7地域観光消費'!O102</f>
        <v>59195</v>
      </c>
      <c r="O193" s="68">
        <f>'7地域観光消費'!P102</f>
        <v>101238</v>
      </c>
      <c r="P193" s="897"/>
    </row>
    <row r="194" spans="2:16" x14ac:dyDescent="0.15">
      <c r="B194" t="s">
        <v>486</v>
      </c>
      <c r="C194" s="68">
        <f>'7地域観光消費'!D103</f>
        <v>51736</v>
      </c>
      <c r="D194" s="68">
        <f>'7地域観光消費'!E103</f>
        <v>50914</v>
      </c>
      <c r="E194" s="68">
        <f>'7地域観光消費'!F103</f>
        <v>51348</v>
      </c>
      <c r="F194" s="68">
        <f>'7地域観光消費'!G103</f>
        <v>51276</v>
      </c>
      <c r="G194" s="68">
        <f>'7地域観光消費'!H103</f>
        <v>49517</v>
      </c>
      <c r="H194" s="68">
        <f>'7地域観光消費'!I103</f>
        <v>56584</v>
      </c>
      <c r="I194" s="68">
        <f>'7地域観光消費'!J103</f>
        <v>59392</v>
      </c>
      <c r="J194" s="68">
        <f>'7地域観光消費'!K103</f>
        <v>61068</v>
      </c>
      <c r="K194" s="68">
        <f>'7地域観光消費'!L103</f>
        <v>57358</v>
      </c>
      <c r="L194" s="68">
        <f>'7地域観光消費'!M103</f>
        <v>57245</v>
      </c>
      <c r="M194" s="68">
        <f>'7地域観光消費'!N103</f>
        <v>31720</v>
      </c>
      <c r="N194" s="68">
        <f>'7地域観光消費'!O103</f>
        <v>43378</v>
      </c>
      <c r="O194" s="68">
        <f>'7地域観光消費'!P103</f>
        <v>52829</v>
      </c>
      <c r="P194" s="897"/>
    </row>
    <row r="195" spans="2:16" x14ac:dyDescent="0.15">
      <c r="B195" t="s">
        <v>487</v>
      </c>
      <c r="C195" s="68">
        <f>'7地域観光消費'!D104</f>
        <v>82739</v>
      </c>
      <c r="D195" s="68">
        <f>'7地域観光消費'!E104</f>
        <v>85965</v>
      </c>
      <c r="E195" s="68">
        <f>'7地域観光消費'!F104</f>
        <v>96809</v>
      </c>
      <c r="F195" s="68">
        <f>'7地域観光消費'!G104</f>
        <v>101447</v>
      </c>
      <c r="G195" s="68">
        <f>'7地域観光消費'!H104</f>
        <v>100603</v>
      </c>
      <c r="H195" s="68">
        <f>'7地域観光消費'!I104</f>
        <v>108629</v>
      </c>
      <c r="I195" s="68">
        <f>'7地域観光消費'!J104</f>
        <v>116392</v>
      </c>
      <c r="J195" s="68">
        <f>'7地域観光消費'!K104</f>
        <v>119009</v>
      </c>
      <c r="K195" s="68">
        <f>'7地域観光消費'!L104</f>
        <v>115579</v>
      </c>
      <c r="L195" s="68">
        <f>'7地域観光消費'!M104</f>
        <v>110225</v>
      </c>
      <c r="M195" s="68">
        <f>'7地域観光消費'!N104</f>
        <v>59262</v>
      </c>
      <c r="N195" s="68">
        <f>'7地域観光消費'!O104</f>
        <v>72409</v>
      </c>
      <c r="O195" s="68">
        <f>'7地域観光消費'!P104</f>
        <v>99783</v>
      </c>
      <c r="P195" s="897"/>
    </row>
    <row r="196" spans="2:16" x14ac:dyDescent="0.15">
      <c r="B196" t="s">
        <v>488</v>
      </c>
      <c r="C196" s="68">
        <f>'7地域観光消費'!D105</f>
        <v>32069</v>
      </c>
      <c r="D196" s="68">
        <f>'7地域観光消費'!E105</f>
        <v>32119</v>
      </c>
      <c r="E196" s="68">
        <f>'7地域観光消費'!F105</f>
        <v>32113</v>
      </c>
      <c r="F196" s="68">
        <f>'7地域観光消費'!G105</f>
        <v>30710</v>
      </c>
      <c r="G196" s="68">
        <f>'7地域観光消費'!H105</f>
        <v>28374</v>
      </c>
      <c r="H196" s="68">
        <f>'7地域観光消費'!I105</f>
        <v>32357</v>
      </c>
      <c r="I196" s="68">
        <f>'7地域観光消費'!J105</f>
        <v>35621</v>
      </c>
      <c r="J196" s="68">
        <f>'7地域観光消費'!K105</f>
        <v>37682</v>
      </c>
      <c r="K196" s="68">
        <f>'7地域観光消費'!L105</f>
        <v>36914</v>
      </c>
      <c r="L196" s="68">
        <f>'7地域観光消費'!M105</f>
        <v>40400</v>
      </c>
      <c r="M196" s="68">
        <f>'7地域観光消費'!N105</f>
        <v>23727</v>
      </c>
      <c r="N196" s="68">
        <f>'7地域観光消費'!O105</f>
        <v>32726</v>
      </c>
      <c r="O196" s="68">
        <f>'7地域観光消費'!P105</f>
        <v>38382</v>
      </c>
      <c r="P196" s="897"/>
    </row>
    <row r="197" spans="2:16" x14ac:dyDescent="0.15">
      <c r="B197" s="61" t="s">
        <v>489</v>
      </c>
      <c r="C197" s="60">
        <f>'7地域観光消費'!D106</f>
        <v>94972</v>
      </c>
      <c r="D197" s="60">
        <f>'7地域観光消費'!E106</f>
        <v>91718</v>
      </c>
      <c r="E197" s="60">
        <f>'7地域観光消費'!F106</f>
        <v>95488</v>
      </c>
      <c r="F197" s="60">
        <f>'7地域観光消費'!G106</f>
        <v>93225</v>
      </c>
      <c r="G197" s="60">
        <f>'7地域観光消費'!H106</f>
        <v>96343</v>
      </c>
      <c r="H197" s="60">
        <f>'7地域観光消費'!I106</f>
        <v>115876</v>
      </c>
      <c r="I197" s="60">
        <f>'7地域観光消費'!J106</f>
        <v>117576</v>
      </c>
      <c r="J197" s="60">
        <f>'7地域観光消費'!K106</f>
        <v>121482</v>
      </c>
      <c r="K197" s="60">
        <f>'7地域観光消費'!L106</f>
        <v>115298</v>
      </c>
      <c r="L197" s="60">
        <f>'7地域観光消費'!M106</f>
        <v>115839</v>
      </c>
      <c r="M197" s="60">
        <f>'7地域観光消費'!N106</f>
        <v>63700</v>
      </c>
      <c r="N197" s="60">
        <f>'7地域観光消費'!O106</f>
        <v>93470</v>
      </c>
      <c r="O197" s="60">
        <f>'7地域観光消費'!P106</f>
        <v>126138</v>
      </c>
      <c r="P197" s="897"/>
    </row>
    <row r="199" spans="2:16" x14ac:dyDescent="0.15">
      <c r="B199" s="120" t="s">
        <v>479</v>
      </c>
      <c r="C199" s="455">
        <f>C174-C187</f>
        <v>0</v>
      </c>
      <c r="D199" s="455">
        <f t="shared" ref="D199:L199" si="402">D174-D187</f>
        <v>0</v>
      </c>
      <c r="E199" s="455">
        <f t="shared" si="402"/>
        <v>0</v>
      </c>
      <c r="F199" s="455">
        <f t="shared" si="402"/>
        <v>0</v>
      </c>
      <c r="G199" s="455">
        <f t="shared" si="402"/>
        <v>0</v>
      </c>
      <c r="H199" s="455">
        <f t="shared" si="402"/>
        <v>0</v>
      </c>
      <c r="I199" s="455">
        <f t="shared" si="402"/>
        <v>0</v>
      </c>
      <c r="J199" s="455">
        <f t="shared" si="402"/>
        <v>0</v>
      </c>
      <c r="K199" s="455">
        <f t="shared" si="402"/>
        <v>0</v>
      </c>
      <c r="L199" s="455">
        <f t="shared" si="402"/>
        <v>0</v>
      </c>
      <c r="M199" s="455">
        <f t="shared" ref="M199" si="403">M174-M187</f>
        <v>0</v>
      </c>
      <c r="N199" s="455">
        <f t="shared" ref="N199:O199" si="404">N174-N187</f>
        <v>0</v>
      </c>
      <c r="O199" s="455">
        <f t="shared" si="404"/>
        <v>0</v>
      </c>
    </row>
    <row r="200" spans="2:16" x14ac:dyDescent="0.15">
      <c r="B200" s="130" t="s">
        <v>480</v>
      </c>
      <c r="C200" s="134">
        <f t="shared" ref="C200:L209" si="405">C175-C188</f>
        <v>0</v>
      </c>
      <c r="D200" s="134">
        <f t="shared" si="405"/>
        <v>0</v>
      </c>
      <c r="E200" s="134">
        <f t="shared" si="405"/>
        <v>0</v>
      </c>
      <c r="F200" s="134">
        <f t="shared" si="405"/>
        <v>0</v>
      </c>
      <c r="G200" s="134">
        <f t="shared" si="405"/>
        <v>0</v>
      </c>
      <c r="H200" s="134">
        <f t="shared" si="405"/>
        <v>0</v>
      </c>
      <c r="I200" s="134">
        <f t="shared" si="405"/>
        <v>0</v>
      </c>
      <c r="J200" s="134">
        <f t="shared" si="405"/>
        <v>0</v>
      </c>
      <c r="K200" s="134">
        <f t="shared" si="405"/>
        <v>0</v>
      </c>
      <c r="L200" s="134">
        <f t="shared" si="405"/>
        <v>0</v>
      </c>
      <c r="M200" s="134">
        <f t="shared" ref="M200" si="406">M175-M188</f>
        <v>0</v>
      </c>
      <c r="N200" s="134">
        <f t="shared" ref="N200:O200" si="407">N175-N188</f>
        <v>0</v>
      </c>
      <c r="O200" s="134">
        <f t="shared" si="407"/>
        <v>0</v>
      </c>
    </row>
    <row r="201" spans="2:16" x14ac:dyDescent="0.15">
      <c r="B201" s="130" t="s">
        <v>481</v>
      </c>
      <c r="C201" s="134">
        <f t="shared" si="405"/>
        <v>0</v>
      </c>
      <c r="D201" s="134">
        <f t="shared" si="405"/>
        <v>0</v>
      </c>
      <c r="E201" s="134">
        <f t="shared" si="405"/>
        <v>0</v>
      </c>
      <c r="F201" s="134">
        <f t="shared" si="405"/>
        <v>0</v>
      </c>
      <c r="G201" s="134">
        <f t="shared" si="405"/>
        <v>0</v>
      </c>
      <c r="H201" s="134">
        <f t="shared" si="405"/>
        <v>0</v>
      </c>
      <c r="I201" s="134">
        <f t="shared" si="405"/>
        <v>0</v>
      </c>
      <c r="J201" s="134">
        <f t="shared" si="405"/>
        <v>0</v>
      </c>
      <c r="K201" s="134">
        <f t="shared" si="405"/>
        <v>0</v>
      </c>
      <c r="L201" s="134">
        <f t="shared" si="405"/>
        <v>0</v>
      </c>
      <c r="M201" s="134">
        <f t="shared" ref="M201" si="408">M176-M189</f>
        <v>0</v>
      </c>
      <c r="N201" s="134">
        <f t="shared" ref="N201:O201" si="409">N176-N189</f>
        <v>0</v>
      </c>
      <c r="O201" s="134">
        <f t="shared" si="409"/>
        <v>0</v>
      </c>
    </row>
    <row r="202" spans="2:16" x14ac:dyDescent="0.15">
      <c r="B202" s="130" t="s">
        <v>482</v>
      </c>
      <c r="C202" s="134">
        <f t="shared" si="405"/>
        <v>0</v>
      </c>
      <c r="D202" s="134">
        <f t="shared" si="405"/>
        <v>0</v>
      </c>
      <c r="E202" s="134">
        <f t="shared" si="405"/>
        <v>0</v>
      </c>
      <c r="F202" s="134">
        <f t="shared" si="405"/>
        <v>0</v>
      </c>
      <c r="G202" s="134">
        <f t="shared" si="405"/>
        <v>0</v>
      </c>
      <c r="H202" s="134">
        <f t="shared" si="405"/>
        <v>0</v>
      </c>
      <c r="I202" s="134">
        <f t="shared" si="405"/>
        <v>0</v>
      </c>
      <c r="J202" s="134">
        <f t="shared" si="405"/>
        <v>0</v>
      </c>
      <c r="K202" s="134">
        <f t="shared" si="405"/>
        <v>0</v>
      </c>
      <c r="L202" s="134">
        <f t="shared" si="405"/>
        <v>0</v>
      </c>
      <c r="M202" s="134">
        <f t="shared" ref="M202" si="410">M177-M190</f>
        <v>0</v>
      </c>
      <c r="N202" s="134">
        <f t="shared" ref="N202:O202" si="411">N177-N190</f>
        <v>0</v>
      </c>
      <c r="O202" s="134">
        <f t="shared" si="411"/>
        <v>0</v>
      </c>
    </row>
    <row r="203" spans="2:16" x14ac:dyDescent="0.15">
      <c r="B203" s="130" t="s">
        <v>483</v>
      </c>
      <c r="C203" s="134">
        <f t="shared" si="405"/>
        <v>0</v>
      </c>
      <c r="D203" s="134">
        <f t="shared" si="405"/>
        <v>0</v>
      </c>
      <c r="E203" s="134">
        <f t="shared" si="405"/>
        <v>0</v>
      </c>
      <c r="F203" s="134">
        <f t="shared" si="405"/>
        <v>0</v>
      </c>
      <c r="G203" s="134">
        <f t="shared" si="405"/>
        <v>0</v>
      </c>
      <c r="H203" s="134">
        <f t="shared" si="405"/>
        <v>0</v>
      </c>
      <c r="I203" s="134">
        <f t="shared" si="405"/>
        <v>0</v>
      </c>
      <c r="J203" s="134">
        <f t="shared" si="405"/>
        <v>0</v>
      </c>
      <c r="K203" s="134">
        <f t="shared" si="405"/>
        <v>0</v>
      </c>
      <c r="L203" s="134">
        <f t="shared" si="405"/>
        <v>0</v>
      </c>
      <c r="M203" s="134">
        <f t="shared" ref="M203" si="412">M178-M191</f>
        <v>0</v>
      </c>
      <c r="N203" s="134">
        <f t="shared" ref="N203:O203" si="413">N178-N191</f>
        <v>0</v>
      </c>
      <c r="O203" s="134">
        <f t="shared" si="413"/>
        <v>0</v>
      </c>
    </row>
    <row r="204" spans="2:16" x14ac:dyDescent="0.15">
      <c r="B204" s="130" t="s">
        <v>484</v>
      </c>
      <c r="C204" s="134">
        <f t="shared" si="405"/>
        <v>0</v>
      </c>
      <c r="D204" s="134">
        <f t="shared" si="405"/>
        <v>0</v>
      </c>
      <c r="E204" s="134">
        <f t="shared" si="405"/>
        <v>0</v>
      </c>
      <c r="F204" s="134">
        <f t="shared" si="405"/>
        <v>0</v>
      </c>
      <c r="G204" s="134">
        <f t="shared" si="405"/>
        <v>0</v>
      </c>
      <c r="H204" s="134">
        <f t="shared" si="405"/>
        <v>0</v>
      </c>
      <c r="I204" s="134">
        <f t="shared" si="405"/>
        <v>0</v>
      </c>
      <c r="J204" s="134">
        <f t="shared" si="405"/>
        <v>0</v>
      </c>
      <c r="K204" s="134">
        <f t="shared" si="405"/>
        <v>0</v>
      </c>
      <c r="L204" s="134">
        <f t="shared" si="405"/>
        <v>0</v>
      </c>
      <c r="M204" s="134">
        <f t="shared" ref="M204" si="414">M179-M192</f>
        <v>0</v>
      </c>
      <c r="N204" s="134">
        <f t="shared" ref="N204:O204" si="415">N179-N192</f>
        <v>0</v>
      </c>
      <c r="O204" s="134">
        <f t="shared" si="415"/>
        <v>0</v>
      </c>
    </row>
    <row r="205" spans="2:16" x14ac:dyDescent="0.15">
      <c r="B205" s="130" t="s">
        <v>485</v>
      </c>
      <c r="C205" s="134">
        <f t="shared" si="405"/>
        <v>0</v>
      </c>
      <c r="D205" s="134">
        <f t="shared" si="405"/>
        <v>0</v>
      </c>
      <c r="E205" s="134">
        <f t="shared" si="405"/>
        <v>0</v>
      </c>
      <c r="F205" s="134">
        <f t="shared" si="405"/>
        <v>0</v>
      </c>
      <c r="G205" s="134">
        <f t="shared" si="405"/>
        <v>0</v>
      </c>
      <c r="H205" s="134">
        <f t="shared" si="405"/>
        <v>0</v>
      </c>
      <c r="I205" s="134">
        <f t="shared" si="405"/>
        <v>0</v>
      </c>
      <c r="J205" s="134">
        <f t="shared" si="405"/>
        <v>0</v>
      </c>
      <c r="K205" s="134">
        <f t="shared" si="405"/>
        <v>0</v>
      </c>
      <c r="L205" s="134">
        <f t="shared" si="405"/>
        <v>0</v>
      </c>
      <c r="M205" s="134">
        <f t="shared" ref="M205" si="416">M180-M193</f>
        <v>0</v>
      </c>
      <c r="N205" s="134">
        <f t="shared" ref="N205:O205" si="417">N180-N193</f>
        <v>0</v>
      </c>
      <c r="O205" s="134">
        <f t="shared" si="417"/>
        <v>0</v>
      </c>
    </row>
    <row r="206" spans="2:16" x14ac:dyDescent="0.15">
      <c r="B206" s="130" t="s">
        <v>486</v>
      </c>
      <c r="C206" s="134">
        <f t="shared" si="405"/>
        <v>0</v>
      </c>
      <c r="D206" s="134">
        <f t="shared" si="405"/>
        <v>0</v>
      </c>
      <c r="E206" s="134">
        <f t="shared" si="405"/>
        <v>0</v>
      </c>
      <c r="F206" s="134">
        <f t="shared" si="405"/>
        <v>0</v>
      </c>
      <c r="G206" s="134">
        <f t="shared" si="405"/>
        <v>0</v>
      </c>
      <c r="H206" s="134">
        <f t="shared" si="405"/>
        <v>0</v>
      </c>
      <c r="I206" s="134">
        <f t="shared" si="405"/>
        <v>0</v>
      </c>
      <c r="J206" s="134">
        <f t="shared" si="405"/>
        <v>0</v>
      </c>
      <c r="K206" s="134">
        <f t="shared" si="405"/>
        <v>0</v>
      </c>
      <c r="L206" s="134">
        <f t="shared" si="405"/>
        <v>0</v>
      </c>
      <c r="M206" s="134">
        <f t="shared" ref="M206" si="418">M181-M194</f>
        <v>0</v>
      </c>
      <c r="N206" s="134">
        <f t="shared" ref="N206:O206" si="419">N181-N194</f>
        <v>0</v>
      </c>
      <c r="O206" s="134">
        <f t="shared" si="419"/>
        <v>0</v>
      </c>
    </row>
    <row r="207" spans="2:16" x14ac:dyDescent="0.15">
      <c r="B207" s="130" t="s">
        <v>487</v>
      </c>
      <c r="C207" s="134">
        <f t="shared" si="405"/>
        <v>0</v>
      </c>
      <c r="D207" s="134">
        <f t="shared" si="405"/>
        <v>0</v>
      </c>
      <c r="E207" s="134">
        <f t="shared" si="405"/>
        <v>0</v>
      </c>
      <c r="F207" s="134">
        <f t="shared" si="405"/>
        <v>0</v>
      </c>
      <c r="G207" s="134">
        <f t="shared" si="405"/>
        <v>0</v>
      </c>
      <c r="H207" s="134">
        <f t="shared" si="405"/>
        <v>0</v>
      </c>
      <c r="I207" s="134">
        <f t="shared" si="405"/>
        <v>0</v>
      </c>
      <c r="J207" s="134">
        <f t="shared" si="405"/>
        <v>0</v>
      </c>
      <c r="K207" s="134">
        <f t="shared" si="405"/>
        <v>0</v>
      </c>
      <c r="L207" s="134">
        <f t="shared" si="405"/>
        <v>0</v>
      </c>
      <c r="M207" s="134">
        <f t="shared" ref="M207" si="420">M182-M195</f>
        <v>0</v>
      </c>
      <c r="N207" s="134">
        <f t="shared" ref="N207:O207" si="421">N182-N195</f>
        <v>0</v>
      </c>
      <c r="O207" s="134">
        <f t="shared" si="421"/>
        <v>0</v>
      </c>
    </row>
    <row r="208" spans="2:16" x14ac:dyDescent="0.15">
      <c r="B208" s="130" t="s">
        <v>488</v>
      </c>
      <c r="C208" s="134">
        <f t="shared" si="405"/>
        <v>0</v>
      </c>
      <c r="D208" s="134">
        <f t="shared" si="405"/>
        <v>0</v>
      </c>
      <c r="E208" s="134">
        <f t="shared" si="405"/>
        <v>0</v>
      </c>
      <c r="F208" s="134">
        <f t="shared" si="405"/>
        <v>0</v>
      </c>
      <c r="G208" s="134">
        <f t="shared" si="405"/>
        <v>0</v>
      </c>
      <c r="H208" s="134">
        <f t="shared" si="405"/>
        <v>0</v>
      </c>
      <c r="I208" s="134">
        <f t="shared" si="405"/>
        <v>0</v>
      </c>
      <c r="J208" s="134">
        <f t="shared" si="405"/>
        <v>0</v>
      </c>
      <c r="K208" s="134">
        <f t="shared" si="405"/>
        <v>0</v>
      </c>
      <c r="L208" s="134">
        <f t="shared" si="405"/>
        <v>0</v>
      </c>
      <c r="M208" s="134">
        <f t="shared" ref="M208" si="422">M183-M196</f>
        <v>0</v>
      </c>
      <c r="N208" s="134">
        <f t="shared" ref="N208:O208" si="423">N183-N196</f>
        <v>0</v>
      </c>
      <c r="O208" s="134">
        <f t="shared" si="423"/>
        <v>0</v>
      </c>
    </row>
    <row r="209" spans="2:15" x14ac:dyDescent="0.15">
      <c r="B209" s="123" t="s">
        <v>489</v>
      </c>
      <c r="C209" s="456">
        <f t="shared" si="405"/>
        <v>0</v>
      </c>
      <c r="D209" s="456">
        <f t="shared" si="405"/>
        <v>0</v>
      </c>
      <c r="E209" s="456">
        <f t="shared" si="405"/>
        <v>0</v>
      </c>
      <c r="F209" s="456">
        <f t="shared" si="405"/>
        <v>0</v>
      </c>
      <c r="G209" s="456">
        <f t="shared" si="405"/>
        <v>0</v>
      </c>
      <c r="H209" s="456">
        <f t="shared" si="405"/>
        <v>0</v>
      </c>
      <c r="I209" s="456">
        <f t="shared" si="405"/>
        <v>0</v>
      </c>
      <c r="J209" s="456">
        <f t="shared" si="405"/>
        <v>0</v>
      </c>
      <c r="K209" s="456">
        <f t="shared" si="405"/>
        <v>0</v>
      </c>
      <c r="L209" s="456">
        <f t="shared" si="405"/>
        <v>0</v>
      </c>
      <c r="M209" s="456">
        <f t="shared" ref="M209" si="424">M184-M197</f>
        <v>0</v>
      </c>
      <c r="N209" s="456">
        <f t="shared" ref="N209:O209" si="425">N184-N197</f>
        <v>0</v>
      </c>
      <c r="O209" s="456">
        <f t="shared" si="425"/>
        <v>0</v>
      </c>
    </row>
    <row r="210" spans="2:15" x14ac:dyDescent="0.15">
      <c r="B210" s="130" t="s">
        <v>494</v>
      </c>
      <c r="C210" s="68">
        <f>SUM(C199:C209)</f>
        <v>0</v>
      </c>
      <c r="D210" s="68">
        <f t="shared" ref="D210:L210" si="426">SUM(D199:D209)</f>
        <v>0</v>
      </c>
      <c r="E210" s="68">
        <f t="shared" si="426"/>
        <v>0</v>
      </c>
      <c r="F210" s="68">
        <f t="shared" si="426"/>
        <v>0</v>
      </c>
      <c r="G210" s="68">
        <f t="shared" si="426"/>
        <v>0</v>
      </c>
      <c r="H210" s="68">
        <f t="shared" si="426"/>
        <v>0</v>
      </c>
      <c r="I210" s="68">
        <f t="shared" si="426"/>
        <v>0</v>
      </c>
      <c r="J210" s="68">
        <f t="shared" si="426"/>
        <v>0</v>
      </c>
      <c r="K210" s="68">
        <f t="shared" si="426"/>
        <v>0</v>
      </c>
      <c r="L210" s="68">
        <f t="shared" si="426"/>
        <v>0</v>
      </c>
      <c r="M210" s="68">
        <f t="shared" ref="M210" si="427">SUM(M199:M209)</f>
        <v>0</v>
      </c>
      <c r="N210" s="68">
        <f t="shared" ref="N210:O210" si="428">SUM(N199:N209)</f>
        <v>0</v>
      </c>
      <c r="O210" s="68">
        <f t="shared" si="428"/>
        <v>0</v>
      </c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N66"/>
  <sheetViews>
    <sheetView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I1" sqref="I1"/>
    </sheetView>
  </sheetViews>
  <sheetFormatPr defaultColWidth="9" defaultRowHeight="13.5" x14ac:dyDescent="0.15"/>
  <cols>
    <col min="1" max="1" width="5.25" style="158" customWidth="1"/>
    <col min="2" max="2" width="13.5" style="158" customWidth="1"/>
    <col min="3" max="8" width="11" style="158" customWidth="1"/>
    <col min="9" max="13" width="10.75" style="158" customWidth="1"/>
    <col min="14" max="14" width="10.625" style="158" customWidth="1"/>
    <col min="15" max="16384" width="9" style="158"/>
  </cols>
  <sheetData>
    <row r="1" spans="1:14" x14ac:dyDescent="0.15">
      <c r="A1" s="156" t="s">
        <v>504</v>
      </c>
      <c r="B1" s="211"/>
      <c r="C1" s="31"/>
      <c r="D1" s="31"/>
      <c r="E1" s="212" t="s">
        <v>406</v>
      </c>
      <c r="H1" s="31" t="s">
        <v>171</v>
      </c>
      <c r="I1" s="930" t="str">
        <f>推計方法!H1</f>
        <v>2024.3.7修正</v>
      </c>
      <c r="L1" s="159" t="s">
        <v>292</v>
      </c>
    </row>
    <row r="2" spans="1:14" x14ac:dyDescent="0.15">
      <c r="A2" s="936" t="s">
        <v>320</v>
      </c>
      <c r="B2" s="937"/>
      <c r="C2" s="215"/>
      <c r="D2" s="157"/>
      <c r="E2" s="157"/>
      <c r="F2" s="157"/>
      <c r="G2" s="157"/>
      <c r="H2" s="193" t="s">
        <v>319</v>
      </c>
      <c r="I2" s="213"/>
      <c r="J2" s="213"/>
      <c r="K2" s="395"/>
      <c r="L2" s="395"/>
      <c r="M2" s="395"/>
      <c r="N2" s="395"/>
    </row>
    <row r="3" spans="1:14" x14ac:dyDescent="0.15">
      <c r="A3" s="938"/>
      <c r="B3" s="939"/>
      <c r="C3" s="196" t="s">
        <v>70</v>
      </c>
      <c r="D3" s="155" t="s">
        <v>67</v>
      </c>
      <c r="E3" s="155" t="s">
        <v>61</v>
      </c>
      <c r="F3" s="155" t="s">
        <v>60</v>
      </c>
      <c r="G3" s="155" t="s">
        <v>59</v>
      </c>
      <c r="H3" s="92" t="s">
        <v>58</v>
      </c>
      <c r="I3" s="76" t="s">
        <v>392</v>
      </c>
      <c r="J3" s="76" t="s">
        <v>459</v>
      </c>
      <c r="K3" s="13" t="s">
        <v>460</v>
      </c>
      <c r="L3" s="13" t="s">
        <v>515</v>
      </c>
      <c r="M3" s="83" t="s">
        <v>2170</v>
      </c>
      <c r="N3" s="13" t="s">
        <v>2197</v>
      </c>
    </row>
    <row r="4" spans="1:14" x14ac:dyDescent="0.15">
      <c r="A4" s="199"/>
      <c r="B4" s="214" t="s">
        <v>270</v>
      </c>
      <c r="C4" s="359">
        <f>ROUND(('1観光消費時系列'!D4-'1観光消費時系列'!C4)/'1観光消費時系列'!C4*100,1)</f>
        <v>0.3</v>
      </c>
      <c r="D4" s="348">
        <f>ROUND(('1観光消費時系列'!E4-'1観光消費時系列'!D4)/'1観光消費時系列'!D4*100,1)</f>
        <v>0.4</v>
      </c>
      <c r="E4" s="348">
        <f>ROUND(('1観光消費時系列'!F4-'1観光消費時系列'!E4)/'1観光消費時系列'!E4*100,1)</f>
        <v>3.4</v>
      </c>
      <c r="F4" s="348">
        <f>ROUND(('1観光消費時系列'!G4-'1観光消費時系列'!F4)/'1観光消費時系列'!F4*100,1)</f>
        <v>-4.0999999999999996</v>
      </c>
      <c r="G4" s="348">
        <f>ROUND(('1観光消費時系列'!H4-'1観光消費時系列'!G4)/'1観光消費時系列'!G4*100,1)</f>
        <v>18.2</v>
      </c>
      <c r="H4" s="348">
        <f>ROUND(('1観光消費時系列'!I4-'1観光消費時系列'!H4)/'1観光消費時系列'!H4*100,1)</f>
        <v>4.4000000000000004</v>
      </c>
      <c r="I4" s="197">
        <f>ROUND(('1観光消費時系列'!J4-'1観光消費時系列'!I4)/'1観光消費時系列'!I4*100,1)</f>
        <v>4.7</v>
      </c>
      <c r="J4" s="197">
        <f>ROUND(('1観光消費時系列'!K4-'1観光消費時系列'!J4)/'1観光消費時系列'!J4*100,1)</f>
        <v>-3.7</v>
      </c>
      <c r="K4" s="197">
        <f>ROUND(('1観光消費時系列'!L4-'1観光消費時系列'!K4)/'1観光消費時系列'!K4*100,1)</f>
        <v>-0.4</v>
      </c>
      <c r="L4" s="197">
        <f>ROUND(('1観光消費時系列'!M4-'1観光消費時系列'!L4)/'1観光消費時系列'!L4*100,1)</f>
        <v>-49.2</v>
      </c>
      <c r="M4" s="513">
        <f>ROUND(('1観光消費時系列'!N4-'1観光消費時系列'!M4)/'1観光消費時系列'!M4*100,1)</f>
        <v>31.5</v>
      </c>
      <c r="N4" s="513">
        <f>ROUND(('1観光消費時系列'!O4-'1観光消費時系列'!N4)/'1観光消費時系列'!N4*100,1)</f>
        <v>38.9</v>
      </c>
    </row>
    <row r="5" spans="1:14" x14ac:dyDescent="0.15">
      <c r="A5" s="200"/>
      <c r="B5" s="194" t="s">
        <v>122</v>
      </c>
      <c r="C5" s="359">
        <f>ROUND(('1観光消費時系列'!D5-'1観光消費時系列'!C5)/'1観光消費時系列'!C5*100,1)</f>
        <v>0.7</v>
      </c>
      <c r="D5" s="348">
        <f>ROUND(('1観光消費時系列'!E5-'1観光消費時系列'!D5)/'1観光消費時系列'!D5*100,1)</f>
        <v>4</v>
      </c>
      <c r="E5" s="348">
        <f>ROUND(('1観光消費時系列'!F5-'1観光消費時系列'!E5)/'1観光消費時系列'!E5*100,1)</f>
        <v>7.1</v>
      </c>
      <c r="F5" s="348">
        <f>ROUND(('1観光消費時系列'!G5-'1観光消費時系列'!F5)/'1観光消費時系列'!F5*100,1)</f>
        <v>-1.9</v>
      </c>
      <c r="G5" s="348">
        <f>ROUND(('1観光消費時系列'!H5-'1観光消費時系列'!G5)/'1観光消費時系列'!G5*100,1)</f>
        <v>15</v>
      </c>
      <c r="H5" s="348">
        <f>ROUND(('1観光消費時系列'!I5-'1観光消費時系列'!H5)/'1観光消費時系列'!H5*100,1)</f>
        <v>5.5</v>
      </c>
      <c r="I5" s="197">
        <f>ROUND(('1観光消費時系列'!J5-'1観光消費時系列'!I5)/'1観光消費時系列'!I5*100,1)</f>
        <v>11.8</v>
      </c>
      <c r="J5" s="197">
        <f>ROUND(('1観光消費時系列'!K5-'1観光消費時系列'!J5)/'1観光消費時系列'!J5*100,1)</f>
        <v>-12.7</v>
      </c>
      <c r="K5" s="197">
        <f>ROUND(('1観光消費時系列'!L5-'1観光消費時系列'!K5)/'1観光消費時系列'!K5*100,1)</f>
        <v>1.3</v>
      </c>
      <c r="L5" s="197">
        <f>ROUND(('1観光消費時系列'!M5-'1観光消費時系列'!L5)/'1観光消費時系列'!L5*100,1)</f>
        <v>-56</v>
      </c>
      <c r="M5" s="513">
        <f>ROUND(('1観光消費時系列'!N5-'1観光消費時系列'!M5)/'1観光消費時系列'!M5*100,1)</f>
        <v>10.199999999999999</v>
      </c>
      <c r="N5" s="513">
        <f>ROUND(('1観光消費時系列'!O5-'1観光消費時系列'!N5)/'1観光消費時系列'!N5*100,1)</f>
        <v>64.099999999999994</v>
      </c>
    </row>
    <row r="6" spans="1:14" x14ac:dyDescent="0.15">
      <c r="A6" s="201"/>
      <c r="B6" s="194" t="s">
        <v>271</v>
      </c>
      <c r="C6" s="359">
        <f>ROUND(('1観光消費時系列'!D6-'1観光消費時系列'!C6)/'1観光消費時系列'!C6*100,1)</f>
        <v>-4.3</v>
      </c>
      <c r="D6" s="348">
        <f>ROUND(('1観光消費時系列'!E6-'1観光消費時系列'!D6)/'1観光消費時系列'!D6*100,1)</f>
        <v>-3</v>
      </c>
      <c r="E6" s="348">
        <f>ROUND(('1観光消費時系列'!F6-'1観光消費時系列'!E6)/'1観光消費時系列'!E6*100,1)</f>
        <v>7.3</v>
      </c>
      <c r="F6" s="348">
        <f>ROUND(('1観光消費時系列'!G6-'1観光消費時系列'!F6)/'1観光消費時系列'!F6*100,1)</f>
        <v>-4.8</v>
      </c>
      <c r="G6" s="348">
        <f>ROUND(('1観光消費時系列'!H6-'1観光消費時系列'!G6)/'1観光消費時系列'!G6*100,1)</f>
        <v>14.4</v>
      </c>
      <c r="H6" s="348">
        <f>ROUND(('1観光消費時系列'!I6-'1観光消費時系列'!H6)/'1観光消費時系列'!H6*100,1)</f>
        <v>8.6</v>
      </c>
      <c r="I6" s="197">
        <f>ROUND(('1観光消費時系列'!J6-'1観光消費時系列'!I6)/'1観光消費時系列'!I6*100,1)</f>
        <v>1</v>
      </c>
      <c r="J6" s="197">
        <f>ROUND(('1観光消費時系列'!K6-'1観光消費時系列'!J6)/'1観光消費時系列'!J6*100,1)</f>
        <v>1.6</v>
      </c>
      <c r="K6" s="197">
        <f>ROUND(('1観光消費時系列'!L6-'1観光消費時系列'!K6)/'1観光消費時系列'!K6*100,1)</f>
        <v>2.1</v>
      </c>
      <c r="L6" s="197">
        <f>ROUND(('1観光消費時系列'!M6-'1観光消費時系列'!L6)/'1観光消費時系列'!L6*100,1)</f>
        <v>-51.5</v>
      </c>
      <c r="M6" s="513">
        <f>ROUND(('1観光消費時系列'!N6-'1観光消費時系列'!M6)/'1観光消費時系列'!M6*100,1)</f>
        <v>44.7</v>
      </c>
      <c r="N6" s="513">
        <f>ROUND(('1観光消費時系列'!O6-'1観光消費時系列'!N6)/'1観光消費時系列'!N6*100,1)</f>
        <v>37.4</v>
      </c>
    </row>
    <row r="7" spans="1:14" x14ac:dyDescent="0.15">
      <c r="A7" s="201"/>
      <c r="B7" s="194" t="s">
        <v>272</v>
      </c>
      <c r="C7" s="359">
        <f>ROUND(('1観光消費時系列'!D7-'1観光消費時系列'!C7)/'1観光消費時系列'!C7*100,1)</f>
        <v>-2.9</v>
      </c>
      <c r="D7" s="348">
        <f>ROUND(('1観光消費時系列'!E7-'1観光消費時系列'!D7)/'1観光消費時系列'!D7*100,1)</f>
        <v>-3.3</v>
      </c>
      <c r="E7" s="348">
        <f>ROUND(('1観光消費時系列'!F7-'1観光消費時系列'!E7)/'1観光消費時系列'!E7*100,1)</f>
        <v>0.8</v>
      </c>
      <c r="F7" s="348">
        <f>ROUND(('1観光消費時系列'!G7-'1観光消費時系列'!F7)/'1観光消費時系列'!F7*100,1)</f>
        <v>-4.7</v>
      </c>
      <c r="G7" s="348">
        <f>ROUND(('1観光消費時系列'!H7-'1観光消費時系列'!G7)/'1観光消費時系列'!G7*100,1)</f>
        <v>14.3</v>
      </c>
      <c r="H7" s="348">
        <f>ROUND(('1観光消費時系列'!I7-'1観光消費時系列'!H7)/'1観光消費時系列'!H7*100,1)</f>
        <v>4.8</v>
      </c>
      <c r="I7" s="197">
        <f>ROUND(('1観光消費時系列'!J7-'1観光消費時系列'!I7)/'1観光消費時系列'!I7*100,1)</f>
        <v>3.2</v>
      </c>
      <c r="J7" s="197">
        <f>ROUND(('1観光消費時系列'!K7-'1観光消費時系列'!J7)/'1観光消費時系列'!J7*100,1)</f>
        <v>13</v>
      </c>
      <c r="K7" s="197">
        <f>ROUND(('1観光消費時系列'!L7-'1観光消費時系列'!K7)/'1観光消費時系列'!K7*100,1)</f>
        <v>-2.9</v>
      </c>
      <c r="L7" s="197">
        <f>ROUND(('1観光消費時系列'!M7-'1観光消費時系列'!L7)/'1観光消費時系列'!L7*100,1)</f>
        <v>-45.1</v>
      </c>
      <c r="M7" s="513">
        <f>ROUND(('1観光消費時系列'!N7-'1観光消費時系列'!M7)/'1観光消費時系列'!M7*100,1)</f>
        <v>47.2</v>
      </c>
      <c r="N7" s="513">
        <f>ROUND(('1観光消費時系列'!O7-'1観光消費時系列'!N7)/'1観光消費時系列'!N7*100,1)</f>
        <v>21.5</v>
      </c>
    </row>
    <row r="8" spans="1:14" x14ac:dyDescent="0.15">
      <c r="A8" s="201"/>
      <c r="B8" s="194" t="s">
        <v>273</v>
      </c>
      <c r="C8" s="359">
        <f>ROUND(('1観光消費時系列'!D8-'1観光消費時系列'!C8)/'1観光消費時系列'!C8*100,1)</f>
        <v>-3.1</v>
      </c>
      <c r="D8" s="348">
        <f>ROUND(('1観光消費時系列'!E8-'1観光消費時系列'!D8)/'1観光消費時系列'!D8*100,1)</f>
        <v>-2.6</v>
      </c>
      <c r="E8" s="348">
        <f>ROUND(('1観光消費時系列'!F8-'1観光消費時系列'!E8)/'1観光消費時系列'!E8*100,1)</f>
        <v>0.8</v>
      </c>
      <c r="F8" s="348">
        <f>ROUND(('1観光消費時系列'!G8-'1観光消費時系列'!F8)/'1観光消費時系列'!F8*100,1)</f>
        <v>-5.0999999999999996</v>
      </c>
      <c r="G8" s="348">
        <f>ROUND(('1観光消費時系列'!H8-'1観光消費時系列'!G8)/'1観光消費時系列'!G8*100,1)</f>
        <v>14</v>
      </c>
      <c r="H8" s="348">
        <f>ROUND(('1観光消費時系列'!I8-'1観光消費時系列'!H8)/'1観光消費時系列'!H8*100,1)</f>
        <v>8.8000000000000007</v>
      </c>
      <c r="I8" s="197">
        <f>ROUND(('1観光消費時系列'!J8-'1観光消費時系列'!I8)/'1観光消費時系列'!I8*100,1)</f>
        <v>6.1</v>
      </c>
      <c r="J8" s="197">
        <f>ROUND(('1観光消費時系列'!K8-'1観光消費時系列'!J8)/'1観光消費時系列'!J8*100,1)</f>
        <v>-1.1000000000000001</v>
      </c>
      <c r="K8" s="197">
        <f>ROUND(('1観光消費時系列'!L8-'1観光消費時系列'!K8)/'1観光消費時系列'!K8*100,1)</f>
        <v>4.4000000000000004</v>
      </c>
      <c r="L8" s="197">
        <f>ROUND(('1観光消費時系列'!M8-'1観光消費時系列'!L8)/'1観光消費時系列'!L8*100,1)</f>
        <v>-44.4</v>
      </c>
      <c r="M8" s="513">
        <f>ROUND(('1観光消費時系列'!N8-'1観光消費時系列'!M8)/'1観光消費時系列'!M8*100,1)</f>
        <v>27.5</v>
      </c>
      <c r="N8" s="513">
        <f>ROUND(('1観光消費時系列'!O8-'1観光消費時系列'!N8)/'1観光消費時系列'!N8*100,1)</f>
        <v>20.9</v>
      </c>
    </row>
    <row r="9" spans="1:14" x14ac:dyDescent="0.15">
      <c r="A9" s="201"/>
      <c r="B9" s="194" t="s">
        <v>274</v>
      </c>
      <c r="C9" s="359">
        <f>ROUND(('1観光消費時系列'!D9-'1観光消費時系列'!C9)/'1観光消費時系列'!C9*100,1)</f>
        <v>-2.8</v>
      </c>
      <c r="D9" s="348">
        <f>ROUND(('1観光消費時系列'!E9-'1観光消費時系列'!D9)/'1観光消費時系列'!D9*100,1)</f>
        <v>-1.9</v>
      </c>
      <c r="E9" s="348">
        <f>ROUND(('1観光消費時系列'!F9-'1観光消費時系列'!E9)/'1観光消費時系列'!E9*100,1)</f>
        <v>0.9</v>
      </c>
      <c r="F9" s="348">
        <f>ROUND(('1観光消費時系列'!G9-'1観光消費時系列'!F9)/'1観光消費時系列'!F9*100,1)</f>
        <v>-6.5</v>
      </c>
      <c r="G9" s="348">
        <f>ROUND(('1観光消費時系列'!H9-'1観光消費時系列'!G9)/'1観光消費時系列'!G9*100,1)</f>
        <v>13.8</v>
      </c>
      <c r="H9" s="348">
        <f>ROUND(('1観光消費時系列'!I9-'1観光消費時系列'!H9)/'1観光消費時系列'!H9*100,1)</f>
        <v>8.9</v>
      </c>
      <c r="I9" s="197">
        <f>ROUND(('1観光消費時系列'!J9-'1観光消費時系列'!I9)/'1観光消費時系列'!I9*100,1)</f>
        <v>1.7</v>
      </c>
      <c r="J9" s="197">
        <f>ROUND(('1観光消費時系列'!K9-'1観光消費時系列'!J9)/'1観光消費時系列'!J9*100,1)</f>
        <v>-2.8</v>
      </c>
      <c r="K9" s="197">
        <f>ROUND(('1観光消費時系列'!L9-'1観光消費時系列'!K9)/'1観光消費時系列'!K9*100,1)</f>
        <v>1.3</v>
      </c>
      <c r="L9" s="197">
        <f>ROUND(('1観光消費時系列'!M9-'1観光消費時系列'!L9)/'1観光消費時系列'!L9*100,1)</f>
        <v>-36.200000000000003</v>
      </c>
      <c r="M9" s="513">
        <f>ROUND(('1観光消費時系列'!N9-'1観光消費時系列'!M9)/'1観光消費時系列'!M9*100,1)</f>
        <v>29.5</v>
      </c>
      <c r="N9" s="513">
        <f>ROUND(('1観光消費時系列'!O9-'1観光消費時系列'!N9)/'1観光消費時系列'!N9*100,1)</f>
        <v>25.3</v>
      </c>
    </row>
    <row r="10" spans="1:14" x14ac:dyDescent="0.15">
      <c r="A10" s="201"/>
      <c r="B10" s="194" t="s">
        <v>275</v>
      </c>
      <c r="C10" s="359">
        <f>ROUND(('1観光消費時系列'!D10-'1観光消費時系列'!C10)/'1観光消費時系列'!C10*100,1)</f>
        <v>16.899999999999999</v>
      </c>
      <c r="D10" s="348">
        <f>ROUND(('1観光消費時系列'!E10-'1観光消費時系列'!D10)/'1観光消費時系列'!D10*100,1)</f>
        <v>-11.8</v>
      </c>
      <c r="E10" s="348">
        <f>ROUND(('1観光消費時系列'!F10-'1観光消費時系列'!E10)/'1観光消費時系列'!E10*100,1)</f>
        <v>5.0999999999999996</v>
      </c>
      <c r="F10" s="348">
        <f>ROUND(('1観光消費時系列'!G10-'1観光消費時系列'!F10)/'1観光消費時系列'!F10*100,1)</f>
        <v>-17.600000000000001</v>
      </c>
      <c r="G10" s="348">
        <f>ROUND(('1観光消費時系列'!H10-'1観光消費時系列'!G10)/'1観光消費時系列'!G10*100,1)</f>
        <v>65.599999999999994</v>
      </c>
      <c r="H10" s="348">
        <f>ROUND(('1観光消費時系列'!I10-'1観光消費時系列'!H10)/'1観光消費時系列'!H10*100,1)</f>
        <v>-10.3</v>
      </c>
      <c r="I10" s="197">
        <f>ROUND(('1観光消費時系列'!J10-'1観光消費時系列'!I10)/'1観光消費時系列'!I10*100,1)</f>
        <v>-5.5</v>
      </c>
      <c r="J10" s="197">
        <f>ROUND(('1観光消費時系列'!K10-'1観光消費時系列'!J10)/'1観光消費時系列'!J10*100,1)</f>
        <v>2.8</v>
      </c>
      <c r="K10" s="197">
        <f>ROUND(('1観光消費時系列'!L10-'1観光消費時系列'!K10)/'1観光消費時系列'!K10*100,1)</f>
        <v>-10.5</v>
      </c>
      <c r="L10" s="197">
        <f>ROUND(('1観光消費時系列'!M10-'1観光消費時系列'!L10)/'1観光消費時系列'!L10*100,1)</f>
        <v>-60.2</v>
      </c>
      <c r="M10" s="513">
        <f>ROUND(('1観光消費時系列'!N10-'1観光消費時系列'!M10)/'1観光消費時系列'!M10*100,1)</f>
        <v>55.8</v>
      </c>
      <c r="N10" s="513">
        <f>ROUND(('1観光消費時系列'!O10-'1観光消費時系列'!N10)/'1観光消費時系列'!N10*100,1)</f>
        <v>71</v>
      </c>
    </row>
    <row r="11" spans="1:14" x14ac:dyDescent="0.15">
      <c r="A11" s="201"/>
      <c r="B11" s="194" t="s">
        <v>276</v>
      </c>
      <c r="C11" s="359">
        <f>ROUND(('1観光消費時系列'!D11-'1観光消費時系列'!C11)/'1観光消費時系列'!C11*100,1)</f>
        <v>-1.6</v>
      </c>
      <c r="D11" s="348">
        <f>ROUND(('1観光消費時系列'!E11-'1観光消費時系列'!D11)/'1観光消費時系列'!D11*100,1)</f>
        <v>0.9</v>
      </c>
      <c r="E11" s="348">
        <f>ROUND(('1観光消費時系列'!F11-'1観光消費時系列'!E11)/'1観光消費時系列'!E11*100,1)</f>
        <v>-0.1</v>
      </c>
      <c r="F11" s="348">
        <f>ROUND(('1観光消費時系列'!G11-'1観光消費時系列'!F11)/'1観光消費時系列'!F11*100,1)</f>
        <v>-3.4</v>
      </c>
      <c r="G11" s="348">
        <f>ROUND(('1観光消費時系列'!H11-'1観光消費時系列'!G11)/'1観光消費時系列'!G11*100,1)</f>
        <v>14.3</v>
      </c>
      <c r="H11" s="348">
        <f>ROUND(('1観光消費時系列'!I11-'1観光消費時系列'!H11)/'1観光消費時系列'!H11*100,1)</f>
        <v>5</v>
      </c>
      <c r="I11" s="197">
        <f>ROUND(('1観光消費時系列'!J11-'1観光消費時系列'!I11)/'1観光消費時系列'!I11*100,1)</f>
        <v>2.8</v>
      </c>
      <c r="J11" s="197">
        <f>ROUND(('1観光消費時系列'!K11-'1観光消費時系列'!J11)/'1観光消費時系列'!J11*100,1)</f>
        <v>-6.1</v>
      </c>
      <c r="K11" s="197">
        <f>ROUND(('1観光消費時系列'!L11-'1観光消費時系列'!K11)/'1観光消費時系列'!K11*100,1)</f>
        <v>-0.2</v>
      </c>
      <c r="L11" s="197">
        <f>ROUND(('1観光消費時系列'!M11-'1観光消費時系列'!L11)/'1観光消費時系列'!L11*100,1)</f>
        <v>-44.6</v>
      </c>
      <c r="M11" s="513">
        <f>ROUND(('1観光消費時系列'!N11-'1観光消費時系列'!M11)/'1観光消費時系列'!M11*100,1)</f>
        <v>36.799999999999997</v>
      </c>
      <c r="N11" s="513">
        <f>ROUND(('1観光消費時系列'!O11-'1観光消費時系列'!N11)/'1観光消費時系列'!N11*100,1)</f>
        <v>21.8</v>
      </c>
    </row>
    <row r="12" spans="1:14" x14ac:dyDescent="0.15">
      <c r="A12" s="201"/>
      <c r="B12" s="194" t="s">
        <v>277</v>
      </c>
      <c r="C12" s="359">
        <f>ROUND(('1観光消費時系列'!D12-'1観光消費時系列'!C12)/'1観光消費時系列'!C12*100,1)</f>
        <v>3.9</v>
      </c>
      <c r="D12" s="348">
        <f>ROUND(('1観光消費時系列'!E12-'1観光消費時系列'!D12)/'1観光消費時系列'!D12*100,1)</f>
        <v>12.6</v>
      </c>
      <c r="E12" s="348">
        <f>ROUND(('1観光消費時系列'!F12-'1観光消費時系列'!E12)/'1観光消費時系列'!E12*100,1)</f>
        <v>4.8</v>
      </c>
      <c r="F12" s="348">
        <f>ROUND(('1観光消費時系列'!G12-'1観光消費時系列'!F12)/'1観光消費時系列'!F12*100,1)</f>
        <v>-0.8</v>
      </c>
      <c r="G12" s="348">
        <f>ROUND(('1観光消費時系列'!H12-'1観光消費時系列'!G12)/'1観光消費時系列'!G12*100,1)</f>
        <v>8</v>
      </c>
      <c r="H12" s="348">
        <f>ROUND(('1観光消費時系列'!I12-'1観光消費時系列'!H12)/'1観光消費時系列'!H12*100,1)</f>
        <v>7.1</v>
      </c>
      <c r="I12" s="197">
        <f>ROUND(('1観光消費時系列'!J12-'1観光消費時系列'!I12)/'1観光消費時系列'!I12*100,1)</f>
        <v>2.2000000000000002</v>
      </c>
      <c r="J12" s="197">
        <f>ROUND(('1観光消費時系列'!K12-'1観光消費時系列'!J12)/'1観光消費時系列'!J12*100,1)</f>
        <v>-2.9</v>
      </c>
      <c r="K12" s="197">
        <f>ROUND(('1観光消費時系列'!L12-'1観光消費時系列'!K12)/'1観光消費時系列'!K12*100,1)</f>
        <v>-4.5999999999999996</v>
      </c>
      <c r="L12" s="197">
        <f>ROUND(('1観光消費時系列'!M12-'1観光消費時系列'!L12)/'1観光消費時系列'!L12*100,1)</f>
        <v>-46.2</v>
      </c>
      <c r="M12" s="513">
        <f>ROUND(('1観光消費時系列'!N12-'1観光消費時系列'!M12)/'1観光消費時系列'!M12*100,1)</f>
        <v>22.2</v>
      </c>
      <c r="N12" s="513">
        <f>ROUND(('1観光消費時系列'!O12-'1観光消費時系列'!N12)/'1観光消費時系列'!N12*100,1)</f>
        <v>37.799999999999997</v>
      </c>
    </row>
    <row r="13" spans="1:14" x14ac:dyDescent="0.15">
      <c r="A13" s="201"/>
      <c r="B13" s="194" t="s">
        <v>278</v>
      </c>
      <c r="C13" s="359">
        <f>ROUND(('1観光消費時系列'!D13-'1観光消費時系列'!C13)/'1観光消費時系列'!C13*100,1)</f>
        <v>0.2</v>
      </c>
      <c r="D13" s="348">
        <f>ROUND(('1観光消費時系列'!E13-'1観光消費時系列'!D13)/'1観光消費時系列'!D13*100,1)</f>
        <v>0</v>
      </c>
      <c r="E13" s="348">
        <f>ROUND(('1観光消費時系列'!F13-'1観光消費時系列'!E13)/'1観光消費時系列'!E13*100,1)</f>
        <v>-4.4000000000000004</v>
      </c>
      <c r="F13" s="348">
        <f>ROUND(('1観光消費時系列'!G13-'1観光消費時系列'!F13)/'1観光消費時系列'!F13*100,1)</f>
        <v>-7.6</v>
      </c>
      <c r="G13" s="348">
        <f>ROUND(('1観光消費時系列'!H13-'1観光消費時系列'!G13)/'1観光消費時系列'!G13*100,1)</f>
        <v>14</v>
      </c>
      <c r="H13" s="348">
        <f>ROUND(('1観光消費時系列'!I13-'1観光消費時系列'!H13)/'1観光消費時系列'!H13*100,1)</f>
        <v>10.1</v>
      </c>
      <c r="I13" s="197">
        <f>ROUND(('1観光消費時系列'!J13-'1観光消費時系列'!I13)/'1観光消費時系列'!I13*100,1)</f>
        <v>5.8</v>
      </c>
      <c r="J13" s="197">
        <f>ROUND(('1観光消費時系列'!K13-'1観光消費時系列'!J13)/'1観光消費時系列'!J13*100,1)</f>
        <v>-2</v>
      </c>
      <c r="K13" s="197">
        <f>ROUND(('1観光消費時系列'!L13-'1観光消費時系列'!K13)/'1観光消費時系列'!K13*100,1)</f>
        <v>9.4</v>
      </c>
      <c r="L13" s="197">
        <f>ROUND(('1観光消費時系列'!M13-'1観光消費時系列'!L13)/'1観光消費時系列'!L13*100,1)</f>
        <v>-41.3</v>
      </c>
      <c r="M13" s="513">
        <f>ROUND(('1観光消費時系列'!N13-'1観光消費時系列'!M13)/'1観光消費時系列'!M13*100,1)</f>
        <v>37.9</v>
      </c>
      <c r="N13" s="513">
        <f>ROUND(('1観光消費時系列'!O13-'1観光消費時系列'!N13)/'1観光消費時系列'!N13*100,1)</f>
        <v>17.3</v>
      </c>
    </row>
    <row r="14" spans="1:14" x14ac:dyDescent="0.15">
      <c r="A14" s="201"/>
      <c r="B14" s="194" t="s">
        <v>279</v>
      </c>
      <c r="C14" s="359">
        <f>ROUND(('1観光消費時系列'!D14-'1観光消費時系列'!C14)/'1観光消費時系列'!C14*100,1)</f>
        <v>-3.4</v>
      </c>
      <c r="D14" s="348">
        <f>ROUND(('1観光消費時系列'!E14-'1観光消費時系列'!D14)/'1観光消費時系列'!D14*100,1)</f>
        <v>4.0999999999999996</v>
      </c>
      <c r="E14" s="348">
        <f>ROUND(('1観光消費時系列'!F14-'1観光消費時系列'!E14)/'1観光消費時系列'!E14*100,1)</f>
        <v>-2.4</v>
      </c>
      <c r="F14" s="348">
        <f>ROUND(('1観光消費時系列'!G14-'1観光消費時系列'!F14)/'1観光消費時系列'!F14*100,1)</f>
        <v>3.3</v>
      </c>
      <c r="G14" s="348">
        <f>ROUND(('1観光消費時系列'!H14-'1観光消費時系列'!G14)/'1観光消費時系列'!G14*100,1)</f>
        <v>20.3</v>
      </c>
      <c r="H14" s="348">
        <f>ROUND(('1観光消費時系列'!I14-'1観光消費時系列'!H14)/'1観光消費時系列'!H14*100,1)</f>
        <v>1.5</v>
      </c>
      <c r="I14" s="197">
        <f>ROUND(('1観光消費時系列'!J14-'1観光消費時系列'!I14)/'1観光消費時系列'!I14*100,1)</f>
        <v>3.3</v>
      </c>
      <c r="J14" s="197">
        <f>ROUND(('1観光消費時系列'!K14-'1観光消費時系列'!J14)/'1観光消費時系列'!J14*100,1)</f>
        <v>-5.0999999999999996</v>
      </c>
      <c r="K14" s="197">
        <f>ROUND(('1観光消費時系列'!L14-'1観光消費時系列'!K14)/'1観光消費時系列'!K14*100,1)</f>
        <v>0.5</v>
      </c>
      <c r="L14" s="197">
        <f>ROUND(('1観光消費時系列'!M14-'1観光消費時系列'!L14)/'1観光消費時系列'!L14*100,1)</f>
        <v>-45</v>
      </c>
      <c r="M14" s="513">
        <f>ROUND(('1観光消費時系列'!N14-'1観光消費時系列'!M14)/'1観光消費時系列'!M14*100,1)</f>
        <v>46.7</v>
      </c>
      <c r="N14" s="513">
        <f>ROUND(('1観光消費時系列'!O14-'1観光消費時系列'!N14)/'1観光消費時系列'!N14*100,1)</f>
        <v>35</v>
      </c>
    </row>
    <row r="15" spans="1:14" x14ac:dyDescent="0.15">
      <c r="A15" s="201"/>
      <c r="B15" s="194"/>
      <c r="C15" s="359"/>
      <c r="D15" s="348"/>
      <c r="E15" s="348"/>
      <c r="F15" s="348"/>
      <c r="G15" s="348"/>
      <c r="H15" s="348"/>
      <c r="I15" s="197"/>
      <c r="J15" s="197"/>
      <c r="K15" s="197"/>
      <c r="L15" s="197"/>
      <c r="M15" s="513"/>
      <c r="N15" s="513"/>
    </row>
    <row r="16" spans="1:14" x14ac:dyDescent="0.15">
      <c r="A16" s="202">
        <v>100</v>
      </c>
      <c r="B16" s="194" t="s">
        <v>122</v>
      </c>
      <c r="C16" s="359">
        <f>ROUND(('1観光消費時系列'!D16-'1観光消費時系列'!C16)/'1観光消費時系列'!C16*100,1)</f>
        <v>0.7</v>
      </c>
      <c r="D16" s="348">
        <f>ROUND(('1観光消費時系列'!E16-'1観光消費時系列'!D16)/'1観光消費時系列'!D16*100,1)</f>
        <v>4</v>
      </c>
      <c r="E16" s="348">
        <f>ROUND(('1観光消費時系列'!F16-'1観光消費時系列'!E16)/'1観光消費時系列'!E16*100,1)</f>
        <v>7.1</v>
      </c>
      <c r="F16" s="348">
        <f>ROUND(('1観光消費時系列'!G16-'1観光消費時系列'!F16)/'1観光消費時系列'!F16*100,1)</f>
        <v>-1.9</v>
      </c>
      <c r="G16" s="348">
        <f>ROUND(('1観光消費時系列'!H16-'1観光消費時系列'!G16)/'1観光消費時系列'!G16*100,1)</f>
        <v>15</v>
      </c>
      <c r="H16" s="348">
        <f>ROUND(('1観光消費時系列'!I16-'1観光消費時系列'!H16)/'1観光消費時系列'!H16*100,1)</f>
        <v>5.5</v>
      </c>
      <c r="I16" s="197">
        <f>ROUND(('1観光消費時系列'!J16-'1観光消費時系列'!I16)/'1観光消費時系列'!I16*100,1)</f>
        <v>11.8</v>
      </c>
      <c r="J16" s="197">
        <f>ROUND(('1観光消費時系列'!K16-'1観光消費時系列'!J16)/'1観光消費時系列'!J16*100,1)</f>
        <v>-12.7</v>
      </c>
      <c r="K16" s="197">
        <f>ROUND(('1観光消費時系列'!L16-'1観光消費時系列'!K16)/'1観光消費時系列'!K16*100,1)</f>
        <v>1.3</v>
      </c>
      <c r="L16" s="197">
        <f>ROUND(('1観光消費時系列'!M16-'1観光消費時系列'!L16)/'1観光消費時系列'!L16*100,1)</f>
        <v>-56</v>
      </c>
      <c r="M16" s="513">
        <f>ROUND(('1観光消費時系列'!N16-'1観光消費時系列'!M16)/'1観光消費時系列'!M16*100,1)</f>
        <v>10.199999999999999</v>
      </c>
      <c r="N16" s="513">
        <f>ROUND(('1観光消費時系列'!O16-'1観光消費時系列'!N16)/'1観光消費時系列'!N16*100,1)</f>
        <v>64.099999999999994</v>
      </c>
    </row>
    <row r="17" spans="1:14" x14ac:dyDescent="0.15">
      <c r="A17" s="203"/>
      <c r="B17" s="194" t="s">
        <v>280</v>
      </c>
      <c r="C17" s="359">
        <f>ROUND(('1観光消費時系列'!D17-'1観光消費時系列'!C17)/'1観光消費時系列'!C17*100,1)</f>
        <v>-4.3</v>
      </c>
      <c r="D17" s="348">
        <f>ROUND(('1観光消費時系列'!E17-'1観光消費時系列'!D17)/'1観光消費時系列'!D17*100,1)</f>
        <v>-3</v>
      </c>
      <c r="E17" s="348">
        <f>ROUND(('1観光消費時系列'!F17-'1観光消費時系列'!E17)/'1観光消費時系列'!E17*100,1)</f>
        <v>7.3</v>
      </c>
      <c r="F17" s="348">
        <f>ROUND(('1観光消費時系列'!G17-'1観光消費時系列'!F17)/'1観光消費時系列'!F17*100,1)</f>
        <v>-4.8</v>
      </c>
      <c r="G17" s="348">
        <f>ROUND(('1観光消費時系列'!H17-'1観光消費時系列'!G17)/'1観光消費時系列'!G17*100,1)</f>
        <v>14.4</v>
      </c>
      <c r="H17" s="348">
        <f>ROUND(('1観光消費時系列'!I17-'1観光消費時系列'!H17)/'1観光消費時系列'!H17*100,1)</f>
        <v>8.6</v>
      </c>
      <c r="I17" s="197">
        <f>ROUND(('1観光消費時系列'!J17-'1観光消費時系列'!I17)/'1観光消費時系列'!I17*100,1)</f>
        <v>1</v>
      </c>
      <c r="J17" s="197">
        <f>ROUND(('1観光消費時系列'!K17-'1観光消費時系列'!J17)/'1観光消費時系列'!J17*100,1)</f>
        <v>1.6</v>
      </c>
      <c r="K17" s="197">
        <f>ROUND(('1観光消費時系列'!L17-'1観光消費時系列'!K17)/'1観光消費時系列'!K17*100,1)</f>
        <v>2.1</v>
      </c>
      <c r="L17" s="197">
        <f>ROUND(('1観光消費時系列'!M17-'1観光消費時系列'!L17)/'1観光消費時系列'!L17*100,1)</f>
        <v>-51.5</v>
      </c>
      <c r="M17" s="513">
        <f>ROUND(('1観光消費時系列'!N17-'1観光消費時系列'!M17)/'1観光消費時系列'!M17*100,1)</f>
        <v>44.7</v>
      </c>
      <c r="N17" s="513">
        <f>ROUND(('1観光消費時系列'!O17-'1観光消費時系列'!N17)/'1観光消費時系列'!N17*100,1)</f>
        <v>37.4</v>
      </c>
    </row>
    <row r="18" spans="1:14" x14ac:dyDescent="0.15">
      <c r="A18" s="200">
        <v>202</v>
      </c>
      <c r="B18" s="194" t="s">
        <v>123</v>
      </c>
      <c r="C18" s="359">
        <f>ROUND(('1観光消費時系列'!D18-'1観光消費時系列'!C18)/'1観光消費時系列'!C18*100,1)</f>
        <v>1</v>
      </c>
      <c r="D18" s="348">
        <f>ROUND(('1観光消費時系列'!E18-'1観光消費時系列'!D18)/'1観光消費時系列'!D18*100,1)</f>
        <v>4.4000000000000004</v>
      </c>
      <c r="E18" s="348">
        <f>ROUND(('1観光消費時系列'!F18-'1観光消費時系列'!E18)/'1観光消費時系列'!E18*100,1)</f>
        <v>7.1</v>
      </c>
      <c r="F18" s="348">
        <f>ROUND(('1観光消費時系列'!G18-'1観光消費時系列'!F18)/'1観光消費時系列'!F18*100,1)</f>
        <v>-0.7</v>
      </c>
      <c r="G18" s="348">
        <f>ROUND(('1観光消費時系列'!H18-'1観光消費時系列'!G18)/'1観光消費時系列'!G18*100,1)</f>
        <v>25.6</v>
      </c>
      <c r="H18" s="348">
        <f>ROUND(('1観光消費時系列'!I18-'1観光消費時系列'!H18)/'1観光消費時系列'!H18*100,1)</f>
        <v>13.6</v>
      </c>
      <c r="I18" s="197">
        <f>ROUND(('1観光消費時系列'!J18-'1観光消費時系列'!I18)/'1観光消費時系列'!I18*100,1)</f>
        <v>0.5</v>
      </c>
      <c r="J18" s="197">
        <f>ROUND(('1観光消費時系列'!K18-'1観光消費時系列'!J18)/'1観光消費時系列'!J18*100,1)</f>
        <v>4.5</v>
      </c>
      <c r="K18" s="197">
        <f>ROUND(('1観光消費時系列'!L18-'1観光消費時系列'!K18)/'1観光消費時系列'!K18*100,1)</f>
        <v>3.2</v>
      </c>
      <c r="L18" s="197">
        <f>ROUND(('1観光消費時系列'!M18-'1観光消費時系列'!L18)/'1観光消費時系列'!L18*100,1)</f>
        <v>-46</v>
      </c>
      <c r="M18" s="513">
        <f>ROUND(('1観光消費時系列'!N18-'1観光消費時系列'!M18)/'1観光消費時系列'!M18*100,1)</f>
        <v>37.200000000000003</v>
      </c>
      <c r="N18" s="513">
        <f>ROUND(('1観光消費時系列'!O18-'1観光消費時系列'!N18)/'1観光消費時系列'!N18*100,1)</f>
        <v>39.700000000000003</v>
      </c>
    </row>
    <row r="19" spans="1:14" x14ac:dyDescent="0.15">
      <c r="A19" s="200">
        <v>204</v>
      </c>
      <c r="B19" s="194" t="s">
        <v>124</v>
      </c>
      <c r="C19" s="359">
        <f>ROUND(('1観光消費時系列'!D19-'1観光消費時系列'!C19)/'1観光消費時系列'!C19*100,1)</f>
        <v>-5.8</v>
      </c>
      <c r="D19" s="348">
        <f>ROUND(('1観光消費時系列'!E19-'1観光消費時系列'!D19)/'1観光消費時系列'!D19*100,1)</f>
        <v>-5</v>
      </c>
      <c r="E19" s="348">
        <f>ROUND(('1観光消費時系列'!F19-'1観光消費時系列'!E19)/'1観光消費時系列'!E19*100,1)</f>
        <v>7.1</v>
      </c>
      <c r="F19" s="348">
        <f>ROUND(('1観光消費時系列'!G19-'1観光消費時系列'!F19)/'1観光消費時系列'!F19*100,1)</f>
        <v>-5.7</v>
      </c>
      <c r="G19" s="348">
        <f>ROUND(('1観光消費時系列'!H19-'1観光消費時系列'!G19)/'1観光消費時系列'!G19*100,1)</f>
        <v>11.4</v>
      </c>
      <c r="H19" s="348">
        <f>ROUND(('1観光消費時系列'!I19-'1観光消費時系列'!H19)/'1観光消費時系列'!H19*100,1)</f>
        <v>6.8</v>
      </c>
      <c r="I19" s="197">
        <f>ROUND(('1観光消費時系列'!J19-'1観光消費時系列'!I19)/'1観光消費時系列'!I19*100,1)</f>
        <v>1.3</v>
      </c>
      <c r="J19" s="197">
        <f>ROUND(('1観光消費時系列'!K19-'1観光消費時系列'!J19)/'1観光消費時系列'!J19*100,1)</f>
        <v>0.8</v>
      </c>
      <c r="K19" s="197">
        <f>ROUND(('1観光消費時系列'!L19-'1観光消費時系列'!K19)/'1観光消費時系列'!K19*100,1)</f>
        <v>1.5</v>
      </c>
      <c r="L19" s="197">
        <f>ROUND(('1観光消費時系列'!M19-'1観光消費時系列'!L19)/'1観光消費時系列'!L19*100,1)</f>
        <v>-53.4</v>
      </c>
      <c r="M19" s="513">
        <f>ROUND(('1観光消費時系列'!N19-'1観光消費時系列'!M19)/'1観光消費時系列'!M19*100,1)</f>
        <v>47.5</v>
      </c>
      <c r="N19" s="513">
        <f>ROUND(('1観光消費時系列'!O19-'1観光消費時系列'!N19)/'1観光消費時系列'!N19*100,1)</f>
        <v>36.700000000000003</v>
      </c>
    </row>
    <row r="20" spans="1:14" x14ac:dyDescent="0.15">
      <c r="A20" s="200">
        <v>206</v>
      </c>
      <c r="B20" s="194" t="s">
        <v>125</v>
      </c>
      <c r="C20" s="359">
        <f>ROUND(('1観光消費時系列'!D20-'1観光消費時系列'!C20)/'1観光消費時系列'!C20*100,1)</f>
        <v>10.5</v>
      </c>
      <c r="D20" s="348">
        <f>ROUND(('1観光消費時系列'!E20-'1観光消費時系列'!D20)/'1観光消費時系列'!D20*100,1)</f>
        <v>5.5</v>
      </c>
      <c r="E20" s="348">
        <f>ROUND(('1観光消費時系列'!F20-'1観光消費時系列'!E20)/'1観光消費時系列'!E20*100,1)</f>
        <v>18.100000000000001</v>
      </c>
      <c r="F20" s="348">
        <f>ROUND(('1観光消費時系列'!G20-'1観光消費時系列'!F20)/'1観光消費時系列'!F20*100,1)</f>
        <v>-9</v>
      </c>
      <c r="G20" s="348">
        <f>ROUND(('1観光消費時系列'!H20-'1観光消費時系列'!G20)/'1観光消費時系列'!G20*100,1)</f>
        <v>16.600000000000001</v>
      </c>
      <c r="H20" s="348">
        <f>ROUND(('1観光消費時系列'!I20-'1観光消費時系列'!H20)/'1観光消費時系列'!H20*100,1)</f>
        <v>16.5</v>
      </c>
      <c r="I20" s="197">
        <f>ROUND(('1観光消費時系列'!J20-'1観光消費時系列'!I20)/'1観光消費時系列'!I20*100,1)</f>
        <v>-3.6</v>
      </c>
      <c r="J20" s="197">
        <f>ROUND(('1観光消費時系列'!K20-'1観光消費時系列'!J20)/'1観光消費時系列'!J20*100,1)</f>
        <v>-2.2999999999999998</v>
      </c>
      <c r="K20" s="197">
        <f>ROUND(('1観光消費時系列'!L20-'1観光消費時系列'!K20)/'1観光消費時系列'!K20*100,1)</f>
        <v>7.3</v>
      </c>
      <c r="L20" s="197">
        <f>ROUND(('1観光消費時系列'!M20-'1観光消費時系列'!L20)/'1観光消費時系列'!L20*100,1)</f>
        <v>-48.9</v>
      </c>
      <c r="M20" s="513">
        <f>ROUND(('1観光消費時系列'!N20-'1観光消費時系列'!M20)/'1観光消費時系列'!M20*100,1)</f>
        <v>49.7</v>
      </c>
      <c r="N20" s="513">
        <f>ROUND(('1観光消費時系列'!O20-'1観光消費時系列'!N20)/'1観光消費時系列'!N20*100,1)</f>
        <v>35.1</v>
      </c>
    </row>
    <row r="21" spans="1:14" x14ac:dyDescent="0.15">
      <c r="A21" s="203"/>
      <c r="B21" s="194" t="s">
        <v>272</v>
      </c>
      <c r="C21" s="359">
        <f>ROUND(('1観光消費時系列'!D21-'1観光消費時系列'!C21)/'1観光消費時系列'!C21*100,1)</f>
        <v>-2.9</v>
      </c>
      <c r="D21" s="348">
        <f>ROUND(('1観光消費時系列'!E21-'1観光消費時系列'!D21)/'1観光消費時系列'!D21*100,1)</f>
        <v>-3.3</v>
      </c>
      <c r="E21" s="348">
        <f>ROUND(('1観光消費時系列'!F21-'1観光消費時系列'!E21)/'1観光消費時系列'!E21*100,1)</f>
        <v>0.8</v>
      </c>
      <c r="F21" s="348">
        <f>ROUND(('1観光消費時系列'!G21-'1観光消費時系列'!F21)/'1観光消費時系列'!F21*100,1)</f>
        <v>-4.7</v>
      </c>
      <c r="G21" s="348">
        <f>ROUND(('1観光消費時系列'!H21-'1観光消費時系列'!G21)/'1観光消費時系列'!G21*100,1)</f>
        <v>14.3</v>
      </c>
      <c r="H21" s="348">
        <f>ROUND(('1観光消費時系列'!I21-'1観光消費時系列'!H21)/'1観光消費時系列'!H21*100,1)</f>
        <v>4.8</v>
      </c>
      <c r="I21" s="197">
        <f>ROUND(('1観光消費時系列'!J21-'1観光消費時系列'!I21)/'1観光消費時系列'!I21*100,1)</f>
        <v>3.2</v>
      </c>
      <c r="J21" s="197">
        <f>ROUND(('1観光消費時系列'!K21-'1観光消費時系列'!J21)/'1観光消費時系列'!J21*100,1)</f>
        <v>13</v>
      </c>
      <c r="K21" s="197">
        <f>ROUND(('1観光消費時系列'!L21-'1観光消費時系列'!K21)/'1観光消費時系列'!K21*100,1)</f>
        <v>-2.9</v>
      </c>
      <c r="L21" s="197">
        <f>ROUND(('1観光消費時系列'!M21-'1観光消費時系列'!L21)/'1観光消費時系列'!L21*100,1)</f>
        <v>-45.1</v>
      </c>
      <c r="M21" s="513">
        <f>ROUND(('1観光消費時系列'!N21-'1観光消費時系列'!M21)/'1観光消費時系列'!M21*100,1)</f>
        <v>47.2</v>
      </c>
      <c r="N21" s="513">
        <f>ROUND(('1観光消費時系列'!O21-'1観光消費時系列'!N21)/'1観光消費時系列'!N21*100,1)</f>
        <v>21.5</v>
      </c>
    </row>
    <row r="22" spans="1:14" x14ac:dyDescent="0.15">
      <c r="A22" s="200">
        <v>207</v>
      </c>
      <c r="B22" s="194" t="s">
        <v>126</v>
      </c>
      <c r="C22" s="359">
        <f>ROUND(('1観光消費時系列'!D22-'1観光消費時系列'!C22)/'1観光消費時系列'!C22*100,1)</f>
        <v>-4.3</v>
      </c>
      <c r="D22" s="348">
        <f>ROUND(('1観光消費時系列'!E22-'1観光消費時系列'!D22)/'1観光消費時系列'!D22*100,1)</f>
        <v>2.6</v>
      </c>
      <c r="E22" s="348">
        <f>ROUND(('1観光消費時系列'!F22-'1観光消費時系列'!E22)/'1観光消費時系列'!E22*100,1)</f>
        <v>-3</v>
      </c>
      <c r="F22" s="348">
        <f>ROUND(('1観光消費時系列'!G22-'1観光消費時系列'!F22)/'1観光消費時系列'!F22*100,1)</f>
        <v>-0.4</v>
      </c>
      <c r="G22" s="348">
        <f>ROUND(('1観光消費時系列'!H22-'1観光消費時系列'!G22)/'1観光消費時系列'!G22*100,1)</f>
        <v>16.7</v>
      </c>
      <c r="H22" s="348">
        <f>ROUND(('1観光消費時系列'!I22-'1観光消費時系列'!H22)/'1観光消費時系列'!H22*100,1)</f>
        <v>-6.9</v>
      </c>
      <c r="I22" s="197">
        <f>ROUND(('1観光消費時系列'!J22-'1観光消費時系列'!I22)/'1観光消費時系列'!I22*100,1)</f>
        <v>5.8</v>
      </c>
      <c r="J22" s="197">
        <f>ROUND(('1観光消費時系列'!K22-'1観光消費時系列'!J22)/'1観光消費時系列'!J22*100,1)</f>
        <v>5.5</v>
      </c>
      <c r="K22" s="197">
        <f>ROUND(('1観光消費時系列'!L22-'1観光消費時系列'!K22)/'1観光消費時系列'!K22*100,1)</f>
        <v>-7.8</v>
      </c>
      <c r="L22" s="197">
        <f>ROUND(('1観光消費時系列'!M22-'1観光消費時系列'!L22)/'1観光消費時系列'!L22*100,1)</f>
        <v>-46.5</v>
      </c>
      <c r="M22" s="513">
        <f>ROUND(('1観光消費時系列'!N22-'1観光消費時系列'!M22)/'1観光消費時系列'!M22*100,1)</f>
        <v>34.4</v>
      </c>
      <c r="N22" s="513">
        <f>ROUND(('1観光消費時系列'!O22-'1観光消費時系列'!N22)/'1観光消費時系列'!N22*100,1)</f>
        <v>31.1</v>
      </c>
    </row>
    <row r="23" spans="1:14" x14ac:dyDescent="0.15">
      <c r="A23" s="200">
        <v>214</v>
      </c>
      <c r="B23" s="194" t="s">
        <v>127</v>
      </c>
      <c r="C23" s="359">
        <f>ROUND(('1観光消費時系列'!D23-'1観光消費時系列'!C23)/'1観光消費時系列'!C23*100,1)</f>
        <v>-1.1000000000000001</v>
      </c>
      <c r="D23" s="348">
        <f>ROUND(('1観光消費時系列'!E23-'1観光消費時系列'!D23)/'1観光消費時系列'!D23*100,1)</f>
        <v>-6.3</v>
      </c>
      <c r="E23" s="348">
        <f>ROUND(('1観光消費時系列'!F23-'1観光消費時系列'!E23)/'1観光消費時系列'!E23*100,1)</f>
        <v>2.1</v>
      </c>
      <c r="F23" s="348">
        <f>ROUND(('1観光消費時系列'!G23-'1観光消費時系列'!F23)/'1観光消費時系列'!F23*100,1)</f>
        <v>-7.2</v>
      </c>
      <c r="G23" s="348">
        <f>ROUND(('1観光消費時系列'!H23-'1観光消費時系列'!G23)/'1観光消費時系列'!G23*100,1)</f>
        <v>12.7</v>
      </c>
      <c r="H23" s="348">
        <f>ROUND(('1観光消費時系列'!I23-'1観光消費時系列'!H23)/'1観光消費時系列'!H23*100,1)</f>
        <v>7.4</v>
      </c>
      <c r="I23" s="197">
        <f>ROUND(('1観光消費時系列'!J23-'1観光消費時系列'!I23)/'1観光消費時系列'!I23*100,1)</f>
        <v>3.4</v>
      </c>
      <c r="J23" s="197">
        <f>ROUND(('1観光消費時系列'!K23-'1観光消費時系列'!J23)/'1観光消費時系列'!J23*100,1)</f>
        <v>30.3</v>
      </c>
      <c r="K23" s="197">
        <f>ROUND(('1観光消費時系列'!L23-'1観光消費時系列'!K23)/'1観光消費時系列'!K23*100,1)</f>
        <v>-8.3000000000000007</v>
      </c>
      <c r="L23" s="197">
        <f>ROUND(('1観光消費時系列'!M23-'1観光消費時系列'!L23)/'1観光消費時系列'!L23*100,1)</f>
        <v>-46.7</v>
      </c>
      <c r="M23" s="513">
        <f>ROUND(('1観光消費時系列'!N23-'1観光消費時系列'!M23)/'1観光消費時系列'!M23*100,1)</f>
        <v>59.1</v>
      </c>
      <c r="N23" s="513">
        <f>ROUND(('1観光消費時系列'!O23-'1観光消費時系列'!N23)/'1観光消費時系列'!N23*100,1)</f>
        <v>25</v>
      </c>
    </row>
    <row r="24" spans="1:14" x14ac:dyDescent="0.15">
      <c r="A24" s="200">
        <v>217</v>
      </c>
      <c r="B24" s="194" t="s">
        <v>128</v>
      </c>
      <c r="C24" s="359">
        <f>ROUND(('1観光消費時系列'!D24-'1観光消費時系列'!C24)/'1観光消費時系列'!C24*100,1)</f>
        <v>0.4</v>
      </c>
      <c r="D24" s="348">
        <f>ROUND(('1観光消費時系列'!E24-'1観光消費時系列'!D24)/'1観光消費時系列'!D24*100,1)</f>
        <v>-4.5</v>
      </c>
      <c r="E24" s="348">
        <f>ROUND(('1観光消費時系列'!F24-'1観光消費時系列'!E24)/'1観光消費時系列'!E24*100,1)</f>
        <v>0.6</v>
      </c>
      <c r="F24" s="348">
        <f>ROUND(('1観光消費時系列'!G24-'1観光消費時系列'!F24)/'1観光消費時系列'!F24*100,1)</f>
        <v>-6.2</v>
      </c>
      <c r="G24" s="348">
        <f>ROUND(('1観光消費時系列'!H24-'1観光消費時系列'!G24)/'1観光消費時系列'!G24*100,1)</f>
        <v>16.100000000000001</v>
      </c>
      <c r="H24" s="348">
        <f>ROUND(('1観光消費時系列'!I24-'1観光消費時系列'!H24)/'1観光消費時系列'!H24*100,1)</f>
        <v>11.5</v>
      </c>
      <c r="I24" s="197">
        <f>ROUND(('1観光消費時系列'!J24-'1観光消費時系列'!I24)/'1観光消費時系列'!I24*100,1)</f>
        <v>9.1999999999999993</v>
      </c>
      <c r="J24" s="197">
        <f>ROUND(('1観光消費時系列'!K24-'1観光消費時系列'!J24)/'1観光消費時系列'!J24*100,1)</f>
        <v>-10.1</v>
      </c>
      <c r="K24" s="197">
        <f>ROUND(('1観光消費時系列'!L24-'1観光消費時系列'!K24)/'1観光消費時系列'!K24*100,1)</f>
        <v>2.2999999999999998</v>
      </c>
      <c r="L24" s="197">
        <f>ROUND(('1観光消費時系列'!M24-'1観光消費時系列'!L24)/'1観光消費時系列'!L24*100,1)</f>
        <v>-56.6</v>
      </c>
      <c r="M24" s="513">
        <f>ROUND(('1観光消費時系列'!N24-'1観光消費時系列'!M24)/'1観光消費時系列'!M24*100,1)</f>
        <v>37.700000000000003</v>
      </c>
      <c r="N24" s="513">
        <f>ROUND(('1観光消費時系列'!O24-'1観光消費時系列'!N24)/'1観光消費時系列'!N24*100,1)</f>
        <v>5.5</v>
      </c>
    </row>
    <row r="25" spans="1:14" x14ac:dyDescent="0.15">
      <c r="A25" s="200">
        <v>219</v>
      </c>
      <c r="B25" s="194" t="s">
        <v>129</v>
      </c>
      <c r="C25" s="359">
        <f>ROUND(('1観光消費時系列'!D25-'1観光消費時系列'!C25)/'1観光消費時系列'!C25*100,1)</f>
        <v>-5</v>
      </c>
      <c r="D25" s="348">
        <f>ROUND(('1観光消費時系列'!E25-'1観光消費時系列'!D25)/'1観光消費時系列'!D25*100,1)</f>
        <v>1.5</v>
      </c>
      <c r="E25" s="348">
        <f>ROUND(('1観光消費時系列'!F25-'1観光消費時系列'!E25)/'1観光消費時系列'!E25*100,1)</f>
        <v>0.1</v>
      </c>
      <c r="F25" s="348">
        <f>ROUND(('1観光消費時系列'!G25-'1観光消費時系列'!F25)/'1観光消費時系列'!F25*100,1)</f>
        <v>-2.9</v>
      </c>
      <c r="G25" s="348">
        <f>ROUND(('1観光消費時系列'!H25-'1観光消費時系列'!G25)/'1観光消費時系列'!G25*100,1)</f>
        <v>14</v>
      </c>
      <c r="H25" s="348">
        <f>ROUND(('1観光消費時系列'!I25-'1観光消費時系列'!H25)/'1観光消費時系列'!H25*100,1)</f>
        <v>3.7</v>
      </c>
      <c r="I25" s="197">
        <f>ROUND(('1観光消費時系列'!J25-'1観光消費時系列'!I25)/'1観光消費時系列'!I25*100,1)</f>
        <v>-2.8</v>
      </c>
      <c r="J25" s="197">
        <f>ROUND(('1観光消費時系列'!K25-'1観光消費時系列'!J25)/'1観光消費時系列'!J25*100,1)</f>
        <v>-4.2</v>
      </c>
      <c r="K25" s="197">
        <f>ROUND(('1観光消費時系列'!L25-'1観光消費時系列'!K25)/'1観光消費時系列'!K25*100,1)</f>
        <v>14.7</v>
      </c>
      <c r="L25" s="197">
        <f>ROUND(('1観光消費時系列'!M25-'1観光消費時系列'!L25)/'1観光消費時系列'!L25*100,1)</f>
        <v>-33</v>
      </c>
      <c r="M25" s="513">
        <f>ROUND(('1観光消費時系列'!N25-'1観光消費時系列'!M25)/'1観光消費時系列'!M25*100,1)</f>
        <v>34.299999999999997</v>
      </c>
      <c r="N25" s="513">
        <f>ROUND(('1観光消費時系列'!O25-'1観光消費時系列'!N25)/'1観光消費時系列'!N25*100,1)</f>
        <v>11</v>
      </c>
    </row>
    <row r="26" spans="1:14" x14ac:dyDescent="0.15">
      <c r="A26" s="200">
        <v>301</v>
      </c>
      <c r="B26" s="194" t="s">
        <v>130</v>
      </c>
      <c r="C26" s="359">
        <f>ROUND(('1観光消費時系列'!D26-'1観光消費時系列'!C26)/'1観光消費時系列'!C26*100,1)</f>
        <v>-12.7</v>
      </c>
      <c r="D26" s="348">
        <f>ROUND(('1観光消費時系列'!E26-'1観光消費時系列'!D26)/'1観光消費時系列'!D26*100,1)</f>
        <v>-4.4000000000000004</v>
      </c>
      <c r="E26" s="348">
        <f>ROUND(('1観光消費時系列'!F26-'1観光消費時系列'!E26)/'1観光消費時系列'!E26*100,1)</f>
        <v>4</v>
      </c>
      <c r="F26" s="348">
        <f>ROUND(('1観光消費時系列'!G26-'1観光消費時系列'!F26)/'1観光消費時系列'!F26*100,1)</f>
        <v>0.9</v>
      </c>
      <c r="G26" s="348">
        <f>ROUND(('1観光消費時系列'!H26-'1観光消費時系列'!G26)/'1観光消費時系列'!G26*100,1)</f>
        <v>16.7</v>
      </c>
      <c r="H26" s="348">
        <f>ROUND(('1観光消費時系列'!I26-'1観光消費時系列'!H26)/'1観光消費時系列'!H26*100,1)</f>
        <v>6.7</v>
      </c>
      <c r="I26" s="197">
        <f>ROUND(('1観光消費時系列'!J26-'1観光消費時系列'!I26)/'1観光消費時系列'!I26*100,1)</f>
        <v>-0.8</v>
      </c>
      <c r="J26" s="197">
        <f>ROUND(('1観光消費時系列'!K26-'1観光消費時系列'!J26)/'1観光消費時系列'!J26*100,1)</f>
        <v>-7.5</v>
      </c>
      <c r="K26" s="197">
        <f>ROUND(('1観光消費時系列'!L26-'1観光消費時系列'!K26)/'1観光消費時系列'!K26*100,1)</f>
        <v>11.9</v>
      </c>
      <c r="L26" s="197">
        <f>ROUND(('1観光消費時系列'!M26-'1観光消費時系列'!L26)/'1観光消費時系列'!L26*100,1)</f>
        <v>-38.299999999999997</v>
      </c>
      <c r="M26" s="513">
        <f>ROUND(('1観光消費時系列'!N26-'1観光消費時系列'!M26)/'1観光消費時系列'!M26*100,1)</f>
        <v>33.5</v>
      </c>
      <c r="N26" s="513">
        <f>ROUND(('1観光消費時系列'!O26-'1観光消費時系列'!N26)/'1観光消費時系列'!N26*100,1)</f>
        <v>22.8</v>
      </c>
    </row>
    <row r="27" spans="1:14" x14ac:dyDescent="0.15">
      <c r="A27" s="203"/>
      <c r="B27" s="194" t="s">
        <v>273</v>
      </c>
      <c r="C27" s="359">
        <f>ROUND(('1観光消費時系列'!D27-'1観光消費時系列'!C27)/'1観光消費時系列'!C27*100,1)</f>
        <v>-3.1</v>
      </c>
      <c r="D27" s="348">
        <f>ROUND(('1観光消費時系列'!E27-'1観光消費時系列'!D27)/'1観光消費時系列'!D27*100,1)</f>
        <v>-2.6</v>
      </c>
      <c r="E27" s="348">
        <f>ROUND(('1観光消費時系列'!F27-'1観光消費時系列'!E27)/'1観光消費時系列'!E27*100,1)</f>
        <v>0.8</v>
      </c>
      <c r="F27" s="348">
        <f>ROUND(('1観光消費時系列'!G27-'1観光消費時系列'!F27)/'1観光消費時系列'!F27*100,1)</f>
        <v>-5.0999999999999996</v>
      </c>
      <c r="G27" s="348">
        <f>ROUND(('1観光消費時系列'!H27-'1観光消費時系列'!G27)/'1観光消費時系列'!G27*100,1)</f>
        <v>14</v>
      </c>
      <c r="H27" s="348">
        <f>ROUND(('1観光消費時系列'!I27-'1観光消費時系列'!H27)/'1観光消費時系列'!H27*100,1)</f>
        <v>8.8000000000000007</v>
      </c>
      <c r="I27" s="197">
        <f>ROUND(('1観光消費時系列'!J27-'1観光消費時系列'!I27)/'1観光消費時系列'!I27*100,1)</f>
        <v>6.1</v>
      </c>
      <c r="J27" s="197">
        <f>ROUND(('1観光消費時系列'!K27-'1観光消費時系列'!J27)/'1観光消費時系列'!J27*100,1)</f>
        <v>-1.1000000000000001</v>
      </c>
      <c r="K27" s="197">
        <f>ROUND(('1観光消費時系列'!L27-'1観光消費時系列'!K27)/'1観光消費時系列'!K27*100,1)</f>
        <v>4.4000000000000004</v>
      </c>
      <c r="L27" s="197">
        <f>ROUND(('1観光消費時系列'!M27-'1観光消費時系列'!L27)/'1観光消費時系列'!L27*100,1)</f>
        <v>-44.4</v>
      </c>
      <c r="M27" s="513">
        <f>ROUND(('1観光消費時系列'!N27-'1観光消費時系列'!M27)/'1観光消費時系列'!M27*100,1)</f>
        <v>27.5</v>
      </c>
      <c r="N27" s="513">
        <f>ROUND(('1観光消費時系列'!O27-'1観光消費時系列'!N27)/'1観光消費時系列'!N27*100,1)</f>
        <v>20.9</v>
      </c>
    </row>
    <row r="28" spans="1:14" x14ac:dyDescent="0.15">
      <c r="A28" s="200">
        <v>203</v>
      </c>
      <c r="B28" s="194" t="s">
        <v>131</v>
      </c>
      <c r="C28" s="359">
        <f>ROUND(('1観光消費時系列'!D28-'1観光消費時系列'!C28)/'1観光消費時系列'!C28*100,1)</f>
        <v>-3.2</v>
      </c>
      <c r="D28" s="348">
        <f>ROUND(('1観光消費時系列'!E28-'1観光消費時系列'!D28)/'1観光消費時系列'!D28*100,1)</f>
        <v>-3.5</v>
      </c>
      <c r="E28" s="348">
        <f>ROUND(('1観光消費時系列'!F28-'1観光消費時系列'!E28)/'1観光消費時系列'!E28*100,1)</f>
        <v>1.5</v>
      </c>
      <c r="F28" s="348">
        <f>ROUND(('1観光消費時系列'!G28-'1観光消費時系列'!F28)/'1観光消費時系列'!F28*100,1)</f>
        <v>-0.8</v>
      </c>
      <c r="G28" s="348">
        <f>ROUND(('1観光消費時系列'!H28-'1観光消費時系列'!G28)/'1観光消費時系列'!G28*100,1)</f>
        <v>15.3</v>
      </c>
      <c r="H28" s="348">
        <f>ROUND(('1観光消費時系列'!I28-'1観光消費時系列'!H28)/'1観光消費時系列'!H28*100,1)</f>
        <v>8.3000000000000007</v>
      </c>
      <c r="I28" s="197">
        <f>ROUND(('1観光消費時系列'!J28-'1観光消費時系列'!I28)/'1観光消費時系列'!I28*100,1)</f>
        <v>10.7</v>
      </c>
      <c r="J28" s="197">
        <f>ROUND(('1観光消費時系列'!K28-'1観光消費時系列'!J28)/'1観光消費時系列'!J28*100,1)</f>
        <v>-1.4</v>
      </c>
      <c r="K28" s="197">
        <f>ROUND(('1観光消費時系列'!L28-'1観光消費時系列'!K28)/'1観光消費時系列'!K28*100,1)</f>
        <v>4.0999999999999996</v>
      </c>
      <c r="L28" s="197">
        <f>ROUND(('1観光消費時系列'!M28-'1観光消費時系列'!L28)/'1観光消費時系列'!L28*100,1)</f>
        <v>-45.9</v>
      </c>
      <c r="M28" s="513">
        <f>ROUND(('1観光消費時系列'!N28-'1観光消費時系列'!M28)/'1観光消費時系列'!M28*100,1)</f>
        <v>32.6</v>
      </c>
      <c r="N28" s="513">
        <f>ROUND(('1観光消費時系列'!O28-'1観光消費時系列'!N28)/'1観光消費時系列'!N28*100,1)</f>
        <v>27.1</v>
      </c>
    </row>
    <row r="29" spans="1:14" x14ac:dyDescent="0.15">
      <c r="A29" s="200">
        <v>210</v>
      </c>
      <c r="B29" s="194" t="s">
        <v>132</v>
      </c>
      <c r="C29" s="359">
        <f>ROUND(('1観光消費時系列'!D29-'1観光消費時系列'!C29)/'1観光消費時系列'!C29*100,1)</f>
        <v>-0.7</v>
      </c>
      <c r="D29" s="348">
        <f>ROUND(('1観光消費時系列'!E29-'1観光消費時系列'!D29)/'1観光消費時系列'!D29*100,1)</f>
        <v>-1.6</v>
      </c>
      <c r="E29" s="348">
        <f>ROUND(('1観光消費時系列'!F29-'1観光消費時系列'!E29)/'1観光消費時系列'!E29*100,1)</f>
        <v>-2.7</v>
      </c>
      <c r="F29" s="348">
        <f>ROUND(('1観光消費時系列'!G29-'1観光消費時系列'!F29)/'1観光消費時系列'!F29*100,1)</f>
        <v>-6.9</v>
      </c>
      <c r="G29" s="348">
        <f>ROUND(('1観光消費時系列'!H29-'1観光消費時系列'!G29)/'1観光消費時系列'!G29*100,1)</f>
        <v>15.8</v>
      </c>
      <c r="H29" s="348">
        <f>ROUND(('1観光消費時系列'!I29-'1観光消費時系列'!H29)/'1観光消費時系列'!H29*100,1)</f>
        <v>10.1</v>
      </c>
      <c r="I29" s="197">
        <f>ROUND(('1観光消費時系列'!J29-'1観光消費時系列'!I29)/'1観光消費時系列'!I29*100,1)</f>
        <v>-1</v>
      </c>
      <c r="J29" s="197">
        <f>ROUND(('1観光消費時系列'!K29-'1観光消費時系列'!J29)/'1観光消費時系列'!J29*100,1)</f>
        <v>-1.6</v>
      </c>
      <c r="K29" s="197">
        <f>ROUND(('1観光消費時系列'!L29-'1観光消費時系列'!K29)/'1観光消費時系列'!K29*100,1)</f>
        <v>-1.1000000000000001</v>
      </c>
      <c r="L29" s="197">
        <f>ROUND(('1観光消費時系列'!M29-'1観光消費時系列'!L29)/'1観光消費時系列'!L29*100,1)</f>
        <v>-45.1</v>
      </c>
      <c r="M29" s="513">
        <f>ROUND(('1観光消費時系列'!N29-'1観光消費時系列'!M29)/'1観光消費時系列'!M29*100,1)</f>
        <v>30.9</v>
      </c>
      <c r="N29" s="513">
        <f>ROUND(('1観光消費時系列'!O29-'1観光消費時系列'!N29)/'1観光消費時系列'!N29*100,1)</f>
        <v>-7.6</v>
      </c>
    </row>
    <row r="30" spans="1:14" x14ac:dyDescent="0.15">
      <c r="A30" s="200">
        <v>216</v>
      </c>
      <c r="B30" s="194" t="s">
        <v>133</v>
      </c>
      <c r="C30" s="359">
        <f>ROUND(('1観光消費時系列'!D30-'1観光消費時系列'!C30)/'1観光消費時系列'!C30*100,1)</f>
        <v>-0.4</v>
      </c>
      <c r="D30" s="348">
        <f>ROUND(('1観光消費時系列'!E30-'1観光消費時系列'!D30)/'1観光消費時系列'!D30*100,1)</f>
        <v>-5.3</v>
      </c>
      <c r="E30" s="348">
        <f>ROUND(('1観光消費時系列'!F30-'1観光消費時系列'!E30)/'1観光消費時系列'!E30*100,1)</f>
        <v>0.7</v>
      </c>
      <c r="F30" s="348">
        <f>ROUND(('1観光消費時系列'!G30-'1観光消費時系列'!F30)/'1観光消費時系列'!F30*100,1)</f>
        <v>-13.9</v>
      </c>
      <c r="G30" s="348">
        <f>ROUND(('1観光消費時系列'!H30-'1観光消費時系列'!G30)/'1観光消費時系列'!G30*100,1)</f>
        <v>8</v>
      </c>
      <c r="H30" s="348">
        <f>ROUND(('1観光消費時系列'!I30-'1観光消費時系列'!H30)/'1観光消費時系列'!H30*100,1)</f>
        <v>10</v>
      </c>
      <c r="I30" s="197">
        <f>ROUND(('1観光消費時系列'!J30-'1観光消費時系列'!I30)/'1観光消費時系列'!I30*100,1)</f>
        <v>4.0999999999999996</v>
      </c>
      <c r="J30" s="197">
        <f>ROUND(('1観光消費時系列'!K30-'1観光消費時系列'!J30)/'1観光消費時系列'!J30*100,1)</f>
        <v>1.8</v>
      </c>
      <c r="K30" s="197">
        <f>ROUND(('1観光消費時系列'!L30-'1観光消費時系列'!K30)/'1観光消費時系列'!K30*100,1)</f>
        <v>18.3</v>
      </c>
      <c r="L30" s="197">
        <f>ROUND(('1観光消費時系列'!M30-'1観光消費時系列'!L30)/'1観光消費時系列'!L30*100,1)</f>
        <v>-32.799999999999997</v>
      </c>
      <c r="M30" s="513">
        <f>ROUND(('1観光消費時系列'!N30-'1観光消費時系列'!M30)/'1観光消費時系列'!M30*100,1)</f>
        <v>1.7</v>
      </c>
      <c r="N30" s="513">
        <f>ROUND(('1観光消費時系列'!O30-'1観光消費時系列'!N30)/'1観光消費時系列'!N30*100,1)</f>
        <v>38.200000000000003</v>
      </c>
    </row>
    <row r="31" spans="1:14" x14ac:dyDescent="0.15">
      <c r="A31" s="200">
        <v>381</v>
      </c>
      <c r="B31" s="194" t="s">
        <v>134</v>
      </c>
      <c r="C31" s="359">
        <f>ROUND(('1観光消費時系列'!D31-'1観光消費時系列'!C31)/'1観光消費時系列'!C31*100,1)</f>
        <v>-16.2</v>
      </c>
      <c r="D31" s="348">
        <f>ROUND(('1観光消費時系列'!E31-'1観光消費時系列'!D31)/'1観光消費時系列'!D31*100,1)</f>
        <v>2.5</v>
      </c>
      <c r="E31" s="348">
        <f>ROUND(('1観光消費時系列'!F31-'1観光消費時系列'!E31)/'1観光消費時系列'!E31*100,1)</f>
        <v>2.2000000000000002</v>
      </c>
      <c r="F31" s="348">
        <f>ROUND(('1観光消費時系列'!G31-'1観光消費時系列'!F31)/'1観光消費時系列'!F31*100,1)</f>
        <v>-8.4</v>
      </c>
      <c r="G31" s="348">
        <f>ROUND(('1観光消費時系列'!H31-'1観光消費時系列'!G31)/'1観光消費時系列'!G31*100,1)</f>
        <v>10.3</v>
      </c>
      <c r="H31" s="348">
        <f>ROUND(('1観光消費時系列'!I31-'1観光消費時系列'!H31)/'1観光消費時系列'!H31*100,1)</f>
        <v>12.3</v>
      </c>
      <c r="I31" s="197">
        <f>ROUND(('1観光消費時系列'!J31-'1観光消費時系列'!I31)/'1観光消費時系列'!I31*100,1)</f>
        <v>-2.4</v>
      </c>
      <c r="J31" s="197">
        <f>ROUND(('1観光消費時系列'!K31-'1観光消費時系列'!J31)/'1観光消費時系列'!J31*100,1)</f>
        <v>-0.2</v>
      </c>
      <c r="K31" s="197">
        <f>ROUND(('1観光消費時系列'!L31-'1観光消費時系列'!K31)/'1観光消費時系列'!K31*100,1)</f>
        <v>-2</v>
      </c>
      <c r="L31" s="197">
        <f>ROUND(('1観光消費時系列'!M31-'1観光消費時系列'!L31)/'1観光消費時系列'!L31*100,1)</f>
        <v>-37.9</v>
      </c>
      <c r="M31" s="513">
        <f>ROUND(('1観光消費時系列'!N31-'1観光消費時系列'!M31)/'1観光消費時系列'!M31*100,1)</f>
        <v>32.5</v>
      </c>
      <c r="N31" s="513">
        <f>ROUND(('1観光消費時系列'!O31-'1観光消費時系列'!N31)/'1観光消費時系列'!N31*100,1)</f>
        <v>12.9</v>
      </c>
    </row>
    <row r="32" spans="1:14" x14ac:dyDescent="0.15">
      <c r="A32" s="200">
        <v>382</v>
      </c>
      <c r="B32" s="194" t="s">
        <v>135</v>
      </c>
      <c r="C32" s="359">
        <f>ROUND(('1観光消費時系列'!D32-'1観光消費時系列'!C32)/'1観光消費時系列'!C32*100,1)</f>
        <v>-18.5</v>
      </c>
      <c r="D32" s="348">
        <f>ROUND(('1観光消費時系列'!E32-'1観光消費時系列'!D32)/'1観光消費時系列'!D32*100,1)</f>
        <v>11</v>
      </c>
      <c r="E32" s="348">
        <f>ROUND(('1観光消費時系列'!F32-'1観光消費時系列'!E32)/'1観光消費時系列'!E32*100,1)</f>
        <v>12.3</v>
      </c>
      <c r="F32" s="348">
        <f>ROUND(('1観光消費時系列'!G32-'1観光消費時系列'!F32)/'1観光消費時系列'!F32*100,1)</f>
        <v>-19.2</v>
      </c>
      <c r="G32" s="348">
        <f>ROUND(('1観光消費時系列'!H32-'1観光消費時系列'!G32)/'1観光消費時系列'!G32*100,1)</f>
        <v>3.5</v>
      </c>
      <c r="H32" s="348">
        <f>ROUND(('1観光消費時系列'!I32-'1観光消費時系列'!H32)/'1観光消費時系列'!H32*100,1)</f>
        <v>4.4000000000000004</v>
      </c>
      <c r="I32" s="197">
        <f>ROUND(('1観光消費時系列'!J32-'1観光消費時系列'!I32)/'1観光消費時系列'!I32*100,1)</f>
        <v>-9</v>
      </c>
      <c r="J32" s="197">
        <f>ROUND(('1観光消費時系列'!K32-'1観光消費時系列'!J32)/'1観光消費時系列'!J32*100,1)</f>
        <v>-1.7</v>
      </c>
      <c r="K32" s="197">
        <f>ROUND(('1観光消費時系列'!L32-'1観光消費時系列'!K32)/'1観光消費時系列'!K32*100,1)</f>
        <v>4.8</v>
      </c>
      <c r="L32" s="197">
        <f>ROUND(('1観光消費時系列'!M32-'1観光消費時系列'!L32)/'1観光消費時系列'!L32*100,1)</f>
        <v>-59.4</v>
      </c>
      <c r="M32" s="513">
        <f>ROUND(('1観光消費時系列'!N32-'1観光消費時系列'!M32)/'1観光消費時系列'!M32*100,1)</f>
        <v>38.200000000000003</v>
      </c>
      <c r="N32" s="513">
        <f>ROUND(('1観光消費時系列'!O32-'1観光消費時系列'!N32)/'1観光消費時系列'!N32*100,1)</f>
        <v>46.4</v>
      </c>
    </row>
    <row r="33" spans="1:14" x14ac:dyDescent="0.15">
      <c r="A33" s="203"/>
      <c r="B33" s="194" t="s">
        <v>274</v>
      </c>
      <c r="C33" s="359">
        <f>ROUND(('1観光消費時系列'!D33-'1観光消費時系列'!C33)/'1観光消費時系列'!C33*100,1)</f>
        <v>-2.8</v>
      </c>
      <c r="D33" s="348">
        <f>ROUND(('1観光消費時系列'!E33-'1観光消費時系列'!D33)/'1観光消費時系列'!D33*100,1)</f>
        <v>-1.9</v>
      </c>
      <c r="E33" s="348">
        <f>ROUND(('1観光消費時系列'!F33-'1観光消費時系列'!E33)/'1観光消費時系列'!E33*100,1)</f>
        <v>0.9</v>
      </c>
      <c r="F33" s="348">
        <f>ROUND(('1観光消費時系列'!G33-'1観光消費時系列'!F33)/'1観光消費時系列'!F33*100,1)</f>
        <v>-6.5</v>
      </c>
      <c r="G33" s="348">
        <f>ROUND(('1観光消費時系列'!H33-'1観光消費時系列'!G33)/'1観光消費時系列'!G33*100,1)</f>
        <v>13.8</v>
      </c>
      <c r="H33" s="348">
        <f>ROUND(('1観光消費時系列'!I33-'1観光消費時系列'!H33)/'1観光消費時系列'!H33*100,1)</f>
        <v>8.9</v>
      </c>
      <c r="I33" s="197">
        <f>ROUND(('1観光消費時系列'!J33-'1観光消費時系列'!I33)/'1観光消費時系列'!I33*100,1)</f>
        <v>1.7</v>
      </c>
      <c r="J33" s="197">
        <f>ROUND(('1観光消費時系列'!K33-'1観光消費時系列'!J33)/'1観光消費時系列'!J33*100,1)</f>
        <v>-2.8</v>
      </c>
      <c r="K33" s="197">
        <f>ROUND(('1観光消費時系列'!L33-'1観光消費時系列'!K33)/'1観光消費時系列'!K33*100,1)</f>
        <v>1.3</v>
      </c>
      <c r="L33" s="197">
        <f>ROUND(('1観光消費時系列'!M33-'1観光消費時系列'!L33)/'1観光消費時系列'!L33*100,1)</f>
        <v>-36.200000000000003</v>
      </c>
      <c r="M33" s="513">
        <f>ROUND(('1観光消費時系列'!N33-'1観光消費時系列'!M33)/'1観光消費時系列'!M33*100,1)</f>
        <v>29.5</v>
      </c>
      <c r="N33" s="513">
        <f>ROUND(('1観光消費時系列'!O33-'1観光消費時系列'!N33)/'1観光消費時系列'!N33*100,1)</f>
        <v>25.3</v>
      </c>
    </row>
    <row r="34" spans="1:14" x14ac:dyDescent="0.15">
      <c r="A34" s="200">
        <v>213</v>
      </c>
      <c r="B34" s="194" t="s">
        <v>136</v>
      </c>
      <c r="C34" s="359">
        <f>ROUND(('1観光消費時系列'!D34-'1観光消費時系列'!C34)/'1観光消費時系列'!C34*100,1)</f>
        <v>1.4</v>
      </c>
      <c r="D34" s="348">
        <f>ROUND(('1観光消費時系列'!E34-'1観光消費時系列'!D34)/'1観光消費時系列'!D34*100,1)</f>
        <v>-5</v>
      </c>
      <c r="E34" s="348">
        <f>ROUND(('1観光消費時系列'!F34-'1観光消費時系列'!E34)/'1観光消費時系列'!E34*100,1)</f>
        <v>-4.2</v>
      </c>
      <c r="F34" s="348">
        <f>ROUND(('1観光消費時系列'!G34-'1観光消費時系列'!F34)/'1観光消費時系列'!F34*100,1)</f>
        <v>-9.6999999999999993</v>
      </c>
      <c r="G34" s="348">
        <f>ROUND(('1観光消費時系列'!H34-'1観光消費時系列'!G34)/'1観光消費時系列'!G34*100,1)</f>
        <v>32.1</v>
      </c>
      <c r="H34" s="348">
        <f>ROUND(('1観光消費時系列'!I34-'1観光消費時系列'!H34)/'1観光消費時系列'!H34*100,1)</f>
        <v>10.1</v>
      </c>
      <c r="I34" s="197">
        <f>ROUND(('1観光消費時系列'!J34-'1観光消費時系列'!I34)/'1観光消費時系列'!I34*100,1)</f>
        <v>-3.9</v>
      </c>
      <c r="J34" s="197">
        <f>ROUND(('1観光消費時系列'!K34-'1観光消費時系列'!J34)/'1観光消費時系列'!J34*100,1)</f>
        <v>-2.2999999999999998</v>
      </c>
      <c r="K34" s="197">
        <f>ROUND(('1観光消費時系列'!L34-'1観光消費時系列'!K34)/'1観光消費時系列'!K34*100,1)</f>
        <v>1.5</v>
      </c>
      <c r="L34" s="197">
        <f>ROUND(('1観光消費時系列'!M34-'1観光消費時系列'!L34)/'1観光消費時系列'!L34*100,1)</f>
        <v>-41</v>
      </c>
      <c r="M34" s="513">
        <f>ROUND(('1観光消費時系列'!N34-'1観光消費時系列'!M34)/'1観光消費時系列'!M34*100,1)</f>
        <v>24.1</v>
      </c>
      <c r="N34" s="513">
        <f>ROUND(('1観光消費時系列'!O34-'1観光消費時系列'!N34)/'1観光消費時系列'!N34*100,1)</f>
        <v>26.1</v>
      </c>
    </row>
    <row r="35" spans="1:14" x14ac:dyDescent="0.15">
      <c r="A35" s="200">
        <v>215</v>
      </c>
      <c r="B35" s="194" t="s">
        <v>281</v>
      </c>
      <c r="C35" s="359">
        <f>ROUND(('1観光消費時系列'!D35-'1観光消費時系列'!C35)/'1観光消費時系列'!C35*100,1)</f>
        <v>-2.6</v>
      </c>
      <c r="D35" s="348">
        <f>ROUND(('1観光消費時系列'!E35-'1観光消費時系列'!D35)/'1観光消費時系列'!D35*100,1)</f>
        <v>-1.3</v>
      </c>
      <c r="E35" s="348">
        <f>ROUND(('1観光消費時系列'!F35-'1観光消費時系列'!E35)/'1観光消費時系列'!E35*100,1)</f>
        <v>0.8</v>
      </c>
      <c r="F35" s="348">
        <f>ROUND(('1観光消費時系列'!G35-'1観光消費時系列'!F35)/'1観光消費時系列'!F35*100,1)</f>
        <v>-15.9</v>
      </c>
      <c r="G35" s="348">
        <f>ROUND(('1観光消費時系列'!H35-'1観光消費時系列'!G35)/'1観光消費時系列'!G35*100,1)</f>
        <v>9.5</v>
      </c>
      <c r="H35" s="348">
        <f>ROUND(('1観光消費時系列'!I35-'1観光消費時系列'!H35)/'1観光消費時系列'!H35*100,1)</f>
        <v>9.3000000000000007</v>
      </c>
      <c r="I35" s="197">
        <f>ROUND(('1観光消費時系列'!J35-'1観光消費時系列'!I35)/'1観光消費時系列'!I35*100,1)</f>
        <v>13.6</v>
      </c>
      <c r="J35" s="197">
        <f>ROUND(('1観光消費時系列'!K35-'1観光消費時系列'!J35)/'1観光消費時系列'!J35*100,1)</f>
        <v>-7</v>
      </c>
      <c r="K35" s="197">
        <f>ROUND(('1観光消費時系列'!L35-'1観光消費時系列'!K35)/'1観光消費時系列'!K35*100,1)</f>
        <v>5.2</v>
      </c>
      <c r="L35" s="197">
        <f>ROUND(('1観光消費時系列'!M35-'1観光消費時系列'!L35)/'1観光消費時系列'!L35*100,1)</f>
        <v>-35.5</v>
      </c>
      <c r="M35" s="513">
        <f>ROUND(('1観光消費時系列'!N35-'1観光消費時系列'!M35)/'1観光消費時系列'!M35*100,1)</f>
        <v>31.1</v>
      </c>
      <c r="N35" s="513">
        <f>ROUND(('1観光消費時系列'!O35-'1観光消費時系列'!N35)/'1観光消費時系列'!N35*100,1)</f>
        <v>17.7</v>
      </c>
    </row>
    <row r="36" spans="1:14" x14ac:dyDescent="0.15">
      <c r="A36" s="200">
        <v>218</v>
      </c>
      <c r="B36" s="194" t="s">
        <v>138</v>
      </c>
      <c r="C36" s="359">
        <f>ROUND(('1観光消費時系列'!D36-'1観光消費時系列'!C36)/'1観光消費時系列'!C36*100,1)</f>
        <v>-3.8</v>
      </c>
      <c r="D36" s="348">
        <f>ROUND(('1観光消費時系列'!E36-'1観光消費時系列'!D36)/'1観光消費時系列'!D36*100,1)</f>
        <v>-8.1999999999999993</v>
      </c>
      <c r="E36" s="348">
        <f>ROUND(('1観光消費時系列'!F36-'1観光消費時系列'!E36)/'1観光消費時系列'!E36*100,1)</f>
        <v>3.9</v>
      </c>
      <c r="F36" s="348">
        <f>ROUND(('1観光消費時系列'!G36-'1観光消費時系列'!F36)/'1観光消費時系列'!F36*100,1)</f>
        <v>1.9</v>
      </c>
      <c r="G36" s="348">
        <f>ROUND(('1観光消費時系列'!H36-'1観光消費時系列'!G36)/'1観光消費時系列'!G36*100,1)</f>
        <v>25.2</v>
      </c>
      <c r="H36" s="348">
        <f>ROUND(('1観光消費時系列'!I36-'1観光消費時系列'!H36)/'1観光消費時系列'!H36*100,1)</f>
        <v>5.8</v>
      </c>
      <c r="I36" s="197">
        <f>ROUND(('1観光消費時系列'!J36-'1観光消費時系列'!I36)/'1観光消費時系列'!I36*100,1)</f>
        <v>-6.8</v>
      </c>
      <c r="J36" s="197">
        <f>ROUND(('1観光消費時系列'!K36-'1観光消費時系列'!J36)/'1観光消費時系列'!J36*100,1)</f>
        <v>-2.5</v>
      </c>
      <c r="K36" s="197">
        <f>ROUND(('1観光消費時系列'!L36-'1観光消費時系列'!K36)/'1観光消費時系列'!K36*100,1)</f>
        <v>-10.7</v>
      </c>
      <c r="L36" s="197">
        <f>ROUND(('1観光消費時系列'!M36-'1観光消費時系列'!L36)/'1観光消費時系列'!L36*100,1)</f>
        <v>-29.4</v>
      </c>
      <c r="M36" s="513">
        <f>ROUND(('1観光消費時系列'!N36-'1観光消費時系列'!M36)/'1観光消費時系列'!M36*100,1)</f>
        <v>29.2</v>
      </c>
      <c r="N36" s="513">
        <f>ROUND(('1観光消費時系列'!O36-'1観光消費時系列'!N36)/'1観光消費時系列'!N36*100,1)</f>
        <v>44.5</v>
      </c>
    </row>
    <row r="37" spans="1:14" x14ac:dyDescent="0.15">
      <c r="A37" s="200">
        <v>220</v>
      </c>
      <c r="B37" s="194" t="s">
        <v>139</v>
      </c>
      <c r="C37" s="359">
        <f>ROUND(('1観光消費時系列'!D37-'1観光消費時系列'!C37)/'1観光消費時系列'!C37*100,1)</f>
        <v>-3.9</v>
      </c>
      <c r="D37" s="348">
        <f>ROUND(('1観光消費時系列'!E37-'1観光消費時系列'!D37)/'1観光消費時系列'!D37*100,1)</f>
        <v>0</v>
      </c>
      <c r="E37" s="348">
        <f>ROUND(('1観光消費時系列'!F37-'1観光消費時系列'!E37)/'1観光消費時系列'!E37*100,1)</f>
        <v>4.5999999999999996</v>
      </c>
      <c r="F37" s="348">
        <f>ROUND(('1観光消費時系列'!G37-'1観光消費時系列'!F37)/'1観光消費時系列'!F37*100,1)</f>
        <v>-9.5</v>
      </c>
      <c r="G37" s="348">
        <f>ROUND(('1観光消費時系列'!H37-'1観光消費時系列'!G37)/'1観光消費時系列'!G37*100,1)</f>
        <v>16.2</v>
      </c>
      <c r="H37" s="348">
        <f>ROUND(('1観光消費時系列'!I37-'1観光消費時系列'!H37)/'1観光消費時系列'!H37*100,1)</f>
        <v>6.1</v>
      </c>
      <c r="I37" s="197">
        <f>ROUND(('1観光消費時系列'!J37-'1観光消費時系列'!I37)/'1観光消費時系列'!I37*100,1)</f>
        <v>-7.1</v>
      </c>
      <c r="J37" s="197">
        <f>ROUND(('1観光消費時系列'!K37-'1観光消費時系列'!J37)/'1観光消費時系列'!J37*100,1)</f>
        <v>11.2</v>
      </c>
      <c r="K37" s="197">
        <f>ROUND(('1観光消費時系列'!L37-'1観光消費時系列'!K37)/'1観光消費時系列'!K37*100,1)</f>
        <v>38.5</v>
      </c>
      <c r="L37" s="197">
        <f>ROUND(('1観光消費時系列'!M37-'1観光消費時系列'!L37)/'1観光消費時系列'!L37*100,1)</f>
        <v>-32.1</v>
      </c>
      <c r="M37" s="513">
        <f>ROUND(('1観光消費時系列'!N37-'1観光消費時系列'!M37)/'1観光消費時系列'!M37*100,1)</f>
        <v>30.3</v>
      </c>
      <c r="N37" s="513">
        <f>ROUND(('1観光消費時系列'!O37-'1観光消費時系列'!N37)/'1観光消費時系列'!N37*100,1)</f>
        <v>30.2</v>
      </c>
    </row>
    <row r="38" spans="1:14" x14ac:dyDescent="0.15">
      <c r="A38" s="200">
        <v>228</v>
      </c>
      <c r="B38" s="194" t="s">
        <v>29</v>
      </c>
      <c r="C38" s="359">
        <f>ROUND(('1観光消費時系列'!D38-'1観光消費時系列'!C38)/'1観光消費時系列'!C38*100,1)</f>
        <v>-3.9</v>
      </c>
      <c r="D38" s="348">
        <f>ROUND(('1観光消費時系列'!E38-'1観光消費時系列'!D38)/'1観光消費時系列'!D38*100,1)</f>
        <v>-2.4</v>
      </c>
      <c r="E38" s="348">
        <f>ROUND(('1観光消費時系列'!F38-'1観光消費時系列'!E38)/'1観光消費時系列'!E38*100,1)</f>
        <v>-1.7</v>
      </c>
      <c r="F38" s="348">
        <f>ROUND(('1観光消費時系列'!G38-'1観光消費時系列'!F38)/'1観光消費時系列'!F38*100,1)</f>
        <v>2.6</v>
      </c>
      <c r="G38" s="348">
        <f>ROUND(('1観光消費時系列'!H38-'1観光消費時系列'!G38)/'1観光消費時系列'!G38*100,1)</f>
        <v>6.9</v>
      </c>
      <c r="H38" s="348">
        <f>ROUND(('1観光消費時系列'!I38-'1観光消費時系列'!H38)/'1観光消費時系列'!H38*100,1)</f>
        <v>10.8</v>
      </c>
      <c r="I38" s="197">
        <f>ROUND(('1観光消費時系列'!J38-'1観光消費時系列'!I38)/'1観光消費時系列'!I38*100,1)</f>
        <v>-0.3</v>
      </c>
      <c r="J38" s="197">
        <f>ROUND(('1観光消費時系列'!K38-'1観光消費時系列'!J38)/'1観光消費時系列'!J38*100,1)</f>
        <v>1.4</v>
      </c>
      <c r="K38" s="197">
        <f>ROUND(('1観光消費時系列'!L38-'1観光消費時系列'!K38)/'1観光消費時系列'!K38*100,1)</f>
        <v>-4.9000000000000004</v>
      </c>
      <c r="L38" s="197">
        <f>ROUND(('1観光消費時系列'!M38-'1観光消費時系列'!L38)/'1観光消費時系列'!L38*100,1)</f>
        <v>-41.1</v>
      </c>
      <c r="M38" s="513">
        <f>ROUND(('1観光消費時系列'!N38-'1観光消費時系列'!M38)/'1観光消費時系列'!M38*100,1)</f>
        <v>31.9</v>
      </c>
      <c r="N38" s="513">
        <f>ROUND(('1観光消費時系列'!O38-'1観光消費時系列'!N38)/'1観光消費時系列'!N38*100,1)</f>
        <v>23.3</v>
      </c>
    </row>
    <row r="39" spans="1:14" x14ac:dyDescent="0.15">
      <c r="A39" s="200">
        <v>365</v>
      </c>
      <c r="B39" s="194" t="s">
        <v>282</v>
      </c>
      <c r="C39" s="359">
        <f>ROUND(('1観光消費時系列'!D39-'1観光消費時系列'!C39)/'1観光消費時系列'!C39*100,1)</f>
        <v>-2.9</v>
      </c>
      <c r="D39" s="348">
        <f>ROUND(('1観光消費時系列'!E39-'1観光消費時系列'!D39)/'1観光消費時系列'!D39*100,1)</f>
        <v>15.2</v>
      </c>
      <c r="E39" s="348">
        <f>ROUND(('1観光消費時系列'!F39-'1観光消費時系列'!E39)/'1観光消費時系列'!E39*100,1)</f>
        <v>8.1999999999999993</v>
      </c>
      <c r="F39" s="348">
        <f>ROUND(('1観光消費時系列'!G39-'1観光消費時系列'!F39)/'1観光消費時系列'!F39*100,1)</f>
        <v>-1.5</v>
      </c>
      <c r="G39" s="348">
        <f>ROUND(('1観光消費時系列'!H39-'1観光消費時系列'!G39)/'1観光消費時系列'!G39*100,1)</f>
        <v>10.6</v>
      </c>
      <c r="H39" s="348">
        <f>ROUND(('1観光消費時系列'!I39-'1観光消費時系列'!H39)/'1観光消費時系列'!H39*100,1)</f>
        <v>9</v>
      </c>
      <c r="I39" s="197">
        <f>ROUND(('1観光消費時系列'!J39-'1観光消費時系列'!I39)/'1観光消費時系列'!I39*100,1)</f>
        <v>-6.8</v>
      </c>
      <c r="J39" s="197">
        <f>ROUND(('1観光消費時系列'!K39-'1観光消費時系列'!J39)/'1観光消費時系列'!J39*100,1)</f>
        <v>-9</v>
      </c>
      <c r="K39" s="197">
        <f>ROUND(('1観光消費時系列'!L39-'1観光消費時系列'!K39)/'1観光消費時系列'!K39*100,1)</f>
        <v>-2.2000000000000002</v>
      </c>
      <c r="L39" s="197">
        <f>ROUND(('1観光消費時系列'!M39-'1観光消費時系列'!L39)/'1観光消費時系列'!L39*100,1)</f>
        <v>-33.9</v>
      </c>
      <c r="M39" s="513">
        <f>ROUND(('1観光消費時系列'!N39-'1観光消費時系列'!M39)/'1観光消費時系列'!M39*100,1)</f>
        <v>18.899999999999999</v>
      </c>
      <c r="N39" s="513">
        <f>ROUND(('1観光消費時系列'!O39-'1観光消費時系列'!N39)/'1観光消費時系列'!N39*100,1)</f>
        <v>21.3</v>
      </c>
    </row>
    <row r="40" spans="1:14" x14ac:dyDescent="0.15">
      <c r="A40" s="203"/>
      <c r="B40" s="194" t="s">
        <v>275</v>
      </c>
      <c r="C40" s="359">
        <f>ROUND(('1観光消費時系列'!D40-'1観光消費時系列'!C40)/'1観光消費時系列'!C40*100,1)</f>
        <v>16.899999999999999</v>
      </c>
      <c r="D40" s="348">
        <f>ROUND(('1観光消費時系列'!E40-'1観光消費時系列'!D40)/'1観光消費時系列'!D40*100,1)</f>
        <v>-11.8</v>
      </c>
      <c r="E40" s="348">
        <f>ROUND(('1観光消費時系列'!F40-'1観光消費時系列'!E40)/'1観光消費時系列'!E40*100,1)</f>
        <v>5.0999999999999996</v>
      </c>
      <c r="F40" s="348">
        <f>ROUND(('1観光消費時系列'!G40-'1観光消費時系列'!F40)/'1観光消費時系列'!F40*100,1)</f>
        <v>-17.600000000000001</v>
      </c>
      <c r="G40" s="348">
        <f>ROUND(('1観光消費時系列'!H40-'1観光消費時系列'!G40)/'1観光消費時系列'!G40*100,1)</f>
        <v>65.599999999999994</v>
      </c>
      <c r="H40" s="348">
        <f>ROUND(('1観光消費時系列'!I40-'1観光消費時系列'!H40)/'1観光消費時系列'!H40*100,1)</f>
        <v>-10.3</v>
      </c>
      <c r="I40" s="197">
        <f>ROUND(('1観光消費時系列'!J40-'1観光消費時系列'!I40)/'1観光消費時系列'!I40*100,1)</f>
        <v>-5.5</v>
      </c>
      <c r="J40" s="197">
        <f>ROUND(('1観光消費時系列'!K40-'1観光消費時系列'!J40)/'1観光消費時系列'!J40*100,1)</f>
        <v>2.8</v>
      </c>
      <c r="K40" s="197">
        <f>ROUND(('1観光消費時系列'!L40-'1観光消費時系列'!K40)/'1観光消費時系列'!K40*100,1)</f>
        <v>-10.5</v>
      </c>
      <c r="L40" s="197">
        <f>ROUND(('1観光消費時系列'!M40-'1観光消費時系列'!L40)/'1観光消費時系列'!L40*100,1)</f>
        <v>-60.2</v>
      </c>
      <c r="M40" s="513">
        <f>ROUND(('1観光消費時系列'!N40-'1観光消費時系列'!M40)/'1観光消費時系列'!M40*100,1)</f>
        <v>55.8</v>
      </c>
      <c r="N40" s="513">
        <f>ROUND(('1観光消費時系列'!O40-'1観光消費時系列'!N40)/'1観光消費時系列'!N40*100,1)</f>
        <v>71</v>
      </c>
    </row>
    <row r="41" spans="1:14" x14ac:dyDescent="0.15">
      <c r="A41" s="200">
        <v>201</v>
      </c>
      <c r="B41" s="194" t="s">
        <v>283</v>
      </c>
      <c r="C41" s="359">
        <f>ROUND(('1観光消費時系列'!D41-'1観光消費時系列'!C41)/'1観光消費時系列'!C41*100,1)</f>
        <v>17.899999999999999</v>
      </c>
      <c r="D41" s="348">
        <f>ROUND(('1観光消費時系列'!E41-'1観光消費時系列'!D41)/'1観光消費時系列'!D41*100,1)</f>
        <v>-12.2</v>
      </c>
      <c r="E41" s="348">
        <f>ROUND(('1観光消費時系列'!F41-'1観光消費時系列'!E41)/'1観光消費時系列'!E41*100,1)</f>
        <v>6.1</v>
      </c>
      <c r="F41" s="348">
        <f>ROUND(('1観光消費時系列'!G41-'1観光消費時系列'!F41)/'1観光消費時系列'!F41*100,1)</f>
        <v>-17.899999999999999</v>
      </c>
      <c r="G41" s="348">
        <f>ROUND(('1観光消費時系列'!H41-'1観光消費時系列'!G41)/'1観光消費時系列'!G41*100,1)</f>
        <v>70.2</v>
      </c>
      <c r="H41" s="348">
        <f>ROUND(('1観光消費時系列'!I41-'1観光消費時系列'!H41)/'1観光消費時系列'!H41*100,1)</f>
        <v>-12</v>
      </c>
      <c r="I41" s="197">
        <f>ROUND(('1観光消費時系列'!J41-'1観光消費時系列'!I41)/'1観光消費時系列'!I41*100,1)</f>
        <v>-6.5</v>
      </c>
      <c r="J41" s="197">
        <f>ROUND(('1観光消費時系列'!K41-'1観光消費時系列'!J41)/'1観光消費時系列'!J41*100,1)</f>
        <v>2.9</v>
      </c>
      <c r="K41" s="197">
        <f>ROUND(('1観光消費時系列'!L41-'1観光消費時系列'!K41)/'1観光消費時系列'!K41*100,1)</f>
        <v>-10.9</v>
      </c>
      <c r="L41" s="197">
        <f>ROUND(('1観光消費時系列'!M41-'1観光消費時系列'!L41)/'1観光消費時系列'!L41*100,1)</f>
        <v>-64.3</v>
      </c>
      <c r="M41" s="513">
        <f>ROUND(('1観光消費時系列'!N41-'1観光消費時系列'!M41)/'1観光消費時系列'!M41*100,1)</f>
        <v>60.2</v>
      </c>
      <c r="N41" s="513">
        <f>ROUND(('1観光消費時系列'!O41-'1観光消費時系列'!N41)/'1観光消費時系列'!N41*100,1)</f>
        <v>82</v>
      </c>
    </row>
    <row r="42" spans="1:14" x14ac:dyDescent="0.15">
      <c r="A42" s="200">
        <v>442</v>
      </c>
      <c r="B42" s="194" t="s">
        <v>284</v>
      </c>
      <c r="C42" s="359">
        <f>ROUND(('1観光消費時系列'!D42-'1観光消費時系列'!C42)/'1観光消費時系列'!C42*100,1)</f>
        <v>7.9</v>
      </c>
      <c r="D42" s="348">
        <f>ROUND(('1観光消費時系列'!E42-'1観光消費時系列'!D42)/'1観光消費時系列'!D42*100,1)</f>
        <v>-19</v>
      </c>
      <c r="E42" s="348">
        <f>ROUND(('1観光消費時系列'!F42-'1観光消費時系列'!E42)/'1観光消費時系列'!E42*100,1)</f>
        <v>-17.399999999999999</v>
      </c>
      <c r="F42" s="348">
        <f>ROUND(('1観光消費時系列'!G42-'1観光消費時系列'!F42)/'1観光消費時系列'!F42*100,1)</f>
        <v>-42.6</v>
      </c>
      <c r="G42" s="348">
        <f>ROUND(('1観光消費時系列'!H42-'1観光消費時系列'!G42)/'1観光消費時系列'!G42*100,1)</f>
        <v>37.200000000000003</v>
      </c>
      <c r="H42" s="348">
        <f>ROUND(('1観光消費時系列'!I42-'1観光消費時系列'!H42)/'1観光消費時系列'!H42*100,1)</f>
        <v>56.1</v>
      </c>
      <c r="I42" s="197">
        <f>ROUND(('1観光消費時系列'!J42-'1観光消費時系列'!I42)/'1観光消費時系列'!I42*100,1)</f>
        <v>-7.6</v>
      </c>
      <c r="J42" s="197">
        <f>ROUND(('1観光消費時系列'!K42-'1観光消費時系列'!J42)/'1観光消費時系列'!J42*100,1)</f>
        <v>-17.3</v>
      </c>
      <c r="K42" s="197">
        <f>ROUND(('1観光消費時系列'!L42-'1観光消費時系列'!K42)/'1観光消費時系列'!K42*100,1)</f>
        <v>-1.1000000000000001</v>
      </c>
      <c r="L42" s="197">
        <f>ROUND(('1観光消費時系列'!M42-'1観光消費時系列'!L42)/'1観光消費時系列'!L42*100,1)</f>
        <v>-41.3</v>
      </c>
      <c r="M42" s="513">
        <f>ROUND(('1観光消費時系列'!N42-'1観光消費時系列'!M42)/'1観光消費時系列'!M42*100,1)</f>
        <v>38.9</v>
      </c>
      <c r="N42" s="513">
        <f>ROUND(('1観光消費時系列'!O42-'1観光消費時系列'!N42)/'1観光消費時系列'!N42*100,1)</f>
        <v>14.1</v>
      </c>
    </row>
    <row r="43" spans="1:14" x14ac:dyDescent="0.15">
      <c r="A43" s="200">
        <v>443</v>
      </c>
      <c r="B43" s="194" t="s">
        <v>285</v>
      </c>
      <c r="C43" s="359">
        <f>ROUND(('1観光消費時系列'!D43-'1観光消費時系列'!C43)/'1観光消費時系列'!C43*100,1)</f>
        <v>3.8</v>
      </c>
      <c r="D43" s="348">
        <f>ROUND(('1観光消費時系列'!E43-'1観光消費時系列'!D43)/'1観光消費時系列'!D43*100,1)</f>
        <v>-5.8</v>
      </c>
      <c r="E43" s="348">
        <f>ROUND(('1観光消費時系列'!F43-'1観光消費時系列'!E43)/'1観光消費時系列'!E43*100,1)</f>
        <v>5.9</v>
      </c>
      <c r="F43" s="348">
        <f>ROUND(('1観光消費時系列'!G43-'1観光消費時系列'!F43)/'1観光消費時系列'!F43*100,1)</f>
        <v>2.4</v>
      </c>
      <c r="G43" s="348">
        <f>ROUND(('1観光消費時系列'!H43-'1観光消費時系列'!G43)/'1観光消費時系列'!G43*100,1)</f>
        <v>9.9</v>
      </c>
      <c r="H43" s="348">
        <f>ROUND(('1観光消費時系列'!I43-'1観光消費時系列'!H43)/'1観光消費時系列'!H43*100,1)</f>
        <v>29.5</v>
      </c>
      <c r="I43" s="197">
        <f>ROUND(('1観光消費時系列'!J43-'1観光消費時系列'!I43)/'1観光消費時系列'!I43*100,1)</f>
        <v>-2.2999999999999998</v>
      </c>
      <c r="J43" s="197">
        <f>ROUND(('1観光消費時系列'!K43-'1観光消費時系列'!J43)/'1観光消費時系列'!J43*100,1)</f>
        <v>-0.6</v>
      </c>
      <c r="K43" s="197">
        <f>ROUND(('1観光消費時系列'!L43-'1観光消費時系列'!K43)/'1観光消費時系列'!K43*100,1)</f>
        <v>3.1</v>
      </c>
      <c r="L43" s="197">
        <f>ROUND(('1観光消費時系列'!M43-'1観光消費時系列'!L43)/'1観光消費時系列'!L43*100,1)</f>
        <v>-19.399999999999999</v>
      </c>
      <c r="M43" s="513">
        <f>ROUND(('1観光消費時系列'!N43-'1観光消費時系列'!M43)/'1観光消費時系列'!M43*100,1)</f>
        <v>42.7</v>
      </c>
      <c r="N43" s="513">
        <f>ROUND(('1観光消費時系列'!O43-'1観光消費時系列'!N43)/'1観光消費時系列'!N43*100,1)</f>
        <v>26.7</v>
      </c>
    </row>
    <row r="44" spans="1:14" x14ac:dyDescent="0.15">
      <c r="A44" s="200">
        <v>446</v>
      </c>
      <c r="B44" s="194" t="s">
        <v>286</v>
      </c>
      <c r="C44" s="359">
        <f>ROUND(('1観光消費時系列'!D44-'1観光消費時系列'!C44)/'1観光消費時系列'!C44*100,1)</f>
        <v>8.5</v>
      </c>
      <c r="D44" s="348">
        <f>ROUND(('1観光消費時系列'!E44-'1観光消費時系列'!D44)/'1観光消費時系列'!D44*100,1)</f>
        <v>-4.5</v>
      </c>
      <c r="E44" s="348">
        <f>ROUND(('1観光消費時系列'!F44-'1観光消費時系列'!E44)/'1観光消費時系列'!E44*100,1)</f>
        <v>-6.2</v>
      </c>
      <c r="F44" s="348">
        <f>ROUND(('1観光消費時系列'!G44-'1観光消費時系列'!F44)/'1観光消費時系列'!F44*100,1)</f>
        <v>-14.8</v>
      </c>
      <c r="G44" s="348">
        <f>ROUND(('1観光消費時系列'!H44-'1観光消費時系列'!G44)/'1観光消費時系列'!G44*100,1)</f>
        <v>17.5</v>
      </c>
      <c r="H44" s="348">
        <f>ROUND(('1観光消費時系列'!I44-'1観光消費時系列'!H44)/'1観光消費時系列'!H44*100,1)</f>
        <v>4.0999999999999996</v>
      </c>
      <c r="I44" s="197">
        <f>ROUND(('1観光消費時系列'!J44-'1観光消費時系列'!I44)/'1観光消費時系列'!I44*100,1)</f>
        <v>13.8</v>
      </c>
      <c r="J44" s="197">
        <f>ROUND(('1観光消費時系列'!K44-'1観光消費時系列'!J44)/'1観光消費時系列'!J44*100,1)</f>
        <v>5.6</v>
      </c>
      <c r="K44" s="197">
        <f>ROUND(('1観光消費時系列'!L44-'1観光消費時系列'!K44)/'1観光消費時系列'!K44*100,1)</f>
        <v>-11.1</v>
      </c>
      <c r="L44" s="197">
        <f>ROUND(('1観光消費時系列'!M44-'1観光消費時系列'!L44)/'1観光消費時系列'!L44*100,1)</f>
        <v>-17.7</v>
      </c>
      <c r="M44" s="513">
        <f>ROUND(('1観光消費時系列'!N44-'1観光消費時系列'!M44)/'1観光消費時系列'!M44*100,1)</f>
        <v>32.5</v>
      </c>
      <c r="N44" s="513">
        <f>ROUND(('1観光消費時系列'!O44-'1観光消費時系列'!N44)/'1観光消費時系列'!N44*100,1)</f>
        <v>6.9</v>
      </c>
    </row>
    <row r="45" spans="1:14" x14ac:dyDescent="0.15">
      <c r="A45" s="203"/>
      <c r="B45" s="194" t="s">
        <v>276</v>
      </c>
      <c r="C45" s="359">
        <f>ROUND(('1観光消費時系列'!D45-'1観光消費時系列'!C45)/'1観光消費時系列'!C45*100,1)</f>
        <v>-1.6</v>
      </c>
      <c r="D45" s="348">
        <f>ROUND(('1観光消費時系列'!E45-'1観光消費時系列'!D45)/'1観光消費時系列'!D45*100,1)</f>
        <v>0.9</v>
      </c>
      <c r="E45" s="348">
        <f>ROUND(('1観光消費時系列'!F45-'1観光消費時系列'!E45)/'1観光消費時系列'!E45*100,1)</f>
        <v>-0.1</v>
      </c>
      <c r="F45" s="348">
        <f>ROUND(('1観光消費時系列'!G45-'1観光消費時系列'!F45)/'1観光消費時系列'!F45*100,1)</f>
        <v>-3.4</v>
      </c>
      <c r="G45" s="348">
        <f>ROUND(('1観光消費時系列'!H45-'1観光消費時系列'!G45)/'1観光消費時系列'!G45*100,1)</f>
        <v>14.3</v>
      </c>
      <c r="H45" s="348">
        <f>ROUND(('1観光消費時系列'!I45-'1観光消費時系列'!H45)/'1観光消費時系列'!H45*100,1)</f>
        <v>5</v>
      </c>
      <c r="I45" s="197">
        <f>ROUND(('1観光消費時系列'!J45-'1観光消費時系列'!I45)/'1観光消費時系列'!I45*100,1)</f>
        <v>2.8</v>
      </c>
      <c r="J45" s="197">
        <f>ROUND(('1観光消費時系列'!K45-'1観光消費時系列'!J45)/'1観光消費時系列'!J45*100,1)</f>
        <v>-6.1</v>
      </c>
      <c r="K45" s="197">
        <f>ROUND(('1観光消費時系列'!L45-'1観光消費時系列'!K45)/'1観光消費時系列'!K45*100,1)</f>
        <v>-0.2</v>
      </c>
      <c r="L45" s="197">
        <f>ROUND(('1観光消費時系列'!M45-'1観光消費時系列'!L45)/'1観光消費時系列'!L45*100,1)</f>
        <v>-44.6</v>
      </c>
      <c r="M45" s="513">
        <f>ROUND(('1観光消費時系列'!N45-'1観光消費時系列'!M45)/'1観光消費時系列'!M45*100,1)</f>
        <v>36.799999999999997</v>
      </c>
      <c r="N45" s="513">
        <f>ROUND(('1観光消費時系列'!O45-'1観光消費時系列'!N45)/'1観光消費時系列'!N45*100,1)</f>
        <v>21.8</v>
      </c>
    </row>
    <row r="46" spans="1:14" x14ac:dyDescent="0.15">
      <c r="A46" s="200">
        <v>208</v>
      </c>
      <c r="B46" s="194" t="s">
        <v>143</v>
      </c>
      <c r="C46" s="359">
        <f>ROUND(('1観光消費時系列'!D46-'1観光消費時系列'!C46)/'1観光消費時系列'!C46*100,1)</f>
        <v>-6</v>
      </c>
      <c r="D46" s="348">
        <f>ROUND(('1観光消費時系列'!E46-'1観光消費時系列'!D46)/'1観光消費時系列'!D46*100,1)</f>
        <v>9.5</v>
      </c>
      <c r="E46" s="348">
        <f>ROUND(('1観光消費時系列'!F46-'1観光消費時系列'!E46)/'1観光消費時系列'!E46*100,1)</f>
        <v>-2</v>
      </c>
      <c r="F46" s="348">
        <f>ROUND(('1観光消費時系列'!G46-'1観光消費時系列'!F46)/'1観光消費時系列'!F46*100,1)</f>
        <v>-5.4</v>
      </c>
      <c r="G46" s="348">
        <f>ROUND(('1観光消費時系列'!H46-'1観光消費時系列'!G46)/'1観光消費時系列'!G46*100,1)</f>
        <v>5</v>
      </c>
      <c r="H46" s="348">
        <f>ROUND(('1観光消費時系列'!I46-'1観光消費時系列'!H46)/'1観光消費時系列'!H46*100,1)</f>
        <v>4.5</v>
      </c>
      <c r="I46" s="197">
        <f>ROUND(('1観光消費時系列'!J46-'1観光消費時系列'!I46)/'1観光消費時系列'!I46*100,1)</f>
        <v>9.6999999999999993</v>
      </c>
      <c r="J46" s="197">
        <f>ROUND(('1観光消費時系列'!K46-'1観光消費時系列'!J46)/'1観光消費時系列'!J46*100,1)</f>
        <v>-2.7</v>
      </c>
      <c r="K46" s="197">
        <f>ROUND(('1観光消費時系列'!L46-'1観光消費時系列'!K46)/'1観光消費時系列'!K46*100,1)</f>
        <v>1.7</v>
      </c>
      <c r="L46" s="197">
        <f>ROUND(('1観光消費時系列'!M46-'1観光消費時系列'!L46)/'1観光消費時系列'!L46*100,1)</f>
        <v>-31.5</v>
      </c>
      <c r="M46" s="513">
        <f>ROUND(('1観光消費時系列'!N46-'1観光消費時系列'!M46)/'1観光消費時系列'!M46*100,1)</f>
        <v>23.8</v>
      </c>
      <c r="N46" s="513">
        <f>ROUND(('1観光消費時系列'!O46-'1観光消費時系列'!N46)/'1観光消費時系列'!N46*100,1)</f>
        <v>6.8</v>
      </c>
    </row>
    <row r="47" spans="1:14" x14ac:dyDescent="0.15">
      <c r="A47" s="200">
        <v>212</v>
      </c>
      <c r="B47" s="194" t="s">
        <v>287</v>
      </c>
      <c r="C47" s="359">
        <f>ROUND(('1観光消費時系列'!D47-'1観光消費時系列'!C47)/'1観光消費時系列'!C47*100,1)</f>
        <v>0.1</v>
      </c>
      <c r="D47" s="348">
        <f>ROUND(('1観光消費時系列'!E47-'1観光消費時系列'!D47)/'1観光消費時系列'!D47*100,1)</f>
        <v>3.3</v>
      </c>
      <c r="E47" s="348">
        <f>ROUND(('1観光消費時系列'!F47-'1観光消費時系列'!E47)/'1観光消費時系列'!E47*100,1)</f>
        <v>-0.3</v>
      </c>
      <c r="F47" s="348">
        <f>ROUND(('1観光消費時系列'!G47-'1観光消費時系列'!F47)/'1観光消費時系列'!F47*100,1)</f>
        <v>1.6</v>
      </c>
      <c r="G47" s="348">
        <f>ROUND(('1観光消費時系列'!H47-'1観光消費時系列'!G47)/'1観光消費時系列'!G47*100,1)</f>
        <v>19.100000000000001</v>
      </c>
      <c r="H47" s="348">
        <f>ROUND(('1観光消費時系列'!I47-'1観光消費時系列'!H47)/'1観光消費時系列'!H47*100,1)</f>
        <v>3.6</v>
      </c>
      <c r="I47" s="197">
        <f>ROUND(('1観光消費時系列'!J47-'1観光消費時系列'!I47)/'1観光消費時系列'!I47*100,1)</f>
        <v>1.4</v>
      </c>
      <c r="J47" s="197">
        <f>ROUND(('1観光消費時系列'!K47-'1観光消費時系列'!J47)/'1観光消費時系列'!J47*100,1)</f>
        <v>-5.9</v>
      </c>
      <c r="K47" s="197">
        <f>ROUND(('1観光消費時系列'!L47-'1観光消費時系列'!K47)/'1観光消費時系列'!K47*100,1)</f>
        <v>3.9</v>
      </c>
      <c r="L47" s="197">
        <f>ROUND(('1観光消費時系列'!M47-'1観光消費時系列'!L47)/'1観光消費時系列'!L47*100,1)</f>
        <v>-45.5</v>
      </c>
      <c r="M47" s="513">
        <f>ROUND(('1観光消費時系列'!N47-'1観光消費時系列'!M47)/'1観光消費時系列'!M47*100,1)</f>
        <v>46</v>
      </c>
      <c r="N47" s="513">
        <f>ROUND(('1観光消費時系列'!O47-'1観光消費時系列'!N47)/'1観光消費時系列'!N47*100,1)</f>
        <v>29.6</v>
      </c>
    </row>
    <row r="48" spans="1:14" x14ac:dyDescent="0.15">
      <c r="A48" s="200">
        <v>227</v>
      </c>
      <c r="B48" s="194" t="s">
        <v>18</v>
      </c>
      <c r="C48" s="359">
        <f>ROUND(('1観光消費時系列'!D48-'1観光消費時系列'!C48)/'1観光消費時系列'!C48*100,1)</f>
        <v>1.3</v>
      </c>
      <c r="D48" s="348">
        <f>ROUND(('1観光消費時系列'!E48-'1観光消費時系列'!D48)/'1観光消費時系列'!D48*100,1)</f>
        <v>-1.3</v>
      </c>
      <c r="E48" s="348">
        <f>ROUND(('1観光消費時系列'!F48-'1観光消費時系列'!E48)/'1観光消費時系列'!E48*100,1)</f>
        <v>5.7</v>
      </c>
      <c r="F48" s="348">
        <f>ROUND(('1観光消費時系列'!G48-'1観光消費時系列'!F48)/'1観光消費時系列'!F48*100,1)</f>
        <v>-8.9</v>
      </c>
      <c r="G48" s="348">
        <f>ROUND(('1観光消費時系列'!H48-'1観光消費時系列'!G48)/'1観光消費時系列'!G48*100,1)</f>
        <v>17</v>
      </c>
      <c r="H48" s="348">
        <f>ROUND(('1観光消費時系列'!I48-'1観光消費時系列'!H48)/'1観光消費時系列'!H48*100,1)</f>
        <v>-1</v>
      </c>
      <c r="I48" s="197">
        <f>ROUND(('1観光消費時系列'!J48-'1観光消費時系列'!I48)/'1観光消費時系列'!I48*100,1)</f>
        <v>-7.6</v>
      </c>
      <c r="J48" s="197">
        <f>ROUND(('1観光消費時系列'!K48-'1観光消費時系列'!J48)/'1観光消費時系列'!J48*100,1)</f>
        <v>-3.7</v>
      </c>
      <c r="K48" s="197">
        <f>ROUND(('1観光消費時系列'!L48-'1観光消費時系列'!K48)/'1観光消費時系列'!K48*100,1)</f>
        <v>-4.8</v>
      </c>
      <c r="L48" s="197">
        <f>ROUND(('1観光消費時系列'!M48-'1観光消費時系列'!L48)/'1観光消費時系列'!L48*100,1)</f>
        <v>-33.4</v>
      </c>
      <c r="M48" s="513">
        <f>ROUND(('1観光消費時系列'!N48-'1観光消費時系列'!M48)/'1観光消費時系列'!M48*100,1)</f>
        <v>29.4</v>
      </c>
      <c r="N48" s="513">
        <f>ROUND(('1観光消費時系列'!O48-'1観光消費時系列'!N48)/'1観光消費時系列'!N48*100,1)</f>
        <v>4.9000000000000004</v>
      </c>
    </row>
    <row r="49" spans="1:14" x14ac:dyDescent="0.15">
      <c r="A49" s="200">
        <v>229</v>
      </c>
      <c r="B49" s="194" t="s">
        <v>20</v>
      </c>
      <c r="C49" s="359">
        <f>ROUND(('1観光消費時系列'!D49-'1観光消費時系列'!C49)/'1観光消費時系列'!C49*100,1)</f>
        <v>-3.8</v>
      </c>
      <c r="D49" s="348">
        <f>ROUND(('1観光消費時系列'!E49-'1観光消費時系列'!D49)/'1観光消費時系列'!D49*100,1)</f>
        <v>-0.8</v>
      </c>
      <c r="E49" s="348">
        <f>ROUND(('1観光消費時系列'!F49-'1観光消費時系列'!E49)/'1観光消費時系列'!E49*100,1)</f>
        <v>0.6</v>
      </c>
      <c r="F49" s="348">
        <f>ROUND(('1観光消費時系列'!G49-'1観光消費時系列'!F49)/'1観光消費時系列'!F49*100,1)</f>
        <v>-3.4</v>
      </c>
      <c r="G49" s="348">
        <f>ROUND(('1観光消費時系列'!H49-'1観光消費時系列'!G49)/'1観光消費時系列'!G49*100,1)</f>
        <v>12.6</v>
      </c>
      <c r="H49" s="348">
        <f>ROUND(('1観光消費時系列'!I49-'1観光消費時系列'!H49)/'1観光消費時系列'!H49*100,1)</f>
        <v>11</v>
      </c>
      <c r="I49" s="197">
        <f>ROUND(('1観光消費時系列'!J49-'1観光消費時系列'!I49)/'1観光消費時系列'!I49*100,1)</f>
        <v>2.2999999999999998</v>
      </c>
      <c r="J49" s="197">
        <f>ROUND(('1観光消費時系列'!K49-'1観光消費時系列'!J49)/'1観光消費時系列'!J49*100,1)</f>
        <v>-8.4</v>
      </c>
      <c r="K49" s="197">
        <f>ROUND(('1観光消費時系列'!L49-'1観光消費時系列'!K49)/'1観光消費時系列'!K49*100,1)</f>
        <v>-3.1</v>
      </c>
      <c r="L49" s="197">
        <f>ROUND(('1観光消費時系列'!M49-'1観光消費時系列'!L49)/'1観光消費時系列'!L49*100,1)</f>
        <v>-53.1</v>
      </c>
      <c r="M49" s="513">
        <f>ROUND(('1観光消費時系列'!N49-'1観光消費時系列'!M49)/'1観光消費時系列'!M49*100,1)</f>
        <v>39.799999999999997</v>
      </c>
      <c r="N49" s="513">
        <f>ROUND(('1観光消費時系列'!O49-'1観光消費時系列'!N49)/'1観光消費時系列'!N49*100,1)</f>
        <v>37</v>
      </c>
    </row>
    <row r="50" spans="1:14" x14ac:dyDescent="0.15">
      <c r="A50" s="200">
        <v>464</v>
      </c>
      <c r="B50" s="194" t="s">
        <v>146</v>
      </c>
      <c r="C50" s="359">
        <f>ROUND(('1観光消費時系列'!D50-'1観光消費時系列'!C50)/'1観光消費時系列'!C50*100,1)</f>
        <v>-18.5</v>
      </c>
      <c r="D50" s="348">
        <f>ROUND(('1観光消費時系列'!E50-'1観光消費時系列'!D50)/'1観光消費時系列'!D50*100,1)</f>
        <v>-0.3</v>
      </c>
      <c r="E50" s="348">
        <f>ROUND(('1観光消費時系列'!F50-'1観光消費時系列'!E50)/'1観光消費時系列'!E50*100,1)</f>
        <v>-6.4</v>
      </c>
      <c r="F50" s="348">
        <f>ROUND(('1観光消費時系列'!G50-'1観光消費時系列'!F50)/'1観光消費時系列'!F50*100,1)</f>
        <v>3.1</v>
      </c>
      <c r="G50" s="348">
        <f>ROUND(('1観光消費時系列'!H50-'1観光消費時系列'!G50)/'1観光消費時系列'!G50*100,1)</f>
        <v>16.100000000000001</v>
      </c>
      <c r="H50" s="348">
        <f>ROUND(('1観光消費時系列'!I50-'1観光消費時系列'!H50)/'1観光消費時系列'!H50*100,1)</f>
        <v>-0.4</v>
      </c>
      <c r="I50" s="197">
        <f>ROUND(('1観光消費時系列'!J50-'1観光消費時系列'!I50)/'1観光消費時系列'!I50*100,1)</f>
        <v>4.2</v>
      </c>
      <c r="J50" s="197">
        <f>ROUND(('1観光消費時系列'!K50-'1観光消費時系列'!J50)/'1観光消費時系列'!J50*100,1)</f>
        <v>-4.2</v>
      </c>
      <c r="K50" s="197">
        <f>ROUND(('1観光消費時系列'!L50-'1観光消費時系列'!K50)/'1観光消費時系列'!K50*100,1)</f>
        <v>-3</v>
      </c>
      <c r="L50" s="197">
        <f>ROUND(('1観光消費時系列'!M50-'1観光消費時系列'!L50)/'1観光消費時系列'!L50*100,1)</f>
        <v>-51.8</v>
      </c>
      <c r="M50" s="513">
        <f>ROUND(('1観光消費時系列'!N50-'1観光消費時系列'!M50)/'1観光消費時系列'!M50*100,1)</f>
        <v>22.7</v>
      </c>
      <c r="N50" s="513">
        <f>ROUND(('1観光消費時系列'!O50-'1観光消費時系列'!N50)/'1観光消費時系列'!N50*100,1)</f>
        <v>29.1</v>
      </c>
    </row>
    <row r="51" spans="1:14" x14ac:dyDescent="0.15">
      <c r="A51" s="200">
        <v>481</v>
      </c>
      <c r="B51" s="194" t="s">
        <v>147</v>
      </c>
      <c r="C51" s="359">
        <f>ROUND(('1観光消費時系列'!D51-'1観光消費時系列'!C51)/'1観光消費時系列'!C51*100,1)</f>
        <v>8.9</v>
      </c>
      <c r="D51" s="348">
        <f>ROUND(('1観光消費時系列'!E51-'1観光消費時系列'!D51)/'1観光消費時系列'!D51*100,1)</f>
        <v>-7.6</v>
      </c>
      <c r="E51" s="348">
        <f>ROUND(('1観光消費時系列'!F51-'1観光消費時系列'!E51)/'1観光消費時系列'!E51*100,1)</f>
        <v>-10</v>
      </c>
      <c r="F51" s="348">
        <f>ROUND(('1観光消費時系列'!G51-'1観光消費時系列'!F51)/'1観光消費時系列'!F51*100,1)</f>
        <v>-7.5</v>
      </c>
      <c r="G51" s="348">
        <f>ROUND(('1観光消費時系列'!H51-'1観光消費時系列'!G51)/'1観光消費時系列'!G51*100,1)</f>
        <v>-0.8</v>
      </c>
      <c r="H51" s="348">
        <f>ROUND(('1観光消費時系列'!I51-'1観光消費時系列'!H51)/'1観光消費時系列'!H51*100,1)</f>
        <v>9.3000000000000007</v>
      </c>
      <c r="I51" s="197">
        <f>ROUND(('1観光消費時系列'!J51-'1観光消費時系列'!I51)/'1観光消費時系列'!I51*100,1)</f>
        <v>10.8</v>
      </c>
      <c r="J51" s="197">
        <f>ROUND(('1観光消費時系列'!K51-'1観光消費時系列'!J51)/'1観光消費時系列'!J51*100,1)</f>
        <v>-19.7</v>
      </c>
      <c r="K51" s="197">
        <f>ROUND(('1観光消費時系列'!L51-'1観光消費時系列'!K51)/'1観光消費時系列'!K51*100,1)</f>
        <v>-5.7</v>
      </c>
      <c r="L51" s="197">
        <f>ROUND(('1観光消費時系列'!M51-'1観光消費時系列'!L51)/'1観光消費時系列'!L51*100,1)</f>
        <v>-52.8</v>
      </c>
      <c r="M51" s="513">
        <f>ROUND(('1観光消費時系列'!N51-'1観光消費時系列'!M51)/'1観光消費時系列'!M51*100,1)</f>
        <v>55.3</v>
      </c>
      <c r="N51" s="513">
        <f>ROUND(('1観光消費時系列'!O51-'1観光消費時系列'!N51)/'1観光消費時系列'!N51*100,1)</f>
        <v>9.4</v>
      </c>
    </row>
    <row r="52" spans="1:14" x14ac:dyDescent="0.15">
      <c r="A52" s="200">
        <v>501</v>
      </c>
      <c r="B52" s="194" t="s">
        <v>148</v>
      </c>
      <c r="C52" s="359">
        <f>ROUND(('1観光消費時系列'!D52-'1観光消費時系列'!C52)/'1観光消費時系列'!C52*100,1)</f>
        <v>1</v>
      </c>
      <c r="D52" s="348">
        <f>ROUND(('1観光消費時系列'!E52-'1観光消費時系列'!D52)/'1観光消費時系列'!D52*100,1)</f>
        <v>-4.0999999999999996</v>
      </c>
      <c r="E52" s="348">
        <f>ROUND(('1観光消費時系列'!F52-'1観光消費時系列'!E52)/'1観光消費時系列'!E52*100,1)</f>
        <v>-2</v>
      </c>
      <c r="F52" s="348">
        <f>ROUND(('1観光消費時系列'!G52-'1観光消費時系列'!F52)/'1観光消費時系列'!F52*100,1)</f>
        <v>-5.2</v>
      </c>
      <c r="G52" s="348">
        <f>ROUND(('1観光消費時系列'!H52-'1観光消費時系列'!G52)/'1観光消費時系列'!G52*100,1)</f>
        <v>17.7</v>
      </c>
      <c r="H52" s="348">
        <f>ROUND(('1観光消費時系列'!I52-'1観光消費時系列'!H52)/'1観光消費時系列'!H52*100,1)</f>
        <v>5.5</v>
      </c>
      <c r="I52" s="197">
        <f>ROUND(('1観光消費時系列'!J52-'1観光消費時系列'!I52)/'1観光消費時系列'!I52*100,1)</f>
        <v>13</v>
      </c>
      <c r="J52" s="197">
        <f>ROUND(('1観光消費時系列'!K52-'1観光消費時系列'!J52)/'1観光消費時系列'!J52*100,1)</f>
        <v>-3.6</v>
      </c>
      <c r="K52" s="197">
        <f>ROUND(('1観光消費時系列'!L52-'1観光消費時系列'!K52)/'1観光消費時系列'!K52*100,1)</f>
        <v>1.1000000000000001</v>
      </c>
      <c r="L52" s="197">
        <f>ROUND(('1観光消費時系列'!M52-'1観光消費時系列'!L52)/'1観光消費時系列'!L52*100,1)</f>
        <v>-49.7</v>
      </c>
      <c r="M52" s="513">
        <f>ROUND(('1観光消費時系列'!N52-'1観光消費時系列'!M52)/'1観光消費時系列'!M52*100,1)</f>
        <v>34.799999999999997</v>
      </c>
      <c r="N52" s="513">
        <f>ROUND(('1観光消費時系列'!O52-'1観光消費時系列'!N52)/'1観光消費時系列'!N52*100,1)</f>
        <v>17.399999999999999</v>
      </c>
    </row>
    <row r="53" spans="1:14" x14ac:dyDescent="0.15">
      <c r="A53" s="203"/>
      <c r="B53" s="194" t="s">
        <v>277</v>
      </c>
      <c r="C53" s="359">
        <f>ROUND(('1観光消費時系列'!D53-'1観光消費時系列'!C53)/'1観光消費時系列'!C53*100,1)</f>
        <v>3.9</v>
      </c>
      <c r="D53" s="348">
        <f>ROUND(('1観光消費時系列'!E53-'1観光消費時系列'!D53)/'1観光消費時系列'!D53*100,1)</f>
        <v>12.6</v>
      </c>
      <c r="E53" s="348">
        <f>ROUND(('1観光消費時系列'!F53-'1観光消費時系列'!E53)/'1観光消費時系列'!E53*100,1)</f>
        <v>4.8</v>
      </c>
      <c r="F53" s="348">
        <f>ROUND(('1観光消費時系列'!G53-'1観光消費時系列'!F53)/'1観光消費時系列'!F53*100,1)</f>
        <v>-0.8</v>
      </c>
      <c r="G53" s="348">
        <f>ROUND(('1観光消費時系列'!H53-'1観光消費時系列'!G53)/'1観光消費時系列'!G53*100,1)</f>
        <v>8</v>
      </c>
      <c r="H53" s="348">
        <f>ROUND(('1観光消費時系列'!I53-'1観光消費時系列'!H53)/'1観光消費時系列'!H53*100,1)</f>
        <v>7.1</v>
      </c>
      <c r="I53" s="197">
        <f>ROUND(('1観光消費時系列'!J53-'1観光消費時系列'!I53)/'1観光消費時系列'!I53*100,1)</f>
        <v>2.2000000000000002</v>
      </c>
      <c r="J53" s="197">
        <f>ROUND(('1観光消費時系列'!K53-'1観光消費時系列'!J53)/'1観光消費時系列'!J53*100,1)</f>
        <v>-2.9</v>
      </c>
      <c r="K53" s="197">
        <f>ROUND(('1観光消費時系列'!L53-'1観光消費時系列'!K53)/'1観光消費時系列'!K53*100,1)</f>
        <v>-4.5999999999999996</v>
      </c>
      <c r="L53" s="197">
        <f>ROUND(('1観光消費時系列'!M53-'1観光消費時系列'!L53)/'1観光消費時系列'!L53*100,1)</f>
        <v>-46.2</v>
      </c>
      <c r="M53" s="513">
        <f>ROUND(('1観光消費時系列'!N53-'1観光消費時系列'!M53)/'1観光消費時系列'!M53*100,1)</f>
        <v>22.2</v>
      </c>
      <c r="N53" s="513">
        <f>ROUND(('1観光消費時系列'!O53-'1観光消費時系列'!N53)/'1観光消費時系列'!N53*100,1)</f>
        <v>37.799999999999997</v>
      </c>
    </row>
    <row r="54" spans="1:14" x14ac:dyDescent="0.15">
      <c r="A54" s="202">
        <v>209</v>
      </c>
      <c r="B54" s="194" t="s">
        <v>288</v>
      </c>
      <c r="C54" s="359">
        <f>ROUND(('1観光消費時系列'!D54-'1観光消費時系列'!C54)/'1観光消費時系列'!C54*100,1)</f>
        <v>9.3000000000000007</v>
      </c>
      <c r="D54" s="348">
        <f>ROUND(('1観光消費時系列'!E54-'1観光消費時系列'!D54)/'1観光消費時系列'!D54*100,1)</f>
        <v>-1.1000000000000001</v>
      </c>
      <c r="E54" s="348">
        <f>ROUND(('1観光消費時系列'!F54-'1観光消費時系列'!E54)/'1観光消費時系列'!E54*100,1)</f>
        <v>-0.3</v>
      </c>
      <c r="F54" s="348">
        <f>ROUND(('1観光消費時系列'!G54-'1観光消費時系列'!F54)/'1観光消費時系列'!F54*100,1)</f>
        <v>3.5</v>
      </c>
      <c r="G54" s="348">
        <f>ROUND(('1観光消費時系列'!H54-'1観光消費時系列'!G54)/'1観光消費時系列'!G54*100,1)</f>
        <v>9.1999999999999993</v>
      </c>
      <c r="H54" s="348">
        <f>ROUND(('1観光消費時系列'!I54-'1観光消費時系列'!H54)/'1観光消費時系列'!H54*100,1)</f>
        <v>4.8</v>
      </c>
      <c r="I54" s="197">
        <f>ROUND(('1観光消費時系列'!J54-'1観光消費時系列'!I54)/'1観光消費時系列'!I54*100,1)</f>
        <v>2.1</v>
      </c>
      <c r="J54" s="197">
        <f>ROUND(('1観光消費時系列'!K54-'1観光消費時系列'!J54)/'1観光消費時系列'!J54*100,1)</f>
        <v>-1.5</v>
      </c>
      <c r="K54" s="197">
        <f>ROUND(('1観光消費時系列'!L54-'1観光消費時系列'!K54)/'1観光消費時系列'!K54*100,1)</f>
        <v>-0.5</v>
      </c>
      <c r="L54" s="197">
        <f>ROUND(('1観光消費時系列'!M54-'1観光消費時系列'!L54)/'1観光消費時系列'!L54*100,1)</f>
        <v>-50.1</v>
      </c>
      <c r="M54" s="513">
        <f>ROUND(('1観光消費時系列'!N54-'1観光消費時系列'!M54)/'1観光消費時系列'!M54*100,1)</f>
        <v>24.7</v>
      </c>
      <c r="N54" s="513">
        <f>ROUND(('1観光消費時系列'!O54-'1観光消費時系列'!N54)/'1観光消費時系列'!N54*100,1)</f>
        <v>40.9</v>
      </c>
    </row>
    <row r="55" spans="1:14" x14ac:dyDescent="0.15">
      <c r="A55" s="200">
        <v>222</v>
      </c>
      <c r="B55" s="194" t="s">
        <v>289</v>
      </c>
      <c r="C55" s="359">
        <f>ROUND(('1観光消費時系列'!D55-'1観光消費時系列'!C55)/'1観光消費時系列'!C55*100,1)</f>
        <v>-12.8</v>
      </c>
      <c r="D55" s="348">
        <f>ROUND(('1観光消費時系列'!E55-'1観光消費時系列'!D55)/'1観光消費時系列'!D55*100,1)</f>
        <v>21.3</v>
      </c>
      <c r="E55" s="348">
        <f>ROUND(('1観光消費時系列'!F55-'1観光消費時系列'!E55)/'1観光消費時系列'!E55*100,1)</f>
        <v>9.6999999999999993</v>
      </c>
      <c r="F55" s="348">
        <f>ROUND(('1観光消費時系列'!G55-'1観光消費時系列'!F55)/'1観光消費時系列'!F55*100,1)</f>
        <v>-6.3</v>
      </c>
      <c r="G55" s="348">
        <f>ROUND(('1観光消費時系列'!H55-'1観光消費時系列'!G55)/'1観光消費時系列'!G55*100,1)</f>
        <v>-1.5</v>
      </c>
      <c r="H55" s="348">
        <f>ROUND(('1観光消費時系列'!I55-'1観光消費時系列'!H55)/'1観光消費時系列'!H55*100,1)</f>
        <v>22.7</v>
      </c>
      <c r="I55" s="197">
        <f>ROUND(('1観光消費時系列'!J55-'1観光消費時系列'!I55)/'1観光消費時系列'!I55*100,1)</f>
        <v>2.4</v>
      </c>
      <c r="J55" s="197">
        <f>ROUND(('1観光消費時系列'!K55-'1観光消費時系列'!J55)/'1観光消費時系列'!J55*100,1)</f>
        <v>-10.1</v>
      </c>
      <c r="K55" s="197">
        <f>ROUND(('1観光消費時系列'!L55-'1観光消費時系列'!K55)/'1観光消費時系列'!K55*100,1)</f>
        <v>-9.9</v>
      </c>
      <c r="L55" s="197">
        <f>ROUND(('1観光消費時系列'!M55-'1観光消費時系列'!L55)/'1観光消費時系列'!L55*100,1)</f>
        <v>-57.8</v>
      </c>
      <c r="M55" s="513">
        <f>ROUND(('1観光消費時系列'!N55-'1観光消費時系列'!M55)/'1観光消費時系列'!M55*100,1)</f>
        <v>29</v>
      </c>
      <c r="N55" s="513">
        <f>ROUND(('1観光消費時系列'!O55-'1観光消費時系列'!N55)/'1観光消費時系列'!N55*100,1)</f>
        <v>68.3</v>
      </c>
    </row>
    <row r="56" spans="1:14" x14ac:dyDescent="0.15">
      <c r="A56" s="200">
        <v>225</v>
      </c>
      <c r="B56" s="194" t="s">
        <v>11</v>
      </c>
      <c r="C56" s="359">
        <f>ROUND(('1観光消費時系列'!D56-'1観光消費時系列'!C56)/'1観光消費時系列'!C56*100,1)</f>
        <v>4.4000000000000004</v>
      </c>
      <c r="D56" s="348">
        <f>ROUND(('1観光消費時系列'!E56-'1観光消費時系列'!D56)/'1観光消費時系列'!D56*100,1)</f>
        <v>96.1</v>
      </c>
      <c r="E56" s="348">
        <f>ROUND(('1観光消費時系列'!F56-'1観光消費時系列'!E56)/'1観光消費時系列'!E56*100,1)</f>
        <v>20.100000000000001</v>
      </c>
      <c r="F56" s="348">
        <f>ROUND(('1観光消費時系列'!G56-'1観光消費時系列'!F56)/'1観光消費時系列'!F56*100,1)</f>
        <v>-2.2999999999999998</v>
      </c>
      <c r="G56" s="348">
        <f>ROUND(('1観光消費時系列'!H56-'1観光消費時系列'!G56)/'1観光消費時系列'!G56*100,1)</f>
        <v>6.8</v>
      </c>
      <c r="H56" s="348">
        <f>ROUND(('1観光消費時系列'!I56-'1観光消費時系列'!H56)/'1観光消費時系列'!H56*100,1)</f>
        <v>0.2</v>
      </c>
      <c r="I56" s="197">
        <f>ROUND(('1観光消費時系列'!J56-'1観光消費時系列'!I56)/'1観光消費時系列'!I56*100,1)</f>
        <v>2.2999999999999998</v>
      </c>
      <c r="J56" s="197">
        <f>ROUND(('1観光消費時系列'!K56-'1観光消費時系列'!J56)/'1観光消費時系列'!J56*100,1)</f>
        <v>-5.4</v>
      </c>
      <c r="K56" s="197">
        <f>ROUND(('1観光消費時系列'!L56-'1観光消費時系列'!K56)/'1観光消費時系列'!K56*100,1)</f>
        <v>-2.7</v>
      </c>
      <c r="L56" s="197">
        <f>ROUND(('1観光消費時系列'!M56-'1観光消費時系列'!L56)/'1観光消費時系列'!L56*100,1)</f>
        <v>-45.8</v>
      </c>
      <c r="M56" s="513">
        <f>ROUND(('1観光消費時系列'!N56-'1観光消費時系列'!M56)/'1観光消費時系列'!M56*100,1)</f>
        <v>27</v>
      </c>
      <c r="N56" s="513">
        <f>ROUND(('1観光消費時系列'!O56-'1観光消費時系列'!N56)/'1観光消費時系列'!N56*100,1)</f>
        <v>33.299999999999997</v>
      </c>
    </row>
    <row r="57" spans="1:14" x14ac:dyDescent="0.15">
      <c r="A57" s="200">
        <v>585</v>
      </c>
      <c r="B57" s="194" t="s">
        <v>290</v>
      </c>
      <c r="C57" s="359">
        <f>ROUND(('1観光消費時系列'!D57-'1観光消費時系列'!C57)/'1観光消費時系列'!C57*100,1)</f>
        <v>7.3</v>
      </c>
      <c r="D57" s="348">
        <f>ROUND(('1観光消費時系列'!E57-'1観光消費時系列'!D57)/'1観光消費時系列'!D57*100,1)</f>
        <v>8.9</v>
      </c>
      <c r="E57" s="348">
        <f>ROUND(('1観光消費時系列'!F57-'1観光消費時系列'!E57)/'1観光消費時系列'!E57*100,1)</f>
        <v>6.3</v>
      </c>
      <c r="F57" s="348">
        <f>ROUND(('1観光消費時系列'!G57-'1観光消費時系列'!F57)/'1観光消費時系列'!F57*100,1)</f>
        <v>-6.9</v>
      </c>
      <c r="G57" s="348">
        <f>ROUND(('1観光消費時系列'!H57-'1観光消費時系列'!G57)/'1観光消費時系列'!G57*100,1)</f>
        <v>7.4</v>
      </c>
      <c r="H57" s="348">
        <f>ROUND(('1観光消費時系列'!I57-'1観光消費時系列'!H57)/'1観光消費時系列'!H57*100,1)</f>
        <v>13.6</v>
      </c>
      <c r="I57" s="197">
        <f>ROUND(('1観光消費時系列'!J57-'1観光消費時系列'!I57)/'1観光消費時系列'!I57*100,1)</f>
        <v>1.2</v>
      </c>
      <c r="J57" s="197">
        <f>ROUND(('1観光消費時系列'!K57-'1観光消費時系列'!J57)/'1観光消費時系列'!J57*100,1)</f>
        <v>-0.5</v>
      </c>
      <c r="K57" s="197">
        <f>ROUND(('1観光消費時系列'!L57-'1観光消費時系列'!K57)/'1観光消費時系列'!K57*100,1)</f>
        <v>-14.9</v>
      </c>
      <c r="L57" s="197">
        <f>ROUND(('1観光消費時系列'!M57-'1観光消費時系列'!L57)/'1観光消費時系列'!L57*100,1)</f>
        <v>-26.6</v>
      </c>
      <c r="M57" s="513">
        <f>ROUND(('1観光消費時系列'!N57-'1観光消費時系列'!M57)/'1観光消費時系列'!M57*100,1)</f>
        <v>10.4</v>
      </c>
      <c r="N57" s="513">
        <f>ROUND(('1観光消費時系列'!O57-'1観光消費時系列'!N57)/'1観光消費時系列'!N57*100,1)</f>
        <v>18.8</v>
      </c>
    </row>
    <row r="58" spans="1:14" x14ac:dyDescent="0.15">
      <c r="A58" s="200">
        <v>586</v>
      </c>
      <c r="B58" s="194" t="s">
        <v>291</v>
      </c>
      <c r="C58" s="359">
        <f>ROUND(('1観光消費時系列'!D58-'1観光消費時系列'!C58)/'1観光消費時系列'!C58*100,1)</f>
        <v>-6.2</v>
      </c>
      <c r="D58" s="348">
        <f>ROUND(('1観光消費時系列'!E58-'1観光消費時系列'!D58)/'1観光消費時系列'!D58*100,1)</f>
        <v>17</v>
      </c>
      <c r="E58" s="348">
        <f>ROUND(('1観光消費時系列'!F58-'1観光消費時系列'!E58)/'1観光消費時系列'!E58*100,1)</f>
        <v>0.2</v>
      </c>
      <c r="F58" s="348">
        <f>ROUND(('1観光消費時系列'!G58-'1観光消費時系列'!F58)/'1観光消費時系列'!F58*100,1)</f>
        <v>-2.1</v>
      </c>
      <c r="G58" s="348">
        <f>ROUND(('1観光消費時系列'!H58-'1観光消費時系列'!G58)/'1観光消費時系列'!G58*100,1)</f>
        <v>15</v>
      </c>
      <c r="H58" s="348">
        <f>ROUND(('1観光消費時系列'!I58-'1観光消費時系列'!H58)/'1観光消費時系列'!H58*100,1)</f>
        <v>3.9</v>
      </c>
      <c r="I58" s="197">
        <f>ROUND(('1観光消費時系列'!J58-'1観光消費時系列'!I58)/'1観光消費時系列'!I58*100,1)</f>
        <v>3.9</v>
      </c>
      <c r="J58" s="197">
        <f>ROUND(('1観光消費時系列'!K58-'1観光消費時系列'!J58)/'1観光消費時系列'!J58*100,1)</f>
        <v>-1.2</v>
      </c>
      <c r="K58" s="197">
        <f>ROUND(('1観光消費時系列'!L58-'1観光消費時系列'!K58)/'1観光消費時系列'!K58*100,1)</f>
        <v>-4.5999999999999996</v>
      </c>
      <c r="L58" s="197">
        <f>ROUND(('1観光消費時系列'!M58-'1観光消費時系列'!L58)/'1観光消費時系列'!L58*100,1)</f>
        <v>-43.8</v>
      </c>
      <c r="M58" s="513">
        <f>ROUND(('1観光消費時系列'!N58-'1観光消費時系列'!M58)/'1観光消費時系列'!M58*100,1)</f>
        <v>21.3</v>
      </c>
      <c r="N58" s="513">
        <f>ROUND(('1観光消費時系列'!O58-'1観光消費時系列'!N58)/'1観光消費時系列'!N58*100,1)</f>
        <v>37.4</v>
      </c>
    </row>
    <row r="59" spans="1:14" x14ac:dyDescent="0.15">
      <c r="A59" s="203"/>
      <c r="B59" s="194" t="s">
        <v>278</v>
      </c>
      <c r="C59" s="359">
        <f>ROUND(('1観光消費時系列'!D59-'1観光消費時系列'!C59)/'1観光消費時系列'!C59*100,1)</f>
        <v>0.2</v>
      </c>
      <c r="D59" s="348">
        <f>ROUND(('1観光消費時系列'!E59-'1観光消費時系列'!D59)/'1観光消費時系列'!D59*100,1)</f>
        <v>0</v>
      </c>
      <c r="E59" s="348">
        <f>ROUND(('1観光消費時系列'!F59-'1観光消費時系列'!E59)/'1観光消費時系列'!E59*100,1)</f>
        <v>-4.4000000000000004</v>
      </c>
      <c r="F59" s="348">
        <f>ROUND(('1観光消費時系列'!G59-'1観光消費時系列'!F59)/'1観光消費時系列'!F59*100,1)</f>
        <v>-7.6</v>
      </c>
      <c r="G59" s="348">
        <f>ROUND(('1観光消費時系列'!H59-'1観光消費時系列'!G59)/'1観光消費時系列'!G59*100,1)</f>
        <v>14</v>
      </c>
      <c r="H59" s="348">
        <f>ROUND(('1観光消費時系列'!I59-'1観光消費時系列'!H59)/'1観光消費時系列'!H59*100,1)</f>
        <v>10.1</v>
      </c>
      <c r="I59" s="197">
        <f>ROUND(('1観光消費時系列'!J59-'1観光消費時系列'!I59)/'1観光消費時系列'!I59*100,1)</f>
        <v>5.8</v>
      </c>
      <c r="J59" s="197">
        <f>ROUND(('1観光消費時系列'!K59-'1観光消費時系列'!J59)/'1観光消費時系列'!J59*100,1)</f>
        <v>-2</v>
      </c>
      <c r="K59" s="197">
        <f>ROUND(('1観光消費時系列'!L59-'1観光消費時系列'!K59)/'1観光消費時系列'!K59*100,1)</f>
        <v>9.4</v>
      </c>
      <c r="L59" s="197">
        <f>ROUND(('1観光消費時系列'!M59-'1観光消費時系列'!L59)/'1観光消費時系列'!L59*100,1)</f>
        <v>-41.3</v>
      </c>
      <c r="M59" s="513">
        <f>ROUND(('1観光消費時系列'!N59-'1観光消費時系列'!M59)/'1観光消費時系列'!M59*100,1)</f>
        <v>37.9</v>
      </c>
      <c r="N59" s="513">
        <f>ROUND(('1観光消費時系列'!O59-'1観光消費時系列'!N59)/'1観光消費時系列'!N59*100,1)</f>
        <v>17.3</v>
      </c>
    </row>
    <row r="60" spans="1:14" x14ac:dyDescent="0.15">
      <c r="A60" s="200">
        <v>221</v>
      </c>
      <c r="B60" s="194" t="s">
        <v>441</v>
      </c>
      <c r="C60" s="359">
        <f>ROUND(('1観光消費時系列'!D60-'1観光消費時系列'!C60)/'1観光消費時系列'!C60*100,1)</f>
        <v>1</v>
      </c>
      <c r="D60" s="348">
        <f>ROUND(('1観光消費時系列'!E60-'1観光消費時系列'!D60)/'1観光消費時系列'!D60*100,1)</f>
        <v>-4.0999999999999996</v>
      </c>
      <c r="E60" s="348">
        <f>ROUND(('1観光消費時系列'!F60-'1観光消費時系列'!E60)/'1観光消費時系列'!E60*100,1)</f>
        <v>-5.2</v>
      </c>
      <c r="F60" s="348">
        <f>ROUND(('1観光消費時系列'!G60-'1観光消費時系列'!F60)/'1観光消費時系列'!F60*100,1)</f>
        <v>-5.6</v>
      </c>
      <c r="G60" s="348">
        <f>ROUND(('1観光消費時系列'!H60-'1観光消費時系列'!G60)/'1観光消費時系列'!G60*100,1)</f>
        <v>13</v>
      </c>
      <c r="H60" s="348">
        <f>ROUND(('1観光消費時系列'!I60-'1観光消費時系列'!H60)/'1観光消費時系列'!H60*100,1)</f>
        <v>11.5</v>
      </c>
      <c r="I60" s="197">
        <f>ROUND(('1観光消費時系列'!J60-'1観光消費時系列'!I60)/'1観光消費時系列'!I60*100,1)</f>
        <v>5</v>
      </c>
      <c r="J60" s="197">
        <f>ROUND(('1観光消費時系列'!K60-'1観光消費時系列'!J60)/'1観光消費時系列'!J60*100,1)</f>
        <v>-5</v>
      </c>
      <c r="K60" s="197">
        <f>ROUND(('1観光消費時系列'!L60-'1観光消費時系列'!K60)/'1観光消費時系列'!K60*100,1)</f>
        <v>17.600000000000001</v>
      </c>
      <c r="L60" s="197">
        <f>ROUND(('1観光消費時系列'!M60-'1観光消費時系列'!L60)/'1観光消費時系列'!L60*100,1)</f>
        <v>-40.299999999999997</v>
      </c>
      <c r="M60" s="513">
        <f>ROUND(('1観光消費時系列'!N60-'1観光消費時系列'!M60)/'1観光消費時系列'!M60*100,1)</f>
        <v>39</v>
      </c>
      <c r="N60" s="513">
        <f>ROUND(('1観光消費時系列'!O60-'1観光消費時系列'!N60)/'1観光消費時系列'!N60*100,1)</f>
        <v>15.9</v>
      </c>
    </row>
    <row r="61" spans="1:14" x14ac:dyDescent="0.15">
      <c r="A61" s="200">
        <v>223</v>
      </c>
      <c r="B61" s="194" t="s">
        <v>5</v>
      </c>
      <c r="C61" s="359">
        <f>ROUND(('1観光消費時系列'!D61-'1観光消費時系列'!C61)/'1観光消費時系列'!C61*100,1)</f>
        <v>-0.9</v>
      </c>
      <c r="D61" s="348">
        <f>ROUND(('1観光消費時系列'!E61-'1観光消費時系列'!D61)/'1観光消費時系列'!D61*100,1)</f>
        <v>5</v>
      </c>
      <c r="E61" s="348">
        <f>ROUND(('1観光消費時系列'!F61-'1観光消費時系列'!E61)/'1観光消費時系列'!E61*100,1)</f>
        <v>-3.4</v>
      </c>
      <c r="F61" s="348">
        <f>ROUND(('1観光消費時系列'!G61-'1観光消費時系列'!F61)/'1観光消費時系列'!F61*100,1)</f>
        <v>-9.8000000000000007</v>
      </c>
      <c r="G61" s="348">
        <f>ROUND(('1観光消費時系列'!H61-'1観光消費時系列'!G61)/'1観光消費時系列'!G61*100,1)</f>
        <v>15.2</v>
      </c>
      <c r="H61" s="348">
        <f>ROUND(('1観光消費時系列'!I61-'1観光消費時系列'!H61)/'1観光消費時系列'!H61*100,1)</f>
        <v>8.4</v>
      </c>
      <c r="I61" s="197">
        <f>ROUND(('1観光消費時系列'!J61-'1観光消費時系列'!I61)/'1観光消費時系列'!I61*100,1)</f>
        <v>6.7</v>
      </c>
      <c r="J61" s="197">
        <f>ROUND(('1観光消費時系列'!K61-'1観光消費時系列'!J61)/'1観光消費時系列'!J61*100,1)</f>
        <v>1.4</v>
      </c>
      <c r="K61" s="197">
        <f>ROUND(('1観光消費時系列'!L61-'1観光消費時系列'!K61)/'1観光消費時系列'!K61*100,1)</f>
        <v>0.6</v>
      </c>
      <c r="L61" s="197">
        <f>ROUND(('1観光消費時系列'!M61-'1観光消費時系列'!L61)/'1観光消費時系列'!L61*100,1)</f>
        <v>-42.5</v>
      </c>
      <c r="M61" s="513">
        <f>ROUND(('1観光消費時系列'!N61-'1観光消費時系列'!M61)/'1観光消費時系列'!M61*100,1)</f>
        <v>36.5</v>
      </c>
      <c r="N61" s="513">
        <f>ROUND(('1観光消費時系列'!O61-'1観光消費時系列'!N61)/'1観光消費時系列'!N61*100,1)</f>
        <v>19.100000000000001</v>
      </c>
    </row>
    <row r="62" spans="1:14" x14ac:dyDescent="0.15">
      <c r="A62" s="203"/>
      <c r="B62" s="194" t="s">
        <v>279</v>
      </c>
      <c r="C62" s="359">
        <f>ROUND(('1観光消費時系列'!D62-'1観光消費時系列'!C62)/'1観光消費時系列'!C62*100,1)</f>
        <v>-3.4</v>
      </c>
      <c r="D62" s="348">
        <f>ROUND(('1観光消費時系列'!E62-'1観光消費時系列'!D62)/'1観光消費時系列'!D62*100,1)</f>
        <v>4.0999999999999996</v>
      </c>
      <c r="E62" s="348">
        <f>ROUND(('1観光消費時系列'!F62-'1観光消費時系列'!E62)/'1観光消費時系列'!E62*100,1)</f>
        <v>-2.4</v>
      </c>
      <c r="F62" s="348">
        <f>ROUND(('1観光消費時系列'!G62-'1観光消費時系列'!F62)/'1観光消費時系列'!F62*100,1)</f>
        <v>3.3</v>
      </c>
      <c r="G62" s="348">
        <f>ROUND(('1観光消費時系列'!H62-'1観光消費時系列'!G62)/'1観光消費時系列'!G62*100,1)</f>
        <v>20.3</v>
      </c>
      <c r="H62" s="348">
        <f>ROUND(('1観光消費時系列'!I62-'1観光消費時系列'!H62)/'1観光消費時系列'!H62*100,1)</f>
        <v>1.5</v>
      </c>
      <c r="I62" s="197">
        <f>ROUND(('1観光消費時系列'!J62-'1観光消費時系列'!I62)/'1観光消費時系列'!I62*100,1)</f>
        <v>3.3</v>
      </c>
      <c r="J62" s="197">
        <f>ROUND(('1観光消費時系列'!K62-'1観光消費時系列'!J62)/'1観光消費時系列'!J62*100,1)</f>
        <v>-5.0999999999999996</v>
      </c>
      <c r="K62" s="197">
        <f>ROUND(('1観光消費時系列'!L62-'1観光消費時系列'!K62)/'1観光消費時系列'!K62*100,1)</f>
        <v>0.5</v>
      </c>
      <c r="L62" s="197">
        <f>ROUND(('1観光消費時系列'!M62-'1観光消費時系列'!L62)/'1観光消費時系列'!L62*100,1)</f>
        <v>-45</v>
      </c>
      <c r="M62" s="513">
        <f>ROUND(('1観光消費時系列'!N62-'1観光消費時系列'!M62)/'1観光消費時系列'!M62*100,1)</f>
        <v>46.7</v>
      </c>
      <c r="N62" s="513">
        <f>ROUND(('1観光消費時系列'!O62-'1観光消費時系列'!N62)/'1観光消費時系列'!N62*100,1)</f>
        <v>35</v>
      </c>
    </row>
    <row r="63" spans="1:14" x14ac:dyDescent="0.15">
      <c r="A63" s="200">
        <v>205</v>
      </c>
      <c r="B63" s="194" t="s">
        <v>155</v>
      </c>
      <c r="C63" s="359">
        <f>ROUND(('1観光消費時系列'!D63-'1観光消費時系列'!C63)/'1観光消費時系列'!C63*100,1)</f>
        <v>2.1</v>
      </c>
      <c r="D63" s="348">
        <f>ROUND(('1観光消費時系列'!E63-'1観光消費時系列'!D63)/'1観光消費時系列'!D63*100,1)</f>
        <v>7.2</v>
      </c>
      <c r="E63" s="348">
        <f>ROUND(('1観光消費時系列'!F63-'1観光消費時系列'!E63)/'1観光消費時系列'!E63*100,1)</f>
        <v>-6.5</v>
      </c>
      <c r="F63" s="348">
        <f>ROUND(('1観光消費時系列'!G63-'1観光消費時系列'!F63)/'1観光消費時系列'!F63*100,1)</f>
        <v>3.2</v>
      </c>
      <c r="G63" s="348">
        <f>ROUND(('1観光消費時系列'!H63-'1観光消費時系列'!G63)/'1観光消費時系列'!G63*100,1)</f>
        <v>23.3</v>
      </c>
      <c r="H63" s="348">
        <f>ROUND(('1観光消費時系列'!I63-'1観光消費時系列'!H63)/'1観光消費時系列'!H63*100,1)</f>
        <v>2.2000000000000002</v>
      </c>
      <c r="I63" s="197">
        <f>ROUND(('1観光消費時系列'!J63-'1観光消費時系列'!I63)/'1観光消費時系列'!I63*100,1)</f>
        <v>7.8</v>
      </c>
      <c r="J63" s="197">
        <f>ROUND(('1観光消費時系列'!K63-'1観光消費時系列'!J63)/'1観光消費時系列'!J63*100,1)</f>
        <v>-0.2</v>
      </c>
      <c r="K63" s="197">
        <f>ROUND(('1観光消費時系列'!L63-'1観光消費時系列'!K63)/'1観光消費時系列'!K63*100,1)</f>
        <v>-1.8</v>
      </c>
      <c r="L63" s="197">
        <f>ROUND(('1観光消費時系列'!M63-'1観光消費時系列'!L63)/'1観光消費時系列'!L63*100,1)</f>
        <v>-39.4</v>
      </c>
      <c r="M63" s="513">
        <f>ROUND(('1観光消費時系列'!N63-'1観光消費時系列'!M63)/'1観光消費時系列'!M63*100,1)</f>
        <v>54.7</v>
      </c>
      <c r="N63" s="513">
        <f>ROUND(('1観光消費時系列'!O63-'1観光消費時系列'!N63)/'1観光消費時系列'!N63*100,1)</f>
        <v>9.5</v>
      </c>
    </row>
    <row r="64" spans="1:14" x14ac:dyDescent="0.15">
      <c r="A64" s="200">
        <v>224</v>
      </c>
      <c r="B64" s="194" t="s">
        <v>3</v>
      </c>
      <c r="C64" s="359">
        <f>ROUND(('1観光消費時系列'!D64-'1観光消費時系列'!C64)/'1観光消費時系列'!C64*100,1)</f>
        <v>-2.9</v>
      </c>
      <c r="D64" s="348">
        <f>ROUND(('1観光消費時系列'!E64-'1観光消費時系列'!D64)/'1観光消費時系列'!D64*100,1)</f>
        <v>5.5</v>
      </c>
      <c r="E64" s="348">
        <f>ROUND(('1観光消費時系列'!F64-'1観光消費時系列'!E64)/'1観光消費時系列'!E64*100,1)</f>
        <v>-2</v>
      </c>
      <c r="F64" s="348">
        <f>ROUND(('1観光消費時系列'!G64-'1観光消費時系列'!F64)/'1観光消費時系列'!F64*100,1)</f>
        <v>-17.2</v>
      </c>
      <c r="G64" s="348">
        <f>ROUND(('1観光消費時系列'!H64-'1観光消費時系列'!G64)/'1観光消費時系列'!G64*100,1)</f>
        <v>20.6</v>
      </c>
      <c r="H64" s="348">
        <f>ROUND(('1観光消費時系列'!I64-'1観光消費時系列'!H64)/'1観光消費時系列'!H64*100,1)</f>
        <v>7.4</v>
      </c>
      <c r="I64" s="197">
        <f>ROUND(('1観光消費時系列'!J64-'1観光消費時系列'!I64)/'1観光消費時系列'!I64*100,1)</f>
        <v>-1.3</v>
      </c>
      <c r="J64" s="197">
        <f>ROUND(('1観光消費時系列'!K64-'1観光消費時系列'!J64)/'1観光消費時系列'!J64*100,1)</f>
        <v>-9.5</v>
      </c>
      <c r="K64" s="197">
        <f>ROUND(('1観光消費時系列'!L64-'1観光消費時系列'!K64)/'1観光消費時系列'!K64*100,1)</f>
        <v>-0.6</v>
      </c>
      <c r="L64" s="197">
        <f>ROUND(('1観光消費時系列'!M64-'1観光消費時系列'!L64)/'1観光消費時系列'!L64*100,1)</f>
        <v>-52.8</v>
      </c>
      <c r="M64" s="513">
        <f>ROUND(('1観光消費時系列'!N64-'1観光消費時系列'!M64)/'1観光消費時系列'!M64*100,1)</f>
        <v>48.5</v>
      </c>
      <c r="N64" s="513">
        <f>ROUND(('1観光消費時系列'!O64-'1観光消費時系列'!N64)/'1観光消費時系列'!N64*100,1)</f>
        <v>53.3</v>
      </c>
    </row>
    <row r="65" spans="1:14" x14ac:dyDescent="0.15">
      <c r="A65" s="204">
        <v>226</v>
      </c>
      <c r="B65" s="195" t="s">
        <v>1</v>
      </c>
      <c r="C65" s="360">
        <f>ROUND(('1観光消費時系列'!D65-'1観光消費時系列'!C65)/'1観光消費時系列'!C65*100,1)</f>
        <v>-6.1</v>
      </c>
      <c r="D65" s="349">
        <f>ROUND(('1観光消費時系列'!E65-'1観光消費時系列'!D65)/'1観光消費時系列'!D65*100,1)</f>
        <v>1.7</v>
      </c>
      <c r="E65" s="349">
        <f>ROUND(('1観光消費時系列'!F65-'1観光消費時系列'!E65)/'1観光消費時系列'!E65*100,1)</f>
        <v>-0.7</v>
      </c>
      <c r="F65" s="349">
        <f>ROUND(('1観光消費時系列'!G65-'1観光消費時系列'!F65)/'1観光消費時系列'!F65*100,1)</f>
        <v>17.600000000000001</v>
      </c>
      <c r="G65" s="349">
        <f>ROUND(('1観光消費時系列'!H65-'1観光消費時系列'!G65)/'1観光消費時系列'!G65*100,1)</f>
        <v>18.899999999999999</v>
      </c>
      <c r="H65" s="349">
        <f>ROUND(('1観光消費時系列'!I65-'1観光消費時系列'!H65)/'1観光消費時系列'!H65*100,1)</f>
        <v>-1.8</v>
      </c>
      <c r="I65" s="198">
        <f>ROUND(('1観光消費時系列'!J65-'1観光消費時系列'!I65)/'1観光消費時系列'!I65*100,1)</f>
        <v>3.9</v>
      </c>
      <c r="J65" s="198">
        <f>ROUND(('1観光消費時系列'!K65-'1観光消費時系列'!J65)/'1観光消費時系列'!J65*100,1)</f>
        <v>-5</v>
      </c>
      <c r="K65" s="198">
        <f>ROUND(('1観光消費時系列'!L65-'1観光消費時系列'!K65)/'1観光消費時系列'!K65*100,1)</f>
        <v>2</v>
      </c>
      <c r="L65" s="198">
        <f>ROUND(('1観光消費時系列'!M65-'1観光消費時系列'!L65)/'1観光消費時系列'!L65*100,1)</f>
        <v>-43.9</v>
      </c>
      <c r="M65" s="514">
        <f>ROUND(('1観光消費時系列'!N65-'1観光消費時系列'!M65)/'1観光消費時系列'!M65*100,1)</f>
        <v>42.1</v>
      </c>
      <c r="N65" s="514">
        <f>ROUND(('1観光消費時系列'!O65-'1観光消費時系列'!N65)/'1観光消費時系列'!N65*100,1)</f>
        <v>40.799999999999997</v>
      </c>
    </row>
    <row r="66" spans="1:14" x14ac:dyDescent="0.15">
      <c r="A66" s="31" t="s">
        <v>2190</v>
      </c>
      <c r="B66" s="211"/>
      <c r="C66" s="211"/>
      <c r="D66" s="211"/>
      <c r="E66" s="211"/>
      <c r="F66" s="211"/>
      <c r="G66" s="211"/>
      <c r="H66" s="211"/>
      <c r="I66" s="211"/>
      <c r="J66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O66"/>
  <sheetViews>
    <sheetView workbookViewId="0">
      <pane xSplit="2" ySplit="3" topLeftCell="C47" activePane="bottomRight" state="frozen"/>
      <selection pane="topRight" activeCell="C1" sqref="C1"/>
      <selection pane="bottomLeft" activeCell="A4" sqref="A4"/>
      <selection pane="bottomRight" activeCell="J1" sqref="J1"/>
    </sheetView>
  </sheetViews>
  <sheetFormatPr defaultColWidth="9" defaultRowHeight="13.5" x14ac:dyDescent="0.15"/>
  <cols>
    <col min="1" max="1" width="5.25" customWidth="1"/>
    <col min="2" max="2" width="13.5" customWidth="1"/>
    <col min="3" max="9" width="11" customWidth="1"/>
    <col min="10" max="11" width="10.5" customWidth="1"/>
    <col min="12" max="12" width="10.625" customWidth="1"/>
    <col min="13" max="14" width="10.75" customWidth="1"/>
    <col min="15" max="15" width="9.875" customWidth="1"/>
  </cols>
  <sheetData>
    <row r="1" spans="1:15" x14ac:dyDescent="0.15">
      <c r="A1" s="156" t="s">
        <v>506</v>
      </c>
      <c r="B1" s="31"/>
      <c r="C1" s="31"/>
      <c r="D1" s="31"/>
      <c r="E1" s="31"/>
      <c r="G1" s="31"/>
      <c r="I1" s="31" t="s">
        <v>171</v>
      </c>
      <c r="J1" s="930" t="str">
        <f>推計方法!H1</f>
        <v>2024.3.7修正</v>
      </c>
      <c r="K1" s="159"/>
      <c r="M1" s="159" t="s">
        <v>292</v>
      </c>
    </row>
    <row r="2" spans="1:15" x14ac:dyDescent="0.15">
      <c r="A2" s="936" t="s">
        <v>320</v>
      </c>
      <c r="B2" s="944"/>
      <c r="C2" s="215"/>
      <c r="D2" s="157"/>
      <c r="E2" s="157"/>
      <c r="F2" s="157"/>
      <c r="G2" s="157"/>
      <c r="H2" s="157"/>
      <c r="I2" s="193" t="s">
        <v>319</v>
      </c>
      <c r="J2" s="361"/>
      <c r="K2" s="361"/>
      <c r="L2" s="374"/>
      <c r="M2" s="374"/>
      <c r="N2" s="374"/>
      <c r="O2" s="374"/>
    </row>
    <row r="3" spans="1:15" x14ac:dyDescent="0.15">
      <c r="A3" s="938"/>
      <c r="B3" s="945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76" t="s">
        <v>392</v>
      </c>
      <c r="K3" s="76" t="s">
        <v>459</v>
      </c>
      <c r="L3" s="13" t="s">
        <v>460</v>
      </c>
      <c r="M3" s="13" t="s">
        <v>515</v>
      </c>
      <c r="N3" s="13" t="s">
        <v>2170</v>
      </c>
      <c r="O3" s="13" t="s">
        <v>2197</v>
      </c>
    </row>
    <row r="4" spans="1:15" x14ac:dyDescent="0.15">
      <c r="A4" s="199"/>
      <c r="B4" s="362" t="s">
        <v>270</v>
      </c>
      <c r="C4" s="363">
        <f>ROUND('1観光消費時系列'!C4/'1観光消費時系列'!C$4*100,1)</f>
        <v>100</v>
      </c>
      <c r="D4" s="350">
        <f>ROUND('1観光消費時系列'!D4/'1観光消費時系列'!D$4*100,1)</f>
        <v>100</v>
      </c>
      <c r="E4" s="350">
        <f>ROUND('1観光消費時系列'!E4/'1観光消費時系列'!E$4*100,1)</f>
        <v>100</v>
      </c>
      <c r="F4" s="350">
        <f>ROUND('1観光消費時系列'!F4/'1観光消費時系列'!F$4*100,1)</f>
        <v>100</v>
      </c>
      <c r="G4" s="350">
        <f>ROUND('1観光消費時系列'!G4/'1観光消費時系列'!G$4*100,1)</f>
        <v>100</v>
      </c>
      <c r="H4" s="350">
        <f>ROUND('1観光消費時系列'!H4/'1観光消費時系列'!H$4*100,1)</f>
        <v>100</v>
      </c>
      <c r="I4" s="350">
        <f>ROUND('1観光消費時系列'!I4/'1観光消費時系列'!I$4*100,1)</f>
        <v>100</v>
      </c>
      <c r="J4" s="205">
        <f>ROUND('1観光消費時系列'!J4/'1観光消費時系列'!J$4*100,1)</f>
        <v>100</v>
      </c>
      <c r="K4" s="205">
        <f>ROUND('1観光消費時系列'!K4/'1観光消費時系列'!K$4*100,1)</f>
        <v>100</v>
      </c>
      <c r="L4" s="205">
        <f>ROUND('1観光消費時系列'!L4/'1観光消費時系列'!L$4*100,1)</f>
        <v>100</v>
      </c>
      <c r="M4" s="205">
        <f>ROUND('1観光消費時系列'!M4/'1観光消費時系列'!M$4*100,1)</f>
        <v>100</v>
      </c>
      <c r="N4" s="205">
        <f>ROUND('1観光消費時系列'!N4/'1観光消費時系列'!N$4*100,1)</f>
        <v>100</v>
      </c>
      <c r="O4" s="205">
        <f>ROUND('1観光消費時系列'!O4/'1観光消費時系列'!O$4*100,1)</f>
        <v>100</v>
      </c>
    </row>
    <row r="5" spans="1:15" x14ac:dyDescent="0.15">
      <c r="A5" s="200"/>
      <c r="B5" s="346" t="s">
        <v>122</v>
      </c>
      <c r="C5" s="363">
        <f>ROUND('1観光消費時系列'!C5/'1観光消費時系列'!C$4*100,1)</f>
        <v>27.2</v>
      </c>
      <c r="D5" s="350">
        <f>ROUND('1観光消費時系列'!D5/'1観光消費時系列'!D$4*100,1)</f>
        <v>27.3</v>
      </c>
      <c r="E5" s="350">
        <f>ROUND('1観光消費時系列'!E5/'1観光消費時系列'!E$4*100,1)</f>
        <v>28.3</v>
      </c>
      <c r="F5" s="350">
        <f>ROUND('1観光消費時系列'!F5/'1観光消費時系列'!F$4*100,1)</f>
        <v>29.3</v>
      </c>
      <c r="G5" s="350">
        <f>ROUND('1観光消費時系列'!G5/'1観光消費時系列'!G$4*100,1)</f>
        <v>29.9</v>
      </c>
      <c r="H5" s="350">
        <f>ROUND('1観光消費時系列'!H5/'1観光消費時系列'!H$4*100,1)</f>
        <v>29.1</v>
      </c>
      <c r="I5" s="350">
        <f>ROUND('1観光消費時系列'!I5/'1観光消費時系列'!I$4*100,1)</f>
        <v>29.4</v>
      </c>
      <c r="J5" s="205">
        <f>ROUND('1観光消費時系列'!J5/'1観光消費時系列'!J$4*100,1)</f>
        <v>31.4</v>
      </c>
      <c r="K5" s="205">
        <f>ROUND('1観光消費時系列'!K5/'1観光消費時系列'!K$4*100,1)</f>
        <v>28.5</v>
      </c>
      <c r="L5" s="205">
        <f>ROUND('1観光消費時系列'!L5/'1観光消費時系列'!L$4*100,1)</f>
        <v>29</v>
      </c>
      <c r="M5" s="205">
        <f>ROUND('1観光消費時系列'!M5/'1観光消費時系列'!M$4*100,1)</f>
        <v>25.1</v>
      </c>
      <c r="N5" s="205">
        <f>ROUND('1観光消費時系列'!N5/'1観光消費時系列'!N$4*100,1)</f>
        <v>21</v>
      </c>
      <c r="O5" s="205">
        <f>ROUND('1観光消費時系列'!O5/'1観光消費時系列'!O$4*100,1)</f>
        <v>24.8</v>
      </c>
    </row>
    <row r="6" spans="1:15" x14ac:dyDescent="0.15">
      <c r="A6" s="201"/>
      <c r="B6" s="346" t="s">
        <v>271</v>
      </c>
      <c r="C6" s="363">
        <f>ROUND('1観光消費時系列'!C6/'1観光消費時系列'!C$4*100,1)</f>
        <v>10</v>
      </c>
      <c r="D6" s="350">
        <f>ROUND('1観光消費時系列'!D6/'1観光消費時系列'!D$4*100,1)</f>
        <v>9.5</v>
      </c>
      <c r="E6" s="350">
        <f>ROUND('1観光消費時系列'!E6/'1観光消費時系列'!E$4*100,1)</f>
        <v>9.1999999999999993</v>
      </c>
      <c r="F6" s="350">
        <f>ROUND('1観光消費時系列'!F6/'1観光消費時系列'!F$4*100,1)</f>
        <v>9.5</v>
      </c>
      <c r="G6" s="350">
        <f>ROUND('1観光消費時系列'!G6/'1観光消費時系列'!G$4*100,1)</f>
        <v>9.5</v>
      </c>
      <c r="H6" s="350">
        <f>ROUND('1観光消費時系列'!H6/'1観光消費時系列'!H$4*100,1)</f>
        <v>9.1999999999999993</v>
      </c>
      <c r="I6" s="350">
        <f>ROUND('1観光消費時系列'!I6/'1観光消費時系列'!I$4*100,1)</f>
        <v>9.6</v>
      </c>
      <c r="J6" s="205">
        <f>ROUND('1観光消費時系列'!J6/'1観光消費時系列'!J$4*100,1)</f>
        <v>9.1999999999999993</v>
      </c>
      <c r="K6" s="205">
        <f>ROUND('1観光消費時系列'!K6/'1観光消費時系列'!K$4*100,1)</f>
        <v>9.6999999999999993</v>
      </c>
      <c r="L6" s="205">
        <f>ROUND('1観光消費時系列'!L6/'1観光消費時系列'!L$4*100,1)</f>
        <v>10</v>
      </c>
      <c r="M6" s="205">
        <f>ROUND('1観光消費時系列'!M6/'1観光消費時系列'!M$4*100,1)</f>
        <v>9.5</v>
      </c>
      <c r="N6" s="205">
        <f>ROUND('1観光消費時系列'!N6/'1観光消費時系列'!N$4*100,1)</f>
        <v>10.5</v>
      </c>
      <c r="O6" s="205">
        <f>ROUND('1観光消費時系列'!O6/'1観光消費時系列'!O$4*100,1)</f>
        <v>10.4</v>
      </c>
    </row>
    <row r="7" spans="1:15" x14ac:dyDescent="0.15">
      <c r="A7" s="201"/>
      <c r="B7" s="346" t="s">
        <v>272</v>
      </c>
      <c r="C7" s="363">
        <f>ROUND('1観光消費時系列'!C7/'1観光消費時系列'!C$4*100,1)</f>
        <v>11.6</v>
      </c>
      <c r="D7" s="350">
        <f>ROUND('1観光消費時系列'!D7/'1観光消費時系列'!D$4*100,1)</f>
        <v>11.3</v>
      </c>
      <c r="E7" s="350">
        <f>ROUND('1観光消費時系列'!E7/'1観光消費時系列'!E$4*100,1)</f>
        <v>10.9</v>
      </c>
      <c r="F7" s="350">
        <f>ROUND('1観光消費時系列'!F7/'1観光消費時系列'!F$4*100,1)</f>
        <v>10.6</v>
      </c>
      <c r="G7" s="350">
        <f>ROUND('1観光消費時系列'!G7/'1観光消費時系列'!G$4*100,1)</f>
        <v>10.5</v>
      </c>
      <c r="H7" s="350">
        <f>ROUND('1観光消費時系列'!H7/'1観光消費時系列'!H$4*100,1)</f>
        <v>10.199999999999999</v>
      </c>
      <c r="I7" s="350">
        <f>ROUND('1観光消費時系列'!I7/'1観光消費時系列'!I$4*100,1)</f>
        <v>10.199999999999999</v>
      </c>
      <c r="J7" s="205">
        <f>ROUND('1観光消費時系列'!J7/'1観光消費時系列'!J$4*100,1)</f>
        <v>10</v>
      </c>
      <c r="K7" s="205">
        <f>ROUND('1観光消費時系列'!K7/'1観光消費時系列'!K$4*100,1)</f>
        <v>11.8</v>
      </c>
      <c r="L7" s="205">
        <f>ROUND('1観光消費時系列'!L7/'1観光消費時系列'!L$4*100,1)</f>
        <v>11.5</v>
      </c>
      <c r="M7" s="205">
        <f>ROUND('1観光消費時系列'!M7/'1観光消費時系列'!M$4*100,1)</f>
        <v>12.4</v>
      </c>
      <c r="N7" s="205">
        <f>ROUND('1観光消費時系列'!N7/'1観光消費時系列'!N$4*100,1)</f>
        <v>13.9</v>
      </c>
      <c r="O7" s="205">
        <f>ROUND('1観光消費時系列'!O7/'1観光消費時系列'!O$4*100,1)</f>
        <v>12.2</v>
      </c>
    </row>
    <row r="8" spans="1:15" x14ac:dyDescent="0.15">
      <c r="A8" s="201"/>
      <c r="B8" s="346" t="s">
        <v>273</v>
      </c>
      <c r="C8" s="363">
        <f>ROUND('1観光消費時系列'!C8/'1観光消費時系列'!C$4*100,1)</f>
        <v>6.6</v>
      </c>
      <c r="D8" s="350">
        <f>ROUND('1観光消費時系列'!D8/'1観光消費時系列'!D$4*100,1)</f>
        <v>6.4</v>
      </c>
      <c r="E8" s="350">
        <f>ROUND('1観光消費時系列'!E8/'1観光消費時系列'!E$4*100,1)</f>
        <v>6.2</v>
      </c>
      <c r="F8" s="350">
        <f>ROUND('1観光消費時系列'!F8/'1観光消費時系列'!F$4*100,1)</f>
        <v>6.1</v>
      </c>
      <c r="G8" s="350">
        <f>ROUND('1観光消費時系列'!G8/'1観光消費時系列'!G$4*100,1)</f>
        <v>6</v>
      </c>
      <c r="H8" s="350">
        <f>ROUND('1観光消費時系列'!H8/'1観光消費時系列'!H$4*100,1)</f>
        <v>5.8</v>
      </c>
      <c r="I8" s="350">
        <f>ROUND('1観光消費時系列'!I8/'1観光消費時系列'!I$4*100,1)</f>
        <v>6</v>
      </c>
      <c r="J8" s="205">
        <f>ROUND('1観光消費時系列'!J8/'1観光消費時系列'!J$4*100,1)</f>
        <v>6.1</v>
      </c>
      <c r="K8" s="205">
        <f>ROUND('1観光消費時系列'!K8/'1観光消費時系列'!K$4*100,1)</f>
        <v>6.3</v>
      </c>
      <c r="L8" s="205">
        <f>ROUND('1観光消費時系列'!L8/'1観光消費時系列'!L$4*100,1)</f>
        <v>6.6</v>
      </c>
      <c r="M8" s="205">
        <f>ROUND('1観光消費時系列'!M8/'1観光消費時系列'!M$4*100,1)</f>
        <v>7.2</v>
      </c>
      <c r="N8" s="205">
        <f>ROUND('1観光消費時系列'!N8/'1観光消費時系列'!N$4*100,1)</f>
        <v>7</v>
      </c>
      <c r="O8" s="205">
        <f>ROUND('1観光消費時系列'!O8/'1観光消費時系列'!O$4*100,1)</f>
        <v>6.1</v>
      </c>
    </row>
    <row r="9" spans="1:15" x14ac:dyDescent="0.15">
      <c r="A9" s="201"/>
      <c r="B9" s="346" t="s">
        <v>274</v>
      </c>
      <c r="C9" s="363">
        <f>ROUND('1観光消費時系列'!C9/'1観光消費時系列'!C$4*100,1)</f>
        <v>9.9</v>
      </c>
      <c r="D9" s="350">
        <f>ROUND('1観光消費時系列'!D9/'1観光消費時系列'!D$4*100,1)</f>
        <v>9.6</v>
      </c>
      <c r="E9" s="350">
        <f>ROUND('1観光消費時系列'!E9/'1観光消費時系列'!E$4*100,1)</f>
        <v>9.4</v>
      </c>
      <c r="F9" s="350">
        <f>ROUND('1観光消費時系列'!F9/'1観光消費時系列'!F$4*100,1)</f>
        <v>9.1999999999999993</v>
      </c>
      <c r="G9" s="350">
        <f>ROUND('1観光消費時系列'!G9/'1観光消費時系列'!G$4*100,1)</f>
        <v>8.9</v>
      </c>
      <c r="H9" s="350">
        <f>ROUND('1観光消費時系列'!H9/'1観光消費時系列'!H$4*100,1)</f>
        <v>8.6</v>
      </c>
      <c r="I9" s="350">
        <f>ROUND('1観光消費時系列'!I9/'1観光消費時系列'!I$4*100,1)</f>
        <v>9</v>
      </c>
      <c r="J9" s="205">
        <f>ROUND('1観光消費時系列'!J9/'1観光消費時系列'!J$4*100,1)</f>
        <v>8.6999999999999993</v>
      </c>
      <c r="K9" s="205">
        <f>ROUND('1観光消費時系列'!K9/'1観光消費時系列'!K$4*100,1)</f>
        <v>8.8000000000000007</v>
      </c>
      <c r="L9" s="205">
        <f>ROUND('1観光消費時系列'!L9/'1観光消費時系列'!L$4*100,1)</f>
        <v>9</v>
      </c>
      <c r="M9" s="205">
        <f>ROUND('1観光消費時系列'!M9/'1観光消費時系列'!M$4*100,1)</f>
        <v>11.2</v>
      </c>
      <c r="N9" s="205">
        <f>ROUND('1観光消費時系列'!N9/'1観光消費時系列'!N$4*100,1)</f>
        <v>11.1</v>
      </c>
      <c r="O9" s="205">
        <f>ROUND('1観光消費時系列'!O9/'1観光消費時系列'!O$4*100,1)</f>
        <v>10</v>
      </c>
    </row>
    <row r="10" spans="1:15" x14ac:dyDescent="0.15">
      <c r="A10" s="201"/>
      <c r="B10" s="346" t="s">
        <v>275</v>
      </c>
      <c r="C10" s="363">
        <f>ROUND('1観光消費時系列'!C10/'1観光消費時系列'!C$4*100,1)</f>
        <v>8.3000000000000007</v>
      </c>
      <c r="D10" s="350">
        <f>ROUND('1観光消費時系列'!D10/'1観光消費時系列'!D$4*100,1)</f>
        <v>9.6999999999999993</v>
      </c>
      <c r="E10" s="350">
        <f>ROUND('1観光消費時系列'!E10/'1観光消費時系列'!E$4*100,1)</f>
        <v>8.5</v>
      </c>
      <c r="F10" s="350">
        <f>ROUND('1観光消費時系列'!F10/'1観光消費時系列'!F$4*100,1)</f>
        <v>8.6999999999999993</v>
      </c>
      <c r="G10" s="350">
        <f>ROUND('1観光消費時系列'!G10/'1観光消費時系列'!G$4*100,1)</f>
        <v>7.5</v>
      </c>
      <c r="H10" s="350">
        <f>ROUND('1観光消費時系列'!H10/'1観光消費時系列'!H$4*100,1)</f>
        <v>10.4</v>
      </c>
      <c r="I10" s="350">
        <f>ROUND('1観光消費時系列'!I10/'1観光消費時系列'!I$4*100,1)</f>
        <v>9</v>
      </c>
      <c r="J10" s="205">
        <f>ROUND('1観光消費時系列'!J10/'1観光消費時系列'!J$4*100,1)</f>
        <v>8.1</v>
      </c>
      <c r="K10" s="205">
        <f>ROUND('1観光消費時系列'!K10/'1観光消費時系列'!K$4*100,1)</f>
        <v>8.6</v>
      </c>
      <c r="L10" s="205">
        <f>ROUND('1観光消費時系列'!L10/'1観光消費時系列'!L$4*100,1)</f>
        <v>7.8</v>
      </c>
      <c r="M10" s="205">
        <f>ROUND('1観光消費時系列'!M10/'1観光消費時系列'!M$4*100,1)</f>
        <v>6.1</v>
      </c>
      <c r="N10" s="205">
        <f>ROUND('1観光消費時系列'!N10/'1観光消費時系列'!N$4*100,1)</f>
        <v>7.2</v>
      </c>
      <c r="O10" s="205">
        <f>ROUND('1観光消費時系列'!O10/'1観光消費時系列'!O$4*100,1)</f>
        <v>8.9</v>
      </c>
    </row>
    <row r="11" spans="1:15" x14ac:dyDescent="0.15">
      <c r="A11" s="201"/>
      <c r="B11" s="346" t="s">
        <v>276</v>
      </c>
      <c r="C11" s="363">
        <f>ROUND('1観光消費時系列'!C11/'1観光消費時系列'!C$4*100,1)</f>
        <v>5.2</v>
      </c>
      <c r="D11" s="350">
        <f>ROUND('1観光消費時系列'!D11/'1観光消費時系列'!D$4*100,1)</f>
        <v>5.0999999999999996</v>
      </c>
      <c r="E11" s="350">
        <f>ROUND('1観光消費時系列'!E11/'1観光消費時系列'!E$4*100,1)</f>
        <v>5.0999999999999996</v>
      </c>
      <c r="F11" s="350">
        <f>ROUND('1観光消費時系列'!F11/'1観光消費時系列'!F$4*100,1)</f>
        <v>5</v>
      </c>
      <c r="G11" s="350">
        <f>ROUND('1観光消費時系列'!G11/'1観光消費時系列'!G$4*100,1)</f>
        <v>5</v>
      </c>
      <c r="H11" s="350">
        <f>ROUND('1観光消費時系列'!H11/'1観光消費時系列'!H$4*100,1)</f>
        <v>4.8</v>
      </c>
      <c r="I11" s="350">
        <f>ROUND('1観光消費時系列'!I11/'1観光消費時系列'!I$4*100,1)</f>
        <v>4.8</v>
      </c>
      <c r="J11" s="205">
        <f>ROUND('1観光消費時系列'!J11/'1観光消費時系列'!J$4*100,1)</f>
        <v>4.8</v>
      </c>
      <c r="K11" s="205">
        <f>ROUND('1観光消費時系列'!K11/'1観光消費時系列'!K$4*100,1)</f>
        <v>4.5999999999999996</v>
      </c>
      <c r="L11" s="205">
        <f>ROUND('1観光消費時系列'!L11/'1観光消費時系列'!L$4*100,1)</f>
        <v>4.7</v>
      </c>
      <c r="M11" s="205">
        <f>ROUND('1観光消費時系列'!M11/'1観光消費時系列'!M$4*100,1)</f>
        <v>5.0999999999999996</v>
      </c>
      <c r="N11" s="205">
        <f>ROUND('1観光消費時系列'!N11/'1観光消費時系列'!N$4*100,1)</f>
        <v>5.3</v>
      </c>
      <c r="O11" s="205">
        <f>ROUND('1観光消費時系列'!O11/'1観光消費時系列'!O$4*100,1)</f>
        <v>4.5999999999999996</v>
      </c>
    </row>
    <row r="12" spans="1:15" x14ac:dyDescent="0.15">
      <c r="A12" s="201"/>
      <c r="B12" s="346" t="s">
        <v>277</v>
      </c>
      <c r="C12" s="363">
        <f>ROUND('1観光消費時系列'!C12/'1観光消費時系列'!C$4*100,1)</f>
        <v>8.3000000000000007</v>
      </c>
      <c r="D12" s="350">
        <f>ROUND('1観光消費時系列'!D12/'1観光消費時系列'!D$4*100,1)</f>
        <v>8.6</v>
      </c>
      <c r="E12" s="350">
        <f>ROUND('1観光消費時系列'!E12/'1観光消費時系列'!E$4*100,1)</f>
        <v>9.6999999999999993</v>
      </c>
      <c r="F12" s="350">
        <f>ROUND('1観光消費時系列'!F12/'1観光消費時系列'!F$4*100,1)</f>
        <v>9.8000000000000007</v>
      </c>
      <c r="G12" s="350">
        <f>ROUND('1観光消費時系列'!G12/'1観光消費時系列'!G$4*100,1)</f>
        <v>10.1</v>
      </c>
      <c r="H12" s="350">
        <f>ROUND('1観光消費時系列'!H12/'1観光消費時系列'!H$4*100,1)</f>
        <v>9.3000000000000007</v>
      </c>
      <c r="I12" s="350">
        <f>ROUND('1観光消費時系列'!I12/'1観光消費時系列'!I$4*100,1)</f>
        <v>9.5</v>
      </c>
      <c r="J12" s="205">
        <f>ROUND('1観光消費時系列'!J12/'1観光消費時系列'!J$4*100,1)</f>
        <v>9.3000000000000007</v>
      </c>
      <c r="K12" s="205">
        <f>ROUND('1観光消費時系列'!K12/'1観光消費時系列'!K$4*100,1)</f>
        <v>9.4</v>
      </c>
      <c r="L12" s="205">
        <f>ROUND('1観光消費時系列'!L12/'1観光消費時系列'!L$4*100,1)</f>
        <v>9</v>
      </c>
      <c r="M12" s="205">
        <f>ROUND('1観光消費時系列'!M12/'1観光消費時系列'!M$4*100,1)</f>
        <v>9.5</v>
      </c>
      <c r="N12" s="205">
        <f>ROUND('1観光消費時系列'!N12/'1観光消費時系列'!N$4*100,1)</f>
        <v>8.8000000000000007</v>
      </c>
      <c r="O12" s="205">
        <f>ROUND('1観光消費時系列'!O12/'1観光消費時系列'!O$4*100,1)</f>
        <v>8.6999999999999993</v>
      </c>
    </row>
    <row r="13" spans="1:15" x14ac:dyDescent="0.15">
      <c r="A13" s="201"/>
      <c r="B13" s="346" t="s">
        <v>278</v>
      </c>
      <c r="C13" s="363">
        <f>ROUND('1観光消費時系列'!C13/'1観光消費時系列'!C$4*100,1)</f>
        <v>3.2</v>
      </c>
      <c r="D13" s="350">
        <f>ROUND('1観光消費時系列'!D13/'1観光消費時系列'!D$4*100,1)</f>
        <v>3.2</v>
      </c>
      <c r="E13" s="350">
        <f>ROUND('1観光消費時系列'!E13/'1観光消費時系列'!E$4*100,1)</f>
        <v>3.2</v>
      </c>
      <c r="F13" s="350">
        <f>ROUND('1観光消費時系列'!F13/'1観光消費時系列'!F$4*100,1)</f>
        <v>3</v>
      </c>
      <c r="G13" s="350">
        <f>ROUND('1観光消費時系列'!G13/'1観光消費時系列'!G$4*100,1)</f>
        <v>2.9</v>
      </c>
      <c r="H13" s="350">
        <f>ROUND('1観光消費時系列'!H13/'1観光消費時系列'!H$4*100,1)</f>
        <v>2.8</v>
      </c>
      <c r="I13" s="350">
        <f>ROUND('1観光消費時系列'!I13/'1観光消費時系列'!I$4*100,1)</f>
        <v>2.9</v>
      </c>
      <c r="J13" s="205">
        <f>ROUND('1観光消費時系列'!J13/'1観光消費時系列'!J$4*100,1)</f>
        <v>2.9</v>
      </c>
      <c r="K13" s="205">
        <f>ROUND('1観光消費時系列'!K13/'1観光消費時系列'!K$4*100,1)</f>
        <v>3</v>
      </c>
      <c r="L13" s="205">
        <f>ROUND('1観光消費時系列'!L13/'1観光消費時系列'!L$4*100,1)</f>
        <v>3.3</v>
      </c>
      <c r="M13" s="205">
        <f>ROUND('1観光消費時系列'!M13/'1観光消費時系列'!M$4*100,1)</f>
        <v>3.8</v>
      </c>
      <c r="N13" s="205">
        <f>ROUND('1観光消費時系列'!N13/'1観光消費時系列'!N$4*100,1)</f>
        <v>4</v>
      </c>
      <c r="O13" s="205">
        <f>ROUND('1観光消費時系列'!O13/'1観光消費時系列'!O$4*100,1)</f>
        <v>3.4</v>
      </c>
    </row>
    <row r="14" spans="1:15" x14ac:dyDescent="0.15">
      <c r="A14" s="201"/>
      <c r="B14" s="346" t="s">
        <v>279</v>
      </c>
      <c r="C14" s="363">
        <f>ROUND('1観光消費時系列'!C14/'1観光消費時系列'!C$4*100,1)</f>
        <v>9.6</v>
      </c>
      <c r="D14" s="350">
        <f>ROUND('1観光消費時系列'!D14/'1観光消費時系列'!D$4*100,1)</f>
        <v>9.1999999999999993</v>
      </c>
      <c r="E14" s="350">
        <f>ROUND('1観光消費時系列'!E14/'1観光消費時系列'!E$4*100,1)</f>
        <v>9.5</v>
      </c>
      <c r="F14" s="350">
        <f>ROUND('1観光消費時系列'!F14/'1観光消費時系列'!F$4*100,1)</f>
        <v>9</v>
      </c>
      <c r="G14" s="350">
        <f>ROUND('1観光消費時系列'!G14/'1観光消費時系列'!G$4*100,1)</f>
        <v>9.6999999999999993</v>
      </c>
      <c r="H14" s="350">
        <f>ROUND('1観光消費時系列'!H14/'1観光消費時系列'!H$4*100,1)</f>
        <v>9.9</v>
      </c>
      <c r="I14" s="350">
        <f>ROUND('1観光消費時系列'!I14/'1観光消費時系列'!I$4*100,1)</f>
        <v>9.6</v>
      </c>
      <c r="J14" s="205">
        <f>ROUND('1観光消費時系列'!J14/'1観光消費時系列'!J$4*100,1)</f>
        <v>9.5</v>
      </c>
      <c r="K14" s="205">
        <f>ROUND('1観光消費時系列'!K14/'1観光消費時系列'!K$4*100,1)</f>
        <v>9.3000000000000007</v>
      </c>
      <c r="L14" s="205">
        <f>ROUND('1観光消費時系列'!L14/'1観光消費時系列'!L$4*100,1)</f>
        <v>9.4</v>
      </c>
      <c r="M14" s="205">
        <f>ROUND('1観光消費時系列'!M14/'1観光消費時系列'!M$4*100,1)</f>
        <v>10.199999999999999</v>
      </c>
      <c r="N14" s="205">
        <f>ROUND('1観光消費時系列'!N14/'1観光消費時系列'!N$4*100,1)</f>
        <v>11.4</v>
      </c>
      <c r="O14" s="205">
        <f>ROUND('1観光消費時系列'!O14/'1観光消費時系列'!O$4*100,1)</f>
        <v>11</v>
      </c>
    </row>
    <row r="15" spans="1:15" x14ac:dyDescent="0.15">
      <c r="A15" s="201"/>
      <c r="B15" s="346"/>
      <c r="C15" s="363"/>
      <c r="D15" s="350"/>
      <c r="E15" s="350"/>
      <c r="F15" s="350"/>
      <c r="G15" s="350"/>
      <c r="H15" s="350"/>
      <c r="I15" s="350"/>
      <c r="J15" s="205"/>
      <c r="K15" s="205"/>
      <c r="L15" s="205"/>
      <c r="M15" s="205"/>
      <c r="N15" s="205"/>
      <c r="O15" s="205"/>
    </row>
    <row r="16" spans="1:15" x14ac:dyDescent="0.15">
      <c r="A16" s="202">
        <v>100</v>
      </c>
      <c r="B16" s="346" t="s">
        <v>122</v>
      </c>
      <c r="C16" s="363">
        <f>ROUND('1観光消費時系列'!C16/'1観光消費時系列'!C$4*100,1)</f>
        <v>27.2</v>
      </c>
      <c r="D16" s="350">
        <f>ROUND('1観光消費時系列'!D16/'1観光消費時系列'!D$4*100,1)</f>
        <v>27.3</v>
      </c>
      <c r="E16" s="350">
        <f>ROUND('1観光消費時系列'!E16/'1観光消費時系列'!E$4*100,1)</f>
        <v>28.3</v>
      </c>
      <c r="F16" s="350">
        <f>ROUND('1観光消費時系列'!F16/'1観光消費時系列'!F$4*100,1)</f>
        <v>29.3</v>
      </c>
      <c r="G16" s="350">
        <f>ROUND('1観光消費時系列'!G16/'1観光消費時系列'!G$4*100,1)</f>
        <v>29.9</v>
      </c>
      <c r="H16" s="350">
        <f>ROUND('1観光消費時系列'!H16/'1観光消費時系列'!H$4*100,1)</f>
        <v>29.1</v>
      </c>
      <c r="I16" s="350">
        <f>ROUND('1観光消費時系列'!I16/'1観光消費時系列'!I$4*100,1)</f>
        <v>29.4</v>
      </c>
      <c r="J16" s="205">
        <f>ROUND('1観光消費時系列'!J16/'1観光消費時系列'!J$4*100,1)</f>
        <v>31.4</v>
      </c>
      <c r="K16" s="205">
        <f>ROUND('1観光消費時系列'!K16/'1観光消費時系列'!K$4*100,1)</f>
        <v>28.5</v>
      </c>
      <c r="L16" s="205">
        <f>ROUND('1観光消費時系列'!L16/'1観光消費時系列'!L$4*100,1)</f>
        <v>29</v>
      </c>
      <c r="M16" s="205">
        <f>ROUND('1観光消費時系列'!M16/'1観光消費時系列'!M$4*100,1)</f>
        <v>25.1</v>
      </c>
      <c r="N16" s="205">
        <f>ROUND('1観光消費時系列'!N16/'1観光消費時系列'!N$4*100,1)</f>
        <v>21</v>
      </c>
      <c r="O16" s="205">
        <f>ROUND('1観光消費時系列'!O16/'1観光消費時系列'!O$4*100,1)</f>
        <v>24.8</v>
      </c>
    </row>
    <row r="17" spans="1:15" x14ac:dyDescent="0.15">
      <c r="A17" s="203"/>
      <c r="B17" s="346" t="s">
        <v>280</v>
      </c>
      <c r="C17" s="363">
        <f>ROUND('1観光消費時系列'!C17/'1観光消費時系列'!C$4*100,1)</f>
        <v>10</v>
      </c>
      <c r="D17" s="350">
        <f>ROUND('1観光消費時系列'!D17/'1観光消費時系列'!D$4*100,1)</f>
        <v>9.5</v>
      </c>
      <c r="E17" s="350">
        <f>ROUND('1観光消費時系列'!E17/'1観光消費時系列'!E$4*100,1)</f>
        <v>9.1999999999999993</v>
      </c>
      <c r="F17" s="350">
        <f>ROUND('1観光消費時系列'!F17/'1観光消費時系列'!F$4*100,1)</f>
        <v>9.5</v>
      </c>
      <c r="G17" s="350">
        <f>ROUND('1観光消費時系列'!G17/'1観光消費時系列'!G$4*100,1)</f>
        <v>9.5</v>
      </c>
      <c r="H17" s="350">
        <f>ROUND('1観光消費時系列'!H17/'1観光消費時系列'!H$4*100,1)</f>
        <v>9.1999999999999993</v>
      </c>
      <c r="I17" s="350">
        <f>ROUND('1観光消費時系列'!I17/'1観光消費時系列'!I$4*100,1)</f>
        <v>9.6</v>
      </c>
      <c r="J17" s="205">
        <f>ROUND('1観光消費時系列'!J17/'1観光消費時系列'!J$4*100,1)</f>
        <v>9.1999999999999993</v>
      </c>
      <c r="K17" s="205">
        <f>ROUND('1観光消費時系列'!K17/'1観光消費時系列'!K$4*100,1)</f>
        <v>9.6999999999999993</v>
      </c>
      <c r="L17" s="205">
        <f>ROUND('1観光消費時系列'!L17/'1観光消費時系列'!L$4*100,1)</f>
        <v>10</v>
      </c>
      <c r="M17" s="205">
        <f>ROUND('1観光消費時系列'!M17/'1観光消費時系列'!M$4*100,1)</f>
        <v>9.5</v>
      </c>
      <c r="N17" s="205">
        <f>ROUND('1観光消費時系列'!N17/'1観光消費時系列'!N$4*100,1)</f>
        <v>10.5</v>
      </c>
      <c r="O17" s="205">
        <f>ROUND('1観光消費時系列'!O17/'1観光消費時系列'!O$4*100,1)</f>
        <v>10.4</v>
      </c>
    </row>
    <row r="18" spans="1:15" x14ac:dyDescent="0.15">
      <c r="A18" s="200">
        <v>202</v>
      </c>
      <c r="B18" s="346" t="s">
        <v>123</v>
      </c>
      <c r="C18" s="363">
        <f>ROUND('1観光消費時系列'!C18/'1観光消費時系列'!C$4*100,1)</f>
        <v>1.8</v>
      </c>
      <c r="D18" s="350">
        <f>ROUND('1観光消費時系列'!D18/'1観光消費時系列'!D$4*100,1)</f>
        <v>1.8</v>
      </c>
      <c r="E18" s="350">
        <f>ROUND('1観光消費時系列'!E18/'1観光消費時系列'!E$4*100,1)</f>
        <v>1.8</v>
      </c>
      <c r="F18" s="350">
        <f>ROUND('1観光消費時系列'!F18/'1観光消費時系列'!F$4*100,1)</f>
        <v>1.9</v>
      </c>
      <c r="G18" s="350">
        <f>ROUND('1観光消費時系列'!G18/'1観光消費時系列'!G$4*100,1)</f>
        <v>2</v>
      </c>
      <c r="H18" s="350">
        <f>ROUND('1観光消費時系列'!H18/'1観光消費時系列'!H$4*100,1)</f>
        <v>2.1</v>
      </c>
      <c r="I18" s="350">
        <f>ROUND('1観光消費時系列'!I18/'1観光消費時系列'!I$4*100,1)</f>
        <v>2.2999999999999998</v>
      </c>
      <c r="J18" s="205">
        <f>ROUND('1観光消費時系列'!J18/'1観光消費時系列'!J$4*100,1)</f>
        <v>2.2000000000000002</v>
      </c>
      <c r="K18" s="205">
        <f>ROUND('1観光消費時系列'!K18/'1観光消費時系列'!K$4*100,1)</f>
        <v>2.4</v>
      </c>
      <c r="L18" s="205">
        <f>ROUND('1観光消費時系列'!L18/'1観光消費時系列'!L$4*100,1)</f>
        <v>2.5</v>
      </c>
      <c r="M18" s="205">
        <f>ROUND('1観光消費時系列'!M18/'1観光消費時系列'!M$4*100,1)</f>
        <v>2.6</v>
      </c>
      <c r="N18" s="205">
        <f>ROUND('1観光消費時系列'!N18/'1観光消費時系列'!N$4*100,1)</f>
        <v>2.7</v>
      </c>
      <c r="O18" s="205">
        <f>ROUND('1観光消費時系列'!O18/'1観光消費時系列'!O$4*100,1)</f>
        <v>2.7</v>
      </c>
    </row>
    <row r="19" spans="1:15" x14ac:dyDescent="0.15">
      <c r="A19" s="200">
        <v>204</v>
      </c>
      <c r="B19" s="346" t="s">
        <v>124</v>
      </c>
      <c r="C19" s="363">
        <f>ROUND('1観光消費時系列'!C19/'1観光消費時系列'!C$4*100,1)</f>
        <v>8.1</v>
      </c>
      <c r="D19" s="350">
        <f>ROUND('1観光消費時系列'!D19/'1観光消費時系列'!D$4*100,1)</f>
        <v>7.6</v>
      </c>
      <c r="E19" s="350">
        <f>ROUND('1観光消費時系列'!E19/'1観光消費時系列'!E$4*100,1)</f>
        <v>7.2</v>
      </c>
      <c r="F19" s="350">
        <f>ROUND('1観光消費時系列'!F19/'1観光消費時系列'!F$4*100,1)</f>
        <v>7.4</v>
      </c>
      <c r="G19" s="350">
        <f>ROUND('1観光消費時系列'!G19/'1観光消費時系列'!G$4*100,1)</f>
        <v>7.3</v>
      </c>
      <c r="H19" s="350">
        <f>ROUND('1観光消費時系列'!H19/'1観光消費時系列'!H$4*100,1)</f>
        <v>6.9</v>
      </c>
      <c r="I19" s="350">
        <f>ROUND('1観光消費時系列'!I19/'1観光消費時系列'!I$4*100,1)</f>
        <v>7</v>
      </c>
      <c r="J19" s="205">
        <f>ROUND('1観光消費時系列'!J19/'1観光消費時系列'!J$4*100,1)</f>
        <v>6.8</v>
      </c>
      <c r="K19" s="205">
        <f>ROUND('1観光消費時系列'!K19/'1観光消費時系列'!K$4*100,1)</f>
        <v>7.1</v>
      </c>
      <c r="L19" s="205">
        <f>ROUND('1観光消費時系列'!L19/'1観光消費時系列'!L$4*100,1)</f>
        <v>7.3</v>
      </c>
      <c r="M19" s="205">
        <f>ROUND('1観光消費時系列'!M19/'1観光消費時系列'!M$4*100,1)</f>
        <v>6.7</v>
      </c>
      <c r="N19" s="205">
        <f>ROUND('1観光消費時系列'!N19/'1観光消費時系列'!N$4*100,1)</f>
        <v>7.5</v>
      </c>
      <c r="O19" s="205">
        <f>ROUND('1観光消費時系列'!O19/'1観光消費時系列'!O$4*100,1)</f>
        <v>7.3</v>
      </c>
    </row>
    <row r="20" spans="1:15" x14ac:dyDescent="0.15">
      <c r="A20" s="200">
        <v>206</v>
      </c>
      <c r="B20" s="346" t="s">
        <v>125</v>
      </c>
      <c r="C20" s="363">
        <f>ROUND('1観光消費時系列'!C20/'1観光消費時系列'!C$4*100,1)</f>
        <v>0.2</v>
      </c>
      <c r="D20" s="350">
        <f>ROUND('1観光消費時系列'!D20/'1観光消費時系列'!D$4*100,1)</f>
        <v>0.2</v>
      </c>
      <c r="E20" s="350">
        <f>ROUND('1観光消費時系列'!E20/'1観光消費時系列'!E$4*100,1)</f>
        <v>0.2</v>
      </c>
      <c r="F20" s="350">
        <f>ROUND('1観光消費時系列'!F20/'1観光消費時系列'!F$4*100,1)</f>
        <v>0.2</v>
      </c>
      <c r="G20" s="350">
        <f>ROUND('1観光消費時系列'!G20/'1観光消費時系列'!G$4*100,1)</f>
        <v>0.2</v>
      </c>
      <c r="H20" s="350">
        <f>ROUND('1観光消費時系列'!H20/'1観光消費時系列'!H$4*100,1)</f>
        <v>0.2</v>
      </c>
      <c r="I20" s="350">
        <f>ROUND('1観光消費時系列'!I20/'1観光消費時系列'!I$4*100,1)</f>
        <v>0.2</v>
      </c>
      <c r="J20" s="205">
        <f>ROUND('1観光消費時系列'!J20/'1観光消費時系列'!J$4*100,1)</f>
        <v>0.2</v>
      </c>
      <c r="K20" s="205">
        <f>ROUND('1観光消費時系列'!K20/'1観光消費時系列'!K$4*100,1)</f>
        <v>0.2</v>
      </c>
      <c r="L20" s="205">
        <f>ROUND('1観光消費時系列'!L20/'1観光消費時系列'!L$4*100,1)</f>
        <v>0.2</v>
      </c>
      <c r="M20" s="205">
        <f>ROUND('1観光消費時系列'!M20/'1観光消費時系列'!M$4*100,1)</f>
        <v>0.2</v>
      </c>
      <c r="N20" s="205">
        <f>ROUND('1観光消費時系列'!N20/'1観光消費時系列'!N$4*100,1)</f>
        <v>0.3</v>
      </c>
      <c r="O20" s="205">
        <f>ROUND('1観光消費時系列'!O20/'1観光消費時系列'!O$4*100,1)</f>
        <v>0.3</v>
      </c>
    </row>
    <row r="21" spans="1:15" x14ac:dyDescent="0.15">
      <c r="A21" s="203"/>
      <c r="B21" s="346" t="s">
        <v>272</v>
      </c>
      <c r="C21" s="363">
        <f>ROUND('1観光消費時系列'!C21/'1観光消費時系列'!C$4*100,1)</f>
        <v>11.6</v>
      </c>
      <c r="D21" s="350">
        <f>ROUND('1観光消費時系列'!D21/'1観光消費時系列'!D$4*100,1)</f>
        <v>11.3</v>
      </c>
      <c r="E21" s="350">
        <f>ROUND('1観光消費時系列'!E21/'1観光消費時系列'!E$4*100,1)</f>
        <v>10.9</v>
      </c>
      <c r="F21" s="350">
        <f>ROUND('1観光消費時系列'!F21/'1観光消費時系列'!F$4*100,1)</f>
        <v>10.6</v>
      </c>
      <c r="G21" s="350">
        <f>ROUND('1観光消費時系列'!G21/'1観光消費時系列'!G$4*100,1)</f>
        <v>10.5</v>
      </c>
      <c r="H21" s="350">
        <f>ROUND('1観光消費時系列'!H21/'1観光消費時系列'!H$4*100,1)</f>
        <v>10.199999999999999</v>
      </c>
      <c r="I21" s="350">
        <f>ROUND('1観光消費時系列'!I21/'1観光消費時系列'!I$4*100,1)</f>
        <v>10.199999999999999</v>
      </c>
      <c r="J21" s="205">
        <f>ROUND('1観光消費時系列'!J21/'1観光消費時系列'!J$4*100,1)</f>
        <v>10</v>
      </c>
      <c r="K21" s="205">
        <f>ROUND('1観光消費時系列'!K21/'1観光消費時系列'!K$4*100,1)</f>
        <v>11.8</v>
      </c>
      <c r="L21" s="205">
        <f>ROUND('1観光消費時系列'!L21/'1観光消費時系列'!L$4*100,1)</f>
        <v>11.5</v>
      </c>
      <c r="M21" s="205">
        <f>ROUND('1観光消費時系列'!M21/'1観光消費時系列'!M$4*100,1)</f>
        <v>12.4</v>
      </c>
      <c r="N21" s="205">
        <f>ROUND('1観光消費時系列'!N21/'1観光消費時系列'!N$4*100,1)</f>
        <v>13.9</v>
      </c>
      <c r="O21" s="205">
        <f>ROUND('1観光消費時系列'!O21/'1観光消費時系列'!O$4*100,1)</f>
        <v>12.2</v>
      </c>
    </row>
    <row r="22" spans="1:15" x14ac:dyDescent="0.15">
      <c r="A22" s="200">
        <v>207</v>
      </c>
      <c r="B22" s="346" t="s">
        <v>126</v>
      </c>
      <c r="C22" s="363">
        <f>ROUND('1観光消費時系列'!C22/'1観光消費時系列'!C$4*100,1)</f>
        <v>1.9</v>
      </c>
      <c r="D22" s="350">
        <f>ROUND('1観光消費時系列'!D22/'1観光消費時系列'!D$4*100,1)</f>
        <v>1.8</v>
      </c>
      <c r="E22" s="350">
        <f>ROUND('1観光消費時系列'!E22/'1観光消費時系列'!E$4*100,1)</f>
        <v>1.8</v>
      </c>
      <c r="F22" s="350">
        <f>ROUND('1観光消費時系列'!F22/'1観光消費時系列'!F$4*100,1)</f>
        <v>1.7</v>
      </c>
      <c r="G22" s="350">
        <f>ROUND('1観光消費時系列'!G22/'1観光消費時系列'!G$4*100,1)</f>
        <v>1.8</v>
      </c>
      <c r="H22" s="350">
        <f>ROUND('1観光消費時系列'!H22/'1観光消費時系列'!H$4*100,1)</f>
        <v>1.8</v>
      </c>
      <c r="I22" s="350">
        <f>ROUND('1観光消費時系列'!I22/'1観光消費時系列'!I$4*100,1)</f>
        <v>1.6</v>
      </c>
      <c r="J22" s="205">
        <f>ROUND('1観光消費時系列'!J22/'1観光消費時系列'!J$4*100,1)</f>
        <v>1.6</v>
      </c>
      <c r="K22" s="205">
        <f>ROUND('1観光消費時系列'!K22/'1観光消費時系列'!K$4*100,1)</f>
        <v>1.7</v>
      </c>
      <c r="L22" s="205">
        <f>ROUND('1観光消費時系列'!L22/'1観光消費時系列'!L$4*100,1)</f>
        <v>1.6</v>
      </c>
      <c r="M22" s="205">
        <f>ROUND('1観光消費時系列'!M22/'1観光消費時系列'!M$4*100,1)</f>
        <v>1.7</v>
      </c>
      <c r="N22" s="205">
        <f>ROUND('1観光消費時系列'!N22/'1観光消費時系列'!N$4*100,1)</f>
        <v>1.7</v>
      </c>
      <c r="O22" s="205">
        <f>ROUND('1観光消費時系列'!O22/'1観光消費時系列'!O$4*100,1)</f>
        <v>1.6</v>
      </c>
    </row>
    <row r="23" spans="1:15" x14ac:dyDescent="0.15">
      <c r="A23" s="200">
        <v>214</v>
      </c>
      <c r="B23" s="346" t="s">
        <v>127</v>
      </c>
      <c r="C23" s="363">
        <f>ROUND('1観光消費時系列'!C23/'1観光消費時系列'!C$4*100,1)</f>
        <v>5.7</v>
      </c>
      <c r="D23" s="350">
        <f>ROUND('1観光消費時系列'!D23/'1観光消費時系列'!D$4*100,1)</f>
        <v>5.6</v>
      </c>
      <c r="E23" s="350">
        <f>ROUND('1観光消費時系列'!E23/'1観光消費時系列'!E$4*100,1)</f>
        <v>5.2</v>
      </c>
      <c r="F23" s="350">
        <f>ROUND('1観光消費時系列'!F23/'1観光消費時系列'!F$4*100,1)</f>
        <v>5.2</v>
      </c>
      <c r="G23" s="350">
        <f>ROUND('1観光消費時系列'!G23/'1観光消費時系列'!G$4*100,1)</f>
        <v>5</v>
      </c>
      <c r="H23" s="350">
        <f>ROUND('1観光消費時系列'!H23/'1観光消費時系列'!H$4*100,1)</f>
        <v>4.8</v>
      </c>
      <c r="I23" s="350">
        <f>ROUND('1観光消費時系列'!I23/'1観光消費時系列'!I$4*100,1)</f>
        <v>4.9000000000000004</v>
      </c>
      <c r="J23" s="205">
        <f>ROUND('1観光消費時系列'!J23/'1観光消費時系列'!J$4*100,1)</f>
        <v>4.9000000000000004</v>
      </c>
      <c r="K23" s="205">
        <f>ROUND('1観光消費時系列'!K23/'1観光消費時系列'!K$4*100,1)</f>
        <v>6.6</v>
      </c>
      <c r="L23" s="205">
        <f>ROUND('1観光消費時系列'!L23/'1観光消費時系列'!L$4*100,1)</f>
        <v>6</v>
      </c>
      <c r="M23" s="205">
        <f>ROUND('1観光消費時系列'!M23/'1観光消費時系列'!M$4*100,1)</f>
        <v>6.3</v>
      </c>
      <c r="N23" s="205">
        <f>ROUND('1観光消費時系列'!N23/'1観光消費時系列'!N$4*100,1)</f>
        <v>7.7</v>
      </c>
      <c r="O23" s="205">
        <f>ROUND('1観光消費時系列'!O23/'1観光消費時系列'!O$4*100,1)</f>
        <v>6.9</v>
      </c>
    </row>
    <row r="24" spans="1:15" x14ac:dyDescent="0.15">
      <c r="A24" s="200">
        <v>217</v>
      </c>
      <c r="B24" s="346" t="s">
        <v>128</v>
      </c>
      <c r="C24" s="363">
        <f>ROUND('1観光消費時系列'!C24/'1観光消費時系列'!C$4*100,1)</f>
        <v>1.4</v>
      </c>
      <c r="D24" s="350">
        <f>ROUND('1観光消費時系列'!D24/'1観光消費時系列'!D$4*100,1)</f>
        <v>1.4</v>
      </c>
      <c r="E24" s="350">
        <f>ROUND('1観光消費時系列'!E24/'1観光消費時系列'!E$4*100,1)</f>
        <v>1.3</v>
      </c>
      <c r="F24" s="350">
        <f>ROUND('1観光消費時系列'!F24/'1観光消費時系列'!F$4*100,1)</f>
        <v>1.3</v>
      </c>
      <c r="G24" s="350">
        <f>ROUND('1観光消費時系列'!G24/'1観光消費時系列'!G$4*100,1)</f>
        <v>1.2</v>
      </c>
      <c r="H24" s="350">
        <f>ROUND('1観光消費時系列'!H24/'1観光消費時系列'!H$4*100,1)</f>
        <v>1.2</v>
      </c>
      <c r="I24" s="350">
        <f>ROUND('1観光消費時系列'!I24/'1観光消費時系列'!I$4*100,1)</f>
        <v>1.3</v>
      </c>
      <c r="J24" s="205">
        <f>ROUND('1観光消費時系列'!J24/'1観光消費時系列'!J$4*100,1)</f>
        <v>1.3</v>
      </c>
      <c r="K24" s="205">
        <f>ROUND('1観光消費時系列'!K24/'1観光消費時系列'!K$4*100,1)</f>
        <v>1.3</v>
      </c>
      <c r="L24" s="205">
        <f>ROUND('1観光消費時系列'!L24/'1観光消費時系列'!L$4*100,1)</f>
        <v>1.3</v>
      </c>
      <c r="M24" s="205">
        <f>ROUND('1観光消費時系列'!M24/'1観光消費時系列'!M$4*100,1)</f>
        <v>1.1000000000000001</v>
      </c>
      <c r="N24" s="205">
        <f>ROUND('1観光消費時系列'!N24/'1観光消費時系列'!N$4*100,1)</f>
        <v>1.2</v>
      </c>
      <c r="O24" s="205">
        <f>ROUND('1観光消費時系列'!O24/'1観光消費時系列'!O$4*100,1)</f>
        <v>0.9</v>
      </c>
    </row>
    <row r="25" spans="1:15" x14ac:dyDescent="0.15">
      <c r="A25" s="200">
        <v>219</v>
      </c>
      <c r="B25" s="346" t="s">
        <v>129</v>
      </c>
      <c r="C25" s="363">
        <f>ROUND('1観光消費時系列'!C25/'1観光消費時系列'!C$4*100,1)</f>
        <v>1.9</v>
      </c>
      <c r="D25" s="350">
        <f>ROUND('1観光消費時系列'!D25/'1観光消費時系列'!D$4*100,1)</f>
        <v>1.8</v>
      </c>
      <c r="E25" s="350">
        <f>ROUND('1観光消費時系列'!E25/'1観光消費時系列'!E$4*100,1)</f>
        <v>1.8</v>
      </c>
      <c r="F25" s="350">
        <f>ROUND('1観光消費時系列'!F25/'1観光消費時系列'!F$4*100,1)</f>
        <v>1.8</v>
      </c>
      <c r="G25" s="350">
        <f>ROUND('1観光消費時系列'!G25/'1観光消費時系列'!G$4*100,1)</f>
        <v>1.8</v>
      </c>
      <c r="H25" s="350">
        <f>ROUND('1観光消費時系列'!H25/'1観光消費時系列'!H$4*100,1)</f>
        <v>1.7</v>
      </c>
      <c r="I25" s="350">
        <f>ROUND('1観光消費時系列'!I25/'1観光消費時系列'!I$4*100,1)</f>
        <v>1.7</v>
      </c>
      <c r="J25" s="205">
        <f>ROUND('1観光消費時系列'!J25/'1観光消費時系列'!J$4*100,1)</f>
        <v>1.6</v>
      </c>
      <c r="K25" s="205">
        <f>ROUND('1観光消費時系列'!K25/'1観光消費時系列'!K$4*100,1)</f>
        <v>1.6</v>
      </c>
      <c r="L25" s="205">
        <f>ROUND('1観光消費時系列'!L25/'1観光消費時系列'!L$4*100,1)</f>
        <v>1.8</v>
      </c>
      <c r="M25" s="205">
        <f>ROUND('1観光消費時系列'!M25/'1観光消費時系列'!M$4*100,1)</f>
        <v>2.4</v>
      </c>
      <c r="N25" s="205">
        <f>ROUND('1観光消費時系列'!N25/'1観光消費時系列'!N$4*100,1)</f>
        <v>2.5</v>
      </c>
      <c r="O25" s="205">
        <f>ROUND('1観光消費時系列'!O25/'1観光消費時系列'!O$4*100,1)</f>
        <v>2</v>
      </c>
    </row>
    <row r="26" spans="1:15" x14ac:dyDescent="0.15">
      <c r="A26" s="200">
        <v>301</v>
      </c>
      <c r="B26" s="346" t="s">
        <v>130</v>
      </c>
      <c r="C26" s="363">
        <f>ROUND('1観光消費時系列'!C26/'1観光消費時系列'!C$4*100,1)</f>
        <v>0.8</v>
      </c>
      <c r="D26" s="350">
        <f>ROUND('1観光消費時系列'!D26/'1観光消費時系列'!D$4*100,1)</f>
        <v>0.7</v>
      </c>
      <c r="E26" s="350">
        <f>ROUND('1観光消費時系列'!E26/'1観光消費時系列'!E$4*100,1)</f>
        <v>0.7</v>
      </c>
      <c r="F26" s="350">
        <f>ROUND('1観光消費時系列'!F26/'1観光消費時系列'!F$4*100,1)</f>
        <v>0.7</v>
      </c>
      <c r="G26" s="350">
        <f>ROUND('1観光消費時系列'!G26/'1観光消費時系列'!G$4*100,1)</f>
        <v>0.7</v>
      </c>
      <c r="H26" s="350">
        <f>ROUND('1観光消費時系列'!H26/'1観光消費時系列'!H$4*100,1)</f>
        <v>0.7</v>
      </c>
      <c r="I26" s="350">
        <f>ROUND('1観光消費時系列'!I26/'1観光消費時系列'!I$4*100,1)</f>
        <v>0.7</v>
      </c>
      <c r="J26" s="205">
        <f>ROUND('1観光消費時系列'!J26/'1観光消費時系列'!J$4*100,1)</f>
        <v>0.7</v>
      </c>
      <c r="K26" s="205">
        <f>ROUND('1観光消費時系列'!K26/'1観光消費時系列'!K$4*100,1)</f>
        <v>0.6</v>
      </c>
      <c r="L26" s="205">
        <f>ROUND('1観光消費時系列'!L26/'1観光消費時系列'!L$4*100,1)</f>
        <v>0.7</v>
      </c>
      <c r="M26" s="205">
        <f>ROUND('1観光消費時系列'!M26/'1観光消費時系列'!M$4*100,1)</f>
        <v>0.9</v>
      </c>
      <c r="N26" s="205">
        <f>ROUND('1観光消費時系列'!N26/'1観光消費時系列'!N$4*100,1)</f>
        <v>0.9</v>
      </c>
      <c r="O26" s="205">
        <f>ROUND('1観光消費時系列'!O26/'1観光消費時系列'!O$4*100,1)</f>
        <v>0.8</v>
      </c>
    </row>
    <row r="27" spans="1:15" x14ac:dyDescent="0.15">
      <c r="A27" s="203"/>
      <c r="B27" s="346" t="s">
        <v>273</v>
      </c>
      <c r="C27" s="363">
        <f>ROUND('1観光消費時系列'!C27/'1観光消費時系列'!C$4*100,1)</f>
        <v>6.6</v>
      </c>
      <c r="D27" s="350">
        <f>ROUND('1観光消費時系列'!D27/'1観光消費時系列'!D$4*100,1)</f>
        <v>6.4</v>
      </c>
      <c r="E27" s="350">
        <f>ROUND('1観光消費時系列'!E27/'1観光消費時系列'!E$4*100,1)</f>
        <v>6.2</v>
      </c>
      <c r="F27" s="350">
        <f>ROUND('1観光消費時系列'!F27/'1観光消費時系列'!F$4*100,1)</f>
        <v>6.1</v>
      </c>
      <c r="G27" s="350">
        <f>ROUND('1観光消費時系列'!G27/'1観光消費時系列'!G$4*100,1)</f>
        <v>6</v>
      </c>
      <c r="H27" s="350">
        <f>ROUND('1観光消費時系列'!H27/'1観光消費時系列'!H$4*100,1)</f>
        <v>5.8</v>
      </c>
      <c r="I27" s="350">
        <f>ROUND('1観光消費時系列'!I27/'1観光消費時系列'!I$4*100,1)</f>
        <v>6</v>
      </c>
      <c r="J27" s="205">
        <f>ROUND('1観光消費時系列'!J27/'1観光消費時系列'!J$4*100,1)</f>
        <v>6.1</v>
      </c>
      <c r="K27" s="205">
        <f>ROUND('1観光消費時系列'!K27/'1観光消費時系列'!K$4*100,1)</f>
        <v>6.3</v>
      </c>
      <c r="L27" s="205">
        <f>ROUND('1観光消費時系列'!L27/'1観光消費時系列'!L$4*100,1)</f>
        <v>6.6</v>
      </c>
      <c r="M27" s="205">
        <f>ROUND('1観光消費時系列'!M27/'1観光消費時系列'!M$4*100,1)</f>
        <v>7.2</v>
      </c>
      <c r="N27" s="205">
        <f>ROUND('1観光消費時系列'!N27/'1観光消費時系列'!N$4*100,1)</f>
        <v>7</v>
      </c>
      <c r="O27" s="205">
        <f>ROUND('1観光消費時系列'!O27/'1観光消費時系列'!O$4*100,1)</f>
        <v>6.1</v>
      </c>
    </row>
    <row r="28" spans="1:15" x14ac:dyDescent="0.15">
      <c r="A28" s="200">
        <v>203</v>
      </c>
      <c r="B28" s="346" t="s">
        <v>131</v>
      </c>
      <c r="C28" s="363">
        <f>ROUND('1観光消費時系列'!C28/'1観光消費時系列'!C$4*100,1)</f>
        <v>3.7</v>
      </c>
      <c r="D28" s="350">
        <f>ROUND('1観光消費時系列'!D28/'1観光消費時系列'!D$4*100,1)</f>
        <v>3.6</v>
      </c>
      <c r="E28" s="350">
        <f>ROUND('1観光消費時系列'!E28/'1観光消費時系列'!E$4*100,1)</f>
        <v>3.4</v>
      </c>
      <c r="F28" s="350">
        <f>ROUND('1観光消費時系列'!F28/'1観光消費時系列'!F$4*100,1)</f>
        <v>3.4</v>
      </c>
      <c r="G28" s="350">
        <f>ROUND('1観光消費時系列'!G28/'1観光消費時系列'!G$4*100,1)</f>
        <v>3.5</v>
      </c>
      <c r="H28" s="350">
        <f>ROUND('1観光消費時系列'!H28/'1観光消費時系列'!H$4*100,1)</f>
        <v>3.4</v>
      </c>
      <c r="I28" s="350">
        <f>ROUND('1観光消費時系列'!I28/'1観光消費時系列'!I$4*100,1)</f>
        <v>3.5</v>
      </c>
      <c r="J28" s="205">
        <f>ROUND('1観光消費時系列'!J28/'1観光消費時系列'!J$4*100,1)</f>
        <v>3.7</v>
      </c>
      <c r="K28" s="205">
        <f>ROUND('1観光消費時系列'!K28/'1観光消費時系列'!K$4*100,1)</f>
        <v>3.8</v>
      </c>
      <c r="L28" s="205">
        <f>ROUND('1観光消費時系列'!L28/'1観光消費時系列'!L$4*100,1)</f>
        <v>4</v>
      </c>
      <c r="M28" s="205">
        <f>ROUND('1観光消費時系列'!M28/'1観光消費時系列'!M$4*100,1)</f>
        <v>4.2</v>
      </c>
      <c r="N28" s="205">
        <f>ROUND('1観光消費時系列'!N28/'1観光消費時系列'!N$4*100,1)</f>
        <v>4.3</v>
      </c>
      <c r="O28" s="205">
        <f>ROUND('1観光消費時系列'!O28/'1観光消費時系列'!O$4*100,1)</f>
        <v>3.9</v>
      </c>
    </row>
    <row r="29" spans="1:15" x14ac:dyDescent="0.15">
      <c r="A29" s="200">
        <v>210</v>
      </c>
      <c r="B29" s="346" t="s">
        <v>132</v>
      </c>
      <c r="C29" s="363">
        <f>ROUND('1観光消費時系列'!C29/'1観光消費時系列'!C$4*100,1)</f>
        <v>1.7</v>
      </c>
      <c r="D29" s="350">
        <f>ROUND('1観光消費時系列'!D29/'1観光消費時系列'!D$4*100,1)</f>
        <v>1.7</v>
      </c>
      <c r="E29" s="350">
        <f>ROUND('1観光消費時系列'!E29/'1観光消費時系列'!E$4*100,1)</f>
        <v>1.6</v>
      </c>
      <c r="F29" s="350">
        <f>ROUND('1観光消費時系列'!F29/'1観光消費時系列'!F$4*100,1)</f>
        <v>1.5</v>
      </c>
      <c r="G29" s="350">
        <f>ROUND('1観光消費時系列'!G29/'1観光消費時系列'!G$4*100,1)</f>
        <v>1.5</v>
      </c>
      <c r="H29" s="350">
        <f>ROUND('1観光消費時系列'!H29/'1観光消費時系列'!H$4*100,1)</f>
        <v>1.5</v>
      </c>
      <c r="I29" s="350">
        <f>ROUND('1観光消費時系列'!I29/'1観光消費時系列'!I$4*100,1)</f>
        <v>1.5</v>
      </c>
      <c r="J29" s="205">
        <f>ROUND('1観光消費時系列'!J29/'1観光消費時系列'!J$4*100,1)</f>
        <v>1.5</v>
      </c>
      <c r="K29" s="205">
        <f>ROUND('1観光消費時系列'!K29/'1観光消費時系列'!K$4*100,1)</f>
        <v>1.5</v>
      </c>
      <c r="L29" s="205">
        <f>ROUND('1観光消費時系列'!L29/'1観光消費時系列'!L$4*100,1)</f>
        <v>1.5</v>
      </c>
      <c r="M29" s="205">
        <f>ROUND('1観光消費時系列'!M29/'1観光消費時系列'!M$4*100,1)</f>
        <v>1.6</v>
      </c>
      <c r="N29" s="205">
        <f>ROUND('1観光消費時系列'!N29/'1観光消費時系列'!N$4*100,1)</f>
        <v>1.6</v>
      </c>
      <c r="O29" s="205">
        <f>ROUND('1観光消費時系列'!O29/'1観光消費時系列'!O$4*100,1)</f>
        <v>1.1000000000000001</v>
      </c>
    </row>
    <row r="30" spans="1:15" x14ac:dyDescent="0.15">
      <c r="A30" s="200">
        <v>216</v>
      </c>
      <c r="B30" s="346" t="s">
        <v>133</v>
      </c>
      <c r="C30" s="363">
        <f>ROUND('1観光消費時系列'!C30/'1観光消費時系列'!C$4*100,1)</f>
        <v>0.9</v>
      </c>
      <c r="D30" s="350">
        <f>ROUND('1観光消費時系列'!D30/'1観光消費時系列'!D$4*100,1)</f>
        <v>0.9</v>
      </c>
      <c r="E30" s="350">
        <f>ROUND('1観光消費時系列'!E30/'1観光消費時系列'!E$4*100,1)</f>
        <v>0.8</v>
      </c>
      <c r="F30" s="350">
        <f>ROUND('1観光消費時系列'!F30/'1観光消費時系列'!F$4*100,1)</f>
        <v>0.8</v>
      </c>
      <c r="G30" s="350">
        <f>ROUND('1観光消費時系列'!G30/'1観光消費時系列'!G$4*100,1)</f>
        <v>0.7</v>
      </c>
      <c r="H30" s="350">
        <f>ROUND('1観光消費時系列'!H30/'1観光消費時系列'!H$4*100,1)</f>
        <v>0.6</v>
      </c>
      <c r="I30" s="350">
        <f>ROUND('1観光消費時系列'!I30/'1観光消費時系列'!I$4*100,1)</f>
        <v>0.7</v>
      </c>
      <c r="J30" s="205">
        <f>ROUND('1観光消費時系列'!J30/'1観光消費時系列'!J$4*100,1)</f>
        <v>0.7</v>
      </c>
      <c r="K30" s="205">
        <f>ROUND('1観光消費時系列'!K30/'1観光消費時系列'!K$4*100,1)</f>
        <v>0.7</v>
      </c>
      <c r="L30" s="205">
        <f>ROUND('1観光消費時系列'!L30/'1観光消費時系列'!L$4*100,1)</f>
        <v>0.8</v>
      </c>
      <c r="M30" s="205">
        <f>ROUND('1観光消費時系列'!M30/'1観光消費時系列'!M$4*100,1)</f>
        <v>1.1000000000000001</v>
      </c>
      <c r="N30" s="205">
        <f>ROUND('1観光消費時系列'!N30/'1観光消費時系列'!N$4*100,1)</f>
        <v>0.9</v>
      </c>
      <c r="O30" s="205">
        <f>ROUND('1観光消費時系列'!O30/'1観光消費時系列'!O$4*100,1)</f>
        <v>0.9</v>
      </c>
    </row>
    <row r="31" spans="1:15" x14ac:dyDescent="0.15">
      <c r="A31" s="200">
        <v>381</v>
      </c>
      <c r="B31" s="346" t="s">
        <v>134</v>
      </c>
      <c r="C31" s="363">
        <f>ROUND('1観光消費時系列'!C31/'1観光消費時系列'!C$4*100,1)</f>
        <v>0.1</v>
      </c>
      <c r="D31" s="350">
        <f>ROUND('1観光消費時系列'!D31/'1観光消費時系列'!D$4*100,1)</f>
        <v>0.1</v>
      </c>
      <c r="E31" s="350">
        <f>ROUND('1観光消費時系列'!E31/'1観光消費時系列'!E$4*100,1)</f>
        <v>0.1</v>
      </c>
      <c r="F31" s="350">
        <f>ROUND('1観光消費時系列'!F31/'1観光消費時系列'!F$4*100,1)</f>
        <v>0.1</v>
      </c>
      <c r="G31" s="350">
        <f>ROUND('1観光消費時系列'!G31/'1観光消費時系列'!G$4*100,1)</f>
        <v>0.1</v>
      </c>
      <c r="H31" s="350">
        <f>ROUND('1観光消費時系列'!H31/'1観光消費時系列'!H$4*100,1)</f>
        <v>0.1</v>
      </c>
      <c r="I31" s="350">
        <f>ROUND('1観光消費時系列'!I31/'1観光消費時系列'!I$4*100,1)</f>
        <v>0.1</v>
      </c>
      <c r="J31" s="205">
        <f>ROUND('1観光消費時系列'!J31/'1観光消費時系列'!J$4*100,1)</f>
        <v>0.1</v>
      </c>
      <c r="K31" s="205">
        <f>ROUND('1観光消費時系列'!K31/'1観光消費時系列'!K$4*100,1)</f>
        <v>0.1</v>
      </c>
      <c r="L31" s="205">
        <f>ROUND('1観光消費時系列'!L31/'1観光消費時系列'!L$4*100,1)</f>
        <v>0.1</v>
      </c>
      <c r="M31" s="205">
        <f>ROUND('1観光消費時系列'!M31/'1観光消費時系列'!M$4*100,1)</f>
        <v>0.1</v>
      </c>
      <c r="N31" s="205">
        <f>ROUND('1観光消費時系列'!N31/'1観光消費時系列'!N$4*100,1)</f>
        <v>0.1</v>
      </c>
      <c r="O31" s="205">
        <f>ROUND('1観光消費時系列'!O31/'1観光消費時系列'!O$4*100,1)</f>
        <v>0.1</v>
      </c>
    </row>
    <row r="32" spans="1:15" x14ac:dyDescent="0.15">
      <c r="A32" s="200">
        <v>382</v>
      </c>
      <c r="B32" s="346" t="s">
        <v>135</v>
      </c>
      <c r="C32" s="363">
        <f>ROUND('1観光消費時系列'!C32/'1観光消費時系列'!C$4*100,1)</f>
        <v>0.3</v>
      </c>
      <c r="D32" s="350">
        <f>ROUND('1観光消費時系列'!D32/'1観光消費時系列'!D$4*100,1)</f>
        <v>0.2</v>
      </c>
      <c r="E32" s="350">
        <f>ROUND('1観光消費時系列'!E32/'1観光消費時系列'!E$4*100,1)</f>
        <v>0.3</v>
      </c>
      <c r="F32" s="350">
        <f>ROUND('1観光消費時系列'!F32/'1観光消費時系列'!F$4*100,1)</f>
        <v>0.3</v>
      </c>
      <c r="G32" s="350">
        <f>ROUND('1観光消費時系列'!G32/'1観光消費時系列'!G$4*100,1)</f>
        <v>0.3</v>
      </c>
      <c r="H32" s="350">
        <f>ROUND('1観光消費時系列'!H32/'1観光消費時系列'!H$4*100,1)</f>
        <v>0.2</v>
      </c>
      <c r="I32" s="350">
        <f>ROUND('1観光消費時系列'!I32/'1観光消費時系列'!I$4*100,1)</f>
        <v>0.2</v>
      </c>
      <c r="J32" s="205">
        <f>ROUND('1観光消費時系列'!J32/'1観光消費時系列'!J$4*100,1)</f>
        <v>0.2</v>
      </c>
      <c r="K32" s="205">
        <f>ROUND('1観光消費時系列'!K32/'1観光消費時系列'!K$4*100,1)</f>
        <v>0.2</v>
      </c>
      <c r="L32" s="205">
        <f>ROUND('1観光消費時系列'!L32/'1観光消費時系列'!L$4*100,1)</f>
        <v>0.2</v>
      </c>
      <c r="M32" s="205">
        <f>ROUND('1観光消費時系列'!M32/'1観光消費時系列'!M$4*100,1)</f>
        <v>0.2</v>
      </c>
      <c r="N32" s="205">
        <f>ROUND('1観光消費時系列'!N32/'1観光消費時系列'!N$4*100,1)</f>
        <v>0.2</v>
      </c>
      <c r="O32" s="205">
        <f>ROUND('1観光消費時系列'!O32/'1観光消費時系列'!O$4*100,1)</f>
        <v>0.2</v>
      </c>
    </row>
    <row r="33" spans="1:15" x14ac:dyDescent="0.15">
      <c r="A33" s="203"/>
      <c r="B33" s="346" t="s">
        <v>274</v>
      </c>
      <c r="C33" s="363">
        <f>ROUND('1観光消費時系列'!C33/'1観光消費時系列'!C$4*100,1)</f>
        <v>9.9</v>
      </c>
      <c r="D33" s="350">
        <f>ROUND('1観光消費時系列'!D33/'1観光消費時系列'!D$4*100,1)</f>
        <v>9.6</v>
      </c>
      <c r="E33" s="350">
        <f>ROUND('1観光消費時系列'!E33/'1観光消費時系列'!E$4*100,1)</f>
        <v>9.4</v>
      </c>
      <c r="F33" s="350">
        <f>ROUND('1観光消費時系列'!F33/'1観光消費時系列'!F$4*100,1)</f>
        <v>9.1999999999999993</v>
      </c>
      <c r="G33" s="350">
        <f>ROUND('1観光消費時系列'!G33/'1観光消費時系列'!G$4*100,1)</f>
        <v>8.9</v>
      </c>
      <c r="H33" s="350">
        <f>ROUND('1観光消費時系列'!H33/'1観光消費時系列'!H$4*100,1)</f>
        <v>8.6</v>
      </c>
      <c r="I33" s="350">
        <f>ROUND('1観光消費時系列'!I33/'1観光消費時系列'!I$4*100,1)</f>
        <v>9</v>
      </c>
      <c r="J33" s="205">
        <f>ROUND('1観光消費時系列'!J33/'1観光消費時系列'!J$4*100,1)</f>
        <v>8.6999999999999993</v>
      </c>
      <c r="K33" s="205">
        <f>ROUND('1観光消費時系列'!K33/'1観光消費時系列'!K$4*100,1)</f>
        <v>8.8000000000000007</v>
      </c>
      <c r="L33" s="205">
        <f>ROUND('1観光消費時系列'!L33/'1観光消費時系列'!L$4*100,1)</f>
        <v>9</v>
      </c>
      <c r="M33" s="205">
        <f>ROUND('1観光消費時系列'!M33/'1観光消費時系列'!M$4*100,1)</f>
        <v>11.2</v>
      </c>
      <c r="N33" s="205">
        <f>ROUND('1観光消費時系列'!N33/'1観光消費時系列'!N$4*100,1)</f>
        <v>11.1</v>
      </c>
      <c r="O33" s="205">
        <f>ROUND('1観光消費時系列'!O33/'1観光消費時系列'!O$4*100,1)</f>
        <v>10</v>
      </c>
    </row>
    <row r="34" spans="1:15" x14ac:dyDescent="0.15">
      <c r="A34" s="200">
        <v>213</v>
      </c>
      <c r="B34" s="346" t="s">
        <v>136</v>
      </c>
      <c r="C34" s="363">
        <f>ROUND('1観光消費時系列'!C34/'1観光消費時系列'!C$4*100,1)</f>
        <v>0.9</v>
      </c>
      <c r="D34" s="350">
        <f>ROUND('1観光消費時系列'!D34/'1観光消費時系列'!D$4*100,1)</f>
        <v>1</v>
      </c>
      <c r="E34" s="350">
        <f>ROUND('1観光消費時系列'!E34/'1観光消費時系列'!E$4*100,1)</f>
        <v>0.9</v>
      </c>
      <c r="F34" s="350">
        <f>ROUND('1観光消費時系列'!F34/'1観光消費時系列'!F$4*100,1)</f>
        <v>0.8</v>
      </c>
      <c r="G34" s="350">
        <f>ROUND('1観光消費時系列'!G34/'1観光消費時系列'!G$4*100,1)</f>
        <v>0.8</v>
      </c>
      <c r="H34" s="350">
        <f>ROUND('1観光消費時系列'!H34/'1観光消費時系列'!H$4*100,1)</f>
        <v>0.9</v>
      </c>
      <c r="I34" s="350">
        <f>ROUND('1観光消費時系列'!I34/'1観光消費時系列'!I$4*100,1)</f>
        <v>0.9</v>
      </c>
      <c r="J34" s="205">
        <f>ROUND('1観光消費時系列'!J34/'1観光消費時系列'!J$4*100,1)</f>
        <v>0.9</v>
      </c>
      <c r="K34" s="205">
        <f>ROUND('1観光消費時系列'!K34/'1観光消費時系列'!K$4*100,1)</f>
        <v>0.9</v>
      </c>
      <c r="L34" s="205">
        <f>ROUND('1観光消費時系列'!L34/'1観光消費時系列'!L$4*100,1)</f>
        <v>0.9</v>
      </c>
      <c r="M34" s="205">
        <f>ROUND('1観光消費時系列'!M34/'1観光消費時系列'!M$4*100,1)</f>
        <v>1</v>
      </c>
      <c r="N34" s="205">
        <f>ROUND('1観光消費時系列'!N34/'1観光消費時系列'!N$4*100,1)</f>
        <v>1</v>
      </c>
      <c r="O34" s="205">
        <f>ROUND('1観光消費時系列'!O34/'1観光消費時系列'!O$4*100,1)</f>
        <v>0.9</v>
      </c>
    </row>
    <row r="35" spans="1:15" x14ac:dyDescent="0.15">
      <c r="A35" s="200">
        <v>215</v>
      </c>
      <c r="B35" s="346" t="s">
        <v>281</v>
      </c>
      <c r="C35" s="363">
        <f>ROUND('1観光消費時系列'!C35/'1観光消費時系列'!C$4*100,1)</f>
        <v>3.6</v>
      </c>
      <c r="D35" s="350">
        <f>ROUND('1観光消費時系列'!D35/'1観光消費時系列'!D$4*100,1)</f>
        <v>3.5</v>
      </c>
      <c r="E35" s="350">
        <f>ROUND('1観光消費時系列'!E35/'1観光消費時系列'!E$4*100,1)</f>
        <v>3.5</v>
      </c>
      <c r="F35" s="350">
        <f>ROUND('1観光消費時系列'!F35/'1観光消費時系列'!F$4*100,1)</f>
        <v>3.4</v>
      </c>
      <c r="G35" s="350">
        <f>ROUND('1観光消費時系列'!G35/'1観光消費時系列'!G$4*100,1)</f>
        <v>3</v>
      </c>
      <c r="H35" s="350">
        <f>ROUND('1観光消費時系列'!H35/'1観光消費時系列'!H$4*100,1)</f>
        <v>2.7</v>
      </c>
      <c r="I35" s="350">
        <f>ROUND('1観光消費時系列'!I35/'1観光消費時系列'!I$4*100,1)</f>
        <v>2.9</v>
      </c>
      <c r="J35" s="205">
        <f>ROUND('1観光消費時系列'!J35/'1観光消費時系列'!J$4*100,1)</f>
        <v>3.1</v>
      </c>
      <c r="K35" s="205">
        <f>ROUND('1観光消費時系列'!K35/'1観光消費時系列'!K$4*100,1)</f>
        <v>3</v>
      </c>
      <c r="L35" s="205">
        <f>ROUND('1観光消費時系列'!L35/'1観光消費時系列'!L$4*100,1)</f>
        <v>3.2</v>
      </c>
      <c r="M35" s="205">
        <f>ROUND('1観光消費時系列'!M35/'1観光消費時系列'!M$4*100,1)</f>
        <v>4</v>
      </c>
      <c r="N35" s="205">
        <f>ROUND('1観光消費時系列'!N35/'1観光消費時系列'!N$4*100,1)</f>
        <v>4</v>
      </c>
      <c r="O35" s="205">
        <f>ROUND('1観光消費時系列'!O35/'1観光消費時系列'!O$4*100,1)</f>
        <v>3.4</v>
      </c>
    </row>
    <row r="36" spans="1:15" x14ac:dyDescent="0.15">
      <c r="A36" s="200">
        <v>218</v>
      </c>
      <c r="B36" s="346" t="s">
        <v>138</v>
      </c>
      <c r="C36" s="363">
        <f>ROUND('1観光消費時系列'!C36/'1観光消費時系列'!C$4*100,1)</f>
        <v>1.5</v>
      </c>
      <c r="D36" s="350">
        <f>ROUND('1観光消費時系列'!D36/'1観光消費時系列'!D$4*100,1)</f>
        <v>1.5</v>
      </c>
      <c r="E36" s="350">
        <f>ROUND('1観光消費時系列'!E36/'1観光消費時系列'!E$4*100,1)</f>
        <v>1.3</v>
      </c>
      <c r="F36" s="350">
        <f>ROUND('1観光消費時系列'!F36/'1観光消費時系列'!F$4*100,1)</f>
        <v>1.4</v>
      </c>
      <c r="G36" s="350">
        <f>ROUND('1観光消費時系列'!G36/'1観光消費時系列'!G$4*100,1)</f>
        <v>1.4</v>
      </c>
      <c r="H36" s="350">
        <f>ROUND('1観光消費時系列'!H36/'1観光消費時系列'!H$4*100,1)</f>
        <v>1.5</v>
      </c>
      <c r="I36" s="350">
        <f>ROUND('1観光消費時系列'!I36/'1観光消費時系列'!I$4*100,1)</f>
        <v>1.5</v>
      </c>
      <c r="J36" s="205">
        <f>ROUND('1観光消費時系列'!J36/'1観光消費時系列'!J$4*100,1)</f>
        <v>1.4</v>
      </c>
      <c r="K36" s="205">
        <f>ROUND('1観光消費時系列'!K36/'1観光消費時系列'!K$4*100,1)</f>
        <v>1.4</v>
      </c>
      <c r="L36" s="205">
        <f>ROUND('1観光消費時系列'!L36/'1観光消費時系列'!L$4*100,1)</f>
        <v>1.2</v>
      </c>
      <c r="M36" s="205">
        <f>ROUND('1観光消費時系列'!M36/'1観光消費時系列'!M$4*100,1)</f>
        <v>1.7</v>
      </c>
      <c r="N36" s="205">
        <f>ROUND('1観光消費時系列'!N36/'1観光消費時系列'!N$4*100,1)</f>
        <v>1.7</v>
      </c>
      <c r="O36" s="205">
        <f>ROUND('1観光消費時系列'!O36/'1観光消費時系列'!O$4*100,1)</f>
        <v>1.8</v>
      </c>
    </row>
    <row r="37" spans="1:15" x14ac:dyDescent="0.15">
      <c r="A37" s="200">
        <v>220</v>
      </c>
      <c r="B37" s="346" t="s">
        <v>139</v>
      </c>
      <c r="C37" s="363">
        <f>ROUND('1観光消費時系列'!C37/'1観光消費時系列'!C$4*100,1)</f>
        <v>0.6</v>
      </c>
      <c r="D37" s="350">
        <f>ROUND('1観光消費時系列'!D37/'1観光消費時系列'!D$4*100,1)</f>
        <v>0.6</v>
      </c>
      <c r="E37" s="350">
        <f>ROUND('1観光消費時系列'!E37/'1観光消費時系列'!E$4*100,1)</f>
        <v>0.6</v>
      </c>
      <c r="F37" s="350">
        <f>ROUND('1観光消費時系列'!F37/'1観光消費時系列'!F$4*100,1)</f>
        <v>0.6</v>
      </c>
      <c r="G37" s="350">
        <f>ROUND('1観光消費時系列'!G37/'1観光消費時系列'!G$4*100,1)</f>
        <v>0.6</v>
      </c>
      <c r="H37" s="350">
        <f>ROUND('1観光消費時系列'!H37/'1観光消費時系列'!H$4*100,1)</f>
        <v>0.6</v>
      </c>
      <c r="I37" s="350">
        <f>ROUND('1観光消費時系列'!I37/'1観光消費時系列'!I$4*100,1)</f>
        <v>0.6</v>
      </c>
      <c r="J37" s="205">
        <f>ROUND('1観光消費時系列'!J37/'1観光消費時系列'!J$4*100,1)</f>
        <v>0.5</v>
      </c>
      <c r="K37" s="205">
        <f>ROUND('1観光消費時系列'!K37/'1観光消費時系列'!K$4*100,1)</f>
        <v>0.6</v>
      </c>
      <c r="L37" s="205">
        <f>ROUND('1観光消費時系列'!L37/'1観光消費時系列'!L$4*100,1)</f>
        <v>0.8</v>
      </c>
      <c r="M37" s="205">
        <f>ROUND('1観光消費時系列'!M37/'1観光消費時系列'!M$4*100,1)</f>
        <v>1.1000000000000001</v>
      </c>
      <c r="N37" s="205">
        <f>ROUND('1観光消費時系列'!N37/'1観光消費時系列'!N$4*100,1)</f>
        <v>1.1000000000000001</v>
      </c>
      <c r="O37" s="205">
        <f>ROUND('1観光消費時系列'!O37/'1観光消費時系列'!O$4*100,1)</f>
        <v>1</v>
      </c>
    </row>
    <row r="38" spans="1:15" x14ac:dyDescent="0.15">
      <c r="A38" s="200">
        <v>228</v>
      </c>
      <c r="B38" s="346" t="s">
        <v>29</v>
      </c>
      <c r="C38" s="363">
        <f>ROUND('1観光消費時系列'!C38/'1観光消費時系列'!C$4*100,1)</f>
        <v>2.6</v>
      </c>
      <c r="D38" s="350">
        <f>ROUND('1観光消費時系列'!D38/'1観光消費時系列'!D$4*100,1)</f>
        <v>2.5</v>
      </c>
      <c r="E38" s="350">
        <f>ROUND('1観光消費時系列'!E38/'1観光消費時系列'!E$4*100,1)</f>
        <v>2.4</v>
      </c>
      <c r="F38" s="350">
        <f>ROUND('1観光消費時系列'!F38/'1観光消費時系列'!F$4*100,1)</f>
        <v>2.2999999999999998</v>
      </c>
      <c r="G38" s="350">
        <f>ROUND('1観光消費時系列'!G38/'1観光消費時系列'!G$4*100,1)</f>
        <v>2.4</v>
      </c>
      <c r="H38" s="350">
        <f>ROUND('1観光消費時系列'!H38/'1観光消費時系列'!H$4*100,1)</f>
        <v>2.2000000000000002</v>
      </c>
      <c r="I38" s="350">
        <f>ROUND('1観光消費時系列'!I38/'1観光消費時系列'!I$4*100,1)</f>
        <v>2.2999999999999998</v>
      </c>
      <c r="J38" s="205">
        <f>ROUND('1観光消費時系列'!J38/'1観光消費時系列'!J$4*100,1)</f>
        <v>2.2000000000000002</v>
      </c>
      <c r="K38" s="205">
        <f>ROUND('1観光消費時系列'!K38/'1観光消費時系列'!K$4*100,1)</f>
        <v>2.4</v>
      </c>
      <c r="L38" s="205">
        <f>ROUND('1観光消費時系列'!L38/'1観光消費時系列'!L$4*100,1)</f>
        <v>2.2000000000000002</v>
      </c>
      <c r="M38" s="205">
        <f>ROUND('1観光消費時系列'!M38/'1観光消費時系列'!M$4*100,1)</f>
        <v>2.6</v>
      </c>
      <c r="N38" s="205">
        <f>ROUND('1観光消費時系列'!N38/'1観光消費時系列'!N$4*100,1)</f>
        <v>2.6</v>
      </c>
      <c r="O38" s="205">
        <f>ROUND('1観光消費時系列'!O38/'1観光消費時系列'!O$4*100,1)</f>
        <v>2.2999999999999998</v>
      </c>
    </row>
    <row r="39" spans="1:15" x14ac:dyDescent="0.15">
      <c r="A39" s="200">
        <v>365</v>
      </c>
      <c r="B39" s="346" t="s">
        <v>282</v>
      </c>
      <c r="C39" s="363">
        <f>ROUND('1観光消費時系列'!C39/'1観光消費時系列'!C$4*100,1)</f>
        <v>0.6</v>
      </c>
      <c r="D39" s="350">
        <f>ROUND('1観光消費時系列'!D39/'1観光消費時系列'!D$4*100,1)</f>
        <v>0.6</v>
      </c>
      <c r="E39" s="350">
        <f>ROUND('1観光消費時系列'!E39/'1観光消費時系列'!E$4*100,1)</f>
        <v>0.7</v>
      </c>
      <c r="F39" s="350">
        <f>ROUND('1観光消費時系列'!F39/'1観光消費時系列'!F$4*100,1)</f>
        <v>0.7</v>
      </c>
      <c r="G39" s="350">
        <f>ROUND('1観光消費時系列'!G39/'1観光消費時系列'!G$4*100,1)</f>
        <v>0.7</v>
      </c>
      <c r="H39" s="350">
        <f>ROUND('1観光消費時系列'!H39/'1観光消費時系列'!H$4*100,1)</f>
        <v>0.7</v>
      </c>
      <c r="I39" s="350">
        <f>ROUND('1観光消費時系列'!I39/'1観光消費時系列'!I$4*100,1)</f>
        <v>0.7</v>
      </c>
      <c r="J39" s="205">
        <f>ROUND('1観光消費時系列'!J39/'1観光消費時系列'!J$4*100,1)</f>
        <v>0.6</v>
      </c>
      <c r="K39" s="205">
        <f>ROUND('1観光消費時系列'!K39/'1観光消費時系列'!K$4*100,1)</f>
        <v>0.6</v>
      </c>
      <c r="L39" s="205">
        <f>ROUND('1観光消費時系列'!L39/'1観光消費時系列'!L$4*100,1)</f>
        <v>0.6</v>
      </c>
      <c r="M39" s="205">
        <f>ROUND('1観光消費時系列'!M39/'1観光消費時系列'!M$4*100,1)</f>
        <v>0.8</v>
      </c>
      <c r="N39" s="205">
        <f>ROUND('1観光消費時系列'!N39/'1観光消費時系列'!N$4*100,1)</f>
        <v>0.7</v>
      </c>
      <c r="O39" s="205">
        <f>ROUND('1観光消費時系列'!O39/'1観光消費時系列'!O$4*100,1)</f>
        <v>0.6</v>
      </c>
    </row>
    <row r="40" spans="1:15" x14ac:dyDescent="0.15">
      <c r="A40" s="203"/>
      <c r="B40" s="346" t="s">
        <v>275</v>
      </c>
      <c r="C40" s="363">
        <f>ROUND('1観光消費時系列'!C40/'1観光消費時系列'!C$4*100,1)</f>
        <v>8.3000000000000007</v>
      </c>
      <c r="D40" s="350">
        <f>ROUND('1観光消費時系列'!D40/'1観光消費時系列'!D$4*100,1)</f>
        <v>9.6999999999999993</v>
      </c>
      <c r="E40" s="350">
        <f>ROUND('1観光消費時系列'!E40/'1観光消費時系列'!E$4*100,1)</f>
        <v>8.5</v>
      </c>
      <c r="F40" s="350">
        <f>ROUND('1観光消費時系列'!F40/'1観光消費時系列'!F$4*100,1)</f>
        <v>8.6999999999999993</v>
      </c>
      <c r="G40" s="350">
        <f>ROUND('1観光消費時系列'!G40/'1観光消費時系列'!G$4*100,1)</f>
        <v>7.5</v>
      </c>
      <c r="H40" s="350">
        <f>ROUND('1観光消費時系列'!H40/'1観光消費時系列'!H$4*100,1)</f>
        <v>10.4</v>
      </c>
      <c r="I40" s="350">
        <f>ROUND('1観光消費時系列'!I40/'1観光消費時系列'!I$4*100,1)</f>
        <v>9</v>
      </c>
      <c r="J40" s="205">
        <f>ROUND('1観光消費時系列'!J40/'1観光消費時系列'!J$4*100,1)</f>
        <v>8.1</v>
      </c>
      <c r="K40" s="205">
        <f>ROUND('1観光消費時系列'!K40/'1観光消費時系列'!K$4*100,1)</f>
        <v>8.6</v>
      </c>
      <c r="L40" s="205">
        <f>ROUND('1観光消費時系列'!L40/'1観光消費時系列'!L$4*100,1)</f>
        <v>7.8</v>
      </c>
      <c r="M40" s="205">
        <f>ROUND('1観光消費時系列'!M40/'1観光消費時系列'!M$4*100,1)</f>
        <v>6.1</v>
      </c>
      <c r="N40" s="205">
        <f>ROUND('1観光消費時系列'!N40/'1観光消費時系列'!N$4*100,1)</f>
        <v>7.2</v>
      </c>
      <c r="O40" s="205">
        <f>ROUND('1観光消費時系列'!O40/'1観光消費時系列'!O$4*100,1)</f>
        <v>8.9</v>
      </c>
    </row>
    <row r="41" spans="1:15" x14ac:dyDescent="0.15">
      <c r="A41" s="200">
        <v>201</v>
      </c>
      <c r="B41" s="346" t="s">
        <v>283</v>
      </c>
      <c r="C41" s="363">
        <f>ROUND('1観光消費時系列'!C41/'1観光消費時系列'!C$4*100,1)</f>
        <v>7.5</v>
      </c>
      <c r="D41" s="350">
        <f>ROUND('1観光消費時系列'!D41/'1観光消費時系列'!D$4*100,1)</f>
        <v>8.9</v>
      </c>
      <c r="E41" s="350">
        <f>ROUND('1観光消費時系列'!E41/'1観光消費時系列'!E$4*100,1)</f>
        <v>7.7</v>
      </c>
      <c r="F41" s="350">
        <f>ROUND('1観光消費時系列'!F41/'1観光消費時系列'!F$4*100,1)</f>
        <v>7.9</v>
      </c>
      <c r="G41" s="350">
        <f>ROUND('1観光消費時系列'!G41/'1観光消費時系列'!G$4*100,1)</f>
        <v>6.8</v>
      </c>
      <c r="H41" s="350">
        <f>ROUND('1観光消費時系列'!H41/'1観光消費時系列'!H$4*100,1)</f>
        <v>9.8000000000000007</v>
      </c>
      <c r="I41" s="350">
        <f>ROUND('1観光消費時系列'!I41/'1観光消費時系列'!I$4*100,1)</f>
        <v>8.3000000000000007</v>
      </c>
      <c r="J41" s="205">
        <f>ROUND('1観光消費時系列'!J41/'1観光消費時系列'!J$4*100,1)</f>
        <v>7.4</v>
      </c>
      <c r="K41" s="205">
        <f>ROUND('1観光消費時系列'!K41/'1観光消費時系列'!K$4*100,1)</f>
        <v>7.9</v>
      </c>
      <c r="L41" s="205">
        <f>ROUND('1観光消費時系列'!L41/'1観光消費時系列'!L$4*100,1)</f>
        <v>7</v>
      </c>
      <c r="M41" s="205">
        <f>ROUND('1観光消費時系列'!M41/'1観光消費時系列'!M$4*100,1)</f>
        <v>5</v>
      </c>
      <c r="N41" s="205">
        <f>ROUND('1観光消費時系列'!N41/'1観光消費時系列'!N$4*100,1)</f>
        <v>6</v>
      </c>
      <c r="O41" s="205">
        <f>ROUND('1観光消費時系列'!O41/'1観光消費時系列'!O$4*100,1)</f>
        <v>7.9</v>
      </c>
    </row>
    <row r="42" spans="1:15" x14ac:dyDescent="0.15">
      <c r="A42" s="200">
        <v>442</v>
      </c>
      <c r="B42" s="346" t="s">
        <v>284</v>
      </c>
      <c r="C42" s="363">
        <f>ROUND('1観光消費時系列'!C42/'1観光消費時系列'!C$4*100,1)</f>
        <v>0.1</v>
      </c>
      <c r="D42" s="350">
        <f>ROUND('1観光消費時系列'!D42/'1観光消費時系列'!D$4*100,1)</f>
        <v>0.1</v>
      </c>
      <c r="E42" s="350">
        <f>ROUND('1観光消費時系列'!E42/'1観光消費時系列'!E$4*100,1)</f>
        <v>0.1</v>
      </c>
      <c r="F42" s="350">
        <f>ROUND('1観光消費時系列'!F42/'1観光消費時系列'!F$4*100,1)</f>
        <v>0.1</v>
      </c>
      <c r="G42" s="350">
        <f>ROUND('1観光消費時系列'!G42/'1観光消費時系列'!G$4*100,1)</f>
        <v>0.1</v>
      </c>
      <c r="H42" s="350">
        <f>ROUND('1観光消費時系列'!H42/'1観光消費時系列'!H$4*100,1)</f>
        <v>0.1</v>
      </c>
      <c r="I42" s="350">
        <f>ROUND('1観光消費時系列'!I42/'1観光消費時系列'!I$4*100,1)</f>
        <v>0.1</v>
      </c>
      <c r="J42" s="205">
        <f>ROUND('1観光消費時系列'!J42/'1観光消費時系列'!J$4*100,1)</f>
        <v>0.1</v>
      </c>
      <c r="K42" s="205">
        <f>ROUND('1観光消費時系列'!K42/'1観光消費時系列'!K$4*100,1)</f>
        <v>0.1</v>
      </c>
      <c r="L42" s="205">
        <f>ROUND('1観光消費時系列'!L42/'1観光消費時系列'!L$4*100,1)</f>
        <v>0.1</v>
      </c>
      <c r="M42" s="205">
        <f>ROUND('1観光消費時系列'!M42/'1観光消費時系列'!M$4*100,1)</f>
        <v>0.1</v>
      </c>
      <c r="N42" s="205">
        <f>ROUND('1観光消費時系列'!N42/'1観光消費時系列'!N$4*100,1)</f>
        <v>0.1</v>
      </c>
      <c r="O42" s="205">
        <f>ROUND('1観光消費時系列'!O42/'1観光消費時系列'!O$4*100,1)</f>
        <v>0.1</v>
      </c>
    </row>
    <row r="43" spans="1:15" x14ac:dyDescent="0.15">
      <c r="A43" s="200">
        <v>443</v>
      </c>
      <c r="B43" s="346" t="s">
        <v>285</v>
      </c>
      <c r="C43" s="363">
        <f>ROUND('1観光消費時系列'!C43/'1観光消費時系列'!C$4*100,1)</f>
        <v>0.2</v>
      </c>
      <c r="D43" s="350">
        <f>ROUND('1観光消費時系列'!D43/'1観光消費時系列'!D$4*100,1)</f>
        <v>0.2</v>
      </c>
      <c r="E43" s="350">
        <f>ROUND('1観光消費時系列'!E43/'1観光消費時系列'!E$4*100,1)</f>
        <v>0.2</v>
      </c>
      <c r="F43" s="350">
        <f>ROUND('1観光消費時系列'!F43/'1観光消費時系列'!F$4*100,1)</f>
        <v>0.2</v>
      </c>
      <c r="G43" s="350">
        <f>ROUND('1観光消費時系列'!G43/'1観光消費時系列'!G$4*100,1)</f>
        <v>0.2</v>
      </c>
      <c r="H43" s="350">
        <f>ROUND('1観光消費時系列'!H43/'1観光消費時系列'!H$4*100,1)</f>
        <v>0.2</v>
      </c>
      <c r="I43" s="350">
        <f>ROUND('1観光消費時系列'!I43/'1観光消費時系列'!I$4*100,1)</f>
        <v>0.2</v>
      </c>
      <c r="J43" s="205">
        <f>ROUND('1観光消費時系列'!J43/'1観光消費時系列'!J$4*100,1)</f>
        <v>0.2</v>
      </c>
      <c r="K43" s="205">
        <f>ROUND('1観光消費時系列'!K43/'1観光消費時系列'!K$4*100,1)</f>
        <v>0.2</v>
      </c>
      <c r="L43" s="205">
        <f>ROUND('1観光消費時系列'!L43/'1観光消費時系列'!L$4*100,1)</f>
        <v>0.2</v>
      </c>
      <c r="M43" s="205">
        <f>ROUND('1観光消費時系列'!M43/'1観光消費時系列'!M$4*100,1)</f>
        <v>0.4</v>
      </c>
      <c r="N43" s="205">
        <f>ROUND('1観光消費時系列'!N43/'1観光消費時系列'!N$4*100,1)</f>
        <v>0.4</v>
      </c>
      <c r="O43" s="205">
        <f>ROUND('1観光消費時系列'!O43/'1観光消費時系列'!O$4*100,1)</f>
        <v>0.4</v>
      </c>
    </row>
    <row r="44" spans="1:15" x14ac:dyDescent="0.15">
      <c r="A44" s="200">
        <v>446</v>
      </c>
      <c r="B44" s="346" t="s">
        <v>286</v>
      </c>
      <c r="C44" s="363">
        <f>ROUND('1観光消費時系列'!C44/'1観光消費時系列'!C$4*100,1)</f>
        <v>0.5</v>
      </c>
      <c r="D44" s="350">
        <f>ROUND('1観光消費時系列'!D44/'1観光消費時系列'!D$4*100,1)</f>
        <v>0.5</v>
      </c>
      <c r="E44" s="350">
        <f>ROUND('1観光消費時系列'!E44/'1観光消費時系列'!E$4*100,1)</f>
        <v>0.5</v>
      </c>
      <c r="F44" s="350">
        <f>ROUND('1観光消費時系列'!F44/'1観光消費時系列'!F$4*100,1)</f>
        <v>0.4</v>
      </c>
      <c r="G44" s="350">
        <f>ROUND('1観光消費時系列'!G44/'1観光消費時系列'!G$4*100,1)</f>
        <v>0.4</v>
      </c>
      <c r="H44" s="350">
        <f>ROUND('1観光消費時系列'!H44/'1観光消費時系列'!H$4*100,1)</f>
        <v>0.4</v>
      </c>
      <c r="I44" s="350">
        <f>ROUND('1観光消費時系列'!I44/'1観光消費時系列'!I$4*100,1)</f>
        <v>0.4</v>
      </c>
      <c r="J44" s="205">
        <f>ROUND('1観光消費時系列'!J44/'1観光消費時系列'!J$4*100,1)</f>
        <v>0.4</v>
      </c>
      <c r="K44" s="205">
        <f>ROUND('1観光消費時系列'!K44/'1観光消費時系列'!K$4*100,1)</f>
        <v>0.5</v>
      </c>
      <c r="L44" s="205">
        <f>ROUND('1観光消費時系列'!L44/'1観光消費時系列'!L$4*100,1)</f>
        <v>0.4</v>
      </c>
      <c r="M44" s="205">
        <f>ROUND('1観光消費時系列'!M44/'1観光消費時系列'!M$4*100,1)</f>
        <v>0.7</v>
      </c>
      <c r="N44" s="205">
        <f>ROUND('1観光消費時系列'!N44/'1観光消費時系列'!N$4*100,1)</f>
        <v>0.7</v>
      </c>
      <c r="O44" s="205">
        <f>ROUND('1観光消費時系列'!O44/'1観光消費時系列'!O$4*100,1)</f>
        <v>0.5</v>
      </c>
    </row>
    <row r="45" spans="1:15" x14ac:dyDescent="0.15">
      <c r="A45" s="203"/>
      <c r="B45" s="346" t="s">
        <v>276</v>
      </c>
      <c r="C45" s="363">
        <f>ROUND('1観光消費時系列'!C45/'1観光消費時系列'!C$4*100,1)</f>
        <v>5.2</v>
      </c>
      <c r="D45" s="350">
        <f>ROUND('1観光消費時系列'!D45/'1観光消費時系列'!D$4*100,1)</f>
        <v>5.0999999999999996</v>
      </c>
      <c r="E45" s="350">
        <f>ROUND('1観光消費時系列'!E45/'1観光消費時系列'!E$4*100,1)</f>
        <v>5.0999999999999996</v>
      </c>
      <c r="F45" s="350">
        <f>ROUND('1観光消費時系列'!F45/'1観光消費時系列'!F$4*100,1)</f>
        <v>5</v>
      </c>
      <c r="G45" s="350">
        <f>ROUND('1観光消費時系列'!G45/'1観光消費時系列'!G$4*100,1)</f>
        <v>5</v>
      </c>
      <c r="H45" s="350">
        <f>ROUND('1観光消費時系列'!H45/'1観光消費時系列'!H$4*100,1)</f>
        <v>4.8</v>
      </c>
      <c r="I45" s="350">
        <f>ROUND('1観光消費時系列'!I45/'1観光消費時系列'!I$4*100,1)</f>
        <v>4.8</v>
      </c>
      <c r="J45" s="205">
        <f>ROUND('1観光消費時系列'!J45/'1観光消費時系列'!J$4*100,1)</f>
        <v>4.8</v>
      </c>
      <c r="K45" s="205">
        <f>ROUND('1観光消費時系列'!K45/'1観光消費時系列'!K$4*100,1)</f>
        <v>4.5999999999999996</v>
      </c>
      <c r="L45" s="205">
        <f>ROUND('1観光消費時系列'!L45/'1観光消費時系列'!L$4*100,1)</f>
        <v>4.7</v>
      </c>
      <c r="M45" s="205">
        <f>ROUND('1観光消費時系列'!M45/'1観光消費時系列'!M$4*100,1)</f>
        <v>5.0999999999999996</v>
      </c>
      <c r="N45" s="205">
        <f>ROUND('1観光消費時系列'!N45/'1観光消費時系列'!N$4*100,1)</f>
        <v>5.3</v>
      </c>
      <c r="O45" s="205">
        <f>ROUND('1観光消費時系列'!O45/'1観光消費時系列'!O$4*100,1)</f>
        <v>4.5999999999999996</v>
      </c>
    </row>
    <row r="46" spans="1:15" x14ac:dyDescent="0.15">
      <c r="A46" s="200">
        <v>208</v>
      </c>
      <c r="B46" s="346" t="s">
        <v>143</v>
      </c>
      <c r="C46" s="363">
        <f>ROUND('1観光消費時系列'!C46/'1観光消費時系列'!C$4*100,1)</f>
        <v>0.7</v>
      </c>
      <c r="D46" s="350">
        <f>ROUND('1観光消費時系列'!D46/'1観光消費時系列'!D$4*100,1)</f>
        <v>0.6</v>
      </c>
      <c r="E46" s="350">
        <f>ROUND('1観光消費時系列'!E46/'1観光消費時系列'!E$4*100,1)</f>
        <v>0.7</v>
      </c>
      <c r="F46" s="350">
        <f>ROUND('1観光消費時系列'!F46/'1観光消費時系列'!F$4*100,1)</f>
        <v>0.7</v>
      </c>
      <c r="G46" s="350">
        <f>ROUND('1観光消費時系列'!G46/'1観光消費時系列'!G$4*100,1)</f>
        <v>0.7</v>
      </c>
      <c r="H46" s="350">
        <f>ROUND('1観光消費時系列'!H46/'1観光消費時系列'!H$4*100,1)</f>
        <v>0.6</v>
      </c>
      <c r="I46" s="350">
        <f>ROUND('1観光消費時系列'!I46/'1観光消費時系列'!I$4*100,1)</f>
        <v>0.6</v>
      </c>
      <c r="J46" s="205">
        <f>ROUND('1観光消費時系列'!J46/'1観光消費時系列'!J$4*100,1)</f>
        <v>0.6</v>
      </c>
      <c r="K46" s="205">
        <f>ROUND('1観光消費時系列'!K46/'1観光消費時系列'!K$4*100,1)</f>
        <v>0.6</v>
      </c>
      <c r="L46" s="205">
        <f>ROUND('1観光消費時系列'!L46/'1観光消費時系列'!L$4*100,1)</f>
        <v>0.6</v>
      </c>
      <c r="M46" s="205">
        <f>ROUND('1観光消費時系列'!M46/'1観光消費時系列'!M$4*100,1)</f>
        <v>0.9</v>
      </c>
      <c r="N46" s="205">
        <f>ROUND('1観光消費時系列'!N46/'1観光消費時系列'!N$4*100,1)</f>
        <v>0.8</v>
      </c>
      <c r="O46" s="205">
        <f>ROUND('1観光消費時系列'!O46/'1観光消費時系列'!O$4*100,1)</f>
        <v>0.6</v>
      </c>
    </row>
    <row r="47" spans="1:15" x14ac:dyDescent="0.15">
      <c r="A47" s="200">
        <v>212</v>
      </c>
      <c r="B47" s="346" t="s">
        <v>287</v>
      </c>
      <c r="C47" s="363">
        <f>ROUND('1観光消費時系列'!C47/'1観光消費時系列'!C$4*100,1)</f>
        <v>1.4</v>
      </c>
      <c r="D47" s="350">
        <f>ROUND('1観光消費時系列'!D47/'1観光消費時系列'!D$4*100,1)</f>
        <v>1.4</v>
      </c>
      <c r="E47" s="350">
        <f>ROUND('1観光消費時系列'!E47/'1観光消費時系列'!E$4*100,1)</f>
        <v>1.4</v>
      </c>
      <c r="F47" s="350">
        <f>ROUND('1観光消費時系列'!F47/'1観光消費時系列'!F$4*100,1)</f>
        <v>1.4</v>
      </c>
      <c r="G47" s="350">
        <f>ROUND('1観光消費時系列'!G47/'1観光消費時系列'!G$4*100,1)</f>
        <v>1.5</v>
      </c>
      <c r="H47" s="350">
        <f>ROUND('1観光消費時系列'!H47/'1観光消費時系列'!H$4*100,1)</f>
        <v>1.5</v>
      </c>
      <c r="I47" s="350">
        <f>ROUND('1観光消費時系列'!I47/'1観光消費時系列'!I$4*100,1)</f>
        <v>1.5</v>
      </c>
      <c r="J47" s="205">
        <f>ROUND('1観光消費時系列'!J47/'1観光消費時系列'!J$4*100,1)</f>
        <v>1.4</v>
      </c>
      <c r="K47" s="205">
        <f>ROUND('1観光消費時系列'!K47/'1観光消費時系列'!K$4*100,1)</f>
        <v>1.4</v>
      </c>
      <c r="L47" s="205">
        <f>ROUND('1観光消費時系列'!L47/'1観光消費時系列'!L$4*100,1)</f>
        <v>1.5</v>
      </c>
      <c r="M47" s="205">
        <f>ROUND('1観光消費時系列'!M47/'1観光消費時系列'!M$4*100,1)</f>
        <v>1.6</v>
      </c>
      <c r="N47" s="205">
        <f>ROUND('1観光消費時系列'!N47/'1観光消費時系列'!N$4*100,1)</f>
        <v>1.7</v>
      </c>
      <c r="O47" s="205">
        <f>ROUND('1観光消費時系列'!O47/'1観光消費時系列'!O$4*100,1)</f>
        <v>1.6</v>
      </c>
    </row>
    <row r="48" spans="1:15" x14ac:dyDescent="0.15">
      <c r="A48" s="200">
        <v>227</v>
      </c>
      <c r="B48" s="346" t="s">
        <v>18</v>
      </c>
      <c r="C48" s="363">
        <f>ROUND('1観光消費時系列'!C48/'1観光消費時系列'!C$4*100,1)</f>
        <v>0.8</v>
      </c>
      <c r="D48" s="350">
        <f>ROUND('1観光消費時系列'!D48/'1観光消費時系列'!D$4*100,1)</f>
        <v>0.9</v>
      </c>
      <c r="E48" s="350">
        <f>ROUND('1観光消費時系列'!E48/'1観光消費時系列'!E$4*100,1)</f>
        <v>0.8</v>
      </c>
      <c r="F48" s="350">
        <f>ROUND('1観光消費時系列'!F48/'1観光消費時系列'!F$4*100,1)</f>
        <v>0.9</v>
      </c>
      <c r="G48" s="350">
        <f>ROUND('1観光消費時系列'!G48/'1観光消費時系列'!G$4*100,1)</f>
        <v>0.8</v>
      </c>
      <c r="H48" s="350">
        <f>ROUND('1観光消費時系列'!H48/'1観光消費時系列'!H$4*100,1)</f>
        <v>0.8</v>
      </c>
      <c r="I48" s="350">
        <f>ROUND('1観光消費時系列'!I48/'1観光消費時系列'!I$4*100,1)</f>
        <v>0.8</v>
      </c>
      <c r="J48" s="205">
        <f>ROUND('1観光消費時系列'!J48/'1観光消費時系列'!J$4*100,1)</f>
        <v>0.7</v>
      </c>
      <c r="K48" s="205">
        <f>ROUND('1観光消費時系列'!K48/'1観光消費時系列'!K$4*100,1)</f>
        <v>0.7</v>
      </c>
      <c r="L48" s="205">
        <f>ROUND('1観光消費時系列'!L48/'1観光消費時系列'!L$4*100,1)</f>
        <v>0.6</v>
      </c>
      <c r="M48" s="205">
        <f>ROUND('1観光消費時系列'!M48/'1観光消費時系列'!M$4*100,1)</f>
        <v>0.8</v>
      </c>
      <c r="N48" s="205">
        <f>ROUND('1観光消費時系列'!N48/'1観光消費時系列'!N$4*100,1)</f>
        <v>0.8</v>
      </c>
      <c r="O48" s="205">
        <f>ROUND('1観光消費時系列'!O48/'1観光消費時系列'!O$4*100,1)</f>
        <v>0.6</v>
      </c>
    </row>
    <row r="49" spans="1:15" x14ac:dyDescent="0.15">
      <c r="A49" s="200">
        <v>229</v>
      </c>
      <c r="B49" s="346" t="s">
        <v>20</v>
      </c>
      <c r="C49" s="363">
        <f>ROUND('1観光消費時系列'!C49/'1観光消費時系列'!C$4*100,1)</f>
        <v>1.3</v>
      </c>
      <c r="D49" s="350">
        <f>ROUND('1観光消費時系列'!D49/'1観光消費時系列'!D$4*100,1)</f>
        <v>1.2</v>
      </c>
      <c r="E49" s="350">
        <f>ROUND('1観光消費時系列'!E49/'1観光消費時系列'!E$4*100,1)</f>
        <v>1.2</v>
      </c>
      <c r="F49" s="350">
        <f>ROUND('1観光消費時系列'!F49/'1観光消費時系列'!F$4*100,1)</f>
        <v>1.2</v>
      </c>
      <c r="G49" s="350">
        <f>ROUND('1観光消費時系列'!G49/'1観光消費時系列'!G$4*100,1)</f>
        <v>1.2</v>
      </c>
      <c r="H49" s="350">
        <f>ROUND('1観光消費時系列'!H49/'1観光消費時系列'!H$4*100,1)</f>
        <v>1.1000000000000001</v>
      </c>
      <c r="I49" s="350">
        <f>ROUND('1観光消費時系列'!I49/'1観光消費時系列'!I$4*100,1)</f>
        <v>1.2</v>
      </c>
      <c r="J49" s="205">
        <f>ROUND('1観光消費時系列'!J49/'1観光消費時系列'!J$4*100,1)</f>
        <v>1.2</v>
      </c>
      <c r="K49" s="205">
        <f>ROUND('1観光消費時系列'!K49/'1観光消費時系列'!K$4*100,1)</f>
        <v>1.1000000000000001</v>
      </c>
      <c r="L49" s="205">
        <f>ROUND('1観光消費時系列'!L49/'1観光消費時系列'!L$4*100,1)</f>
        <v>1.1000000000000001</v>
      </c>
      <c r="M49" s="205">
        <f>ROUND('1観光消費時系列'!M49/'1観光消費時系列'!M$4*100,1)</f>
        <v>1</v>
      </c>
      <c r="N49" s="205">
        <f>ROUND('1観光消費時系列'!N49/'1観光消費時系列'!N$4*100,1)</f>
        <v>1.1000000000000001</v>
      </c>
      <c r="O49" s="205">
        <f>ROUND('1観光消費時系列'!O49/'1観光消費時系列'!O$4*100,1)</f>
        <v>1.1000000000000001</v>
      </c>
    </row>
    <row r="50" spans="1:15" x14ac:dyDescent="0.15">
      <c r="A50" s="200">
        <v>464</v>
      </c>
      <c r="B50" s="346" t="s">
        <v>146</v>
      </c>
      <c r="C50" s="363">
        <f>ROUND('1観光消費時系列'!C50/'1観光消費時系列'!C$4*100,1)</f>
        <v>0.2</v>
      </c>
      <c r="D50" s="350">
        <f>ROUND('1観光消費時系列'!D50/'1観光消費時系列'!D$4*100,1)</f>
        <v>0.1</v>
      </c>
      <c r="E50" s="350">
        <f>ROUND('1観光消費時系列'!E50/'1観光消費時系列'!E$4*100,1)</f>
        <v>0.1</v>
      </c>
      <c r="F50" s="350">
        <f>ROUND('1観光消費時系列'!F50/'1観光消費時系列'!F$4*100,1)</f>
        <v>0.1</v>
      </c>
      <c r="G50" s="350">
        <f>ROUND('1観光消費時系列'!G50/'1観光消費時系列'!G$4*100,1)</f>
        <v>0.1</v>
      </c>
      <c r="H50" s="350">
        <f>ROUND('1観光消費時系列'!H50/'1観光消費時系列'!H$4*100,1)</f>
        <v>0.1</v>
      </c>
      <c r="I50" s="350">
        <f>ROUND('1観光消費時系列'!I50/'1観光消費時系列'!I$4*100,1)</f>
        <v>0.1</v>
      </c>
      <c r="J50" s="205">
        <f>ROUND('1観光消費時系列'!J50/'1観光消費時系列'!J$4*100,1)</f>
        <v>0.1</v>
      </c>
      <c r="K50" s="205">
        <f>ROUND('1観光消費時系列'!K50/'1観光消費時系列'!K$4*100,1)</f>
        <v>0.1</v>
      </c>
      <c r="L50" s="205">
        <f>ROUND('1観光消費時系列'!L50/'1観光消費時系列'!L$4*100,1)</f>
        <v>0.1</v>
      </c>
      <c r="M50" s="205">
        <f>ROUND('1観光消費時系列'!M50/'1観光消費時系列'!M$4*100,1)</f>
        <v>0.1</v>
      </c>
      <c r="N50" s="205">
        <f>ROUND('1観光消費時系列'!N50/'1観光消費時系列'!N$4*100,1)</f>
        <v>0.1</v>
      </c>
      <c r="O50" s="205">
        <f>ROUND('1観光消費時系列'!O50/'1観光消費時系列'!O$4*100,1)</f>
        <v>0.1</v>
      </c>
    </row>
    <row r="51" spans="1:15" x14ac:dyDescent="0.15">
      <c r="A51" s="200">
        <v>481</v>
      </c>
      <c r="B51" s="346" t="s">
        <v>147</v>
      </c>
      <c r="C51" s="363">
        <f>ROUND('1観光消費時系列'!C51/'1観光消費時系列'!C$4*100,1)</f>
        <v>0.3</v>
      </c>
      <c r="D51" s="350">
        <f>ROUND('1観光消費時系列'!D51/'1観光消費時系列'!D$4*100,1)</f>
        <v>0.3</v>
      </c>
      <c r="E51" s="350">
        <f>ROUND('1観光消費時系列'!E51/'1観光消費時系列'!E$4*100,1)</f>
        <v>0.2</v>
      </c>
      <c r="F51" s="350">
        <f>ROUND('1観光消費時系列'!F51/'1観光消費時系列'!F$4*100,1)</f>
        <v>0.2</v>
      </c>
      <c r="G51" s="350">
        <f>ROUND('1観光消費時系列'!G51/'1観光消費時系列'!G$4*100,1)</f>
        <v>0.2</v>
      </c>
      <c r="H51" s="350">
        <f>ROUND('1観光消費時系列'!H51/'1観光消費時系列'!H$4*100,1)</f>
        <v>0.2</v>
      </c>
      <c r="I51" s="350">
        <f>ROUND('1観光消費時系列'!I51/'1観光消費時系列'!I$4*100,1)</f>
        <v>0.2</v>
      </c>
      <c r="J51" s="205">
        <f>ROUND('1観光消費時系列'!J51/'1観光消費時系列'!J$4*100,1)</f>
        <v>0.2</v>
      </c>
      <c r="K51" s="205">
        <f>ROUND('1観光消費時系列'!K51/'1観光消費時系列'!K$4*100,1)</f>
        <v>0.2</v>
      </c>
      <c r="L51" s="205">
        <f>ROUND('1観光消費時系列'!L51/'1観光消費時系列'!L$4*100,1)</f>
        <v>0.2</v>
      </c>
      <c r="M51" s="205">
        <f>ROUND('1観光消費時系列'!M51/'1観光消費時系列'!M$4*100,1)</f>
        <v>0.1</v>
      </c>
      <c r="N51" s="205">
        <f>ROUND('1観光消費時系列'!N51/'1観光消費時系列'!N$4*100,1)</f>
        <v>0.2</v>
      </c>
      <c r="O51" s="205">
        <f>ROUND('1観光消費時系列'!O51/'1観光消費時系列'!O$4*100,1)</f>
        <v>0.1</v>
      </c>
    </row>
    <row r="52" spans="1:15" x14ac:dyDescent="0.15">
      <c r="A52" s="200">
        <v>501</v>
      </c>
      <c r="B52" s="346" t="s">
        <v>148</v>
      </c>
      <c r="C52" s="363">
        <f>ROUND('1観光消費時系列'!C52/'1観光消費時系列'!C$4*100,1)</f>
        <v>0.5</v>
      </c>
      <c r="D52" s="350">
        <f>ROUND('1観光消費時系列'!D52/'1観光消費時系列'!D$4*100,1)</f>
        <v>0.5</v>
      </c>
      <c r="E52" s="350">
        <f>ROUND('1観光消費時系列'!E52/'1観光消費時系列'!E$4*100,1)</f>
        <v>0.5</v>
      </c>
      <c r="F52" s="350">
        <f>ROUND('1観光消費時系列'!F52/'1観光消費時系列'!F$4*100,1)</f>
        <v>0.5</v>
      </c>
      <c r="G52" s="350">
        <f>ROUND('1観光消費時系列'!G52/'1観光消費時系列'!G$4*100,1)</f>
        <v>0.5</v>
      </c>
      <c r="H52" s="350">
        <f>ROUND('1観光消費時系列'!H52/'1観光消費時系列'!H$4*100,1)</f>
        <v>0.5</v>
      </c>
      <c r="I52" s="350">
        <f>ROUND('1観光消費時系列'!I52/'1観光消費時系列'!I$4*100,1)</f>
        <v>0.5</v>
      </c>
      <c r="J52" s="205">
        <f>ROUND('1観光消費時系列'!J52/'1観光消費時系列'!J$4*100,1)</f>
        <v>0.5</v>
      </c>
      <c r="K52" s="205">
        <f>ROUND('1観光消費時系列'!K52/'1観光消費時系列'!K$4*100,1)</f>
        <v>0.5</v>
      </c>
      <c r="L52" s="205">
        <f>ROUND('1観光消費時系列'!L52/'1観光消費時系列'!L$4*100,1)</f>
        <v>0.5</v>
      </c>
      <c r="M52" s="205">
        <f>ROUND('1観光消費時系列'!M52/'1観光消費時系列'!M$4*100,1)</f>
        <v>0.5</v>
      </c>
      <c r="N52" s="205">
        <f>ROUND('1観光消費時系列'!N52/'1観光消費時系列'!N$4*100,1)</f>
        <v>0.5</v>
      </c>
      <c r="O52" s="205">
        <f>ROUND('1観光消費時系列'!O52/'1観光消費時系列'!O$4*100,1)</f>
        <v>0.5</v>
      </c>
    </row>
    <row r="53" spans="1:15" x14ac:dyDescent="0.15">
      <c r="A53" s="203"/>
      <c r="B53" s="346" t="s">
        <v>277</v>
      </c>
      <c r="C53" s="363">
        <f>ROUND('1観光消費時系列'!C53/'1観光消費時系列'!C$4*100,1)</f>
        <v>8.3000000000000007</v>
      </c>
      <c r="D53" s="350">
        <f>ROUND('1観光消費時系列'!D53/'1観光消費時系列'!D$4*100,1)</f>
        <v>8.6</v>
      </c>
      <c r="E53" s="350">
        <f>ROUND('1観光消費時系列'!E53/'1観光消費時系列'!E$4*100,1)</f>
        <v>9.6999999999999993</v>
      </c>
      <c r="F53" s="350">
        <f>ROUND('1観光消費時系列'!F53/'1観光消費時系列'!F$4*100,1)</f>
        <v>9.8000000000000007</v>
      </c>
      <c r="G53" s="350">
        <f>ROUND('1観光消費時系列'!G53/'1観光消費時系列'!G$4*100,1)</f>
        <v>10.1</v>
      </c>
      <c r="H53" s="350">
        <f>ROUND('1観光消費時系列'!H53/'1観光消費時系列'!H$4*100,1)</f>
        <v>9.3000000000000007</v>
      </c>
      <c r="I53" s="350">
        <f>ROUND('1観光消費時系列'!I53/'1観光消費時系列'!I$4*100,1)</f>
        <v>9.5</v>
      </c>
      <c r="J53" s="205">
        <f>ROUND('1観光消費時系列'!J53/'1観光消費時系列'!J$4*100,1)</f>
        <v>9.3000000000000007</v>
      </c>
      <c r="K53" s="205">
        <f>ROUND('1観光消費時系列'!K53/'1観光消費時系列'!K$4*100,1)</f>
        <v>9.4</v>
      </c>
      <c r="L53" s="205">
        <f>ROUND('1観光消費時系列'!L53/'1観光消費時系列'!L$4*100,1)</f>
        <v>9</v>
      </c>
      <c r="M53" s="205">
        <f>ROUND('1観光消費時系列'!M53/'1観光消費時系列'!M$4*100,1)</f>
        <v>9.5</v>
      </c>
      <c r="N53" s="205">
        <f>ROUND('1観光消費時系列'!N53/'1観光消費時系列'!N$4*100,1)</f>
        <v>8.8000000000000007</v>
      </c>
      <c r="O53" s="205">
        <f>ROUND('1観光消費時系列'!O53/'1観光消費時系列'!O$4*100,1)</f>
        <v>8.6999999999999993</v>
      </c>
    </row>
    <row r="54" spans="1:15" x14ac:dyDescent="0.15">
      <c r="A54" s="202">
        <v>209</v>
      </c>
      <c r="B54" s="346" t="s">
        <v>288</v>
      </c>
      <c r="C54" s="363">
        <f>ROUND('1観光消費時系列'!C54/'1観光消費時系列'!C$4*100,1)</f>
        <v>4.3</v>
      </c>
      <c r="D54" s="350">
        <f>ROUND('1観光消費時系列'!D54/'1観光消費時系列'!D$4*100,1)</f>
        <v>4.7</v>
      </c>
      <c r="E54" s="350">
        <f>ROUND('1観光消費時系列'!E54/'1観光消費時系列'!E$4*100,1)</f>
        <v>4.5999999999999996</v>
      </c>
      <c r="F54" s="350">
        <f>ROUND('1観光消費時系列'!F54/'1観光消費時系列'!F$4*100,1)</f>
        <v>4.4000000000000004</v>
      </c>
      <c r="G54" s="350">
        <f>ROUND('1観光消費時系列'!G54/'1観光消費時系列'!G$4*100,1)</f>
        <v>4.8</v>
      </c>
      <c r="H54" s="350">
        <f>ROUND('1観光消費時系列'!H54/'1観光消費時系列'!H$4*100,1)</f>
        <v>4.4000000000000004</v>
      </c>
      <c r="I54" s="350">
        <f>ROUND('1観光消費時系列'!I54/'1観光消費時系列'!I$4*100,1)</f>
        <v>4.4000000000000004</v>
      </c>
      <c r="J54" s="205">
        <f>ROUND('1観光消費時系列'!J54/'1観光消費時系列'!J$4*100,1)</f>
        <v>4.3</v>
      </c>
      <c r="K54" s="205">
        <f>ROUND('1観光消費時系列'!K54/'1観光消費時系列'!K$4*100,1)</f>
        <v>4.4000000000000004</v>
      </c>
      <c r="L54" s="205">
        <f>ROUND('1観光消費時系列'!L54/'1観光消費時系列'!L$4*100,1)</f>
        <v>4.4000000000000004</v>
      </c>
      <c r="M54" s="205">
        <f>ROUND('1観光消費時系列'!M54/'1観光消費時系列'!M$4*100,1)</f>
        <v>4.3</v>
      </c>
      <c r="N54" s="205">
        <f>ROUND('1観光消費時系列'!N54/'1観光消費時系列'!N$4*100,1)</f>
        <v>4.0999999999999996</v>
      </c>
      <c r="O54" s="205">
        <f>ROUND('1観光消費時系列'!O54/'1観光消費時系列'!O$4*100,1)</f>
        <v>4.2</v>
      </c>
    </row>
    <row r="55" spans="1:15" x14ac:dyDescent="0.15">
      <c r="A55" s="200">
        <v>222</v>
      </c>
      <c r="B55" s="346" t="s">
        <v>289</v>
      </c>
      <c r="C55" s="363">
        <f>ROUND('1観光消費時系列'!C55/'1観光消費時系列'!C$4*100,1)</f>
        <v>1</v>
      </c>
      <c r="D55" s="350">
        <f>ROUND('1観光消費時系列'!D55/'1観光消費時系列'!D$4*100,1)</f>
        <v>0.9</v>
      </c>
      <c r="E55" s="350">
        <f>ROUND('1観光消費時系列'!E55/'1観光消費時系列'!E$4*100,1)</f>
        <v>1.1000000000000001</v>
      </c>
      <c r="F55" s="350">
        <f>ROUND('1観光消費時系列'!F55/'1観光消費時系列'!F$4*100,1)</f>
        <v>1.2</v>
      </c>
      <c r="G55" s="350">
        <f>ROUND('1観光消費時系列'!G55/'1観光消費時系列'!G$4*100,1)</f>
        <v>1.1000000000000001</v>
      </c>
      <c r="H55" s="350">
        <f>ROUND('1観光消費時系列'!H55/'1観光消費時系列'!H$4*100,1)</f>
        <v>1</v>
      </c>
      <c r="I55" s="350">
        <f>ROUND('1観光消費時系列'!I55/'1観光消費時系列'!I$4*100,1)</f>
        <v>1.1000000000000001</v>
      </c>
      <c r="J55" s="205">
        <f>ROUND('1観光消費時系列'!J55/'1観光消費時系列'!J$4*100,1)</f>
        <v>1.1000000000000001</v>
      </c>
      <c r="K55" s="205">
        <f>ROUND('1観光消費時系列'!K55/'1観光消費時系列'!K$4*100,1)</f>
        <v>1</v>
      </c>
      <c r="L55" s="205">
        <f>ROUND('1観光消費時系列'!L55/'1観光消費時系列'!L$4*100,1)</f>
        <v>0.9</v>
      </c>
      <c r="M55" s="205">
        <f>ROUND('1観光消費時系列'!M55/'1観光消費時系列'!M$4*100,1)</f>
        <v>0.8</v>
      </c>
      <c r="N55" s="205">
        <f>ROUND('1観光消費時系列'!N55/'1観光消費時系列'!N$4*100,1)</f>
        <v>0.8</v>
      </c>
      <c r="O55" s="205">
        <f>ROUND('1観光消費時系列'!O55/'1観光消費時系列'!O$4*100,1)</f>
        <v>0.9</v>
      </c>
    </row>
    <row r="56" spans="1:15" x14ac:dyDescent="0.15">
      <c r="A56" s="200">
        <v>225</v>
      </c>
      <c r="B56" s="346" t="s">
        <v>11</v>
      </c>
      <c r="C56" s="363">
        <f>ROUND('1観光消費時系列'!C56/'1観光消費時系列'!C$4*100,1)</f>
        <v>0.7</v>
      </c>
      <c r="D56" s="350">
        <f>ROUND('1観光消費時系列'!D56/'1観光消費時系列'!D$4*100,1)</f>
        <v>0.7</v>
      </c>
      <c r="E56" s="350">
        <f>ROUND('1観光消費時系列'!E56/'1観光消費時系列'!E$4*100,1)</f>
        <v>1.3</v>
      </c>
      <c r="F56" s="350">
        <f>ROUND('1観光消費時系列'!F56/'1観光消費時系列'!F$4*100,1)</f>
        <v>1.6</v>
      </c>
      <c r="G56" s="350">
        <f>ROUND('1観光消費時系列'!G56/'1観光消費時系列'!G$4*100,1)</f>
        <v>1.6</v>
      </c>
      <c r="H56" s="350">
        <f>ROUND('1観光消費時系列'!H56/'1観光消費時系列'!H$4*100,1)</f>
        <v>1.4</v>
      </c>
      <c r="I56" s="350">
        <f>ROUND('1観光消費時系列'!I56/'1観光消費時系列'!I$4*100,1)</f>
        <v>1.4</v>
      </c>
      <c r="J56" s="205">
        <f>ROUND('1観光消費時系列'!J56/'1観光消費時系列'!J$4*100,1)</f>
        <v>1.3</v>
      </c>
      <c r="K56" s="205">
        <f>ROUND('1観光消費時系列'!K56/'1観光消費時系列'!K$4*100,1)</f>
        <v>1.3</v>
      </c>
      <c r="L56" s="205">
        <f>ROUND('1観光消費時系列'!L56/'1観光消費時系列'!L$4*100,1)</f>
        <v>1.3</v>
      </c>
      <c r="M56" s="205">
        <f>ROUND('1観光消費時系列'!M56/'1観光消費時系列'!M$4*100,1)</f>
        <v>1.4</v>
      </c>
      <c r="N56" s="205">
        <f>ROUND('1観光消費時系列'!N56/'1観光消費時系列'!N$4*100,1)</f>
        <v>1.3</v>
      </c>
      <c r="O56" s="205">
        <f>ROUND('1観光消費時系列'!O56/'1観光消費時系列'!O$4*100,1)</f>
        <v>1.3</v>
      </c>
    </row>
    <row r="57" spans="1:15" x14ac:dyDescent="0.15">
      <c r="A57" s="200">
        <v>585</v>
      </c>
      <c r="B57" s="346" t="s">
        <v>290</v>
      </c>
      <c r="C57" s="363">
        <f>ROUND('1観光消費時系列'!C57/'1観光消費時系列'!C$4*100,1)</f>
        <v>1.3</v>
      </c>
      <c r="D57" s="350">
        <f>ROUND('1観光消費時系列'!D57/'1観光消費時系列'!D$4*100,1)</f>
        <v>1.4</v>
      </c>
      <c r="E57" s="350">
        <f>ROUND('1観光消費時系列'!E57/'1観光消費時系列'!E$4*100,1)</f>
        <v>1.5</v>
      </c>
      <c r="F57" s="350">
        <f>ROUND('1観光消費時系列'!F57/'1観光消費時系列'!F$4*100,1)</f>
        <v>1.5</v>
      </c>
      <c r="G57" s="350">
        <f>ROUND('1観光消費時系列'!G57/'1観光消費時系列'!G$4*100,1)</f>
        <v>1.5</v>
      </c>
      <c r="H57" s="350">
        <f>ROUND('1観光消費時系列'!H57/'1観光消費時系列'!H$4*100,1)</f>
        <v>1.4</v>
      </c>
      <c r="I57" s="350">
        <f>ROUND('1観光消費時系列'!I57/'1観光消費時系列'!I$4*100,1)</f>
        <v>1.5</v>
      </c>
      <c r="J57" s="205">
        <f>ROUND('1観光消費時系列'!J57/'1観光消費時系列'!J$4*100,1)</f>
        <v>1.4</v>
      </c>
      <c r="K57" s="205">
        <f>ROUND('1観光消費時系列'!K57/'1観光消費時系列'!K$4*100,1)</f>
        <v>1.5</v>
      </c>
      <c r="L57" s="205">
        <f>ROUND('1観光消費時系列'!L57/'1観光消費時系列'!L$4*100,1)</f>
        <v>1.3</v>
      </c>
      <c r="M57" s="205">
        <f>ROUND('1観光消費時系列'!M57/'1観光消費時系列'!M$4*100,1)</f>
        <v>1.8</v>
      </c>
      <c r="N57" s="205">
        <f>ROUND('1観光消費時系列'!N57/'1観光消費時系列'!N$4*100,1)</f>
        <v>1.5</v>
      </c>
      <c r="O57" s="205">
        <f>ROUND('1観光消費時系列'!O57/'1観光消費時系列'!O$4*100,1)</f>
        <v>1.3</v>
      </c>
    </row>
    <row r="58" spans="1:15" x14ac:dyDescent="0.15">
      <c r="A58" s="200">
        <v>586</v>
      </c>
      <c r="B58" s="346" t="s">
        <v>291</v>
      </c>
      <c r="C58" s="363">
        <f>ROUND('1観光消費時系列'!C58/'1観光消費時系列'!C$4*100,1)</f>
        <v>1</v>
      </c>
      <c r="D58" s="350">
        <f>ROUND('1観光消費時系列'!D58/'1観光消費時系列'!D$4*100,1)</f>
        <v>1</v>
      </c>
      <c r="E58" s="350">
        <f>ROUND('1観光消費時系列'!E58/'1観光消費時系列'!E$4*100,1)</f>
        <v>1.1000000000000001</v>
      </c>
      <c r="F58" s="350">
        <f>ROUND('1観光消費時系列'!F58/'1観光消費時系列'!F$4*100,1)</f>
        <v>1.1000000000000001</v>
      </c>
      <c r="G58" s="350">
        <f>ROUND('1観光消費時系列'!G58/'1観光消費時系列'!G$4*100,1)</f>
        <v>1.1000000000000001</v>
      </c>
      <c r="H58" s="350">
        <f>ROUND('1観光消費時系列'!H58/'1観光消費時系列'!H$4*100,1)</f>
        <v>1.1000000000000001</v>
      </c>
      <c r="I58" s="350">
        <f>ROUND('1観光消費時系列'!I58/'1観光消費時系列'!I$4*100,1)</f>
        <v>1.1000000000000001</v>
      </c>
      <c r="J58" s="205">
        <f>ROUND('1観光消費時系列'!J58/'1観光消費時系列'!J$4*100,1)</f>
        <v>1.1000000000000001</v>
      </c>
      <c r="K58" s="205">
        <f>ROUND('1観光消費時系列'!K58/'1観光消費時系列'!K$4*100,1)</f>
        <v>1.1000000000000001</v>
      </c>
      <c r="L58" s="205">
        <f>ROUND('1観光消費時系列'!L58/'1観光消費時系列'!L$4*100,1)</f>
        <v>1</v>
      </c>
      <c r="M58" s="205">
        <f>ROUND('1観光消費時系列'!M58/'1観光消費時系列'!M$4*100,1)</f>
        <v>1.1000000000000001</v>
      </c>
      <c r="N58" s="205">
        <f>ROUND('1観光消費時系列'!N58/'1観光消費時系列'!N$4*100,1)</f>
        <v>1.1000000000000001</v>
      </c>
      <c r="O58" s="205">
        <f>ROUND('1観光消費時系列'!O58/'1観光消費時系列'!O$4*100,1)</f>
        <v>1</v>
      </c>
    </row>
    <row r="59" spans="1:15" x14ac:dyDescent="0.15">
      <c r="A59" s="203"/>
      <c r="B59" s="346" t="s">
        <v>278</v>
      </c>
      <c r="C59" s="363">
        <f>ROUND('1観光消費時系列'!C59/'1観光消費時系列'!C$4*100,1)</f>
        <v>3.2</v>
      </c>
      <c r="D59" s="350">
        <f>ROUND('1観光消費時系列'!D59/'1観光消費時系列'!D$4*100,1)</f>
        <v>3.2</v>
      </c>
      <c r="E59" s="350">
        <f>ROUND('1観光消費時系列'!E59/'1観光消費時系列'!E$4*100,1)</f>
        <v>3.2</v>
      </c>
      <c r="F59" s="350">
        <f>ROUND('1観光消費時系列'!F59/'1観光消費時系列'!F$4*100,1)</f>
        <v>3</v>
      </c>
      <c r="G59" s="350">
        <f>ROUND('1観光消費時系列'!G59/'1観光消費時系列'!G$4*100,1)</f>
        <v>2.9</v>
      </c>
      <c r="H59" s="350">
        <f>ROUND('1観光消費時系列'!H59/'1観光消費時系列'!H$4*100,1)</f>
        <v>2.8</v>
      </c>
      <c r="I59" s="350">
        <f>ROUND('1観光消費時系列'!I59/'1観光消費時系列'!I$4*100,1)</f>
        <v>2.9</v>
      </c>
      <c r="J59" s="205">
        <f>ROUND('1観光消費時系列'!J59/'1観光消費時系列'!J$4*100,1)</f>
        <v>2.9</v>
      </c>
      <c r="K59" s="205">
        <f>ROUND('1観光消費時系列'!K59/'1観光消費時系列'!K$4*100,1)</f>
        <v>3</v>
      </c>
      <c r="L59" s="205">
        <f>ROUND('1観光消費時系列'!L59/'1観光消費時系列'!L$4*100,1)</f>
        <v>3.3</v>
      </c>
      <c r="M59" s="205">
        <f>ROUND('1観光消費時系列'!M59/'1観光消費時系列'!M$4*100,1)</f>
        <v>3.8</v>
      </c>
      <c r="N59" s="205">
        <f>ROUND('1観光消費時系列'!N59/'1観光消費時系列'!N$4*100,1)</f>
        <v>4</v>
      </c>
      <c r="O59" s="205">
        <f>ROUND('1観光消費時系列'!O59/'1観光消費時系列'!O$4*100,1)</f>
        <v>3.4</v>
      </c>
    </row>
    <row r="60" spans="1:15" x14ac:dyDescent="0.15">
      <c r="A60" s="200">
        <v>221</v>
      </c>
      <c r="B60" s="346" t="s">
        <v>441</v>
      </c>
      <c r="C60" s="363">
        <f>ROUND('1観光消費時系列'!C60/'1観光消費時系列'!C$4*100,1)</f>
        <v>1.8</v>
      </c>
      <c r="D60" s="350">
        <f>ROUND('1観光消費時系列'!D60/'1観光消費時系列'!D$4*100,1)</f>
        <v>1.8</v>
      </c>
      <c r="E60" s="350">
        <f>ROUND('1観光消費時系列'!E60/'1観光消費時系列'!E$4*100,1)</f>
        <v>1.7</v>
      </c>
      <c r="F60" s="350">
        <f>ROUND('1観光消費時系列'!F60/'1観光消費時系列'!F$4*100,1)</f>
        <v>1.6</v>
      </c>
      <c r="G60" s="350">
        <f>ROUND('1観光消費時系列'!G60/'1観光消費時系列'!G$4*100,1)</f>
        <v>1.5</v>
      </c>
      <c r="H60" s="350">
        <f>ROUND('1観光消費時系列'!H60/'1観光消費時系列'!H$4*100,1)</f>
        <v>1.5</v>
      </c>
      <c r="I60" s="350">
        <f>ROUND('1観光消費時系列'!I60/'1観光消費時系列'!I$4*100,1)</f>
        <v>1.6</v>
      </c>
      <c r="J60" s="205">
        <f>ROUND('1観光消費時系列'!J60/'1観光消費時系列'!J$4*100,1)</f>
        <v>1.6</v>
      </c>
      <c r="K60" s="205">
        <f>ROUND('1観光消費時系列'!K60/'1観光消費時系列'!K$4*100,1)</f>
        <v>1.5</v>
      </c>
      <c r="L60" s="205">
        <f>ROUND('1観光消費時系列'!L60/'1観光消費時系列'!L$4*100,1)</f>
        <v>1.8</v>
      </c>
      <c r="M60" s="205">
        <f>ROUND('1観光消費時系列'!M60/'1観光消費時系列'!M$4*100,1)</f>
        <v>2.1</v>
      </c>
      <c r="N60" s="205">
        <f>ROUND('1観光消費時系列'!N60/'1観光消費時系列'!N$4*100,1)</f>
        <v>2.2999999999999998</v>
      </c>
      <c r="O60" s="205">
        <f>ROUND('1観光消費時系列'!O60/'1観光消費時系列'!O$4*100,1)</f>
        <v>1.9</v>
      </c>
    </row>
    <row r="61" spans="1:15" x14ac:dyDescent="0.15">
      <c r="A61" s="200">
        <v>223</v>
      </c>
      <c r="B61" s="346" t="s">
        <v>5</v>
      </c>
      <c r="C61" s="363">
        <f>ROUND('1観光消費時系列'!C61/'1観光消費時系列'!C$4*100,1)</f>
        <v>1.5</v>
      </c>
      <c r="D61" s="350">
        <f>ROUND('1観光消費時系列'!D61/'1観光消費時系列'!D$4*100,1)</f>
        <v>1.4</v>
      </c>
      <c r="E61" s="350">
        <f>ROUND('1観光消費時系列'!E61/'1観光消費時系列'!E$4*100,1)</f>
        <v>1.5</v>
      </c>
      <c r="F61" s="350">
        <f>ROUND('1観光消費時系列'!F61/'1観光消費時系列'!F$4*100,1)</f>
        <v>1.4</v>
      </c>
      <c r="G61" s="350">
        <f>ROUND('1観光消費時系列'!G61/'1観光消費時系列'!G$4*100,1)</f>
        <v>1.3</v>
      </c>
      <c r="H61" s="350">
        <f>ROUND('1観光消費時系列'!H61/'1観光消費時系列'!H$4*100,1)</f>
        <v>1.3</v>
      </c>
      <c r="I61" s="350">
        <f>ROUND('1観光消費時系列'!I61/'1観光消費時系列'!I$4*100,1)</f>
        <v>1.3</v>
      </c>
      <c r="J61" s="205">
        <f>ROUND('1観光消費時系列'!J61/'1観光消費時系列'!J$4*100,1)</f>
        <v>1.4</v>
      </c>
      <c r="K61" s="205">
        <f>ROUND('1観光消費時系列'!K61/'1観光消費時系列'!K$4*100,1)</f>
        <v>1.4</v>
      </c>
      <c r="L61" s="205">
        <f>ROUND('1観光消費時系列'!L61/'1観光消費時系列'!L$4*100,1)</f>
        <v>1.5</v>
      </c>
      <c r="M61" s="205">
        <f>ROUND('1観光消費時系列'!M61/'1観光消費時系列'!M$4*100,1)</f>
        <v>1.6</v>
      </c>
      <c r="N61" s="205">
        <f>ROUND('1観光消費時系列'!N61/'1観光消費時系列'!N$4*100,1)</f>
        <v>1.7</v>
      </c>
      <c r="O61" s="205">
        <f>ROUND('1観光消費時系列'!O61/'1観光消費時系列'!O$4*100,1)</f>
        <v>1.5</v>
      </c>
    </row>
    <row r="62" spans="1:15" x14ac:dyDescent="0.15">
      <c r="A62" s="203"/>
      <c r="B62" s="346" t="s">
        <v>279</v>
      </c>
      <c r="C62" s="363">
        <f>ROUND('1観光消費時系列'!C62/'1観光消費時系列'!C$4*100,1)</f>
        <v>9.6</v>
      </c>
      <c r="D62" s="350">
        <f>ROUND('1観光消費時系列'!D62/'1観光消費時系列'!D$4*100,1)</f>
        <v>9.1999999999999993</v>
      </c>
      <c r="E62" s="350">
        <f>ROUND('1観光消費時系列'!E62/'1観光消費時系列'!E$4*100,1)</f>
        <v>9.5</v>
      </c>
      <c r="F62" s="350">
        <f>ROUND('1観光消費時系列'!F62/'1観光消費時系列'!F$4*100,1)</f>
        <v>9</v>
      </c>
      <c r="G62" s="350">
        <f>ROUND('1観光消費時系列'!G62/'1観光消費時系列'!G$4*100,1)</f>
        <v>9.6999999999999993</v>
      </c>
      <c r="H62" s="350">
        <f>ROUND('1観光消費時系列'!H62/'1観光消費時系列'!H$4*100,1)</f>
        <v>9.9</v>
      </c>
      <c r="I62" s="350">
        <f>ROUND('1観光消費時系列'!I62/'1観光消費時系列'!I$4*100,1)</f>
        <v>9.6</v>
      </c>
      <c r="J62" s="205">
        <f>ROUND('1観光消費時系列'!J62/'1観光消費時系列'!J$4*100,1)</f>
        <v>9.5</v>
      </c>
      <c r="K62" s="205">
        <f>ROUND('1観光消費時系列'!K62/'1観光消費時系列'!K$4*100,1)</f>
        <v>9.3000000000000007</v>
      </c>
      <c r="L62" s="205">
        <f>ROUND('1観光消費時系列'!L62/'1観光消費時系列'!L$4*100,1)</f>
        <v>9.4</v>
      </c>
      <c r="M62" s="205">
        <f>ROUND('1観光消費時系列'!M62/'1観光消費時系列'!M$4*100,1)</f>
        <v>10.199999999999999</v>
      </c>
      <c r="N62" s="205">
        <f>ROUND('1観光消費時系列'!N62/'1観光消費時系列'!N$4*100,1)</f>
        <v>11.4</v>
      </c>
      <c r="O62" s="205">
        <f>ROUND('1観光消費時系列'!O62/'1観光消費時系列'!O$4*100,1)</f>
        <v>11</v>
      </c>
    </row>
    <row r="63" spans="1:15" x14ac:dyDescent="0.15">
      <c r="A63" s="200">
        <v>205</v>
      </c>
      <c r="B63" s="346" t="s">
        <v>155</v>
      </c>
      <c r="C63" s="363">
        <f>ROUND('1観光消費時系列'!C63/'1観光消費時系列'!C$4*100,1)</f>
        <v>1.9</v>
      </c>
      <c r="D63" s="350">
        <f>ROUND('1観光消費時系列'!D63/'1観光消費時系列'!D$4*100,1)</f>
        <v>2</v>
      </c>
      <c r="E63" s="350">
        <f>ROUND('1観光消費時系列'!E63/'1観光消費時系列'!E$4*100,1)</f>
        <v>2.1</v>
      </c>
      <c r="F63" s="350">
        <f>ROUND('1観光消費時系列'!F63/'1観光消費時系列'!F$4*100,1)</f>
        <v>1.9</v>
      </c>
      <c r="G63" s="350">
        <f>ROUND('1観光消費時系列'!G63/'1観光消費時系列'!G$4*100,1)</f>
        <v>2.1</v>
      </c>
      <c r="H63" s="350">
        <f>ROUND('1観光消費時系列'!H63/'1観光消費時系列'!H$4*100,1)</f>
        <v>2.1</v>
      </c>
      <c r="I63" s="350">
        <f>ROUND('1観光消費時系列'!I63/'1観光消費時系列'!I$4*100,1)</f>
        <v>2.1</v>
      </c>
      <c r="J63" s="205">
        <f>ROUND('1観光消費時系列'!J63/'1観光消費時系列'!J$4*100,1)</f>
        <v>2.2000000000000002</v>
      </c>
      <c r="K63" s="205">
        <f>ROUND('1観光消費時系列'!K63/'1観光消費時系列'!K$4*100,1)</f>
        <v>2.2000000000000002</v>
      </c>
      <c r="L63" s="205">
        <f>ROUND('1観光消費時系列'!L63/'1観光消費時系列'!L$4*100,1)</f>
        <v>2.2000000000000002</v>
      </c>
      <c r="M63" s="205">
        <f>ROUND('1観光消費時系列'!M63/'1観光消費時系列'!M$4*100,1)</f>
        <v>2.6</v>
      </c>
      <c r="N63" s="205">
        <f>ROUND('1観光消費時系列'!N63/'1観光消費時系列'!N$4*100,1)</f>
        <v>3.1</v>
      </c>
      <c r="O63" s="205">
        <f>ROUND('1観光消費時系列'!O63/'1観光消費時系列'!O$4*100,1)</f>
        <v>2.4</v>
      </c>
    </row>
    <row r="64" spans="1:15" x14ac:dyDescent="0.15">
      <c r="A64" s="200">
        <v>224</v>
      </c>
      <c r="B64" s="346" t="s">
        <v>3</v>
      </c>
      <c r="C64" s="363">
        <f>ROUND('1観光消費時系列'!C64/'1観光消費時系列'!C$4*100,1)</f>
        <v>3</v>
      </c>
      <c r="D64" s="350">
        <f>ROUND('1観光消費時系列'!D64/'1観光消費時系列'!D$4*100,1)</f>
        <v>2.9</v>
      </c>
      <c r="E64" s="350">
        <f>ROUND('1観光消費時系列'!E64/'1観光消費時系列'!E$4*100,1)</f>
        <v>3.1</v>
      </c>
      <c r="F64" s="350">
        <f>ROUND('1観光消費時系列'!F64/'1観光消費時系列'!F$4*100,1)</f>
        <v>2.9</v>
      </c>
      <c r="G64" s="350">
        <f>ROUND('1観光消費時系列'!G64/'1観光消費時系列'!G$4*100,1)</f>
        <v>2.5</v>
      </c>
      <c r="H64" s="350">
        <f>ROUND('1観光消費時系列'!H64/'1観光消費時系列'!H$4*100,1)</f>
        <v>2.5</v>
      </c>
      <c r="I64" s="350">
        <f>ROUND('1観光消費時系列'!I64/'1観光消費時系列'!I$4*100,1)</f>
        <v>2.6</v>
      </c>
      <c r="J64" s="205">
        <f>ROUND('1観光消費時系列'!J64/'1観光消費時系列'!J$4*100,1)</f>
        <v>2.5</v>
      </c>
      <c r="K64" s="205">
        <f>ROUND('1観光消費時系列'!K64/'1観光消費時系列'!K$4*100,1)</f>
        <v>2.2999999999999998</v>
      </c>
      <c r="L64" s="205">
        <f>ROUND('1観光消費時系列'!L64/'1観光消費時系列'!L$4*100,1)</f>
        <v>2.2999999999999998</v>
      </c>
      <c r="M64" s="205">
        <f>ROUND('1観光消費時系列'!M64/'1観光消費時系列'!M$4*100,1)</f>
        <v>2.2000000000000002</v>
      </c>
      <c r="N64" s="205">
        <f>ROUND('1観光消費時系列'!N64/'1観光消費時系列'!N$4*100,1)</f>
        <v>2.4</v>
      </c>
      <c r="O64" s="205">
        <f>ROUND('1観光消費時系列'!O64/'1観光消費時系列'!O$4*100,1)</f>
        <v>2.7</v>
      </c>
    </row>
    <row r="65" spans="1:15" x14ac:dyDescent="0.15">
      <c r="A65" s="204">
        <v>226</v>
      </c>
      <c r="B65" s="347" t="s">
        <v>1</v>
      </c>
      <c r="C65" s="364">
        <f>ROUND('1観光消費時系列'!C65/'1観光消費時系列'!C$4*100,1)</f>
        <v>4.5999999999999996</v>
      </c>
      <c r="D65" s="351">
        <f>ROUND('1観光消費時系列'!D65/'1観光消費時系列'!D$4*100,1)</f>
        <v>4.3</v>
      </c>
      <c r="E65" s="351">
        <f>ROUND('1観光消費時系列'!E65/'1観光消費時系列'!E$4*100,1)</f>
        <v>4.4000000000000004</v>
      </c>
      <c r="F65" s="351">
        <f>ROUND('1観光消費時系列'!F65/'1観光消費時系列'!F$4*100,1)</f>
        <v>4.2</v>
      </c>
      <c r="G65" s="351">
        <f>ROUND('1観光消費時系列'!G65/'1観光消費時系列'!G$4*100,1)</f>
        <v>5.2</v>
      </c>
      <c r="H65" s="351">
        <f>ROUND('1観光消費時系列'!H65/'1観光消費時系列'!H$4*100,1)</f>
        <v>5.2</v>
      </c>
      <c r="I65" s="351">
        <f>ROUND('1観光消費時系列'!I65/'1観光消費時系列'!I$4*100,1)</f>
        <v>4.9000000000000004</v>
      </c>
      <c r="J65" s="206">
        <f>ROUND('1観光消費時系列'!J65/'1観光消費時系列'!J$4*100,1)</f>
        <v>4.8</v>
      </c>
      <c r="K65" s="206">
        <f>ROUND('1観光消費時系列'!K65/'1観光消費時系列'!K$4*100,1)</f>
        <v>4.8</v>
      </c>
      <c r="L65" s="206">
        <f>ROUND('1観光消費時系列'!L65/'1観光消費時系列'!L$4*100,1)</f>
        <v>4.9000000000000004</v>
      </c>
      <c r="M65" s="206">
        <f>ROUND('1観光消費時系列'!M65/'1観光消費時系列'!M$4*100,1)</f>
        <v>5.4</v>
      </c>
      <c r="N65" s="206">
        <f>ROUND('1観光消費時系列'!N65/'1観光消費時系列'!N$4*100,1)</f>
        <v>5.8</v>
      </c>
      <c r="O65" s="206">
        <f>ROUND('1観光消費時系列'!O65/'1観光消費時系列'!O$4*100,1)</f>
        <v>5.9</v>
      </c>
    </row>
    <row r="66" spans="1:15" x14ac:dyDescent="0.15">
      <c r="A66" s="31" t="s">
        <v>2190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Q68"/>
  <sheetViews>
    <sheetView workbookViewId="0">
      <pane xSplit="2" ySplit="3" topLeftCell="E4" activePane="bottomRight" state="frozen"/>
      <selection pane="topRight" activeCell="C1" sqref="C1"/>
      <selection pane="bottomLeft" activeCell="A4" sqref="A4"/>
      <selection pane="bottomRight" activeCell="K2" sqref="K2"/>
    </sheetView>
  </sheetViews>
  <sheetFormatPr defaultColWidth="9" defaultRowHeight="13.5" x14ac:dyDescent="0.15"/>
  <cols>
    <col min="1" max="1" width="6.25" style="158" customWidth="1"/>
    <col min="2" max="2" width="11.5" style="158" customWidth="1"/>
    <col min="3" max="15" width="11" style="158" customWidth="1"/>
    <col min="16" max="16384" width="9" style="158"/>
  </cols>
  <sheetData>
    <row r="1" spans="1:17" x14ac:dyDescent="0.15">
      <c r="A1" s="156" t="s">
        <v>509</v>
      </c>
      <c r="B1" s="211"/>
      <c r="C1" s="31"/>
      <c r="D1" s="31"/>
      <c r="E1" s="31"/>
      <c r="G1" s="31"/>
      <c r="K1" s="407" t="str">
        <f>推計方法!H1</f>
        <v>2024.3.7修正</v>
      </c>
      <c r="L1" s="31"/>
      <c r="M1" s="159" t="s">
        <v>168</v>
      </c>
      <c r="N1" s="31"/>
      <c r="O1" s="31"/>
      <c r="P1" s="211"/>
    </row>
    <row r="2" spans="1:17" x14ac:dyDescent="0.15">
      <c r="A2" s="936" t="s">
        <v>320</v>
      </c>
      <c r="B2" s="944"/>
      <c r="C2" s="215"/>
      <c r="D2" s="157"/>
      <c r="E2" s="157"/>
      <c r="F2" s="157"/>
      <c r="G2" s="157"/>
      <c r="H2" s="157"/>
      <c r="I2" s="193" t="s">
        <v>318</v>
      </c>
      <c r="J2" s="193"/>
      <c r="K2" s="193"/>
      <c r="L2" s="193"/>
      <c r="M2" s="193"/>
      <c r="N2" s="193"/>
      <c r="O2" s="193"/>
      <c r="P2" s="157"/>
      <c r="Q2" s="393"/>
    </row>
    <row r="3" spans="1:17" x14ac:dyDescent="0.15">
      <c r="A3" s="938"/>
      <c r="B3" s="945"/>
      <c r="C3" s="196" t="s">
        <v>69</v>
      </c>
      <c r="D3" s="155" t="s">
        <v>70</v>
      </c>
      <c r="E3" s="155" t="s">
        <v>67</v>
      </c>
      <c r="F3" s="155" t="s">
        <v>61</v>
      </c>
      <c r="G3" s="155" t="s">
        <v>60</v>
      </c>
      <c r="H3" s="155" t="s">
        <v>59</v>
      </c>
      <c r="I3" s="92" t="s">
        <v>58</v>
      </c>
      <c r="J3" s="92" t="s">
        <v>392</v>
      </c>
      <c r="K3" s="92" t="s">
        <v>459</v>
      </c>
      <c r="L3" s="92" t="s">
        <v>462</v>
      </c>
      <c r="M3" s="92" t="s">
        <v>516</v>
      </c>
      <c r="N3" s="234" t="s">
        <v>2170</v>
      </c>
      <c r="O3" s="234" t="s">
        <v>2197</v>
      </c>
      <c r="P3" s="77" t="s">
        <v>2206</v>
      </c>
      <c r="Q3" s="449" t="s">
        <v>442</v>
      </c>
    </row>
    <row r="4" spans="1:17" x14ac:dyDescent="0.15">
      <c r="A4" s="202"/>
      <c r="B4" s="194" t="s">
        <v>270</v>
      </c>
      <c r="C4" s="216">
        <f>SUM(C5:C14)</f>
        <v>505078</v>
      </c>
      <c r="D4" s="190">
        <f t="shared" ref="D4:J4" si="0">SUM(D5:D14)</f>
        <v>489100</v>
      </c>
      <c r="E4" s="190">
        <f t="shared" si="0"/>
        <v>481808</v>
      </c>
      <c r="F4" s="190">
        <f t="shared" si="0"/>
        <v>500245</v>
      </c>
      <c r="G4" s="190">
        <f t="shared" si="0"/>
        <v>482077</v>
      </c>
      <c r="H4" s="190">
        <f t="shared" si="0"/>
        <v>560331</v>
      </c>
      <c r="I4" s="190">
        <f t="shared" si="0"/>
        <v>615409</v>
      </c>
      <c r="J4" s="190">
        <f t="shared" si="0"/>
        <v>644848</v>
      </c>
      <c r="K4" s="190">
        <f t="shared" ref="K4:L4" si="1">SUM(K5:K14)</f>
        <v>622492</v>
      </c>
      <c r="L4" s="190">
        <f t="shared" si="1"/>
        <v>704758</v>
      </c>
      <c r="M4" s="190">
        <f t="shared" ref="M4:N4" si="2">SUM(M5:M14)</f>
        <v>350558</v>
      </c>
      <c r="N4" s="190">
        <f t="shared" si="2"/>
        <v>425434</v>
      </c>
      <c r="O4" s="190">
        <f t="shared" ref="O4" si="3">SUM(O5:O14)</f>
        <v>600154</v>
      </c>
      <c r="P4" s="898">
        <f>ROUND((O4-N4)/N4*100,1)</f>
        <v>41.1</v>
      </c>
      <c r="Q4" s="899">
        <f>ROUND(O4/$O$4*100,1)</f>
        <v>100</v>
      </c>
    </row>
    <row r="5" spans="1:17" x14ac:dyDescent="0.15">
      <c r="A5" s="200"/>
      <c r="B5" s="194" t="s">
        <v>122</v>
      </c>
      <c r="C5" s="216">
        <f>C16</f>
        <v>135235</v>
      </c>
      <c r="D5" s="190">
        <f t="shared" ref="D5:J6" si="4">D16</f>
        <v>132554</v>
      </c>
      <c r="E5" s="190">
        <f t="shared" si="4"/>
        <v>134693</v>
      </c>
      <c r="F5" s="190">
        <f t="shared" si="4"/>
        <v>145362</v>
      </c>
      <c r="G5" s="190">
        <f t="shared" si="4"/>
        <v>142341</v>
      </c>
      <c r="H5" s="190">
        <f t="shared" si="4"/>
        <v>161703</v>
      </c>
      <c r="I5" s="190">
        <f t="shared" si="4"/>
        <v>179752</v>
      </c>
      <c r="J5" s="190">
        <f t="shared" si="4"/>
        <v>201193</v>
      </c>
      <c r="K5" s="190">
        <f t="shared" ref="K5:L5" si="5">K16</f>
        <v>176047</v>
      </c>
      <c r="L5" s="190">
        <f t="shared" si="5"/>
        <v>201357</v>
      </c>
      <c r="M5" s="190">
        <f t="shared" ref="M5:N5" si="6">M16</f>
        <v>83342</v>
      </c>
      <c r="N5" s="190">
        <f t="shared" si="6"/>
        <v>81249</v>
      </c>
      <c r="O5" s="190">
        <f t="shared" ref="O5" si="7">O16</f>
        <v>141642</v>
      </c>
      <c r="P5" s="359">
        <f t="shared" ref="P5:P65" si="8">ROUND((O5-N5)/N5*100,1)</f>
        <v>74.3</v>
      </c>
      <c r="Q5" s="900">
        <f t="shared" ref="Q5:Q65" si="9">ROUND(O5/$O$4*100,1)</f>
        <v>23.6</v>
      </c>
    </row>
    <row r="6" spans="1:17" x14ac:dyDescent="0.15">
      <c r="A6" s="201"/>
      <c r="B6" s="194" t="s">
        <v>271</v>
      </c>
      <c r="C6" s="216">
        <f>C17</f>
        <v>50256</v>
      </c>
      <c r="D6" s="190">
        <f t="shared" si="4"/>
        <v>46643</v>
      </c>
      <c r="E6" s="190">
        <f t="shared" si="4"/>
        <v>44619</v>
      </c>
      <c r="F6" s="190">
        <f t="shared" si="4"/>
        <v>47899</v>
      </c>
      <c r="G6" s="190">
        <f t="shared" si="4"/>
        <v>45875</v>
      </c>
      <c r="H6" s="190">
        <f t="shared" si="4"/>
        <v>51496</v>
      </c>
      <c r="I6" s="190">
        <f t="shared" si="4"/>
        <v>58662</v>
      </c>
      <c r="J6" s="190">
        <f t="shared" si="4"/>
        <v>59202</v>
      </c>
      <c r="K6" s="190">
        <f t="shared" ref="K6:L6" si="10">K17</f>
        <v>60252</v>
      </c>
      <c r="L6" s="190">
        <f t="shared" si="10"/>
        <v>70781</v>
      </c>
      <c r="M6" s="190">
        <f t="shared" ref="M6:N6" si="11">M17</f>
        <v>33888</v>
      </c>
      <c r="N6" s="190">
        <f t="shared" si="11"/>
        <v>45933</v>
      </c>
      <c r="O6" s="190">
        <f t="shared" ref="O6" si="12">O17</f>
        <v>64482</v>
      </c>
      <c r="P6" s="359">
        <f t="shared" si="8"/>
        <v>40.4</v>
      </c>
      <c r="Q6" s="900">
        <f t="shared" si="9"/>
        <v>10.7</v>
      </c>
    </row>
    <row r="7" spans="1:17" x14ac:dyDescent="0.15">
      <c r="A7" s="201"/>
      <c r="B7" s="194" t="s">
        <v>272</v>
      </c>
      <c r="C7" s="216">
        <f>C21</f>
        <v>58867</v>
      </c>
      <c r="D7" s="190">
        <f t="shared" ref="D7:J7" si="13">D21</f>
        <v>52303</v>
      </c>
      <c r="E7" s="190">
        <f t="shared" si="13"/>
        <v>49785</v>
      </c>
      <c r="F7" s="190">
        <f t="shared" si="13"/>
        <v>50200</v>
      </c>
      <c r="G7" s="190">
        <f t="shared" si="13"/>
        <v>48303</v>
      </c>
      <c r="H7" s="190">
        <f t="shared" si="13"/>
        <v>54095</v>
      </c>
      <c r="I7" s="190">
        <f t="shared" si="13"/>
        <v>59454</v>
      </c>
      <c r="J7" s="190">
        <f t="shared" si="13"/>
        <v>61544</v>
      </c>
      <c r="K7" s="190">
        <f t="shared" ref="K7:L7" si="14">K21</f>
        <v>70490</v>
      </c>
      <c r="L7" s="190">
        <f t="shared" si="14"/>
        <v>78914</v>
      </c>
      <c r="M7" s="190">
        <f t="shared" ref="M7:N7" si="15">M21</f>
        <v>43533</v>
      </c>
      <c r="N7" s="190">
        <f t="shared" si="15"/>
        <v>60998</v>
      </c>
      <c r="O7" s="190">
        <f t="shared" ref="O7" si="16">O21</f>
        <v>75012</v>
      </c>
      <c r="P7" s="359">
        <f t="shared" si="8"/>
        <v>23</v>
      </c>
      <c r="Q7" s="900">
        <f t="shared" si="9"/>
        <v>12.5</v>
      </c>
    </row>
    <row r="8" spans="1:17" x14ac:dyDescent="0.15">
      <c r="A8" s="201"/>
      <c r="B8" s="194" t="s">
        <v>273</v>
      </c>
      <c r="C8" s="216">
        <f>C27</f>
        <v>33322</v>
      </c>
      <c r="D8" s="190">
        <f t="shared" ref="D8:J8" si="17">D27</f>
        <v>31379</v>
      </c>
      <c r="E8" s="190">
        <f t="shared" si="17"/>
        <v>30042</v>
      </c>
      <c r="F8" s="190">
        <f t="shared" si="17"/>
        <v>30324</v>
      </c>
      <c r="G8" s="190">
        <f t="shared" si="17"/>
        <v>28923</v>
      </c>
      <c r="H8" s="190">
        <f t="shared" si="17"/>
        <v>32416</v>
      </c>
      <c r="I8" s="190">
        <f t="shared" si="17"/>
        <v>36989</v>
      </c>
      <c r="J8" s="190">
        <f t="shared" si="17"/>
        <v>39251</v>
      </c>
      <c r="K8" s="190">
        <f t="shared" ref="K8:L8" si="18">K27</f>
        <v>38958</v>
      </c>
      <c r="L8" s="190">
        <f t="shared" si="18"/>
        <v>46690</v>
      </c>
      <c r="M8" s="190">
        <f t="shared" ref="M8:N8" si="19">M27</f>
        <v>25595</v>
      </c>
      <c r="N8" s="190">
        <f t="shared" si="19"/>
        <v>29925</v>
      </c>
      <c r="O8" s="190">
        <f t="shared" ref="O8" si="20">O27</f>
        <v>36788</v>
      </c>
      <c r="P8" s="359">
        <f t="shared" si="8"/>
        <v>22.9</v>
      </c>
      <c r="Q8" s="900">
        <f t="shared" si="9"/>
        <v>6.1</v>
      </c>
    </row>
    <row r="9" spans="1:17" x14ac:dyDescent="0.15">
      <c r="A9" s="201"/>
      <c r="B9" s="194" t="s">
        <v>274</v>
      </c>
      <c r="C9" s="216">
        <f>C33</f>
        <v>55615</v>
      </c>
      <c r="D9" s="190">
        <f t="shared" ref="D9:J9" si="21">D33</f>
        <v>52505</v>
      </c>
      <c r="E9" s="190">
        <f t="shared" si="21"/>
        <v>50919</v>
      </c>
      <c r="F9" s="190">
        <f t="shared" si="21"/>
        <v>50916</v>
      </c>
      <c r="G9" s="190">
        <f t="shared" si="21"/>
        <v>48422</v>
      </c>
      <c r="H9" s="190">
        <f t="shared" si="21"/>
        <v>53717</v>
      </c>
      <c r="I9" s="190">
        <f t="shared" si="21"/>
        <v>61292</v>
      </c>
      <c r="J9" s="190">
        <f t="shared" si="21"/>
        <v>62140</v>
      </c>
      <c r="K9" s="190">
        <f t="shared" ref="K9:L9" si="22">K33</f>
        <v>60450</v>
      </c>
      <c r="L9" s="190">
        <f t="shared" si="22"/>
        <v>68477</v>
      </c>
      <c r="M9" s="190">
        <f t="shared" ref="M9:N9" si="23">M33</f>
        <v>43775</v>
      </c>
      <c r="N9" s="190">
        <f t="shared" si="23"/>
        <v>53359</v>
      </c>
      <c r="O9" s="190">
        <f t="shared" ref="O9" si="24">O33</f>
        <v>66384</v>
      </c>
      <c r="P9" s="359">
        <f t="shared" si="8"/>
        <v>24.4</v>
      </c>
      <c r="Q9" s="900">
        <f t="shared" si="9"/>
        <v>11.1</v>
      </c>
    </row>
    <row r="10" spans="1:17" x14ac:dyDescent="0.15">
      <c r="A10" s="201"/>
      <c r="B10" s="194" t="s">
        <v>275</v>
      </c>
      <c r="C10" s="216">
        <f>C40</f>
        <v>40730</v>
      </c>
      <c r="D10" s="190">
        <f t="shared" ref="D10:J10" si="25">D40</f>
        <v>46537</v>
      </c>
      <c r="E10" s="190">
        <f t="shared" si="25"/>
        <v>39788</v>
      </c>
      <c r="F10" s="190">
        <f t="shared" si="25"/>
        <v>42557</v>
      </c>
      <c r="G10" s="190">
        <f t="shared" si="25"/>
        <v>35744</v>
      </c>
      <c r="H10" s="190">
        <f t="shared" si="25"/>
        <v>57891</v>
      </c>
      <c r="I10" s="190">
        <f t="shared" si="25"/>
        <v>54846</v>
      </c>
      <c r="J10" s="190">
        <f t="shared" si="25"/>
        <v>51907</v>
      </c>
      <c r="K10" s="190">
        <f t="shared" ref="K10:L10" si="26">K40</f>
        <v>53304</v>
      </c>
      <c r="L10" s="190">
        <f t="shared" si="26"/>
        <v>54463</v>
      </c>
      <c r="M10" s="190">
        <f t="shared" ref="M10:N10" si="27">M40</f>
        <v>20759</v>
      </c>
      <c r="N10" s="190">
        <f t="shared" si="27"/>
        <v>29310</v>
      </c>
      <c r="O10" s="190">
        <f t="shared" ref="O10" si="28">O40</f>
        <v>49971</v>
      </c>
      <c r="P10" s="359">
        <f t="shared" si="8"/>
        <v>70.5</v>
      </c>
      <c r="Q10" s="900">
        <f t="shared" si="9"/>
        <v>8.3000000000000007</v>
      </c>
    </row>
    <row r="11" spans="1:17" x14ac:dyDescent="0.15">
      <c r="A11" s="201"/>
      <c r="B11" s="194" t="s">
        <v>276</v>
      </c>
      <c r="C11" s="216">
        <f>C45</f>
        <v>26017</v>
      </c>
      <c r="D11" s="190">
        <f t="shared" ref="D11:J11" si="29">D45</f>
        <v>24925</v>
      </c>
      <c r="E11" s="190">
        <f t="shared" si="29"/>
        <v>24685</v>
      </c>
      <c r="F11" s="190">
        <f t="shared" si="29"/>
        <v>24724</v>
      </c>
      <c r="G11" s="190">
        <f t="shared" si="29"/>
        <v>23934</v>
      </c>
      <c r="H11" s="190">
        <f t="shared" si="29"/>
        <v>26926</v>
      </c>
      <c r="I11" s="190">
        <f t="shared" si="29"/>
        <v>29692</v>
      </c>
      <c r="J11" s="190">
        <f t="shared" si="29"/>
        <v>30534</v>
      </c>
      <c r="K11" s="190">
        <f t="shared" ref="K11:L11" si="30">K45</f>
        <v>28747</v>
      </c>
      <c r="L11" s="190">
        <f t="shared" si="30"/>
        <v>32654</v>
      </c>
      <c r="M11" s="190">
        <f t="shared" ref="M11:N11" si="31">M45</f>
        <v>17542</v>
      </c>
      <c r="N11" s="190">
        <f t="shared" si="31"/>
        <v>22136</v>
      </c>
      <c r="O11" s="190">
        <f t="shared" ref="O11" si="32">O45</f>
        <v>27320</v>
      </c>
      <c r="P11" s="359">
        <f t="shared" si="8"/>
        <v>23.4</v>
      </c>
      <c r="Q11" s="900">
        <f t="shared" si="9"/>
        <v>4.5999999999999996</v>
      </c>
    </row>
    <row r="12" spans="1:17" x14ac:dyDescent="0.15">
      <c r="A12" s="201"/>
      <c r="B12" s="194" t="s">
        <v>277</v>
      </c>
      <c r="C12" s="216">
        <f>C53</f>
        <v>41159</v>
      </c>
      <c r="D12" s="190">
        <f t="shared" ref="D12:J12" si="33">D53</f>
        <v>41689</v>
      </c>
      <c r="E12" s="190">
        <f t="shared" si="33"/>
        <v>46021</v>
      </c>
      <c r="F12" s="190">
        <f t="shared" si="33"/>
        <v>48563</v>
      </c>
      <c r="G12" s="190">
        <f t="shared" si="33"/>
        <v>48161</v>
      </c>
      <c r="H12" s="190">
        <f t="shared" si="33"/>
        <v>51451</v>
      </c>
      <c r="I12" s="190">
        <f t="shared" si="33"/>
        <v>58078</v>
      </c>
      <c r="J12" s="190">
        <f t="shared" si="33"/>
        <v>59442</v>
      </c>
      <c r="K12" s="190">
        <f t="shared" ref="K12:L12" si="34">K53</f>
        <v>57851</v>
      </c>
      <c r="L12" s="190">
        <f t="shared" si="34"/>
        <v>61868</v>
      </c>
      <c r="M12" s="190">
        <f t="shared" ref="M12:N12" si="35">M53</f>
        <v>32275</v>
      </c>
      <c r="N12" s="190">
        <f t="shared" si="35"/>
        <v>36067</v>
      </c>
      <c r="O12" s="190">
        <f t="shared" ref="O12" si="36">O53</f>
        <v>50541</v>
      </c>
      <c r="P12" s="359">
        <f t="shared" si="8"/>
        <v>40.1</v>
      </c>
      <c r="Q12" s="900">
        <f t="shared" si="9"/>
        <v>8.4</v>
      </c>
    </row>
    <row r="13" spans="1:17" x14ac:dyDescent="0.15">
      <c r="A13" s="201"/>
      <c r="B13" s="194" t="s">
        <v>278</v>
      </c>
      <c r="C13" s="216">
        <f>C59</f>
        <v>16238</v>
      </c>
      <c r="D13" s="190">
        <f t="shared" ref="D13:J13" si="37">D59</f>
        <v>15809</v>
      </c>
      <c r="E13" s="190">
        <f t="shared" si="37"/>
        <v>15591</v>
      </c>
      <c r="F13" s="190">
        <f t="shared" si="37"/>
        <v>14903</v>
      </c>
      <c r="G13" s="190">
        <f t="shared" si="37"/>
        <v>13866</v>
      </c>
      <c r="H13" s="190">
        <f t="shared" si="37"/>
        <v>15523</v>
      </c>
      <c r="I13" s="190">
        <f t="shared" si="37"/>
        <v>17884</v>
      </c>
      <c r="J13" s="190">
        <f t="shared" si="37"/>
        <v>18904</v>
      </c>
      <c r="K13" s="190">
        <f t="shared" ref="K13:L13" si="38">K59</f>
        <v>18599</v>
      </c>
      <c r="L13" s="190">
        <f t="shared" si="38"/>
        <v>23421</v>
      </c>
      <c r="M13" s="190">
        <f t="shared" ref="M13:N13" si="39">M59</f>
        <v>14000</v>
      </c>
      <c r="N13" s="190">
        <f t="shared" si="39"/>
        <v>18122</v>
      </c>
      <c r="O13" s="190">
        <f t="shared" ref="O13" si="40">O59</f>
        <v>21406</v>
      </c>
      <c r="P13" s="359">
        <f t="shared" si="8"/>
        <v>18.100000000000001</v>
      </c>
      <c r="Q13" s="900">
        <f t="shared" si="9"/>
        <v>3.6</v>
      </c>
    </row>
    <row r="14" spans="1:17" x14ac:dyDescent="0.15">
      <c r="A14" s="201"/>
      <c r="B14" s="194" t="s">
        <v>279</v>
      </c>
      <c r="C14" s="216">
        <f>C62</f>
        <v>47639</v>
      </c>
      <c r="D14" s="190">
        <f t="shared" ref="D14:J14" si="41">D62</f>
        <v>44756</v>
      </c>
      <c r="E14" s="190">
        <f t="shared" si="41"/>
        <v>45665</v>
      </c>
      <c r="F14" s="190">
        <f t="shared" si="41"/>
        <v>44797</v>
      </c>
      <c r="G14" s="190">
        <f t="shared" si="41"/>
        <v>46508</v>
      </c>
      <c r="H14" s="190">
        <f t="shared" si="41"/>
        <v>55113</v>
      </c>
      <c r="I14" s="190">
        <f t="shared" si="41"/>
        <v>58760</v>
      </c>
      <c r="J14" s="190">
        <f t="shared" si="41"/>
        <v>60731</v>
      </c>
      <c r="K14" s="190">
        <f t="shared" ref="K14:L14" si="42">K62</f>
        <v>57794</v>
      </c>
      <c r="L14" s="190">
        <f t="shared" si="42"/>
        <v>66133</v>
      </c>
      <c r="M14" s="190">
        <f t="shared" ref="M14:N14" si="43">M62</f>
        <v>35849</v>
      </c>
      <c r="N14" s="190">
        <f t="shared" si="43"/>
        <v>48335</v>
      </c>
      <c r="O14" s="190">
        <f t="shared" ref="O14" si="44">O62</f>
        <v>66608</v>
      </c>
      <c r="P14" s="360">
        <f t="shared" si="8"/>
        <v>37.799999999999997</v>
      </c>
      <c r="Q14" s="900">
        <f t="shared" si="9"/>
        <v>11.1</v>
      </c>
    </row>
    <row r="15" spans="1:17" x14ac:dyDescent="0.15">
      <c r="A15" s="207"/>
      <c r="B15" s="214"/>
      <c r="C15" s="217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359"/>
      <c r="Q15" s="899"/>
    </row>
    <row r="16" spans="1:17" x14ac:dyDescent="0.15">
      <c r="A16" s="202">
        <v>100</v>
      </c>
      <c r="B16" s="194" t="s">
        <v>122</v>
      </c>
      <c r="C16" s="216">
        <f>'6項目別観光GDP'!C8</f>
        <v>135235</v>
      </c>
      <c r="D16" s="190">
        <f>'6項目別観光GDP'!D8</f>
        <v>132554</v>
      </c>
      <c r="E16" s="190">
        <f>'6項目別観光GDP'!E8</f>
        <v>134693</v>
      </c>
      <c r="F16" s="190">
        <f>'6項目別観光GDP'!F8</f>
        <v>145362</v>
      </c>
      <c r="G16" s="190">
        <f>'6項目別観光GDP'!G8</f>
        <v>142341</v>
      </c>
      <c r="H16" s="190">
        <f>'6項目別観光GDP'!H8</f>
        <v>161703</v>
      </c>
      <c r="I16" s="190">
        <f>'6項目別観光GDP'!I8</f>
        <v>179752</v>
      </c>
      <c r="J16" s="190">
        <f>'6項目別観光GDP'!J8</f>
        <v>201193</v>
      </c>
      <c r="K16" s="190">
        <f>'6項目別観光GDP'!K8</f>
        <v>176047</v>
      </c>
      <c r="L16" s="190">
        <f>'6項目別観光GDP'!L8</f>
        <v>201357</v>
      </c>
      <c r="M16" s="190">
        <f>'6項目別観光GDP'!M8</f>
        <v>83342</v>
      </c>
      <c r="N16" s="190">
        <f>'6項目別観光GDP'!N8</f>
        <v>81249</v>
      </c>
      <c r="O16" s="190">
        <f>'6項目別観光GDP'!O8</f>
        <v>141642</v>
      </c>
      <c r="P16" s="359">
        <f t="shared" si="8"/>
        <v>74.3</v>
      </c>
      <c r="Q16" s="900">
        <f t="shared" si="9"/>
        <v>23.6</v>
      </c>
    </row>
    <row r="17" spans="1:17" x14ac:dyDescent="0.15">
      <c r="A17" s="203"/>
      <c r="B17" s="194" t="s">
        <v>280</v>
      </c>
      <c r="C17" s="216">
        <f>SUM(C18:C20)</f>
        <v>50256</v>
      </c>
      <c r="D17" s="190">
        <f t="shared" ref="D17:J17" si="45">SUM(D18:D20)</f>
        <v>46643</v>
      </c>
      <c r="E17" s="190">
        <f t="shared" si="45"/>
        <v>44619</v>
      </c>
      <c r="F17" s="190">
        <f t="shared" si="45"/>
        <v>47899</v>
      </c>
      <c r="G17" s="190">
        <f t="shared" si="45"/>
        <v>45875</v>
      </c>
      <c r="H17" s="190">
        <f t="shared" si="45"/>
        <v>51496</v>
      </c>
      <c r="I17" s="190">
        <f t="shared" si="45"/>
        <v>58662</v>
      </c>
      <c r="J17" s="190">
        <f t="shared" si="45"/>
        <v>59202</v>
      </c>
      <c r="K17" s="190">
        <f t="shared" ref="K17:L17" si="46">SUM(K18:K20)</f>
        <v>60252</v>
      </c>
      <c r="L17" s="190">
        <f t="shared" si="46"/>
        <v>70781</v>
      </c>
      <c r="M17" s="190">
        <f t="shared" ref="M17:N17" si="47">SUM(M18:M20)</f>
        <v>33888</v>
      </c>
      <c r="N17" s="190">
        <f t="shared" si="47"/>
        <v>45933</v>
      </c>
      <c r="O17" s="190">
        <f t="shared" ref="O17" si="48">SUM(O18:O20)</f>
        <v>64482</v>
      </c>
      <c r="P17" s="359">
        <f t="shared" si="8"/>
        <v>40.4</v>
      </c>
      <c r="Q17" s="900">
        <f t="shared" si="9"/>
        <v>10.7</v>
      </c>
    </row>
    <row r="18" spans="1:17" x14ac:dyDescent="0.15">
      <c r="A18" s="200">
        <v>202</v>
      </c>
      <c r="B18" s="194" t="s">
        <v>123</v>
      </c>
      <c r="C18" s="216">
        <f>'6項目別観光GDP'!C12</f>
        <v>8832</v>
      </c>
      <c r="D18" s="190">
        <f>'6項目別観光GDP'!D12</f>
        <v>8709</v>
      </c>
      <c r="E18" s="190">
        <f>'6項目別観光GDP'!E12</f>
        <v>8870</v>
      </c>
      <c r="F18" s="190">
        <f>'6項目別観光GDP'!F12</f>
        <v>9596</v>
      </c>
      <c r="G18" s="190">
        <f>'6項目別観光GDP'!G12</f>
        <v>9467</v>
      </c>
      <c r="H18" s="190">
        <f>'6項目別観光GDP'!H12</f>
        <v>11829</v>
      </c>
      <c r="I18" s="190">
        <f>'6項目別観光GDP'!I12</f>
        <v>14162</v>
      </c>
      <c r="J18" s="190">
        <f>'6項目別観光GDP'!J12</f>
        <v>14262</v>
      </c>
      <c r="K18" s="190">
        <f>'6項目別観光GDP'!K12</f>
        <v>14836</v>
      </c>
      <c r="L18" s="190">
        <f>'6項目別観光GDP'!L12</f>
        <v>16880</v>
      </c>
      <c r="M18" s="190">
        <f>'6項目別観光GDP'!M12</f>
        <v>8527</v>
      </c>
      <c r="N18" s="190">
        <f>'6項目別観光GDP'!N12</f>
        <v>10444</v>
      </c>
      <c r="O18" s="190">
        <f>'6項目別観光GDP'!O12</f>
        <v>15155</v>
      </c>
      <c r="P18" s="359">
        <f t="shared" si="8"/>
        <v>45.1</v>
      </c>
      <c r="Q18" s="900">
        <f t="shared" si="9"/>
        <v>2.5</v>
      </c>
    </row>
    <row r="19" spans="1:17" x14ac:dyDescent="0.15">
      <c r="A19" s="200">
        <v>204</v>
      </c>
      <c r="B19" s="194" t="s">
        <v>124</v>
      </c>
      <c r="C19" s="216">
        <f>'6項目別観光GDP'!C16</f>
        <v>40528</v>
      </c>
      <c r="D19" s="190">
        <f>'6項目別観光GDP'!D16</f>
        <v>36972</v>
      </c>
      <c r="E19" s="190">
        <f>'6項目別観光GDP'!E16</f>
        <v>34753</v>
      </c>
      <c r="F19" s="190">
        <f>'6項目別観光GDP'!F16</f>
        <v>37122</v>
      </c>
      <c r="G19" s="190">
        <f>'6項目別観光GDP'!G16</f>
        <v>35329</v>
      </c>
      <c r="H19" s="190">
        <f>'6項目別観光GDP'!H16</f>
        <v>38429</v>
      </c>
      <c r="I19" s="190">
        <f>'6項目別観光GDP'!I16</f>
        <v>42988</v>
      </c>
      <c r="J19" s="190">
        <f>'6項目別観光GDP'!J16</f>
        <v>43485</v>
      </c>
      <c r="K19" s="190">
        <f>'6項目別観光GDP'!K16</f>
        <v>43994</v>
      </c>
      <c r="L19" s="190">
        <f>'6項目別観光GDP'!L16</f>
        <v>52148</v>
      </c>
      <c r="M19" s="190">
        <f>'6項目別観光GDP'!M16</f>
        <v>24503</v>
      </c>
      <c r="N19" s="190">
        <f>'6項目別観光GDP'!N16</f>
        <v>34314</v>
      </c>
      <c r="O19" s="190">
        <f>'6項目別観光GDP'!O16</f>
        <v>47702</v>
      </c>
      <c r="P19" s="359">
        <f t="shared" si="8"/>
        <v>39</v>
      </c>
      <c r="Q19" s="900">
        <f t="shared" si="9"/>
        <v>7.9</v>
      </c>
    </row>
    <row r="20" spans="1:17" x14ac:dyDescent="0.15">
      <c r="A20" s="200">
        <v>206</v>
      </c>
      <c r="B20" s="194" t="s">
        <v>125</v>
      </c>
      <c r="C20" s="216">
        <f>'6項目別観光GDP'!C20</f>
        <v>896</v>
      </c>
      <c r="D20" s="190">
        <f>'6項目別観光GDP'!D20</f>
        <v>962</v>
      </c>
      <c r="E20" s="190">
        <f>'6項目別観光GDP'!E20</f>
        <v>996</v>
      </c>
      <c r="F20" s="190">
        <f>'6項目別観光GDP'!F20</f>
        <v>1181</v>
      </c>
      <c r="G20" s="190">
        <f>'6項目別観光GDP'!G20</f>
        <v>1079</v>
      </c>
      <c r="H20" s="190">
        <f>'6項目別観光GDP'!H20</f>
        <v>1238</v>
      </c>
      <c r="I20" s="190">
        <f>'6項目別観光GDP'!I20</f>
        <v>1512</v>
      </c>
      <c r="J20" s="190">
        <f>'6項目別観光GDP'!J20</f>
        <v>1455</v>
      </c>
      <c r="K20" s="190">
        <f>'6項目別観光GDP'!K20</f>
        <v>1422</v>
      </c>
      <c r="L20" s="190">
        <f>'6項目別観光GDP'!L20</f>
        <v>1753</v>
      </c>
      <c r="M20" s="190">
        <f>'6項目別観光GDP'!M20</f>
        <v>858</v>
      </c>
      <c r="N20" s="190">
        <f>'6項目別観光GDP'!N20</f>
        <v>1175</v>
      </c>
      <c r="O20" s="190">
        <f>'6項目別観光GDP'!O20</f>
        <v>1625</v>
      </c>
      <c r="P20" s="359">
        <f t="shared" si="8"/>
        <v>38.299999999999997</v>
      </c>
      <c r="Q20" s="900">
        <f t="shared" si="9"/>
        <v>0.3</v>
      </c>
    </row>
    <row r="21" spans="1:17" x14ac:dyDescent="0.15">
      <c r="A21" s="203"/>
      <c r="B21" s="194" t="s">
        <v>272</v>
      </c>
      <c r="C21" s="216">
        <f>SUM(C22:C26)</f>
        <v>58867</v>
      </c>
      <c r="D21" s="190">
        <f t="shared" ref="D21:J21" si="49">SUM(D22:D26)</f>
        <v>52303</v>
      </c>
      <c r="E21" s="190">
        <f t="shared" si="49"/>
        <v>49785</v>
      </c>
      <c r="F21" s="190">
        <f t="shared" si="49"/>
        <v>50200</v>
      </c>
      <c r="G21" s="190">
        <f t="shared" si="49"/>
        <v>48303</v>
      </c>
      <c r="H21" s="190">
        <f t="shared" si="49"/>
        <v>54095</v>
      </c>
      <c r="I21" s="190">
        <f t="shared" si="49"/>
        <v>59454</v>
      </c>
      <c r="J21" s="190">
        <f t="shared" si="49"/>
        <v>61544</v>
      </c>
      <c r="K21" s="190">
        <f t="shared" ref="K21:L21" si="50">SUM(K22:K26)</f>
        <v>70490</v>
      </c>
      <c r="L21" s="190">
        <f t="shared" si="50"/>
        <v>78914</v>
      </c>
      <c r="M21" s="190">
        <f t="shared" ref="M21:N21" si="51">SUM(M22:M26)</f>
        <v>43533</v>
      </c>
      <c r="N21" s="190">
        <f t="shared" si="51"/>
        <v>60998</v>
      </c>
      <c r="O21" s="190">
        <f t="shared" ref="O21" si="52">SUM(O22:O26)</f>
        <v>75012</v>
      </c>
      <c r="P21" s="359">
        <f t="shared" si="8"/>
        <v>23</v>
      </c>
      <c r="Q21" s="900">
        <f t="shared" si="9"/>
        <v>12.5</v>
      </c>
    </row>
    <row r="22" spans="1:17" x14ac:dyDescent="0.15">
      <c r="A22" s="200">
        <v>207</v>
      </c>
      <c r="B22" s="194" t="s">
        <v>126</v>
      </c>
      <c r="C22" s="216">
        <f>'6項目別観光GDP'!C24</f>
        <v>9475</v>
      </c>
      <c r="D22" s="190">
        <f>'6項目別観光GDP'!D24</f>
        <v>8787</v>
      </c>
      <c r="E22" s="190">
        <f>'6項目別観光GDP'!E24</f>
        <v>8924</v>
      </c>
      <c r="F22" s="190">
        <f>'6項目別観光GDP'!F24</f>
        <v>8621</v>
      </c>
      <c r="G22" s="190">
        <f>'6項目別観光GDP'!G24</f>
        <v>8667</v>
      </c>
      <c r="H22" s="190">
        <f>'6項目別観光GDP'!H24</f>
        <v>9900</v>
      </c>
      <c r="I22" s="190">
        <f>'6項目別観光GDP'!I24</f>
        <v>9632</v>
      </c>
      <c r="J22" s="190">
        <f>'6項目別観光GDP'!J24</f>
        <v>10181</v>
      </c>
      <c r="K22" s="190">
        <f>'6項目別観光GDP'!K24</f>
        <v>10805</v>
      </c>
      <c r="L22" s="190">
        <f>'6項目別観光GDP'!L24</f>
        <v>11561</v>
      </c>
      <c r="M22" s="190">
        <f>'6項目別観光GDP'!M24</f>
        <v>6308</v>
      </c>
      <c r="N22" s="190">
        <f>'6項目別観光GDP'!N24</f>
        <v>8028</v>
      </c>
      <c r="O22" s="190">
        <f>'6項目別観光GDP'!O24</f>
        <v>10669</v>
      </c>
      <c r="P22" s="359">
        <f t="shared" si="8"/>
        <v>32.9</v>
      </c>
      <c r="Q22" s="900">
        <f t="shared" si="9"/>
        <v>1.8</v>
      </c>
    </row>
    <row r="23" spans="1:17" x14ac:dyDescent="0.15">
      <c r="A23" s="200">
        <v>214</v>
      </c>
      <c r="B23" s="194" t="s">
        <v>127</v>
      </c>
      <c r="C23" s="216">
        <f>'6項目別観光GDP'!C28</f>
        <v>28829</v>
      </c>
      <c r="D23" s="190">
        <f>'6項目別観光GDP'!D28</f>
        <v>27617</v>
      </c>
      <c r="E23" s="190">
        <f>'6項目別観光GDP'!E28</f>
        <v>25622</v>
      </c>
      <c r="F23" s="190">
        <f>'6項目別観光GDP'!F28</f>
        <v>26057</v>
      </c>
      <c r="G23" s="190">
        <f>'6項目別観光GDP'!G28</f>
        <v>24400</v>
      </c>
      <c r="H23" s="190">
        <f>'6項目別観光GDP'!H28</f>
        <v>26943</v>
      </c>
      <c r="I23" s="190">
        <f>'6項目別観光GDP'!I28</f>
        <v>30257</v>
      </c>
      <c r="J23" s="190">
        <f>'6項目別観光GDP'!J28</f>
        <v>31256</v>
      </c>
      <c r="K23" s="190">
        <f>'6項目別観光GDP'!K28</f>
        <v>40966</v>
      </c>
      <c r="L23" s="190">
        <f>'6項目別観光GDP'!L28</f>
        <v>43573</v>
      </c>
      <c r="M23" s="190">
        <f>'6項目別観光GDP'!M28</f>
        <v>23615</v>
      </c>
      <c r="N23" s="190">
        <f>'6項目別観光GDP'!N28</f>
        <v>35641</v>
      </c>
      <c r="O23" s="190">
        <f>'6項目別観光GDP'!O28</f>
        <v>44489</v>
      </c>
      <c r="P23" s="359">
        <f t="shared" si="8"/>
        <v>24.8</v>
      </c>
      <c r="Q23" s="900">
        <f t="shared" si="9"/>
        <v>7.4</v>
      </c>
    </row>
    <row r="24" spans="1:17" x14ac:dyDescent="0.15">
      <c r="A24" s="200">
        <v>217</v>
      </c>
      <c r="B24" s="194" t="s">
        <v>128</v>
      </c>
      <c r="C24" s="216">
        <f>'6項目別観光GDP'!C32</f>
        <v>6874</v>
      </c>
      <c r="D24" s="190">
        <f>'6項目別観光GDP'!D32</f>
        <v>6681</v>
      </c>
      <c r="E24" s="190">
        <f>'6項目別観光GDP'!E32</f>
        <v>6331</v>
      </c>
      <c r="F24" s="190">
        <f>'6項目別観光GDP'!F32</f>
        <v>6339</v>
      </c>
      <c r="G24" s="190">
        <f>'6項目別観光GDP'!G32</f>
        <v>6006</v>
      </c>
      <c r="H24" s="190">
        <f>'6項目別観光GDP'!H32</f>
        <v>6817</v>
      </c>
      <c r="I24" s="190">
        <f>'6項目別観光GDP'!I32</f>
        <v>7942</v>
      </c>
      <c r="J24" s="190">
        <f>'6項目別観光GDP'!J32</f>
        <v>8663</v>
      </c>
      <c r="K24" s="190">
        <f>'6項目別観光GDP'!K32</f>
        <v>7840</v>
      </c>
      <c r="L24" s="190">
        <f>'6項目別観光GDP'!L32</f>
        <v>9362</v>
      </c>
      <c r="M24" s="190">
        <f>'6項目別観光GDP'!M32</f>
        <v>4172</v>
      </c>
      <c r="N24" s="190">
        <f>'6項目別観光GDP'!N32</f>
        <v>5357</v>
      </c>
      <c r="O24" s="190">
        <f>'6項目別観光GDP'!O32</f>
        <v>5763</v>
      </c>
      <c r="P24" s="359">
        <f t="shared" si="8"/>
        <v>7.6</v>
      </c>
      <c r="Q24" s="900">
        <f t="shared" si="9"/>
        <v>1</v>
      </c>
    </row>
    <row r="25" spans="1:17" x14ac:dyDescent="0.15">
      <c r="A25" s="200">
        <v>219</v>
      </c>
      <c r="B25" s="194" t="s">
        <v>129</v>
      </c>
      <c r="C25" s="216">
        <f>'6項目別観光GDP'!C36</f>
        <v>9666</v>
      </c>
      <c r="D25" s="190">
        <f>'6項目別観光GDP'!D36</f>
        <v>5815</v>
      </c>
      <c r="E25" s="190">
        <f>'6項目別観光GDP'!E36</f>
        <v>5684</v>
      </c>
      <c r="F25" s="190">
        <f>'6項目別観光GDP'!F36</f>
        <v>5842</v>
      </c>
      <c r="G25" s="190">
        <f>'6項目別観光GDP'!G36</f>
        <v>5829</v>
      </c>
      <c r="H25" s="190">
        <f>'6項目別観光GDP'!H36</f>
        <v>6549</v>
      </c>
      <c r="I25" s="190">
        <f>'6項目別観光GDP'!I36</f>
        <v>7287</v>
      </c>
      <c r="J25" s="190">
        <f>'6項目別観光GDP'!J36</f>
        <v>7143</v>
      </c>
      <c r="K25" s="190">
        <f>'6項目別観光GDP'!K36</f>
        <v>6873</v>
      </c>
      <c r="L25" s="190">
        <f>'6項目別観光GDP'!L36</f>
        <v>9241</v>
      </c>
      <c r="M25" s="190">
        <f>'6項目別観光GDP'!M36</f>
        <v>6153</v>
      </c>
      <c r="N25" s="190">
        <f>'6項目別観光GDP'!N36</f>
        <v>7819</v>
      </c>
      <c r="O25" s="190">
        <f>'6項目別観光GDP'!O36</f>
        <v>9026</v>
      </c>
      <c r="P25" s="359">
        <f t="shared" si="8"/>
        <v>15.4</v>
      </c>
      <c r="Q25" s="900">
        <f t="shared" si="9"/>
        <v>1.5</v>
      </c>
    </row>
    <row r="26" spans="1:17" x14ac:dyDescent="0.15">
      <c r="A26" s="200">
        <v>301</v>
      </c>
      <c r="B26" s="194" t="s">
        <v>130</v>
      </c>
      <c r="C26" s="216">
        <f>'6項目別観光GDP'!C40</f>
        <v>4023</v>
      </c>
      <c r="D26" s="190">
        <f>'6項目別観光GDP'!D40</f>
        <v>3403</v>
      </c>
      <c r="E26" s="190">
        <f>'6項目別観光GDP'!E40</f>
        <v>3224</v>
      </c>
      <c r="F26" s="190">
        <f>'6項目別観光GDP'!F40</f>
        <v>3341</v>
      </c>
      <c r="G26" s="190">
        <f>'6項目別観光GDP'!G40</f>
        <v>3401</v>
      </c>
      <c r="H26" s="190">
        <f>'6項目別観光GDP'!H40</f>
        <v>3886</v>
      </c>
      <c r="I26" s="190">
        <f>'6項目別観光GDP'!I40</f>
        <v>4336</v>
      </c>
      <c r="J26" s="190">
        <f>'6項目別観光GDP'!J40</f>
        <v>4301</v>
      </c>
      <c r="K26" s="190">
        <f>'6項目別観光GDP'!K40</f>
        <v>4006</v>
      </c>
      <c r="L26" s="190">
        <f>'6項目別観光GDP'!L40</f>
        <v>5177</v>
      </c>
      <c r="M26" s="190">
        <f>'6項目別観光GDP'!M40</f>
        <v>3285</v>
      </c>
      <c r="N26" s="190">
        <f>'6項目別観光GDP'!N40</f>
        <v>4153</v>
      </c>
      <c r="O26" s="190">
        <f>'6項目別観光GDP'!O40</f>
        <v>5065</v>
      </c>
      <c r="P26" s="359">
        <f t="shared" si="8"/>
        <v>22</v>
      </c>
      <c r="Q26" s="900">
        <f t="shared" si="9"/>
        <v>0.8</v>
      </c>
    </row>
    <row r="27" spans="1:17" x14ac:dyDescent="0.15">
      <c r="A27" s="203"/>
      <c r="B27" s="194" t="s">
        <v>273</v>
      </c>
      <c r="C27" s="216">
        <f>SUM(C28:C32)</f>
        <v>33322</v>
      </c>
      <c r="D27" s="190">
        <f t="shared" ref="D27:J27" si="53">SUM(D28:D32)</f>
        <v>31379</v>
      </c>
      <c r="E27" s="190">
        <f t="shared" si="53"/>
        <v>30042</v>
      </c>
      <c r="F27" s="190">
        <f t="shared" si="53"/>
        <v>30324</v>
      </c>
      <c r="G27" s="190">
        <f t="shared" si="53"/>
        <v>28923</v>
      </c>
      <c r="H27" s="190">
        <f t="shared" si="53"/>
        <v>32416</v>
      </c>
      <c r="I27" s="190">
        <f t="shared" si="53"/>
        <v>36989</v>
      </c>
      <c r="J27" s="190">
        <f t="shared" si="53"/>
        <v>39251</v>
      </c>
      <c r="K27" s="190">
        <f t="shared" ref="K27:L27" si="54">SUM(K28:K32)</f>
        <v>38958</v>
      </c>
      <c r="L27" s="190">
        <f t="shared" si="54"/>
        <v>46690</v>
      </c>
      <c r="M27" s="190">
        <f t="shared" ref="M27:N27" si="55">SUM(M28:M32)</f>
        <v>25595</v>
      </c>
      <c r="N27" s="190">
        <f t="shared" si="55"/>
        <v>29925</v>
      </c>
      <c r="O27" s="190">
        <f t="shared" ref="O27" si="56">SUM(O28:O32)</f>
        <v>36788</v>
      </c>
      <c r="P27" s="359">
        <f t="shared" si="8"/>
        <v>22.9</v>
      </c>
      <c r="Q27" s="900">
        <f t="shared" si="9"/>
        <v>6.1</v>
      </c>
    </row>
    <row r="28" spans="1:17" x14ac:dyDescent="0.15">
      <c r="A28" s="200">
        <v>203</v>
      </c>
      <c r="B28" s="194" t="s">
        <v>131</v>
      </c>
      <c r="C28" s="216">
        <f>'6項目別観光GDP'!C44</f>
        <v>18577</v>
      </c>
      <c r="D28" s="190">
        <f>'6項目別観光GDP'!D44</f>
        <v>17470</v>
      </c>
      <c r="E28" s="190">
        <f>'6項目別観光GDP'!E44</f>
        <v>16568</v>
      </c>
      <c r="F28" s="190">
        <f>'6項目別観光GDP'!F44</f>
        <v>16857</v>
      </c>
      <c r="G28" s="190">
        <f>'6項目別観光GDP'!G44</f>
        <v>16783</v>
      </c>
      <c r="H28" s="190">
        <f>'6項目別観光GDP'!H44</f>
        <v>19040</v>
      </c>
      <c r="I28" s="190">
        <f>'6項目別観光GDP'!I44</f>
        <v>21622</v>
      </c>
      <c r="J28" s="190">
        <f>'6項目別観光GDP'!J44</f>
        <v>23929</v>
      </c>
      <c r="K28" s="190">
        <f>'6項目別観光GDP'!K44</f>
        <v>23685</v>
      </c>
      <c r="L28" s="190">
        <f>'6項目別観光GDP'!L44</f>
        <v>28242</v>
      </c>
      <c r="M28" s="190">
        <f>'6項目別観光GDP'!M44</f>
        <v>15062</v>
      </c>
      <c r="N28" s="190">
        <f>'6項目別観光GDP'!N44</f>
        <v>18303</v>
      </c>
      <c r="O28" s="190">
        <f>'6項目別観光GDP'!O44</f>
        <v>23777</v>
      </c>
      <c r="P28" s="359">
        <f t="shared" si="8"/>
        <v>29.9</v>
      </c>
      <c r="Q28" s="900">
        <f t="shared" si="9"/>
        <v>4</v>
      </c>
    </row>
    <row r="29" spans="1:17" x14ac:dyDescent="0.15">
      <c r="A29" s="200">
        <v>210</v>
      </c>
      <c r="B29" s="194" t="s">
        <v>132</v>
      </c>
      <c r="C29" s="216">
        <f>'6項目別観光GDP'!C48</f>
        <v>8445</v>
      </c>
      <c r="D29" s="190">
        <f>'6項目別観光GDP'!D48</f>
        <v>8151</v>
      </c>
      <c r="E29" s="190">
        <f>'6項目別観光GDP'!E48</f>
        <v>7884</v>
      </c>
      <c r="F29" s="190">
        <f>'6項目別観光GDP'!F48</f>
        <v>7682</v>
      </c>
      <c r="G29" s="190">
        <f>'6項目別観光GDP'!G48</f>
        <v>7185</v>
      </c>
      <c r="H29" s="190">
        <f>'6項目別観光GDP'!H48</f>
        <v>8176</v>
      </c>
      <c r="I29" s="190">
        <f>'6項目別観光GDP'!I48</f>
        <v>9441</v>
      </c>
      <c r="J29" s="190">
        <f>'6項目別観光GDP'!J48</f>
        <v>9353</v>
      </c>
      <c r="K29" s="190">
        <f>'6項目別観光GDP'!K48</f>
        <v>9223</v>
      </c>
      <c r="L29" s="190">
        <f>'6項目別観光GDP'!L48</f>
        <v>10477</v>
      </c>
      <c r="M29" s="190">
        <f>'6項目別観光GDP'!M48</f>
        <v>5649</v>
      </c>
      <c r="N29" s="190">
        <f>'6項目別観光GDP'!N48</f>
        <v>6702</v>
      </c>
      <c r="O29" s="190">
        <f>'6項目別観光GDP'!O48</f>
        <v>6059</v>
      </c>
      <c r="P29" s="359">
        <f t="shared" si="8"/>
        <v>-9.6</v>
      </c>
      <c r="Q29" s="900">
        <f t="shared" si="9"/>
        <v>1</v>
      </c>
    </row>
    <row r="30" spans="1:17" x14ac:dyDescent="0.15">
      <c r="A30" s="200">
        <v>216</v>
      </c>
      <c r="B30" s="194" t="s">
        <v>133</v>
      </c>
      <c r="C30" s="216">
        <f>'6項目別観光GDP'!C52</f>
        <v>4327</v>
      </c>
      <c r="D30" s="190">
        <f>'6項目別観光GDP'!D52</f>
        <v>4193</v>
      </c>
      <c r="E30" s="190">
        <f>'6項目別観光GDP'!E52</f>
        <v>3899</v>
      </c>
      <c r="F30" s="190">
        <f>'6項目別観光GDP'!F52</f>
        <v>3931</v>
      </c>
      <c r="G30" s="190">
        <f>'6項目別観光GDP'!G52</f>
        <v>3400</v>
      </c>
      <c r="H30" s="190">
        <f>'6項目別観光GDP'!H52</f>
        <v>3608</v>
      </c>
      <c r="I30" s="190">
        <f>'6項目別観光GDP'!I52</f>
        <v>4161</v>
      </c>
      <c r="J30" s="190">
        <f>'6項目別観光GDP'!J52</f>
        <v>4335</v>
      </c>
      <c r="K30" s="190">
        <f>'6項目別観光GDP'!K52</f>
        <v>4428</v>
      </c>
      <c r="L30" s="190">
        <f>'6項目別観光GDP'!L52</f>
        <v>5997</v>
      </c>
      <c r="M30" s="190">
        <f>'6項目別観光GDP'!M52</f>
        <v>3955</v>
      </c>
      <c r="N30" s="190">
        <f>'6項目別観光GDP'!N52</f>
        <v>3708</v>
      </c>
      <c r="O30" s="190">
        <f>'6項目別観光GDP'!O52</f>
        <v>5303</v>
      </c>
      <c r="P30" s="359">
        <f t="shared" si="8"/>
        <v>43</v>
      </c>
      <c r="Q30" s="900">
        <f t="shared" si="9"/>
        <v>0.9</v>
      </c>
    </row>
    <row r="31" spans="1:17" x14ac:dyDescent="0.15">
      <c r="A31" s="200">
        <v>381</v>
      </c>
      <c r="B31" s="194" t="s">
        <v>134</v>
      </c>
      <c r="C31" s="216">
        <f>'6項目別観光GDP'!C56</f>
        <v>427</v>
      </c>
      <c r="D31" s="190">
        <f>'6項目別観光GDP'!D56</f>
        <v>346</v>
      </c>
      <c r="E31" s="190">
        <f>'6項目別観光GDP'!E56</f>
        <v>352</v>
      </c>
      <c r="F31" s="190">
        <f>'6項目別観光GDP'!F56</f>
        <v>357</v>
      </c>
      <c r="G31" s="190">
        <f>'6項目別観光GDP'!G56</f>
        <v>331</v>
      </c>
      <c r="H31" s="190">
        <f>'6項目別観光GDP'!H56</f>
        <v>357</v>
      </c>
      <c r="I31" s="190">
        <f>'6項目別観光GDP'!I56</f>
        <v>418</v>
      </c>
      <c r="J31" s="190">
        <f>'6項目別観光GDP'!J56</f>
        <v>408</v>
      </c>
      <c r="K31" s="190">
        <f>'6項目別観光GDP'!K56</f>
        <v>409</v>
      </c>
      <c r="L31" s="190">
        <f>'6項目別観光GDP'!L56</f>
        <v>474</v>
      </c>
      <c r="M31" s="190">
        <f>'6項目別観光GDP'!M56</f>
        <v>302</v>
      </c>
      <c r="N31" s="190">
        <f>'6項目別観光GDP'!N56</f>
        <v>383</v>
      </c>
      <c r="O31" s="190">
        <f>'6項目別観光GDP'!O56</f>
        <v>433</v>
      </c>
      <c r="P31" s="359">
        <f t="shared" si="8"/>
        <v>13.1</v>
      </c>
      <c r="Q31" s="900">
        <f t="shared" si="9"/>
        <v>0.1</v>
      </c>
    </row>
    <row r="32" spans="1:17" x14ac:dyDescent="0.15">
      <c r="A32" s="200">
        <v>382</v>
      </c>
      <c r="B32" s="194" t="s">
        <v>135</v>
      </c>
      <c r="C32" s="216">
        <f>'6項目別観光GDP'!C60</f>
        <v>1546</v>
      </c>
      <c r="D32" s="190">
        <f>'6項目別観光GDP'!D60</f>
        <v>1219</v>
      </c>
      <c r="E32" s="190">
        <f>'6項目別観光GDP'!E60</f>
        <v>1339</v>
      </c>
      <c r="F32" s="190">
        <f>'6項目別観光GDP'!F60</f>
        <v>1497</v>
      </c>
      <c r="G32" s="190">
        <f>'6項目別観光GDP'!G60</f>
        <v>1224</v>
      </c>
      <c r="H32" s="190">
        <f>'6項目別観光GDP'!H60</f>
        <v>1235</v>
      </c>
      <c r="I32" s="190">
        <f>'6項目別観光GDP'!I60</f>
        <v>1347</v>
      </c>
      <c r="J32" s="190">
        <f>'6項目別観光GDP'!J60</f>
        <v>1226</v>
      </c>
      <c r="K32" s="190">
        <f>'6項目別観光GDP'!K60</f>
        <v>1213</v>
      </c>
      <c r="L32" s="190">
        <f>'6項目別観光GDP'!L60</f>
        <v>1500</v>
      </c>
      <c r="M32" s="190">
        <f>'6項目別観光GDP'!M60</f>
        <v>627</v>
      </c>
      <c r="N32" s="190">
        <f>'6項目別観光GDP'!N60</f>
        <v>829</v>
      </c>
      <c r="O32" s="190">
        <f>'6項目別観光GDP'!O60</f>
        <v>1216</v>
      </c>
      <c r="P32" s="359">
        <f t="shared" si="8"/>
        <v>46.7</v>
      </c>
      <c r="Q32" s="900">
        <f t="shared" si="9"/>
        <v>0.2</v>
      </c>
    </row>
    <row r="33" spans="1:17" x14ac:dyDescent="0.15">
      <c r="A33" s="203"/>
      <c r="B33" s="194" t="s">
        <v>274</v>
      </c>
      <c r="C33" s="216">
        <f>SUM(C34:C39)</f>
        <v>55615</v>
      </c>
      <c r="D33" s="190">
        <f t="shared" ref="D33:J33" si="57">SUM(D34:D39)</f>
        <v>52505</v>
      </c>
      <c r="E33" s="190">
        <f t="shared" si="57"/>
        <v>50919</v>
      </c>
      <c r="F33" s="190">
        <f t="shared" si="57"/>
        <v>50916</v>
      </c>
      <c r="G33" s="190">
        <f t="shared" si="57"/>
        <v>48422</v>
      </c>
      <c r="H33" s="190">
        <f t="shared" si="57"/>
        <v>53717</v>
      </c>
      <c r="I33" s="190">
        <f t="shared" si="57"/>
        <v>61292</v>
      </c>
      <c r="J33" s="190">
        <f t="shared" si="57"/>
        <v>62140</v>
      </c>
      <c r="K33" s="190">
        <f t="shared" ref="K33:L33" si="58">SUM(K34:K39)</f>
        <v>60450</v>
      </c>
      <c r="L33" s="190">
        <f t="shared" si="58"/>
        <v>68477</v>
      </c>
      <c r="M33" s="190">
        <f t="shared" ref="M33:N33" si="59">SUM(M34:M39)</f>
        <v>43775</v>
      </c>
      <c r="N33" s="190">
        <f t="shared" si="59"/>
        <v>53359</v>
      </c>
      <c r="O33" s="190">
        <f t="shared" ref="O33" si="60">SUM(O34:O39)</f>
        <v>66384</v>
      </c>
      <c r="P33" s="359">
        <f t="shared" si="8"/>
        <v>24.4</v>
      </c>
      <c r="Q33" s="900">
        <f t="shared" si="9"/>
        <v>11.1</v>
      </c>
    </row>
    <row r="34" spans="1:17" x14ac:dyDescent="0.15">
      <c r="A34" s="200">
        <v>213</v>
      </c>
      <c r="B34" s="194" t="s">
        <v>136</v>
      </c>
      <c r="C34" s="216">
        <f>'6項目別観光GDP'!C64</f>
        <v>4782</v>
      </c>
      <c r="D34" s="190">
        <f>'6項目別観光GDP'!D64</f>
        <v>4712</v>
      </c>
      <c r="E34" s="190">
        <f>'6項目別観光GDP'!E64</f>
        <v>4408</v>
      </c>
      <c r="F34" s="190">
        <f>'6項目別観光GDP'!F64</f>
        <v>4225</v>
      </c>
      <c r="G34" s="190">
        <f>'6項目別観光GDP'!G64</f>
        <v>3836</v>
      </c>
      <c r="H34" s="190">
        <f>'6項目別観光GDP'!H64</f>
        <v>4982</v>
      </c>
      <c r="I34" s="190">
        <f>'6項目別観光GDP'!I64</f>
        <v>5747</v>
      </c>
      <c r="J34" s="190">
        <f>'6項目別観光GDP'!J64</f>
        <v>5508</v>
      </c>
      <c r="K34" s="190">
        <f>'6項目別観光GDP'!K64</f>
        <v>5405</v>
      </c>
      <c r="L34" s="190">
        <f>'6項目別観光GDP'!L64</f>
        <v>6274</v>
      </c>
      <c r="M34" s="190">
        <f>'6項目別観光GDP'!M64</f>
        <v>3727</v>
      </c>
      <c r="N34" s="190">
        <f>'6項目別観光GDP'!N64</f>
        <v>4308</v>
      </c>
      <c r="O34" s="190">
        <f>'6項目別観光GDP'!O64</f>
        <v>5479</v>
      </c>
      <c r="P34" s="359">
        <f t="shared" si="8"/>
        <v>27.2</v>
      </c>
      <c r="Q34" s="900">
        <f t="shared" si="9"/>
        <v>0.9</v>
      </c>
    </row>
    <row r="35" spans="1:17" x14ac:dyDescent="0.15">
      <c r="A35" s="200">
        <v>215</v>
      </c>
      <c r="B35" s="194" t="s">
        <v>281</v>
      </c>
      <c r="C35" s="216">
        <f>'6項目別観光GDP'!C68</f>
        <v>18329</v>
      </c>
      <c r="D35" s="190">
        <f>'6項目別観光GDP'!D68</f>
        <v>17326</v>
      </c>
      <c r="E35" s="190">
        <f>'6項目別観光GDP'!E68</f>
        <v>16941</v>
      </c>
      <c r="F35" s="190">
        <f>'6項目別観光GDP'!F68</f>
        <v>17008</v>
      </c>
      <c r="G35" s="190">
        <f>'6項目別観光GDP'!G68</f>
        <v>14443</v>
      </c>
      <c r="H35" s="190">
        <f>'6項目別観光GDP'!H68</f>
        <v>15470</v>
      </c>
      <c r="I35" s="190">
        <f>'6項目別観光GDP'!I68</f>
        <v>17659</v>
      </c>
      <c r="J35" s="190">
        <f>'6項目別観光GDP'!J68</f>
        <v>20070</v>
      </c>
      <c r="K35" s="190">
        <f>'6項目別観光GDP'!K68</f>
        <v>18757</v>
      </c>
      <c r="L35" s="190">
        <f>'6項目別観光GDP'!L68</f>
        <v>22823</v>
      </c>
      <c r="M35" s="190">
        <f>'6項目別観光GDP'!M68</f>
        <v>14875</v>
      </c>
      <c r="N35" s="190">
        <f>'6項目別観光GDP'!N68</f>
        <v>18373</v>
      </c>
      <c r="O35" s="190">
        <f>'6項目別観光GDP'!O68</f>
        <v>21684</v>
      </c>
      <c r="P35" s="359">
        <f t="shared" si="8"/>
        <v>18</v>
      </c>
      <c r="Q35" s="900">
        <f t="shared" si="9"/>
        <v>3.6</v>
      </c>
    </row>
    <row r="36" spans="1:17" x14ac:dyDescent="0.15">
      <c r="A36" s="200">
        <v>218</v>
      </c>
      <c r="B36" s="194" t="s">
        <v>138</v>
      </c>
      <c r="C36" s="216">
        <f>'6項目別観光GDP'!C72</f>
        <v>7744</v>
      </c>
      <c r="D36" s="190">
        <f>'6項目別観光GDP'!D72</f>
        <v>7218</v>
      </c>
      <c r="E36" s="190">
        <f>'6項目別観光GDP'!E72</f>
        <v>6568</v>
      </c>
      <c r="F36" s="190">
        <f>'6項目別観光GDP'!F72</f>
        <v>6790</v>
      </c>
      <c r="G36" s="190">
        <f>'6項目別観光GDP'!G72</f>
        <v>6983</v>
      </c>
      <c r="H36" s="190">
        <f>'6項目別観光GDP'!H72</f>
        <v>8580</v>
      </c>
      <c r="I36" s="190">
        <f>'6項目別観光GDP'!I72</f>
        <v>9485</v>
      </c>
      <c r="J36" s="190">
        <f>'6項目別観光GDP'!J72</f>
        <v>8829</v>
      </c>
      <c r="K36" s="190">
        <f>'6項目別観光GDP'!K72</f>
        <v>8646</v>
      </c>
      <c r="L36" s="190">
        <f>'6項目別観光GDP'!L72</f>
        <v>8889</v>
      </c>
      <c r="M36" s="190">
        <f>'6項目別観光GDP'!M72</f>
        <v>6326</v>
      </c>
      <c r="N36" s="190">
        <f>'6項目別観光GDP'!N72</f>
        <v>7626</v>
      </c>
      <c r="O36" s="190">
        <f>'6項目別観光GDP'!O72</f>
        <v>11078</v>
      </c>
      <c r="P36" s="359">
        <f t="shared" si="8"/>
        <v>45.3</v>
      </c>
      <c r="Q36" s="900">
        <f t="shared" si="9"/>
        <v>1.8</v>
      </c>
    </row>
    <row r="37" spans="1:17" x14ac:dyDescent="0.15">
      <c r="A37" s="200">
        <v>220</v>
      </c>
      <c r="B37" s="194" t="s">
        <v>139</v>
      </c>
      <c r="C37" s="216">
        <f>'6項目別観光GDP'!C76</f>
        <v>8592</v>
      </c>
      <c r="D37" s="190">
        <f>'6項目別観光GDP'!D76</f>
        <v>8104</v>
      </c>
      <c r="E37" s="190">
        <f>'6項目別観光GDP'!E76</f>
        <v>7927</v>
      </c>
      <c r="F37" s="190">
        <f>'6項目別観光GDP'!F76</f>
        <v>7734</v>
      </c>
      <c r="G37" s="190">
        <f>'6項目別観光GDP'!G76</f>
        <v>7688</v>
      </c>
      <c r="H37" s="190">
        <f>'6項目別観光GDP'!H76</f>
        <v>8332</v>
      </c>
      <c r="I37" s="190">
        <f>'6項目別観光GDP'!I76</f>
        <v>9473</v>
      </c>
      <c r="J37" s="190">
        <f>'6項目別観光GDP'!J76</f>
        <v>9178</v>
      </c>
      <c r="K37" s="190">
        <f>'6項目別観光GDP'!K76</f>
        <v>9192</v>
      </c>
      <c r="L37" s="190">
        <f>'6項目別観光GDP'!L76</f>
        <v>10167</v>
      </c>
      <c r="M37" s="190">
        <f>'6項目別観光GDP'!M76</f>
        <v>6259</v>
      </c>
      <c r="N37" s="190">
        <f>'6項目別観光GDP'!N76</f>
        <v>7742</v>
      </c>
      <c r="O37" s="190">
        <f>'6項目別観光GDP'!O76</f>
        <v>9483</v>
      </c>
      <c r="P37" s="359">
        <f t="shared" si="8"/>
        <v>22.5</v>
      </c>
      <c r="Q37" s="900">
        <f t="shared" si="9"/>
        <v>1.6</v>
      </c>
    </row>
    <row r="38" spans="1:17" x14ac:dyDescent="0.15">
      <c r="A38" s="200">
        <v>228</v>
      </c>
      <c r="B38" s="194" t="s">
        <v>29</v>
      </c>
      <c r="C38" s="216">
        <f>'6項目別観光GDP'!C80</f>
        <v>13049</v>
      </c>
      <c r="D38" s="190">
        <f>'6項目別観光GDP'!D80</f>
        <v>12202</v>
      </c>
      <c r="E38" s="190">
        <f>'6項目別観光GDP'!E80</f>
        <v>11727</v>
      </c>
      <c r="F38" s="190">
        <f>'6項目別観光GDP'!F80</f>
        <v>11544</v>
      </c>
      <c r="G38" s="190">
        <f>'6項目別観光GDP'!G80</f>
        <v>11887</v>
      </c>
      <c r="H38" s="190">
        <f>'6項目別観光GDP'!H80</f>
        <v>12471</v>
      </c>
      <c r="I38" s="190">
        <f>'6項目別観光GDP'!I80</f>
        <v>14506</v>
      </c>
      <c r="J38" s="190">
        <f>'6項目別観光GDP'!J80</f>
        <v>14440</v>
      </c>
      <c r="K38" s="190">
        <f>'6項目別観光GDP'!K80</f>
        <v>14698</v>
      </c>
      <c r="L38" s="190">
        <f>'6項目別観光GDP'!L80</f>
        <v>16039</v>
      </c>
      <c r="M38" s="190">
        <f>'6項目別観光GDP'!M80</f>
        <v>9681</v>
      </c>
      <c r="N38" s="190">
        <f>'6項目別観光GDP'!N80</f>
        <v>12034</v>
      </c>
      <c r="O38" s="190">
        <f>'6項目別観光GDP'!O80</f>
        <v>14691</v>
      </c>
      <c r="P38" s="359">
        <f t="shared" si="8"/>
        <v>22.1</v>
      </c>
      <c r="Q38" s="900">
        <f t="shared" si="9"/>
        <v>2.4</v>
      </c>
    </row>
    <row r="39" spans="1:17" x14ac:dyDescent="0.15">
      <c r="A39" s="200">
        <v>365</v>
      </c>
      <c r="B39" s="194" t="s">
        <v>282</v>
      </c>
      <c r="C39" s="216">
        <f>'6項目別観光GDP'!C84</f>
        <v>3119</v>
      </c>
      <c r="D39" s="190">
        <f>'6項目別観光GDP'!D84</f>
        <v>2943</v>
      </c>
      <c r="E39" s="190">
        <f>'6項目別観光GDP'!E84</f>
        <v>3348</v>
      </c>
      <c r="F39" s="190">
        <f>'6項目別観光GDP'!F84</f>
        <v>3615</v>
      </c>
      <c r="G39" s="190">
        <f>'6項目別観光GDP'!G84</f>
        <v>3585</v>
      </c>
      <c r="H39" s="190">
        <f>'6項目別観光GDP'!H84</f>
        <v>3882</v>
      </c>
      <c r="I39" s="190">
        <f>'6項目別観光GDP'!I84</f>
        <v>4422</v>
      </c>
      <c r="J39" s="190">
        <f>'6項目別観光GDP'!J84</f>
        <v>4115</v>
      </c>
      <c r="K39" s="190">
        <f>'6項目別観光GDP'!K84</f>
        <v>3752</v>
      </c>
      <c r="L39" s="190">
        <f>'6項目別観光GDP'!L84</f>
        <v>4285</v>
      </c>
      <c r="M39" s="190">
        <f>'6項目別観光GDP'!M84</f>
        <v>2907</v>
      </c>
      <c r="N39" s="190">
        <f>'6項目別観光GDP'!N84</f>
        <v>3276</v>
      </c>
      <c r="O39" s="190">
        <f>'6項目別観光GDP'!O84</f>
        <v>3969</v>
      </c>
      <c r="P39" s="359">
        <f t="shared" si="8"/>
        <v>21.2</v>
      </c>
      <c r="Q39" s="900">
        <f t="shared" si="9"/>
        <v>0.7</v>
      </c>
    </row>
    <row r="40" spans="1:17" x14ac:dyDescent="0.15">
      <c r="A40" s="203"/>
      <c r="B40" s="194" t="s">
        <v>275</v>
      </c>
      <c r="C40" s="216">
        <f>SUM(C41:C44)</f>
        <v>40730</v>
      </c>
      <c r="D40" s="190">
        <f t="shared" ref="D40:J40" si="61">SUM(D41:D44)</f>
        <v>46537</v>
      </c>
      <c r="E40" s="190">
        <f t="shared" si="61"/>
        <v>39788</v>
      </c>
      <c r="F40" s="190">
        <f t="shared" si="61"/>
        <v>42557</v>
      </c>
      <c r="G40" s="190">
        <f t="shared" si="61"/>
        <v>35744</v>
      </c>
      <c r="H40" s="190">
        <f t="shared" si="61"/>
        <v>57891</v>
      </c>
      <c r="I40" s="190">
        <f t="shared" si="61"/>
        <v>54846</v>
      </c>
      <c r="J40" s="190">
        <f t="shared" si="61"/>
        <v>51907</v>
      </c>
      <c r="K40" s="190">
        <f t="shared" ref="K40:L40" si="62">SUM(K41:K44)</f>
        <v>53304</v>
      </c>
      <c r="L40" s="190">
        <f t="shared" si="62"/>
        <v>54463</v>
      </c>
      <c r="M40" s="190">
        <f t="shared" ref="M40:N40" si="63">SUM(M41:M44)</f>
        <v>20759</v>
      </c>
      <c r="N40" s="190">
        <f t="shared" si="63"/>
        <v>29310</v>
      </c>
      <c r="O40" s="190">
        <f t="shared" ref="O40" si="64">SUM(O41:O44)</f>
        <v>49971</v>
      </c>
      <c r="P40" s="359">
        <f t="shared" si="8"/>
        <v>70.5</v>
      </c>
      <c r="Q40" s="900">
        <f t="shared" si="9"/>
        <v>8.3000000000000007</v>
      </c>
    </row>
    <row r="41" spans="1:17" x14ac:dyDescent="0.15">
      <c r="A41" s="200">
        <v>201</v>
      </c>
      <c r="B41" s="194" t="s">
        <v>283</v>
      </c>
      <c r="C41" s="216">
        <f>'6項目別観光GDP'!C88</f>
        <v>36820</v>
      </c>
      <c r="D41" s="190">
        <f>'6項目別観光GDP'!D88</f>
        <v>42471</v>
      </c>
      <c r="E41" s="190">
        <f>'6項目別観光GDP'!E88</f>
        <v>36067</v>
      </c>
      <c r="F41" s="190">
        <f>'6項目別観光GDP'!F88</f>
        <v>39011</v>
      </c>
      <c r="G41" s="190">
        <f>'6項目別観光GDP'!G88</f>
        <v>32626</v>
      </c>
      <c r="H41" s="190">
        <f>'6項目別観光GDP'!H88</f>
        <v>54361</v>
      </c>
      <c r="I41" s="190">
        <f>'6項目別観光GDP'!I88</f>
        <v>50526</v>
      </c>
      <c r="J41" s="190">
        <f>'6項目別観光GDP'!J88</f>
        <v>47316</v>
      </c>
      <c r="K41" s="190">
        <f>'6項目別観光GDP'!K88</f>
        <v>48666</v>
      </c>
      <c r="L41" s="190">
        <f>'6項目別観光GDP'!L88</f>
        <v>49352</v>
      </c>
      <c r="M41" s="190">
        <f>'6項目別観光GDP'!M88</f>
        <v>16699</v>
      </c>
      <c r="N41" s="190">
        <f>'6項目別観光GDP'!N88</f>
        <v>24087</v>
      </c>
      <c r="O41" s="190">
        <f>'6項目別観光GDP'!O88</f>
        <v>43947</v>
      </c>
      <c r="P41" s="359">
        <f t="shared" si="8"/>
        <v>82.5</v>
      </c>
      <c r="Q41" s="900">
        <f t="shared" si="9"/>
        <v>7.3</v>
      </c>
    </row>
    <row r="42" spans="1:17" x14ac:dyDescent="0.15">
      <c r="A42" s="200">
        <v>442</v>
      </c>
      <c r="B42" s="194" t="s">
        <v>284</v>
      </c>
      <c r="C42" s="216">
        <f>'6項目別観光GDP'!C96</f>
        <v>627</v>
      </c>
      <c r="D42" s="190">
        <f>'6項目別観光GDP'!D96</f>
        <v>654</v>
      </c>
      <c r="E42" s="190">
        <f>'6項目別観光GDP'!E96</f>
        <v>524</v>
      </c>
      <c r="F42" s="190">
        <f>'6項目別観光GDP'!F96</f>
        <v>432</v>
      </c>
      <c r="G42" s="190">
        <f>'6項目別観光GDP'!G96</f>
        <v>253</v>
      </c>
      <c r="H42" s="190">
        <f>'6項目別観光GDP'!H96</f>
        <v>336</v>
      </c>
      <c r="I42" s="190">
        <f>'6項目別観光GDP'!I96</f>
        <v>549</v>
      </c>
      <c r="J42" s="190">
        <f>'6項目別観光GDP'!J96</f>
        <v>509</v>
      </c>
      <c r="K42" s="190">
        <f>'6項目別観光GDP'!K96</f>
        <v>422</v>
      </c>
      <c r="L42" s="190">
        <f>'6項目別観光GDP'!L96</f>
        <v>494</v>
      </c>
      <c r="M42" s="190">
        <f>'6項目別観光GDP'!M96</f>
        <v>294</v>
      </c>
      <c r="N42" s="190">
        <f>'6項目別観光GDP'!N96</f>
        <v>390</v>
      </c>
      <c r="O42" s="190">
        <f>'6項目別観光GDP'!O96</f>
        <v>445</v>
      </c>
      <c r="P42" s="359">
        <f t="shared" si="8"/>
        <v>14.1</v>
      </c>
      <c r="Q42" s="900">
        <f t="shared" si="9"/>
        <v>0.1</v>
      </c>
    </row>
    <row r="43" spans="1:17" x14ac:dyDescent="0.15">
      <c r="A43" s="200">
        <v>443</v>
      </c>
      <c r="B43" s="194" t="s">
        <v>285</v>
      </c>
      <c r="C43" s="216">
        <f>'6項目別観光GDP'!C100</f>
        <v>914</v>
      </c>
      <c r="D43" s="190">
        <f>'6項目別観光GDP'!D100</f>
        <v>917</v>
      </c>
      <c r="E43" s="190">
        <f>'6項目別観光GDP'!E100</f>
        <v>854</v>
      </c>
      <c r="F43" s="190">
        <f>'6項目別観光GDP'!F100</f>
        <v>904</v>
      </c>
      <c r="G43" s="190">
        <f>'6項目別観光GDP'!G100</f>
        <v>944</v>
      </c>
      <c r="H43" s="190">
        <f>'6項目別観光GDP'!H100</f>
        <v>1001</v>
      </c>
      <c r="I43" s="190">
        <f>'6項目別観光GDP'!I100</f>
        <v>1362</v>
      </c>
      <c r="J43" s="190">
        <f>'6項目別観光GDP'!J100</f>
        <v>1335</v>
      </c>
      <c r="K43" s="190">
        <f>'6項目別観光GDP'!K100</f>
        <v>1328</v>
      </c>
      <c r="L43" s="190">
        <f>'6項目別観光GDP'!L100</f>
        <v>1625</v>
      </c>
      <c r="M43" s="190">
        <f>'6項目別観光GDP'!M100</f>
        <v>1334</v>
      </c>
      <c r="N43" s="190">
        <f>'6項目別観光GDP'!N100</f>
        <v>1829</v>
      </c>
      <c r="O43" s="190">
        <f>'6項目別観光GDP'!O100</f>
        <v>2334</v>
      </c>
      <c r="P43" s="359">
        <f t="shared" si="8"/>
        <v>27.6</v>
      </c>
      <c r="Q43" s="900">
        <f t="shared" si="9"/>
        <v>0.4</v>
      </c>
    </row>
    <row r="44" spans="1:17" x14ac:dyDescent="0.15">
      <c r="A44" s="200">
        <v>446</v>
      </c>
      <c r="B44" s="194" t="s">
        <v>286</v>
      </c>
      <c r="C44" s="216">
        <f>'6項目別観光GDP'!C92</f>
        <v>2369</v>
      </c>
      <c r="D44" s="190">
        <f>'6項目別観光GDP'!D92</f>
        <v>2495</v>
      </c>
      <c r="E44" s="190">
        <f>'6項目別観光GDP'!E92</f>
        <v>2343</v>
      </c>
      <c r="F44" s="190">
        <f>'6項目別観光GDP'!F92</f>
        <v>2210</v>
      </c>
      <c r="G44" s="190">
        <f>'6項目別観光GDP'!G92</f>
        <v>1921</v>
      </c>
      <c r="H44" s="190">
        <f>'6項目別観光GDP'!H92</f>
        <v>2193</v>
      </c>
      <c r="I44" s="190">
        <f>'6項目別観光GDP'!I92</f>
        <v>2409</v>
      </c>
      <c r="J44" s="190">
        <f>'6項目別観光GDP'!J92</f>
        <v>2747</v>
      </c>
      <c r="K44" s="190">
        <f>'6項目別観光GDP'!K92</f>
        <v>2888</v>
      </c>
      <c r="L44" s="190">
        <f>'6項目別観光GDP'!L92</f>
        <v>2992</v>
      </c>
      <c r="M44" s="190">
        <f>'6項目別観光GDP'!M92</f>
        <v>2432</v>
      </c>
      <c r="N44" s="190">
        <f>'6項目別観光GDP'!N92</f>
        <v>3004</v>
      </c>
      <c r="O44" s="190">
        <f>'6項目別観光GDP'!O92</f>
        <v>3245</v>
      </c>
      <c r="P44" s="359">
        <f t="shared" si="8"/>
        <v>8</v>
      </c>
      <c r="Q44" s="900">
        <f t="shared" si="9"/>
        <v>0.5</v>
      </c>
    </row>
    <row r="45" spans="1:17" x14ac:dyDescent="0.15">
      <c r="A45" s="203"/>
      <c r="B45" s="194" t="s">
        <v>276</v>
      </c>
      <c r="C45" s="216">
        <f>SUM(C46:C52)</f>
        <v>26017</v>
      </c>
      <c r="D45" s="190">
        <f t="shared" ref="D45:J45" si="65">SUM(D46:D52)</f>
        <v>24925</v>
      </c>
      <c r="E45" s="190">
        <f t="shared" si="65"/>
        <v>24685</v>
      </c>
      <c r="F45" s="190">
        <f t="shared" si="65"/>
        <v>24724</v>
      </c>
      <c r="G45" s="190">
        <f t="shared" si="65"/>
        <v>23934</v>
      </c>
      <c r="H45" s="190">
        <f t="shared" si="65"/>
        <v>26926</v>
      </c>
      <c r="I45" s="190">
        <f t="shared" si="65"/>
        <v>29692</v>
      </c>
      <c r="J45" s="190">
        <f t="shared" si="65"/>
        <v>30534</v>
      </c>
      <c r="K45" s="190">
        <f t="shared" ref="K45:L45" si="66">SUM(K46:K52)</f>
        <v>28747</v>
      </c>
      <c r="L45" s="190">
        <f t="shared" si="66"/>
        <v>32654</v>
      </c>
      <c r="M45" s="190">
        <f t="shared" ref="M45:N45" si="67">SUM(M46:M52)</f>
        <v>17542</v>
      </c>
      <c r="N45" s="190">
        <f t="shared" si="67"/>
        <v>22136</v>
      </c>
      <c r="O45" s="190">
        <f t="shared" ref="O45" si="68">SUM(O46:O52)</f>
        <v>27320</v>
      </c>
      <c r="P45" s="359">
        <f t="shared" si="8"/>
        <v>23.4</v>
      </c>
      <c r="Q45" s="900">
        <f t="shared" si="9"/>
        <v>4.5999999999999996</v>
      </c>
    </row>
    <row r="46" spans="1:17" x14ac:dyDescent="0.15">
      <c r="A46" s="200">
        <v>208</v>
      </c>
      <c r="B46" s="194" t="s">
        <v>143</v>
      </c>
      <c r="C46" s="216">
        <f>'6項目別観光GDP'!C104</f>
        <v>3455</v>
      </c>
      <c r="D46" s="190">
        <f>'6項目別観光GDP'!D104</f>
        <v>3179</v>
      </c>
      <c r="E46" s="190">
        <f>'6項目別観光GDP'!E104</f>
        <v>3389</v>
      </c>
      <c r="F46" s="190">
        <f>'6項目別観光GDP'!F104</f>
        <v>3353</v>
      </c>
      <c r="G46" s="190">
        <f>'6項目別観光GDP'!G104</f>
        <v>3156</v>
      </c>
      <c r="H46" s="190">
        <f>'6項目別観光GDP'!H104</f>
        <v>3287</v>
      </c>
      <c r="I46" s="190">
        <f>'6項目別観光GDP'!I104</f>
        <v>3621</v>
      </c>
      <c r="J46" s="190">
        <f>'6項目別観光GDP'!J104</f>
        <v>3982</v>
      </c>
      <c r="K46" s="190">
        <f>'6項目別観光GDP'!K104</f>
        <v>3871</v>
      </c>
      <c r="L46" s="190">
        <f>'6項目別観光GDP'!L104</f>
        <v>4358</v>
      </c>
      <c r="M46" s="190">
        <f>'6項目別観光GDP'!M104</f>
        <v>2760</v>
      </c>
      <c r="N46" s="190">
        <f>'6項目別観光GDP'!N104</f>
        <v>3008</v>
      </c>
      <c r="O46" s="190">
        <f>'6項目別観光GDP'!O104</f>
        <v>3273</v>
      </c>
      <c r="P46" s="359">
        <f t="shared" si="8"/>
        <v>8.8000000000000007</v>
      </c>
      <c r="Q46" s="900">
        <f t="shared" si="9"/>
        <v>0.5</v>
      </c>
    </row>
    <row r="47" spans="1:17" x14ac:dyDescent="0.15">
      <c r="A47" s="200">
        <v>212</v>
      </c>
      <c r="B47" s="194" t="s">
        <v>287</v>
      </c>
      <c r="C47" s="216">
        <f>'6項目別観光GDP'!C112</f>
        <v>7021</v>
      </c>
      <c r="D47" s="190">
        <f>'6項目別観光GDP'!D112</f>
        <v>6860</v>
      </c>
      <c r="E47" s="190">
        <f>'6項目別観光GDP'!E112</f>
        <v>6932</v>
      </c>
      <c r="F47" s="190">
        <f>'6項目別観光GDP'!F112</f>
        <v>6959</v>
      </c>
      <c r="G47" s="190">
        <f>'6項目別観光GDP'!G112</f>
        <v>7048</v>
      </c>
      <c r="H47" s="190">
        <f>'6項目別観光GDP'!H112</f>
        <v>8326</v>
      </c>
      <c r="I47" s="190">
        <f>'6項目別観光GDP'!I112</f>
        <v>9087</v>
      </c>
      <c r="J47" s="190">
        <f>'6項目別観光GDP'!J112</f>
        <v>9213</v>
      </c>
      <c r="K47" s="190">
        <f>'6項目別観光GDP'!K112</f>
        <v>8664</v>
      </c>
      <c r="L47" s="190">
        <f>'6項目別観光GDP'!L112</f>
        <v>10044</v>
      </c>
      <c r="M47" s="190">
        <f>'6項目別観光GDP'!M112</f>
        <v>5147</v>
      </c>
      <c r="N47" s="190">
        <f>'6項目別観光GDP'!N112</f>
        <v>6830</v>
      </c>
      <c r="O47" s="190">
        <f>'6項目別観光GDP'!O112</f>
        <v>8994</v>
      </c>
      <c r="P47" s="359">
        <f t="shared" si="8"/>
        <v>31.7</v>
      </c>
      <c r="Q47" s="900">
        <f t="shared" si="9"/>
        <v>1.5</v>
      </c>
    </row>
    <row r="48" spans="1:17" x14ac:dyDescent="0.15">
      <c r="A48" s="200">
        <v>227</v>
      </c>
      <c r="B48" s="194" t="s">
        <v>18</v>
      </c>
      <c r="C48" s="216">
        <f>'6項目別観光GDP'!C116</f>
        <v>4253</v>
      </c>
      <c r="D48" s="190">
        <f>'6項目別観光GDP'!D116</f>
        <v>4188</v>
      </c>
      <c r="E48" s="190">
        <f>'6項目別観光GDP'!E116</f>
        <v>4078</v>
      </c>
      <c r="F48" s="190">
        <f>'6項目別観光GDP'!F116</f>
        <v>4305</v>
      </c>
      <c r="G48" s="190">
        <f>'6項目別観光GDP'!G116</f>
        <v>3953</v>
      </c>
      <c r="H48" s="190">
        <f>'6項目別観光GDP'!H116</f>
        <v>4528</v>
      </c>
      <c r="I48" s="190">
        <f>'6項目別観光GDP'!I116</f>
        <v>4697</v>
      </c>
      <c r="J48" s="190">
        <f>'6項目別観光GDP'!J116</f>
        <v>4337</v>
      </c>
      <c r="K48" s="190">
        <f>'6項目別観光GDP'!K116</f>
        <v>4196</v>
      </c>
      <c r="L48" s="190">
        <f>'6項目別観光GDP'!L116</f>
        <v>4624</v>
      </c>
      <c r="M48" s="190">
        <f>'6項目別観光GDP'!M116</f>
        <v>3096</v>
      </c>
      <c r="N48" s="190">
        <f>'6項目別観光GDP'!N116</f>
        <v>3765</v>
      </c>
      <c r="O48" s="190">
        <f>'6項目別観光GDP'!O116</f>
        <v>3993</v>
      </c>
      <c r="P48" s="359">
        <f t="shared" si="8"/>
        <v>6.1</v>
      </c>
      <c r="Q48" s="900">
        <f t="shared" si="9"/>
        <v>0.7</v>
      </c>
    </row>
    <row r="49" spans="1:17" x14ac:dyDescent="0.15">
      <c r="A49" s="200">
        <v>229</v>
      </c>
      <c r="B49" s="194" t="s">
        <v>20</v>
      </c>
      <c r="C49" s="216">
        <f>'6項目別観光GDP'!C108</f>
        <v>6438</v>
      </c>
      <c r="D49" s="190">
        <f>'6項目別観光GDP'!D108</f>
        <v>6002</v>
      </c>
      <c r="E49" s="190">
        <f>'6項目別観光GDP'!E108</f>
        <v>5877</v>
      </c>
      <c r="F49" s="190">
        <f>'6項目別観光GDP'!F108</f>
        <v>5900</v>
      </c>
      <c r="G49" s="190">
        <f>'6項目別観光GDP'!G108</f>
        <v>5751</v>
      </c>
      <c r="H49" s="190">
        <f>'6項目別観光GDP'!H108</f>
        <v>6316</v>
      </c>
      <c r="I49" s="190">
        <f>'6項目別観光GDP'!I108</f>
        <v>7339</v>
      </c>
      <c r="J49" s="190">
        <f>'6項目別観光GDP'!J108</f>
        <v>7512</v>
      </c>
      <c r="K49" s="190">
        <f>'6項目別観光GDP'!K108</f>
        <v>6916</v>
      </c>
      <c r="L49" s="190">
        <f>'6項目別観光GDP'!L108</f>
        <v>7857</v>
      </c>
      <c r="M49" s="190">
        <f>'6項目別観光GDP'!M108</f>
        <v>3721</v>
      </c>
      <c r="N49" s="190">
        <f>'6項目別観光GDP'!N108</f>
        <v>4956</v>
      </c>
      <c r="O49" s="190">
        <f>'6項目別観光GDP'!O108</f>
        <v>6832</v>
      </c>
      <c r="P49" s="359">
        <f t="shared" si="8"/>
        <v>37.9</v>
      </c>
      <c r="Q49" s="900">
        <f t="shared" si="9"/>
        <v>1.1000000000000001</v>
      </c>
    </row>
    <row r="50" spans="1:17" x14ac:dyDescent="0.15">
      <c r="A50" s="200">
        <v>464</v>
      </c>
      <c r="B50" s="194" t="s">
        <v>146</v>
      </c>
      <c r="C50" s="216">
        <f>'6項目別観光GDP'!C120</f>
        <v>879</v>
      </c>
      <c r="D50" s="190">
        <f>'6項目別観光GDP'!D120</f>
        <v>694</v>
      </c>
      <c r="E50" s="190">
        <f>'6項目別観光GDP'!E120</f>
        <v>684</v>
      </c>
      <c r="F50" s="190">
        <f>'6項目別観光GDP'!F120</f>
        <v>643</v>
      </c>
      <c r="G50" s="190">
        <f>'6項目別観光GDP'!G120</f>
        <v>661</v>
      </c>
      <c r="H50" s="190">
        <f>'6項目別観光GDP'!H120</f>
        <v>760</v>
      </c>
      <c r="I50" s="190">
        <f>'6項目別観光GDP'!I120</f>
        <v>797</v>
      </c>
      <c r="J50" s="190">
        <f>'6項目別観光GDP'!J120</f>
        <v>830</v>
      </c>
      <c r="K50" s="190">
        <f>'6項目別観光GDP'!K120</f>
        <v>795</v>
      </c>
      <c r="L50" s="190">
        <f>'6項目別観光GDP'!L120</f>
        <v>868</v>
      </c>
      <c r="M50" s="190">
        <f>'6項目別観光GDP'!M120</f>
        <v>374</v>
      </c>
      <c r="N50" s="190">
        <f>'6項目別観光GDP'!N120</f>
        <v>408</v>
      </c>
      <c r="O50" s="190">
        <f>'6項目別観光GDP'!O120</f>
        <v>572</v>
      </c>
      <c r="P50" s="359">
        <f t="shared" si="8"/>
        <v>40.200000000000003</v>
      </c>
      <c r="Q50" s="900">
        <f t="shared" si="9"/>
        <v>0.1</v>
      </c>
    </row>
    <row r="51" spans="1:17" x14ac:dyDescent="0.15">
      <c r="A51" s="200">
        <v>481</v>
      </c>
      <c r="B51" s="194" t="s">
        <v>147</v>
      </c>
      <c r="C51" s="216">
        <f>'6項目別観光GDP'!C124</f>
        <v>1250</v>
      </c>
      <c r="D51" s="190">
        <f>'6項目別観光GDP'!D124</f>
        <v>1325</v>
      </c>
      <c r="E51" s="190">
        <f>'6項目別観光GDP'!E124</f>
        <v>1205</v>
      </c>
      <c r="F51" s="190">
        <f>'6項目別観光GDP'!F124</f>
        <v>1086</v>
      </c>
      <c r="G51" s="190">
        <f>'6項目別観光GDP'!G124</f>
        <v>1010</v>
      </c>
      <c r="H51" s="190">
        <f>'6項目別観光GDP'!H124</f>
        <v>976</v>
      </c>
      <c r="I51" s="190">
        <f>'6項目別観光GDP'!I124</f>
        <v>1117</v>
      </c>
      <c r="J51" s="190">
        <f>'6項目別観光GDP'!J124</f>
        <v>1236</v>
      </c>
      <c r="K51" s="190">
        <f>'6項目別観光GDP'!K124</f>
        <v>998</v>
      </c>
      <c r="L51" s="190">
        <f>'6項目別観光GDP'!L124</f>
        <v>1108</v>
      </c>
      <c r="M51" s="190">
        <f>'6項目別観光GDP'!M124</f>
        <v>534</v>
      </c>
      <c r="N51" s="190">
        <f>'6項目別観光GDP'!N124</f>
        <v>791</v>
      </c>
      <c r="O51" s="190">
        <f>'6項目別観光GDP'!O124</f>
        <v>867</v>
      </c>
      <c r="P51" s="359">
        <f t="shared" si="8"/>
        <v>9.6</v>
      </c>
      <c r="Q51" s="900">
        <f t="shared" si="9"/>
        <v>0.1</v>
      </c>
    </row>
    <row r="52" spans="1:17" x14ac:dyDescent="0.15">
      <c r="A52" s="200">
        <v>501</v>
      </c>
      <c r="B52" s="194" t="s">
        <v>148</v>
      </c>
      <c r="C52" s="216">
        <f>'6項目別観光GDP'!C128</f>
        <v>2721</v>
      </c>
      <c r="D52" s="190">
        <f>'6項目別観光GDP'!D128</f>
        <v>2677</v>
      </c>
      <c r="E52" s="190">
        <f>'6項目別観光GDP'!E128</f>
        <v>2520</v>
      </c>
      <c r="F52" s="190">
        <f>'6項目別観光GDP'!F128</f>
        <v>2478</v>
      </c>
      <c r="G52" s="190">
        <f>'6項目別観光GDP'!G128</f>
        <v>2355</v>
      </c>
      <c r="H52" s="190">
        <f>'6項目別観光GDP'!H128</f>
        <v>2733</v>
      </c>
      <c r="I52" s="190">
        <f>'6項目別観光GDP'!I128</f>
        <v>3034</v>
      </c>
      <c r="J52" s="190">
        <f>'6項目別観光GDP'!J128</f>
        <v>3424</v>
      </c>
      <c r="K52" s="190">
        <f>'6項目別観光GDP'!K128</f>
        <v>3307</v>
      </c>
      <c r="L52" s="190">
        <f>'6項目別観光GDP'!L128</f>
        <v>3795</v>
      </c>
      <c r="M52" s="190">
        <f>'6項目別観光GDP'!M128</f>
        <v>1910</v>
      </c>
      <c r="N52" s="190">
        <f>'6項目別観光GDP'!N128</f>
        <v>2378</v>
      </c>
      <c r="O52" s="190">
        <f>'6項目別観光GDP'!O128</f>
        <v>2789</v>
      </c>
      <c r="P52" s="359">
        <f t="shared" si="8"/>
        <v>17.3</v>
      </c>
      <c r="Q52" s="900">
        <f t="shared" si="9"/>
        <v>0.5</v>
      </c>
    </row>
    <row r="53" spans="1:17" x14ac:dyDescent="0.15">
      <c r="A53" s="203"/>
      <c r="B53" s="194" t="s">
        <v>277</v>
      </c>
      <c r="C53" s="216">
        <f>SUM(C54:C58)</f>
        <v>41159</v>
      </c>
      <c r="D53" s="190">
        <f t="shared" ref="D53:J53" si="69">SUM(D54:D58)</f>
        <v>41689</v>
      </c>
      <c r="E53" s="190">
        <f t="shared" si="69"/>
        <v>46021</v>
      </c>
      <c r="F53" s="190">
        <f t="shared" si="69"/>
        <v>48563</v>
      </c>
      <c r="G53" s="190">
        <f t="shared" si="69"/>
        <v>48161</v>
      </c>
      <c r="H53" s="190">
        <f t="shared" si="69"/>
        <v>51451</v>
      </c>
      <c r="I53" s="190">
        <f t="shared" si="69"/>
        <v>58078</v>
      </c>
      <c r="J53" s="190">
        <f t="shared" si="69"/>
        <v>59442</v>
      </c>
      <c r="K53" s="190">
        <f t="shared" ref="K53:L53" si="70">SUM(K54:K58)</f>
        <v>57851</v>
      </c>
      <c r="L53" s="190">
        <f t="shared" si="70"/>
        <v>61868</v>
      </c>
      <c r="M53" s="190">
        <f t="shared" ref="M53:N53" si="71">SUM(M54:M58)</f>
        <v>32275</v>
      </c>
      <c r="N53" s="190">
        <f t="shared" si="71"/>
        <v>36067</v>
      </c>
      <c r="O53" s="190">
        <f t="shared" ref="O53" si="72">SUM(O54:O58)</f>
        <v>50541</v>
      </c>
      <c r="P53" s="359">
        <f t="shared" si="8"/>
        <v>40.1</v>
      </c>
      <c r="Q53" s="900">
        <f t="shared" si="9"/>
        <v>8.4</v>
      </c>
    </row>
    <row r="54" spans="1:17" x14ac:dyDescent="0.15">
      <c r="A54" s="202">
        <v>209</v>
      </c>
      <c r="B54" s="194" t="s">
        <v>288</v>
      </c>
      <c r="C54" s="216">
        <f>'6項目別観光GDP'!C132</f>
        <v>21130</v>
      </c>
      <c r="D54" s="190">
        <f>'6項目別観光GDP'!D132</f>
        <v>22561</v>
      </c>
      <c r="E54" s="190">
        <f>'6項目別観光GDP'!E132</f>
        <v>21762</v>
      </c>
      <c r="F54" s="190">
        <f>'6項目別観光GDP'!F132</f>
        <v>21952</v>
      </c>
      <c r="G54" s="190">
        <f>'6項目別観光GDP'!G132</f>
        <v>22593</v>
      </c>
      <c r="H54" s="190">
        <f>'6項目別観光GDP'!H132</f>
        <v>24554</v>
      </c>
      <c r="I54" s="190">
        <f>'6項目別観光GDP'!I132</f>
        <v>27203</v>
      </c>
      <c r="J54" s="190">
        <f>'6項目別観光GDP'!J132</f>
        <v>27825</v>
      </c>
      <c r="K54" s="190">
        <f>'6項目別観光GDP'!K132</f>
        <v>27384</v>
      </c>
      <c r="L54" s="190">
        <f>'6項目別観光GDP'!L132</f>
        <v>30086</v>
      </c>
      <c r="M54" s="190">
        <f>'6項目別観光GDP'!M132</f>
        <v>14055</v>
      </c>
      <c r="N54" s="190">
        <f>'6項目別観光GDP'!N132</f>
        <v>15685</v>
      </c>
      <c r="O54" s="190">
        <f>'6項目別観光GDP'!O132</f>
        <v>22822</v>
      </c>
      <c r="P54" s="359">
        <f t="shared" si="8"/>
        <v>45.5</v>
      </c>
      <c r="Q54" s="900">
        <f t="shared" si="9"/>
        <v>3.8</v>
      </c>
    </row>
    <row r="55" spans="1:17" x14ac:dyDescent="0.15">
      <c r="A55" s="200">
        <v>222</v>
      </c>
      <c r="B55" s="194" t="s">
        <v>289</v>
      </c>
      <c r="C55" s="216">
        <f>'6項目別観光GDP'!C136</f>
        <v>5170</v>
      </c>
      <c r="D55" s="190">
        <f>'6項目別観光GDP'!D136</f>
        <v>4373</v>
      </c>
      <c r="E55" s="190">
        <f>'6項目別観光GDP'!E136</f>
        <v>5199</v>
      </c>
      <c r="F55" s="190">
        <f>'6項目別観光GDP'!F136</f>
        <v>5762</v>
      </c>
      <c r="G55" s="190">
        <f>'6項目別観光GDP'!G136</f>
        <v>5398</v>
      </c>
      <c r="H55" s="190">
        <f>'6項目別観光GDP'!H136</f>
        <v>5242</v>
      </c>
      <c r="I55" s="190">
        <f>'6項目別観光GDP'!I136</f>
        <v>6802</v>
      </c>
      <c r="J55" s="190">
        <f>'6項目別観光GDP'!J136</f>
        <v>6982</v>
      </c>
      <c r="K55" s="190">
        <f>'6項目別観光GDP'!K136</f>
        <v>6284</v>
      </c>
      <c r="L55" s="190">
        <f>'6項目別観光GDP'!L136</f>
        <v>6383</v>
      </c>
      <c r="M55" s="190">
        <f>'6項目別観光GDP'!M136</f>
        <v>2763</v>
      </c>
      <c r="N55" s="190">
        <f>'6項目別観光GDP'!N136</f>
        <v>3342</v>
      </c>
      <c r="O55" s="190">
        <f>'6項目別観光GDP'!O136</f>
        <v>5355</v>
      </c>
      <c r="P55" s="359">
        <f t="shared" si="8"/>
        <v>60.2</v>
      </c>
      <c r="Q55" s="900">
        <f t="shared" si="9"/>
        <v>0.9</v>
      </c>
    </row>
    <row r="56" spans="1:17" x14ac:dyDescent="0.15">
      <c r="A56" s="200">
        <v>225</v>
      </c>
      <c r="B56" s="194" t="s">
        <v>11</v>
      </c>
      <c r="C56" s="216">
        <f>'6項目別観光GDP'!C140</f>
        <v>3247</v>
      </c>
      <c r="D56" s="190">
        <f>'6項目別観光GDP'!D140</f>
        <v>3301</v>
      </c>
      <c r="E56" s="190">
        <f>'6項目別観光GDP'!E140</f>
        <v>6352</v>
      </c>
      <c r="F56" s="190">
        <f>'6項目別観光GDP'!F140</f>
        <v>7638</v>
      </c>
      <c r="G56" s="190">
        <f>'6項目別観光GDP'!G140</f>
        <v>7526</v>
      </c>
      <c r="H56" s="190">
        <f>'6項目別観光GDP'!H140</f>
        <v>7858</v>
      </c>
      <c r="I56" s="190">
        <f>'6項目別観光GDP'!I140</f>
        <v>8260</v>
      </c>
      <c r="J56" s="190">
        <f>'6項目別観光GDP'!J140</f>
        <v>8447</v>
      </c>
      <c r="K56" s="190">
        <f>'6項目別観光GDP'!K140</f>
        <v>8044</v>
      </c>
      <c r="L56" s="190">
        <f>'6項目別観光GDP'!L140</f>
        <v>9170</v>
      </c>
      <c r="M56" s="190">
        <f>'6項目別観光GDP'!M140</f>
        <v>4999</v>
      </c>
      <c r="N56" s="190">
        <f>'6項目別観光GDP'!N140</f>
        <v>5996</v>
      </c>
      <c r="O56" s="190">
        <f>'6項目別観光GDP'!O140</f>
        <v>8069</v>
      </c>
      <c r="P56" s="359">
        <f t="shared" si="8"/>
        <v>34.6</v>
      </c>
      <c r="Q56" s="900">
        <f t="shared" si="9"/>
        <v>1.3</v>
      </c>
    </row>
    <row r="57" spans="1:17" x14ac:dyDescent="0.15">
      <c r="A57" s="200">
        <v>585</v>
      </c>
      <c r="B57" s="194" t="s">
        <v>290</v>
      </c>
      <c r="C57" s="216">
        <f>'6項目別観光GDP'!C144</f>
        <v>6409</v>
      </c>
      <c r="D57" s="190">
        <f>'6項目別観光GDP'!D144</f>
        <v>6703</v>
      </c>
      <c r="E57" s="190">
        <f>'6項目別観光GDP'!E144</f>
        <v>7126</v>
      </c>
      <c r="F57" s="190">
        <f>'6項目別観光GDP'!F144</f>
        <v>7645</v>
      </c>
      <c r="G57" s="190">
        <f>'6項目別観光GDP'!G144</f>
        <v>7112</v>
      </c>
      <c r="H57" s="190">
        <f>'6項目別観光GDP'!H144</f>
        <v>7569</v>
      </c>
      <c r="I57" s="190">
        <f>'6項目別観光GDP'!I144</f>
        <v>9072</v>
      </c>
      <c r="J57" s="190">
        <f>'6項目別観光GDP'!J144</f>
        <v>9195</v>
      </c>
      <c r="K57" s="190">
        <f>'6項目別観光GDP'!K144</f>
        <v>9155</v>
      </c>
      <c r="L57" s="190">
        <f>'6項目別観光GDP'!L144</f>
        <v>8683</v>
      </c>
      <c r="M57" s="190">
        <f>'6項目別観光GDP'!M144</f>
        <v>6049</v>
      </c>
      <c r="N57" s="190">
        <f>'6項目別観光GDP'!N144</f>
        <v>6062</v>
      </c>
      <c r="O57" s="190">
        <f>'6項目別観光GDP'!O144</f>
        <v>7440</v>
      </c>
      <c r="P57" s="359">
        <f t="shared" si="8"/>
        <v>22.7</v>
      </c>
      <c r="Q57" s="900">
        <f t="shared" si="9"/>
        <v>1.2</v>
      </c>
    </row>
    <row r="58" spans="1:17" x14ac:dyDescent="0.15">
      <c r="A58" s="200">
        <v>586</v>
      </c>
      <c r="B58" s="194" t="s">
        <v>291</v>
      </c>
      <c r="C58" s="216">
        <f>'6項目別観光GDP'!C148</f>
        <v>5203</v>
      </c>
      <c r="D58" s="190">
        <f>'6項目別観光GDP'!D148</f>
        <v>4751</v>
      </c>
      <c r="E58" s="190">
        <f>'6項目別観光GDP'!E148</f>
        <v>5582</v>
      </c>
      <c r="F58" s="190">
        <f>'6項目別観光GDP'!F148</f>
        <v>5566</v>
      </c>
      <c r="G58" s="190">
        <f>'6項目別観光GDP'!G148</f>
        <v>5532</v>
      </c>
      <c r="H58" s="190">
        <f>'6項目別観光GDP'!H148</f>
        <v>6228</v>
      </c>
      <c r="I58" s="190">
        <f>'6項目別観光GDP'!I148</f>
        <v>6741</v>
      </c>
      <c r="J58" s="190">
        <f>'6項目別観光GDP'!J148</f>
        <v>6993</v>
      </c>
      <c r="K58" s="190">
        <f>'6項目別観光GDP'!K148</f>
        <v>6984</v>
      </c>
      <c r="L58" s="190">
        <f>'6項目別観光GDP'!L148</f>
        <v>7546</v>
      </c>
      <c r="M58" s="190">
        <f>'6項目別観光GDP'!M148</f>
        <v>4409</v>
      </c>
      <c r="N58" s="190">
        <f>'6項目別観光GDP'!N148</f>
        <v>4982</v>
      </c>
      <c r="O58" s="190">
        <f>'6項目別観光GDP'!O148</f>
        <v>6855</v>
      </c>
      <c r="P58" s="359">
        <f t="shared" si="8"/>
        <v>37.6</v>
      </c>
      <c r="Q58" s="900">
        <f t="shared" si="9"/>
        <v>1.1000000000000001</v>
      </c>
    </row>
    <row r="59" spans="1:17" x14ac:dyDescent="0.15">
      <c r="A59" s="203"/>
      <c r="B59" s="194" t="s">
        <v>278</v>
      </c>
      <c r="C59" s="216">
        <f>SUM(C60:C61)</f>
        <v>16238</v>
      </c>
      <c r="D59" s="190">
        <f t="shared" ref="D59:J59" si="73">SUM(D60:D61)</f>
        <v>15809</v>
      </c>
      <c r="E59" s="190">
        <f t="shared" si="73"/>
        <v>15591</v>
      </c>
      <c r="F59" s="190">
        <f t="shared" si="73"/>
        <v>14903</v>
      </c>
      <c r="G59" s="190">
        <f t="shared" si="73"/>
        <v>13866</v>
      </c>
      <c r="H59" s="190">
        <f t="shared" si="73"/>
        <v>15523</v>
      </c>
      <c r="I59" s="190">
        <f t="shared" si="73"/>
        <v>17884</v>
      </c>
      <c r="J59" s="190">
        <f t="shared" si="73"/>
        <v>18904</v>
      </c>
      <c r="K59" s="190">
        <f t="shared" ref="K59:L59" si="74">SUM(K60:K61)</f>
        <v>18599</v>
      </c>
      <c r="L59" s="190">
        <f t="shared" si="74"/>
        <v>23421</v>
      </c>
      <c r="M59" s="190">
        <f t="shared" ref="M59:N59" si="75">SUM(M60:M61)</f>
        <v>14000</v>
      </c>
      <c r="N59" s="190">
        <f t="shared" si="75"/>
        <v>18122</v>
      </c>
      <c r="O59" s="190">
        <f t="shared" ref="O59" si="76">SUM(O60:O61)</f>
        <v>21406</v>
      </c>
      <c r="P59" s="359">
        <f t="shared" si="8"/>
        <v>18.100000000000001</v>
      </c>
      <c r="Q59" s="900">
        <f t="shared" si="9"/>
        <v>3.6</v>
      </c>
    </row>
    <row r="60" spans="1:17" x14ac:dyDescent="0.15">
      <c r="A60" s="200">
        <v>221</v>
      </c>
      <c r="B60" s="194" t="s">
        <v>441</v>
      </c>
      <c r="C60" s="216">
        <f>'6項目別観光GDP'!C152</f>
        <v>8899</v>
      </c>
      <c r="D60" s="190">
        <f>'6項目別観光GDP'!D152</f>
        <v>8732</v>
      </c>
      <c r="E60" s="190">
        <f>'6項目別観光GDP'!E152</f>
        <v>8269</v>
      </c>
      <c r="F60" s="190">
        <f>'6項目別観光GDP'!F152</f>
        <v>7833</v>
      </c>
      <c r="G60" s="190">
        <f>'6項目別観光GDP'!G152</f>
        <v>7449</v>
      </c>
      <c r="H60" s="190">
        <f>'6項目別観光GDP'!H152</f>
        <v>8266</v>
      </c>
      <c r="I60" s="190">
        <f>'6項目別観光GDP'!I152</f>
        <v>9645</v>
      </c>
      <c r="J60" s="190">
        <f>'6項目別観光GDP'!J152</f>
        <v>10120</v>
      </c>
      <c r="K60" s="190">
        <f>'6項目別観光GDP'!K152</f>
        <v>9650</v>
      </c>
      <c r="L60" s="190">
        <f>'6項目別観光GDP'!L152</f>
        <v>13056</v>
      </c>
      <c r="M60" s="190">
        <f>'6項目別観光GDP'!M152</f>
        <v>7916</v>
      </c>
      <c r="N60" s="190">
        <f>'6項目別観光GDP'!N152</f>
        <v>10357</v>
      </c>
      <c r="O60" s="190">
        <f>'6項目別観光GDP'!O152</f>
        <v>12090</v>
      </c>
      <c r="P60" s="359">
        <f t="shared" si="8"/>
        <v>16.7</v>
      </c>
      <c r="Q60" s="900">
        <f t="shared" si="9"/>
        <v>2</v>
      </c>
    </row>
    <row r="61" spans="1:17" x14ac:dyDescent="0.15">
      <c r="A61" s="200">
        <v>223</v>
      </c>
      <c r="B61" s="194" t="s">
        <v>5</v>
      </c>
      <c r="C61" s="216">
        <f>'6項目別観光GDP'!C156</f>
        <v>7339</v>
      </c>
      <c r="D61" s="190">
        <f>'6項目別観光GDP'!D156</f>
        <v>7077</v>
      </c>
      <c r="E61" s="190">
        <f>'6項目別観光GDP'!E156</f>
        <v>7322</v>
      </c>
      <c r="F61" s="190">
        <f>'6項目別観光GDP'!F156</f>
        <v>7070</v>
      </c>
      <c r="G61" s="190">
        <f>'6項目別観光GDP'!G156</f>
        <v>6417</v>
      </c>
      <c r="H61" s="190">
        <f>'6項目別観光GDP'!H156</f>
        <v>7257</v>
      </c>
      <c r="I61" s="190">
        <f>'6項目別観光GDP'!I156</f>
        <v>8239</v>
      </c>
      <c r="J61" s="190">
        <f>'6項目別観光GDP'!J156</f>
        <v>8784</v>
      </c>
      <c r="K61" s="190">
        <f>'6項目別観光GDP'!K156</f>
        <v>8949</v>
      </c>
      <c r="L61" s="190">
        <f>'6項目別観光GDP'!L156</f>
        <v>10365</v>
      </c>
      <c r="M61" s="190">
        <f>'6項目別観光GDP'!M156</f>
        <v>6084</v>
      </c>
      <c r="N61" s="190">
        <f>'6項目別観光GDP'!N156</f>
        <v>7765</v>
      </c>
      <c r="O61" s="190">
        <f>'6項目別観光GDP'!O156</f>
        <v>9316</v>
      </c>
      <c r="P61" s="359">
        <f t="shared" si="8"/>
        <v>20</v>
      </c>
      <c r="Q61" s="900">
        <f t="shared" si="9"/>
        <v>1.6</v>
      </c>
    </row>
    <row r="62" spans="1:17" x14ac:dyDescent="0.15">
      <c r="A62" s="203"/>
      <c r="B62" s="194" t="s">
        <v>279</v>
      </c>
      <c r="C62" s="216">
        <f>SUM(C63:C65)</f>
        <v>47639</v>
      </c>
      <c r="D62" s="190">
        <f t="shared" ref="D62:J62" si="77">SUM(D63:D65)</f>
        <v>44756</v>
      </c>
      <c r="E62" s="190">
        <f t="shared" si="77"/>
        <v>45665</v>
      </c>
      <c r="F62" s="190">
        <f t="shared" si="77"/>
        <v>44797</v>
      </c>
      <c r="G62" s="190">
        <f t="shared" si="77"/>
        <v>46508</v>
      </c>
      <c r="H62" s="190">
        <f t="shared" si="77"/>
        <v>55113</v>
      </c>
      <c r="I62" s="190">
        <f t="shared" si="77"/>
        <v>58760</v>
      </c>
      <c r="J62" s="190">
        <f t="shared" si="77"/>
        <v>60731</v>
      </c>
      <c r="K62" s="190">
        <f t="shared" ref="K62:L62" si="78">SUM(K63:K65)</f>
        <v>57794</v>
      </c>
      <c r="L62" s="190">
        <f t="shared" si="78"/>
        <v>66133</v>
      </c>
      <c r="M62" s="190">
        <f t="shared" ref="M62:N62" si="79">SUM(M63:M65)</f>
        <v>35849</v>
      </c>
      <c r="N62" s="190">
        <f t="shared" si="79"/>
        <v>48335</v>
      </c>
      <c r="O62" s="190">
        <f t="shared" ref="O62" si="80">SUM(O63:O65)</f>
        <v>66608</v>
      </c>
      <c r="P62" s="359">
        <f t="shared" si="8"/>
        <v>37.799999999999997</v>
      </c>
      <c r="Q62" s="900">
        <f t="shared" si="9"/>
        <v>11.1</v>
      </c>
    </row>
    <row r="63" spans="1:17" x14ac:dyDescent="0.15">
      <c r="A63" s="200">
        <v>205</v>
      </c>
      <c r="B63" s="194" t="s">
        <v>155</v>
      </c>
      <c r="C63" s="216">
        <f>'6項目別観光GDP'!C160</f>
        <v>9722</v>
      </c>
      <c r="D63" s="190">
        <f>'6項目別観光GDP'!D160</f>
        <v>9712</v>
      </c>
      <c r="E63" s="190">
        <f>'6項目別観光GDP'!E160</f>
        <v>10108</v>
      </c>
      <c r="F63" s="190">
        <f>'6項目別観光GDP'!F160</f>
        <v>9577</v>
      </c>
      <c r="G63" s="190">
        <f>'6項目別観光GDP'!G160</f>
        <v>9811</v>
      </c>
      <c r="H63" s="190">
        <f>'6項目別観光GDP'!H160</f>
        <v>12129</v>
      </c>
      <c r="I63" s="190">
        <f>'6項目別観光GDP'!I160</f>
        <v>13108</v>
      </c>
      <c r="J63" s="190">
        <f>'6項目別観光GDP'!J160</f>
        <v>14131</v>
      </c>
      <c r="K63" s="190">
        <f>'6項目別観光GDP'!K160</f>
        <v>14058</v>
      </c>
      <c r="L63" s="190">
        <f>'6項目別観光GDP'!L160</f>
        <v>14890</v>
      </c>
      <c r="M63" s="190">
        <f>'6項目別観光GDP'!M160</f>
        <v>8423</v>
      </c>
      <c r="N63" s="190">
        <f>'6項目別観光GDP'!N160</f>
        <v>11144</v>
      </c>
      <c r="O63" s="190">
        <f>'6項目別観光GDP'!O160</f>
        <v>12740</v>
      </c>
      <c r="P63" s="359">
        <f t="shared" si="8"/>
        <v>14.3</v>
      </c>
      <c r="Q63" s="900">
        <f t="shared" si="9"/>
        <v>2.1</v>
      </c>
    </row>
    <row r="64" spans="1:17" x14ac:dyDescent="0.15">
      <c r="A64" s="200">
        <v>224</v>
      </c>
      <c r="B64" s="194" t="s">
        <v>3</v>
      </c>
      <c r="C64" s="216">
        <f>'6項目別観光GDP'!C164</f>
        <v>15008</v>
      </c>
      <c r="D64" s="190">
        <f>'6項目別観光GDP'!D164</f>
        <v>14198</v>
      </c>
      <c r="E64" s="190">
        <f>'6項目別観光GDP'!E164</f>
        <v>14661</v>
      </c>
      <c r="F64" s="190">
        <f>'6項目別観光GDP'!F164</f>
        <v>14464</v>
      </c>
      <c r="G64" s="190">
        <f>'6項目別観光GDP'!G164</f>
        <v>12002</v>
      </c>
      <c r="H64" s="190">
        <f>'6項目別観光GDP'!H164</f>
        <v>14283</v>
      </c>
      <c r="I64" s="190">
        <f>'6項目別観光GDP'!I164</f>
        <v>16138</v>
      </c>
      <c r="J64" s="190">
        <f>'6項目別観光GDP'!J164</f>
        <v>15943</v>
      </c>
      <c r="K64" s="190">
        <f>'6項目別観光GDP'!K164</f>
        <v>14450</v>
      </c>
      <c r="L64" s="190">
        <f>'6項目別観光GDP'!L164</f>
        <v>16172</v>
      </c>
      <c r="M64" s="190">
        <f>'6項目別観光GDP'!M164</f>
        <v>7491</v>
      </c>
      <c r="N64" s="190">
        <f>'6項目別観光GDP'!N164</f>
        <v>10157</v>
      </c>
      <c r="O64" s="190">
        <f>'6項目別観光GDP'!O164</f>
        <v>15820</v>
      </c>
      <c r="P64" s="359">
        <f t="shared" si="8"/>
        <v>55.8</v>
      </c>
      <c r="Q64" s="900">
        <f t="shared" si="9"/>
        <v>2.6</v>
      </c>
    </row>
    <row r="65" spans="1:17" x14ac:dyDescent="0.15">
      <c r="A65" s="204">
        <v>226</v>
      </c>
      <c r="B65" s="195" t="s">
        <v>1</v>
      </c>
      <c r="C65" s="218">
        <f>'6項目別観光GDP'!C168</f>
        <v>22909</v>
      </c>
      <c r="D65" s="192">
        <f>'6項目別観光GDP'!D168</f>
        <v>20846</v>
      </c>
      <c r="E65" s="192">
        <f>'6項目別観光GDP'!E168</f>
        <v>20896</v>
      </c>
      <c r="F65" s="192">
        <f>'6項目別観光GDP'!F168</f>
        <v>20756</v>
      </c>
      <c r="G65" s="192">
        <f>'6項目別観光GDP'!G168</f>
        <v>24695</v>
      </c>
      <c r="H65" s="192">
        <f>'6項目別観光GDP'!H168</f>
        <v>28701</v>
      </c>
      <c r="I65" s="192">
        <f>'6項目別観光GDP'!I168</f>
        <v>29514</v>
      </c>
      <c r="J65" s="192">
        <f>'6項目別観光GDP'!J168</f>
        <v>30657</v>
      </c>
      <c r="K65" s="192">
        <f>'6項目別観光GDP'!K168</f>
        <v>29286</v>
      </c>
      <c r="L65" s="192">
        <f>'6項目別観光GDP'!L168</f>
        <v>35071</v>
      </c>
      <c r="M65" s="192">
        <f>'6項目別観光GDP'!M168</f>
        <v>19935</v>
      </c>
      <c r="N65" s="192">
        <f>'6項目別観光GDP'!N168</f>
        <v>27034</v>
      </c>
      <c r="O65" s="192">
        <f>'6項目別観光GDP'!O168</f>
        <v>38048</v>
      </c>
      <c r="P65" s="360">
        <f t="shared" si="8"/>
        <v>40.700000000000003</v>
      </c>
      <c r="Q65" s="901">
        <f t="shared" si="9"/>
        <v>6.3</v>
      </c>
    </row>
    <row r="66" spans="1:17" x14ac:dyDescent="0.15">
      <c r="A66" s="31" t="s">
        <v>2190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211"/>
      <c r="Q66" s="211"/>
    </row>
    <row r="67" spans="1:17" x14ac:dyDescent="0.15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</row>
    <row r="68" spans="1:17" x14ac:dyDescent="0.1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P172"/>
  <sheetViews>
    <sheetView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J2" sqref="J2"/>
    </sheetView>
  </sheetViews>
  <sheetFormatPr defaultRowHeight="13.5" x14ac:dyDescent="0.15"/>
  <cols>
    <col min="1" max="1" width="10" customWidth="1"/>
    <col min="2" max="2" width="13.375" customWidth="1"/>
    <col min="3" max="15" width="10.25" customWidth="1"/>
  </cols>
  <sheetData>
    <row r="1" spans="1:16" x14ac:dyDescent="0.15">
      <c r="A1" s="219" t="s">
        <v>449</v>
      </c>
      <c r="B1" s="219"/>
      <c r="C1" s="31"/>
      <c r="D1" s="31"/>
      <c r="E1" s="31"/>
      <c r="I1" s="31" t="s">
        <v>171</v>
      </c>
      <c r="J1" s="930" t="str">
        <f>推計方法!H1</f>
        <v>2024.3.7修正</v>
      </c>
      <c r="K1" s="31"/>
      <c r="M1" s="159" t="s">
        <v>168</v>
      </c>
      <c r="N1" s="159"/>
      <c r="O1" s="159"/>
      <c r="P1" s="31"/>
    </row>
    <row r="2" spans="1:16" x14ac:dyDescent="0.15">
      <c r="A2" s="936" t="s">
        <v>320</v>
      </c>
      <c r="B2" s="937"/>
      <c r="C2" s="193"/>
      <c r="D2" s="193"/>
      <c r="E2" s="193"/>
      <c r="F2" s="193"/>
      <c r="G2" s="193"/>
      <c r="H2" s="193"/>
      <c r="I2" s="193" t="s">
        <v>318</v>
      </c>
      <c r="J2" s="193"/>
      <c r="K2" s="193"/>
      <c r="L2" s="193"/>
      <c r="M2" s="193"/>
      <c r="N2" s="193"/>
      <c r="O2" s="193"/>
      <c r="P2" s="361"/>
    </row>
    <row r="3" spans="1:16" x14ac:dyDescent="0.15">
      <c r="A3" s="942"/>
      <c r="B3" s="943"/>
      <c r="C3" s="234" t="s">
        <v>69</v>
      </c>
      <c r="D3" s="234" t="s">
        <v>70</v>
      </c>
      <c r="E3" s="234" t="s">
        <v>67</v>
      </c>
      <c r="F3" s="234" t="s">
        <v>61</v>
      </c>
      <c r="G3" s="234" t="s">
        <v>60</v>
      </c>
      <c r="H3" s="234" t="s">
        <v>59</v>
      </c>
      <c r="I3" s="234" t="s">
        <v>58</v>
      </c>
      <c r="J3" s="234" t="s">
        <v>392</v>
      </c>
      <c r="K3" s="234" t="s">
        <v>459</v>
      </c>
      <c r="L3" s="234" t="s">
        <v>460</v>
      </c>
      <c r="M3" s="234" t="s">
        <v>515</v>
      </c>
      <c r="N3" s="234" t="s">
        <v>2170</v>
      </c>
      <c r="O3" s="234" t="s">
        <v>2197</v>
      </c>
      <c r="P3" s="7" t="s">
        <v>2206</v>
      </c>
    </row>
    <row r="4" spans="1:16" x14ac:dyDescent="0.15">
      <c r="A4" s="365" t="s">
        <v>368</v>
      </c>
      <c r="B4" s="240" t="s">
        <v>440</v>
      </c>
      <c r="C4" s="245">
        <f>SUM(C5:C7)</f>
        <v>505078</v>
      </c>
      <c r="D4" s="246">
        <f t="shared" ref="D4:J4" si="0">SUM(D5:D7)</f>
        <v>489100</v>
      </c>
      <c r="E4" s="246">
        <f t="shared" si="0"/>
        <v>481808</v>
      </c>
      <c r="F4" s="246">
        <f t="shared" si="0"/>
        <v>500245</v>
      </c>
      <c r="G4" s="246">
        <f t="shared" si="0"/>
        <v>482077</v>
      </c>
      <c r="H4" s="246">
        <f t="shared" si="0"/>
        <v>560331</v>
      </c>
      <c r="I4" s="246">
        <f t="shared" si="0"/>
        <v>615409</v>
      </c>
      <c r="J4" s="246">
        <f t="shared" si="0"/>
        <v>644848</v>
      </c>
      <c r="K4" s="246">
        <f t="shared" ref="K4:L4" si="1">SUM(K5:K7)</f>
        <v>622492</v>
      </c>
      <c r="L4" s="246">
        <f t="shared" si="1"/>
        <v>704758</v>
      </c>
      <c r="M4" s="246">
        <f t="shared" ref="M4:N4" si="2">SUM(M5:M7)</f>
        <v>350558</v>
      </c>
      <c r="N4" s="246">
        <f t="shared" si="2"/>
        <v>425434</v>
      </c>
      <c r="O4" s="246">
        <f t="shared" ref="O4" si="3">SUM(O5:O7)</f>
        <v>600154</v>
      </c>
      <c r="P4" s="515">
        <f>ROUND((O4-N4)/N4*100,1)</f>
        <v>41.1</v>
      </c>
    </row>
    <row r="5" spans="1:16" x14ac:dyDescent="0.15">
      <c r="A5" s="366"/>
      <c r="B5" s="366" t="s">
        <v>172</v>
      </c>
      <c r="C5" s="242">
        <f>C9+C13+C17+C21+C25+C29+C33+C37+C41+C45+C49+C53+C57+C61+C65+C69+C73+C77+C81+C85+C89+C93+C97+C101+C105+C109+C113+C117+C121+C125+C129+C133+C137+C141+C145+C149+C153+C157+C161+C165+C169</f>
        <v>35599</v>
      </c>
      <c r="D5" s="241">
        <f t="shared" ref="D5:J5" si="4">D9+D13+D17+D21+D25+D29+D33+D37+D41+D45+D49+D53+D57+D61+D65+D69+D73+D77+D81+D85+D89+D93+D97+D101+D105+D109+D113+D117+D121+D125+D129+D133+D137+D141+D145+D149+D153+D157+D161+D165+D169</f>
        <v>41659</v>
      </c>
      <c r="E5" s="241">
        <f t="shared" si="4"/>
        <v>41544</v>
      </c>
      <c r="F5" s="241">
        <f t="shared" si="4"/>
        <v>43354</v>
      </c>
      <c r="G5" s="241">
        <f t="shared" si="4"/>
        <v>41952</v>
      </c>
      <c r="H5" s="241">
        <f t="shared" si="4"/>
        <v>56329</v>
      </c>
      <c r="I5" s="241">
        <f t="shared" si="4"/>
        <v>65789</v>
      </c>
      <c r="J5" s="241">
        <f t="shared" si="4"/>
        <v>71695</v>
      </c>
      <c r="K5" s="241">
        <f t="shared" ref="K5:L5" si="5">K9+K13+K17+K21+K25+K29+K33+K37+K41+K45+K49+K53+K57+K61+K65+K69+K73+K77+K81+K85+K89+K93+K97+K101+K105+K109+K113+K117+K121+K125+K129+K133+K137+K141+K145+K149+K153+K157+K161+K165+K169</f>
        <v>72613</v>
      </c>
      <c r="L5" s="241">
        <f t="shared" si="5"/>
        <v>62438</v>
      </c>
      <c r="M5" s="241">
        <f t="shared" ref="M5:N5" si="6">M9+M13+M17+M21+M25+M29+M33+M37+M41+M45+M49+M53+M57+M61+M65+M69+M73+M77+M81+M85+M89+M93+M97+M101+M105+M109+M113+M117+M121+M125+M129+M133+M137+M141+M145+M149+M153+M157+M161+M165+M169</f>
        <v>32571</v>
      </c>
      <c r="N5" s="241">
        <f t="shared" si="6"/>
        <v>31966</v>
      </c>
      <c r="O5" s="241">
        <f t="shared" ref="O5" si="7">O9+O13+O17+O21+O25+O29+O33+O37+O41+O45+O49+O53+O57+O61+O65+O69+O73+O77+O81+O85+O89+O93+O97+O101+O105+O109+O113+O117+O121+O125+O129+O133+O137+O141+O145+O149+O153+O157+O161+O165+O169</f>
        <v>38940</v>
      </c>
      <c r="P5" s="516">
        <f t="shared" ref="P5:P68" si="8">ROUND((O5-N5)/N5*100,1)</f>
        <v>21.8</v>
      </c>
    </row>
    <row r="6" spans="1:16" x14ac:dyDescent="0.15">
      <c r="A6" s="366"/>
      <c r="B6" s="366" t="s">
        <v>173</v>
      </c>
      <c r="C6" s="242">
        <f t="shared" ref="C6:J7" si="9">C10+C14+C18+C22+C26+C30+C34+C38+C42+C46+C50+C54+C58+C62+C66+C70+C74+C78+C82+C86+C90+C94+C98+C102+C106+C110+C114+C118+C122+C126+C130+C134+C138+C142+C146+C150+C154+C158+C162+C166+C170</f>
        <v>259094</v>
      </c>
      <c r="D6" s="241">
        <f t="shared" si="9"/>
        <v>249590</v>
      </c>
      <c r="E6" s="241">
        <f t="shared" si="9"/>
        <v>254726</v>
      </c>
      <c r="F6" s="241">
        <f t="shared" si="9"/>
        <v>254244</v>
      </c>
      <c r="G6" s="241">
        <f t="shared" si="9"/>
        <v>243743</v>
      </c>
      <c r="H6" s="241">
        <f t="shared" si="9"/>
        <v>291270</v>
      </c>
      <c r="I6" s="241">
        <f t="shared" si="9"/>
        <v>312740</v>
      </c>
      <c r="J6" s="241">
        <f t="shared" si="9"/>
        <v>321752</v>
      </c>
      <c r="K6" s="241">
        <f t="shared" ref="K6:L6" si="10">K10+K14+K18+K22+K26+K30+K34+K38+K42+K46+K50+K54+K58+K62+K66+K70+K74+K78+K82+K86+K90+K94+K98+K102+K106+K110+K114+K118+K122+K126+K130+K134+K138+K142+K146+K150+K154+K158+K162+K166+K170</f>
        <v>292601</v>
      </c>
      <c r="L6" s="241">
        <f t="shared" si="10"/>
        <v>290618</v>
      </c>
      <c r="M6" s="241">
        <f t="shared" ref="M6:N6" si="11">M10+M14+M18+M22+M26+M30+M34+M38+M42+M46+M50+M54+M58+M62+M66+M70+M74+M78+M82+M86+M90+M94+M98+M102+M106+M110+M114+M118+M122+M126+M130+M134+M138+M142+M146+M150+M154+M158+M162+M166+M170</f>
        <v>142013</v>
      </c>
      <c r="N6" s="241">
        <f t="shared" si="11"/>
        <v>169723</v>
      </c>
      <c r="O6" s="241">
        <f t="shared" ref="O6" si="12">O10+O14+O18+O22+O26+O30+O34+O38+O42+O46+O50+O54+O58+O62+O66+O70+O74+O78+O82+O86+O90+O94+O98+O102+O106+O110+O114+O118+O122+O126+O130+O134+O138+O142+O146+O150+O154+O158+O162+O166+O170</f>
        <v>232615</v>
      </c>
      <c r="P6" s="516">
        <f t="shared" si="8"/>
        <v>37.1</v>
      </c>
    </row>
    <row r="7" spans="1:16" x14ac:dyDescent="0.15">
      <c r="A7" s="367" t="s">
        <v>171</v>
      </c>
      <c r="B7" s="367" t="s">
        <v>174</v>
      </c>
      <c r="C7" s="243">
        <f t="shared" si="9"/>
        <v>210385</v>
      </c>
      <c r="D7" s="244">
        <f t="shared" si="9"/>
        <v>197851</v>
      </c>
      <c r="E7" s="244">
        <f t="shared" si="9"/>
        <v>185538</v>
      </c>
      <c r="F7" s="244">
        <f t="shared" si="9"/>
        <v>202647</v>
      </c>
      <c r="G7" s="244">
        <f t="shared" si="9"/>
        <v>196382</v>
      </c>
      <c r="H7" s="244">
        <f t="shared" si="9"/>
        <v>212732</v>
      </c>
      <c r="I7" s="244">
        <f t="shared" si="9"/>
        <v>236880</v>
      </c>
      <c r="J7" s="244">
        <f t="shared" si="9"/>
        <v>251401</v>
      </c>
      <c r="K7" s="244">
        <f t="shared" ref="K7:L7" si="13">K11+K15+K19+K23+K27+K31+K35+K39+K43+K47+K51+K55+K59+K63+K67+K71+K75+K79+K83+K87+K91+K95+K99+K103+K107+K111+K115+K119+K123+K127+K131+K135+K139+K143+K147+K151+K155+K159+K163+K167+K171</f>
        <v>257278</v>
      </c>
      <c r="L7" s="244">
        <f t="shared" si="13"/>
        <v>351702</v>
      </c>
      <c r="M7" s="244">
        <f t="shared" ref="M7:N7" si="14">M11+M15+M19+M23+M27+M31+M35+M39+M43+M47+M51+M55+M59+M63+M67+M71+M75+M79+M83+M87+M91+M95+M99+M103+M107+M111+M115+M119+M123+M127+M131+M135+M139+M143+M147+M151+M155+M159+M163+M167+M171</f>
        <v>175974</v>
      </c>
      <c r="N7" s="244">
        <f t="shared" si="14"/>
        <v>223745</v>
      </c>
      <c r="O7" s="244">
        <f t="shared" ref="O7" si="15">O11+O15+O19+O23+O27+O31+O35+O39+O43+O47+O51+O55+O59+O63+O67+O71+O75+O79+O83+O87+O91+O95+O99+O103+O107+O111+O115+O119+O123+O127+O131+O135+O139+O143+O147+O151+O155+O159+O163+O167+O171</f>
        <v>328599</v>
      </c>
      <c r="P7" s="517">
        <f t="shared" si="8"/>
        <v>46.9</v>
      </c>
    </row>
    <row r="8" spans="1:16" x14ac:dyDescent="0.15">
      <c r="A8" s="366" t="s">
        <v>122</v>
      </c>
      <c r="B8" s="240" t="s">
        <v>440</v>
      </c>
      <c r="C8" s="101">
        <f>SUM(C9:C11)</f>
        <v>135235</v>
      </c>
      <c r="D8" s="101">
        <f t="shared" ref="D8:J8" si="16">SUM(D9:D11)</f>
        <v>132554</v>
      </c>
      <c r="E8" s="101">
        <f t="shared" si="16"/>
        <v>134693</v>
      </c>
      <c r="F8" s="101">
        <f t="shared" si="16"/>
        <v>145362</v>
      </c>
      <c r="G8" s="101">
        <f t="shared" si="16"/>
        <v>142341</v>
      </c>
      <c r="H8" s="101">
        <f t="shared" si="16"/>
        <v>161703</v>
      </c>
      <c r="I8" s="101">
        <f t="shared" si="16"/>
        <v>179752</v>
      </c>
      <c r="J8" s="101">
        <f t="shared" si="16"/>
        <v>201193</v>
      </c>
      <c r="K8" s="101">
        <f t="shared" ref="K8:L8" si="17">SUM(K9:K11)</f>
        <v>176047</v>
      </c>
      <c r="L8" s="101">
        <f t="shared" si="17"/>
        <v>201357</v>
      </c>
      <c r="M8" s="101">
        <f t="shared" ref="M8:N8" si="18">SUM(M9:M11)</f>
        <v>83342</v>
      </c>
      <c r="N8" s="101">
        <f t="shared" si="18"/>
        <v>81249</v>
      </c>
      <c r="O8" s="101">
        <f t="shared" ref="O8" si="19">SUM(O9:O11)</f>
        <v>141642</v>
      </c>
      <c r="P8" s="516">
        <f t="shared" si="8"/>
        <v>74.3</v>
      </c>
    </row>
    <row r="9" spans="1:16" x14ac:dyDescent="0.15">
      <c r="A9" s="366"/>
      <c r="B9" s="368" t="s">
        <v>172</v>
      </c>
      <c r="C9" s="356">
        <f>ROUND('2項目別時系列'!C9*付加価値率!D13,0)</f>
        <v>12297</v>
      </c>
      <c r="D9" s="356">
        <f>ROUND('2項目別時系列'!D9*付加価値率!E13,0)</f>
        <v>14237</v>
      </c>
      <c r="E9" s="356">
        <f>ROUND('2項目別時系列'!E9*付加価値率!F13,0)</f>
        <v>14987</v>
      </c>
      <c r="F9" s="356">
        <f>ROUND('2項目別時系列'!F9*付加価値率!G13,0)</f>
        <v>15816</v>
      </c>
      <c r="G9" s="356">
        <f>ROUND('2項目別時系列'!G9*付加価値率!H13,0)</f>
        <v>17613</v>
      </c>
      <c r="H9" s="356">
        <f>ROUND('2項目別時系列'!H9*付加価値率!I13,0)</f>
        <v>21939</v>
      </c>
      <c r="I9" s="356">
        <f>ROUND('2項目別時系列'!I9*付加価値率!J13,0)</f>
        <v>26782</v>
      </c>
      <c r="J9" s="356">
        <f>ROUND('2項目別時系列'!J9*付加価値率!K13,0)</f>
        <v>29891</v>
      </c>
      <c r="K9" s="356">
        <f>ROUND('2項目別時系列'!K9*付加価値率!L13,0)</f>
        <v>27432</v>
      </c>
      <c r="L9" s="356">
        <f>ROUND('2項目別時系列'!L9*付加価値率!M13,0)</f>
        <v>24812</v>
      </c>
      <c r="M9" s="356">
        <f>ROUND('2項目別時系列'!M9*付加価値率!N13,0)</f>
        <v>12656</v>
      </c>
      <c r="N9" s="356">
        <f>ROUND('2項目別時系列'!N9*付加価値率!O13,0)</f>
        <v>11445</v>
      </c>
      <c r="O9" s="356">
        <f>ROUND('2項目別時系列'!O9*付加価値率!P13,0)</f>
        <v>13754</v>
      </c>
      <c r="P9" s="516">
        <f t="shared" si="8"/>
        <v>20.2</v>
      </c>
    </row>
    <row r="10" spans="1:16" x14ac:dyDescent="0.15">
      <c r="A10" s="366"/>
      <c r="B10" s="368" t="s">
        <v>173</v>
      </c>
      <c r="C10" s="356">
        <f>ROUND('2項目別時系列'!C10*付加価値率!D12,0)</f>
        <v>66719</v>
      </c>
      <c r="D10" s="356">
        <f>ROUND('2項目別時系列'!D10*付加価値率!E12,0)</f>
        <v>65409</v>
      </c>
      <c r="E10" s="356">
        <f>ROUND('2項目別時系列'!E10*付加価値率!F12,0)</f>
        <v>68626</v>
      </c>
      <c r="F10" s="356">
        <f>ROUND('2項目別時系列'!F10*付加価値率!G12,0)</f>
        <v>71403</v>
      </c>
      <c r="G10" s="356">
        <f>ROUND('2項目別時系列'!G10*付加価値率!H12,0)</f>
        <v>68137</v>
      </c>
      <c r="H10" s="356">
        <f>ROUND('2項目別時系列'!H10*付加価値率!I12,0)</f>
        <v>79579</v>
      </c>
      <c r="I10" s="356">
        <f>ROUND('2項目別時系列'!I10*付加価値率!J12,0)</f>
        <v>85710</v>
      </c>
      <c r="J10" s="356">
        <f>ROUND('2項目別時系列'!J10*付加価値率!K12,0)</f>
        <v>94937</v>
      </c>
      <c r="K10" s="356">
        <f>ROUND('2項目別時系列'!K10*付加価値率!L12,0)</f>
        <v>78909</v>
      </c>
      <c r="L10" s="356">
        <f>ROUND('2項目別時系列'!L10*付加価値率!M12,0)</f>
        <v>79753</v>
      </c>
      <c r="M10" s="356">
        <f>ROUND('2項目別時系列'!M10*付加価値率!N12,0)</f>
        <v>31672</v>
      </c>
      <c r="N10" s="356">
        <f>ROUND('2項目別時系列'!N10*付加価値率!O12,0)</f>
        <v>30351</v>
      </c>
      <c r="O10" s="356">
        <f>ROUND('2項目別時系列'!O10*付加価値率!P12,0)</f>
        <v>53179</v>
      </c>
      <c r="P10" s="516">
        <f t="shared" si="8"/>
        <v>75.2</v>
      </c>
    </row>
    <row r="11" spans="1:16" x14ac:dyDescent="0.15">
      <c r="A11" s="366" t="s">
        <v>171</v>
      </c>
      <c r="B11" s="368" t="s">
        <v>174</v>
      </c>
      <c r="C11" s="356">
        <f>ROUND('2項目別時系列'!C11*付加価値率!D15,0)</f>
        <v>56219</v>
      </c>
      <c r="D11" s="356">
        <f>ROUND('2項目別時系列'!D11*付加価値率!E15,0)</f>
        <v>52908</v>
      </c>
      <c r="E11" s="356">
        <f>ROUND('2項目別時系列'!E11*付加価値率!F15,0)</f>
        <v>51080</v>
      </c>
      <c r="F11" s="356">
        <f>ROUND('2項目別時系列'!F11*付加価値率!G15,0)</f>
        <v>58143</v>
      </c>
      <c r="G11" s="356">
        <f>ROUND('2項目別時系列'!G11*付加価値率!H15,0)</f>
        <v>56591</v>
      </c>
      <c r="H11" s="356">
        <f>ROUND('2項目別時系列'!H11*付加価値率!I15,0)</f>
        <v>60185</v>
      </c>
      <c r="I11" s="356">
        <f>ROUND('2項目別時系列'!I11*付加価値率!J15,0)</f>
        <v>67260</v>
      </c>
      <c r="J11" s="356">
        <f>ROUND('2項目別時系列'!J11*付加価値率!K15,0)</f>
        <v>76365</v>
      </c>
      <c r="K11" s="356">
        <f>ROUND('2項目別時系列'!K11*付加価値率!L15,0)</f>
        <v>69706</v>
      </c>
      <c r="L11" s="356">
        <f>ROUND('2項目別時系列'!L11*付加価値率!M15,0)</f>
        <v>96792</v>
      </c>
      <c r="M11" s="356">
        <f>ROUND('2項目別時系列'!M11*付加価値率!N15,0)</f>
        <v>39014</v>
      </c>
      <c r="N11" s="356">
        <f>ROUND('2項目別時系列'!N11*付加価値率!O15,0)</f>
        <v>39453</v>
      </c>
      <c r="O11" s="356">
        <f>ROUND('2項目別時系列'!O11*付加価値率!P15,0)</f>
        <v>74709</v>
      </c>
      <c r="P11" s="516">
        <f t="shared" si="8"/>
        <v>89.4</v>
      </c>
    </row>
    <row r="12" spans="1:16" x14ac:dyDescent="0.15">
      <c r="A12" s="365" t="s">
        <v>123</v>
      </c>
      <c r="B12" s="240" t="s">
        <v>440</v>
      </c>
      <c r="C12" s="98">
        <f>SUM(C13:C15)</f>
        <v>8832</v>
      </c>
      <c r="D12" s="98">
        <f t="shared" ref="D12:J12" si="20">SUM(D13:D15)</f>
        <v>8709</v>
      </c>
      <c r="E12" s="98">
        <f t="shared" si="20"/>
        <v>8870</v>
      </c>
      <c r="F12" s="98">
        <f t="shared" si="20"/>
        <v>9596</v>
      </c>
      <c r="G12" s="98">
        <f t="shared" si="20"/>
        <v>9467</v>
      </c>
      <c r="H12" s="98">
        <f t="shared" si="20"/>
        <v>11829</v>
      </c>
      <c r="I12" s="98">
        <f t="shared" si="20"/>
        <v>14162</v>
      </c>
      <c r="J12" s="98">
        <f t="shared" si="20"/>
        <v>14262</v>
      </c>
      <c r="K12" s="98">
        <f t="shared" ref="K12:L12" si="21">SUM(K13:K15)</f>
        <v>14836</v>
      </c>
      <c r="L12" s="98">
        <f t="shared" si="21"/>
        <v>16880</v>
      </c>
      <c r="M12" s="98">
        <f t="shared" ref="M12:N12" si="22">SUM(M13:M15)</f>
        <v>8527</v>
      </c>
      <c r="N12" s="98">
        <f t="shared" si="22"/>
        <v>10444</v>
      </c>
      <c r="O12" s="98">
        <f t="shared" ref="O12" si="23">SUM(O13:O15)</f>
        <v>15155</v>
      </c>
      <c r="P12" s="515">
        <f t="shared" si="8"/>
        <v>45.1</v>
      </c>
    </row>
    <row r="13" spans="1:16" x14ac:dyDescent="0.15">
      <c r="A13" s="366"/>
      <c r="B13" s="368" t="s">
        <v>172</v>
      </c>
      <c r="C13" s="78">
        <f>ROUND('2項目別時系列'!C13*付加価値率!D13,0)</f>
        <v>986</v>
      </c>
      <c r="D13" s="78">
        <f>ROUND('2項目別時系列'!D13*付加価値率!E13,0)</f>
        <v>1083</v>
      </c>
      <c r="E13" s="78">
        <f>ROUND('2項目別時系列'!E13*付加価値率!F13,0)</f>
        <v>1097</v>
      </c>
      <c r="F13" s="78">
        <f>ROUND('2項目別時系列'!F13*付加価値率!G13,0)</f>
        <v>1295</v>
      </c>
      <c r="G13" s="78">
        <f>ROUND('2項目別時系列'!G13*付加価値率!H13,0)</f>
        <v>1507</v>
      </c>
      <c r="H13" s="78">
        <f>ROUND('2項目別時系列'!H13*付加価値率!I13,0)</f>
        <v>2107</v>
      </c>
      <c r="I13" s="78">
        <f>ROUND('2項目別時系列'!I13*付加価値率!J13,0)</f>
        <v>2626</v>
      </c>
      <c r="J13" s="78">
        <f>ROUND('2項目別時系列'!J13*付加価値率!K13,0)</f>
        <v>3003</v>
      </c>
      <c r="K13" s="78">
        <f>ROUND('2項目別時系列'!K13*付加価値率!L13,0)</f>
        <v>3128</v>
      </c>
      <c r="L13" s="78">
        <f>ROUND('2項目別時系列'!L13*付加価値率!M13,0)</f>
        <v>2678</v>
      </c>
      <c r="M13" s="78">
        <f>ROUND('2項目別時系列'!M13*付加価値率!N13,0)</f>
        <v>1512</v>
      </c>
      <c r="N13" s="78">
        <f>ROUND('2項目別時系列'!N13*付加価値率!O13,0)</f>
        <v>1495</v>
      </c>
      <c r="O13" s="78">
        <f>ROUND('2項目別時系列'!O13*付加価値率!P13,0)</f>
        <v>1743</v>
      </c>
      <c r="P13" s="516">
        <f t="shared" si="8"/>
        <v>16.600000000000001</v>
      </c>
    </row>
    <row r="14" spans="1:16" x14ac:dyDescent="0.15">
      <c r="A14" s="366"/>
      <c r="B14" s="368" t="s">
        <v>173</v>
      </c>
      <c r="C14" s="78">
        <f>ROUND('2項目別時系列'!C14*付加価値率!D12,0)</f>
        <v>4793</v>
      </c>
      <c r="D14" s="78">
        <f>ROUND('2項目別時系列'!D14*付加価値率!E12,0)</f>
        <v>4702</v>
      </c>
      <c r="E14" s="78">
        <f>ROUND('2項目別時系列'!E14*付加価値率!F12,0)</f>
        <v>4845</v>
      </c>
      <c r="F14" s="78">
        <f>ROUND('2項目別時系列'!F14*付加価値率!G12,0)</f>
        <v>5177</v>
      </c>
      <c r="G14" s="78">
        <f>ROUND('2項目別時系列'!G14*付加価値率!H12,0)</f>
        <v>4951</v>
      </c>
      <c r="H14" s="78">
        <f>ROUND('2項目別時系列'!H14*付加価値率!I12,0)</f>
        <v>6191</v>
      </c>
      <c r="I14" s="78">
        <f>ROUND('2項目別時系列'!I14*付加価値率!J12,0)</f>
        <v>7263</v>
      </c>
      <c r="J14" s="78">
        <f>ROUND('2項目別時系列'!J14*付加価値率!K12,0)</f>
        <v>7163</v>
      </c>
      <c r="K14" s="78">
        <f>ROUND('2項目別時系列'!K14*付加価値率!L12,0)</f>
        <v>7106</v>
      </c>
      <c r="L14" s="78">
        <f>ROUND('2項目別時系列'!L14*付加価値率!M12,0)</f>
        <v>7768</v>
      </c>
      <c r="M14" s="78">
        <f>ROUND('2項目別時系列'!M14*付加価値率!N12,0)</f>
        <v>3860</v>
      </c>
      <c r="N14" s="78">
        <f>ROUND('2項目別時系列'!N14*付加価値率!O12,0)</f>
        <v>4669</v>
      </c>
      <c r="O14" s="78">
        <f>ROUND('2項目別時系列'!O14*付加価値率!P12,0)</f>
        <v>6838</v>
      </c>
      <c r="P14" s="516">
        <f t="shared" si="8"/>
        <v>46.5</v>
      </c>
    </row>
    <row r="15" spans="1:16" x14ac:dyDescent="0.15">
      <c r="A15" s="367"/>
      <c r="B15" s="369" t="s">
        <v>174</v>
      </c>
      <c r="C15" s="80">
        <f>ROUND('2項目別時系列'!C15*付加価値率!D15,0)</f>
        <v>3053</v>
      </c>
      <c r="D15" s="80">
        <f>ROUND('2項目別時系列'!D15*付加価値率!E15,0)</f>
        <v>2924</v>
      </c>
      <c r="E15" s="80">
        <f>ROUND('2項目別時系列'!E15*付加価値率!F15,0)</f>
        <v>2928</v>
      </c>
      <c r="F15" s="80">
        <f>ROUND('2項目別時系列'!F15*付加価値率!G15,0)</f>
        <v>3124</v>
      </c>
      <c r="G15" s="80">
        <f>ROUND('2項目別時系列'!G15*付加価値率!H15,0)</f>
        <v>3009</v>
      </c>
      <c r="H15" s="80">
        <f>ROUND('2項目別時系列'!H15*付加価値率!I15,0)</f>
        <v>3531</v>
      </c>
      <c r="I15" s="80">
        <f>ROUND('2項目別時系列'!I15*付加価値率!J15,0)</f>
        <v>4273</v>
      </c>
      <c r="J15" s="80">
        <f>ROUND('2項目別時系列'!J15*付加価値率!K15,0)</f>
        <v>4096</v>
      </c>
      <c r="K15" s="80">
        <f>ROUND('2項目別時系列'!K15*付加価値率!L15,0)</f>
        <v>4602</v>
      </c>
      <c r="L15" s="80">
        <f>ROUND('2項目別時系列'!L15*付加価値率!M15,0)</f>
        <v>6434</v>
      </c>
      <c r="M15" s="80">
        <f>ROUND('2項目別時系列'!M15*付加価値率!N15,0)</f>
        <v>3155</v>
      </c>
      <c r="N15" s="80">
        <f>ROUND('2項目別時系列'!N15*付加価値率!O15,0)</f>
        <v>4280</v>
      </c>
      <c r="O15" s="80">
        <f>ROUND('2項目別時系列'!O15*付加価値率!P15,0)</f>
        <v>6574</v>
      </c>
      <c r="P15" s="517">
        <f t="shared" si="8"/>
        <v>53.6</v>
      </c>
    </row>
    <row r="16" spans="1:16" x14ac:dyDescent="0.15">
      <c r="A16" s="366" t="s">
        <v>124</v>
      </c>
      <c r="B16" s="240" t="s">
        <v>440</v>
      </c>
      <c r="C16" s="99">
        <f>SUM(C17:C19)</f>
        <v>40528</v>
      </c>
      <c r="D16" s="99">
        <f t="shared" ref="D16:J16" si="24">SUM(D17:D19)</f>
        <v>36972</v>
      </c>
      <c r="E16" s="99">
        <f t="shared" si="24"/>
        <v>34753</v>
      </c>
      <c r="F16" s="99">
        <f t="shared" si="24"/>
        <v>37122</v>
      </c>
      <c r="G16" s="99">
        <f t="shared" si="24"/>
        <v>35329</v>
      </c>
      <c r="H16" s="99">
        <f t="shared" si="24"/>
        <v>38429</v>
      </c>
      <c r="I16" s="99">
        <f t="shared" si="24"/>
        <v>42988</v>
      </c>
      <c r="J16" s="99">
        <f t="shared" si="24"/>
        <v>43485</v>
      </c>
      <c r="K16" s="99">
        <f t="shared" ref="K16:L16" si="25">SUM(K17:K19)</f>
        <v>43994</v>
      </c>
      <c r="L16" s="99">
        <f t="shared" si="25"/>
        <v>52148</v>
      </c>
      <c r="M16" s="99">
        <f t="shared" ref="M16:N16" si="26">SUM(M17:M19)</f>
        <v>24503</v>
      </c>
      <c r="N16" s="99">
        <f t="shared" si="26"/>
        <v>34314</v>
      </c>
      <c r="O16" s="99">
        <f t="shared" ref="O16" si="27">SUM(O17:O19)</f>
        <v>47702</v>
      </c>
      <c r="P16" s="516">
        <f t="shared" si="8"/>
        <v>39</v>
      </c>
    </row>
    <row r="17" spans="1:16" x14ac:dyDescent="0.15">
      <c r="A17" s="366"/>
      <c r="B17" s="368" t="s">
        <v>172</v>
      </c>
      <c r="C17" s="78">
        <f>ROUND('2項目別時系列'!C17*付加価値率!D13,0)</f>
        <v>371</v>
      </c>
      <c r="D17" s="78">
        <f>ROUND('2項目別時系列'!D17*付加価値率!E13,0)</f>
        <v>412</v>
      </c>
      <c r="E17" s="78">
        <f>ROUND('2項目別時系列'!E17*付加価値率!F13,0)</f>
        <v>440</v>
      </c>
      <c r="F17" s="78">
        <f>ROUND('2項目別時系列'!F17*付加価値率!G13,0)</f>
        <v>469</v>
      </c>
      <c r="G17" s="78">
        <f>ROUND('2項目別時系列'!G17*付加価値率!H13,0)</f>
        <v>601</v>
      </c>
      <c r="H17" s="78">
        <f>ROUND('2項目別時系列'!H17*付加価値率!I13,0)</f>
        <v>792</v>
      </c>
      <c r="I17" s="78">
        <f>ROUND('2項目別時系列'!I17*付加価値率!J13,0)</f>
        <v>937</v>
      </c>
      <c r="J17" s="78">
        <f>ROUND('2項目別時系列'!J17*付加価値率!K13,0)</f>
        <v>1073</v>
      </c>
      <c r="K17" s="78">
        <f>ROUND('2項目別時系列'!K17*付加価値率!L13,0)</f>
        <v>1503</v>
      </c>
      <c r="L17" s="78">
        <f>ROUND('2項目別時系列'!L17*付加価値率!M13,0)</f>
        <v>1408</v>
      </c>
      <c r="M17" s="78">
        <f>ROUND('2項目別時系列'!M17*付加価値率!N13,0)</f>
        <v>765</v>
      </c>
      <c r="N17" s="78">
        <f>ROUND('2項目別時系列'!N17*付加価値率!O13,0)</f>
        <v>776</v>
      </c>
      <c r="O17" s="78">
        <f>ROUND('2項目別時系列'!O17*付加価値率!P13,0)</f>
        <v>588</v>
      </c>
      <c r="P17" s="516">
        <f t="shared" si="8"/>
        <v>-24.2</v>
      </c>
    </row>
    <row r="18" spans="1:16" x14ac:dyDescent="0.15">
      <c r="A18" s="366"/>
      <c r="B18" s="368" t="s">
        <v>173</v>
      </c>
      <c r="C18" s="78">
        <f>ROUND('2項目別時系列'!C18*付加価値率!D12,0)</f>
        <v>21526</v>
      </c>
      <c r="D18" s="78">
        <f>ROUND('2項目別時系列'!D18*付加価値率!E12,0)</f>
        <v>19859</v>
      </c>
      <c r="E18" s="78">
        <f>ROUND('2項目別時系列'!E18*付加価値率!F12,0)</f>
        <v>19430</v>
      </c>
      <c r="F18" s="78">
        <f>ROUND('2項目別時系列'!F18*付加価値率!G12,0)</f>
        <v>19906</v>
      </c>
      <c r="G18" s="78">
        <f>ROUND('2項目別時系列'!G18*付加価値率!H12,0)</f>
        <v>18640</v>
      </c>
      <c r="H18" s="78">
        <f>ROUND('2項目別時系列'!H18*付加価値率!I12,0)</f>
        <v>21292</v>
      </c>
      <c r="I18" s="78">
        <f>ROUND('2項目別時系列'!I18*付加価値率!J12,0)</f>
        <v>23369</v>
      </c>
      <c r="J18" s="78">
        <f>ROUND('2項目別時系列'!J18*付加価値率!K12,0)</f>
        <v>22985</v>
      </c>
      <c r="K18" s="78">
        <f>ROUND('2項目別時系列'!K18*付加価値率!L12,0)</f>
        <v>21120</v>
      </c>
      <c r="L18" s="78">
        <f>ROUND('2項目別時系列'!L18*付加価値率!M12,0)</f>
        <v>21184</v>
      </c>
      <c r="M18" s="78">
        <f>ROUND('2項目別時系列'!M18*付加価値率!N12,0)</f>
        <v>9412</v>
      </c>
      <c r="N18" s="78">
        <f>ROUND('2項目別時系列'!N18*付加価値率!O12,0)</f>
        <v>12928</v>
      </c>
      <c r="O18" s="78">
        <f>ROUND('2項目別時系列'!O18*付加価値率!P12,0)</f>
        <v>17737</v>
      </c>
      <c r="P18" s="516">
        <f t="shared" si="8"/>
        <v>37.200000000000003</v>
      </c>
    </row>
    <row r="19" spans="1:16" x14ac:dyDescent="0.15">
      <c r="A19" s="367"/>
      <c r="B19" s="369" t="s">
        <v>174</v>
      </c>
      <c r="C19" s="80">
        <f>ROUND('2項目別時系列'!C19*付加価値率!D15,0)</f>
        <v>18631</v>
      </c>
      <c r="D19" s="80">
        <f>ROUND('2項目別時系列'!D19*付加価値率!E15,0)</f>
        <v>16701</v>
      </c>
      <c r="E19" s="80">
        <f>ROUND('2項目別時系列'!E19*付加価値率!F15,0)</f>
        <v>14883</v>
      </c>
      <c r="F19" s="80">
        <f>ROUND('2項目別時系列'!F19*付加価値率!G15,0)</f>
        <v>16747</v>
      </c>
      <c r="G19" s="80">
        <f>ROUND('2項目別時系列'!G19*付加価値率!H15,0)</f>
        <v>16088</v>
      </c>
      <c r="H19" s="80">
        <f>ROUND('2項目別時系列'!H19*付加価値率!I15,0)</f>
        <v>16345</v>
      </c>
      <c r="I19" s="80">
        <f>ROUND('2項目別時系列'!I19*付加価値率!J15,0)</f>
        <v>18682</v>
      </c>
      <c r="J19" s="80">
        <f>ROUND('2項目別時系列'!J19*付加価値率!K15,0)</f>
        <v>19427</v>
      </c>
      <c r="K19" s="80">
        <f>ROUND('2項目別時系列'!K19*付加価値率!L15,0)</f>
        <v>21371</v>
      </c>
      <c r="L19" s="80">
        <f>ROUND('2項目別時系列'!L19*付加価値率!M15,0)</f>
        <v>29556</v>
      </c>
      <c r="M19" s="80">
        <f>ROUND('2項目別時系列'!M19*付加価値率!N15,0)</f>
        <v>14326</v>
      </c>
      <c r="N19" s="80">
        <f>ROUND('2項目別時系列'!N19*付加価値率!O15,0)</f>
        <v>20610</v>
      </c>
      <c r="O19" s="80">
        <f>ROUND('2項目別時系列'!O19*付加価値率!P15,0)</f>
        <v>29377</v>
      </c>
      <c r="P19" s="516">
        <f t="shared" si="8"/>
        <v>42.5</v>
      </c>
    </row>
    <row r="20" spans="1:16" x14ac:dyDescent="0.15">
      <c r="A20" s="366" t="s">
        <v>125</v>
      </c>
      <c r="B20" s="240" t="s">
        <v>440</v>
      </c>
      <c r="C20" s="99">
        <f>SUM(C21:C23)</f>
        <v>896</v>
      </c>
      <c r="D20" s="99">
        <f t="shared" ref="D20:J20" si="28">SUM(D21:D23)</f>
        <v>962</v>
      </c>
      <c r="E20" s="99">
        <f t="shared" si="28"/>
        <v>996</v>
      </c>
      <c r="F20" s="99">
        <f t="shared" si="28"/>
        <v>1181</v>
      </c>
      <c r="G20" s="99">
        <f t="shared" si="28"/>
        <v>1079</v>
      </c>
      <c r="H20" s="99">
        <f t="shared" si="28"/>
        <v>1238</v>
      </c>
      <c r="I20" s="99">
        <f t="shared" si="28"/>
        <v>1512</v>
      </c>
      <c r="J20" s="99">
        <f t="shared" si="28"/>
        <v>1455</v>
      </c>
      <c r="K20" s="99">
        <f t="shared" ref="K20:L20" si="29">SUM(K21:K23)</f>
        <v>1422</v>
      </c>
      <c r="L20" s="99">
        <f t="shared" si="29"/>
        <v>1753</v>
      </c>
      <c r="M20" s="99">
        <f t="shared" ref="M20:N20" si="30">SUM(M21:M23)</f>
        <v>858</v>
      </c>
      <c r="N20" s="99">
        <f t="shared" si="30"/>
        <v>1175</v>
      </c>
      <c r="O20" s="99">
        <f t="shared" ref="O20" si="31">SUM(O21:O23)</f>
        <v>1625</v>
      </c>
      <c r="P20" s="515">
        <f t="shared" si="8"/>
        <v>38.299999999999997</v>
      </c>
    </row>
    <row r="21" spans="1:16" x14ac:dyDescent="0.15">
      <c r="A21" s="366"/>
      <c r="B21" s="366" t="s">
        <v>172</v>
      </c>
      <c r="C21" s="78">
        <f>ROUND('2項目別時系列'!C21*付加価値率!D13,0)</f>
        <v>56</v>
      </c>
      <c r="D21" s="78">
        <f>ROUND('2項目別時系列'!D21*付加価値率!E13,0)</f>
        <v>73</v>
      </c>
      <c r="E21" s="78">
        <f>ROUND('2項目別時系列'!E21*付加価値率!F13,0)</f>
        <v>77</v>
      </c>
      <c r="F21" s="78">
        <f>ROUND('2項目別時系列'!F21*付加価値率!G13,0)</f>
        <v>79</v>
      </c>
      <c r="G21" s="78">
        <f>ROUND('2項目別時系列'!G21*付加価値率!H13,0)</f>
        <v>83</v>
      </c>
      <c r="H21" s="78">
        <f>ROUND('2項目別時系列'!H21*付加価値率!I13,0)</f>
        <v>105</v>
      </c>
      <c r="I21" s="78">
        <f>ROUND('2項目別時系列'!I21*付加価値率!J13,0)</f>
        <v>121</v>
      </c>
      <c r="J21" s="78">
        <f>ROUND('2項目別時系列'!J21*付加価値率!K13,0)</f>
        <v>116</v>
      </c>
      <c r="K21" s="78">
        <f>ROUND('2項目別時系列'!K21*付加価値率!L13,0)</f>
        <v>118</v>
      </c>
      <c r="L21" s="78">
        <f>ROUND('2項目別時系列'!L21*付加価値率!M13,0)</f>
        <v>110</v>
      </c>
      <c r="M21" s="78">
        <f>ROUND('2項目別時系列'!M21*付加価値率!N13,0)</f>
        <v>92</v>
      </c>
      <c r="N21" s="78">
        <f>ROUND('2項目別時系列'!N21*付加価値率!O13,0)</f>
        <v>103</v>
      </c>
      <c r="O21" s="78">
        <f>ROUND('2項目別時系列'!O21*付加価値率!P13,0)</f>
        <v>117</v>
      </c>
      <c r="P21" s="516">
        <f t="shared" si="8"/>
        <v>13.6</v>
      </c>
    </row>
    <row r="22" spans="1:16" x14ac:dyDescent="0.15">
      <c r="A22" s="366"/>
      <c r="B22" s="366" t="s">
        <v>173</v>
      </c>
      <c r="C22" s="78">
        <f>ROUND('2項目別時系列'!C22*付加価値率!D12,0)</f>
        <v>481</v>
      </c>
      <c r="D22" s="78">
        <f>ROUND('2項目別時系列'!D22*付加価値率!E12,0)</f>
        <v>518</v>
      </c>
      <c r="E22" s="78">
        <f>ROUND('2項目別時系列'!E22*付加価値率!F12,0)</f>
        <v>549</v>
      </c>
      <c r="F22" s="78">
        <f>ROUND('2項目別時系列'!F22*付加価値率!G12,0)</f>
        <v>635</v>
      </c>
      <c r="G22" s="78">
        <f>ROUND('2項目別時系列'!G22*付加価値率!H12,0)</f>
        <v>568</v>
      </c>
      <c r="H22" s="78">
        <f>ROUND('2項目別時系列'!H22*付加価値率!I12,0)</f>
        <v>672</v>
      </c>
      <c r="I22" s="78">
        <f>ROUND('2項目別時系列'!I22*付加価値率!J12,0)</f>
        <v>806</v>
      </c>
      <c r="J22" s="78">
        <f>ROUND('2項目別時系列'!J22*付加価値率!K12,0)</f>
        <v>757</v>
      </c>
      <c r="K22" s="78">
        <f>ROUND('2項目別時系列'!K22*付加価値率!L12,0)</f>
        <v>682</v>
      </c>
      <c r="L22" s="78">
        <f>ROUND('2項目別時系列'!L22*付加価値率!M12,0)</f>
        <v>737</v>
      </c>
      <c r="M22" s="78">
        <f>ROUND('2項目別時系列'!M22*付加価値率!N12,0)</f>
        <v>360</v>
      </c>
      <c r="N22" s="78">
        <f>ROUND('2項目別時系列'!N22*付加価値率!O12,0)</f>
        <v>488</v>
      </c>
      <c r="O22" s="78">
        <f>ROUND('2項目別時系列'!O22*付加価値率!P12,0)</f>
        <v>679</v>
      </c>
      <c r="P22" s="516">
        <f t="shared" si="8"/>
        <v>39.1</v>
      </c>
    </row>
    <row r="23" spans="1:16" x14ac:dyDescent="0.15">
      <c r="A23" s="367" t="s">
        <v>171</v>
      </c>
      <c r="B23" s="367" t="s">
        <v>174</v>
      </c>
      <c r="C23" s="80">
        <f>ROUND('2項目別時系列'!C23*付加価値率!D15,0)</f>
        <v>359</v>
      </c>
      <c r="D23" s="80">
        <f>ROUND('2項目別時系列'!D23*付加価値率!E15,0)</f>
        <v>371</v>
      </c>
      <c r="E23" s="80">
        <f>ROUND('2項目別時系列'!E23*付加価値率!F15,0)</f>
        <v>370</v>
      </c>
      <c r="F23" s="80">
        <f>ROUND('2項目別時系列'!F23*付加価値率!G15,0)</f>
        <v>467</v>
      </c>
      <c r="G23" s="80">
        <f>ROUND('2項目別時系列'!G23*付加価値率!H15,0)</f>
        <v>428</v>
      </c>
      <c r="H23" s="80">
        <f>ROUND('2項目別時系列'!H23*付加価値率!I15,0)</f>
        <v>461</v>
      </c>
      <c r="I23" s="80">
        <f>ROUND('2項目別時系列'!I23*付加価値率!J15,0)</f>
        <v>585</v>
      </c>
      <c r="J23" s="80">
        <f>ROUND('2項目別時系列'!J23*付加価値率!K15,0)</f>
        <v>582</v>
      </c>
      <c r="K23" s="80">
        <f>ROUND('2項目別時系列'!K23*付加価値率!L15,0)</f>
        <v>622</v>
      </c>
      <c r="L23" s="80">
        <f>ROUND('2項目別時系列'!L23*付加価値率!M15,0)</f>
        <v>906</v>
      </c>
      <c r="M23" s="80">
        <f>ROUND('2項目別時系列'!M23*付加価値率!N15,0)</f>
        <v>406</v>
      </c>
      <c r="N23" s="80">
        <f>ROUND('2項目別時系列'!N23*付加価値率!O15,0)</f>
        <v>584</v>
      </c>
      <c r="O23" s="80">
        <f>ROUND('2項目別時系列'!O23*付加価値率!P15,0)</f>
        <v>829</v>
      </c>
      <c r="P23" s="517">
        <f t="shared" si="8"/>
        <v>42</v>
      </c>
    </row>
    <row r="24" spans="1:16" x14ac:dyDescent="0.15">
      <c r="A24" s="366" t="s">
        <v>126</v>
      </c>
      <c r="B24" s="240" t="s">
        <v>440</v>
      </c>
      <c r="C24" s="101">
        <f>SUM(C25:C27)</f>
        <v>9475</v>
      </c>
      <c r="D24" s="101">
        <f t="shared" ref="D24:J24" si="32">SUM(D25:D27)</f>
        <v>8787</v>
      </c>
      <c r="E24" s="101">
        <f t="shared" si="32"/>
        <v>8924</v>
      </c>
      <c r="F24" s="101">
        <f t="shared" si="32"/>
        <v>8621</v>
      </c>
      <c r="G24" s="101">
        <f t="shared" si="32"/>
        <v>8667</v>
      </c>
      <c r="H24" s="101">
        <f t="shared" si="32"/>
        <v>9900</v>
      </c>
      <c r="I24" s="101">
        <f t="shared" si="32"/>
        <v>9632</v>
      </c>
      <c r="J24" s="101">
        <f t="shared" si="32"/>
        <v>10181</v>
      </c>
      <c r="K24" s="101">
        <f t="shared" ref="K24:L24" si="33">SUM(K25:K27)</f>
        <v>10805</v>
      </c>
      <c r="L24" s="101">
        <f t="shared" si="33"/>
        <v>11561</v>
      </c>
      <c r="M24" s="101">
        <f t="shared" ref="M24:N24" si="34">SUM(M25:M27)</f>
        <v>6308</v>
      </c>
      <c r="N24" s="101">
        <f t="shared" si="34"/>
        <v>8028</v>
      </c>
      <c r="O24" s="101">
        <f t="shared" ref="O24" si="35">SUM(O25:O27)</f>
        <v>10669</v>
      </c>
      <c r="P24" s="516">
        <f t="shared" si="8"/>
        <v>32.9</v>
      </c>
    </row>
    <row r="25" spans="1:16" x14ac:dyDescent="0.15">
      <c r="A25" s="366"/>
      <c r="B25" s="368" t="s">
        <v>172</v>
      </c>
      <c r="C25" s="356">
        <f>ROUND('2項目別時系列'!C25*付加価値率!D13,0)</f>
        <v>135</v>
      </c>
      <c r="D25" s="356">
        <f>ROUND('2項目別時系列'!D25*付加価値率!E13,0)</f>
        <v>156</v>
      </c>
      <c r="E25" s="356">
        <f>ROUND('2項目別時系列'!E25*付加価値率!F13,0)</f>
        <v>173</v>
      </c>
      <c r="F25" s="356">
        <f>ROUND('2項目別時系列'!F25*付加価値率!G13,0)</f>
        <v>168</v>
      </c>
      <c r="G25" s="356">
        <f>ROUND('2項目別時系列'!G25*付加価値率!H13,0)</f>
        <v>172</v>
      </c>
      <c r="H25" s="356">
        <f>ROUND('2項目別時系列'!H25*付加価値率!I13,0)</f>
        <v>217</v>
      </c>
      <c r="I25" s="356">
        <f>ROUND('2項目別時系列'!I25*付加価値率!J13,0)</f>
        <v>240</v>
      </c>
      <c r="J25" s="356">
        <f>ROUND('2項目別時系列'!J25*付加価値率!K13,0)</f>
        <v>257</v>
      </c>
      <c r="K25" s="356">
        <f>ROUND('2項目別時系列'!K25*付加価値率!L13,0)</f>
        <v>253</v>
      </c>
      <c r="L25" s="356">
        <f>ROUND('2項目別時系列'!L25*付加価値率!M13,0)</f>
        <v>202</v>
      </c>
      <c r="M25" s="356">
        <f>ROUND('2項目別時系列'!M25*付加価値率!N13,0)</f>
        <v>106</v>
      </c>
      <c r="N25" s="356">
        <f>ROUND('2項目別時系列'!N25*付加価値率!O13,0)</f>
        <v>98</v>
      </c>
      <c r="O25" s="356">
        <f>ROUND('2項目別時系列'!O25*付加価値率!P13,0)</f>
        <v>50</v>
      </c>
      <c r="P25" s="516">
        <f t="shared" si="8"/>
        <v>-49</v>
      </c>
    </row>
    <row r="26" spans="1:16" x14ac:dyDescent="0.15">
      <c r="A26" s="366"/>
      <c r="B26" s="368" t="s">
        <v>173</v>
      </c>
      <c r="C26" s="356">
        <f>ROUND('2項目別時系列'!C26*付加価値率!D12,0)</f>
        <v>5208</v>
      </c>
      <c r="D26" s="356">
        <f>ROUND('2項目別時系列'!D26*付加価値率!E12,0)</f>
        <v>4862</v>
      </c>
      <c r="E26" s="356">
        <f>ROUND('2項目別時系列'!E26*付加価値率!F12,0)</f>
        <v>5139</v>
      </c>
      <c r="F26" s="356">
        <f>ROUND('2項目別時系列'!F26*付加価値率!G12,0)</f>
        <v>4745</v>
      </c>
      <c r="G26" s="356">
        <f>ROUND('2項目別時系列'!G26*付加価値率!H12,0)</f>
        <v>4712</v>
      </c>
      <c r="H26" s="356">
        <f>ROUND('2項目別時系列'!H26*付加価値率!I12,0)</f>
        <v>5659</v>
      </c>
      <c r="I26" s="356">
        <f>ROUND('2項目別時系列'!I26*付加価値率!J12,0)</f>
        <v>5372</v>
      </c>
      <c r="J26" s="356">
        <f>ROUND('2項目別時系列'!J26*付加価値率!K12,0)</f>
        <v>5586</v>
      </c>
      <c r="K26" s="356">
        <f>ROUND('2項目別時系列'!K26*付加価値率!L12,0)</f>
        <v>5592</v>
      </c>
      <c r="L26" s="356">
        <f>ROUND('2項目別時系列'!L26*付加価値率!M12,0)</f>
        <v>5090</v>
      </c>
      <c r="M26" s="356">
        <f>ROUND('2項目別時系列'!M26*付加価値率!N12,0)</f>
        <v>2735</v>
      </c>
      <c r="N26" s="356">
        <f>ROUND('2項目別時系列'!N26*付加価値率!O12,0)</f>
        <v>3398</v>
      </c>
      <c r="O26" s="356">
        <f>ROUND('2項目別時系列'!O26*付加価値率!P12,0)</f>
        <v>4311</v>
      </c>
      <c r="P26" s="516">
        <f t="shared" si="8"/>
        <v>26.9</v>
      </c>
    </row>
    <row r="27" spans="1:16" x14ac:dyDescent="0.15">
      <c r="A27" s="367"/>
      <c r="B27" s="368" t="s">
        <v>174</v>
      </c>
      <c r="C27" s="80">
        <f>ROUND('2項目別時系列'!C27*付加価値率!D15,0)</f>
        <v>4132</v>
      </c>
      <c r="D27" s="80">
        <f>ROUND('2項目別時系列'!D27*付加価値率!E15,0)</f>
        <v>3769</v>
      </c>
      <c r="E27" s="80">
        <f>ROUND('2項目別時系列'!E27*付加価値率!F15,0)</f>
        <v>3612</v>
      </c>
      <c r="F27" s="80">
        <f>ROUND('2項目別時系列'!F27*付加価値率!G15,0)</f>
        <v>3708</v>
      </c>
      <c r="G27" s="80">
        <f>ROUND('2項目別時系列'!G27*付加価値率!H15,0)</f>
        <v>3783</v>
      </c>
      <c r="H27" s="80">
        <f>ROUND('2項目別時系列'!H27*付加価値率!I15,0)</f>
        <v>4024</v>
      </c>
      <c r="I27" s="80">
        <f>ROUND('2項目別時系列'!I27*付加価値率!J15,0)</f>
        <v>4020</v>
      </c>
      <c r="J27" s="80">
        <f>ROUND('2項目別時系列'!J27*付加価値率!K15,0)</f>
        <v>4338</v>
      </c>
      <c r="K27" s="80">
        <f>ROUND('2項目別時系列'!K27*付加価値率!L15,0)</f>
        <v>4960</v>
      </c>
      <c r="L27" s="80">
        <f>ROUND('2項目別時系列'!L27*付加価値率!M15,0)</f>
        <v>6269</v>
      </c>
      <c r="M27" s="80">
        <f>ROUND('2項目別時系列'!M27*付加価値率!N15,0)</f>
        <v>3467</v>
      </c>
      <c r="N27" s="80">
        <f>ROUND('2項目別時系列'!N27*付加価値率!O15,0)</f>
        <v>4532</v>
      </c>
      <c r="O27" s="80">
        <f>ROUND('2項目別時系列'!O27*付加価値率!P15,0)</f>
        <v>6308</v>
      </c>
      <c r="P27" s="516">
        <f t="shared" si="8"/>
        <v>39.200000000000003</v>
      </c>
    </row>
    <row r="28" spans="1:16" x14ac:dyDescent="0.15">
      <c r="A28" s="366" t="s">
        <v>127</v>
      </c>
      <c r="B28" s="240" t="s">
        <v>440</v>
      </c>
      <c r="C28" s="101">
        <f>SUM(C29:C31)</f>
        <v>28829</v>
      </c>
      <c r="D28" s="101">
        <f t="shared" ref="D28:J28" si="36">SUM(D29:D31)</f>
        <v>27617</v>
      </c>
      <c r="E28" s="101">
        <f t="shared" si="36"/>
        <v>25622</v>
      </c>
      <c r="F28" s="101">
        <f t="shared" si="36"/>
        <v>26057</v>
      </c>
      <c r="G28" s="101">
        <f t="shared" si="36"/>
        <v>24400</v>
      </c>
      <c r="H28" s="101">
        <f t="shared" si="36"/>
        <v>26943</v>
      </c>
      <c r="I28" s="101">
        <f t="shared" si="36"/>
        <v>30257</v>
      </c>
      <c r="J28" s="101">
        <f t="shared" si="36"/>
        <v>31256</v>
      </c>
      <c r="K28" s="101">
        <f t="shared" ref="K28:L28" si="37">SUM(K29:K31)</f>
        <v>40966</v>
      </c>
      <c r="L28" s="101">
        <f t="shared" si="37"/>
        <v>43573</v>
      </c>
      <c r="M28" s="101">
        <f t="shared" ref="M28:N28" si="38">SUM(M29:M31)</f>
        <v>23615</v>
      </c>
      <c r="N28" s="101">
        <f t="shared" si="38"/>
        <v>35641</v>
      </c>
      <c r="O28" s="101">
        <f t="shared" ref="O28" si="39">SUM(O29:O31)</f>
        <v>44489</v>
      </c>
      <c r="P28" s="515">
        <f t="shared" si="8"/>
        <v>24.8</v>
      </c>
    </row>
    <row r="29" spans="1:16" x14ac:dyDescent="0.15">
      <c r="A29" s="366"/>
      <c r="B29" s="368" t="s">
        <v>172</v>
      </c>
      <c r="C29" s="356">
        <f>ROUND('2項目別時系列'!C29*付加価値率!D13,0)</f>
        <v>424</v>
      </c>
      <c r="D29" s="356">
        <f>ROUND('2項目別時系列'!D29*付加価値率!E13,0)</f>
        <v>675</v>
      </c>
      <c r="E29" s="356">
        <f>ROUND('2項目別時系列'!E29*付加価値率!F13,0)</f>
        <v>446</v>
      </c>
      <c r="F29" s="356">
        <f>ROUND('2項目別時系列'!F29*付加価値率!G13,0)</f>
        <v>526</v>
      </c>
      <c r="G29" s="356">
        <f>ROUND('2項目別時系列'!G29*付加価値率!H13,0)</f>
        <v>585</v>
      </c>
      <c r="H29" s="356">
        <f>ROUND('2項目別時系列'!H29*付加価値率!I13,0)</f>
        <v>723</v>
      </c>
      <c r="I29" s="356">
        <f>ROUND('2項目別時系列'!I29*付加価値率!J13,0)</f>
        <v>847</v>
      </c>
      <c r="J29" s="356">
        <f>ROUND('2項目別時系列'!J29*付加価値率!K13,0)</f>
        <v>928</v>
      </c>
      <c r="K29" s="356">
        <f>ROUND('2項目別時系列'!K29*付加価値率!L13,0)</f>
        <v>881</v>
      </c>
      <c r="L29" s="356">
        <f>ROUND('2項目別時系列'!L29*付加価値率!M13,0)</f>
        <v>830</v>
      </c>
      <c r="M29" s="356">
        <f>ROUND('2項目別時系列'!M29*付加価値率!N13,0)</f>
        <v>542</v>
      </c>
      <c r="N29" s="356">
        <f>ROUND('2項目別時系列'!N29*付加価値率!O13,0)</f>
        <v>512</v>
      </c>
      <c r="O29" s="356">
        <f>ROUND('2項目別時系列'!O29*付加価値率!P13,0)</f>
        <v>706</v>
      </c>
      <c r="P29" s="516">
        <f t="shared" si="8"/>
        <v>37.9</v>
      </c>
    </row>
    <row r="30" spans="1:16" x14ac:dyDescent="0.15">
      <c r="A30" s="366"/>
      <c r="B30" s="368" t="s">
        <v>173</v>
      </c>
      <c r="C30" s="356">
        <f>ROUND('2項目別時系列'!C30*付加価値率!D12,0)</f>
        <v>15863</v>
      </c>
      <c r="D30" s="356">
        <f>ROUND('2項目別時系列'!D30*付加価値率!E12,0)</f>
        <v>15275</v>
      </c>
      <c r="E30" s="356">
        <f>ROUND('2項目別時系列'!E30*付加価値率!F12,0)</f>
        <v>14778</v>
      </c>
      <c r="F30" s="356">
        <f>ROUND('2項目別時系列'!F30*付加価値率!G12,0)</f>
        <v>14348</v>
      </c>
      <c r="G30" s="356">
        <f>ROUND('2項目別時系列'!G30*付加価値率!H12,0)</f>
        <v>13267</v>
      </c>
      <c r="H30" s="356">
        <f>ROUND('2項目別時系列'!H30*付加価値率!I12,0)</f>
        <v>15389</v>
      </c>
      <c r="I30" s="356">
        <f>ROUND('2項目別時系列'!I30*付加価値率!J12,0)</f>
        <v>16876</v>
      </c>
      <c r="J30" s="356">
        <f>ROUND('2項目別時系列'!J30*付加価値率!K12,0)</f>
        <v>17150</v>
      </c>
      <c r="K30" s="356">
        <f>ROUND('2項目別時系列'!K30*付加価値率!L12,0)</f>
        <v>21217</v>
      </c>
      <c r="L30" s="356">
        <f>ROUND('2項目別時系列'!L30*付加価値率!M12,0)</f>
        <v>19230</v>
      </c>
      <c r="M30" s="356">
        <f>ROUND('2項目別時系列'!M30*付加価値率!N12,0)</f>
        <v>10328</v>
      </c>
      <c r="N30" s="356">
        <f>ROUND('2項目別時系列'!N30*付加価値率!O12,0)</f>
        <v>15157</v>
      </c>
      <c r="O30" s="356">
        <f>ROUND('2項目別時系列'!O30*付加価値率!P12,0)</f>
        <v>18137</v>
      </c>
      <c r="P30" s="516">
        <f t="shared" si="8"/>
        <v>19.7</v>
      </c>
    </row>
    <row r="31" spans="1:16" x14ac:dyDescent="0.15">
      <c r="A31" s="367"/>
      <c r="B31" s="369" t="s">
        <v>174</v>
      </c>
      <c r="C31" s="80">
        <f>ROUND('2項目別時系列'!C31*付加価値率!D15,0)</f>
        <v>12542</v>
      </c>
      <c r="D31" s="80">
        <f>ROUND('2項目別時系列'!D31*付加価値率!E15,0)</f>
        <v>11667</v>
      </c>
      <c r="E31" s="80">
        <f>ROUND('2項目別時系列'!E31*付加価値率!F15,0)</f>
        <v>10398</v>
      </c>
      <c r="F31" s="80">
        <f>ROUND('2項目別時系列'!F31*付加価値率!G15,0)</f>
        <v>11183</v>
      </c>
      <c r="G31" s="80">
        <f>ROUND('2項目別時系列'!G31*付加価値率!H15,0)</f>
        <v>10548</v>
      </c>
      <c r="H31" s="80">
        <f>ROUND('2項目別時系列'!H31*付加価値率!I15,0)</f>
        <v>10831</v>
      </c>
      <c r="I31" s="80">
        <f>ROUND('2項目別時系列'!I31*付加価値率!J15,0)</f>
        <v>12534</v>
      </c>
      <c r="J31" s="80">
        <f>ROUND('2項目別時系列'!J31*付加価値率!K15,0)</f>
        <v>13178</v>
      </c>
      <c r="K31" s="80">
        <f>ROUND('2項目別時系列'!K31*付加価値率!L15,0)</f>
        <v>18868</v>
      </c>
      <c r="L31" s="80">
        <f>ROUND('2項目別時系列'!L31*付加価値率!M15,0)</f>
        <v>23513</v>
      </c>
      <c r="M31" s="80">
        <f>ROUND('2項目別時系列'!M31*付加価値率!N15,0)</f>
        <v>12745</v>
      </c>
      <c r="N31" s="80">
        <f>ROUND('2項目別時系列'!N31*付加価値率!O15,0)</f>
        <v>19972</v>
      </c>
      <c r="O31" s="80">
        <f>ROUND('2項目別時系列'!O31*付加価値率!P15,0)</f>
        <v>25646</v>
      </c>
      <c r="P31" s="517">
        <f t="shared" si="8"/>
        <v>28.4</v>
      </c>
    </row>
    <row r="32" spans="1:16" x14ac:dyDescent="0.15">
      <c r="A32" s="366" t="s">
        <v>128</v>
      </c>
      <c r="B32" s="240" t="s">
        <v>440</v>
      </c>
      <c r="C32" s="101">
        <f>SUM(C33:C35)</f>
        <v>6874</v>
      </c>
      <c r="D32" s="101">
        <f t="shared" ref="D32:J32" si="40">SUM(D33:D35)</f>
        <v>6681</v>
      </c>
      <c r="E32" s="101">
        <f t="shared" si="40"/>
        <v>6331</v>
      </c>
      <c r="F32" s="101">
        <f t="shared" si="40"/>
        <v>6339</v>
      </c>
      <c r="G32" s="101">
        <f t="shared" si="40"/>
        <v>6006</v>
      </c>
      <c r="H32" s="101">
        <f t="shared" si="40"/>
        <v>6817</v>
      </c>
      <c r="I32" s="101">
        <f t="shared" si="40"/>
        <v>7942</v>
      </c>
      <c r="J32" s="101">
        <f t="shared" si="40"/>
        <v>8663</v>
      </c>
      <c r="K32" s="101">
        <f t="shared" ref="K32:L32" si="41">SUM(K33:K35)</f>
        <v>7840</v>
      </c>
      <c r="L32" s="101">
        <f t="shared" si="41"/>
        <v>9362</v>
      </c>
      <c r="M32" s="101">
        <f t="shared" ref="M32:N32" si="42">SUM(M33:M35)</f>
        <v>4172</v>
      </c>
      <c r="N32" s="101">
        <f t="shared" si="42"/>
        <v>5357</v>
      </c>
      <c r="O32" s="101">
        <f t="shared" ref="O32" si="43">SUM(O33:O35)</f>
        <v>5763</v>
      </c>
      <c r="P32" s="516">
        <f t="shared" si="8"/>
        <v>7.6</v>
      </c>
    </row>
    <row r="33" spans="1:16" x14ac:dyDescent="0.15">
      <c r="A33" s="366"/>
      <c r="B33" s="368" t="s">
        <v>172</v>
      </c>
      <c r="C33" s="356">
        <f>ROUND('2項目別時系列'!C33*付加価値率!D13,0)</f>
        <v>10</v>
      </c>
      <c r="D33" s="356">
        <f>ROUND('2項目別時系列'!D33*付加価値率!E13,0)</f>
        <v>87</v>
      </c>
      <c r="E33" s="356">
        <f>ROUND('2項目別時系列'!E33*付加価値率!F13,0)</f>
        <v>55</v>
      </c>
      <c r="F33" s="356">
        <f>ROUND('2項目別時系列'!F33*付加価値率!G13,0)</f>
        <v>60</v>
      </c>
      <c r="G33" s="356">
        <f>ROUND('2項目別時系列'!G33*付加価値率!H13,0)</f>
        <v>61</v>
      </c>
      <c r="H33" s="356">
        <f>ROUND('2項目別時系列'!H33*付加価値率!I13,0)</f>
        <v>68</v>
      </c>
      <c r="I33" s="356">
        <f>ROUND('2項目別時系列'!I33*付加価値率!J13,0)</f>
        <v>84</v>
      </c>
      <c r="J33" s="356">
        <f>ROUND('2項目別時系列'!J33*付加価値率!K13,0)</f>
        <v>86</v>
      </c>
      <c r="K33" s="356">
        <f>ROUND('2項目別時系列'!K33*付加価値率!L13,0)</f>
        <v>34</v>
      </c>
      <c r="L33" s="356">
        <f>ROUND('2項目別時系列'!L33*付加価値率!M13,0)</f>
        <v>32</v>
      </c>
      <c r="M33" s="356">
        <f>ROUND('2項目別時系列'!M33*付加価値率!N13,0)</f>
        <v>19</v>
      </c>
      <c r="N33" s="356">
        <f>ROUND('2項目別時系列'!N33*付加価値率!O13,0)</f>
        <v>78</v>
      </c>
      <c r="O33" s="356">
        <f>ROUND('2項目別時系列'!O33*付加価値率!P13,0)</f>
        <v>20</v>
      </c>
      <c r="P33" s="516">
        <f t="shared" si="8"/>
        <v>-74.400000000000006</v>
      </c>
    </row>
    <row r="34" spans="1:16" x14ac:dyDescent="0.15">
      <c r="A34" s="366"/>
      <c r="B34" s="368" t="s">
        <v>173</v>
      </c>
      <c r="C34" s="78">
        <f>ROUND('2項目別時系列'!C34*付加価値率!D12,0)</f>
        <v>3775</v>
      </c>
      <c r="D34" s="78">
        <f>ROUND('2項目別時系列'!D34*付加価値率!E12,0)</f>
        <v>3693</v>
      </c>
      <c r="E34" s="78">
        <f>ROUND('2項目別時系列'!E34*付加価値率!F12,0)</f>
        <v>3670</v>
      </c>
      <c r="F34" s="78">
        <f>ROUND('2項目別時系列'!F34*付加価値率!G12,0)</f>
        <v>3502</v>
      </c>
      <c r="G34" s="78">
        <f>ROUND('2項目別時系列'!G34*付加価値率!H12,0)</f>
        <v>3280</v>
      </c>
      <c r="H34" s="78">
        <f>ROUND('2項目別時系列'!H34*付加価値率!I12,0)</f>
        <v>3930</v>
      </c>
      <c r="I34" s="78">
        <f>ROUND('2項目別時系列'!I34*付加価値率!J12,0)</f>
        <v>4476</v>
      </c>
      <c r="J34" s="78">
        <f>ROUND('2項目別時系列'!J34*付加価値率!K12,0)</f>
        <v>4806</v>
      </c>
      <c r="K34" s="78">
        <f>ROUND('2項目別時系列'!K34*付加価値率!L12,0)</f>
        <v>4084</v>
      </c>
      <c r="L34" s="78">
        <f>ROUND('2項目別時系列'!L34*付加価値率!M12,0)</f>
        <v>4104</v>
      </c>
      <c r="M34" s="78">
        <f>ROUND('2項目別時系列'!M34*付加価値率!N12,0)</f>
        <v>1808</v>
      </c>
      <c r="N34" s="78">
        <f>ROUND('2項目別時系列'!N34*付加価値率!O12,0)</f>
        <v>2299</v>
      </c>
      <c r="O34" s="78">
        <f>ROUND('2項目別時系列'!O34*付加価値率!P12,0)</f>
        <v>2351</v>
      </c>
      <c r="P34" s="516">
        <f t="shared" si="8"/>
        <v>2.2999999999999998</v>
      </c>
    </row>
    <row r="35" spans="1:16" x14ac:dyDescent="0.15">
      <c r="A35" s="367"/>
      <c r="B35" s="369" t="s">
        <v>174</v>
      </c>
      <c r="C35" s="80">
        <f>ROUND('2項目別時系列'!C35*付加価値率!D15,0)</f>
        <v>3089</v>
      </c>
      <c r="D35" s="80">
        <f>ROUND('2項目別時系列'!D35*付加価値率!E15,0)</f>
        <v>2901</v>
      </c>
      <c r="E35" s="80">
        <f>ROUND('2項目別時系列'!E35*付加価値率!F15,0)</f>
        <v>2606</v>
      </c>
      <c r="F35" s="80">
        <f>ROUND('2項目別時系列'!F35*付加価値率!G15,0)</f>
        <v>2777</v>
      </c>
      <c r="G35" s="80">
        <f>ROUND('2項目別時系列'!G35*付加価値率!H15,0)</f>
        <v>2665</v>
      </c>
      <c r="H35" s="80">
        <f>ROUND('2項目別時系列'!H35*付加価値率!I15,0)</f>
        <v>2819</v>
      </c>
      <c r="I35" s="80">
        <f>ROUND('2項目別時系列'!I35*付加価値率!J15,0)</f>
        <v>3382</v>
      </c>
      <c r="J35" s="80">
        <f>ROUND('2項目別時系列'!J35*付加価値率!K15,0)</f>
        <v>3771</v>
      </c>
      <c r="K35" s="80">
        <f>ROUND('2項目別時系列'!K35*付加価値率!L15,0)</f>
        <v>3722</v>
      </c>
      <c r="L35" s="80">
        <f>ROUND('2項目別時系列'!L35*付加価値率!M15,0)</f>
        <v>5226</v>
      </c>
      <c r="M35" s="80">
        <f>ROUND('2項目別時系列'!M35*付加価値率!N15,0)</f>
        <v>2345</v>
      </c>
      <c r="N35" s="80">
        <f>ROUND('2項目別時系列'!N35*付加価値率!O15,0)</f>
        <v>2980</v>
      </c>
      <c r="O35" s="80">
        <f>ROUND('2項目別時系列'!O35*付加価値率!P15,0)</f>
        <v>3392</v>
      </c>
      <c r="P35" s="516">
        <f t="shared" si="8"/>
        <v>13.8</v>
      </c>
    </row>
    <row r="36" spans="1:16" x14ac:dyDescent="0.15">
      <c r="A36" s="366" t="s">
        <v>129</v>
      </c>
      <c r="B36" s="240" t="s">
        <v>440</v>
      </c>
      <c r="C36" s="101">
        <f>SUM(C37:C39)</f>
        <v>9666</v>
      </c>
      <c r="D36" s="101">
        <f t="shared" ref="D36:J36" si="44">SUM(D37:D39)</f>
        <v>5815</v>
      </c>
      <c r="E36" s="101">
        <f t="shared" si="44"/>
        <v>5684</v>
      </c>
      <c r="F36" s="101">
        <f t="shared" si="44"/>
        <v>5842</v>
      </c>
      <c r="G36" s="101">
        <f t="shared" si="44"/>
        <v>5829</v>
      </c>
      <c r="H36" s="101">
        <f t="shared" si="44"/>
        <v>6549</v>
      </c>
      <c r="I36" s="101">
        <f t="shared" si="44"/>
        <v>7287</v>
      </c>
      <c r="J36" s="101">
        <f t="shared" si="44"/>
        <v>7143</v>
      </c>
      <c r="K36" s="101">
        <f t="shared" ref="K36:L36" si="45">SUM(K37:K39)</f>
        <v>6873</v>
      </c>
      <c r="L36" s="101">
        <f t="shared" si="45"/>
        <v>9241</v>
      </c>
      <c r="M36" s="101">
        <f t="shared" ref="M36:N36" si="46">SUM(M37:M39)</f>
        <v>6153</v>
      </c>
      <c r="N36" s="101">
        <f t="shared" si="46"/>
        <v>7819</v>
      </c>
      <c r="O36" s="101">
        <f t="shared" ref="O36" si="47">SUM(O37:O39)</f>
        <v>9026</v>
      </c>
      <c r="P36" s="515">
        <f t="shared" si="8"/>
        <v>15.4</v>
      </c>
    </row>
    <row r="37" spans="1:16" x14ac:dyDescent="0.15">
      <c r="A37" s="366"/>
      <c r="B37" s="366" t="s">
        <v>172</v>
      </c>
      <c r="C37" s="356">
        <f>ROUND('2項目別時系列'!C37*付加価値率!D13,0)</f>
        <v>494</v>
      </c>
      <c r="D37" s="356">
        <f>ROUND('2項目別時系列'!D37*付加価値率!E13,0)</f>
        <v>537</v>
      </c>
      <c r="E37" s="356">
        <f>ROUND('2項目別時系列'!E37*付加価値率!F13,0)</f>
        <v>590</v>
      </c>
      <c r="F37" s="356">
        <f>ROUND('2項目別時系列'!F37*付加価値率!G13,0)</f>
        <v>629</v>
      </c>
      <c r="G37" s="356">
        <f>ROUND('2項目別時系列'!G37*付加価値率!H13,0)</f>
        <v>713</v>
      </c>
      <c r="H37" s="356">
        <f>ROUND('2項目別時系列'!H37*付加価値率!I13,0)</f>
        <v>924</v>
      </c>
      <c r="I37" s="356">
        <f>ROUND('2項目別時系列'!I37*付加価値率!J13,0)</f>
        <v>1118</v>
      </c>
      <c r="J37" s="356">
        <f>ROUND('2項目別時系列'!J37*付加価値率!K13,0)</f>
        <v>1099</v>
      </c>
      <c r="K37" s="356">
        <f>ROUND('2項目別時系列'!K37*付加価値率!L13,0)</f>
        <v>1120</v>
      </c>
      <c r="L37" s="356">
        <f>ROUND('2項目別時系列'!L37*付加価値率!M13,0)</f>
        <v>883</v>
      </c>
      <c r="M37" s="356">
        <f>ROUND('2項目別時系列'!M37*付加価値率!N13,0)</f>
        <v>519</v>
      </c>
      <c r="N37" s="356">
        <f>ROUND('2項目別時系列'!N37*付加価値率!O13,0)</f>
        <v>478</v>
      </c>
      <c r="O37" s="356">
        <f>ROUND('2項目別時系列'!O37*付加価値率!P13,0)</f>
        <v>439</v>
      </c>
      <c r="P37" s="516">
        <f t="shared" si="8"/>
        <v>-8.1999999999999993</v>
      </c>
    </row>
    <row r="38" spans="1:16" x14ac:dyDescent="0.15">
      <c r="A38" s="366"/>
      <c r="B38" s="366" t="s">
        <v>173</v>
      </c>
      <c r="C38" s="78">
        <f>ROUND('2項目別時系列'!C38*付加価値率!D12,0)</f>
        <v>5386</v>
      </c>
      <c r="D38" s="78">
        <f>ROUND('2項目別時系列'!D42*付加価値率!E12,0)</f>
        <v>1892</v>
      </c>
      <c r="E38" s="78">
        <f>ROUND('2項目別時系列'!E42*付加価値率!F12,0)</f>
        <v>1879</v>
      </c>
      <c r="F38" s="78">
        <f>ROUND('2項目別時系列'!F42*付加価値率!G12,0)</f>
        <v>1869</v>
      </c>
      <c r="G38" s="78">
        <f>ROUND('2項目別時系列'!G42*付加価値率!H12,0)</f>
        <v>1871</v>
      </c>
      <c r="H38" s="78">
        <f>ROUND('2項目別時系列'!H42*付加価値率!I12,0)</f>
        <v>2242</v>
      </c>
      <c r="I38" s="78">
        <f>ROUND('2項目別時系列'!I42*付加価値率!J12,0)</f>
        <v>2446</v>
      </c>
      <c r="J38" s="78">
        <f>ROUND('2項目別時系列'!J42*付加価値率!K12,0)</f>
        <v>2390</v>
      </c>
      <c r="K38" s="78">
        <f>ROUND('2項目別時系列'!K42*付加価値率!L12,0)</f>
        <v>2109</v>
      </c>
      <c r="L38" s="78">
        <f>ROUND('2項目別時系列'!L42*付加価値率!M12,0)</f>
        <v>2333</v>
      </c>
      <c r="M38" s="78">
        <f>ROUND('2項目別時系列'!M42*付加価値率!N12,0)</f>
        <v>1434</v>
      </c>
      <c r="N38" s="78">
        <f>ROUND('2項目別時系列'!N42*付加価値率!O12,0)</f>
        <v>1774</v>
      </c>
      <c r="O38" s="78">
        <f>ROUND('2項目別時系列'!O42*付加価値率!P12,0)</f>
        <v>2078</v>
      </c>
      <c r="P38" s="516">
        <f t="shared" si="8"/>
        <v>17.100000000000001</v>
      </c>
    </row>
    <row r="39" spans="1:16" x14ac:dyDescent="0.15">
      <c r="A39" s="367"/>
      <c r="B39" s="367" t="s">
        <v>174</v>
      </c>
      <c r="C39" s="80">
        <f>ROUND('2項目別時系列'!C39*付加価値率!D15,0)</f>
        <v>3786</v>
      </c>
      <c r="D39" s="80">
        <f>ROUND('2項目別時系列'!D39*付加価値率!E15,0)</f>
        <v>3386</v>
      </c>
      <c r="E39" s="80">
        <f>ROUND('2項目別時系列'!E39*付加価値率!F15,0)</f>
        <v>3215</v>
      </c>
      <c r="F39" s="80">
        <f>ROUND('2項目別時系列'!F39*付加価値率!G15,0)</f>
        <v>3344</v>
      </c>
      <c r="G39" s="80">
        <f>ROUND('2項目別時系列'!G39*付加価値率!H15,0)</f>
        <v>3245</v>
      </c>
      <c r="H39" s="80">
        <f>ROUND('2項目別時系列'!H39*付加価値率!I15,0)</f>
        <v>3383</v>
      </c>
      <c r="I39" s="80">
        <f>ROUND('2項目別時系列'!I39*付加価値率!J15,0)</f>
        <v>3723</v>
      </c>
      <c r="J39" s="80">
        <f>ROUND('2項目別時系列'!J39*付加価値率!K15,0)</f>
        <v>3654</v>
      </c>
      <c r="K39" s="80">
        <f>ROUND('2項目別時系列'!K39*付加価値率!L15,0)</f>
        <v>3644</v>
      </c>
      <c r="L39" s="80">
        <f>ROUND('2項目別時系列'!L39*付加価値率!M15,0)</f>
        <v>6025</v>
      </c>
      <c r="M39" s="80">
        <f>ROUND('2項目別時系列'!M39*付加価値率!N15,0)</f>
        <v>4200</v>
      </c>
      <c r="N39" s="80">
        <f>ROUND('2項目別時系列'!N39*付加価値率!O15,0)</f>
        <v>5567</v>
      </c>
      <c r="O39" s="80">
        <f>ROUND('2項目別時系列'!O39*付加価値率!P15,0)</f>
        <v>6509</v>
      </c>
      <c r="P39" s="517">
        <f t="shared" si="8"/>
        <v>16.899999999999999</v>
      </c>
    </row>
    <row r="40" spans="1:16" x14ac:dyDescent="0.15">
      <c r="A40" s="366" t="s">
        <v>130</v>
      </c>
      <c r="B40" s="240" t="s">
        <v>440</v>
      </c>
      <c r="C40" s="101">
        <f>SUM(C41:C43)</f>
        <v>4023</v>
      </c>
      <c r="D40" s="101">
        <f t="shared" ref="D40:J40" si="48">SUM(D41:D43)</f>
        <v>3403</v>
      </c>
      <c r="E40" s="101">
        <f t="shared" si="48"/>
        <v>3224</v>
      </c>
      <c r="F40" s="101">
        <f t="shared" si="48"/>
        <v>3341</v>
      </c>
      <c r="G40" s="101">
        <f t="shared" si="48"/>
        <v>3401</v>
      </c>
      <c r="H40" s="101">
        <f t="shared" si="48"/>
        <v>3886</v>
      </c>
      <c r="I40" s="101">
        <f t="shared" si="48"/>
        <v>4336</v>
      </c>
      <c r="J40" s="101">
        <f t="shared" si="48"/>
        <v>4301</v>
      </c>
      <c r="K40" s="101">
        <f t="shared" ref="K40:L40" si="49">SUM(K41:K43)</f>
        <v>4006</v>
      </c>
      <c r="L40" s="101">
        <f t="shared" si="49"/>
        <v>5177</v>
      </c>
      <c r="M40" s="101">
        <f t="shared" ref="M40:N40" si="50">SUM(M41:M43)</f>
        <v>3285</v>
      </c>
      <c r="N40" s="101">
        <f t="shared" si="50"/>
        <v>4153</v>
      </c>
      <c r="O40" s="101">
        <f t="shared" ref="O40" si="51">SUM(O41:O43)</f>
        <v>5065</v>
      </c>
      <c r="P40" s="516">
        <f t="shared" si="8"/>
        <v>22</v>
      </c>
    </row>
    <row r="41" spans="1:16" x14ac:dyDescent="0.15">
      <c r="A41" s="366"/>
      <c r="B41" s="368" t="s">
        <v>172</v>
      </c>
      <c r="C41" s="356">
        <f>ROUND('2項目別時系列'!C41*付加価値率!D13,0)</f>
        <v>61</v>
      </c>
      <c r="D41" s="356">
        <f>ROUND('2項目別時系列'!D41*付加価値率!E13,0)</f>
        <v>101</v>
      </c>
      <c r="E41" s="356">
        <f>ROUND('2項目別時系列'!E41*付加価値率!F13,0)</f>
        <v>66</v>
      </c>
      <c r="F41" s="356">
        <f>ROUND('2項目別時系列'!F41*付加価値率!G13,0)</f>
        <v>73</v>
      </c>
      <c r="G41" s="356">
        <f>ROUND('2項目別時系列'!G41*付加価値率!H13,0)</f>
        <v>75</v>
      </c>
      <c r="H41" s="356">
        <f>ROUND('2項目別時系列'!H41*付加価値率!I13,0)</f>
        <v>94</v>
      </c>
      <c r="I41" s="356">
        <f>ROUND('2項目別時系列'!I41*付加価値率!J13,0)</f>
        <v>111</v>
      </c>
      <c r="J41" s="356">
        <f>ROUND('2項目別時系列'!J41*付加価値率!K13,0)</f>
        <v>127</v>
      </c>
      <c r="K41" s="356">
        <f>ROUND('2項目別時系列'!K41*付加価値率!L13,0)</f>
        <v>128</v>
      </c>
      <c r="L41" s="356">
        <f>ROUND('2項目別時系列'!L41*付加価値率!M13,0)</f>
        <v>115</v>
      </c>
      <c r="M41" s="356">
        <f>ROUND('2項目別時系列'!M41*付加価値率!N13,0)</f>
        <v>38</v>
      </c>
      <c r="N41" s="356">
        <f>ROUND('2項目別時系列'!N41*付加価値率!O13,0)</f>
        <v>37</v>
      </c>
      <c r="O41" s="356">
        <f>ROUND('2項目別時系列'!O41*付加価値率!P13,0)</f>
        <v>70</v>
      </c>
      <c r="P41" s="516">
        <f t="shared" si="8"/>
        <v>89.2</v>
      </c>
    </row>
    <row r="42" spans="1:16" x14ac:dyDescent="0.15">
      <c r="A42" s="366"/>
      <c r="B42" s="368" t="s">
        <v>173</v>
      </c>
      <c r="C42" s="356">
        <f>ROUND('2項目別時系列'!C42*付加価値率!D12,0)</f>
        <v>2239</v>
      </c>
      <c r="D42" s="356">
        <f>ROUND('2項目別時系列'!D42*付加価値率!E12,0)</f>
        <v>1892</v>
      </c>
      <c r="E42" s="356">
        <f>ROUND('2項目別時系列'!E42*付加価値率!F12,0)</f>
        <v>1879</v>
      </c>
      <c r="F42" s="356">
        <f>ROUND('2項目別時系列'!F42*付加価値率!G12,0)</f>
        <v>1869</v>
      </c>
      <c r="G42" s="356">
        <f>ROUND('2項目別時系列'!G42*付加価値率!H12,0)</f>
        <v>1871</v>
      </c>
      <c r="H42" s="356">
        <f>ROUND('2項目別時系列'!H42*付加価値率!I12,0)</f>
        <v>2242</v>
      </c>
      <c r="I42" s="356">
        <f>ROUND('2項目別時系列'!I42*付加価値率!J12,0)</f>
        <v>2446</v>
      </c>
      <c r="J42" s="356">
        <f>ROUND('2項目別時系列'!J42*付加価値率!K12,0)</f>
        <v>2390</v>
      </c>
      <c r="K42" s="356">
        <f>ROUND('2項目別時系列'!K42*付加価値率!L12,0)</f>
        <v>2109</v>
      </c>
      <c r="L42" s="356">
        <f>ROUND('2項目別時系列'!L42*付加価値率!M12,0)</f>
        <v>2333</v>
      </c>
      <c r="M42" s="356">
        <f>ROUND('2項目別時系列'!M42*付加価値率!N12,0)</f>
        <v>1434</v>
      </c>
      <c r="N42" s="356">
        <f>ROUND('2項目別時系列'!N42*付加価値率!O12,0)</f>
        <v>1774</v>
      </c>
      <c r="O42" s="356">
        <f>ROUND('2項目別時系列'!O42*付加価値率!P12,0)</f>
        <v>2078</v>
      </c>
      <c r="P42" s="516">
        <f t="shared" si="8"/>
        <v>17.100000000000001</v>
      </c>
    </row>
    <row r="43" spans="1:16" x14ac:dyDescent="0.15">
      <c r="A43" s="366" t="s">
        <v>171</v>
      </c>
      <c r="B43" s="368" t="s">
        <v>174</v>
      </c>
      <c r="C43" s="356">
        <f>ROUND('2項目別時系列'!C43*付加価値率!D15,0)</f>
        <v>1723</v>
      </c>
      <c r="D43" s="356">
        <f>ROUND('2項目別時系列'!D43*付加価値率!E15,0)</f>
        <v>1410</v>
      </c>
      <c r="E43" s="356">
        <f>ROUND('2項目別時系列'!E43*付加価値率!F15,0)</f>
        <v>1279</v>
      </c>
      <c r="F43" s="356">
        <f>ROUND('2項目別時系列'!F43*付加価値率!G15,0)</f>
        <v>1399</v>
      </c>
      <c r="G43" s="356">
        <f>ROUND('2項目別時系列'!G43*付加価値率!H15,0)</f>
        <v>1455</v>
      </c>
      <c r="H43" s="356">
        <f>ROUND('2項目別時系列'!H43*付加価値率!I15,0)</f>
        <v>1550</v>
      </c>
      <c r="I43" s="356">
        <f>ROUND('2項目別時系列'!I43*付加価値率!J15,0)</f>
        <v>1779</v>
      </c>
      <c r="J43" s="356">
        <f>ROUND('2項目別時系列'!J43*付加価値率!K15,0)</f>
        <v>1784</v>
      </c>
      <c r="K43" s="356">
        <f>ROUND('2項目別時系列'!K43*付加価値率!L15,0)</f>
        <v>1769</v>
      </c>
      <c r="L43" s="356">
        <f>ROUND('2項目別時系列'!L43*付加価値率!M15,0)</f>
        <v>2729</v>
      </c>
      <c r="M43" s="356">
        <f>ROUND('2項目別時系列'!M43*付加価値率!N15,0)</f>
        <v>1813</v>
      </c>
      <c r="N43" s="356">
        <f>ROUND('2項目別時系列'!N43*付加価値率!O15,0)</f>
        <v>2342</v>
      </c>
      <c r="O43" s="356">
        <f>ROUND('2項目別時系列'!O43*付加価値率!P15,0)</f>
        <v>2917</v>
      </c>
      <c r="P43" s="516">
        <f t="shared" si="8"/>
        <v>24.6</v>
      </c>
    </row>
    <row r="44" spans="1:16" x14ac:dyDescent="0.15">
      <c r="A44" s="365" t="s">
        <v>131</v>
      </c>
      <c r="B44" s="240" t="s">
        <v>440</v>
      </c>
      <c r="C44" s="98">
        <f>SUM(C45:C47)</f>
        <v>18577</v>
      </c>
      <c r="D44" s="98">
        <f t="shared" ref="D44:J44" si="52">SUM(D45:D47)</f>
        <v>17470</v>
      </c>
      <c r="E44" s="98">
        <f t="shared" si="52"/>
        <v>16568</v>
      </c>
      <c r="F44" s="98">
        <f t="shared" si="52"/>
        <v>16857</v>
      </c>
      <c r="G44" s="98">
        <f t="shared" si="52"/>
        <v>16783</v>
      </c>
      <c r="H44" s="98">
        <f t="shared" si="52"/>
        <v>19040</v>
      </c>
      <c r="I44" s="98">
        <f t="shared" si="52"/>
        <v>21622</v>
      </c>
      <c r="J44" s="98">
        <f t="shared" si="52"/>
        <v>23929</v>
      </c>
      <c r="K44" s="98">
        <f t="shared" ref="K44:L44" si="53">SUM(K45:K47)</f>
        <v>23685</v>
      </c>
      <c r="L44" s="98">
        <f t="shared" si="53"/>
        <v>28242</v>
      </c>
      <c r="M44" s="98">
        <f t="shared" ref="M44:N44" si="54">SUM(M45:M47)</f>
        <v>15062</v>
      </c>
      <c r="N44" s="98">
        <f t="shared" si="54"/>
        <v>18303</v>
      </c>
      <c r="O44" s="98">
        <f t="shared" ref="O44" si="55">SUM(O45:O47)</f>
        <v>23777</v>
      </c>
      <c r="P44" s="515">
        <f t="shared" si="8"/>
        <v>29.9</v>
      </c>
    </row>
    <row r="45" spans="1:16" x14ac:dyDescent="0.15">
      <c r="A45" s="366"/>
      <c r="B45" s="368" t="s">
        <v>172</v>
      </c>
      <c r="C45" s="78">
        <f>ROUND('2項目別時系列'!C45*付加価値率!D13,0)</f>
        <v>822</v>
      </c>
      <c r="D45" s="78">
        <f>ROUND('2項目別時系列'!D45*付加価値率!E13,0)</f>
        <v>866</v>
      </c>
      <c r="E45" s="78">
        <f>ROUND('2項目別時系列'!E45*付加価値率!F13,0)</f>
        <v>1040</v>
      </c>
      <c r="F45" s="78">
        <f>ROUND('2項目別時系列'!F45*付加価値率!G13,0)</f>
        <v>1083</v>
      </c>
      <c r="G45" s="78">
        <f>ROUND('2項目別時系列'!G45*付加価値率!H13,0)</f>
        <v>1208</v>
      </c>
      <c r="H45" s="78">
        <f>ROUND('2項目別時系列'!H45*付加価値率!I13,0)</f>
        <v>1545</v>
      </c>
      <c r="I45" s="78">
        <f>ROUND('2項目別時系列'!I45*付加価値率!J13,0)</f>
        <v>1950</v>
      </c>
      <c r="J45" s="78">
        <f>ROUND('2項目別時系列'!J45*付加価値率!K13,0)</f>
        <v>2091</v>
      </c>
      <c r="K45" s="78">
        <f>ROUND('2項目別時系列'!K45*付加価値率!L13,0)</f>
        <v>2372</v>
      </c>
      <c r="L45" s="78">
        <f>ROUND('2項目別時系列'!L45*付加価値率!M13,0)</f>
        <v>1793</v>
      </c>
      <c r="M45" s="78">
        <f>ROUND('2項目別時系列'!M45*付加価値率!N13,0)</f>
        <v>1096</v>
      </c>
      <c r="N45" s="78">
        <f>ROUND('2項目別時系列'!N45*付加価値率!O13,0)</f>
        <v>1224</v>
      </c>
      <c r="O45" s="78">
        <f>ROUND('2項目別時系列'!O45*付加価値率!P13,0)</f>
        <v>1258</v>
      </c>
      <c r="P45" s="516">
        <f t="shared" si="8"/>
        <v>2.8</v>
      </c>
    </row>
    <row r="46" spans="1:16" x14ac:dyDescent="0.15">
      <c r="A46" s="366"/>
      <c r="B46" s="368" t="s">
        <v>173</v>
      </c>
      <c r="C46" s="78">
        <f>ROUND('2項目別時系列'!C46*付加価値率!D12,0)</f>
        <v>9864</v>
      </c>
      <c r="D46" s="78">
        <f>ROUND('2項目別時系列'!D46*付加価値率!E12,0)</f>
        <v>9387</v>
      </c>
      <c r="E46" s="78">
        <f>ROUND('2項目別時系列'!E46*付加価値率!F12,0)</f>
        <v>9104</v>
      </c>
      <c r="F46" s="78">
        <f>ROUND('2項目別時系列'!F46*付加価値率!G12,0)</f>
        <v>8946</v>
      </c>
      <c r="G46" s="78">
        <f>ROUND('2項目別時系列'!G46*付加価値率!H12,0)</f>
        <v>8741</v>
      </c>
      <c r="H46" s="78">
        <f>ROUND('2項目別時系列'!H46*付加価値率!I12,0)</f>
        <v>10269</v>
      </c>
      <c r="I46" s="78">
        <f>ROUND('2項目別時系列'!I46*付加価値率!J12,0)</f>
        <v>11327</v>
      </c>
      <c r="J46" s="78">
        <f>ROUND('2項目別時系列'!J46*付加価値率!K12,0)</f>
        <v>12374</v>
      </c>
      <c r="K46" s="78">
        <f>ROUND('2項目別時系列'!K46*付加価値率!L12,0)</f>
        <v>11487</v>
      </c>
      <c r="L46" s="78">
        <f>ROUND('2項目別時系列'!L46*付加価値率!M12,0)</f>
        <v>12042</v>
      </c>
      <c r="M46" s="78">
        <f>ROUND('2項目別時系列'!M46*付加価値率!N12,0)</f>
        <v>6249</v>
      </c>
      <c r="N46" s="78">
        <f>ROUND('2項目別時系列'!N46*付加価値率!O12,0)</f>
        <v>7369</v>
      </c>
      <c r="O46" s="78">
        <f>ROUND('2項目別時系列'!O46*付加価値率!P12,0)</f>
        <v>9236</v>
      </c>
      <c r="P46" s="516">
        <f t="shared" si="8"/>
        <v>25.3</v>
      </c>
    </row>
    <row r="47" spans="1:16" x14ac:dyDescent="0.15">
      <c r="A47" s="367"/>
      <c r="B47" s="369" t="s">
        <v>174</v>
      </c>
      <c r="C47" s="80">
        <f>ROUND('2項目別時系列'!C47*付加価値率!D15,0)</f>
        <v>7891</v>
      </c>
      <c r="D47" s="80">
        <f>ROUND('2項目別時系列'!D47*付加価値率!E15,0)</f>
        <v>7217</v>
      </c>
      <c r="E47" s="80">
        <f>ROUND('2項目別時系列'!E47*付加価値率!F15,0)</f>
        <v>6424</v>
      </c>
      <c r="F47" s="80">
        <f>ROUND('2項目別時系列'!F47*付加価値率!G15,0)</f>
        <v>6828</v>
      </c>
      <c r="G47" s="80">
        <f>ROUND('2項目別時系列'!G47*付加価値率!H15,0)</f>
        <v>6834</v>
      </c>
      <c r="H47" s="80">
        <f>ROUND('2項目別時系列'!H47*付加価値率!I15,0)</f>
        <v>7226</v>
      </c>
      <c r="I47" s="80">
        <f>ROUND('2項目別時系列'!I47*付加価値率!J15,0)</f>
        <v>8345</v>
      </c>
      <c r="J47" s="80">
        <f>ROUND('2項目別時系列'!J47*付加価値率!K15,0)</f>
        <v>9464</v>
      </c>
      <c r="K47" s="80">
        <f>ROUND('2項目別時系列'!K47*付加価値率!L15,0)</f>
        <v>9826</v>
      </c>
      <c r="L47" s="80">
        <f>ROUND('2項目別時系列'!L47*付加価値率!M15,0)</f>
        <v>14407</v>
      </c>
      <c r="M47" s="80">
        <f>ROUND('2項目別時系列'!M47*付加価値率!N15,0)</f>
        <v>7717</v>
      </c>
      <c r="N47" s="80">
        <f>ROUND('2項目別時系列'!N47*付加価値率!O15,0)</f>
        <v>9710</v>
      </c>
      <c r="O47" s="80">
        <f>ROUND('2項目別時系列'!O47*付加価値率!P15,0)</f>
        <v>13283</v>
      </c>
      <c r="P47" s="517">
        <f t="shared" si="8"/>
        <v>36.799999999999997</v>
      </c>
    </row>
    <row r="48" spans="1:16" x14ac:dyDescent="0.15">
      <c r="A48" s="366" t="s">
        <v>132</v>
      </c>
      <c r="B48" s="240" t="s">
        <v>440</v>
      </c>
      <c r="C48" s="99">
        <f>SUM(C49:C51)</f>
        <v>8445</v>
      </c>
      <c r="D48" s="99">
        <f t="shared" ref="D48:J48" si="56">SUM(D49:D51)</f>
        <v>8151</v>
      </c>
      <c r="E48" s="99">
        <f t="shared" si="56"/>
        <v>7884</v>
      </c>
      <c r="F48" s="99">
        <f t="shared" si="56"/>
        <v>7682</v>
      </c>
      <c r="G48" s="99">
        <f t="shared" si="56"/>
        <v>7185</v>
      </c>
      <c r="H48" s="99">
        <f t="shared" si="56"/>
        <v>8176</v>
      </c>
      <c r="I48" s="99">
        <f t="shared" si="56"/>
        <v>9441</v>
      </c>
      <c r="J48" s="99">
        <f t="shared" si="56"/>
        <v>9353</v>
      </c>
      <c r="K48" s="99">
        <f t="shared" ref="K48:L48" si="57">SUM(K49:K51)</f>
        <v>9223</v>
      </c>
      <c r="L48" s="99">
        <f t="shared" si="57"/>
        <v>10477</v>
      </c>
      <c r="M48" s="99">
        <f t="shared" ref="M48:N48" si="58">SUM(M49:M51)</f>
        <v>5649</v>
      </c>
      <c r="N48" s="99">
        <f t="shared" si="58"/>
        <v>6702</v>
      </c>
      <c r="O48" s="99">
        <f t="shared" ref="O48" si="59">SUM(O49:O51)</f>
        <v>6059</v>
      </c>
      <c r="P48" s="516">
        <f t="shared" si="8"/>
        <v>-9.6</v>
      </c>
    </row>
    <row r="49" spans="1:16" x14ac:dyDescent="0.15">
      <c r="A49" s="366"/>
      <c r="B49" s="368" t="s">
        <v>172</v>
      </c>
      <c r="C49" s="78">
        <f>ROUND('2項目別時系列'!C49*付加価値率!D13,0)</f>
        <v>380</v>
      </c>
      <c r="D49" s="78">
        <f>ROUND('2項目別時系列'!D49*付加価値率!E13,0)</f>
        <v>403</v>
      </c>
      <c r="E49" s="78">
        <f>ROUND('2項目別時系列'!E49*付加価値率!F13,0)</f>
        <v>430</v>
      </c>
      <c r="F49" s="78">
        <f>ROUND('2項目別時系列'!F49*付加価値率!G13,0)</f>
        <v>394</v>
      </c>
      <c r="G49" s="78">
        <f>ROUND('2項目別時系列'!G49*付加価値率!H13,0)</f>
        <v>430</v>
      </c>
      <c r="H49" s="78">
        <f>ROUND('2項目別時系列'!H49*付加価値率!I13,0)</f>
        <v>574</v>
      </c>
      <c r="I49" s="78">
        <f>ROUND('2項目別時系列'!I49*付加価値率!J13,0)</f>
        <v>747</v>
      </c>
      <c r="J49" s="78">
        <f>ROUND('2項目別時系列'!J49*付加価値率!K13,0)</f>
        <v>785</v>
      </c>
      <c r="K49" s="78">
        <f>ROUND('2項目別時系列'!K49*付加価値率!L13,0)</f>
        <v>702</v>
      </c>
      <c r="L49" s="78">
        <f>ROUND('2項目別時系列'!L49*付加価値率!M13,0)</f>
        <v>647</v>
      </c>
      <c r="M49" s="78">
        <f>ROUND('2項目別時系列'!M49*付加価値率!N13,0)</f>
        <v>433</v>
      </c>
      <c r="N49" s="78">
        <f>ROUND('2項目別時系列'!N49*付加価値率!O13,0)</f>
        <v>511</v>
      </c>
      <c r="O49" s="78">
        <f>ROUND('2項目別時系列'!O49*付加価値率!P13,0)</f>
        <v>552</v>
      </c>
      <c r="P49" s="516">
        <f t="shared" si="8"/>
        <v>8</v>
      </c>
    </row>
    <row r="50" spans="1:16" x14ac:dyDescent="0.15">
      <c r="A50" s="366"/>
      <c r="B50" s="368" t="s">
        <v>173</v>
      </c>
      <c r="C50" s="78">
        <f>ROUND('2項目別時系列'!C50*付加価値率!D12,0)</f>
        <v>4489</v>
      </c>
      <c r="D50" s="78">
        <f>ROUND('2項目別時系列'!D50*付加価値率!E12,0)</f>
        <v>4385</v>
      </c>
      <c r="E50" s="78">
        <f>ROUND('2項目別時系列'!E50*付加価値率!F12,0)</f>
        <v>4345</v>
      </c>
      <c r="F50" s="78">
        <f>ROUND('2項目別時系列'!F50*付加価値率!G12,0)</f>
        <v>4079</v>
      </c>
      <c r="G50" s="78">
        <f>ROUND('2項目別時系列'!G50*付加価値率!H12,0)</f>
        <v>3751</v>
      </c>
      <c r="H50" s="78">
        <f>ROUND('2項目別時系列'!H50*付加価値率!I12,0)</f>
        <v>4428</v>
      </c>
      <c r="I50" s="78">
        <f>ROUND('2項目別時系列'!I50*付加価値率!J12,0)</f>
        <v>4975</v>
      </c>
      <c r="J50" s="78">
        <f>ROUND('2項目別時系列'!J50*付加価値率!K12,0)</f>
        <v>4856</v>
      </c>
      <c r="K50" s="78">
        <f>ROUND('2項目別時系列'!K50*付加価値率!L12,0)</f>
        <v>4484</v>
      </c>
      <c r="L50" s="78">
        <f>ROUND('2項目別時系列'!L50*付加価値率!M12,0)</f>
        <v>4465</v>
      </c>
      <c r="M50" s="78">
        <f>ROUND('2項目別時系列'!M50*付加価値率!N12,0)</f>
        <v>2356</v>
      </c>
      <c r="N50" s="78">
        <f>ROUND('2項目別時系列'!N50*付加価値率!O12,0)</f>
        <v>2737</v>
      </c>
      <c r="O50" s="78">
        <f>ROUND('2項目別時系列'!O50*付加価値率!P12,0)</f>
        <v>2525</v>
      </c>
      <c r="P50" s="516">
        <f t="shared" si="8"/>
        <v>-7.7</v>
      </c>
    </row>
    <row r="51" spans="1:16" x14ac:dyDescent="0.15">
      <c r="A51" s="367"/>
      <c r="B51" s="369" t="s">
        <v>174</v>
      </c>
      <c r="C51" s="80">
        <f>ROUND('2項目別時系列'!C51*付加価値率!D15,0)</f>
        <v>3576</v>
      </c>
      <c r="D51" s="80">
        <f>ROUND('2項目別時系列'!D51*付加価値率!E15,0)</f>
        <v>3363</v>
      </c>
      <c r="E51" s="80">
        <f>ROUND('2項目別時系列'!E51*付加価値率!F15,0)</f>
        <v>3109</v>
      </c>
      <c r="F51" s="80">
        <f>ROUND('2項目別時系列'!F51*付加価値率!G15,0)</f>
        <v>3209</v>
      </c>
      <c r="G51" s="80">
        <f>ROUND('2項目別時系列'!G51*付加価値率!H15,0)</f>
        <v>3004</v>
      </c>
      <c r="H51" s="80">
        <f>ROUND('2項目別時系列'!H51*付加価値率!I15,0)</f>
        <v>3174</v>
      </c>
      <c r="I51" s="80">
        <f>ROUND('2項目別時系列'!I51*付加価値率!J15,0)</f>
        <v>3719</v>
      </c>
      <c r="J51" s="80">
        <f>ROUND('2項目別時系列'!J51*付加価値率!K15,0)</f>
        <v>3712</v>
      </c>
      <c r="K51" s="80">
        <f>ROUND('2項目別時系列'!K51*付加価値率!L15,0)</f>
        <v>4037</v>
      </c>
      <c r="L51" s="80">
        <f>ROUND('2項目別時系列'!L51*付加価値率!M15,0)</f>
        <v>5365</v>
      </c>
      <c r="M51" s="80">
        <f>ROUND('2項目別時系列'!M51*付加価値率!N15,0)</f>
        <v>2860</v>
      </c>
      <c r="N51" s="80">
        <f>ROUND('2項目別時系列'!N51*付加価値率!O15,0)</f>
        <v>3454</v>
      </c>
      <c r="O51" s="80">
        <f>ROUND('2項目別時系列'!O51*付加価値率!P15,0)</f>
        <v>2982</v>
      </c>
      <c r="P51" s="516">
        <f t="shared" si="8"/>
        <v>-13.7</v>
      </c>
    </row>
    <row r="52" spans="1:16" x14ac:dyDescent="0.15">
      <c r="A52" s="366" t="s">
        <v>133</v>
      </c>
      <c r="B52" s="240" t="s">
        <v>440</v>
      </c>
      <c r="C52" s="99">
        <f>SUM(C53:C55)</f>
        <v>4327</v>
      </c>
      <c r="D52" s="99">
        <f t="shared" ref="D52:J52" si="60">SUM(D53:D55)</f>
        <v>4193</v>
      </c>
      <c r="E52" s="99">
        <f t="shared" si="60"/>
        <v>3899</v>
      </c>
      <c r="F52" s="99">
        <f t="shared" si="60"/>
        <v>3931</v>
      </c>
      <c r="G52" s="99">
        <f t="shared" si="60"/>
        <v>3400</v>
      </c>
      <c r="H52" s="99">
        <f t="shared" si="60"/>
        <v>3608</v>
      </c>
      <c r="I52" s="99">
        <f t="shared" si="60"/>
        <v>4161</v>
      </c>
      <c r="J52" s="99">
        <f t="shared" si="60"/>
        <v>4335</v>
      </c>
      <c r="K52" s="99">
        <f t="shared" ref="K52:L52" si="61">SUM(K53:K55)</f>
        <v>4428</v>
      </c>
      <c r="L52" s="99">
        <f t="shared" si="61"/>
        <v>5997</v>
      </c>
      <c r="M52" s="99">
        <f t="shared" ref="M52:N52" si="62">SUM(M53:M55)</f>
        <v>3955</v>
      </c>
      <c r="N52" s="99">
        <f t="shared" si="62"/>
        <v>3708</v>
      </c>
      <c r="O52" s="99">
        <f t="shared" ref="O52" si="63">SUM(O53:O55)</f>
        <v>5303</v>
      </c>
      <c r="P52" s="515">
        <f t="shared" si="8"/>
        <v>43</v>
      </c>
    </row>
    <row r="53" spans="1:16" x14ac:dyDescent="0.15">
      <c r="A53" s="366"/>
      <c r="B53" s="366" t="s">
        <v>172</v>
      </c>
      <c r="C53" s="78">
        <f>ROUND('2項目別時系列'!C53*付加価値率!D13,0)</f>
        <v>249</v>
      </c>
      <c r="D53" s="78">
        <f>ROUND('2項目別時系列'!D53*付加価値率!E13,0)</f>
        <v>278</v>
      </c>
      <c r="E53" s="78">
        <f>ROUND('2項目別時系列'!E53*付加価値率!F13,0)</f>
        <v>271</v>
      </c>
      <c r="F53" s="78">
        <f>ROUND('2項目別時系列'!F53*付加価値率!G13,0)</f>
        <v>215</v>
      </c>
      <c r="G53" s="78">
        <f>ROUND('2項目別時系列'!G53*付加価値率!H13,0)</f>
        <v>204</v>
      </c>
      <c r="H53" s="78">
        <f>ROUND('2項目別時系列'!H53*付加価値率!I13,0)</f>
        <v>271</v>
      </c>
      <c r="I53" s="78">
        <f>ROUND('2項目別時系列'!I53*付加価値率!J13,0)</f>
        <v>327</v>
      </c>
      <c r="J53" s="78">
        <f>ROUND('2項目別時系列'!J53*付加価値率!K13,0)</f>
        <v>364</v>
      </c>
      <c r="K53" s="78">
        <f>ROUND('2項目別時系列'!K53*付加価値率!L13,0)</f>
        <v>335</v>
      </c>
      <c r="L53" s="78">
        <f>ROUND('2項目別時系列'!L53*付加価値率!M13,0)</f>
        <v>413</v>
      </c>
      <c r="M53" s="78">
        <f>ROUND('2項目別時系列'!M53*付加価値率!N13,0)</f>
        <v>325</v>
      </c>
      <c r="N53" s="78">
        <f>ROUND('2項目別時系列'!N53*付加価値率!O13,0)</f>
        <v>251</v>
      </c>
      <c r="O53" s="78">
        <f>ROUND('2項目別時系列'!O53*付加価値率!P13,0)</f>
        <v>244</v>
      </c>
      <c r="P53" s="516">
        <f t="shared" si="8"/>
        <v>-2.8</v>
      </c>
    </row>
    <row r="54" spans="1:16" x14ac:dyDescent="0.15">
      <c r="A54" s="366"/>
      <c r="B54" s="366" t="s">
        <v>173</v>
      </c>
      <c r="C54" s="78">
        <f>ROUND('2項目別時系列'!C54*付加価値率!D12,0)</f>
        <v>2314</v>
      </c>
      <c r="D54" s="78">
        <f>ROUND('2項目別時系列'!D54*付加価値率!E12,0)</f>
        <v>2258</v>
      </c>
      <c r="E54" s="78">
        <f>ROUND('2項目別時系列'!E54*付加価値率!F12,0)</f>
        <v>2145</v>
      </c>
      <c r="F54" s="78">
        <f>ROUND('2項目別時系列'!F54*付加価値率!G12,0)</f>
        <v>2086</v>
      </c>
      <c r="G54" s="78">
        <f>ROUND('2項目別時系列'!G54*付加価値率!H12,0)</f>
        <v>1772</v>
      </c>
      <c r="H54" s="78">
        <f>ROUND('2項目別時系列'!H54*付加価値率!I12,0)</f>
        <v>1949</v>
      </c>
      <c r="I54" s="78">
        <f>ROUND('2項目別時系列'!I54*付加価値率!J12,0)</f>
        <v>2188</v>
      </c>
      <c r="J54" s="78">
        <f>ROUND('2項目別時系列'!J54*付加価値率!K12,0)</f>
        <v>2245</v>
      </c>
      <c r="K54" s="78">
        <f>ROUND('2項目別時系列'!K54*付加価値率!L12,0)</f>
        <v>2170</v>
      </c>
      <c r="L54" s="78">
        <f>ROUND('2項目別時系列'!L54*付加価値率!M12,0)</f>
        <v>2592</v>
      </c>
      <c r="M54" s="78">
        <f>ROUND('2項目別時系列'!M54*付加価値率!N12,0)</f>
        <v>1677</v>
      </c>
      <c r="N54" s="78">
        <f>ROUND('2項目別時系列'!N54*付加価値率!O12,0)</f>
        <v>1517</v>
      </c>
      <c r="O54" s="78">
        <f>ROUND('2項目別時系列'!O54*付加価値率!P12,0)</f>
        <v>2057</v>
      </c>
      <c r="P54" s="516">
        <f t="shared" si="8"/>
        <v>35.6</v>
      </c>
    </row>
    <row r="55" spans="1:16" x14ac:dyDescent="0.15">
      <c r="A55" s="367"/>
      <c r="B55" s="367" t="s">
        <v>174</v>
      </c>
      <c r="C55" s="80">
        <f>ROUND('2項目別時系列'!C55*付加価値率!D15,0)</f>
        <v>1764</v>
      </c>
      <c r="D55" s="80">
        <f>ROUND('2項目別時系列'!D55*付加価値率!E15,0)</f>
        <v>1657</v>
      </c>
      <c r="E55" s="80">
        <f>ROUND('2項目別時系列'!E55*付加価値率!F15,0)</f>
        <v>1483</v>
      </c>
      <c r="F55" s="80">
        <f>ROUND('2項目別時系列'!F55*付加価値率!G15,0)</f>
        <v>1630</v>
      </c>
      <c r="G55" s="80">
        <f>ROUND('2項目別時系列'!G55*付加価値率!H15,0)</f>
        <v>1424</v>
      </c>
      <c r="H55" s="80">
        <f>ROUND('2項目別時系列'!H55*付加価値率!I15,0)</f>
        <v>1388</v>
      </c>
      <c r="I55" s="80">
        <f>ROUND('2項目別時系列'!I55*付加価値率!J15,0)</f>
        <v>1646</v>
      </c>
      <c r="J55" s="80">
        <f>ROUND('2項目別時系列'!J55*付加価値率!K15,0)</f>
        <v>1726</v>
      </c>
      <c r="K55" s="80">
        <f>ROUND('2項目別時系列'!K55*付加価値率!L15,0)</f>
        <v>1923</v>
      </c>
      <c r="L55" s="80">
        <f>ROUND('2項目別時系列'!L55*付加価値率!M15,0)</f>
        <v>2992</v>
      </c>
      <c r="M55" s="80">
        <f>ROUND('2項目別時系列'!M55*付加価値率!N15,0)</f>
        <v>1953</v>
      </c>
      <c r="N55" s="80">
        <f>ROUND('2項目別時系列'!N55*付加価値率!O15,0)</f>
        <v>1940</v>
      </c>
      <c r="O55" s="80">
        <f>ROUND('2項目別時系列'!O55*付加価値率!P15,0)</f>
        <v>3002</v>
      </c>
      <c r="P55" s="517">
        <f t="shared" si="8"/>
        <v>54.7</v>
      </c>
    </row>
    <row r="56" spans="1:16" x14ac:dyDescent="0.15">
      <c r="A56" s="366" t="s">
        <v>134</v>
      </c>
      <c r="B56" s="240" t="s">
        <v>440</v>
      </c>
      <c r="C56" s="99">
        <f>SUM(C57:C59)</f>
        <v>427</v>
      </c>
      <c r="D56" s="99">
        <f t="shared" ref="D56:J56" si="64">SUM(D57:D59)</f>
        <v>346</v>
      </c>
      <c r="E56" s="99">
        <f t="shared" si="64"/>
        <v>352</v>
      </c>
      <c r="F56" s="99">
        <f t="shared" si="64"/>
        <v>357</v>
      </c>
      <c r="G56" s="99">
        <f t="shared" si="64"/>
        <v>331</v>
      </c>
      <c r="H56" s="99">
        <f t="shared" si="64"/>
        <v>357</v>
      </c>
      <c r="I56" s="99">
        <f t="shared" si="64"/>
        <v>418</v>
      </c>
      <c r="J56" s="99">
        <f t="shared" si="64"/>
        <v>408</v>
      </c>
      <c r="K56" s="99">
        <f t="shared" ref="K56:L56" si="65">SUM(K57:K59)</f>
        <v>409</v>
      </c>
      <c r="L56" s="99">
        <f t="shared" si="65"/>
        <v>474</v>
      </c>
      <c r="M56" s="99">
        <f t="shared" ref="M56:N56" si="66">SUM(M57:M59)</f>
        <v>302</v>
      </c>
      <c r="N56" s="99">
        <f t="shared" si="66"/>
        <v>383</v>
      </c>
      <c r="O56" s="99">
        <f t="shared" ref="O56" si="67">SUM(O57:O59)</f>
        <v>433</v>
      </c>
      <c r="P56" s="516">
        <f t="shared" si="8"/>
        <v>13.1</v>
      </c>
    </row>
    <row r="57" spans="1:16" x14ac:dyDescent="0.15">
      <c r="A57" s="366"/>
      <c r="B57" s="368" t="s">
        <v>172</v>
      </c>
      <c r="C57" s="78">
        <f>ROUND('2項目別時系列'!C57*付加価値率!D13,0)</f>
        <v>0</v>
      </c>
      <c r="D57" s="78">
        <f>ROUND('2項目別時系列'!D57*付加価値率!E13,0)</f>
        <v>0</v>
      </c>
      <c r="E57" s="78">
        <f>ROUND('2項目別時系列'!E57*付加価値率!F13,0)</f>
        <v>0</v>
      </c>
      <c r="F57" s="78">
        <f>ROUND('2項目別時系列'!F57*付加価値率!G13,0)</f>
        <v>0</v>
      </c>
      <c r="G57" s="78">
        <f>ROUND('2項目別時系列'!G57*付加価値率!H13,0)</f>
        <v>0</v>
      </c>
      <c r="H57" s="78">
        <f>ROUND('2項目別時系列'!H57*付加価値率!I13,0)</f>
        <v>0</v>
      </c>
      <c r="I57" s="78">
        <f>ROUND('2項目別時系列'!I57*付加価値率!J13,0)</f>
        <v>0</v>
      </c>
      <c r="J57" s="78">
        <f>ROUND('2項目別時系列'!J57*付加価値率!K13,0)</f>
        <v>0</v>
      </c>
      <c r="K57" s="78">
        <f>ROUND('2項目別時系列'!K57*付加価値率!L13,0)</f>
        <v>0</v>
      </c>
      <c r="L57" s="78">
        <f>ROUND('2項目別時系列'!L57*付加価値率!M13,0)</f>
        <v>0</v>
      </c>
      <c r="M57" s="78">
        <f>ROUND('2項目別時系列'!M57*付加価値率!N13,0)</f>
        <v>0</v>
      </c>
      <c r="N57" s="78">
        <f>ROUND('2項目別時系列'!N57*付加価値率!O13,0)</f>
        <v>0</v>
      </c>
      <c r="O57" s="78">
        <f>ROUND('2項目別時系列'!O57*付加価値率!P13,0)</f>
        <v>0</v>
      </c>
      <c r="P57" s="516">
        <v>0</v>
      </c>
    </row>
    <row r="58" spans="1:16" x14ac:dyDescent="0.15">
      <c r="A58" s="366"/>
      <c r="B58" s="368" t="s">
        <v>173</v>
      </c>
      <c r="C58" s="78">
        <f>ROUND('2項目別時系列'!C58*付加価値率!D12,0)</f>
        <v>225</v>
      </c>
      <c r="D58" s="78">
        <f>ROUND('2項目別時系列'!D58*付加価値率!E12,0)</f>
        <v>186</v>
      </c>
      <c r="E58" s="78">
        <f>ROUND('2項目別時系列'!E58*付加価値率!F12,0)</f>
        <v>196</v>
      </c>
      <c r="F58" s="78">
        <f>ROUND('2項目別時系列'!F58*付加価値率!G12,0)</f>
        <v>189</v>
      </c>
      <c r="G58" s="78">
        <f>ROUND('2項目別時系列'!G58*付加価値率!H12,0)</f>
        <v>173</v>
      </c>
      <c r="H58" s="78">
        <f>ROUND('2項目別時系列'!H58*付加価値率!I12,0)</f>
        <v>198</v>
      </c>
      <c r="I58" s="78">
        <f>ROUND('2項目別時系列'!I58*付加価値率!J12,0)</f>
        <v>226</v>
      </c>
      <c r="J58" s="78">
        <f>ROUND('2項目別時系列'!J58*付加価値率!K12,0)</f>
        <v>216</v>
      </c>
      <c r="K58" s="78">
        <f>ROUND('2項目別時系列'!K58*付加価値率!L12,0)</f>
        <v>199</v>
      </c>
      <c r="L58" s="78">
        <f>ROUND('2項目別時系列'!L58*付加価値率!M12,0)</f>
        <v>190</v>
      </c>
      <c r="M58" s="78">
        <f>ROUND('2項目別時系列'!M58*付加価値率!N12,0)</f>
        <v>115</v>
      </c>
      <c r="N58" s="78">
        <f>ROUND('2項目別時系列'!N58*付加価値率!O12,0)</f>
        <v>140</v>
      </c>
      <c r="O58" s="78">
        <f>ROUND('2項目別時系列'!O58*付加価値率!P12,0)</f>
        <v>151</v>
      </c>
      <c r="P58" s="516">
        <f t="shared" si="8"/>
        <v>7.9</v>
      </c>
    </row>
    <row r="59" spans="1:16" x14ac:dyDescent="0.15">
      <c r="A59" s="367"/>
      <c r="B59" s="368" t="s">
        <v>174</v>
      </c>
      <c r="C59" s="80">
        <f>ROUND('2項目別時系列'!C59*付加価値率!D15,0)</f>
        <v>202</v>
      </c>
      <c r="D59" s="80">
        <f>ROUND('2項目別時系列'!D59*付加価値率!E15,0)</f>
        <v>160</v>
      </c>
      <c r="E59" s="80">
        <f>ROUND('2項目別時系列'!E59*付加価値率!F15,0)</f>
        <v>156</v>
      </c>
      <c r="F59" s="80">
        <f>ROUND('2項目別時系列'!F59*付加価値率!G15,0)</f>
        <v>168</v>
      </c>
      <c r="G59" s="80">
        <f>ROUND('2項目別時系列'!G59*付加価値率!H15,0)</f>
        <v>158</v>
      </c>
      <c r="H59" s="80">
        <f>ROUND('2項目別時系列'!H59*付加価値率!I15,0)</f>
        <v>159</v>
      </c>
      <c r="I59" s="80">
        <f>ROUND('2項目別時系列'!I59*付加価値率!J15,0)</f>
        <v>192</v>
      </c>
      <c r="J59" s="80">
        <f>ROUND('2項目別時系列'!J59*付加価値率!K15,0)</f>
        <v>192</v>
      </c>
      <c r="K59" s="80">
        <f>ROUND('2項目別時系列'!K59*付加価値率!L15,0)</f>
        <v>210</v>
      </c>
      <c r="L59" s="80">
        <f>ROUND('2項目別時系列'!L59*付加価値率!M15,0)</f>
        <v>284</v>
      </c>
      <c r="M59" s="80">
        <f>ROUND('2項目別時系列'!M59*付加価値率!N15,0)</f>
        <v>187</v>
      </c>
      <c r="N59" s="80">
        <f>ROUND('2項目別時系列'!N59*付加価値率!O15,0)</f>
        <v>243</v>
      </c>
      <c r="O59" s="80">
        <f>ROUND('2項目別時系列'!O59*付加価値率!P15,0)</f>
        <v>282</v>
      </c>
      <c r="P59" s="516">
        <f t="shared" si="8"/>
        <v>16</v>
      </c>
    </row>
    <row r="60" spans="1:16" x14ac:dyDescent="0.15">
      <c r="A60" s="366" t="s">
        <v>135</v>
      </c>
      <c r="B60" s="240" t="s">
        <v>440</v>
      </c>
      <c r="C60" s="99">
        <f>SUM(C61:C63)</f>
        <v>1546</v>
      </c>
      <c r="D60" s="99">
        <f t="shared" ref="D60:J60" si="68">SUM(D61:D63)</f>
        <v>1219</v>
      </c>
      <c r="E60" s="99">
        <f t="shared" si="68"/>
        <v>1339</v>
      </c>
      <c r="F60" s="99">
        <f t="shared" si="68"/>
        <v>1497</v>
      </c>
      <c r="G60" s="99">
        <f t="shared" si="68"/>
        <v>1224</v>
      </c>
      <c r="H60" s="99">
        <f t="shared" si="68"/>
        <v>1235</v>
      </c>
      <c r="I60" s="99">
        <f t="shared" si="68"/>
        <v>1347</v>
      </c>
      <c r="J60" s="99">
        <f t="shared" si="68"/>
        <v>1226</v>
      </c>
      <c r="K60" s="99">
        <f t="shared" ref="K60:L60" si="69">SUM(K61:K63)</f>
        <v>1213</v>
      </c>
      <c r="L60" s="99">
        <f t="shared" si="69"/>
        <v>1500</v>
      </c>
      <c r="M60" s="99">
        <f t="shared" ref="M60:N60" si="70">SUM(M61:M63)</f>
        <v>627</v>
      </c>
      <c r="N60" s="99">
        <f t="shared" si="70"/>
        <v>829</v>
      </c>
      <c r="O60" s="99">
        <f t="shared" ref="O60" si="71">SUM(O61:O63)</f>
        <v>1216</v>
      </c>
      <c r="P60" s="515">
        <f t="shared" si="8"/>
        <v>46.7</v>
      </c>
    </row>
    <row r="61" spans="1:16" x14ac:dyDescent="0.15">
      <c r="A61" s="366"/>
      <c r="B61" s="368" t="s">
        <v>172</v>
      </c>
      <c r="C61" s="78">
        <f>ROUND('2項目別時系列'!C61*付加価値率!D13,0)</f>
        <v>0</v>
      </c>
      <c r="D61" s="78">
        <f>ROUND('2項目別時系列'!D61*付加価値率!E13,0)</f>
        <v>0</v>
      </c>
      <c r="E61" s="78">
        <f>ROUND('2項目別時系列'!E61*付加価値率!F13,0)</f>
        <v>0</v>
      </c>
      <c r="F61" s="78">
        <f>ROUND('2項目別時系列'!F61*付加価値率!G13,0)</f>
        <v>0</v>
      </c>
      <c r="G61" s="78">
        <f>ROUND('2項目別時系列'!G61*付加価値率!H13,0)</f>
        <v>0</v>
      </c>
      <c r="H61" s="78">
        <f>ROUND('2項目別時系列'!H61*付加価値率!I13,0)</f>
        <v>0</v>
      </c>
      <c r="I61" s="78">
        <f>ROUND('2項目別時系列'!I61*付加価値率!J13,0)</f>
        <v>0</v>
      </c>
      <c r="J61" s="78">
        <f>ROUND('2項目別時系列'!J61*付加価値率!K13,0)</f>
        <v>0</v>
      </c>
      <c r="K61" s="78">
        <f>ROUND('2項目別時系列'!K61*付加価値率!L13,0)</f>
        <v>0</v>
      </c>
      <c r="L61" s="78">
        <f>ROUND('2項目別時系列'!L61*付加価値率!M13,0)</f>
        <v>0</v>
      </c>
      <c r="M61" s="78">
        <f>ROUND('2項目別時系列'!M61*付加価値率!N13,0)</f>
        <v>0</v>
      </c>
      <c r="N61" s="78">
        <f>ROUND('2項目別時系列'!N61*付加価値率!O13,0)</f>
        <v>0</v>
      </c>
      <c r="O61" s="78">
        <f>ROUND('2項目別時系列'!O61*付加価値率!P13,0)</f>
        <v>0</v>
      </c>
      <c r="P61" s="516">
        <v>0</v>
      </c>
    </row>
    <row r="62" spans="1:16" x14ac:dyDescent="0.15">
      <c r="A62" s="366"/>
      <c r="B62" s="368" t="s">
        <v>173</v>
      </c>
      <c r="C62" s="78">
        <f>ROUND('2項目別時系列'!C62*付加価値率!D12,0)</f>
        <v>814</v>
      </c>
      <c r="D62" s="78">
        <f>ROUND('2項目別時系列'!D62*付加価値率!E12,0)</f>
        <v>654</v>
      </c>
      <c r="E62" s="78">
        <f>ROUND('2項目別時系列'!E62*付加価値率!F12,0)</f>
        <v>746</v>
      </c>
      <c r="F62" s="78">
        <f>ROUND('2項目別時系列'!F62*付加価値率!G12,0)</f>
        <v>792</v>
      </c>
      <c r="G62" s="78">
        <f>ROUND('2項目別時系列'!G62*付加価値率!H12,0)</f>
        <v>641</v>
      </c>
      <c r="H62" s="78">
        <f>ROUND('2項目別時系列'!H62*付加価値率!I12,0)</f>
        <v>685</v>
      </c>
      <c r="I62" s="78">
        <f>ROUND('2項目別時系列'!I62*付加価値率!J12,0)</f>
        <v>728</v>
      </c>
      <c r="J62" s="78">
        <f>ROUND('2項目別時系列'!J62*付加価値率!K12,0)</f>
        <v>649</v>
      </c>
      <c r="K62" s="78">
        <f>ROUND('2項目別時系列'!K62*付加価値率!L12,0)</f>
        <v>591</v>
      </c>
      <c r="L62" s="78">
        <f>ROUND('2項目別時系列'!L62*付加価値率!M12,0)</f>
        <v>601</v>
      </c>
      <c r="M62" s="78">
        <f>ROUND('2項目別時系列'!M62*付加価値率!N12,0)</f>
        <v>240</v>
      </c>
      <c r="N62" s="78">
        <f>ROUND('2項目別時系列'!N62*付加価値率!O12,0)</f>
        <v>303</v>
      </c>
      <c r="O62" s="78">
        <f>ROUND('2項目別時系列'!O62*付加価値率!P12,0)</f>
        <v>425</v>
      </c>
      <c r="P62" s="516">
        <f t="shared" si="8"/>
        <v>40.299999999999997</v>
      </c>
    </row>
    <row r="63" spans="1:16" x14ac:dyDescent="0.15">
      <c r="A63" s="367" t="s">
        <v>171</v>
      </c>
      <c r="B63" s="369" t="s">
        <v>174</v>
      </c>
      <c r="C63" s="80">
        <f>ROUND('2項目別時系列'!C63*付加価値率!D15,0)</f>
        <v>732</v>
      </c>
      <c r="D63" s="80">
        <f>ROUND('2項目別時系列'!D63*付加価値率!E15,0)</f>
        <v>565</v>
      </c>
      <c r="E63" s="80">
        <f>ROUND('2項目別時系列'!E63*付加価値率!F15,0)</f>
        <v>593</v>
      </c>
      <c r="F63" s="80">
        <f>ROUND('2項目別時系列'!F63*付加価値率!G15,0)</f>
        <v>705</v>
      </c>
      <c r="G63" s="80">
        <f>ROUND('2項目別時系列'!G63*付加価値率!H15,0)</f>
        <v>583</v>
      </c>
      <c r="H63" s="80">
        <f>ROUND('2項目別時系列'!H63*付加価値率!I15,0)</f>
        <v>550</v>
      </c>
      <c r="I63" s="80">
        <f>ROUND('2項目別時系列'!I63*付加価値率!J15,0)</f>
        <v>619</v>
      </c>
      <c r="J63" s="80">
        <f>ROUND('2項目別時系列'!J63*付加価値率!K15,0)</f>
        <v>577</v>
      </c>
      <c r="K63" s="80">
        <f>ROUND('2項目別時系列'!K63*付加価値率!L15,0)</f>
        <v>622</v>
      </c>
      <c r="L63" s="80">
        <f>ROUND('2項目別時系列'!L63*付加価値率!M15,0)</f>
        <v>899</v>
      </c>
      <c r="M63" s="80">
        <f>ROUND('2項目別時系列'!M63*付加価値率!N15,0)</f>
        <v>387</v>
      </c>
      <c r="N63" s="80">
        <f>ROUND('2項目別時系列'!N63*付加価値率!O15,0)</f>
        <v>526</v>
      </c>
      <c r="O63" s="80">
        <f>ROUND('2項目別時系列'!O63*付加価値率!P15,0)</f>
        <v>791</v>
      </c>
      <c r="P63" s="517">
        <f t="shared" si="8"/>
        <v>50.4</v>
      </c>
    </row>
    <row r="64" spans="1:16" x14ac:dyDescent="0.15">
      <c r="A64" s="366" t="s">
        <v>136</v>
      </c>
      <c r="B64" s="240" t="s">
        <v>440</v>
      </c>
      <c r="C64" s="99">
        <f>SUM(C65:C67)</f>
        <v>4782</v>
      </c>
      <c r="D64" s="99">
        <f t="shared" ref="D64:J64" si="72">SUM(D65:D67)</f>
        <v>4712</v>
      </c>
      <c r="E64" s="99">
        <f t="shared" si="72"/>
        <v>4408</v>
      </c>
      <c r="F64" s="99">
        <f t="shared" si="72"/>
        <v>4225</v>
      </c>
      <c r="G64" s="99">
        <f t="shared" si="72"/>
        <v>3836</v>
      </c>
      <c r="H64" s="99">
        <f t="shared" si="72"/>
        <v>4982</v>
      </c>
      <c r="I64" s="99">
        <f t="shared" si="72"/>
        <v>5747</v>
      </c>
      <c r="J64" s="99">
        <f t="shared" si="72"/>
        <v>5508</v>
      </c>
      <c r="K64" s="99">
        <f t="shared" ref="K64:L64" si="73">SUM(K65:K67)</f>
        <v>5405</v>
      </c>
      <c r="L64" s="99">
        <f t="shared" si="73"/>
        <v>6274</v>
      </c>
      <c r="M64" s="99">
        <f t="shared" ref="M64:N64" si="74">SUM(M65:M67)</f>
        <v>3727</v>
      </c>
      <c r="N64" s="99">
        <f t="shared" si="74"/>
        <v>4308</v>
      </c>
      <c r="O64" s="99">
        <f t="shared" ref="O64" si="75">SUM(O65:O67)</f>
        <v>5479</v>
      </c>
      <c r="P64" s="516">
        <f t="shared" si="8"/>
        <v>27.2</v>
      </c>
    </row>
    <row r="65" spans="1:16" x14ac:dyDescent="0.15">
      <c r="A65" s="366"/>
      <c r="B65" s="368" t="s">
        <v>172</v>
      </c>
      <c r="C65" s="78">
        <f>ROUND('2項目別時系列'!C65*付加価値率!D13,0)</f>
        <v>159</v>
      </c>
      <c r="D65" s="78">
        <f>ROUND('2項目別時系列'!D65*付加価値率!E13,0)</f>
        <v>173</v>
      </c>
      <c r="E65" s="78">
        <f>ROUND('2項目別時系列'!E65*付加価値率!F13,0)</f>
        <v>236</v>
      </c>
      <c r="F65" s="78">
        <f>ROUND('2項目別時系列'!F65*付加価値率!G13,0)</f>
        <v>216</v>
      </c>
      <c r="G65" s="78">
        <f>ROUND('2項目別時系列'!G65*付加価値率!H13,0)</f>
        <v>198</v>
      </c>
      <c r="H65" s="78">
        <f>ROUND('2項目別時系列'!H65*付加価値率!I13,0)</f>
        <v>326</v>
      </c>
      <c r="I65" s="78">
        <f>ROUND('2項目別時系列'!I65*付加価値率!J13,0)</f>
        <v>397</v>
      </c>
      <c r="J65" s="78">
        <f>ROUND('2項目別時系列'!J65*付加価値率!K13,0)</f>
        <v>399</v>
      </c>
      <c r="K65" s="78">
        <f>ROUND('2項目別時系列'!K65*付加価値率!L13,0)</f>
        <v>393</v>
      </c>
      <c r="L65" s="78">
        <f>ROUND('2項目別時系列'!L65*付加価値率!M13,0)</f>
        <v>306</v>
      </c>
      <c r="M65" s="78">
        <f>ROUND('2項目別時系列'!M65*付加価値率!N13,0)</f>
        <v>171</v>
      </c>
      <c r="N65" s="78">
        <f>ROUND('2項目別時系列'!N65*付加価値率!O13,0)</f>
        <v>159</v>
      </c>
      <c r="O65" s="78">
        <f>ROUND('2項目別時系列'!O65*付加価値率!P13,0)</f>
        <v>178</v>
      </c>
      <c r="P65" s="516">
        <f t="shared" si="8"/>
        <v>11.9</v>
      </c>
    </row>
    <row r="66" spans="1:16" x14ac:dyDescent="0.15">
      <c r="A66" s="366"/>
      <c r="B66" s="368" t="s">
        <v>173</v>
      </c>
      <c r="C66" s="78">
        <f>ROUND('2項目別時系列'!C66*付加価値率!D12,0)</f>
        <v>2667</v>
      </c>
      <c r="D66" s="78">
        <f>ROUND('2項目別時系列'!D66*付加価値率!E12,0)</f>
        <v>2667</v>
      </c>
      <c r="E66" s="78">
        <f>ROUND('2項目別時系列'!E66*付加価値率!F12,0)</f>
        <v>2526</v>
      </c>
      <c r="F66" s="78">
        <f>ROUND('2項目別時系列'!F66*付加価値率!G12,0)</f>
        <v>2355</v>
      </c>
      <c r="G66" s="78">
        <f>ROUND('2項目別時系列'!G66*付加価値率!H12,0)</f>
        <v>2103</v>
      </c>
      <c r="H66" s="78">
        <f>ROUND('2項目別時系列'!H66*付加価値率!I12,0)</f>
        <v>2825</v>
      </c>
      <c r="I66" s="78">
        <f>ROUND('2項目別時系列'!I66*付加価値率!J12,0)</f>
        <v>3195</v>
      </c>
      <c r="J66" s="78">
        <f>ROUND('2項目別時系列'!J66*付加価値率!K12,0)</f>
        <v>2989</v>
      </c>
      <c r="K66" s="78">
        <f>ROUND('2項目別時系列'!K66*付加価値率!L12,0)</f>
        <v>2799</v>
      </c>
      <c r="L66" s="78">
        <f>ROUND('2項目別時系列'!L66*付加価値率!M12,0)</f>
        <v>2852</v>
      </c>
      <c r="M66" s="78">
        <f>ROUND('2項目別時系列'!M66*付加価値率!N12,0)</f>
        <v>1706</v>
      </c>
      <c r="N66" s="78">
        <f>ROUND('2項目別時系列'!N66*付加価値率!O12,0)</f>
        <v>1911</v>
      </c>
      <c r="O66" s="78">
        <f>ROUND('2項目別時系列'!O66*付加価値率!P12,0)</f>
        <v>2346</v>
      </c>
      <c r="P66" s="516">
        <f t="shared" si="8"/>
        <v>22.8</v>
      </c>
    </row>
    <row r="67" spans="1:16" x14ac:dyDescent="0.15">
      <c r="A67" s="367"/>
      <c r="B67" s="369" t="s">
        <v>174</v>
      </c>
      <c r="C67" s="80">
        <f>ROUND('2項目別時系列'!C67*付加価値率!D15,0)</f>
        <v>1956</v>
      </c>
      <c r="D67" s="80">
        <f>ROUND('2項目別時系列'!D67*付加価値率!E15,0)</f>
        <v>1872</v>
      </c>
      <c r="E67" s="80">
        <f>ROUND('2項目別時系列'!E67*付加価値率!F15,0)</f>
        <v>1646</v>
      </c>
      <c r="F67" s="80">
        <f>ROUND('2項目別時系列'!F67*付加価値率!G15,0)</f>
        <v>1654</v>
      </c>
      <c r="G67" s="80">
        <f>ROUND('2項目別時系列'!G67*付加価値率!H15,0)</f>
        <v>1535</v>
      </c>
      <c r="H67" s="80">
        <f>ROUND('2項目別時系列'!H67*付加価値率!I15,0)</f>
        <v>1831</v>
      </c>
      <c r="I67" s="80">
        <f>ROUND('2項目別時系列'!I67*付加価値率!J15,0)</f>
        <v>2155</v>
      </c>
      <c r="J67" s="80">
        <f>ROUND('2項目別時系列'!J67*付加価値率!K15,0)</f>
        <v>2120</v>
      </c>
      <c r="K67" s="80">
        <f>ROUND('2項目別時系列'!K67*付加価値率!L15,0)</f>
        <v>2213</v>
      </c>
      <c r="L67" s="80">
        <f>ROUND('2項目別時系列'!L67*付加価値率!M15,0)</f>
        <v>3116</v>
      </c>
      <c r="M67" s="80">
        <f>ROUND('2項目別時系列'!M67*付加価値率!N15,0)</f>
        <v>1850</v>
      </c>
      <c r="N67" s="80">
        <f>ROUND('2項目別時系列'!N67*付加価値率!O15,0)</f>
        <v>2238</v>
      </c>
      <c r="O67" s="80">
        <f>ROUND('2項目別時系列'!O67*付加価値率!P15,0)</f>
        <v>2955</v>
      </c>
      <c r="P67" s="516">
        <f t="shared" si="8"/>
        <v>32</v>
      </c>
    </row>
    <row r="68" spans="1:16" x14ac:dyDescent="0.15">
      <c r="A68" s="366" t="s">
        <v>137</v>
      </c>
      <c r="B68" s="210" t="s">
        <v>265</v>
      </c>
      <c r="C68" s="99">
        <f>SUM(C69:C71)</f>
        <v>18329</v>
      </c>
      <c r="D68" s="99">
        <f t="shared" ref="D68:J68" si="76">SUM(D69:D71)</f>
        <v>17326</v>
      </c>
      <c r="E68" s="99">
        <f t="shared" si="76"/>
        <v>16941</v>
      </c>
      <c r="F68" s="99">
        <f t="shared" si="76"/>
        <v>17008</v>
      </c>
      <c r="G68" s="99">
        <f t="shared" si="76"/>
        <v>14443</v>
      </c>
      <c r="H68" s="99">
        <f t="shared" si="76"/>
        <v>15470</v>
      </c>
      <c r="I68" s="99">
        <f t="shared" si="76"/>
        <v>17659</v>
      </c>
      <c r="J68" s="99">
        <f t="shared" si="76"/>
        <v>20070</v>
      </c>
      <c r="K68" s="99">
        <f t="shared" ref="K68:L68" si="77">SUM(K69:K71)</f>
        <v>18757</v>
      </c>
      <c r="L68" s="99">
        <f t="shared" si="77"/>
        <v>22823</v>
      </c>
      <c r="M68" s="99">
        <f t="shared" ref="M68:N68" si="78">SUM(M69:M71)</f>
        <v>14875</v>
      </c>
      <c r="N68" s="99">
        <f t="shared" si="78"/>
        <v>18373</v>
      </c>
      <c r="O68" s="99">
        <f t="shared" ref="O68" si="79">SUM(O69:O71)</f>
        <v>21684</v>
      </c>
      <c r="P68" s="515">
        <f t="shared" si="8"/>
        <v>18</v>
      </c>
    </row>
    <row r="69" spans="1:16" x14ac:dyDescent="0.15">
      <c r="A69" s="366"/>
      <c r="B69" s="368" t="s">
        <v>172</v>
      </c>
      <c r="C69" s="78">
        <f>ROUND('2項目別時系列'!C69*付加価値率!D13,0)</f>
        <v>208</v>
      </c>
      <c r="D69" s="78">
        <f>ROUND('2項目別時系列'!D69*付加価値率!E13,0)</f>
        <v>166</v>
      </c>
      <c r="E69" s="78">
        <f>ROUND('2項目別時系列'!E69*付加価値率!F13,0)</f>
        <v>164</v>
      </c>
      <c r="F69" s="78">
        <f>ROUND('2項目別時系列'!F69*付加価値率!G13,0)</f>
        <v>159</v>
      </c>
      <c r="G69" s="78">
        <f>ROUND('2項目別時系列'!G69*付加価値率!H13,0)</f>
        <v>186</v>
      </c>
      <c r="H69" s="78">
        <f>ROUND('2項目別時系列'!H69*付加価値率!I13,0)</f>
        <v>215</v>
      </c>
      <c r="I69" s="78">
        <f>ROUND('2項目別時系列'!I69*付加価値率!J13,0)</f>
        <v>315</v>
      </c>
      <c r="J69" s="78">
        <f>ROUND('2項目別時系列'!J69*付加価値率!K13,0)</f>
        <v>867</v>
      </c>
      <c r="K69" s="78">
        <f>ROUND('2項目別時系列'!K69*付加価値率!L13,0)</f>
        <v>821</v>
      </c>
      <c r="L69" s="78">
        <f>ROUND('2項目別時系列'!L69*付加価値率!M13,0)</f>
        <v>826</v>
      </c>
      <c r="M69" s="78">
        <f>ROUND('2項目別時系列'!M69*付加価値率!N13,0)</f>
        <v>541</v>
      </c>
      <c r="N69" s="78">
        <f>ROUND('2項目別時系列'!N69*付加価値率!O13,0)</f>
        <v>493</v>
      </c>
      <c r="O69" s="78">
        <f>ROUND('2項目別時系列'!O69*付加価値率!P13,0)</f>
        <v>562</v>
      </c>
      <c r="P69" s="516">
        <f t="shared" ref="P69:P132" si="80">ROUND((O69-N69)/N69*100,1)</f>
        <v>14</v>
      </c>
    </row>
    <row r="70" spans="1:16" x14ac:dyDescent="0.15">
      <c r="A70" s="366"/>
      <c r="B70" s="368" t="s">
        <v>173</v>
      </c>
      <c r="C70" s="78">
        <f>ROUND('2項目別時系列'!C70*付加価値率!D12,0)</f>
        <v>9945</v>
      </c>
      <c r="D70" s="78">
        <f>ROUND('2項目別時系列'!D70*付加価値率!E12,0)</f>
        <v>9610</v>
      </c>
      <c r="E70" s="78">
        <f>ROUND('2項目別時系列'!E70*付加価値率!F12,0)</f>
        <v>9752</v>
      </c>
      <c r="F70" s="78">
        <f>ROUND('2項目別時系列'!F70*付加価値率!G12,0)</f>
        <v>9375</v>
      </c>
      <c r="G70" s="78">
        <f>ROUND('2項目別時系列'!G70*付加価値率!H12,0)</f>
        <v>7842</v>
      </c>
      <c r="H70" s="78">
        <f>ROUND('2項目別時系列'!H70*付加価値率!I12,0)</f>
        <v>8845</v>
      </c>
      <c r="I70" s="78">
        <f>ROUND('2項目別時系列'!I70*付加価値率!J12,0)</f>
        <v>9784</v>
      </c>
      <c r="J70" s="78">
        <f>ROUND('2項目別時系列'!J70*付加価値率!K12,0)</f>
        <v>10777</v>
      </c>
      <c r="K70" s="78">
        <f>ROUND('2項目別時系列'!K70*付加価値率!L12,0)</f>
        <v>9438</v>
      </c>
      <c r="L70" s="78">
        <f>ROUND('2項目別時系列'!L70*付加価値率!M12,0)</f>
        <v>9798</v>
      </c>
      <c r="M70" s="78">
        <f>ROUND('2項目別時系列'!M70*付加価値率!N12,0)</f>
        <v>6413</v>
      </c>
      <c r="N70" s="78">
        <f>ROUND('2項目別時系列'!N70*付加価値率!O12,0)</f>
        <v>7654</v>
      </c>
      <c r="O70" s="78">
        <f>ROUND('2項目別時系列'!O70*付加価値率!P12,0)</f>
        <v>8651</v>
      </c>
      <c r="P70" s="516">
        <f t="shared" si="80"/>
        <v>13</v>
      </c>
    </row>
    <row r="71" spans="1:16" x14ac:dyDescent="0.15">
      <c r="A71" s="367"/>
      <c r="B71" s="369" t="s">
        <v>174</v>
      </c>
      <c r="C71" s="80">
        <f>ROUND('2項目別時系列'!C71*付加価値率!D15,0)</f>
        <v>8176</v>
      </c>
      <c r="D71" s="80">
        <f>ROUND('2項目別時系列'!D71*付加価値率!E15,0)</f>
        <v>7550</v>
      </c>
      <c r="E71" s="80">
        <f>ROUND('2項目別時系列'!E71*付加価値率!F15,0)</f>
        <v>7025</v>
      </c>
      <c r="F71" s="80">
        <f>ROUND('2項目別時系列'!F71*付加価値率!G15,0)</f>
        <v>7474</v>
      </c>
      <c r="G71" s="80">
        <f>ROUND('2項目別時系列'!G71*付加価値率!H15,0)</f>
        <v>6415</v>
      </c>
      <c r="H71" s="80">
        <f>ROUND('2項目別時系列'!H71*付加価値率!I15,0)</f>
        <v>6410</v>
      </c>
      <c r="I71" s="80">
        <f>ROUND('2項目別時系列'!I71*付加価値率!J15,0)</f>
        <v>7560</v>
      </c>
      <c r="J71" s="80">
        <f>ROUND('2項目別時系列'!J71*付加価値率!K15,0)</f>
        <v>8426</v>
      </c>
      <c r="K71" s="80">
        <f>ROUND('2項目別時系列'!K71*付加価値率!L15,0)</f>
        <v>8498</v>
      </c>
      <c r="L71" s="80">
        <f>ROUND('2項目別時系列'!L71*付加価値率!M15,0)</f>
        <v>12199</v>
      </c>
      <c r="M71" s="80">
        <f>ROUND('2項目別時系列'!M71*付加価値率!N15,0)</f>
        <v>7921</v>
      </c>
      <c r="N71" s="80">
        <f>ROUND('2項目別時系列'!N71*付加価値率!O15,0)</f>
        <v>10226</v>
      </c>
      <c r="O71" s="80">
        <f>ROUND('2項目別時系列'!O71*付加価値率!P15,0)</f>
        <v>12471</v>
      </c>
      <c r="P71" s="517">
        <f t="shared" si="80"/>
        <v>22</v>
      </c>
    </row>
    <row r="72" spans="1:16" x14ac:dyDescent="0.15">
      <c r="A72" s="366" t="s">
        <v>138</v>
      </c>
      <c r="B72" s="240" t="s">
        <v>440</v>
      </c>
      <c r="C72" s="99">
        <f>SUM(C73:C75)</f>
        <v>7744</v>
      </c>
      <c r="D72" s="99">
        <f t="shared" ref="D72:J72" si="81">SUM(D73:D75)</f>
        <v>7218</v>
      </c>
      <c r="E72" s="99">
        <f t="shared" si="81"/>
        <v>6568</v>
      </c>
      <c r="F72" s="99">
        <f t="shared" si="81"/>
        <v>6790</v>
      </c>
      <c r="G72" s="99">
        <f t="shared" si="81"/>
        <v>6983</v>
      </c>
      <c r="H72" s="99">
        <f t="shared" si="81"/>
        <v>8580</v>
      </c>
      <c r="I72" s="99">
        <f t="shared" si="81"/>
        <v>9485</v>
      </c>
      <c r="J72" s="99">
        <f t="shared" si="81"/>
        <v>8829</v>
      </c>
      <c r="K72" s="99">
        <f t="shared" ref="K72:L72" si="82">SUM(K73:K75)</f>
        <v>8646</v>
      </c>
      <c r="L72" s="99">
        <f t="shared" si="82"/>
        <v>8889</v>
      </c>
      <c r="M72" s="99">
        <f t="shared" ref="M72:N72" si="83">SUM(M73:M75)</f>
        <v>6326</v>
      </c>
      <c r="N72" s="99">
        <f t="shared" si="83"/>
        <v>7626</v>
      </c>
      <c r="O72" s="99">
        <f t="shared" ref="O72" si="84">SUM(O73:O75)</f>
        <v>11078</v>
      </c>
      <c r="P72" s="516">
        <f t="shared" si="80"/>
        <v>45.3</v>
      </c>
    </row>
    <row r="73" spans="1:16" x14ac:dyDescent="0.15">
      <c r="A73" s="366"/>
      <c r="B73" s="366" t="s">
        <v>172</v>
      </c>
      <c r="C73" s="78">
        <f>ROUND('2項目別時系列'!C73*付加価値率!D13,0)</f>
        <v>24</v>
      </c>
      <c r="D73" s="78">
        <f>ROUND('2項目別時系列'!D73*付加価値率!E13,0)</f>
        <v>27</v>
      </c>
      <c r="E73" s="78">
        <f>ROUND('2項目別時系列'!E73*付加価値率!F13,0)</f>
        <v>37</v>
      </c>
      <c r="F73" s="78">
        <f>ROUND('2項目別時系列'!F73*付加価値率!G13,0)</f>
        <v>36</v>
      </c>
      <c r="G73" s="78">
        <f>ROUND('2項目別時系列'!G73*付加価値率!H13,0)</f>
        <v>182</v>
      </c>
      <c r="H73" s="78">
        <f>ROUND('2項目別時系列'!H73*付加価値率!I13,0)</f>
        <v>484</v>
      </c>
      <c r="I73" s="78">
        <f>ROUND('2項目別時系列'!I73*付加価値率!J13,0)</f>
        <v>471</v>
      </c>
      <c r="J73" s="78">
        <f>ROUND('2項目別時系列'!J73*付加価値率!K13,0)</f>
        <v>498</v>
      </c>
      <c r="K73" s="78">
        <f>ROUND('2項目別時系列'!K73*付加価値率!L13,0)</f>
        <v>515</v>
      </c>
      <c r="L73" s="78">
        <f>ROUND('2項目別時系列'!L73*付加価値率!M13,0)</f>
        <v>423</v>
      </c>
      <c r="M73" s="78">
        <f>ROUND('2項目別時系列'!M73*付加価値率!N13,0)</f>
        <v>274</v>
      </c>
      <c r="N73" s="78">
        <f>ROUND('2項目別時系列'!N73*付加価値率!O13,0)</f>
        <v>280</v>
      </c>
      <c r="O73" s="78">
        <f>ROUND('2項目別時系列'!O73*付加価値率!P13,0)</f>
        <v>380</v>
      </c>
      <c r="P73" s="516">
        <f t="shared" si="80"/>
        <v>35.700000000000003</v>
      </c>
    </row>
    <row r="74" spans="1:16" x14ac:dyDescent="0.15">
      <c r="A74" s="366"/>
      <c r="B74" s="366" t="s">
        <v>173</v>
      </c>
      <c r="C74" s="78">
        <f>ROUND('2項目別時系列'!C74*付加価値率!D12,0)</f>
        <v>4169</v>
      </c>
      <c r="D74" s="78">
        <f>ROUND('2項目別時系列'!D74*付加価値率!E12,0)</f>
        <v>3963</v>
      </c>
      <c r="E74" s="78">
        <f>ROUND('2項目別時系列'!E74*付加価値率!F12,0)</f>
        <v>3753</v>
      </c>
      <c r="F74" s="78">
        <f>ROUND('2項目別時系列'!F74*付加価値率!G12,0)</f>
        <v>3702</v>
      </c>
      <c r="G74" s="78">
        <f>ROUND('2項目別時系列'!G74*付加価値率!H12,0)</f>
        <v>3742</v>
      </c>
      <c r="H74" s="78">
        <f>ROUND('2項目別時系列'!H74*付加価値率!I12,0)</f>
        <v>4784</v>
      </c>
      <c r="I74" s="78">
        <f>ROUND('2項目別時系列'!I74*付加価値率!J12,0)</f>
        <v>5164</v>
      </c>
      <c r="J74" s="78">
        <f>ROUND('2項目別時系列'!J74*付加価値率!K12,0)</f>
        <v>4684</v>
      </c>
      <c r="K74" s="78">
        <f>ROUND('2項目別時系列'!K74*付加価値率!L12,0)</f>
        <v>4312</v>
      </c>
      <c r="L74" s="78">
        <f>ROUND('2項目別時系列'!L74*付加価値率!M12,0)</f>
        <v>3815</v>
      </c>
      <c r="M74" s="78">
        <f>ROUND('2項目別時系列'!M74*付加価値率!N12,0)</f>
        <v>2728</v>
      </c>
      <c r="N74" s="78">
        <f>ROUND('2項目別時系列'!N74*付加価値率!O12,0)</f>
        <v>3201</v>
      </c>
      <c r="O74" s="78">
        <f>ROUND('2項目別時系列'!O74*付加価値率!P12,0)</f>
        <v>4445</v>
      </c>
      <c r="P74" s="516">
        <f t="shared" si="80"/>
        <v>38.9</v>
      </c>
    </row>
    <row r="75" spans="1:16" x14ac:dyDescent="0.15">
      <c r="A75" s="367"/>
      <c r="B75" s="367" t="s">
        <v>174</v>
      </c>
      <c r="C75" s="80">
        <f>ROUND('2項目別時系列'!C75*付加価値率!D15,0)</f>
        <v>3551</v>
      </c>
      <c r="D75" s="80">
        <f>ROUND('2項目別時系列'!D75*付加価値率!E15,0)</f>
        <v>3228</v>
      </c>
      <c r="E75" s="80">
        <f>ROUND('2項目別時系列'!E75*付加価値率!F15,0)</f>
        <v>2778</v>
      </c>
      <c r="F75" s="80">
        <f>ROUND('2項目別時系列'!F75*付加価値率!G15,0)</f>
        <v>3052</v>
      </c>
      <c r="G75" s="80">
        <f>ROUND('2項目別時系列'!G75*付加価値率!H15,0)</f>
        <v>3059</v>
      </c>
      <c r="H75" s="80">
        <f>ROUND('2項目別時系列'!H75*付加価値率!I15,0)</f>
        <v>3312</v>
      </c>
      <c r="I75" s="80">
        <f>ROUND('2項目別時系列'!I75*付加価値率!J15,0)</f>
        <v>3850</v>
      </c>
      <c r="J75" s="80">
        <f>ROUND('2項目別時系列'!J75*付加価値率!K15,0)</f>
        <v>3647</v>
      </c>
      <c r="K75" s="80">
        <f>ROUND('2項目別時系列'!K75*付加価値率!L15,0)</f>
        <v>3819</v>
      </c>
      <c r="L75" s="80">
        <f>ROUND('2項目別時系列'!L75*付加価値率!M15,0)</f>
        <v>4651</v>
      </c>
      <c r="M75" s="80">
        <f>ROUND('2項目別時系列'!M75*付加価値率!N15,0)</f>
        <v>3324</v>
      </c>
      <c r="N75" s="80">
        <f>ROUND('2項目別時系列'!N75*付加価値率!O15,0)</f>
        <v>4145</v>
      </c>
      <c r="O75" s="80">
        <f>ROUND('2項目別時系列'!O75*付加価値率!P15,0)</f>
        <v>6253</v>
      </c>
      <c r="P75" s="516">
        <f t="shared" si="80"/>
        <v>50.9</v>
      </c>
    </row>
    <row r="76" spans="1:16" x14ac:dyDescent="0.15">
      <c r="A76" s="366" t="s">
        <v>139</v>
      </c>
      <c r="B76" s="240" t="s">
        <v>440</v>
      </c>
      <c r="C76" s="99">
        <f>SUM(C77:C79)</f>
        <v>8592</v>
      </c>
      <c r="D76" s="99">
        <f t="shared" ref="D76:J76" si="85">SUM(D77:D79)</f>
        <v>8104</v>
      </c>
      <c r="E76" s="99">
        <f t="shared" si="85"/>
        <v>7927</v>
      </c>
      <c r="F76" s="99">
        <f t="shared" si="85"/>
        <v>7734</v>
      </c>
      <c r="G76" s="99">
        <f t="shared" si="85"/>
        <v>7688</v>
      </c>
      <c r="H76" s="99">
        <f t="shared" si="85"/>
        <v>8332</v>
      </c>
      <c r="I76" s="99">
        <f t="shared" si="85"/>
        <v>9473</v>
      </c>
      <c r="J76" s="99">
        <f t="shared" si="85"/>
        <v>9178</v>
      </c>
      <c r="K76" s="99">
        <f t="shared" ref="K76:L76" si="86">SUM(K77:K79)</f>
        <v>9192</v>
      </c>
      <c r="L76" s="99">
        <f t="shared" si="86"/>
        <v>10167</v>
      </c>
      <c r="M76" s="99">
        <f t="shared" ref="M76:N76" si="87">SUM(M77:M79)</f>
        <v>6259</v>
      </c>
      <c r="N76" s="99">
        <f t="shared" si="87"/>
        <v>7742</v>
      </c>
      <c r="O76" s="99">
        <f t="shared" ref="O76" si="88">SUM(O77:O79)</f>
        <v>9483</v>
      </c>
      <c r="P76" s="515">
        <f t="shared" si="80"/>
        <v>22.5</v>
      </c>
    </row>
    <row r="77" spans="1:16" x14ac:dyDescent="0.15">
      <c r="A77" s="366"/>
      <c r="B77" s="368" t="s">
        <v>172</v>
      </c>
      <c r="C77" s="78">
        <f>ROUND('2項目別時系列'!C77*付加価値率!D13,0)</f>
        <v>105</v>
      </c>
      <c r="D77" s="78">
        <f>ROUND('2項目別時系列'!D77*付加価値率!E13,0)</f>
        <v>106</v>
      </c>
      <c r="E77" s="78">
        <f>ROUND('2項目別時系列'!E77*付加価値率!F13,0)</f>
        <v>109</v>
      </c>
      <c r="F77" s="78">
        <f>ROUND('2項目別時系列'!F77*付加価値率!G13,0)</f>
        <v>106</v>
      </c>
      <c r="G77" s="78">
        <f>ROUND('2項目別時系列'!G77*付加価値率!H13,0)</f>
        <v>113</v>
      </c>
      <c r="H77" s="78">
        <f>ROUND('2項目別時系列'!H77*付加価値率!I13,0)</f>
        <v>143</v>
      </c>
      <c r="I77" s="78">
        <f>ROUND('2項目別時系列'!I77*付加価値率!J13,0)</f>
        <v>179</v>
      </c>
      <c r="J77" s="78">
        <f>ROUND('2項目別時系列'!J77*付加価値率!K13,0)</f>
        <v>136</v>
      </c>
      <c r="K77" s="78">
        <f>ROUND('2項目別時系列'!K77*付加価値率!L13,0)</f>
        <v>197</v>
      </c>
      <c r="L77" s="78">
        <f>ROUND('2項目別時系列'!L77*付加価値率!M13,0)</f>
        <v>409</v>
      </c>
      <c r="M77" s="78">
        <f>ROUND('2項目別時系列'!M77*付加価値率!N13,0)</f>
        <v>256</v>
      </c>
      <c r="N77" s="78">
        <f>ROUND('2項目別時系列'!N77*付加価値率!O13,0)</f>
        <v>239</v>
      </c>
      <c r="O77" s="78">
        <f>ROUND('2項目別時系列'!O77*付加価値率!P13,0)</f>
        <v>274</v>
      </c>
      <c r="P77" s="516">
        <f t="shared" si="80"/>
        <v>14.6</v>
      </c>
    </row>
    <row r="78" spans="1:16" x14ac:dyDescent="0.15">
      <c r="A78" s="366"/>
      <c r="B78" s="368" t="s">
        <v>173</v>
      </c>
      <c r="C78" s="78">
        <f>ROUND('2項目別時系列'!C82*付加価値率!D12,0)</f>
        <v>7176</v>
      </c>
      <c r="D78" s="78">
        <f>ROUND('2項目別時系列'!D82*付加価値率!E12,0)</f>
        <v>6809</v>
      </c>
      <c r="E78" s="78">
        <f>ROUND('2項目別時系列'!E82*付加価値率!F12,0)</f>
        <v>6698</v>
      </c>
      <c r="F78" s="78">
        <f>ROUND('2項目別時系列'!F82*付加価値率!G12,0)</f>
        <v>6389</v>
      </c>
      <c r="G78" s="78">
        <f>ROUND('2項目別時系列'!G82*付加価値率!H12,0)</f>
        <v>6434</v>
      </c>
      <c r="H78" s="78">
        <f>ROUND('2項目別時系列'!H82*付加価値率!I12,0)</f>
        <v>6974</v>
      </c>
      <c r="I78" s="78">
        <f>ROUND('2項目別時系列'!I82*付加価値率!J12,0)</f>
        <v>7913</v>
      </c>
      <c r="J78" s="78">
        <f>ROUND('2項目別時系列'!J82*付加価値率!K12,0)</f>
        <v>7695</v>
      </c>
      <c r="K78" s="78">
        <f>ROUND('2項目別時系列'!K82*付加価値率!L12,0)</f>
        <v>7420</v>
      </c>
      <c r="L78" s="78">
        <f>ROUND('2項目別時系列'!L82*付加価値率!M12,0)</f>
        <v>7036</v>
      </c>
      <c r="M78" s="78">
        <f>ROUND('2項目別時系列'!M82*付加価値率!N12,0)</f>
        <v>4158</v>
      </c>
      <c r="N78" s="78">
        <f>ROUND('2項目別時系列'!N82*付加価値率!O12,0)</f>
        <v>5131</v>
      </c>
      <c r="O78" s="78">
        <f>ROUND('2項目別時系列'!O82*付加価値率!P12,0)</f>
        <v>5939</v>
      </c>
      <c r="P78" s="516">
        <f t="shared" si="80"/>
        <v>15.7</v>
      </c>
    </row>
    <row r="79" spans="1:16" x14ac:dyDescent="0.15">
      <c r="A79" s="367"/>
      <c r="B79" s="368" t="s">
        <v>174</v>
      </c>
      <c r="C79" s="80">
        <f>ROUND('2項目別時系列'!C79*付加価値率!D15,0)</f>
        <v>1311</v>
      </c>
      <c r="D79" s="80">
        <f>ROUND('2項目別時系列'!D79*付加価値率!E15,0)</f>
        <v>1189</v>
      </c>
      <c r="E79" s="80">
        <f>ROUND('2項目別時系列'!E79*付加価値率!F15,0)</f>
        <v>1120</v>
      </c>
      <c r="F79" s="80">
        <f>ROUND('2項目別時系列'!F79*付加価値率!G15,0)</f>
        <v>1239</v>
      </c>
      <c r="G79" s="80">
        <f>ROUND('2項目別時系列'!G79*付加価値率!H15,0)</f>
        <v>1141</v>
      </c>
      <c r="H79" s="80">
        <f>ROUND('2項目別時系列'!H79*付加価値率!I15,0)</f>
        <v>1215</v>
      </c>
      <c r="I79" s="80">
        <f>ROUND('2項目別時系列'!I79*付加価値率!J15,0)</f>
        <v>1381</v>
      </c>
      <c r="J79" s="80">
        <f>ROUND('2項目別時系列'!J79*付加価値率!K15,0)</f>
        <v>1347</v>
      </c>
      <c r="K79" s="80">
        <f>ROUND('2項目別時系列'!K79*付加価値率!L15,0)</f>
        <v>1575</v>
      </c>
      <c r="L79" s="80">
        <f>ROUND('2項目別時系列'!L79*付加価値率!M15,0)</f>
        <v>2722</v>
      </c>
      <c r="M79" s="80">
        <f>ROUND('2項目別時系列'!M79*付加価値率!N15,0)</f>
        <v>1845</v>
      </c>
      <c r="N79" s="80">
        <f>ROUND('2項目別時系列'!N79*付加価値率!O15,0)</f>
        <v>2372</v>
      </c>
      <c r="O79" s="80">
        <f>ROUND('2項目別時系列'!O79*付加価値率!P15,0)</f>
        <v>3270</v>
      </c>
      <c r="P79" s="517">
        <f t="shared" si="80"/>
        <v>37.9</v>
      </c>
    </row>
    <row r="80" spans="1:16" x14ac:dyDescent="0.15">
      <c r="A80" s="366" t="s">
        <v>140</v>
      </c>
      <c r="B80" s="240" t="s">
        <v>440</v>
      </c>
      <c r="C80" s="99">
        <f>SUM(C81:C83)</f>
        <v>13049</v>
      </c>
      <c r="D80" s="99">
        <f t="shared" ref="D80:J80" si="89">SUM(D81:D83)</f>
        <v>12202</v>
      </c>
      <c r="E80" s="99">
        <f t="shared" si="89"/>
        <v>11727</v>
      </c>
      <c r="F80" s="99">
        <f t="shared" si="89"/>
        <v>11544</v>
      </c>
      <c r="G80" s="99">
        <f t="shared" si="89"/>
        <v>11887</v>
      </c>
      <c r="H80" s="99">
        <f t="shared" si="89"/>
        <v>12471</v>
      </c>
      <c r="I80" s="99">
        <f t="shared" si="89"/>
        <v>14506</v>
      </c>
      <c r="J80" s="99">
        <f t="shared" si="89"/>
        <v>14440</v>
      </c>
      <c r="K80" s="99">
        <f t="shared" ref="K80:L80" si="90">SUM(K81:K83)</f>
        <v>14698</v>
      </c>
      <c r="L80" s="99">
        <f t="shared" si="90"/>
        <v>16039</v>
      </c>
      <c r="M80" s="99">
        <f t="shared" ref="M80:N80" si="91">SUM(M81:M83)</f>
        <v>9681</v>
      </c>
      <c r="N80" s="99">
        <f t="shared" si="91"/>
        <v>12034</v>
      </c>
      <c r="O80" s="99">
        <f t="shared" ref="O80" si="92">SUM(O81:O83)</f>
        <v>14691</v>
      </c>
      <c r="P80" s="516">
        <f t="shared" si="80"/>
        <v>22.1</v>
      </c>
    </row>
    <row r="81" spans="1:16" x14ac:dyDescent="0.15">
      <c r="A81" s="366"/>
      <c r="B81" s="368" t="s">
        <v>172</v>
      </c>
      <c r="C81" s="78">
        <f>ROUND('2項目別時系列'!C81*付加価値率!D13,0)</f>
        <v>627</v>
      </c>
      <c r="D81" s="78">
        <f>ROUND('2項目別時系列'!D81*付加価値率!E13,0)</f>
        <v>609</v>
      </c>
      <c r="E81" s="78">
        <f>ROUND('2項目別時系列'!E81*付加価値率!F13,0)</f>
        <v>642</v>
      </c>
      <c r="F81" s="78">
        <f>ROUND('2項目別時系列'!F81*付加価値率!G13,0)</f>
        <v>630</v>
      </c>
      <c r="G81" s="78">
        <f>ROUND('2項目別時系列'!G81*付加価値率!H13,0)</f>
        <v>719</v>
      </c>
      <c r="H81" s="78">
        <f>ROUND('2項目別時系列'!H81*付加価値率!I13,0)</f>
        <v>732</v>
      </c>
      <c r="I81" s="78">
        <f>ROUND('2項目別時系列'!I81*付加価値率!J13,0)</f>
        <v>1080</v>
      </c>
      <c r="J81" s="78">
        <f>ROUND('2項目別時系列'!J81*付加価値率!K13,0)</f>
        <v>1117</v>
      </c>
      <c r="K81" s="78">
        <f>ROUND('2項目別時系列'!K81*付加価値率!L13,0)</f>
        <v>1135</v>
      </c>
      <c r="L81" s="78">
        <f>ROUND('2項目別時系列'!L81*付加価値率!M13,0)</f>
        <v>787</v>
      </c>
      <c r="M81" s="78">
        <f>ROUND('2項目別時系列'!M81*付加価値率!N13,0)</f>
        <v>237</v>
      </c>
      <c r="N81" s="78">
        <f>ROUND('2項目別時系列'!N81*付加価値率!O13,0)</f>
        <v>239</v>
      </c>
      <c r="O81" s="78">
        <f>ROUND('2項目別時系列'!O81*付加価値率!P13,0)</f>
        <v>398</v>
      </c>
      <c r="P81" s="516">
        <f t="shared" si="80"/>
        <v>66.5</v>
      </c>
    </row>
    <row r="82" spans="1:16" x14ac:dyDescent="0.15">
      <c r="A82" s="366"/>
      <c r="B82" s="368" t="s">
        <v>173</v>
      </c>
      <c r="C82" s="78">
        <f>ROUND('2項目別時系列'!C82*付加価値率!D12,0)</f>
        <v>7176</v>
      </c>
      <c r="D82" s="78">
        <f>ROUND('2項目別時系列'!D82*付加価値率!E12,0)</f>
        <v>6809</v>
      </c>
      <c r="E82" s="78">
        <f>ROUND('2項目別時系列'!E82*付加価値率!F12,0)</f>
        <v>6698</v>
      </c>
      <c r="F82" s="78">
        <f>ROUND('2項目別時系列'!F82*付加価値率!G12,0)</f>
        <v>6389</v>
      </c>
      <c r="G82" s="78">
        <f>ROUND('2項目別時系列'!G82*付加価値率!H12,0)</f>
        <v>6434</v>
      </c>
      <c r="H82" s="78">
        <f>ROUND('2項目別時系列'!H82*付加価値率!I12,0)</f>
        <v>6974</v>
      </c>
      <c r="I82" s="78">
        <f>ROUND('2項目別時系列'!I82*付加価値率!J12,0)</f>
        <v>7913</v>
      </c>
      <c r="J82" s="78">
        <f>ROUND('2項目別時系列'!J82*付加価値率!K12,0)</f>
        <v>7695</v>
      </c>
      <c r="K82" s="78">
        <f>ROUND('2項目別時系列'!K82*付加価値率!L12,0)</f>
        <v>7420</v>
      </c>
      <c r="L82" s="78">
        <f>ROUND('2項目別時系列'!L82*付加価値率!M12,0)</f>
        <v>7036</v>
      </c>
      <c r="M82" s="78">
        <f>ROUND('2項目別時系列'!M82*付加価値率!N12,0)</f>
        <v>4158</v>
      </c>
      <c r="N82" s="78">
        <f>ROUND('2項目別時系列'!N82*付加価値率!O12,0)</f>
        <v>5131</v>
      </c>
      <c r="O82" s="78">
        <f>ROUND('2項目別時系列'!O82*付加価値率!P12,0)</f>
        <v>5939</v>
      </c>
      <c r="P82" s="516">
        <f t="shared" si="80"/>
        <v>15.7</v>
      </c>
    </row>
    <row r="83" spans="1:16" x14ac:dyDescent="0.15">
      <c r="A83" s="367"/>
      <c r="B83" s="369" t="s">
        <v>174</v>
      </c>
      <c r="C83" s="80">
        <f>ROUND('2項目別時系列'!C83*付加価値率!D15,0)</f>
        <v>5246</v>
      </c>
      <c r="D83" s="80">
        <f>ROUND('2項目別時系列'!D83*付加価値率!E15,0)</f>
        <v>4784</v>
      </c>
      <c r="E83" s="80">
        <f>ROUND('2項目別時系列'!E83*付加価値率!F15,0)</f>
        <v>4387</v>
      </c>
      <c r="F83" s="80">
        <f>ROUND('2項目別時系列'!F83*付加価値率!G15,0)</f>
        <v>4525</v>
      </c>
      <c r="G83" s="80">
        <f>ROUND('2項目別時系列'!G83*付加価値率!H15,0)</f>
        <v>4734</v>
      </c>
      <c r="H83" s="80">
        <f>ROUND('2項目別時系列'!H83*付加価値率!I15,0)</f>
        <v>4765</v>
      </c>
      <c r="I83" s="80">
        <f>ROUND('2項目別時系列'!I83*付加価値率!J15,0)</f>
        <v>5513</v>
      </c>
      <c r="J83" s="80">
        <f>ROUND('2項目別時系列'!J83*付加価値率!K15,0)</f>
        <v>5628</v>
      </c>
      <c r="K83" s="80">
        <f>ROUND('2項目別時系列'!K83*付加価値率!L15,0)</f>
        <v>6143</v>
      </c>
      <c r="L83" s="80">
        <f>ROUND('2項目別時系列'!L83*付加価値率!M15,0)</f>
        <v>8216</v>
      </c>
      <c r="M83" s="80">
        <f>ROUND('2項目別時系列'!M83*付加価値率!N15,0)</f>
        <v>5286</v>
      </c>
      <c r="N83" s="80">
        <f>ROUND('2項目別時系列'!N83*付加価値率!O15,0)</f>
        <v>6664</v>
      </c>
      <c r="O83" s="80">
        <f>ROUND('2項目別時系列'!O83*付加価値率!P15,0)</f>
        <v>8354</v>
      </c>
      <c r="P83" s="516">
        <f t="shared" si="80"/>
        <v>25.4</v>
      </c>
    </row>
    <row r="84" spans="1:16" x14ac:dyDescent="0.15">
      <c r="A84" s="366" t="s">
        <v>141</v>
      </c>
      <c r="B84" s="240" t="s">
        <v>440</v>
      </c>
      <c r="C84" s="99">
        <f>SUM(C85:C87)</f>
        <v>3119</v>
      </c>
      <c r="D84" s="99">
        <f t="shared" ref="D84:J84" si="93">SUM(D85:D87)</f>
        <v>2943</v>
      </c>
      <c r="E84" s="99">
        <f t="shared" si="93"/>
        <v>3348</v>
      </c>
      <c r="F84" s="99">
        <f t="shared" si="93"/>
        <v>3615</v>
      </c>
      <c r="G84" s="99">
        <f t="shared" si="93"/>
        <v>3585</v>
      </c>
      <c r="H84" s="99">
        <f t="shared" si="93"/>
        <v>3882</v>
      </c>
      <c r="I84" s="99">
        <f t="shared" si="93"/>
        <v>4422</v>
      </c>
      <c r="J84" s="99">
        <f t="shared" si="93"/>
        <v>4115</v>
      </c>
      <c r="K84" s="99">
        <f t="shared" ref="K84:L84" si="94">SUM(K85:K87)</f>
        <v>3752</v>
      </c>
      <c r="L84" s="99">
        <f t="shared" si="94"/>
        <v>4285</v>
      </c>
      <c r="M84" s="99">
        <f t="shared" ref="M84:N84" si="95">SUM(M85:M87)</f>
        <v>2907</v>
      </c>
      <c r="N84" s="99">
        <f t="shared" si="95"/>
        <v>3276</v>
      </c>
      <c r="O84" s="99">
        <f t="shared" ref="O84" si="96">SUM(O85:O87)</f>
        <v>3969</v>
      </c>
      <c r="P84" s="515">
        <f t="shared" si="80"/>
        <v>21.2</v>
      </c>
    </row>
    <row r="85" spans="1:16" x14ac:dyDescent="0.15">
      <c r="A85" s="366"/>
      <c r="B85" s="368" t="s">
        <v>172</v>
      </c>
      <c r="C85" s="78">
        <f>ROUND('2項目別時系列'!C85*付加価値率!D13,0)</f>
        <v>90</v>
      </c>
      <c r="D85" s="78">
        <f>ROUND('2項目別時系列'!D85*付加価値率!E13,0)</f>
        <v>79</v>
      </c>
      <c r="E85" s="78">
        <f>ROUND('2項目別時系列'!E85*付加価値率!F13,0)</f>
        <v>85</v>
      </c>
      <c r="F85" s="78">
        <f>ROUND('2項目別時系列'!F85*付加価値率!G13,0)</f>
        <v>80</v>
      </c>
      <c r="G85" s="78">
        <f>ROUND('2項目別時系列'!G85*付加価値率!H13,0)</f>
        <v>92</v>
      </c>
      <c r="H85" s="78">
        <f>ROUND('2項目別時系列'!H85*付加価値率!I13,0)</f>
        <v>102</v>
      </c>
      <c r="I85" s="78">
        <f>ROUND('2項目別時系列'!I85*付加価値率!J13,0)</f>
        <v>127</v>
      </c>
      <c r="J85" s="78">
        <f>ROUND('2項目別時系列'!J85*付加価値率!K13,0)</f>
        <v>137</v>
      </c>
      <c r="K85" s="78">
        <f>ROUND('2項目別時系列'!K85*付加価値率!L13,0)</f>
        <v>45</v>
      </c>
      <c r="L85" s="78">
        <f>ROUND('2項目別時系列'!L85*付加価値率!M13,0)</f>
        <v>58</v>
      </c>
      <c r="M85" s="78">
        <f>ROUND('2項目別時系列'!M85*付加価値率!N13,0)</f>
        <v>26</v>
      </c>
      <c r="N85" s="78">
        <f>ROUND('2項目別時系列'!N85*付加価値率!O13,0)</f>
        <v>26</v>
      </c>
      <c r="O85" s="78">
        <f>ROUND('2項目別時系列'!O85*付加価値率!P13,0)</f>
        <v>39</v>
      </c>
      <c r="P85" s="516">
        <f t="shared" si="80"/>
        <v>50</v>
      </c>
    </row>
    <row r="86" spans="1:16" x14ac:dyDescent="0.15">
      <c r="A86" s="366"/>
      <c r="B86" s="368" t="s">
        <v>173</v>
      </c>
      <c r="C86" s="78">
        <f>ROUND('2項目別時系列'!C86*付加価値率!D12,0)</f>
        <v>1735</v>
      </c>
      <c r="D86" s="78">
        <f>ROUND('2項目別時系列'!D86*付加価値率!E12,0)</f>
        <v>1668</v>
      </c>
      <c r="E86" s="78">
        <f>ROUND('2項目別時系列'!E86*付加価値率!F12,0)</f>
        <v>1949</v>
      </c>
      <c r="F86" s="78">
        <f>ROUND('2項目別時系列'!F86*付加価値率!G12,0)</f>
        <v>2031</v>
      </c>
      <c r="G86" s="78">
        <f>ROUND('2項目別時系列'!G86*付加価値率!H12,0)</f>
        <v>1968</v>
      </c>
      <c r="H86" s="78">
        <f>ROUND('2項目別時系列'!H86*付加価値率!I12,0)</f>
        <v>2228</v>
      </c>
      <c r="I86" s="78">
        <f>ROUND('2項目別時系列'!I86*付加価値率!J12,0)</f>
        <v>2473</v>
      </c>
      <c r="J86" s="78">
        <f>ROUND('2項目別時系列'!J86*付加価値率!K12,0)</f>
        <v>2244</v>
      </c>
      <c r="K86" s="78">
        <f>ROUND('2項目別時系列'!K86*付加価値率!L12,0)</f>
        <v>1898</v>
      </c>
      <c r="L86" s="78">
        <f>ROUND('2項目別時系列'!L86*付加価値率!M12,0)</f>
        <v>1818</v>
      </c>
      <c r="M86" s="78">
        <f>ROUND('2項目別時系列'!M86*付加価値率!N12,0)</f>
        <v>1243</v>
      </c>
      <c r="N86" s="78">
        <f>ROUND('2項目別時系列'!N86*付加価値率!O12,0)</f>
        <v>1357</v>
      </c>
      <c r="O86" s="78">
        <f>ROUND('2項目別時系列'!O86*付加価値率!P12,0)</f>
        <v>1570</v>
      </c>
      <c r="P86" s="516">
        <f t="shared" si="80"/>
        <v>15.7</v>
      </c>
    </row>
    <row r="87" spans="1:16" x14ac:dyDescent="0.15">
      <c r="A87" s="367" t="s">
        <v>171</v>
      </c>
      <c r="B87" s="369" t="s">
        <v>174</v>
      </c>
      <c r="C87" s="80">
        <f>ROUND('2項目別時系列'!C87*付加価値率!D15,0)</f>
        <v>1294</v>
      </c>
      <c r="D87" s="80">
        <f>ROUND('2項目別時系列'!D87*付加価値率!E15,0)</f>
        <v>1196</v>
      </c>
      <c r="E87" s="80">
        <f>ROUND('2項目別時系列'!E87*付加価値率!F15,0)</f>
        <v>1314</v>
      </c>
      <c r="F87" s="80">
        <f>ROUND('2項目別時系列'!F87*付加価値率!G15,0)</f>
        <v>1504</v>
      </c>
      <c r="G87" s="80">
        <f>ROUND('2項目別時系列'!G87*付加価値率!H15,0)</f>
        <v>1525</v>
      </c>
      <c r="H87" s="80">
        <f>ROUND('2項目別時系列'!H87*付加価値率!I15,0)</f>
        <v>1552</v>
      </c>
      <c r="I87" s="80">
        <f>ROUND('2項目別時系列'!I87*付加価値率!J15,0)</f>
        <v>1822</v>
      </c>
      <c r="J87" s="80">
        <f>ROUND('2項目別時系列'!J87*付加価値率!K15,0)</f>
        <v>1734</v>
      </c>
      <c r="K87" s="80">
        <f>ROUND('2項目別時系列'!K87*付加価値率!L15,0)</f>
        <v>1809</v>
      </c>
      <c r="L87" s="80">
        <f>ROUND('2項目別時系列'!L87*付加価値率!M15,0)</f>
        <v>2409</v>
      </c>
      <c r="M87" s="80">
        <f>ROUND('2項目別時系列'!M87*付加価値率!N15,0)</f>
        <v>1638</v>
      </c>
      <c r="N87" s="80">
        <f>ROUND('2項目別時系列'!N87*付加価値率!O15,0)</f>
        <v>1893</v>
      </c>
      <c r="O87" s="80">
        <f>ROUND('2項目別時系列'!O87*付加価値率!P15,0)</f>
        <v>2360</v>
      </c>
      <c r="P87" s="517">
        <f t="shared" si="80"/>
        <v>24.7</v>
      </c>
    </row>
    <row r="88" spans="1:16" x14ac:dyDescent="0.15">
      <c r="A88" s="366" t="s">
        <v>142</v>
      </c>
      <c r="B88" s="240" t="s">
        <v>440</v>
      </c>
      <c r="C88" s="101">
        <f>SUM(C89:C91)</f>
        <v>36820</v>
      </c>
      <c r="D88" s="101">
        <f t="shared" ref="D88:J88" si="97">SUM(D89:D91)</f>
        <v>42471</v>
      </c>
      <c r="E88" s="101">
        <f t="shared" si="97"/>
        <v>36067</v>
      </c>
      <c r="F88" s="101">
        <f t="shared" si="97"/>
        <v>39011</v>
      </c>
      <c r="G88" s="101">
        <f t="shared" si="97"/>
        <v>32626</v>
      </c>
      <c r="H88" s="101">
        <f t="shared" si="97"/>
        <v>54361</v>
      </c>
      <c r="I88" s="101">
        <f t="shared" si="97"/>
        <v>50526</v>
      </c>
      <c r="J88" s="101">
        <f t="shared" si="97"/>
        <v>47316</v>
      </c>
      <c r="K88" s="101">
        <f t="shared" ref="K88:L88" si="98">SUM(K89:K91)</f>
        <v>48666</v>
      </c>
      <c r="L88" s="101">
        <f t="shared" si="98"/>
        <v>49352</v>
      </c>
      <c r="M88" s="101">
        <f t="shared" ref="M88:N88" si="99">SUM(M89:M91)</f>
        <v>16699</v>
      </c>
      <c r="N88" s="101">
        <f t="shared" si="99"/>
        <v>24087</v>
      </c>
      <c r="O88" s="101">
        <f t="shared" ref="O88" si="100">SUM(O89:O91)</f>
        <v>43947</v>
      </c>
      <c r="P88" s="516">
        <f t="shared" si="80"/>
        <v>82.5</v>
      </c>
    </row>
    <row r="89" spans="1:16" x14ac:dyDescent="0.15">
      <c r="A89" s="366"/>
      <c r="B89" s="366" t="s">
        <v>172</v>
      </c>
      <c r="C89" s="356">
        <f>ROUND('2項目別時系列'!C89*付加価値率!D13,0)</f>
        <v>7007</v>
      </c>
      <c r="D89" s="356">
        <f>ROUND('2項目別時系列'!D89*付加価値率!E13,0)</f>
        <v>9113</v>
      </c>
      <c r="E89" s="356">
        <f>ROUND('2項目別時系列'!E89*付加価値率!F13,0)</f>
        <v>7598</v>
      </c>
      <c r="F89" s="356">
        <f>ROUND('2項目別時系列'!F89*付加価値率!G13,0)</f>
        <v>7584</v>
      </c>
      <c r="G89" s="356">
        <f>ROUND('2項目別時系列'!G89*付加価値率!H13,0)</f>
        <v>2954</v>
      </c>
      <c r="H89" s="356">
        <f>ROUND('2項目別時系列'!H89*付加価値率!I13,0)</f>
        <v>8019</v>
      </c>
      <c r="I89" s="356">
        <f>ROUND('2項目別時系列'!I89*付加価値率!J13,0)</f>
        <v>6800</v>
      </c>
      <c r="J89" s="356">
        <f>ROUND('2項目別時系列'!J89*付加価値率!K13,0)</f>
        <v>6085</v>
      </c>
      <c r="K89" s="356">
        <f>ROUND('2項目別時系列'!K89*付加価値率!L13,0)</f>
        <v>8409</v>
      </c>
      <c r="L89" s="356">
        <f>ROUND('2項目別時系列'!L89*付加価値率!M13,0)</f>
        <v>5005</v>
      </c>
      <c r="M89" s="356">
        <f>ROUND('2項目別時系列'!M89*付加価値率!N13,0)</f>
        <v>2279</v>
      </c>
      <c r="N89" s="356">
        <f>ROUND('2項目別時系列'!N89*付加価値率!O13,0)</f>
        <v>2828</v>
      </c>
      <c r="O89" s="356">
        <f>ROUND('2項目別時系列'!O89*付加価値率!P13,0)</f>
        <v>5112</v>
      </c>
      <c r="P89" s="516">
        <f t="shared" si="80"/>
        <v>80.8</v>
      </c>
    </row>
    <row r="90" spans="1:16" x14ac:dyDescent="0.15">
      <c r="A90" s="366"/>
      <c r="B90" s="366" t="s">
        <v>173</v>
      </c>
      <c r="C90" s="356">
        <f>ROUND('2項目別時系列'!C90*付加価値率!D12,0)</f>
        <v>15898</v>
      </c>
      <c r="D90" s="356">
        <f>ROUND('2項目別時系列'!D90*付加価値率!E12,0)</f>
        <v>17935</v>
      </c>
      <c r="E90" s="356">
        <f>ROUND('2項目別時系列'!E90*付加価値率!F12,0)</f>
        <v>16002</v>
      </c>
      <c r="F90" s="356">
        <f>ROUND('2項目別時系列'!F90*付加価値率!G12,0)</f>
        <v>17041</v>
      </c>
      <c r="G90" s="356">
        <f>ROUND('2項目別時系列'!G90*付加価値率!H12,0)</f>
        <v>16425</v>
      </c>
      <c r="H90" s="356">
        <f>ROUND('2項目別時系列'!H90*付加価値率!I12,0)</f>
        <v>26389</v>
      </c>
      <c r="I90" s="356">
        <f>ROUND('2項目別時系列'!I90*付加価値率!J12,0)</f>
        <v>24733</v>
      </c>
      <c r="J90" s="356">
        <f>ROUND('2項目別時系列'!J90*付加価値率!K12,0)</f>
        <v>23100</v>
      </c>
      <c r="K90" s="356">
        <f>ROUND('2項目別時系列'!K90*付加価値率!L12,0)</f>
        <v>21408</v>
      </c>
      <c r="L90" s="356">
        <f>ROUND('2項目別時系列'!L90*付加価値率!M12,0)</f>
        <v>20268</v>
      </c>
      <c r="M90" s="356">
        <f>ROUND('2項目別時系列'!M90*付加価値率!N12,0)</f>
        <v>6608</v>
      </c>
      <c r="N90" s="356">
        <f>ROUND('2項目別時系列'!N90*付加価値率!O12,0)</f>
        <v>9415</v>
      </c>
      <c r="O90" s="356">
        <f>ROUND('2項目別時系列'!O90*付加価値率!P12,0)</f>
        <v>16378</v>
      </c>
      <c r="P90" s="516">
        <f t="shared" si="80"/>
        <v>74</v>
      </c>
    </row>
    <row r="91" spans="1:16" x14ac:dyDescent="0.15">
      <c r="A91" s="367"/>
      <c r="B91" s="367" t="s">
        <v>174</v>
      </c>
      <c r="C91" s="80">
        <f>ROUND('2項目別時系列'!C91*付加価値率!D15,0)</f>
        <v>13915</v>
      </c>
      <c r="D91" s="80">
        <f>ROUND('2項目別時系列'!D91*付加価値率!E15,0)</f>
        <v>15423</v>
      </c>
      <c r="E91" s="80">
        <f>ROUND('2項目別時系列'!E91*付加価値率!F15,0)</f>
        <v>12467</v>
      </c>
      <c r="F91" s="80">
        <f>ROUND('2項目別時系列'!F91*付加価値率!G15,0)</f>
        <v>14386</v>
      </c>
      <c r="G91" s="80">
        <f>ROUND('2項目別時系列'!G91*付加価値率!H15,0)</f>
        <v>13247</v>
      </c>
      <c r="H91" s="80">
        <f>ROUND('2項目別時系列'!H91*付加価値率!I15,0)</f>
        <v>19953</v>
      </c>
      <c r="I91" s="80">
        <f>ROUND('2項目別時系列'!I91*付加価値率!J15,0)</f>
        <v>18993</v>
      </c>
      <c r="J91" s="80">
        <f>ROUND('2項目別時系列'!J91*付加価値率!K15,0)</f>
        <v>18131</v>
      </c>
      <c r="K91" s="80">
        <f>ROUND('2項目別時系列'!K91*付加価値率!L15,0)</f>
        <v>18849</v>
      </c>
      <c r="L91" s="80">
        <f>ROUND('2項目別時系列'!L91*付加価値率!M15,0)</f>
        <v>24079</v>
      </c>
      <c r="M91" s="80">
        <f>ROUND('2項目別時系列'!M91*付加価値率!N15,0)</f>
        <v>7812</v>
      </c>
      <c r="N91" s="80">
        <f>ROUND('2項目別時系列'!N91*付加価値率!O15,0)</f>
        <v>11844</v>
      </c>
      <c r="O91" s="80">
        <f>ROUND('2項目別時系列'!O91*付加価値率!P15,0)</f>
        <v>22457</v>
      </c>
      <c r="P91" s="516">
        <f t="shared" si="80"/>
        <v>89.6</v>
      </c>
    </row>
    <row r="92" spans="1:16" x14ac:dyDescent="0.15">
      <c r="A92" s="366" t="s">
        <v>195</v>
      </c>
      <c r="B92" s="240" t="s">
        <v>440</v>
      </c>
      <c r="C92" s="101">
        <f>SUM(C93:C95)</f>
        <v>2369</v>
      </c>
      <c r="D92" s="101">
        <f t="shared" ref="D92:J92" si="101">SUM(D93:D95)</f>
        <v>2495</v>
      </c>
      <c r="E92" s="101">
        <f t="shared" si="101"/>
        <v>2343</v>
      </c>
      <c r="F92" s="101">
        <f t="shared" si="101"/>
        <v>2210</v>
      </c>
      <c r="G92" s="101">
        <f t="shared" si="101"/>
        <v>1921</v>
      </c>
      <c r="H92" s="101">
        <f t="shared" si="101"/>
        <v>2193</v>
      </c>
      <c r="I92" s="101">
        <f t="shared" si="101"/>
        <v>2409</v>
      </c>
      <c r="J92" s="101">
        <f t="shared" si="101"/>
        <v>2747</v>
      </c>
      <c r="K92" s="101">
        <f t="shared" ref="K92:L92" si="102">SUM(K93:K95)</f>
        <v>2888</v>
      </c>
      <c r="L92" s="101">
        <f t="shared" si="102"/>
        <v>2992</v>
      </c>
      <c r="M92" s="101">
        <f t="shared" ref="M92:N92" si="103">SUM(M93:M95)</f>
        <v>2432</v>
      </c>
      <c r="N92" s="101">
        <f t="shared" si="103"/>
        <v>3004</v>
      </c>
      <c r="O92" s="101">
        <f t="shared" ref="O92" si="104">SUM(O93:O95)</f>
        <v>3245</v>
      </c>
      <c r="P92" s="515">
        <f t="shared" si="80"/>
        <v>8</v>
      </c>
    </row>
    <row r="93" spans="1:16" x14ac:dyDescent="0.15">
      <c r="A93" s="366"/>
      <c r="B93" s="368" t="s">
        <v>172</v>
      </c>
      <c r="C93" s="356">
        <f>ROUND('2項目別時系列'!C93*付加価値率!D13,0)</f>
        <v>139</v>
      </c>
      <c r="D93" s="356">
        <f>ROUND('2項目別時系列'!D93*付加価値率!E13,0)</f>
        <v>145</v>
      </c>
      <c r="E93" s="356">
        <f>ROUND('2項目別時系列'!E93*付加価値率!F13,0)</f>
        <v>164</v>
      </c>
      <c r="F93" s="356">
        <f>ROUND('2項目別時系列'!F93*付加価値率!G13,0)</f>
        <v>160</v>
      </c>
      <c r="G93" s="356">
        <f>ROUND('2項目別時系列'!G93*付加価値率!H13,0)</f>
        <v>123</v>
      </c>
      <c r="H93" s="356">
        <f>ROUND('2項目別時系列'!H93*付加価値率!I13,0)</f>
        <v>171</v>
      </c>
      <c r="I93" s="356">
        <f>ROUND('2項目別時系列'!I93*付加価値率!J13,0)</f>
        <v>224</v>
      </c>
      <c r="J93" s="356">
        <f>ROUND('2項目別時系列'!J93*付加価値率!K13,0)</f>
        <v>257</v>
      </c>
      <c r="K93" s="356">
        <f>ROUND('2項目別時系列'!K93*付加価値率!L13,0)</f>
        <v>249</v>
      </c>
      <c r="L93" s="356">
        <f>ROUND('2項目別時系列'!L93*付加価値率!M13,0)</f>
        <v>155</v>
      </c>
      <c r="M93" s="356">
        <f>ROUND('2項目別時系列'!M93*付加価値率!N13,0)</f>
        <v>159</v>
      </c>
      <c r="N93" s="356">
        <f>ROUND('2項目別時系列'!N93*付加価値率!O13,0)</f>
        <v>164</v>
      </c>
      <c r="O93" s="356">
        <f>ROUND('2項目別時系列'!O93*付加価値率!P13,0)</f>
        <v>158</v>
      </c>
      <c r="P93" s="516">
        <f t="shared" si="80"/>
        <v>-3.7</v>
      </c>
    </row>
    <row r="94" spans="1:16" x14ac:dyDescent="0.15">
      <c r="A94" s="366"/>
      <c r="B94" s="368" t="s">
        <v>173</v>
      </c>
      <c r="C94" s="78">
        <f>ROUND('2項目別時系列'!C94*付加価値率!D12,0)</f>
        <v>1090</v>
      </c>
      <c r="D94" s="78">
        <f>ROUND('2項目別時系列'!D94*付加価値率!E12,0)</f>
        <v>1160</v>
      </c>
      <c r="E94" s="78">
        <f>ROUND('2項目別時系列'!E94*付加価値率!F12,0)</f>
        <v>1154</v>
      </c>
      <c r="F94" s="78">
        <f>ROUND('2項目別時系列'!F94*付加価値率!G12,0)</f>
        <v>1040</v>
      </c>
      <c r="G94" s="78">
        <f>ROUND('2項目別時系列'!G94*付加価値率!H12,0)</f>
        <v>987</v>
      </c>
      <c r="H94" s="78">
        <f>ROUND('2項目別時系列'!H94*付加価値率!I12,0)</f>
        <v>1105</v>
      </c>
      <c r="I94" s="78">
        <f>ROUND('2項目別時系列'!I94*付加価値率!J12,0)</f>
        <v>1202</v>
      </c>
      <c r="J94" s="78">
        <f>ROUND('2項目別時系列'!J94*付加価値率!K12,0)</f>
        <v>1362</v>
      </c>
      <c r="K94" s="78">
        <f>ROUND('2項目別時系列'!K94*付加価値率!L12,0)</f>
        <v>1273</v>
      </c>
      <c r="L94" s="78">
        <f>ROUND('2項目別時系列'!L94*付加価値率!M12,0)</f>
        <v>1161</v>
      </c>
      <c r="M94" s="78">
        <f>ROUND('2項目別時系列'!M94*付加価値率!N12,0)</f>
        <v>940</v>
      </c>
      <c r="N94" s="78">
        <f>ROUND('2項目別時系列'!N94*付加価値率!O12,0)</f>
        <v>1098</v>
      </c>
      <c r="O94" s="78">
        <f>ROUND('2項目別時系列'!O94*付加価値率!P12,0)</f>
        <v>1099</v>
      </c>
      <c r="P94" s="516">
        <f t="shared" si="80"/>
        <v>0.1</v>
      </c>
    </row>
    <row r="95" spans="1:16" x14ac:dyDescent="0.15">
      <c r="A95" s="367"/>
      <c r="B95" s="368" t="s">
        <v>174</v>
      </c>
      <c r="C95" s="80">
        <f>ROUND('2項目別時系列'!C95*付加価値率!D15,0)</f>
        <v>1140</v>
      </c>
      <c r="D95" s="80">
        <f>ROUND('2項目別時系列'!D95*付加価値率!E15,0)</f>
        <v>1190</v>
      </c>
      <c r="E95" s="80">
        <f>ROUND('2項目別時系列'!E95*付加価値率!F15,0)</f>
        <v>1025</v>
      </c>
      <c r="F95" s="80">
        <f>ROUND('2項目別時系列'!F95*付加価値率!G15,0)</f>
        <v>1010</v>
      </c>
      <c r="G95" s="80">
        <f>ROUND('2項目別時系列'!G95*付加価値率!H15,0)</f>
        <v>811</v>
      </c>
      <c r="H95" s="80">
        <f>ROUND('2項目別時系列'!H95*付加価値率!I15,0)</f>
        <v>917</v>
      </c>
      <c r="I95" s="80">
        <f>ROUND('2項目別時系列'!I95*付加価値率!J15,0)</f>
        <v>983</v>
      </c>
      <c r="J95" s="80">
        <f>ROUND('2項目別時系列'!J95*付加価値率!K15,0)</f>
        <v>1128</v>
      </c>
      <c r="K95" s="80">
        <f>ROUND('2項目別時系列'!K95*付加価値率!L15,0)</f>
        <v>1366</v>
      </c>
      <c r="L95" s="80">
        <f>ROUND('2項目別時系列'!L95*付加価値率!M15,0)</f>
        <v>1676</v>
      </c>
      <c r="M95" s="80">
        <f>ROUND('2項目別時系列'!M95*付加価値率!N15,0)</f>
        <v>1333</v>
      </c>
      <c r="N95" s="80">
        <f>ROUND('2項目別時系列'!N95*付加価値率!O15,0)</f>
        <v>1742</v>
      </c>
      <c r="O95" s="80">
        <f>ROUND('2項目別時系列'!O95*付加価値率!P15,0)</f>
        <v>1988</v>
      </c>
      <c r="P95" s="517">
        <f t="shared" si="80"/>
        <v>14.1</v>
      </c>
    </row>
    <row r="96" spans="1:16" x14ac:dyDescent="0.15">
      <c r="A96" s="366" t="s">
        <v>196</v>
      </c>
      <c r="B96" s="240" t="s">
        <v>440</v>
      </c>
      <c r="C96" s="101">
        <f>SUM(C97:C99)</f>
        <v>627</v>
      </c>
      <c r="D96" s="101">
        <f t="shared" ref="D96:J96" si="105">SUM(D97:D99)</f>
        <v>654</v>
      </c>
      <c r="E96" s="101">
        <f t="shared" si="105"/>
        <v>524</v>
      </c>
      <c r="F96" s="101">
        <f t="shared" si="105"/>
        <v>432</v>
      </c>
      <c r="G96" s="101">
        <f t="shared" si="105"/>
        <v>253</v>
      </c>
      <c r="H96" s="101">
        <f t="shared" si="105"/>
        <v>336</v>
      </c>
      <c r="I96" s="101">
        <f t="shared" si="105"/>
        <v>549</v>
      </c>
      <c r="J96" s="101">
        <f t="shared" si="105"/>
        <v>509</v>
      </c>
      <c r="K96" s="101">
        <f t="shared" ref="K96:L96" si="106">SUM(K97:K99)</f>
        <v>422</v>
      </c>
      <c r="L96" s="101">
        <f t="shared" si="106"/>
        <v>494</v>
      </c>
      <c r="M96" s="101">
        <f t="shared" ref="M96:N96" si="107">SUM(M97:M99)</f>
        <v>294</v>
      </c>
      <c r="N96" s="101">
        <f t="shared" si="107"/>
        <v>390</v>
      </c>
      <c r="O96" s="101">
        <f t="shared" ref="O96" si="108">SUM(O97:O99)</f>
        <v>445</v>
      </c>
      <c r="P96" s="516">
        <f t="shared" si="80"/>
        <v>14.1</v>
      </c>
    </row>
    <row r="97" spans="1:16" x14ac:dyDescent="0.15">
      <c r="A97" s="366"/>
      <c r="B97" s="368" t="s">
        <v>172</v>
      </c>
      <c r="C97" s="356">
        <f>ROUND('2項目別時系列'!C97*付加価値率!D13,0)</f>
        <v>10</v>
      </c>
      <c r="D97" s="356">
        <f>ROUND('2項目別時系列'!D97*付加価値率!E13,0)</f>
        <v>13</v>
      </c>
      <c r="E97" s="356">
        <f>ROUND('2項目別時系列'!E97*付加価値率!F13,0)</f>
        <v>4</v>
      </c>
      <c r="F97" s="356">
        <f>ROUND('2項目別時系列'!F97*付加価値率!G13,0)</f>
        <v>11</v>
      </c>
      <c r="G97" s="356">
        <f>ROUND('2項目別時系列'!G97*付加価値率!H13,0)</f>
        <v>7</v>
      </c>
      <c r="H97" s="356">
        <f>ROUND('2項目別時系列'!H97*付加価値率!I13,0)</f>
        <v>9</v>
      </c>
      <c r="I97" s="356">
        <f>ROUND('2項目別時系列'!I97*付加価値率!J13,0)</f>
        <v>11</v>
      </c>
      <c r="J97" s="356">
        <f>ROUND('2項目別時系列'!J97*付加価値率!K13,0)</f>
        <v>13</v>
      </c>
      <c r="K97" s="356">
        <f>ROUND('2項目別時系列'!K97*付加価値率!L13,0)</f>
        <v>12</v>
      </c>
      <c r="L97" s="356">
        <f>ROUND('2項目別時系列'!L97*付加価値率!M13,0)</f>
        <v>9</v>
      </c>
      <c r="M97" s="356">
        <f>ROUND('2項目別時系列'!M97*付加価値率!N13,0)</f>
        <v>7</v>
      </c>
      <c r="N97" s="356">
        <f>ROUND('2項目別時系列'!N97*付加価値率!O13,0)</f>
        <v>7</v>
      </c>
      <c r="O97" s="356">
        <f>ROUND('2項目別時系列'!O97*付加価値率!P13,0)</f>
        <v>8</v>
      </c>
      <c r="P97" s="516">
        <f t="shared" si="80"/>
        <v>14.3</v>
      </c>
    </row>
    <row r="98" spans="1:16" x14ac:dyDescent="0.15">
      <c r="A98" s="366"/>
      <c r="B98" s="368" t="s">
        <v>173</v>
      </c>
      <c r="C98" s="356">
        <f>ROUND('2項目別時系列'!C98*付加価値率!D12,0)</f>
        <v>295</v>
      </c>
      <c r="D98" s="356">
        <f>ROUND('2項目別時系列'!D98*付加価値率!E12,0)</f>
        <v>311</v>
      </c>
      <c r="E98" s="356">
        <f>ROUND('2項目別時系列'!E98*付加価値率!F12,0)</f>
        <v>269</v>
      </c>
      <c r="F98" s="356">
        <f>ROUND('2項目別時系列'!F98*付加価値率!G12,0)</f>
        <v>208</v>
      </c>
      <c r="G98" s="356">
        <f>ROUND('2項目別時系列'!G98*付加価値率!H12,0)</f>
        <v>128</v>
      </c>
      <c r="H98" s="356">
        <f>ROUND('2項目別時系列'!H98*付加価値率!I12,0)</f>
        <v>170</v>
      </c>
      <c r="I98" s="356">
        <f>ROUND('2項目別時系列'!I98*付加価値率!J12,0)</f>
        <v>276</v>
      </c>
      <c r="J98" s="356">
        <f>ROUND('2項目別時系列'!J98*付加価値率!K12,0)</f>
        <v>254</v>
      </c>
      <c r="K98" s="356">
        <f>ROUND('2項目別時系列'!K98*付加価値率!L12,0)</f>
        <v>184</v>
      </c>
      <c r="L98" s="356">
        <f>ROUND('2項目別時系列'!L98*付加価値率!M12,0)</f>
        <v>186</v>
      </c>
      <c r="M98" s="356">
        <f>ROUND('2項目別時系列'!M98*付加価値率!N12,0)</f>
        <v>107</v>
      </c>
      <c r="N98" s="356">
        <f>ROUND('2項目別時系列'!N98*付加価値率!O12,0)</f>
        <v>132</v>
      </c>
      <c r="O98" s="356">
        <f>ROUND('2項目別時系列'!O98*付加価値率!P12,0)</f>
        <v>140</v>
      </c>
      <c r="P98" s="516">
        <f t="shared" si="80"/>
        <v>6.1</v>
      </c>
    </row>
    <row r="99" spans="1:16" x14ac:dyDescent="0.15">
      <c r="A99" s="367"/>
      <c r="B99" s="369" t="s">
        <v>174</v>
      </c>
      <c r="C99" s="80">
        <f>ROUND('2項目別時系列'!C99*付加価値率!D15,0)</f>
        <v>322</v>
      </c>
      <c r="D99" s="80">
        <f>ROUND('2項目別時系列'!D99*付加価値率!E15,0)</f>
        <v>330</v>
      </c>
      <c r="E99" s="80">
        <f>ROUND('2項目別時系列'!E99*付加価値率!F15,0)</f>
        <v>251</v>
      </c>
      <c r="F99" s="80">
        <f>ROUND('2項目別時系列'!F99*付加価値率!G15,0)</f>
        <v>213</v>
      </c>
      <c r="G99" s="80">
        <f>ROUND('2項目別時系列'!G99*付加価値率!H15,0)</f>
        <v>118</v>
      </c>
      <c r="H99" s="80">
        <f>ROUND('2項目別時系列'!H99*付加価値率!I15,0)</f>
        <v>157</v>
      </c>
      <c r="I99" s="80">
        <f>ROUND('2項目別時系列'!I99*付加価値率!J15,0)</f>
        <v>262</v>
      </c>
      <c r="J99" s="80">
        <f>ROUND('2項目別時系列'!J99*付加価値率!K15,0)</f>
        <v>242</v>
      </c>
      <c r="K99" s="80">
        <f>ROUND('2項目別時系列'!K99*付加価値率!L15,0)</f>
        <v>226</v>
      </c>
      <c r="L99" s="80">
        <f>ROUND('2項目別時系列'!L99*付加価値率!M15,0)</f>
        <v>299</v>
      </c>
      <c r="M99" s="80">
        <f>ROUND('2項目別時系列'!M99*付加価値率!N15,0)</f>
        <v>180</v>
      </c>
      <c r="N99" s="80">
        <f>ROUND('2項目別時系列'!N99*付加価値率!O15,0)</f>
        <v>251</v>
      </c>
      <c r="O99" s="80">
        <f>ROUND('2項目別時系列'!O99*付加価値率!P15,0)</f>
        <v>297</v>
      </c>
      <c r="P99" s="516">
        <f t="shared" si="80"/>
        <v>18.3</v>
      </c>
    </row>
    <row r="100" spans="1:16" x14ac:dyDescent="0.15">
      <c r="A100" s="366" t="s">
        <v>268</v>
      </c>
      <c r="B100" s="240" t="s">
        <v>440</v>
      </c>
      <c r="C100" s="101">
        <f>SUM(C101:C103)</f>
        <v>914</v>
      </c>
      <c r="D100" s="101">
        <f t="shared" ref="D100:J100" si="109">SUM(D101:D103)</f>
        <v>917</v>
      </c>
      <c r="E100" s="101">
        <f t="shared" si="109"/>
        <v>854</v>
      </c>
      <c r="F100" s="101">
        <f t="shared" si="109"/>
        <v>904</v>
      </c>
      <c r="G100" s="101">
        <f t="shared" si="109"/>
        <v>944</v>
      </c>
      <c r="H100" s="101">
        <f t="shared" si="109"/>
        <v>1001</v>
      </c>
      <c r="I100" s="101">
        <f t="shared" si="109"/>
        <v>1362</v>
      </c>
      <c r="J100" s="101">
        <f t="shared" si="109"/>
        <v>1335</v>
      </c>
      <c r="K100" s="101">
        <f t="shared" ref="K100:L100" si="110">SUM(K101:K103)</f>
        <v>1328</v>
      </c>
      <c r="L100" s="101">
        <f t="shared" si="110"/>
        <v>1625</v>
      </c>
      <c r="M100" s="101">
        <f t="shared" ref="M100:N100" si="111">SUM(M101:M103)</f>
        <v>1334</v>
      </c>
      <c r="N100" s="101">
        <f t="shared" si="111"/>
        <v>1829</v>
      </c>
      <c r="O100" s="101">
        <f t="shared" ref="O100" si="112">SUM(O101:O103)</f>
        <v>2334</v>
      </c>
      <c r="P100" s="515">
        <f t="shared" si="80"/>
        <v>27.6</v>
      </c>
    </row>
    <row r="101" spans="1:16" x14ac:dyDescent="0.15">
      <c r="A101" s="366"/>
      <c r="B101" s="366" t="s">
        <v>172</v>
      </c>
      <c r="C101" s="356">
        <f>ROUND('2項目別時系列'!C101*付加価値率!D13,0)</f>
        <v>17</v>
      </c>
      <c r="D101" s="356">
        <f>ROUND('2項目別時系列'!D101*付加価値率!E13,0)</f>
        <v>17</v>
      </c>
      <c r="E101" s="356">
        <f>ROUND('2項目別時系列'!E101*付加価値率!F13,0)</f>
        <v>17</v>
      </c>
      <c r="F101" s="356">
        <f>ROUND('2項目別時系列'!F101*付加価値率!G13,0)</f>
        <v>20</v>
      </c>
      <c r="G101" s="356">
        <f>ROUND('2項目別時系列'!G101*付加価値率!H13,0)</f>
        <v>14</v>
      </c>
      <c r="H101" s="356">
        <f>ROUND('2項目別時系列'!H101*付加価値率!I13,0)</f>
        <v>16</v>
      </c>
      <c r="I101" s="356">
        <f>ROUND('2項目別時系列'!I101*付加価値率!J13,0)</f>
        <v>20</v>
      </c>
      <c r="J101" s="356">
        <f>ROUND('2項目別時系列'!J101*付加価値率!K13,0)</f>
        <v>23</v>
      </c>
      <c r="K101" s="356">
        <f>ROUND('2項目別時系列'!K101*付加価値率!L13,0)</f>
        <v>26</v>
      </c>
      <c r="L101" s="356">
        <f>ROUND('2項目別時系列'!L101*付加価値率!M13,0)</f>
        <v>24</v>
      </c>
      <c r="M101" s="356">
        <f>ROUND('2項目別時系列'!M101*付加価値率!N13,0)</f>
        <v>20</v>
      </c>
      <c r="N101" s="356">
        <f>ROUND('2項目別時系列'!N101*付加価値率!O13,0)</f>
        <v>18</v>
      </c>
      <c r="O101" s="356">
        <f>ROUND('2項目別時系列'!O101*付加価値率!P13,0)</f>
        <v>15</v>
      </c>
      <c r="P101" s="516">
        <f t="shared" si="80"/>
        <v>-16.7</v>
      </c>
    </row>
    <row r="102" spans="1:16" x14ac:dyDescent="0.15">
      <c r="A102" s="366"/>
      <c r="B102" s="366" t="s">
        <v>173</v>
      </c>
      <c r="C102" s="356">
        <f>ROUND('2項目別時系列'!C102*付加価値率!D12,0)</f>
        <v>430</v>
      </c>
      <c r="D102" s="356">
        <f>ROUND('2項目別時系列'!D102*付加価値率!E12,0)</f>
        <v>437</v>
      </c>
      <c r="E102" s="356">
        <f>ROUND('2項目別時系列'!E102*付加価値率!F12,0)</f>
        <v>436</v>
      </c>
      <c r="F102" s="356">
        <f>ROUND('2項目別時系列'!F102*付加価値率!G12,0)</f>
        <v>437</v>
      </c>
      <c r="G102" s="356">
        <f>ROUND('2項目別時系列'!G102*付加価値率!H12,0)</f>
        <v>481</v>
      </c>
      <c r="H102" s="356">
        <f>ROUND('2項目別時系列'!H102*付加価値率!I12,0)</f>
        <v>511</v>
      </c>
      <c r="I102" s="356">
        <f>ROUND('2項目別時系列'!I102*付加価値率!J12,0)</f>
        <v>690</v>
      </c>
      <c r="J102" s="356">
        <f>ROUND('2項目別時系列'!J102*付加価値率!K12,0)</f>
        <v>671</v>
      </c>
      <c r="K102" s="356">
        <f>ROUND('2項目別時系列'!K102*付加価値率!L12,0)</f>
        <v>581</v>
      </c>
      <c r="L102" s="356">
        <f>ROUND('2項目別時系列'!L102*付加価値率!M12,0)</f>
        <v>612</v>
      </c>
      <c r="M102" s="356">
        <f>ROUND('2項目別時系列'!M102*付加価値率!N12,0)</f>
        <v>470</v>
      </c>
      <c r="N102" s="356">
        <f>ROUND('2項目別時系列'!N102*付加価値率!O12,0)</f>
        <v>607</v>
      </c>
      <c r="O102" s="356">
        <f>ROUND('2項目別時系列'!O102*付加価値率!P12,0)</f>
        <v>699</v>
      </c>
      <c r="P102" s="516">
        <f t="shared" si="80"/>
        <v>15.2</v>
      </c>
    </row>
    <row r="103" spans="1:16" x14ac:dyDescent="0.15">
      <c r="A103" s="366" t="s">
        <v>171</v>
      </c>
      <c r="B103" s="367" t="s">
        <v>174</v>
      </c>
      <c r="C103" s="356">
        <f>ROUND('2項目別時系列'!C103*付加価値率!D15,0)</f>
        <v>467</v>
      </c>
      <c r="D103" s="356">
        <f>ROUND('2項目別時系列'!D103*付加価値率!E15,0)</f>
        <v>463</v>
      </c>
      <c r="E103" s="356">
        <f>ROUND('2項目別時系列'!E103*付加価値率!F15,0)</f>
        <v>401</v>
      </c>
      <c r="F103" s="356">
        <f>ROUND('2項目別時系列'!F103*付加価値率!G15,0)</f>
        <v>447</v>
      </c>
      <c r="G103" s="356">
        <f>ROUND('2項目別時系列'!G103*付加価値率!H15,0)</f>
        <v>449</v>
      </c>
      <c r="H103" s="356">
        <f>ROUND('2項目別時系列'!H103*付加価値率!I15,0)</f>
        <v>474</v>
      </c>
      <c r="I103" s="356">
        <f>ROUND('2項目別時系列'!I103*付加価値率!J15,0)</f>
        <v>652</v>
      </c>
      <c r="J103" s="356">
        <f>ROUND('2項目別時系列'!J103*付加価値率!K15,0)</f>
        <v>641</v>
      </c>
      <c r="K103" s="356">
        <f>ROUND('2項目別時系列'!K103*付加価値率!L15,0)</f>
        <v>721</v>
      </c>
      <c r="L103" s="356">
        <f>ROUND('2項目別時系列'!L103*付加価値率!M15,0)</f>
        <v>989</v>
      </c>
      <c r="M103" s="356">
        <f>ROUND('2項目別時系列'!M103*付加価値率!N15,0)</f>
        <v>844</v>
      </c>
      <c r="N103" s="356">
        <f>ROUND('2項目別時系列'!N103*付加価値率!O15,0)</f>
        <v>1204</v>
      </c>
      <c r="O103" s="356">
        <f>ROUND('2項目別時系列'!O103*付加価値率!P15,0)</f>
        <v>1620</v>
      </c>
      <c r="P103" s="517">
        <f t="shared" si="80"/>
        <v>34.6</v>
      </c>
    </row>
    <row r="104" spans="1:16" x14ac:dyDescent="0.15">
      <c r="A104" s="365" t="s">
        <v>143</v>
      </c>
      <c r="B104" s="240" t="s">
        <v>440</v>
      </c>
      <c r="C104" s="98">
        <f>SUM(C105:C107)</f>
        <v>3455</v>
      </c>
      <c r="D104" s="98">
        <f t="shared" ref="D104:J104" si="113">SUM(D105:D107)</f>
        <v>3179</v>
      </c>
      <c r="E104" s="98">
        <f t="shared" si="113"/>
        <v>3389</v>
      </c>
      <c r="F104" s="98">
        <f t="shared" si="113"/>
        <v>3353</v>
      </c>
      <c r="G104" s="98">
        <f t="shared" si="113"/>
        <v>3156</v>
      </c>
      <c r="H104" s="98">
        <f t="shared" si="113"/>
        <v>3287</v>
      </c>
      <c r="I104" s="98">
        <f t="shared" si="113"/>
        <v>3621</v>
      </c>
      <c r="J104" s="98">
        <f t="shared" si="113"/>
        <v>3982</v>
      </c>
      <c r="K104" s="98">
        <f t="shared" ref="K104:L104" si="114">SUM(K105:K107)</f>
        <v>3871</v>
      </c>
      <c r="L104" s="98">
        <f t="shared" si="114"/>
        <v>4358</v>
      </c>
      <c r="M104" s="98">
        <f t="shared" ref="M104:N104" si="115">SUM(M105:M107)</f>
        <v>2760</v>
      </c>
      <c r="N104" s="98">
        <f t="shared" si="115"/>
        <v>3008</v>
      </c>
      <c r="O104" s="98">
        <f t="shared" ref="O104" si="116">SUM(O105:O107)</f>
        <v>3273</v>
      </c>
      <c r="P104" s="516">
        <f t="shared" si="80"/>
        <v>8.8000000000000007</v>
      </c>
    </row>
    <row r="105" spans="1:16" x14ac:dyDescent="0.15">
      <c r="A105" s="366"/>
      <c r="B105" s="368" t="s">
        <v>172</v>
      </c>
      <c r="C105" s="78">
        <f>ROUND('2項目別時系列'!C105*付加価値率!D13,0)</f>
        <v>363</v>
      </c>
      <c r="D105" s="78">
        <f>ROUND('2項目別時系列'!D105*付加価値率!E13,0)</f>
        <v>422</v>
      </c>
      <c r="E105" s="78">
        <f>ROUND('2項目別時系列'!E105*付加価値率!F13,0)</f>
        <v>453</v>
      </c>
      <c r="F105" s="78">
        <f>ROUND('2項目別時系列'!F105*付加価値率!G13,0)</f>
        <v>445</v>
      </c>
      <c r="G105" s="78">
        <f>ROUND('2項目別時系列'!G105*付加価値率!H13,0)</f>
        <v>440</v>
      </c>
      <c r="H105" s="78">
        <f>ROUND('2項目別時系列'!H105*付加価値率!I13,0)</f>
        <v>503</v>
      </c>
      <c r="I105" s="78">
        <f>ROUND('2項目別時系列'!I105*付加価値率!J13,0)</f>
        <v>604</v>
      </c>
      <c r="J105" s="78">
        <f>ROUND('2項目別時系列'!J105*付加価値率!K13,0)</f>
        <v>759</v>
      </c>
      <c r="K105" s="78">
        <f>ROUND('2項目別時系列'!K105*付加価値率!L13,0)</f>
        <v>781</v>
      </c>
      <c r="L105" s="78">
        <f>ROUND('2項目別時系列'!L105*付加価値率!M13,0)</f>
        <v>727</v>
      </c>
      <c r="M105" s="78">
        <f>ROUND('2項目別時系列'!M105*付加価値率!N13,0)</f>
        <v>537</v>
      </c>
      <c r="N105" s="78">
        <f>ROUND('2項目別時系列'!N105*付加価値率!O13,0)</f>
        <v>500</v>
      </c>
      <c r="O105" s="78">
        <f>ROUND('2項目別時系列'!O105*付加価値率!P13,0)</f>
        <v>500</v>
      </c>
      <c r="P105" s="516">
        <f t="shared" si="80"/>
        <v>0</v>
      </c>
    </row>
    <row r="106" spans="1:16" x14ac:dyDescent="0.15">
      <c r="A106" s="366"/>
      <c r="B106" s="368" t="s">
        <v>173</v>
      </c>
      <c r="C106" s="78">
        <f>ROUND('2項目別時系列'!C106*付加価値率!D12,0)</f>
        <v>1748</v>
      </c>
      <c r="D106" s="78">
        <f>ROUND('2項目別時系列'!D106*付加価値率!E12,0)</f>
        <v>1634</v>
      </c>
      <c r="E106" s="78">
        <f>ROUND('2項目別時系列'!E106*付加価値率!F12,0)</f>
        <v>1767</v>
      </c>
      <c r="F106" s="78">
        <f>ROUND('2項目別時系列'!F106*付加価値率!G12,0)</f>
        <v>1708</v>
      </c>
      <c r="G106" s="78">
        <f>ROUND('2項目別時系列'!G106*付加価値率!H12,0)</f>
        <v>1564</v>
      </c>
      <c r="H106" s="78">
        <f>ROUND('2項目別時系列'!H106*付加価値率!I12,0)</f>
        <v>1662</v>
      </c>
      <c r="I106" s="78">
        <f>ROUND('2項目別時系列'!I106*付加価値率!J12,0)</f>
        <v>1780</v>
      </c>
      <c r="J106" s="78">
        <f>ROUND('2項目別時系列'!J106*付加価値率!K12,0)</f>
        <v>1911</v>
      </c>
      <c r="K106" s="78">
        <f>ROUND('2項目別時系列'!K106*付加価値率!L12,0)</f>
        <v>1766</v>
      </c>
      <c r="L106" s="78">
        <f>ROUND('2項目別時系列'!L106*付加価値率!M12,0)</f>
        <v>1850</v>
      </c>
      <c r="M106" s="78">
        <f>ROUND('2項目別時系列'!M106*付加価値率!N12,0)</f>
        <v>1152</v>
      </c>
      <c r="N106" s="78">
        <f>ROUND('2項目別時系列'!N106*付加価値率!O12,0)</f>
        <v>1260</v>
      </c>
      <c r="O106" s="78">
        <f>ROUND('2項目別時系列'!O106*付加価値率!P12,0)</f>
        <v>1329</v>
      </c>
      <c r="P106" s="516">
        <f t="shared" si="80"/>
        <v>5.5</v>
      </c>
    </row>
    <row r="107" spans="1:16" x14ac:dyDescent="0.15">
      <c r="A107" s="367"/>
      <c r="B107" s="368" t="s">
        <v>174</v>
      </c>
      <c r="C107" s="80">
        <f>ROUND('2項目別時系列'!C107*付加価値率!D15,0)</f>
        <v>1344</v>
      </c>
      <c r="D107" s="80">
        <f>ROUND('2項目別時系列'!D107*付加価値率!E15,0)</f>
        <v>1123</v>
      </c>
      <c r="E107" s="80">
        <f>ROUND('2項目別時系列'!E107*付加価値率!F15,0)</f>
        <v>1169</v>
      </c>
      <c r="F107" s="80">
        <f>ROUND('2項目別時系列'!F107*付加価値率!G15,0)</f>
        <v>1200</v>
      </c>
      <c r="G107" s="80">
        <f>ROUND('2項目別時系列'!G107*付加価値率!H15,0)</f>
        <v>1152</v>
      </c>
      <c r="H107" s="80">
        <f>ROUND('2項目別時系列'!H107*付加価値率!I15,0)</f>
        <v>1122</v>
      </c>
      <c r="I107" s="80">
        <f>ROUND('2項目別時系列'!I107*付加価値率!J15,0)</f>
        <v>1237</v>
      </c>
      <c r="J107" s="80">
        <f>ROUND('2項目別時系列'!J107*付加価値率!K15,0)</f>
        <v>1312</v>
      </c>
      <c r="K107" s="80">
        <f>ROUND('2項目別時系列'!K107*付加価値率!L15,0)</f>
        <v>1324</v>
      </c>
      <c r="L107" s="80">
        <f>ROUND('2項目別時系列'!L107*付加価値率!M15,0)</f>
        <v>1781</v>
      </c>
      <c r="M107" s="80">
        <f>ROUND('2項目別時系列'!M107*付加価値率!N15,0)</f>
        <v>1071</v>
      </c>
      <c r="N107" s="80">
        <f>ROUND('2項目別時系列'!N107*付加価値率!O15,0)</f>
        <v>1248</v>
      </c>
      <c r="O107" s="80">
        <f>ROUND('2項目別時系列'!O107*付加価値率!P15,0)</f>
        <v>1444</v>
      </c>
      <c r="P107" s="516">
        <f t="shared" si="80"/>
        <v>15.7</v>
      </c>
    </row>
    <row r="108" spans="1:16" x14ac:dyDescent="0.15">
      <c r="A108" s="366" t="s">
        <v>145</v>
      </c>
      <c r="B108" s="240" t="s">
        <v>440</v>
      </c>
      <c r="C108" s="99">
        <f>SUM(C109:C111)</f>
        <v>6438</v>
      </c>
      <c r="D108" s="99">
        <f t="shared" ref="D108:J108" si="117">SUM(D109:D111)</f>
        <v>6002</v>
      </c>
      <c r="E108" s="99">
        <f t="shared" si="117"/>
        <v>5877</v>
      </c>
      <c r="F108" s="99">
        <f t="shared" si="117"/>
        <v>5900</v>
      </c>
      <c r="G108" s="99">
        <f t="shared" si="117"/>
        <v>5751</v>
      </c>
      <c r="H108" s="99">
        <f t="shared" si="117"/>
        <v>6316</v>
      </c>
      <c r="I108" s="99">
        <f t="shared" si="117"/>
        <v>7339</v>
      </c>
      <c r="J108" s="99">
        <f t="shared" si="117"/>
        <v>7512</v>
      </c>
      <c r="K108" s="99">
        <f t="shared" ref="K108:L108" si="118">SUM(K109:K111)</f>
        <v>6916</v>
      </c>
      <c r="L108" s="99">
        <f t="shared" si="118"/>
        <v>7857</v>
      </c>
      <c r="M108" s="99">
        <f t="shared" ref="M108:N108" si="119">SUM(M109:M111)</f>
        <v>3721</v>
      </c>
      <c r="N108" s="99">
        <f t="shared" si="119"/>
        <v>4956</v>
      </c>
      <c r="O108" s="99">
        <f t="shared" ref="O108" si="120">SUM(O109:O111)</f>
        <v>6832</v>
      </c>
      <c r="P108" s="515">
        <f t="shared" si="80"/>
        <v>37.9</v>
      </c>
    </row>
    <row r="109" spans="1:16" x14ac:dyDescent="0.15">
      <c r="A109" s="366"/>
      <c r="B109" s="368" t="s">
        <v>172</v>
      </c>
      <c r="C109" s="78">
        <f>ROUND('2項目別時系列'!C109*付加価値率!D13,0)</f>
        <v>208</v>
      </c>
      <c r="D109" s="78">
        <f>ROUND('2項目別時系列'!D109*付加価値率!E13,0)</f>
        <v>128</v>
      </c>
      <c r="E109" s="78">
        <f>ROUND('2項目別時系列'!E109*付加価値率!F13,0)</f>
        <v>127</v>
      </c>
      <c r="F109" s="78">
        <f>ROUND('2項目別時系列'!F109*付加価値率!G13,0)</f>
        <v>111</v>
      </c>
      <c r="G109" s="78">
        <f>ROUND('2項目別時系列'!G109*付加価値率!H13,0)</f>
        <v>118</v>
      </c>
      <c r="H109" s="78">
        <f>ROUND('2項目別時系列'!H109*付加価値率!I13,0)</f>
        <v>153</v>
      </c>
      <c r="I109" s="78">
        <f>ROUND('2項目別時系列'!I109*付加価値率!J13,0)</f>
        <v>182</v>
      </c>
      <c r="J109" s="78">
        <f>ROUND('2項目別時系列'!J109*付加価値率!K13,0)</f>
        <v>267</v>
      </c>
      <c r="K109" s="78">
        <f>ROUND('2項目別時系列'!K109*付加価値率!L13,0)</f>
        <v>309</v>
      </c>
      <c r="L109" s="78">
        <f>ROUND('2項目別時系列'!L109*付加価値率!M13,0)</f>
        <v>243</v>
      </c>
      <c r="M109" s="78">
        <f>ROUND('2項目別時系列'!M109*付加価値率!N13,0)</f>
        <v>112</v>
      </c>
      <c r="N109" s="78">
        <f>ROUND('2項目別時系列'!N109*付加価値率!O13,0)</f>
        <v>111</v>
      </c>
      <c r="O109" s="78">
        <f>ROUND('2項目別時系列'!O109*付加価値率!P13,0)</f>
        <v>134</v>
      </c>
      <c r="P109" s="516">
        <f t="shared" si="80"/>
        <v>20.7</v>
      </c>
    </row>
    <row r="110" spans="1:16" x14ac:dyDescent="0.15">
      <c r="A110" s="366"/>
      <c r="B110" s="368" t="s">
        <v>173</v>
      </c>
      <c r="C110" s="78">
        <f>ROUND('2項目別時系列'!C110*付加価値率!D12,0)</f>
        <v>3261</v>
      </c>
      <c r="D110" s="78">
        <f>ROUND('2項目別時系列'!D110*付加価値率!E12,0)</f>
        <v>3092</v>
      </c>
      <c r="E110" s="78">
        <f>ROUND('2項目別時系列'!E110*付加価値率!F12,0)</f>
        <v>3152</v>
      </c>
      <c r="F110" s="78">
        <f>ROUND('2項目別時系列'!F110*付加価値率!G12,0)</f>
        <v>2996</v>
      </c>
      <c r="G110" s="78">
        <f>ROUND('2項目別時系列'!G110*付加価値率!H12,0)</f>
        <v>2879</v>
      </c>
      <c r="H110" s="78">
        <f>ROUND('2項目別時系列'!H110*付加価値率!I12,0)</f>
        <v>3333</v>
      </c>
      <c r="I110" s="78">
        <f>ROUND('2項目別時系列'!I110*付加価値率!J12,0)</f>
        <v>3772</v>
      </c>
      <c r="J110" s="78">
        <f>ROUND('2項目別時系列'!J110*付加価値率!K12,0)</f>
        <v>3745</v>
      </c>
      <c r="K110" s="78">
        <f>ROUND('2項目別時系列'!K110*付加価値率!L12,0)</f>
        <v>3161</v>
      </c>
      <c r="L110" s="78">
        <f>ROUND('2項目別時系列'!L110*付加価値率!M12,0)</f>
        <v>2926</v>
      </c>
      <c r="M110" s="78">
        <f>ROUND('2項目別時系列'!M110*付加価値率!N12,0)</f>
        <v>1293</v>
      </c>
      <c r="N110" s="78">
        <f>ROUND('2項目別時系列'!N110*付加価値率!O12,0)</f>
        <v>1712</v>
      </c>
      <c r="O110" s="78">
        <f>ROUND('2項目別時系列'!O110*付加価値率!P12,0)</f>
        <v>2192</v>
      </c>
      <c r="P110" s="516">
        <f t="shared" si="80"/>
        <v>28</v>
      </c>
    </row>
    <row r="111" spans="1:16" x14ac:dyDescent="0.15">
      <c r="A111" s="367"/>
      <c r="B111" s="369" t="s">
        <v>174</v>
      </c>
      <c r="C111" s="80">
        <f>ROUND('2項目別時系列'!C111*付加価値率!D15,0)</f>
        <v>2969</v>
      </c>
      <c r="D111" s="80">
        <f>ROUND('2項目別時系列'!D111*付加価値率!E15,0)</f>
        <v>2782</v>
      </c>
      <c r="E111" s="80">
        <f>ROUND('2項目別時系列'!E111*付加価値率!F15,0)</f>
        <v>2598</v>
      </c>
      <c r="F111" s="80">
        <f>ROUND('2項目別時系列'!F111*付加価値率!G15,0)</f>
        <v>2793</v>
      </c>
      <c r="G111" s="80">
        <f>ROUND('2項目別時系列'!G111*付加価値率!H15,0)</f>
        <v>2754</v>
      </c>
      <c r="H111" s="80">
        <f>ROUND('2項目別時系列'!H111*付加価値率!I15,0)</f>
        <v>2830</v>
      </c>
      <c r="I111" s="80">
        <f>ROUND('2項目別時系列'!I111*付加価値率!J15,0)</f>
        <v>3385</v>
      </c>
      <c r="J111" s="80">
        <f>ROUND('2項目別時系列'!J111*付加価値率!K15,0)</f>
        <v>3500</v>
      </c>
      <c r="K111" s="80">
        <f>ROUND('2項目別時系列'!K111*付加価値率!L15,0)</f>
        <v>3446</v>
      </c>
      <c r="L111" s="80">
        <f>ROUND('2項目別時系列'!L111*付加価値率!M15,0)</f>
        <v>4688</v>
      </c>
      <c r="M111" s="80">
        <f>ROUND('2項目別時系列'!M111*付加価値率!N15,0)</f>
        <v>2316</v>
      </c>
      <c r="N111" s="80">
        <f>ROUND('2項目別時系列'!N111*付加価値率!O15,0)</f>
        <v>3133</v>
      </c>
      <c r="O111" s="80">
        <f>ROUND('2項目別時系列'!O111*付加価値率!P15,0)</f>
        <v>4506</v>
      </c>
      <c r="P111" s="517">
        <f t="shared" si="80"/>
        <v>43.8</v>
      </c>
    </row>
    <row r="112" spans="1:16" x14ac:dyDescent="0.15">
      <c r="A112" s="366" t="s">
        <v>269</v>
      </c>
      <c r="B112" s="240" t="s">
        <v>440</v>
      </c>
      <c r="C112" s="99">
        <f>SUM(C113:C115)</f>
        <v>7021</v>
      </c>
      <c r="D112" s="99">
        <f t="shared" ref="D112:J112" si="121">SUM(D113:D115)</f>
        <v>6860</v>
      </c>
      <c r="E112" s="99">
        <f t="shared" si="121"/>
        <v>6932</v>
      </c>
      <c r="F112" s="99">
        <f t="shared" si="121"/>
        <v>6959</v>
      </c>
      <c r="G112" s="99">
        <f t="shared" si="121"/>
        <v>7048</v>
      </c>
      <c r="H112" s="99">
        <f t="shared" si="121"/>
        <v>8326</v>
      </c>
      <c r="I112" s="99">
        <f t="shared" si="121"/>
        <v>9087</v>
      </c>
      <c r="J112" s="99">
        <f t="shared" si="121"/>
        <v>9213</v>
      </c>
      <c r="K112" s="99">
        <f t="shared" ref="K112:L112" si="122">SUM(K113:K115)</f>
        <v>8664</v>
      </c>
      <c r="L112" s="99">
        <f t="shared" si="122"/>
        <v>10044</v>
      </c>
      <c r="M112" s="99">
        <f t="shared" ref="M112:N112" si="123">SUM(M113:M115)</f>
        <v>5147</v>
      </c>
      <c r="N112" s="99">
        <f t="shared" si="123"/>
        <v>6830</v>
      </c>
      <c r="O112" s="99">
        <f t="shared" ref="O112" si="124">SUM(O113:O115)</f>
        <v>8994</v>
      </c>
      <c r="P112" s="516">
        <f t="shared" si="80"/>
        <v>31.7</v>
      </c>
    </row>
    <row r="113" spans="1:16" x14ac:dyDescent="0.15">
      <c r="A113" s="366"/>
      <c r="B113" s="368" t="s">
        <v>172</v>
      </c>
      <c r="C113" s="78">
        <f>ROUND('2項目別時系列'!C113*付加価値率!D13,0)</f>
        <v>644</v>
      </c>
      <c r="D113" s="78">
        <f>ROUND('2項目別時系列'!D113*付加価値率!E13,0)</f>
        <v>726</v>
      </c>
      <c r="E113" s="78">
        <f>ROUND('2項目別時系列'!E113*付加価値率!F13,0)</f>
        <v>770</v>
      </c>
      <c r="F113" s="78">
        <f>ROUND('2項目別時系列'!F113*付加価値率!G13,0)</f>
        <v>791</v>
      </c>
      <c r="G113" s="78">
        <f>ROUND('2項目別時系列'!G113*付加価値率!H13,0)</f>
        <v>945</v>
      </c>
      <c r="H113" s="78">
        <f>ROUND('2項目別時系列'!H113*付加価値率!I13,0)</f>
        <v>1228</v>
      </c>
      <c r="I113" s="78">
        <f>ROUND('2項目別時系列'!I113*付加価値率!J13,0)</f>
        <v>1446</v>
      </c>
      <c r="J113" s="78">
        <f>ROUND('2項目別時系列'!J113*付加価値率!K13,0)</f>
        <v>1487</v>
      </c>
      <c r="K113" s="78">
        <f>ROUND('2項目別時系列'!K113*付加価値率!L13,0)</f>
        <v>1514</v>
      </c>
      <c r="L113" s="78">
        <f>ROUND('2項目別時系列'!L113*付加価値率!M13,0)</f>
        <v>1359</v>
      </c>
      <c r="M113" s="78">
        <f>ROUND('2項目別時系列'!M113*付加価値率!N13,0)</f>
        <v>830</v>
      </c>
      <c r="N113" s="78">
        <f>ROUND('2項目別時系列'!N113*付加価値率!O13,0)</f>
        <v>828</v>
      </c>
      <c r="O113" s="78">
        <f>ROUND('2項目別時系列'!O113*付加価値率!P13,0)</f>
        <v>984</v>
      </c>
      <c r="P113" s="516">
        <f t="shared" si="80"/>
        <v>18.8</v>
      </c>
    </row>
    <row r="114" spans="1:16" x14ac:dyDescent="0.15">
      <c r="A114" s="366"/>
      <c r="B114" s="368" t="s">
        <v>173</v>
      </c>
      <c r="C114" s="78">
        <f>ROUND('2項目別時系列'!C114*付加価値率!D12,0)</f>
        <v>3650</v>
      </c>
      <c r="D114" s="78">
        <f>ROUND('2項目別時系列'!D114*付加価値率!E12,0)</f>
        <v>3602</v>
      </c>
      <c r="E114" s="78">
        <f>ROUND('2項目別時系列'!E114*付加価値率!F12,0)</f>
        <v>3721</v>
      </c>
      <c r="F114" s="78">
        <f>ROUND('2項目別時系列'!F114*付加価値率!G12,0)</f>
        <v>3631</v>
      </c>
      <c r="G114" s="78">
        <f>ROUND('2項目別時系列'!G114*付加価値率!H12,0)</f>
        <v>3584</v>
      </c>
      <c r="H114" s="78">
        <f>ROUND('2項目別時系列'!H114*付加価値率!I12,0)</f>
        <v>4318</v>
      </c>
      <c r="I114" s="78">
        <f>ROUND('2項目別時系列'!I114*付加価値率!J12,0)</f>
        <v>4611</v>
      </c>
      <c r="J114" s="78">
        <f>ROUND('2項目別時系列'!J114*付加価値率!K12,0)</f>
        <v>4607</v>
      </c>
      <c r="K114" s="78">
        <f>ROUND('2項目別時系列'!K114*付加価値率!L12,0)</f>
        <v>4097</v>
      </c>
      <c r="L114" s="78">
        <f>ROUND('2項目別時系列'!L114*付加価値率!M12,0)</f>
        <v>4357</v>
      </c>
      <c r="M114" s="78">
        <f>ROUND('2項目別時系列'!M114*付加価値率!N12,0)</f>
        <v>2243</v>
      </c>
      <c r="N114" s="78">
        <f>ROUND('2項目別時系列'!N114*付加価値率!O12,0)</f>
        <v>2972</v>
      </c>
      <c r="O114" s="78">
        <f>ROUND('2項目別時系列'!O114*付加価値率!P12,0)</f>
        <v>4003</v>
      </c>
      <c r="P114" s="516">
        <f t="shared" si="80"/>
        <v>34.700000000000003</v>
      </c>
    </row>
    <row r="115" spans="1:16" x14ac:dyDescent="0.15">
      <c r="A115" s="367"/>
      <c r="B115" s="369" t="s">
        <v>174</v>
      </c>
      <c r="C115" s="80">
        <f>ROUND('2項目別時系列'!C115*付加価値率!D15,0)</f>
        <v>2727</v>
      </c>
      <c r="D115" s="80">
        <f>ROUND('2項目別時系列'!D115*付加価値率!E15,0)</f>
        <v>2532</v>
      </c>
      <c r="E115" s="80">
        <f>ROUND('2項目別時系列'!E115*付加価値率!F15,0)</f>
        <v>2441</v>
      </c>
      <c r="F115" s="80">
        <f>ROUND('2項目別時系列'!F115*付加価値率!G15,0)</f>
        <v>2537</v>
      </c>
      <c r="G115" s="80">
        <f>ROUND('2項目別時系列'!G115*付加価値率!H15,0)</f>
        <v>2519</v>
      </c>
      <c r="H115" s="80">
        <f>ROUND('2項目別時系列'!H115*付加価値率!I15,0)</f>
        <v>2780</v>
      </c>
      <c r="I115" s="80">
        <f>ROUND('2項目別時系列'!I115*付加価値率!J15,0)</f>
        <v>3030</v>
      </c>
      <c r="J115" s="80">
        <f>ROUND('2項目別時系列'!J115*付加価値率!K15,0)</f>
        <v>3119</v>
      </c>
      <c r="K115" s="80">
        <f>ROUND('2項目別時系列'!K115*付加価値率!L15,0)</f>
        <v>3053</v>
      </c>
      <c r="L115" s="80">
        <f>ROUND('2項目別時系列'!L115*付加価値率!M15,0)</f>
        <v>4328</v>
      </c>
      <c r="M115" s="80">
        <f>ROUND('2項目別時系列'!M115*付加価値率!N15,0)</f>
        <v>2074</v>
      </c>
      <c r="N115" s="80">
        <f>ROUND('2項目別時系列'!N115*付加価値率!O15,0)</f>
        <v>3030</v>
      </c>
      <c r="O115" s="80">
        <f>ROUND('2項目別時系列'!O115*付加価値率!P15,0)</f>
        <v>4007</v>
      </c>
      <c r="P115" s="516">
        <f t="shared" si="80"/>
        <v>32.200000000000003</v>
      </c>
    </row>
    <row r="116" spans="1:16" x14ac:dyDescent="0.15">
      <c r="A116" s="366" t="s">
        <v>144</v>
      </c>
      <c r="B116" s="240" t="s">
        <v>440</v>
      </c>
      <c r="C116" s="99">
        <f>SUM(C117:C119)</f>
        <v>4253</v>
      </c>
      <c r="D116" s="99">
        <f t="shared" ref="D116:J116" si="125">SUM(D117:D119)</f>
        <v>4188</v>
      </c>
      <c r="E116" s="99">
        <f t="shared" si="125"/>
        <v>4078</v>
      </c>
      <c r="F116" s="99">
        <f t="shared" si="125"/>
        <v>4305</v>
      </c>
      <c r="G116" s="99">
        <f t="shared" si="125"/>
        <v>3953</v>
      </c>
      <c r="H116" s="99">
        <f t="shared" si="125"/>
        <v>4528</v>
      </c>
      <c r="I116" s="99">
        <f t="shared" si="125"/>
        <v>4697</v>
      </c>
      <c r="J116" s="99">
        <f t="shared" si="125"/>
        <v>4337</v>
      </c>
      <c r="K116" s="99">
        <f t="shared" ref="K116:L116" si="126">SUM(K117:K119)</f>
        <v>4196</v>
      </c>
      <c r="L116" s="99">
        <f t="shared" si="126"/>
        <v>4624</v>
      </c>
      <c r="M116" s="99">
        <f t="shared" ref="M116:N116" si="127">SUM(M117:M119)</f>
        <v>3096</v>
      </c>
      <c r="N116" s="99">
        <f t="shared" si="127"/>
        <v>3765</v>
      </c>
      <c r="O116" s="99">
        <f t="shared" ref="O116" si="128">SUM(O117:O119)</f>
        <v>3993</v>
      </c>
      <c r="P116" s="515">
        <f t="shared" si="80"/>
        <v>6.1</v>
      </c>
    </row>
    <row r="117" spans="1:16" x14ac:dyDescent="0.15">
      <c r="A117" s="366"/>
      <c r="B117" s="366" t="s">
        <v>172</v>
      </c>
      <c r="C117" s="78">
        <f>ROUND('2項目別時系列'!C117*付加価値率!D13,0)</f>
        <v>136</v>
      </c>
      <c r="D117" s="78">
        <f>ROUND('2項目別時系列'!D117*付加価値率!E13,0)</f>
        <v>141</v>
      </c>
      <c r="E117" s="78">
        <f>ROUND('2項目別時系列'!E117*付加価値率!F13,0)</f>
        <v>144</v>
      </c>
      <c r="F117" s="78">
        <f>ROUND('2項目別時系列'!F117*付加価値率!G13,0)</f>
        <v>153</v>
      </c>
      <c r="G117" s="78">
        <f>ROUND('2項目別時系列'!G117*付加価値率!H13,0)</f>
        <v>159</v>
      </c>
      <c r="H117" s="78">
        <f>ROUND('2項目別時系列'!H117*付加価値率!I13,0)</f>
        <v>202</v>
      </c>
      <c r="I117" s="78">
        <f>ROUND('2項目別時系列'!I117*付加価値率!J13,0)</f>
        <v>224</v>
      </c>
      <c r="J117" s="78">
        <f>ROUND('2項目別時系列'!J117*付加価値率!K13,0)</f>
        <v>229</v>
      </c>
      <c r="K117" s="78">
        <f>ROUND('2項目別時系列'!K117*付加価値率!L13,0)</f>
        <v>237</v>
      </c>
      <c r="L117" s="78">
        <f>ROUND('2項目別時系列'!L117*付加価値率!M13,0)</f>
        <v>212</v>
      </c>
      <c r="M117" s="78">
        <f>ROUND('2項目別時系列'!M117*付加価値率!N13,0)</f>
        <v>136</v>
      </c>
      <c r="N117" s="78">
        <f>ROUND('2項目別時系列'!N117*付加価値率!O13,0)</f>
        <v>131</v>
      </c>
      <c r="O117" s="78">
        <f>ROUND('2項目別時系列'!O117*付加価値率!P13,0)</f>
        <v>118</v>
      </c>
      <c r="P117" s="516">
        <f t="shared" si="80"/>
        <v>-9.9</v>
      </c>
    </row>
    <row r="118" spans="1:16" x14ac:dyDescent="0.15">
      <c r="A118" s="366"/>
      <c r="B118" s="366" t="s">
        <v>173</v>
      </c>
      <c r="C118" s="78">
        <f>ROUND('2項目別時系列'!C118*付加価値率!D12,0)</f>
        <v>2204</v>
      </c>
      <c r="D118" s="78">
        <f>ROUND('2項目別時系列'!D118*付加価値率!E12,0)</f>
        <v>2224</v>
      </c>
      <c r="E118" s="78">
        <f>ROUND('2項目別時系列'!E118*付加価値率!F12,0)</f>
        <v>2244</v>
      </c>
      <c r="F118" s="78">
        <f>ROUND('2項目別時系列'!F118*付加価値率!G12,0)</f>
        <v>2264</v>
      </c>
      <c r="G118" s="78">
        <f>ROUND('2項目別時系列'!G118*付加価値率!H12,0)</f>
        <v>2050</v>
      </c>
      <c r="H118" s="78">
        <f>ROUND('2項目別時系列'!H118*付加価値率!I12,0)</f>
        <v>2455</v>
      </c>
      <c r="I118" s="78">
        <f>ROUND('2項目別時系列'!I118*付加価値率!J12,0)</f>
        <v>2491</v>
      </c>
      <c r="J118" s="78">
        <f>ROUND('2項目別時系列'!J118*付加価値率!K12,0)</f>
        <v>2249</v>
      </c>
      <c r="K118" s="78">
        <f>ROUND('2項目別時系列'!K118*付加価値率!L12,0)</f>
        <v>2033</v>
      </c>
      <c r="L118" s="78">
        <f>ROUND('2項目別時系列'!L118*付加価値率!M12,0)</f>
        <v>1913</v>
      </c>
      <c r="M118" s="78">
        <f>ROUND('2項目別時系列'!M118*付加価値率!N12,0)</f>
        <v>1232</v>
      </c>
      <c r="N118" s="78">
        <f>ROUND('2項目別時系列'!N118*付加価値率!O12,0)</f>
        <v>1464</v>
      </c>
      <c r="O118" s="78">
        <f>ROUND('2項目別時系列'!O118*付加価値率!P12,0)</f>
        <v>1449</v>
      </c>
      <c r="P118" s="516">
        <f t="shared" si="80"/>
        <v>-1</v>
      </c>
    </row>
    <row r="119" spans="1:16" x14ac:dyDescent="0.15">
      <c r="A119" s="367"/>
      <c r="B119" s="367" t="s">
        <v>174</v>
      </c>
      <c r="C119" s="80">
        <f>ROUND('2項目別時系列'!C119*付加価値率!D15,0)</f>
        <v>1913</v>
      </c>
      <c r="D119" s="80">
        <f>ROUND('2項目別時系列'!D119*付加価値率!E15,0)</f>
        <v>1823</v>
      </c>
      <c r="E119" s="80">
        <f>ROUND('2項目別時系列'!E119*付加価値率!F15,0)</f>
        <v>1690</v>
      </c>
      <c r="F119" s="80">
        <f>ROUND('2項目別時系列'!F119*付加価値率!G15,0)</f>
        <v>1888</v>
      </c>
      <c r="G119" s="80">
        <f>ROUND('2項目別時系列'!G119*付加価値率!H15,0)</f>
        <v>1744</v>
      </c>
      <c r="H119" s="80">
        <f>ROUND('2項目別時系列'!H119*付加価値率!I15,0)</f>
        <v>1871</v>
      </c>
      <c r="I119" s="80">
        <f>ROUND('2項目別時系列'!I119*付加価値率!J15,0)</f>
        <v>1982</v>
      </c>
      <c r="J119" s="80">
        <f>ROUND('2項目別時系列'!J119*付加価値率!K15,0)</f>
        <v>1859</v>
      </c>
      <c r="K119" s="80">
        <f>ROUND('2項目別時系列'!K119*付加価値率!L15,0)</f>
        <v>1926</v>
      </c>
      <c r="L119" s="80">
        <f>ROUND('2項目別時系列'!L119*付加価値率!M15,0)</f>
        <v>2499</v>
      </c>
      <c r="M119" s="80">
        <f>ROUND('2項目別時系列'!M119*付加価値率!N15,0)</f>
        <v>1728</v>
      </c>
      <c r="N119" s="80">
        <f>ROUND('2項目別時系列'!N119*付加価値率!O15,0)</f>
        <v>2170</v>
      </c>
      <c r="O119" s="80">
        <f>ROUND('2項目別時系列'!O119*付加価値率!P15,0)</f>
        <v>2426</v>
      </c>
      <c r="P119" s="517">
        <f t="shared" si="80"/>
        <v>11.8</v>
      </c>
    </row>
    <row r="120" spans="1:16" x14ac:dyDescent="0.15">
      <c r="A120" s="366" t="s">
        <v>146</v>
      </c>
      <c r="B120" s="240" t="s">
        <v>440</v>
      </c>
      <c r="C120" s="99">
        <f>SUM(C121:C123)</f>
        <v>879</v>
      </c>
      <c r="D120" s="99">
        <f t="shared" ref="D120:J120" si="129">SUM(D121:D123)</f>
        <v>694</v>
      </c>
      <c r="E120" s="99">
        <f t="shared" si="129"/>
        <v>684</v>
      </c>
      <c r="F120" s="99">
        <f t="shared" si="129"/>
        <v>643</v>
      </c>
      <c r="G120" s="99">
        <f t="shared" si="129"/>
        <v>661</v>
      </c>
      <c r="H120" s="99">
        <f t="shared" si="129"/>
        <v>760</v>
      </c>
      <c r="I120" s="99">
        <f t="shared" si="129"/>
        <v>797</v>
      </c>
      <c r="J120" s="99">
        <f t="shared" si="129"/>
        <v>830</v>
      </c>
      <c r="K120" s="99">
        <f t="shared" ref="K120:L120" si="130">SUM(K121:K123)</f>
        <v>795</v>
      </c>
      <c r="L120" s="99">
        <f t="shared" si="130"/>
        <v>868</v>
      </c>
      <c r="M120" s="99">
        <f t="shared" ref="M120:N120" si="131">SUM(M121:M123)</f>
        <v>374</v>
      </c>
      <c r="N120" s="99">
        <f t="shared" si="131"/>
        <v>408</v>
      </c>
      <c r="O120" s="99">
        <f t="shared" ref="O120" si="132">SUM(O121:O123)</f>
        <v>572</v>
      </c>
      <c r="P120" s="516">
        <f t="shared" si="80"/>
        <v>40.200000000000003</v>
      </c>
    </row>
    <row r="121" spans="1:16" x14ac:dyDescent="0.15">
      <c r="A121" s="366"/>
      <c r="B121" s="368" t="s">
        <v>172</v>
      </c>
      <c r="C121" s="78">
        <f>ROUND('2項目別時系列'!C121*付加価値率!D13,0)</f>
        <v>77</v>
      </c>
      <c r="D121" s="78">
        <f>ROUND('2項目別時系列'!D121*付加価値率!E13,0)</f>
        <v>11</v>
      </c>
      <c r="E121" s="78">
        <f>ROUND('2項目別時系列'!E121*付加価値率!F13,0)</f>
        <v>50</v>
      </c>
      <c r="F121" s="78">
        <f>ROUND('2項目別時系列'!F121*付加価値率!G13,0)</f>
        <v>60</v>
      </c>
      <c r="G121" s="78">
        <f>ROUND('2項目別時系列'!G121*付加価値率!H13,0)</f>
        <v>83</v>
      </c>
      <c r="H121" s="78">
        <f>ROUND('2項目別時系列'!H121*付加価値率!I13,0)</f>
        <v>112</v>
      </c>
      <c r="I121" s="78">
        <f>ROUND('2項目別時系列'!I121*付加価値率!J13,0)</f>
        <v>132</v>
      </c>
      <c r="J121" s="78">
        <f>ROUND('2項目別時系列'!J121*付加価値率!K13,0)</f>
        <v>128</v>
      </c>
      <c r="K121" s="78">
        <f>ROUND('2項目別時系列'!K121*付加価値率!L13,0)</f>
        <v>123</v>
      </c>
      <c r="L121" s="78">
        <f>ROUND('2項目別時系列'!L121*付加価値率!M13,0)</f>
        <v>112</v>
      </c>
      <c r="M121" s="78">
        <f>ROUND('2項目別時系列'!M121*付加価値率!N13,0)</f>
        <v>85</v>
      </c>
      <c r="N121" s="78">
        <f>ROUND('2項目別時系列'!N121*付加価値率!O13,0)</f>
        <v>72</v>
      </c>
      <c r="O121" s="78">
        <f>ROUND('2項目別時系列'!O121*付加価値率!P13,0)</f>
        <v>67</v>
      </c>
      <c r="P121" s="516">
        <f t="shared" si="80"/>
        <v>-6.9</v>
      </c>
    </row>
    <row r="122" spans="1:16" x14ac:dyDescent="0.15">
      <c r="A122" s="366"/>
      <c r="B122" s="368" t="s">
        <v>173</v>
      </c>
      <c r="C122" s="78">
        <f>ROUND('2項目別時系列'!C122*付加価値率!D12,0)</f>
        <v>441</v>
      </c>
      <c r="D122" s="78">
        <f>ROUND('2項目別時系列'!D122*付加価値率!E12,0)</f>
        <v>354</v>
      </c>
      <c r="E122" s="78">
        <f>ROUND('2項目別時系列'!E122*付加価値率!F12,0)</f>
        <v>364</v>
      </c>
      <c r="F122" s="78">
        <f>ROUND('2項目別時系列'!F122*付加価値率!G12,0)</f>
        <v>329</v>
      </c>
      <c r="G122" s="78">
        <f>ROUND('2項目別時系列'!G122*付加価値率!H12,0)</f>
        <v>325</v>
      </c>
      <c r="H122" s="78">
        <f>ROUND('2項目別時系列'!H122*付加価値率!I12,0)</f>
        <v>383</v>
      </c>
      <c r="I122" s="78">
        <f>ROUND('2項目別時系列'!I122*付加価値率!J12,0)</f>
        <v>389</v>
      </c>
      <c r="J122" s="78">
        <f>ROUND('2項目別時系列'!J122*付加価値率!K12,0)</f>
        <v>401</v>
      </c>
      <c r="K122" s="78">
        <f>ROUND('2項目別時系列'!K122*付加価値率!L12,0)</f>
        <v>362</v>
      </c>
      <c r="L122" s="78">
        <f>ROUND('2項目別時系列'!L122*付加価値率!M12,0)</f>
        <v>355</v>
      </c>
      <c r="M122" s="78">
        <f>ROUND('2項目別時系列'!M122*付加価値率!N12,0)</f>
        <v>163</v>
      </c>
      <c r="N122" s="78">
        <f>ROUND('2項目別時系列'!N122*付加価値率!O12,0)</f>
        <v>175</v>
      </c>
      <c r="O122" s="78">
        <f>ROUND('2項目別時系列'!O122*付加価値率!P12,0)</f>
        <v>220</v>
      </c>
      <c r="P122" s="516">
        <f t="shared" si="80"/>
        <v>25.7</v>
      </c>
    </row>
    <row r="123" spans="1:16" x14ac:dyDescent="0.15">
      <c r="A123" s="367"/>
      <c r="B123" s="368" t="s">
        <v>174</v>
      </c>
      <c r="C123" s="80">
        <f>ROUND('2項目別時系列'!C123*付加価値率!D15,0)</f>
        <v>361</v>
      </c>
      <c r="D123" s="80">
        <f>ROUND('2項目別時系列'!D123*付加価値率!E15,0)</f>
        <v>329</v>
      </c>
      <c r="E123" s="80">
        <f>ROUND('2項目別時系列'!E123*付加価値率!F15,0)</f>
        <v>270</v>
      </c>
      <c r="F123" s="80">
        <f>ROUND('2項目別時系列'!F123*付加価値率!G15,0)</f>
        <v>254</v>
      </c>
      <c r="G123" s="80">
        <f>ROUND('2項目別時系列'!G123*付加価値率!H15,0)</f>
        <v>253</v>
      </c>
      <c r="H123" s="80">
        <f>ROUND('2項目別時系列'!H123*付加価値率!I15,0)</f>
        <v>265</v>
      </c>
      <c r="I123" s="80">
        <f>ROUND('2項目別時系列'!I123*付加価値率!J15,0)</f>
        <v>276</v>
      </c>
      <c r="J123" s="80">
        <f>ROUND('2項目別時系列'!J123*付加価値率!K15,0)</f>
        <v>301</v>
      </c>
      <c r="K123" s="80">
        <f>ROUND('2項目別時系列'!K123*付加価値率!L15,0)</f>
        <v>310</v>
      </c>
      <c r="L123" s="80">
        <f>ROUND('2項目別時系列'!L123*付加価値率!M15,0)</f>
        <v>401</v>
      </c>
      <c r="M123" s="80">
        <f>ROUND('2項目別時系列'!M123*付加価値率!N15,0)</f>
        <v>126</v>
      </c>
      <c r="N123" s="80">
        <f>ROUND('2項目別時系列'!N123*付加価値率!O15,0)</f>
        <v>161</v>
      </c>
      <c r="O123" s="80">
        <f>ROUND('2項目別時系列'!O123*付加価値率!P15,0)</f>
        <v>285</v>
      </c>
      <c r="P123" s="516">
        <f t="shared" si="80"/>
        <v>77</v>
      </c>
    </row>
    <row r="124" spans="1:16" x14ac:dyDescent="0.15">
      <c r="A124" s="366" t="s">
        <v>147</v>
      </c>
      <c r="B124" s="240" t="s">
        <v>440</v>
      </c>
      <c r="C124" s="99">
        <f>SUM(C125:C127)</f>
        <v>1250</v>
      </c>
      <c r="D124" s="99">
        <f t="shared" ref="D124:J124" si="133">SUM(D125:D127)</f>
        <v>1325</v>
      </c>
      <c r="E124" s="99">
        <f t="shared" si="133"/>
        <v>1205</v>
      </c>
      <c r="F124" s="99">
        <f t="shared" si="133"/>
        <v>1086</v>
      </c>
      <c r="G124" s="99">
        <f t="shared" si="133"/>
        <v>1010</v>
      </c>
      <c r="H124" s="99">
        <f t="shared" si="133"/>
        <v>976</v>
      </c>
      <c r="I124" s="99">
        <f t="shared" si="133"/>
        <v>1117</v>
      </c>
      <c r="J124" s="99">
        <f t="shared" si="133"/>
        <v>1236</v>
      </c>
      <c r="K124" s="99">
        <f t="shared" ref="K124:L124" si="134">SUM(K125:K127)</f>
        <v>998</v>
      </c>
      <c r="L124" s="99">
        <f t="shared" si="134"/>
        <v>1108</v>
      </c>
      <c r="M124" s="99">
        <f t="shared" ref="M124:N124" si="135">SUM(M125:M127)</f>
        <v>534</v>
      </c>
      <c r="N124" s="99">
        <f t="shared" si="135"/>
        <v>791</v>
      </c>
      <c r="O124" s="99">
        <f t="shared" ref="O124" si="136">SUM(O125:O127)</f>
        <v>867</v>
      </c>
      <c r="P124" s="515">
        <f t="shared" si="80"/>
        <v>9.6</v>
      </c>
    </row>
    <row r="125" spans="1:16" x14ac:dyDescent="0.15">
      <c r="A125" s="366"/>
      <c r="B125" s="368" t="s">
        <v>172</v>
      </c>
      <c r="C125" s="78">
        <f>ROUND('2項目別時系列'!C125*付加価値率!D13,0)</f>
        <v>55</v>
      </c>
      <c r="D125" s="78">
        <f>ROUND('2項目別時系列'!D125*付加価値率!E13,0)</f>
        <v>55</v>
      </c>
      <c r="E125" s="78">
        <f>ROUND('2項目別時系列'!E125*付加価値率!F13,0)</f>
        <v>47</v>
      </c>
      <c r="F125" s="78">
        <f>ROUND('2項目別時系列'!F125*付加価値率!G13,0)</f>
        <v>41</v>
      </c>
      <c r="G125" s="78">
        <f>ROUND('2項目別時系列'!G125*付加価値率!H13,0)</f>
        <v>44</v>
      </c>
      <c r="H125" s="78">
        <f>ROUND('2項目別時系列'!H125*付加価値率!I13,0)</f>
        <v>18</v>
      </c>
      <c r="I125" s="78">
        <f>ROUND('2項目別時系列'!I125*付加価値率!J13,0)</f>
        <v>23</v>
      </c>
      <c r="J125" s="78">
        <f>ROUND('2項目別時系列'!J125*付加価値率!K13,0)</f>
        <v>26</v>
      </c>
      <c r="K125" s="78">
        <f>ROUND('2項目別時系列'!K125*付加価値率!L13,0)</f>
        <v>25</v>
      </c>
      <c r="L125" s="78">
        <f>ROUND('2項目別時系列'!L125*付加価値率!M13,0)</f>
        <v>23</v>
      </c>
      <c r="M125" s="78">
        <f>ROUND('2項目別時系列'!M125*付加価値率!N13,0)</f>
        <v>6</v>
      </c>
      <c r="N125" s="78">
        <f>ROUND('2項目別時系列'!N125*付加価値率!O13,0)</f>
        <v>9</v>
      </c>
      <c r="O125" s="78">
        <f>ROUND('2項目別時系列'!O125*付加価値率!P13,0)</f>
        <v>10</v>
      </c>
      <c r="P125" s="516">
        <f t="shared" si="80"/>
        <v>11.1</v>
      </c>
    </row>
    <row r="126" spans="1:16" x14ac:dyDescent="0.15">
      <c r="A126" s="366"/>
      <c r="B126" s="368" t="s">
        <v>173</v>
      </c>
      <c r="C126" s="78">
        <f>ROUND('2項目別時系列'!C126*付加価値率!D12,0)</f>
        <v>637</v>
      </c>
      <c r="D126" s="78">
        <f>ROUND('2項目別時系列'!D126*付加価値率!E12,0)</f>
        <v>695</v>
      </c>
      <c r="E126" s="78">
        <f>ROUND('2項目別時系列'!E126*付加価値率!F12,0)</f>
        <v>654</v>
      </c>
      <c r="F126" s="78">
        <f>ROUND('2項目別時系列'!F126*付加価値率!G12,0)</f>
        <v>566</v>
      </c>
      <c r="G126" s="78">
        <f>ROUND('2項目別時系列'!G126*付加価値率!H12,0)</f>
        <v>516</v>
      </c>
      <c r="H126" s="78">
        <f>ROUND('2項目別時系列'!H126*付加価値率!I12,0)</f>
        <v>519</v>
      </c>
      <c r="I126" s="78">
        <f>ROUND('2項目別時系列'!I126*付加価値率!J12,0)</f>
        <v>579</v>
      </c>
      <c r="J126" s="78">
        <f>ROUND('2項目別時系列'!J126*付加価値率!K12,0)</f>
        <v>622</v>
      </c>
      <c r="K126" s="78">
        <f>ROUND('2項目別時系列'!K126*付加価値率!L12,0)</f>
        <v>461</v>
      </c>
      <c r="L126" s="78">
        <f>ROUND('2項目別時系列'!L126*付加価値率!M12,0)</f>
        <v>414</v>
      </c>
      <c r="M126" s="78">
        <f>ROUND('2項目別時系列'!M126*付加価値率!N12,0)</f>
        <v>186</v>
      </c>
      <c r="N126" s="78">
        <f>ROUND('2項目別時系列'!N126*付加価値率!O12,0)</f>
        <v>272</v>
      </c>
      <c r="O126" s="78">
        <f>ROUND('2項目別時系列'!O126*付加価値率!P12,0)</f>
        <v>279</v>
      </c>
      <c r="P126" s="516">
        <f t="shared" si="80"/>
        <v>2.6</v>
      </c>
    </row>
    <row r="127" spans="1:16" x14ac:dyDescent="0.15">
      <c r="A127" s="367"/>
      <c r="B127" s="369" t="s">
        <v>174</v>
      </c>
      <c r="C127" s="80">
        <f>ROUND('2項目別時系列'!C127*付加価値率!D15,0)</f>
        <v>558</v>
      </c>
      <c r="D127" s="80">
        <f>ROUND('2項目別時系列'!D127*付加価値率!E15,0)</f>
        <v>575</v>
      </c>
      <c r="E127" s="80">
        <f>ROUND('2項目別時系列'!E127*付加価値率!F15,0)</f>
        <v>504</v>
      </c>
      <c r="F127" s="80">
        <f>ROUND('2項目別時系列'!F127*付加価値率!G15,0)</f>
        <v>479</v>
      </c>
      <c r="G127" s="80">
        <f>ROUND('2項目別時系列'!G127*付加価値率!H15,0)</f>
        <v>450</v>
      </c>
      <c r="H127" s="80">
        <f>ROUND('2項目別時系列'!H127*付加価値率!I15,0)</f>
        <v>439</v>
      </c>
      <c r="I127" s="80">
        <f>ROUND('2項目別時系列'!I127*付加価値率!J15,0)</f>
        <v>515</v>
      </c>
      <c r="J127" s="80">
        <f>ROUND('2項目別時系列'!J127*付加価値率!K15,0)</f>
        <v>588</v>
      </c>
      <c r="K127" s="80">
        <f>ROUND('2項目別時系列'!K127*付加価値率!L15,0)</f>
        <v>512</v>
      </c>
      <c r="L127" s="80">
        <f>ROUND('2項目別時系列'!L127*付加価値率!M15,0)</f>
        <v>671</v>
      </c>
      <c r="M127" s="80">
        <f>ROUND('2項目別時系列'!M127*付加価値率!N15,0)</f>
        <v>342</v>
      </c>
      <c r="N127" s="80">
        <f>ROUND('2項目別時系列'!N127*付加価値率!O15,0)</f>
        <v>510</v>
      </c>
      <c r="O127" s="80">
        <f>ROUND('2項目別時系列'!O127*付加価値率!P15,0)</f>
        <v>578</v>
      </c>
      <c r="P127" s="517">
        <f t="shared" si="80"/>
        <v>13.3</v>
      </c>
    </row>
    <row r="128" spans="1:16" x14ac:dyDescent="0.15">
      <c r="A128" s="366" t="s">
        <v>148</v>
      </c>
      <c r="B128" s="240" t="s">
        <v>440</v>
      </c>
      <c r="C128" s="99">
        <f>SUM(C129:C131)</f>
        <v>2721</v>
      </c>
      <c r="D128" s="99">
        <f t="shared" ref="D128:J128" si="137">SUM(D129:D131)</f>
        <v>2677</v>
      </c>
      <c r="E128" s="99">
        <f t="shared" si="137"/>
        <v>2520</v>
      </c>
      <c r="F128" s="99">
        <f t="shared" si="137"/>
        <v>2478</v>
      </c>
      <c r="G128" s="99">
        <f t="shared" si="137"/>
        <v>2355</v>
      </c>
      <c r="H128" s="99">
        <f t="shared" si="137"/>
        <v>2733</v>
      </c>
      <c r="I128" s="99">
        <f t="shared" si="137"/>
        <v>3034</v>
      </c>
      <c r="J128" s="99">
        <f t="shared" si="137"/>
        <v>3424</v>
      </c>
      <c r="K128" s="99">
        <f t="shared" ref="K128:L128" si="138">SUM(K129:K131)</f>
        <v>3307</v>
      </c>
      <c r="L128" s="99">
        <f t="shared" si="138"/>
        <v>3795</v>
      </c>
      <c r="M128" s="99">
        <f t="shared" ref="M128:N128" si="139">SUM(M129:M131)</f>
        <v>1910</v>
      </c>
      <c r="N128" s="99">
        <f t="shared" si="139"/>
        <v>2378</v>
      </c>
      <c r="O128" s="99">
        <f t="shared" ref="O128" si="140">SUM(O129:O131)</f>
        <v>2789</v>
      </c>
      <c r="P128" s="516">
        <f t="shared" si="80"/>
        <v>17.3</v>
      </c>
    </row>
    <row r="129" spans="1:16" x14ac:dyDescent="0.15">
      <c r="A129" s="366"/>
      <c r="B129" s="368" t="s">
        <v>172</v>
      </c>
      <c r="C129" s="78">
        <f>ROUND('2項目別時系列'!C129*付加価値率!D13,0)</f>
        <v>164</v>
      </c>
      <c r="D129" s="78">
        <f>ROUND('2項目別時系列'!D129*付加価値率!E13,0)</f>
        <v>190</v>
      </c>
      <c r="E129" s="78">
        <f>ROUND('2項目別時系列'!E129*付加価値率!F13,0)</f>
        <v>185</v>
      </c>
      <c r="F129" s="78">
        <f>ROUND('2項目別時系列'!F129*付加価値率!G13,0)</f>
        <v>191</v>
      </c>
      <c r="G129" s="78">
        <f>ROUND('2項目別時系列'!G129*付加価値率!H13,0)</f>
        <v>208</v>
      </c>
      <c r="H129" s="78">
        <f>ROUND('2項目別時系列'!H129*付加価値率!I13,0)</f>
        <v>291</v>
      </c>
      <c r="I129" s="78">
        <f>ROUND('2項目別時系列'!I129*付加価値率!J13,0)</f>
        <v>376</v>
      </c>
      <c r="J129" s="78">
        <f>ROUND('2項目別時系列'!J129*付加価値率!K13,0)</f>
        <v>412</v>
      </c>
      <c r="K129" s="78">
        <f>ROUND('2項目別時系列'!K129*付加価値率!L13,0)</f>
        <v>430</v>
      </c>
      <c r="L129" s="78">
        <f>ROUND('2項目別時系列'!L129*付加価値率!M13,0)</f>
        <v>381</v>
      </c>
      <c r="M129" s="78">
        <f>ROUND('2項目別時系列'!M129*付加価値率!N13,0)</f>
        <v>131</v>
      </c>
      <c r="N129" s="78">
        <f>ROUND('2項目別時系列'!N129*付加価値率!O13,0)</f>
        <v>148</v>
      </c>
      <c r="O129" s="78">
        <f>ROUND('2項目別時系列'!O129*付加価値率!P13,0)</f>
        <v>176</v>
      </c>
      <c r="P129" s="516">
        <f t="shared" si="80"/>
        <v>18.899999999999999</v>
      </c>
    </row>
    <row r="130" spans="1:16" x14ac:dyDescent="0.15">
      <c r="A130" s="366"/>
      <c r="B130" s="368" t="s">
        <v>173</v>
      </c>
      <c r="C130" s="78">
        <f>ROUND('2項目別時系列'!C130*付加価値率!D12,0)</f>
        <v>1380</v>
      </c>
      <c r="D130" s="78">
        <f>ROUND('2項目別時系列'!D130*付加価値率!E12,0)</f>
        <v>1388</v>
      </c>
      <c r="E130" s="78">
        <f>ROUND('2項目別時系列'!E130*付加価値率!F12,0)</f>
        <v>1347</v>
      </c>
      <c r="F130" s="78">
        <f>ROUND('2項目別時系列'!F130*付加価値率!G12,0)</f>
        <v>1274</v>
      </c>
      <c r="G130" s="78">
        <f>ROUND('2項目別時系列'!G130*付加価値率!H12,0)</f>
        <v>1189</v>
      </c>
      <c r="H130" s="78">
        <f>ROUND('2項目別時系列'!H130*付加価値率!I12,0)</f>
        <v>1423</v>
      </c>
      <c r="I130" s="78">
        <f>ROUND('2項目別時系列'!I130*付加価値率!J12,0)</f>
        <v>1532</v>
      </c>
      <c r="J130" s="78">
        <f>ROUND('2項目別時系列'!J130*付加価値率!K12,0)</f>
        <v>1691</v>
      </c>
      <c r="K130" s="78">
        <f>ROUND('2項目別時系列'!K130*付加価値率!L12,0)</f>
        <v>1537</v>
      </c>
      <c r="L130" s="78">
        <f>ROUND('2項目別時系列'!L130*付加価値率!M12,0)</f>
        <v>1547</v>
      </c>
      <c r="M130" s="78">
        <f>ROUND('2項目別時系列'!M130*付加価値率!N12,0)</f>
        <v>733</v>
      </c>
      <c r="N130" s="78">
        <f>ROUND('2項目別時系列'!N130*付加価値率!O12,0)</f>
        <v>900</v>
      </c>
      <c r="O130" s="78">
        <f>ROUND('2項目別時系列'!O130*付加価値率!P12,0)</f>
        <v>1016</v>
      </c>
      <c r="P130" s="516">
        <f t="shared" si="80"/>
        <v>12.9</v>
      </c>
    </row>
    <row r="131" spans="1:16" x14ac:dyDescent="0.15">
      <c r="A131" s="367" t="s">
        <v>171</v>
      </c>
      <c r="B131" s="369" t="s">
        <v>174</v>
      </c>
      <c r="C131" s="80">
        <f>ROUND('2項目別時系列'!C131*付加価値率!D15,0)</f>
        <v>1177</v>
      </c>
      <c r="D131" s="80">
        <f>ROUND('2項目別時系列'!D131*付加価値率!E15,0)</f>
        <v>1099</v>
      </c>
      <c r="E131" s="80">
        <f>ROUND('2項目別時系列'!E131*付加価値率!F15,0)</f>
        <v>988</v>
      </c>
      <c r="F131" s="80">
        <f>ROUND('2項目別時系列'!F131*付加価値率!G15,0)</f>
        <v>1013</v>
      </c>
      <c r="G131" s="80">
        <f>ROUND('2項目別時系列'!G131*付加価値率!H15,0)</f>
        <v>958</v>
      </c>
      <c r="H131" s="80">
        <f>ROUND('2項目別時系列'!H131*付加価値率!I15,0)</f>
        <v>1019</v>
      </c>
      <c r="I131" s="80">
        <f>ROUND('2項目別時系列'!I131*付加価値率!J15,0)</f>
        <v>1126</v>
      </c>
      <c r="J131" s="80">
        <f>ROUND('2項目別時系列'!J131*付加価値率!K15,0)</f>
        <v>1321</v>
      </c>
      <c r="K131" s="80">
        <f>ROUND('2項目別時系列'!K131*付加価値率!L15,0)</f>
        <v>1340</v>
      </c>
      <c r="L131" s="80">
        <f>ROUND('2項目別時系列'!L131*付加価値率!M15,0)</f>
        <v>1867</v>
      </c>
      <c r="M131" s="80">
        <f>ROUND('2項目別時系列'!M131*付加価値率!N15,0)</f>
        <v>1046</v>
      </c>
      <c r="N131" s="80">
        <f>ROUND('2項目別時系列'!N131*付加価値率!O15,0)</f>
        <v>1330</v>
      </c>
      <c r="O131" s="80">
        <f>ROUND('2項目別時系列'!O131*付加価値率!P15,0)</f>
        <v>1597</v>
      </c>
      <c r="P131" s="516">
        <f t="shared" si="80"/>
        <v>20.100000000000001</v>
      </c>
    </row>
    <row r="132" spans="1:16" x14ac:dyDescent="0.15">
      <c r="A132" s="366" t="s">
        <v>149</v>
      </c>
      <c r="B132" s="240" t="s">
        <v>440</v>
      </c>
      <c r="C132" s="101">
        <f>SUM(C133:C135)</f>
        <v>21130</v>
      </c>
      <c r="D132" s="101">
        <f t="shared" ref="D132:J132" si="141">SUM(D133:D135)</f>
        <v>22561</v>
      </c>
      <c r="E132" s="101">
        <f t="shared" si="141"/>
        <v>21762</v>
      </c>
      <c r="F132" s="101">
        <f t="shared" si="141"/>
        <v>21952</v>
      </c>
      <c r="G132" s="101">
        <f t="shared" si="141"/>
        <v>22593</v>
      </c>
      <c r="H132" s="101">
        <f t="shared" si="141"/>
        <v>24554</v>
      </c>
      <c r="I132" s="101">
        <f t="shared" si="141"/>
        <v>27203</v>
      </c>
      <c r="J132" s="101">
        <f t="shared" si="141"/>
        <v>27825</v>
      </c>
      <c r="K132" s="101">
        <f t="shared" ref="K132:L132" si="142">SUM(K133:K135)</f>
        <v>27384</v>
      </c>
      <c r="L132" s="101">
        <f t="shared" si="142"/>
        <v>30086</v>
      </c>
      <c r="M132" s="101">
        <f t="shared" ref="M132:N132" si="143">SUM(M133:M135)</f>
        <v>14055</v>
      </c>
      <c r="N132" s="101">
        <f t="shared" si="143"/>
        <v>15685</v>
      </c>
      <c r="O132" s="101">
        <f t="shared" ref="O132" si="144">SUM(O133:O135)</f>
        <v>22822</v>
      </c>
      <c r="P132" s="515">
        <f t="shared" si="80"/>
        <v>45.5</v>
      </c>
    </row>
    <row r="133" spans="1:16" x14ac:dyDescent="0.15">
      <c r="A133" s="366"/>
      <c r="B133" s="366" t="s">
        <v>172</v>
      </c>
      <c r="C133" s="356">
        <f>ROUND('2項目別時系列'!C133*付加価値率!D13,0)</f>
        <v>2855</v>
      </c>
      <c r="D133" s="356">
        <f>ROUND('2項目別時系列'!D133*付加価値率!E13,0)</f>
        <v>3668</v>
      </c>
      <c r="E133" s="356">
        <f>ROUND('2項目別時系列'!E133*付加価値率!F13,0)</f>
        <v>3431</v>
      </c>
      <c r="F133" s="356">
        <f>ROUND('2項目別時系列'!F133*付加価値率!G13,0)</f>
        <v>3737</v>
      </c>
      <c r="G133" s="356">
        <f>ROUND('2項目別時系列'!G133*付加価値率!H13,0)</f>
        <v>4078</v>
      </c>
      <c r="H133" s="356">
        <f>ROUND('2項目別時系列'!H133*付加価値率!I13,0)</f>
        <v>4613</v>
      </c>
      <c r="I133" s="356">
        <f>ROUND('2項目別時系列'!I133*付加価値率!J13,0)</f>
        <v>5522</v>
      </c>
      <c r="J133" s="356">
        <f>ROUND('2項目別時系列'!J133*付加価値率!K13,0)</f>
        <v>6042</v>
      </c>
      <c r="K133" s="356">
        <f>ROUND('2項目別時系列'!K133*付加価値率!L13,0)</f>
        <v>6327</v>
      </c>
      <c r="L133" s="356">
        <f>ROUND('2項目別時系列'!L133*付加価値率!M13,0)</f>
        <v>5803</v>
      </c>
      <c r="M133" s="356">
        <f>ROUND('2項目別時系列'!M133*付加価値率!N13,0)</f>
        <v>2645</v>
      </c>
      <c r="N133" s="356">
        <f>ROUND('2項目別時系列'!N133*付加価値率!O13,0)</f>
        <v>2376</v>
      </c>
      <c r="O133" s="356">
        <f>ROUND('2項目別時系列'!O133*付加価値率!P13,0)</f>
        <v>2924</v>
      </c>
      <c r="P133" s="516">
        <f t="shared" ref="P133:P171" si="145">ROUND((O133-N133)/N133*100,1)</f>
        <v>23.1</v>
      </c>
    </row>
    <row r="134" spans="1:16" x14ac:dyDescent="0.15">
      <c r="A134" s="366"/>
      <c r="B134" s="366" t="s">
        <v>173</v>
      </c>
      <c r="C134" s="356">
        <f>ROUND('2項目別時系列'!C134*付加価値率!D12,0)</f>
        <v>9706</v>
      </c>
      <c r="D134" s="356">
        <f>ROUND('2項目別時系列'!D134*付加価値率!E12,0)</f>
        <v>10327</v>
      </c>
      <c r="E134" s="356">
        <f>ROUND('2項目別時系列'!E134*付加価値率!F12,0)</f>
        <v>10584</v>
      </c>
      <c r="F134" s="356">
        <f>ROUND('2項目別時系列'!F134*付加価値率!G12,0)</f>
        <v>10227</v>
      </c>
      <c r="G134" s="356">
        <f>ROUND('2項目別時系列'!G134*付加価値率!H12,0)</f>
        <v>10354</v>
      </c>
      <c r="H134" s="356">
        <f>ROUND('2項目別時系列'!H134*付加価値率!I12,0)</f>
        <v>11528</v>
      </c>
      <c r="I134" s="356">
        <f>ROUND('2項目別時系列'!I134*付加価値率!J12,0)</f>
        <v>12384</v>
      </c>
      <c r="J134" s="356">
        <f>ROUND('2項目別時系列'!J134*付加価値率!K12,0)</f>
        <v>12326</v>
      </c>
      <c r="K134" s="356">
        <f>ROUND('2項目別時系列'!K134*付加価値率!L12,0)</f>
        <v>11561</v>
      </c>
      <c r="L134" s="356">
        <f>ROUND('2項目別時系列'!L134*付加価値率!M12,0)</f>
        <v>11579</v>
      </c>
      <c r="M134" s="356">
        <f>ROUND('2項目別時系列'!M134*付加価値率!N12,0)</f>
        <v>5564</v>
      </c>
      <c r="N134" s="356">
        <f>ROUND('2項目別時系列'!N134*付加価値率!O12,0)</f>
        <v>6290</v>
      </c>
      <c r="O134" s="356">
        <f>ROUND('2項目別時系列'!O134*付加価値率!P12,0)</f>
        <v>8896</v>
      </c>
      <c r="P134" s="516">
        <f t="shared" si="145"/>
        <v>41.4</v>
      </c>
    </row>
    <row r="135" spans="1:16" x14ac:dyDescent="0.15">
      <c r="A135" s="367"/>
      <c r="B135" s="367" t="s">
        <v>174</v>
      </c>
      <c r="C135" s="80">
        <f>ROUND('2項目別時系列'!C135*付加価値率!D15,0)</f>
        <v>8569</v>
      </c>
      <c r="D135" s="80">
        <f>ROUND('2項目別時系列'!D135*付加価値率!E15,0)</f>
        <v>8566</v>
      </c>
      <c r="E135" s="80">
        <f>ROUND('2項目別時系列'!E135*付加価値率!F15,0)</f>
        <v>7747</v>
      </c>
      <c r="F135" s="80">
        <f>ROUND('2項目別時系列'!F135*付加価値率!G15,0)</f>
        <v>7988</v>
      </c>
      <c r="G135" s="80">
        <f>ROUND('2項目別時系列'!G135*付加価値率!H15,0)</f>
        <v>8161</v>
      </c>
      <c r="H135" s="80">
        <f>ROUND('2項目別時系列'!H135*付加価値率!I15,0)</f>
        <v>8413</v>
      </c>
      <c r="I135" s="80">
        <f>ROUND('2項目別時系列'!I135*付加価値率!J15,0)</f>
        <v>9297</v>
      </c>
      <c r="J135" s="80">
        <f>ROUND('2項目別時系列'!J135*付加価値率!K15,0)</f>
        <v>9457</v>
      </c>
      <c r="K135" s="80">
        <f>ROUND('2項目別時系列'!K135*付加価値率!L15,0)</f>
        <v>9496</v>
      </c>
      <c r="L135" s="80">
        <f>ROUND('2項目別時系列'!L135*付加価値率!M15,0)</f>
        <v>12704</v>
      </c>
      <c r="M135" s="80">
        <f>ROUND('2項目別時系列'!M135*付加価値率!N15,0)</f>
        <v>5846</v>
      </c>
      <c r="N135" s="80">
        <f>ROUND('2項目別時系列'!N135*付加価値率!O15,0)</f>
        <v>7019</v>
      </c>
      <c r="O135" s="80">
        <f>ROUND('2項目別時系列'!O135*付加価値率!P15,0)</f>
        <v>11002</v>
      </c>
      <c r="P135" s="517">
        <f t="shared" si="145"/>
        <v>56.7</v>
      </c>
    </row>
    <row r="136" spans="1:16" x14ac:dyDescent="0.15">
      <c r="A136" s="366" t="s">
        <v>150</v>
      </c>
      <c r="B136" s="240" t="s">
        <v>440</v>
      </c>
      <c r="C136" s="101">
        <f>SUM(C137:C139)</f>
        <v>5170</v>
      </c>
      <c r="D136" s="101">
        <f t="shared" ref="D136:J136" si="146">SUM(D137:D139)</f>
        <v>4373</v>
      </c>
      <c r="E136" s="101">
        <f t="shared" si="146"/>
        <v>5199</v>
      </c>
      <c r="F136" s="101">
        <f t="shared" si="146"/>
        <v>5762</v>
      </c>
      <c r="G136" s="101">
        <f t="shared" si="146"/>
        <v>5398</v>
      </c>
      <c r="H136" s="101">
        <f t="shared" si="146"/>
        <v>5242</v>
      </c>
      <c r="I136" s="101">
        <f t="shared" si="146"/>
        <v>6802</v>
      </c>
      <c r="J136" s="101">
        <f t="shared" si="146"/>
        <v>6982</v>
      </c>
      <c r="K136" s="101">
        <f t="shared" ref="K136:L136" si="147">SUM(K137:K139)</f>
        <v>6284</v>
      </c>
      <c r="L136" s="101">
        <f t="shared" si="147"/>
        <v>6383</v>
      </c>
      <c r="M136" s="101">
        <f t="shared" ref="M136:N136" si="148">SUM(M137:M139)</f>
        <v>2763</v>
      </c>
      <c r="N136" s="101">
        <f t="shared" si="148"/>
        <v>3342</v>
      </c>
      <c r="O136" s="101">
        <f t="shared" ref="O136" si="149">SUM(O137:O139)</f>
        <v>5355</v>
      </c>
      <c r="P136" s="516">
        <f t="shared" si="145"/>
        <v>60.2</v>
      </c>
    </row>
    <row r="137" spans="1:16" x14ac:dyDescent="0.15">
      <c r="A137" s="366"/>
      <c r="B137" s="368" t="s">
        <v>172</v>
      </c>
      <c r="C137" s="356">
        <f>ROUND('2項目別時系列'!C137*付加価値率!D13,0)</f>
        <v>573</v>
      </c>
      <c r="D137" s="356">
        <f>ROUND('2項目別時系列'!D137*付加価値率!E13,0)</f>
        <v>514</v>
      </c>
      <c r="E137" s="356">
        <f>ROUND('2項目別時系列'!E137*付加価値率!F13,0)</f>
        <v>680</v>
      </c>
      <c r="F137" s="356">
        <f>ROUND('2項目別時系列'!F137*付加価値率!G13,0)</f>
        <v>902</v>
      </c>
      <c r="G137" s="356">
        <f>ROUND('2項目別時系列'!G137*付加価値率!H13,0)</f>
        <v>792</v>
      </c>
      <c r="H137" s="356">
        <f>ROUND('2項目別時系列'!H137*付加価値率!I13,0)</f>
        <v>625</v>
      </c>
      <c r="I137" s="356">
        <f>ROUND('2項目別時系列'!I137*付加価値率!J13,0)</f>
        <v>1127</v>
      </c>
      <c r="J137" s="356">
        <f>ROUND('2項目別時系列'!J137*付加価値率!K13,0)</f>
        <v>1313</v>
      </c>
      <c r="K137" s="356">
        <f>ROUND('2項目別時系列'!K137*付加価値率!L13,0)</f>
        <v>1123</v>
      </c>
      <c r="L137" s="356">
        <f>ROUND('2項目別時系列'!L137*付加価値率!M13,0)</f>
        <v>915</v>
      </c>
      <c r="M137" s="356">
        <f>ROUND('2項目別時系列'!M137*付加価値率!N13,0)</f>
        <v>148</v>
      </c>
      <c r="N137" s="356">
        <f>ROUND('2項目別時系列'!N137*付加価値率!O13,0)</f>
        <v>155</v>
      </c>
      <c r="O137" s="356">
        <f>ROUND('2項目別時系列'!O137*付加価値率!P13,0)</f>
        <v>418</v>
      </c>
      <c r="P137" s="516">
        <f t="shared" si="145"/>
        <v>169.7</v>
      </c>
    </row>
    <row r="138" spans="1:16" x14ac:dyDescent="0.15">
      <c r="A138" s="366"/>
      <c r="B138" s="368" t="s">
        <v>173</v>
      </c>
      <c r="C138" s="356">
        <f>ROUND('2項目別時系列'!C138*付加価値率!D12,0)</f>
        <v>2378</v>
      </c>
      <c r="D138" s="356">
        <f>ROUND('2項目別時系列'!D138*付加価値率!E12,0)</f>
        <v>1960</v>
      </c>
      <c r="E138" s="356">
        <f>ROUND('2項目別時系列'!E138*付加価値率!F12,0)</f>
        <v>2503</v>
      </c>
      <c r="F138" s="356">
        <f>ROUND('2項目別時系列'!F138*付加価値率!G12,0)</f>
        <v>2635</v>
      </c>
      <c r="G138" s="356">
        <f>ROUND('2項目別時系列'!G138*付加価値率!H12,0)</f>
        <v>2485</v>
      </c>
      <c r="H138" s="356">
        <f>ROUND('2項目別時系列'!H138*付加価値率!I12,0)</f>
        <v>2493</v>
      </c>
      <c r="I138" s="356">
        <f>ROUND('2項目別時系列'!I138*付加価値率!J12,0)</f>
        <v>3083</v>
      </c>
      <c r="J138" s="356">
        <f>ROUND('2項目別時系列'!J138*付加価値率!K12,0)</f>
        <v>3053</v>
      </c>
      <c r="K138" s="356">
        <f>ROUND('2項目別時系列'!K138*付加価値率!L12,0)</f>
        <v>2639</v>
      </c>
      <c r="L138" s="356">
        <f>ROUND('2項目別時系列'!L138*付加価値率!M12,0)</f>
        <v>2342</v>
      </c>
      <c r="M138" s="356">
        <f>ROUND('2項目別時系列'!M138*付加価値率!N12,0)</f>
        <v>955</v>
      </c>
      <c r="N138" s="356">
        <f>ROUND('2項目別時系列'!N138*付加価値率!O12,0)</f>
        <v>1145</v>
      </c>
      <c r="O138" s="356">
        <f>ROUND('2項目別時系列'!O138*付加価値率!P12,0)</f>
        <v>1915</v>
      </c>
      <c r="P138" s="516">
        <f t="shared" si="145"/>
        <v>67.2</v>
      </c>
    </row>
    <row r="139" spans="1:16" x14ac:dyDescent="0.15">
      <c r="A139" s="367"/>
      <c r="B139" s="368" t="s">
        <v>174</v>
      </c>
      <c r="C139" s="80">
        <f>ROUND('2項目別時系列'!C139*付加価値率!D15,0)</f>
        <v>2219</v>
      </c>
      <c r="D139" s="80">
        <f>ROUND('2項目別時系列'!D139*付加価値率!E15,0)</f>
        <v>1899</v>
      </c>
      <c r="E139" s="80">
        <f>ROUND('2項目別時系列'!E139*付加価値率!F15,0)</f>
        <v>2016</v>
      </c>
      <c r="F139" s="80">
        <f>ROUND('2項目別時系列'!F139*付加価値率!G15,0)</f>
        <v>2225</v>
      </c>
      <c r="G139" s="80">
        <f>ROUND('2項目別時系列'!G139*付加価値率!H15,0)</f>
        <v>2121</v>
      </c>
      <c r="H139" s="80">
        <f>ROUND('2項目別時系列'!H139*付加価値率!I15,0)</f>
        <v>2124</v>
      </c>
      <c r="I139" s="80">
        <f>ROUND('2項目別時系列'!I139*付加価値率!J15,0)</f>
        <v>2592</v>
      </c>
      <c r="J139" s="80">
        <f>ROUND('2項目別時系列'!J139*付加価値率!K15,0)</f>
        <v>2616</v>
      </c>
      <c r="K139" s="80">
        <f>ROUND('2項目別時系列'!K139*付加価値率!L15,0)</f>
        <v>2522</v>
      </c>
      <c r="L139" s="80">
        <f>ROUND('2項目別時系列'!L139*付加価値率!M15,0)</f>
        <v>3126</v>
      </c>
      <c r="M139" s="80">
        <f>ROUND('2項目別時系列'!M139*付加価値率!N15,0)</f>
        <v>1660</v>
      </c>
      <c r="N139" s="80">
        <f>ROUND('2項目別時系列'!N139*付加価値率!O15,0)</f>
        <v>2042</v>
      </c>
      <c r="O139" s="80">
        <f>ROUND('2項目別時系列'!O139*付加価値率!P15,0)</f>
        <v>3022</v>
      </c>
      <c r="P139" s="516">
        <f t="shared" si="145"/>
        <v>48</v>
      </c>
    </row>
    <row r="140" spans="1:16" x14ac:dyDescent="0.15">
      <c r="A140" s="366" t="s">
        <v>151</v>
      </c>
      <c r="B140" s="240" t="s">
        <v>440</v>
      </c>
      <c r="C140" s="101">
        <f>SUM(C141:C143)</f>
        <v>3247</v>
      </c>
      <c r="D140" s="101">
        <f t="shared" ref="D140:J140" si="150">SUM(D141:D143)</f>
        <v>3301</v>
      </c>
      <c r="E140" s="101">
        <f t="shared" si="150"/>
        <v>6352</v>
      </c>
      <c r="F140" s="101">
        <f t="shared" si="150"/>
        <v>7638</v>
      </c>
      <c r="G140" s="101">
        <f t="shared" si="150"/>
        <v>7526</v>
      </c>
      <c r="H140" s="101">
        <f t="shared" si="150"/>
        <v>7858</v>
      </c>
      <c r="I140" s="101">
        <f t="shared" si="150"/>
        <v>8260</v>
      </c>
      <c r="J140" s="101">
        <f t="shared" si="150"/>
        <v>8447</v>
      </c>
      <c r="K140" s="101">
        <f t="shared" ref="K140:L140" si="151">SUM(K141:K143)</f>
        <v>8044</v>
      </c>
      <c r="L140" s="101">
        <f t="shared" si="151"/>
        <v>9170</v>
      </c>
      <c r="M140" s="101">
        <f t="shared" ref="M140:N140" si="152">SUM(M141:M143)</f>
        <v>4999</v>
      </c>
      <c r="N140" s="101">
        <f t="shared" si="152"/>
        <v>5996</v>
      </c>
      <c r="O140" s="101">
        <f t="shared" ref="O140" si="153">SUM(O141:O143)</f>
        <v>8069</v>
      </c>
      <c r="P140" s="515">
        <f t="shared" si="145"/>
        <v>34.6</v>
      </c>
    </row>
    <row r="141" spans="1:16" x14ac:dyDescent="0.15">
      <c r="A141" s="366"/>
      <c r="B141" s="368" t="s">
        <v>172</v>
      </c>
      <c r="C141" s="356">
        <f>ROUND('2項目別時系列'!C141*付加価値率!D13,0)</f>
        <v>290</v>
      </c>
      <c r="D141" s="356">
        <f>ROUND('2項目別時系列'!D141*付加価値率!E13,0)</f>
        <v>266</v>
      </c>
      <c r="E141" s="356">
        <f>ROUND('2項目別時系列'!E141*付加価値率!F13,0)</f>
        <v>277</v>
      </c>
      <c r="F141" s="356">
        <f>ROUND('2項目別時系列'!F141*付加価値率!G13,0)</f>
        <v>293</v>
      </c>
      <c r="G141" s="356">
        <f>ROUND('2項目別時系列'!G141*付加価値率!H13,0)</f>
        <v>351</v>
      </c>
      <c r="H141" s="356">
        <f>ROUND('2項目別時系列'!H141*付加価値率!I13,0)</f>
        <v>471</v>
      </c>
      <c r="I141" s="356">
        <f>ROUND('2項目別時系列'!I141*付加価値率!J13,0)</f>
        <v>522</v>
      </c>
      <c r="J141" s="356">
        <f>ROUND('2項目別時系列'!J141*付加価値率!K13,0)</f>
        <v>578</v>
      </c>
      <c r="K141" s="356">
        <f>ROUND('2項目別時系列'!K141*付加価値率!L13,0)</f>
        <v>554</v>
      </c>
      <c r="L141" s="356">
        <f>ROUND('2項目別時系列'!L141*付加価値率!M13,0)</f>
        <v>549</v>
      </c>
      <c r="M141" s="356">
        <f>ROUND('2項目別時系列'!M141*付加価値率!N13,0)</f>
        <v>222</v>
      </c>
      <c r="N141" s="356">
        <f>ROUND('2項目別時系列'!N141*付加価値率!O13,0)</f>
        <v>227</v>
      </c>
      <c r="O141" s="356">
        <f>ROUND('2項目別時系列'!O141*付加価値率!P13,0)</f>
        <v>258</v>
      </c>
      <c r="P141" s="516">
        <f t="shared" si="145"/>
        <v>13.7</v>
      </c>
    </row>
    <row r="142" spans="1:16" x14ac:dyDescent="0.15">
      <c r="A142" s="366"/>
      <c r="B142" s="368" t="s">
        <v>173</v>
      </c>
      <c r="C142" s="356">
        <f>ROUND('2項目別時系列'!C142*付加価値率!D12,0)</f>
        <v>1463</v>
      </c>
      <c r="D142" s="356">
        <f>ROUND('2項目別時系列'!D142*付加価値率!E12,0)</f>
        <v>1520</v>
      </c>
      <c r="E142" s="356">
        <f>ROUND('2項目別時系列'!E142*付加価値率!F12,0)</f>
        <v>3101</v>
      </c>
      <c r="F142" s="356">
        <f>ROUND('2項目別時系列'!F142*付加価値率!G12,0)</f>
        <v>3488</v>
      </c>
      <c r="G142" s="356">
        <f>ROUND('2項目別時系列'!G142*付加価値率!H12,0)</f>
        <v>3418</v>
      </c>
      <c r="H142" s="356">
        <f>ROUND('2項目別時系列'!H142*付加価値率!I12,0)</f>
        <v>3792</v>
      </c>
      <c r="I142" s="356">
        <f>ROUND('2項目別時系列'!I142*付加価値率!J12,0)</f>
        <v>3847</v>
      </c>
      <c r="J142" s="356">
        <f>ROUND('2項目別時系列'!J142*付加価値率!K12,0)</f>
        <v>3780</v>
      </c>
      <c r="K142" s="356">
        <f>ROUND('2項目別時系列'!K142*付加価値率!L12,0)</f>
        <v>3329</v>
      </c>
      <c r="L142" s="356">
        <f>ROUND('2項目別時系列'!L142*付加価値率!M12,0)</f>
        <v>3080</v>
      </c>
      <c r="M142" s="356">
        <f>ROUND('2項目別時系列'!M142*付加価値率!N12,0)</f>
        <v>1636</v>
      </c>
      <c r="N142" s="356">
        <f>ROUND('2項目別時系列'!N142*付加価値率!O12,0)</f>
        <v>1939</v>
      </c>
      <c r="O142" s="356">
        <f>ROUND('2項目別時系列'!O142*付加価値率!P12,0)</f>
        <v>2525</v>
      </c>
      <c r="P142" s="516">
        <f t="shared" si="145"/>
        <v>30.2</v>
      </c>
    </row>
    <row r="143" spans="1:16" x14ac:dyDescent="0.15">
      <c r="A143" s="367"/>
      <c r="B143" s="369" t="s">
        <v>174</v>
      </c>
      <c r="C143" s="80">
        <f>ROUND('2項目別時系列'!C143*付加価値率!D15,0)</f>
        <v>1494</v>
      </c>
      <c r="D143" s="80">
        <f>ROUND('2項目別時系列'!D143*付加価値率!E15,0)</f>
        <v>1515</v>
      </c>
      <c r="E143" s="80">
        <f>ROUND('2項目別時系列'!E143*付加価値率!F15,0)</f>
        <v>2974</v>
      </c>
      <c r="F143" s="80">
        <f>ROUND('2項目別時系列'!F143*付加価値率!G15,0)</f>
        <v>3857</v>
      </c>
      <c r="G143" s="80">
        <f>ROUND('2項目別時系列'!G143*付加価値率!H15,0)</f>
        <v>3757</v>
      </c>
      <c r="H143" s="80">
        <f>ROUND('2項目別時系列'!H143*付加価値率!I15,0)</f>
        <v>3595</v>
      </c>
      <c r="I143" s="80">
        <f>ROUND('2項目別時系列'!I143*付加価値率!J15,0)</f>
        <v>3891</v>
      </c>
      <c r="J143" s="80">
        <f>ROUND('2項目別時系列'!J143*付加価値率!K15,0)</f>
        <v>4089</v>
      </c>
      <c r="K143" s="80">
        <f>ROUND('2項目別時系列'!K143*付加価値率!L15,0)</f>
        <v>4161</v>
      </c>
      <c r="L143" s="80">
        <f>ROUND('2項目別時系列'!L143*付加価値率!M15,0)</f>
        <v>5541</v>
      </c>
      <c r="M143" s="80">
        <f>ROUND('2項目別時系列'!M143*付加価値率!N15,0)</f>
        <v>3141</v>
      </c>
      <c r="N143" s="80">
        <f>ROUND('2項目別時系列'!N143*付加価値率!O15,0)</f>
        <v>3830</v>
      </c>
      <c r="O143" s="80">
        <f>ROUND('2項目別時系列'!O143*付加価値率!P15,0)</f>
        <v>5286</v>
      </c>
      <c r="P143" s="517">
        <f t="shared" si="145"/>
        <v>38</v>
      </c>
    </row>
    <row r="144" spans="1:16" x14ac:dyDescent="0.15">
      <c r="A144" s="366" t="s">
        <v>152</v>
      </c>
      <c r="B144" s="240" t="s">
        <v>440</v>
      </c>
      <c r="C144" s="101">
        <f>SUM(C145:C147)</f>
        <v>6409</v>
      </c>
      <c r="D144" s="101">
        <f t="shared" ref="D144:J144" si="154">SUM(D145:D147)</f>
        <v>6703</v>
      </c>
      <c r="E144" s="101">
        <f t="shared" si="154"/>
        <v>7126</v>
      </c>
      <c r="F144" s="101">
        <f t="shared" si="154"/>
        <v>7645</v>
      </c>
      <c r="G144" s="101">
        <f t="shared" si="154"/>
        <v>7112</v>
      </c>
      <c r="H144" s="101">
        <f t="shared" si="154"/>
        <v>7569</v>
      </c>
      <c r="I144" s="101">
        <f t="shared" si="154"/>
        <v>9072</v>
      </c>
      <c r="J144" s="101">
        <f t="shared" si="154"/>
        <v>9195</v>
      </c>
      <c r="K144" s="101">
        <f t="shared" ref="K144:L144" si="155">SUM(K145:K147)</f>
        <v>9155</v>
      </c>
      <c r="L144" s="101">
        <f t="shared" si="155"/>
        <v>8683</v>
      </c>
      <c r="M144" s="101">
        <f t="shared" ref="M144:N144" si="156">SUM(M145:M147)</f>
        <v>6049</v>
      </c>
      <c r="N144" s="101">
        <f t="shared" si="156"/>
        <v>6062</v>
      </c>
      <c r="O144" s="101">
        <f t="shared" ref="O144" si="157">SUM(O145:O147)</f>
        <v>7440</v>
      </c>
      <c r="P144" s="516">
        <f t="shared" si="145"/>
        <v>22.7</v>
      </c>
    </row>
    <row r="145" spans="1:16" x14ac:dyDescent="0.15">
      <c r="A145" s="366"/>
      <c r="B145" s="366" t="s">
        <v>172</v>
      </c>
      <c r="C145" s="356">
        <f>ROUND('2項目別時系列'!C145*付加価値率!D13,0)</f>
        <v>802</v>
      </c>
      <c r="D145" s="356">
        <f>ROUND('2項目別時系列'!D145*付加価値率!E13,0)</f>
        <v>1050</v>
      </c>
      <c r="E145" s="356">
        <f>ROUND('2項目別時系列'!E145*付加価値率!F13,0)</f>
        <v>976</v>
      </c>
      <c r="F145" s="356">
        <f>ROUND('2項目別時系列'!F145*付加価値率!G13,0)</f>
        <v>1135</v>
      </c>
      <c r="G145" s="356">
        <f>ROUND('2項目別時系列'!G145*付加価値率!H13,0)</f>
        <v>1015</v>
      </c>
      <c r="H145" s="356">
        <f>ROUND('2項目別時系列'!H145*付加価値率!I13,0)</f>
        <v>1241</v>
      </c>
      <c r="I145" s="356">
        <f>ROUND('2項目別時系列'!I145*付加価値率!J13,0)</f>
        <v>1682</v>
      </c>
      <c r="J145" s="356">
        <f>ROUND('2項目別時系列'!J145*付加価値率!K13,0)</f>
        <v>1843</v>
      </c>
      <c r="K145" s="356">
        <f>ROUND('2項目別時系列'!K145*付加価値率!L13,0)</f>
        <v>1849</v>
      </c>
      <c r="L145" s="356">
        <f>ROUND('2項目別時系列'!L145*付加価値率!M13,0)</f>
        <v>1489</v>
      </c>
      <c r="M145" s="356">
        <f>ROUND('2項目別時系列'!M145*付加価値率!N13,0)</f>
        <v>979</v>
      </c>
      <c r="N145" s="356">
        <f>ROUND('2項目別時系列'!N145*付加価値率!O13,0)</f>
        <v>766</v>
      </c>
      <c r="O145" s="356">
        <f>ROUND('2項目別時系列'!O145*付加価値率!P13,0)</f>
        <v>773</v>
      </c>
      <c r="P145" s="516">
        <f t="shared" si="145"/>
        <v>0.9</v>
      </c>
    </row>
    <row r="146" spans="1:16" x14ac:dyDescent="0.15">
      <c r="A146" s="366"/>
      <c r="B146" s="366" t="s">
        <v>173</v>
      </c>
      <c r="C146" s="78">
        <f>ROUND('2項目別時系列'!C146*付加価値率!D12,0)</f>
        <v>2969</v>
      </c>
      <c r="D146" s="78">
        <f>ROUND('2項目別時系列'!D146*付加価値率!E12,0)</f>
        <v>3064</v>
      </c>
      <c r="E146" s="78">
        <f>ROUND('2項目別時系列'!E146*付加価値率!F12,0)</f>
        <v>3466</v>
      </c>
      <c r="F146" s="78">
        <f>ROUND('2項目別時系列'!F146*付加価値率!G12,0)</f>
        <v>3536</v>
      </c>
      <c r="G146" s="78">
        <f>ROUND('2項目別時系列'!G146*付加価値率!H12,0)</f>
        <v>3284</v>
      </c>
      <c r="H146" s="78">
        <f>ROUND('2項目別時系列'!H146*付加価値率!I12,0)</f>
        <v>3587</v>
      </c>
      <c r="I146" s="78">
        <f>ROUND('2項目別時系列'!I146*付加価値率!J12,0)</f>
        <v>4124</v>
      </c>
      <c r="J146" s="78">
        <f>ROUND('2項目別時系列'!J146*付加価値率!K12,0)</f>
        <v>4044</v>
      </c>
      <c r="K146" s="78">
        <f>ROUND('2項目別時系列'!K146*付加価値率!L12,0)</f>
        <v>3864</v>
      </c>
      <c r="L146" s="78">
        <f>ROUND('2項目別時系列'!L146*付加価値率!M12,0)</f>
        <v>3262</v>
      </c>
      <c r="M146" s="78">
        <f>ROUND('2項目別時系列'!M146*付加価値率!N12,0)</f>
        <v>2364</v>
      </c>
      <c r="N146" s="78">
        <f>ROUND('2項目別時系列'!N146*付加価値率!O12,0)</f>
        <v>2388</v>
      </c>
      <c r="O146" s="78">
        <f>ROUND('2項目別時系列'!O146*付加価値率!P12,0)</f>
        <v>2820</v>
      </c>
      <c r="P146" s="516">
        <f t="shared" si="145"/>
        <v>18.100000000000001</v>
      </c>
    </row>
    <row r="147" spans="1:16" x14ac:dyDescent="0.15">
      <c r="A147" s="367"/>
      <c r="B147" s="367" t="s">
        <v>174</v>
      </c>
      <c r="C147" s="80">
        <f>ROUND('2項目別時系列'!C147*付加価値率!D15,0)</f>
        <v>2638</v>
      </c>
      <c r="D147" s="80">
        <f>ROUND('2項目別時系列'!D147*付加価値率!E15,0)</f>
        <v>2589</v>
      </c>
      <c r="E147" s="80">
        <f>ROUND('2項目別時系列'!E147*付加価値率!F15,0)</f>
        <v>2684</v>
      </c>
      <c r="F147" s="80">
        <f>ROUND('2項目別時系列'!F147*付加価値率!G15,0)</f>
        <v>2974</v>
      </c>
      <c r="G147" s="80">
        <f>ROUND('2項目別時系列'!G147*付加価値率!H15,0)</f>
        <v>2813</v>
      </c>
      <c r="H147" s="80">
        <f>ROUND('2項目別時系列'!H147*付加価値率!I15,0)</f>
        <v>2741</v>
      </c>
      <c r="I147" s="80">
        <f>ROUND('2項目別時系列'!I147*付加価値率!J15,0)</f>
        <v>3266</v>
      </c>
      <c r="J147" s="80">
        <f>ROUND('2項目別時系列'!J147*付加価値率!K15,0)</f>
        <v>3308</v>
      </c>
      <c r="K147" s="80">
        <f>ROUND('2項目別時系列'!K147*付加価値率!L15,0)</f>
        <v>3442</v>
      </c>
      <c r="L147" s="80">
        <f>ROUND('2項目別時系列'!L147*付加価値率!M15,0)</f>
        <v>3932</v>
      </c>
      <c r="M147" s="80">
        <f>ROUND('2項目別時系列'!M147*付加価値率!N15,0)</f>
        <v>2706</v>
      </c>
      <c r="N147" s="80">
        <f>ROUND('2項目別時系列'!N147*付加価値率!O15,0)</f>
        <v>2908</v>
      </c>
      <c r="O147" s="80">
        <f>ROUND('2項目別時系列'!O147*付加価値率!P15,0)</f>
        <v>3847</v>
      </c>
      <c r="P147" s="516">
        <f t="shared" si="145"/>
        <v>32.299999999999997</v>
      </c>
    </row>
    <row r="148" spans="1:16" x14ac:dyDescent="0.15">
      <c r="A148" s="366" t="s">
        <v>153</v>
      </c>
      <c r="B148" s="240" t="s">
        <v>440</v>
      </c>
      <c r="C148" s="101">
        <f>SUM(C149:C151)</f>
        <v>5203</v>
      </c>
      <c r="D148" s="101">
        <f t="shared" ref="D148:J148" si="158">SUM(D149:D151)</f>
        <v>4751</v>
      </c>
      <c r="E148" s="101">
        <f t="shared" si="158"/>
        <v>5582</v>
      </c>
      <c r="F148" s="101">
        <f t="shared" si="158"/>
        <v>5566</v>
      </c>
      <c r="G148" s="101">
        <f t="shared" si="158"/>
        <v>5532</v>
      </c>
      <c r="H148" s="101">
        <f t="shared" si="158"/>
        <v>6228</v>
      </c>
      <c r="I148" s="101">
        <f t="shared" si="158"/>
        <v>6741</v>
      </c>
      <c r="J148" s="101">
        <f t="shared" si="158"/>
        <v>6993</v>
      </c>
      <c r="K148" s="101">
        <f t="shared" ref="K148:L148" si="159">SUM(K149:K151)</f>
        <v>6984</v>
      </c>
      <c r="L148" s="101">
        <f t="shared" si="159"/>
        <v>7546</v>
      </c>
      <c r="M148" s="101">
        <f t="shared" ref="M148:N148" si="160">SUM(M149:M151)</f>
        <v>4409</v>
      </c>
      <c r="N148" s="101">
        <f t="shared" si="160"/>
        <v>4982</v>
      </c>
      <c r="O148" s="101">
        <f t="shared" ref="O148" si="161">SUM(O149:O151)</f>
        <v>6855</v>
      </c>
      <c r="P148" s="515">
        <f t="shared" si="145"/>
        <v>37.6</v>
      </c>
    </row>
    <row r="149" spans="1:16" x14ac:dyDescent="0.15">
      <c r="A149" s="366"/>
      <c r="B149" s="368" t="s">
        <v>172</v>
      </c>
      <c r="C149" s="356">
        <f>ROUND('2項目別時系列'!C149*付加価値率!D12,0)</f>
        <v>703</v>
      </c>
      <c r="D149" s="356">
        <f>ROUND('2項目別時系列'!D149*付加価値率!E12,0)</f>
        <v>738</v>
      </c>
      <c r="E149" s="356">
        <f>ROUND('2項目別時系列'!E149*付加価値率!F12,0)</f>
        <v>1029</v>
      </c>
      <c r="F149" s="356">
        <f>ROUND('2項目別時系列'!F149*付加価値率!G12,0)</f>
        <v>1040</v>
      </c>
      <c r="G149" s="356">
        <f>ROUND('2項目別時系列'!G149*付加価値率!H12,0)</f>
        <v>1180</v>
      </c>
      <c r="H149" s="356">
        <f>ROUND('2項目別時系列'!H149*付加価値率!I12,0)</f>
        <v>1302</v>
      </c>
      <c r="I149" s="356">
        <f>ROUND('2項目別時系列'!I149*付加価値率!J12,0)</f>
        <v>1372</v>
      </c>
      <c r="J149" s="356">
        <f>ROUND('2項目別時系列'!J149*付加価値率!K12,0)</f>
        <v>1494</v>
      </c>
      <c r="K149" s="356">
        <f>ROUND('2項目別時系列'!K149*付加価値率!L12,0)</f>
        <v>1627</v>
      </c>
      <c r="L149" s="356">
        <f>ROUND('2項目別時系列'!L149*付加価値率!M12,0)</f>
        <v>1586</v>
      </c>
      <c r="M149" s="356">
        <f>ROUND('2項目別時系列'!M149*付加価値率!N12,0)</f>
        <v>1194</v>
      </c>
      <c r="N149" s="356">
        <f>ROUND('2項目別時系列'!N149*付加価値率!O12,0)</f>
        <v>1225</v>
      </c>
      <c r="O149" s="356">
        <f>ROUND('2項目別時系列'!O149*付加価値率!P12,0)</f>
        <v>1538</v>
      </c>
      <c r="P149" s="516">
        <f t="shared" si="145"/>
        <v>25.6</v>
      </c>
    </row>
    <row r="150" spans="1:16" x14ac:dyDescent="0.15">
      <c r="A150" s="366"/>
      <c r="B150" s="368" t="s">
        <v>173</v>
      </c>
      <c r="C150" s="356">
        <f>ROUND('2項目別時系列'!C150*付加価値率!D12,0)</f>
        <v>2311</v>
      </c>
      <c r="D150" s="356">
        <f>ROUND('2項目別時系列'!D150*付加価値率!E12,0)</f>
        <v>2112</v>
      </c>
      <c r="E150" s="356">
        <f>ROUND('2項目別時系列'!E150*付加価値率!F12,0)</f>
        <v>2591</v>
      </c>
      <c r="F150" s="356">
        <f>ROUND('2項目別時系列'!F150*付加価値率!G12,0)</f>
        <v>2504</v>
      </c>
      <c r="G150" s="356">
        <f>ROUND('2項目別時系列'!G150*付加価値率!H12,0)</f>
        <v>2386</v>
      </c>
      <c r="H150" s="356">
        <f>ROUND('2項目別時系列'!H150*付加価値率!I12,0)</f>
        <v>2810</v>
      </c>
      <c r="I150" s="356">
        <f>ROUND('2項目別時系列'!I150*付加価値率!J12,0)</f>
        <v>3011</v>
      </c>
      <c r="J150" s="356">
        <f>ROUND('2項目別時系列'!J150*付加価値率!K12,0)</f>
        <v>3039</v>
      </c>
      <c r="K150" s="356">
        <f>ROUND('2項目別時系列'!K150*付加価値率!L12,0)</f>
        <v>2828</v>
      </c>
      <c r="L150" s="356">
        <f>ROUND('2項目別時系列'!L150*付加価値率!M12,0)</f>
        <v>2676</v>
      </c>
      <c r="M150" s="356">
        <f>ROUND('2項目別時系列'!M150*付加価値率!N12,0)</f>
        <v>1461</v>
      </c>
      <c r="N150" s="356">
        <f>ROUND('2項目別時系列'!N150*付加価値率!O12,0)</f>
        <v>1611</v>
      </c>
      <c r="O150" s="356">
        <f>ROUND('2項目別時系列'!O150*付加価値率!P12,0)</f>
        <v>2215</v>
      </c>
      <c r="P150" s="516">
        <f t="shared" si="145"/>
        <v>37.5</v>
      </c>
    </row>
    <row r="151" spans="1:16" x14ac:dyDescent="0.15">
      <c r="A151" s="366" t="s">
        <v>171</v>
      </c>
      <c r="B151" s="368" t="s">
        <v>174</v>
      </c>
      <c r="C151" s="356">
        <f>ROUND('2項目別時系列'!C151*付加価値率!D15,0)</f>
        <v>2189</v>
      </c>
      <c r="D151" s="356">
        <f>ROUND('2項目別時系列'!D151*付加価値率!E15,0)</f>
        <v>1901</v>
      </c>
      <c r="E151" s="356">
        <f>ROUND('2項目別時系列'!E151*付加価値率!F15,0)</f>
        <v>1962</v>
      </c>
      <c r="F151" s="356">
        <f>ROUND('2項目別時系列'!F151*付加価値率!G15,0)</f>
        <v>2022</v>
      </c>
      <c r="G151" s="356">
        <f>ROUND('2項目別時系列'!G151*付加価値率!H15,0)</f>
        <v>1966</v>
      </c>
      <c r="H151" s="356">
        <f>ROUND('2項目別時系列'!H151*付加価値率!I15,0)</f>
        <v>2116</v>
      </c>
      <c r="I151" s="356">
        <f>ROUND('2項目別時系列'!I151*付加価値率!J15,0)</f>
        <v>2358</v>
      </c>
      <c r="J151" s="356">
        <f>ROUND('2項目別時系列'!J151*付加価値率!K15,0)</f>
        <v>2460</v>
      </c>
      <c r="K151" s="356">
        <f>ROUND('2項目別時系列'!K151*付加価値率!L15,0)</f>
        <v>2529</v>
      </c>
      <c r="L151" s="356">
        <f>ROUND('2項目別時系列'!L151*付加価値率!M15,0)</f>
        <v>3284</v>
      </c>
      <c r="M151" s="356">
        <f>ROUND('2項目別時系列'!M151*付加価値率!N15,0)</f>
        <v>1754</v>
      </c>
      <c r="N151" s="356">
        <f>ROUND('2項目別時系列'!N151*付加価値率!O15,0)</f>
        <v>2146</v>
      </c>
      <c r="O151" s="356">
        <f>ROUND('2項目別時系列'!O151*付加価値率!P15,0)</f>
        <v>3102</v>
      </c>
      <c r="P151" s="517">
        <f t="shared" si="145"/>
        <v>44.5</v>
      </c>
    </row>
    <row r="152" spans="1:16" x14ac:dyDescent="0.15">
      <c r="A152" s="365" t="s">
        <v>437</v>
      </c>
      <c r="B152" s="240" t="s">
        <v>440</v>
      </c>
      <c r="C152" s="98">
        <f>SUM(C153:C155)</f>
        <v>8899</v>
      </c>
      <c r="D152" s="98">
        <f t="shared" ref="D152:J152" si="162">SUM(D153:D155)</f>
        <v>8732</v>
      </c>
      <c r="E152" s="98">
        <f t="shared" si="162"/>
        <v>8269</v>
      </c>
      <c r="F152" s="98">
        <f t="shared" si="162"/>
        <v>7833</v>
      </c>
      <c r="G152" s="98">
        <f t="shared" si="162"/>
        <v>7449</v>
      </c>
      <c r="H152" s="98">
        <f t="shared" si="162"/>
        <v>8266</v>
      </c>
      <c r="I152" s="98">
        <f t="shared" si="162"/>
        <v>9645</v>
      </c>
      <c r="J152" s="98">
        <f t="shared" si="162"/>
        <v>10120</v>
      </c>
      <c r="K152" s="98">
        <f t="shared" ref="K152:L152" si="163">SUM(K153:K155)</f>
        <v>9650</v>
      </c>
      <c r="L152" s="98">
        <f t="shared" si="163"/>
        <v>13056</v>
      </c>
      <c r="M152" s="98">
        <f t="shared" ref="M152:N152" si="164">SUM(M153:M155)</f>
        <v>7916</v>
      </c>
      <c r="N152" s="98">
        <f t="shared" si="164"/>
        <v>10357</v>
      </c>
      <c r="O152" s="98">
        <f t="shared" ref="O152" si="165">SUM(O153:O155)</f>
        <v>12090</v>
      </c>
      <c r="P152" s="516">
        <f t="shared" si="145"/>
        <v>16.7</v>
      </c>
    </row>
    <row r="153" spans="1:16" x14ac:dyDescent="0.15">
      <c r="A153" s="366"/>
      <c r="B153" s="368" t="s">
        <v>172</v>
      </c>
      <c r="C153" s="78">
        <f>ROUND('2項目別時系列'!C153*付加価値率!D13,0)</f>
        <v>295</v>
      </c>
      <c r="D153" s="78">
        <f>ROUND('2項目別時系列'!D153*付加価値率!E13,0)</f>
        <v>290</v>
      </c>
      <c r="E153" s="78">
        <f>ROUND('2項目別時系列'!E153*付加価値率!F13,0)</f>
        <v>304</v>
      </c>
      <c r="F153" s="78">
        <f>ROUND('2項目別時系列'!F153*付加価値率!G13,0)</f>
        <v>267</v>
      </c>
      <c r="G153" s="78">
        <f>ROUND('2項目別時系列'!G153*付加価値率!H13,0)</f>
        <v>296</v>
      </c>
      <c r="H153" s="78">
        <f>ROUND('2項目別時系列'!H153*付加価値率!I13,0)</f>
        <v>342</v>
      </c>
      <c r="I153" s="78">
        <f>ROUND('2項目別時系列'!I153*付加価値率!J13,0)</f>
        <v>444</v>
      </c>
      <c r="J153" s="78">
        <f>ROUND('2項目別時系列'!J153*付加価値率!K13,0)</f>
        <v>529</v>
      </c>
      <c r="K153" s="78">
        <f>ROUND('2項目別時系列'!K153*付加価値率!L13,0)</f>
        <v>542</v>
      </c>
      <c r="L153" s="78">
        <f>ROUND('2項目別時系列'!L153*付加価値率!M13,0)</f>
        <v>602</v>
      </c>
      <c r="M153" s="78">
        <f>ROUND('2項目別時系列'!M153*付加価値率!N13,0)</f>
        <v>272</v>
      </c>
      <c r="N153" s="78">
        <f>ROUND('2項目別時系列'!N153*付加価値率!O13,0)</f>
        <v>270</v>
      </c>
      <c r="O153" s="78">
        <f>ROUND('2項目別時系列'!O153*付加価値率!P13,0)</f>
        <v>269</v>
      </c>
      <c r="P153" s="516">
        <f t="shared" si="145"/>
        <v>-0.4</v>
      </c>
    </row>
    <row r="154" spans="1:16" x14ac:dyDescent="0.15">
      <c r="A154" s="366"/>
      <c r="B154" s="368" t="s">
        <v>173</v>
      </c>
      <c r="C154" s="78">
        <f>ROUND('2項目別時系列'!C154*付加価値率!D12,0)</f>
        <v>4795</v>
      </c>
      <c r="D154" s="78">
        <f>ROUND('2項目別時系列'!D154*付加価値率!E12,0)</f>
        <v>4789</v>
      </c>
      <c r="E154" s="78">
        <f>ROUND('2項目別時系列'!E154*付加価値率!F12,0)</f>
        <v>4686</v>
      </c>
      <c r="F154" s="78">
        <f>ROUND('2項目別時系列'!F154*付加価値率!G12,0)</f>
        <v>4281</v>
      </c>
      <c r="G154" s="78">
        <f>ROUND('2項目別時系列'!G154*付加価値率!H12,0)</f>
        <v>4011</v>
      </c>
      <c r="H154" s="78">
        <f>ROUND('2項目別時系列'!H154*付加価値率!I12,0)</f>
        <v>4677</v>
      </c>
      <c r="I154" s="78">
        <f>ROUND('2項目別時系列'!I154*付加価値率!J12,0)</f>
        <v>5317</v>
      </c>
      <c r="J154" s="78">
        <f>ROUND('2項目別時系列'!J154*付加価値率!K12,0)</f>
        <v>5464</v>
      </c>
      <c r="K154" s="78">
        <f>ROUND('2項目別時系列'!K154*付加価値率!L12,0)</f>
        <v>4884</v>
      </c>
      <c r="L154" s="78">
        <f>ROUND('2項目別時系列'!L154*付加価値率!M12,0)</f>
        <v>5640</v>
      </c>
      <c r="M154" s="78">
        <f>ROUND('2項目別時系列'!M154*付加価値率!N12,0)</f>
        <v>3445</v>
      </c>
      <c r="N154" s="78">
        <f>ROUND('2項目別時系列'!N154*付加価値率!O12,0)</f>
        <v>4362</v>
      </c>
      <c r="O154" s="78">
        <f>ROUND('2項目別時系列'!O154*付加価値率!P12,0)</f>
        <v>4899</v>
      </c>
      <c r="P154" s="516">
        <f t="shared" si="145"/>
        <v>12.3</v>
      </c>
    </row>
    <row r="155" spans="1:16" x14ac:dyDescent="0.15">
      <c r="A155" s="367"/>
      <c r="B155" s="369" t="s">
        <v>174</v>
      </c>
      <c r="C155" s="80">
        <f>ROUND('2項目別時系列'!C155*付加価値率!D15,0)</f>
        <v>3809</v>
      </c>
      <c r="D155" s="80">
        <f>ROUND('2項目別時系列'!D155*付加価値率!E15,0)</f>
        <v>3653</v>
      </c>
      <c r="E155" s="80">
        <f>ROUND('2項目別時系列'!E155*付加価値率!F15,0)</f>
        <v>3279</v>
      </c>
      <c r="F155" s="80">
        <f>ROUND('2項目別時系列'!F155*付加価値率!G15,0)</f>
        <v>3285</v>
      </c>
      <c r="G155" s="80">
        <f>ROUND('2項目別時系列'!G155*付加価値率!H15,0)</f>
        <v>3142</v>
      </c>
      <c r="H155" s="80">
        <f>ROUND('2項目別時系列'!H155*付加価値率!I15,0)</f>
        <v>3247</v>
      </c>
      <c r="I155" s="80">
        <f>ROUND('2項目別時系列'!I155*付加価値率!J15,0)</f>
        <v>3884</v>
      </c>
      <c r="J155" s="80">
        <f>ROUND('2項目別時系列'!J155*付加価値率!K15,0)</f>
        <v>4127</v>
      </c>
      <c r="K155" s="80">
        <f>ROUND('2項目別時系列'!K155*付加価値率!L15,0)</f>
        <v>4224</v>
      </c>
      <c r="L155" s="80">
        <f>ROUND('2項目別時系列'!L155*付加価値率!M15,0)</f>
        <v>6814</v>
      </c>
      <c r="M155" s="80">
        <f>ROUND('2項目別時系列'!M155*付加価値率!N15,0)</f>
        <v>4199</v>
      </c>
      <c r="N155" s="80">
        <f>ROUND('2項目別時系列'!N155*付加価値率!O15,0)</f>
        <v>5725</v>
      </c>
      <c r="O155" s="80">
        <f>ROUND('2項目別時系列'!O155*付加価値率!P15,0)</f>
        <v>6922</v>
      </c>
      <c r="P155" s="516">
        <f t="shared" si="145"/>
        <v>20.9</v>
      </c>
    </row>
    <row r="156" spans="1:16" x14ac:dyDescent="0.15">
      <c r="A156" s="366" t="s">
        <v>154</v>
      </c>
      <c r="B156" s="240" t="s">
        <v>440</v>
      </c>
      <c r="C156" s="99">
        <f>SUM(C157:C159)</f>
        <v>7339</v>
      </c>
      <c r="D156" s="99">
        <f t="shared" ref="D156:J156" si="166">SUM(D157:D159)</f>
        <v>7077</v>
      </c>
      <c r="E156" s="99">
        <f t="shared" si="166"/>
        <v>7322</v>
      </c>
      <c r="F156" s="99">
        <f t="shared" si="166"/>
        <v>7070</v>
      </c>
      <c r="G156" s="99">
        <f t="shared" si="166"/>
        <v>6417</v>
      </c>
      <c r="H156" s="99">
        <f t="shared" si="166"/>
        <v>7257</v>
      </c>
      <c r="I156" s="99">
        <f t="shared" si="166"/>
        <v>8239</v>
      </c>
      <c r="J156" s="99">
        <f t="shared" si="166"/>
        <v>8784</v>
      </c>
      <c r="K156" s="99">
        <f t="shared" ref="K156:L156" si="167">SUM(K157:K159)</f>
        <v>8949</v>
      </c>
      <c r="L156" s="99">
        <f t="shared" si="167"/>
        <v>10365</v>
      </c>
      <c r="M156" s="99">
        <f t="shared" ref="M156:N156" si="168">SUM(M157:M159)</f>
        <v>6084</v>
      </c>
      <c r="N156" s="99">
        <f t="shared" si="168"/>
        <v>7765</v>
      </c>
      <c r="O156" s="99">
        <f t="shared" ref="O156" si="169">SUM(O157:O159)</f>
        <v>9316</v>
      </c>
      <c r="P156" s="515">
        <f t="shared" si="145"/>
        <v>20</v>
      </c>
    </row>
    <row r="157" spans="1:16" x14ac:dyDescent="0.15">
      <c r="A157" s="366"/>
      <c r="B157" s="368" t="s">
        <v>172</v>
      </c>
      <c r="C157" s="78">
        <f>ROUND('2項目別時系列'!C157*付加価値率!D13,0)</f>
        <v>281</v>
      </c>
      <c r="D157" s="78">
        <f>ROUND('2項目別時系列'!D157*付加価値率!E13,0)</f>
        <v>279</v>
      </c>
      <c r="E157" s="78">
        <f>ROUND('2項目別時系列'!E157*付加価値率!F13,0)</f>
        <v>296</v>
      </c>
      <c r="F157" s="78">
        <f>ROUND('2項目別時系列'!F157*付加価値率!G13,0)</f>
        <v>281</v>
      </c>
      <c r="G157" s="78">
        <f>ROUND('2項目別時系列'!G157*付加価値率!H13,0)</f>
        <v>284</v>
      </c>
      <c r="H157" s="78">
        <f>ROUND('2項目別時系列'!H157*付加価値率!I13,0)</f>
        <v>329</v>
      </c>
      <c r="I157" s="78">
        <f>ROUND('2項目別時系列'!I157*付加価値率!J13,0)</f>
        <v>440</v>
      </c>
      <c r="J157" s="78">
        <f>ROUND('2項目別時系列'!J157*付加価値率!K13,0)</f>
        <v>513</v>
      </c>
      <c r="K157" s="78">
        <f>ROUND('2項目別時系列'!K157*付加価値率!L13,0)</f>
        <v>565</v>
      </c>
      <c r="L157" s="78">
        <f>ROUND('2項目別時系列'!L157*付加価値率!M13,0)</f>
        <v>491</v>
      </c>
      <c r="M157" s="78">
        <f>ROUND('2項目別時系列'!M157*付加価値率!N13,0)</f>
        <v>172</v>
      </c>
      <c r="N157" s="78">
        <f>ROUND('2項目別時系列'!N157*付加価値率!O13,0)</f>
        <v>204</v>
      </c>
      <c r="O157" s="78">
        <f>ROUND('2項目別時系列'!O157*付加価値率!P13,0)</f>
        <v>210</v>
      </c>
      <c r="P157" s="516">
        <f t="shared" si="145"/>
        <v>2.9</v>
      </c>
    </row>
    <row r="158" spans="1:16" x14ac:dyDescent="0.15">
      <c r="A158" s="366"/>
      <c r="B158" s="368" t="s">
        <v>173</v>
      </c>
      <c r="C158" s="78">
        <f>ROUND('2項目別時系列'!C158*付加価値率!D12,0)</f>
        <v>3904</v>
      </c>
      <c r="D158" s="78">
        <f>ROUND('2項目別時系列'!D158*付加価値率!E12,0)</f>
        <v>3854</v>
      </c>
      <c r="E158" s="78">
        <f>ROUND('2項目別時系列'!E158*付加価値率!F12,0)</f>
        <v>4111</v>
      </c>
      <c r="F158" s="78">
        <f>ROUND('2項目別時系列'!F158*付加価値率!G12,0)</f>
        <v>3826</v>
      </c>
      <c r="G158" s="78">
        <f>ROUND('2項目別時系列'!G158*付加価値率!H12,0)</f>
        <v>3426</v>
      </c>
      <c r="H158" s="78">
        <f>ROUND('2項目別時系列'!H158*付加価値率!I12,0)</f>
        <v>4057</v>
      </c>
      <c r="I158" s="78">
        <f>ROUND('2項目別時系列'!I158*付加価値率!J12,0)</f>
        <v>4477</v>
      </c>
      <c r="J158" s="78">
        <f>ROUND('2項目別時系列'!J158*付加価値率!K12,0)</f>
        <v>4671</v>
      </c>
      <c r="K158" s="78">
        <f>ROUND('2項目別時系列'!K158*付加価値率!L12,0)</f>
        <v>4469</v>
      </c>
      <c r="L158" s="78">
        <f>ROUND('2項目別時系列'!L158*付加価値率!M12,0)</f>
        <v>4521</v>
      </c>
      <c r="M158" s="78">
        <f>ROUND('2項目別時系列'!M158*付加価値率!N12,0)</f>
        <v>2682</v>
      </c>
      <c r="N158" s="78">
        <f>ROUND('2項目別時系列'!N158*付加価値率!O12,0)</f>
        <v>3337</v>
      </c>
      <c r="O158" s="78">
        <f>ROUND('2項目別時系列'!O158*付加価値率!P12,0)</f>
        <v>3849</v>
      </c>
      <c r="P158" s="516">
        <f t="shared" si="145"/>
        <v>15.3</v>
      </c>
    </row>
    <row r="159" spans="1:16" x14ac:dyDescent="0.15">
      <c r="A159" s="367" t="s">
        <v>171</v>
      </c>
      <c r="B159" s="369" t="s">
        <v>174</v>
      </c>
      <c r="C159" s="80">
        <f>ROUND('2項目別時系列'!C159*付加価値率!D15,0)</f>
        <v>3154</v>
      </c>
      <c r="D159" s="80">
        <f>ROUND('2項目別時系列'!D159*付加価値率!E15,0)</f>
        <v>2944</v>
      </c>
      <c r="E159" s="80">
        <f>ROUND('2項目別時系列'!E159*付加価値率!F15,0)</f>
        <v>2915</v>
      </c>
      <c r="F159" s="80">
        <f>ROUND('2項目別時系列'!F159*付加価値率!G15,0)</f>
        <v>2963</v>
      </c>
      <c r="G159" s="80">
        <f>ROUND('2項目別時系列'!G159*付加価値率!H15,0)</f>
        <v>2707</v>
      </c>
      <c r="H159" s="80">
        <f>ROUND('2項目別時系列'!H159*付加価値率!I15,0)</f>
        <v>2871</v>
      </c>
      <c r="I159" s="80">
        <f>ROUND('2項目別時系列'!I159*付加価値率!J15,0)</f>
        <v>3322</v>
      </c>
      <c r="J159" s="80">
        <f>ROUND('2項目別時系列'!J159*付加価値率!K15,0)</f>
        <v>3600</v>
      </c>
      <c r="K159" s="80">
        <f>ROUND('2項目別時系列'!K159*付加価値率!L15,0)</f>
        <v>3915</v>
      </c>
      <c r="L159" s="80">
        <f>ROUND('2項目別時系列'!L159*付加価値率!M15,0)</f>
        <v>5353</v>
      </c>
      <c r="M159" s="80">
        <f>ROUND('2項目別時系列'!M159*付加価値率!N15,0)</f>
        <v>3230</v>
      </c>
      <c r="N159" s="80">
        <f>ROUND('2項目別時系列'!N159*付加価値率!O15,0)</f>
        <v>4224</v>
      </c>
      <c r="O159" s="80">
        <f>ROUND('2項目別時系列'!O159*付加価値率!P15,0)</f>
        <v>5257</v>
      </c>
      <c r="P159" s="517">
        <f t="shared" si="145"/>
        <v>24.5</v>
      </c>
    </row>
    <row r="160" spans="1:16" x14ac:dyDescent="0.15">
      <c r="A160" s="365" t="s">
        <v>155</v>
      </c>
      <c r="B160" s="240" t="s">
        <v>440</v>
      </c>
      <c r="C160" s="98">
        <f>SUM(C161:C163)</f>
        <v>9722</v>
      </c>
      <c r="D160" s="98">
        <f t="shared" ref="D160:J160" si="170">SUM(D161:D163)</f>
        <v>9712</v>
      </c>
      <c r="E160" s="98">
        <f t="shared" si="170"/>
        <v>10108</v>
      </c>
      <c r="F160" s="98">
        <f t="shared" si="170"/>
        <v>9577</v>
      </c>
      <c r="G160" s="98">
        <f t="shared" si="170"/>
        <v>9811</v>
      </c>
      <c r="H160" s="98">
        <f t="shared" si="170"/>
        <v>12129</v>
      </c>
      <c r="I160" s="98">
        <f t="shared" si="170"/>
        <v>13108</v>
      </c>
      <c r="J160" s="98">
        <f t="shared" si="170"/>
        <v>14131</v>
      </c>
      <c r="K160" s="98">
        <f t="shared" ref="K160:L160" si="171">SUM(K161:K163)</f>
        <v>14058</v>
      </c>
      <c r="L160" s="98">
        <f t="shared" si="171"/>
        <v>14890</v>
      </c>
      <c r="M160" s="98">
        <f t="shared" ref="M160:N160" si="172">SUM(M161:M163)</f>
        <v>8423</v>
      </c>
      <c r="N160" s="98">
        <f t="shared" si="172"/>
        <v>11144</v>
      </c>
      <c r="O160" s="98">
        <f t="shared" ref="O160" si="173">SUM(O161:O163)</f>
        <v>12740</v>
      </c>
      <c r="P160" s="516">
        <f t="shared" si="145"/>
        <v>14.3</v>
      </c>
    </row>
    <row r="161" spans="1:16" x14ac:dyDescent="0.15">
      <c r="A161" s="366"/>
      <c r="B161" s="368" t="s">
        <v>172</v>
      </c>
      <c r="C161" s="78">
        <f>ROUND('2項目別時系列'!C161*付加価値率!D13,0)</f>
        <v>1539</v>
      </c>
      <c r="D161" s="78">
        <f>ROUND('2項目別時系列'!D161*付加価値率!E13,0)</f>
        <v>1741</v>
      </c>
      <c r="E161" s="78">
        <f>ROUND('2項目別時系列'!E161*付加価値率!F13,0)</f>
        <v>1849</v>
      </c>
      <c r="F161" s="78">
        <f>ROUND('2項目別時系列'!F161*付加価値率!G13,0)</f>
        <v>1889</v>
      </c>
      <c r="G161" s="78">
        <f>ROUND('2項目別時系列'!G161*付加価値率!H13,0)</f>
        <v>2137</v>
      </c>
      <c r="H161" s="78">
        <f>ROUND('2項目別時系列'!H161*付加価値率!I13,0)</f>
        <v>2633</v>
      </c>
      <c r="I161" s="78">
        <f>ROUND('2項目別時系列'!I161*付加価値率!J13,0)</f>
        <v>2983</v>
      </c>
      <c r="J161" s="78">
        <f>ROUND('2項目別時系列'!J161*付加価値率!K13,0)</f>
        <v>3297</v>
      </c>
      <c r="K161" s="78">
        <f>ROUND('2項目別時系列'!K161*付加価値率!L13,0)</f>
        <v>3589</v>
      </c>
      <c r="L161" s="78">
        <f>ROUND('2項目別時系列'!L161*付加価値率!M13,0)</f>
        <v>3191</v>
      </c>
      <c r="M161" s="78">
        <f>ROUND('2項目別時系列'!M161*付加価値率!N13,0)</f>
        <v>1743</v>
      </c>
      <c r="N161" s="78">
        <f>ROUND('2項目別時系列'!N161*付加価値率!O13,0)</f>
        <v>2122</v>
      </c>
      <c r="O161" s="78">
        <f>ROUND('2項目別時系列'!O161*付加価値率!P13,0)</f>
        <v>1994</v>
      </c>
      <c r="P161" s="516">
        <f t="shared" si="145"/>
        <v>-6</v>
      </c>
    </row>
    <row r="162" spans="1:16" x14ac:dyDescent="0.15">
      <c r="A162" s="366"/>
      <c r="B162" s="368" t="s">
        <v>173</v>
      </c>
      <c r="C162" s="78">
        <f>ROUND('2項目別時系列'!C162*付加価値率!D12,0)</f>
        <v>5092</v>
      </c>
      <c r="D162" s="78">
        <f>ROUND('2項目別時系列'!D162*付加価値率!E12,0)</f>
        <v>5008</v>
      </c>
      <c r="E162" s="78">
        <f>ROUND('2項目別時系列'!E162*付加価値率!F12,0)</f>
        <v>5295</v>
      </c>
      <c r="F162" s="78">
        <f>ROUND('2項目別時系列'!F162*付加価値率!G12,0)</f>
        <v>4892</v>
      </c>
      <c r="G162" s="78">
        <f>ROUND('2項目別時系列'!G162*付加価値率!H12,0)</f>
        <v>4996</v>
      </c>
      <c r="H162" s="78">
        <f>ROUND('2項目別時系列'!H162*付加価値率!I12,0)</f>
        <v>6212</v>
      </c>
      <c r="I162" s="78">
        <f>ROUND('2項目別時系列'!I162*付加価値率!J12,0)</f>
        <v>6602</v>
      </c>
      <c r="J162" s="78">
        <f>ROUND('2項目別時系列'!J162*付加価値率!K12,0)</f>
        <v>7043</v>
      </c>
      <c r="K162" s="78">
        <f>ROUND('2項目別時系列'!K162*付加価値率!L12,0)</f>
        <v>6749</v>
      </c>
      <c r="L162" s="78">
        <f>ROUND('2項目別時系列'!L162*付加価値率!M12,0)</f>
        <v>7053</v>
      </c>
      <c r="M162" s="78">
        <f>ROUND('2項目別時系列'!M162*付加価値率!N12,0)</f>
        <v>4113</v>
      </c>
      <c r="N162" s="78">
        <f>ROUND('2項目別時系列'!N162*付加価値率!O12,0)</f>
        <v>5526</v>
      </c>
      <c r="O162" s="78">
        <f>ROUND('2項目別時系列'!O162*付加価値率!P12,0)</f>
        <v>6280</v>
      </c>
      <c r="P162" s="516">
        <f t="shared" si="145"/>
        <v>13.6</v>
      </c>
    </row>
    <row r="163" spans="1:16" x14ac:dyDescent="0.15">
      <c r="A163" s="367"/>
      <c r="B163" s="368" t="s">
        <v>174</v>
      </c>
      <c r="C163" s="80">
        <f>ROUND('2項目別時系列'!C163*付加価値率!D15,0)</f>
        <v>3091</v>
      </c>
      <c r="D163" s="80">
        <f>ROUND('2項目別時系列'!D163*付加価値率!E15,0)</f>
        <v>2963</v>
      </c>
      <c r="E163" s="80">
        <f>ROUND('2項目別時系列'!E163*付加価値率!F15,0)</f>
        <v>2964</v>
      </c>
      <c r="F163" s="80">
        <f>ROUND('2項目別時系列'!F163*付加価値率!G15,0)</f>
        <v>2796</v>
      </c>
      <c r="G163" s="80">
        <f>ROUND('2項目別時系列'!G163*付加価値率!H15,0)</f>
        <v>2678</v>
      </c>
      <c r="H163" s="80">
        <f>ROUND('2項目別時系列'!H163*付加価値率!I15,0)</f>
        <v>3284</v>
      </c>
      <c r="I163" s="80">
        <f>ROUND('2項目別時系列'!I163*付加価値率!J15,0)</f>
        <v>3523</v>
      </c>
      <c r="J163" s="80">
        <f>ROUND('2項目別時系列'!J163*付加価値率!K15,0)</f>
        <v>3791</v>
      </c>
      <c r="K163" s="80">
        <f>ROUND('2項目別時系列'!K163*付加価値率!L15,0)</f>
        <v>3720</v>
      </c>
      <c r="L163" s="80">
        <f>ROUND('2項目別時系列'!L163*付加価値率!M15,0)</f>
        <v>4646</v>
      </c>
      <c r="M163" s="80">
        <f>ROUND('2項目別時系列'!M163*付加価値率!N15,0)</f>
        <v>2567</v>
      </c>
      <c r="N163" s="80">
        <f>ROUND('2項目別時系列'!N163*付加価値率!O15,0)</f>
        <v>3496</v>
      </c>
      <c r="O163" s="80">
        <f>ROUND('2項目別時系列'!O163*付加価値率!P15,0)</f>
        <v>4466</v>
      </c>
      <c r="P163" s="516">
        <f t="shared" si="145"/>
        <v>27.7</v>
      </c>
    </row>
    <row r="164" spans="1:16" x14ac:dyDescent="0.15">
      <c r="A164" s="366" t="s">
        <v>156</v>
      </c>
      <c r="B164" s="240" t="s">
        <v>440</v>
      </c>
      <c r="C164" s="99">
        <f>SUM(C165:C167)</f>
        <v>15008</v>
      </c>
      <c r="D164" s="99">
        <f t="shared" ref="D164:J164" si="174">SUM(D165:D167)</f>
        <v>14198</v>
      </c>
      <c r="E164" s="99">
        <f t="shared" si="174"/>
        <v>14661</v>
      </c>
      <c r="F164" s="99">
        <f t="shared" si="174"/>
        <v>14464</v>
      </c>
      <c r="G164" s="99">
        <f t="shared" si="174"/>
        <v>12002</v>
      </c>
      <c r="H164" s="99">
        <f t="shared" si="174"/>
        <v>14283</v>
      </c>
      <c r="I164" s="99">
        <f t="shared" si="174"/>
        <v>16138</v>
      </c>
      <c r="J164" s="99">
        <f t="shared" si="174"/>
        <v>15943</v>
      </c>
      <c r="K164" s="99">
        <f t="shared" ref="K164:L164" si="175">SUM(K165:K167)</f>
        <v>14450</v>
      </c>
      <c r="L164" s="99">
        <f t="shared" si="175"/>
        <v>16172</v>
      </c>
      <c r="M164" s="99">
        <f t="shared" ref="M164:N164" si="176">SUM(M165:M167)</f>
        <v>7491</v>
      </c>
      <c r="N164" s="99">
        <f t="shared" si="176"/>
        <v>10157</v>
      </c>
      <c r="O164" s="99">
        <f t="shared" ref="O164" si="177">SUM(O165:O167)</f>
        <v>15820</v>
      </c>
      <c r="P164" s="515">
        <f t="shared" si="145"/>
        <v>55.8</v>
      </c>
    </row>
    <row r="165" spans="1:16" x14ac:dyDescent="0.15">
      <c r="A165" s="366"/>
      <c r="B165" s="368" t="s">
        <v>172</v>
      </c>
      <c r="C165" s="78">
        <f>ROUND('2項目別時系列'!C165*付加価値率!D13,0)</f>
        <v>1316</v>
      </c>
      <c r="D165" s="78">
        <f>ROUND('2項目別時系列'!D165*付加価値率!E13,0)</f>
        <v>1393</v>
      </c>
      <c r="E165" s="78">
        <f>ROUND('2項目別時系列'!E165*付加価値率!F13,0)</f>
        <v>1522</v>
      </c>
      <c r="F165" s="78">
        <f>ROUND('2項目別時系列'!F165*付加価値率!G13,0)</f>
        <v>1506</v>
      </c>
      <c r="G165" s="78">
        <f>ROUND('2項目別時系列'!G165*付加価値率!H13,0)</f>
        <v>1286</v>
      </c>
      <c r="H165" s="78">
        <f>ROUND('2項目別時系列'!H165*付加価値率!I13,0)</f>
        <v>1786</v>
      </c>
      <c r="I165" s="78">
        <f>ROUND('2項目別時系列'!I165*付加価値率!J13,0)</f>
        <v>2164</v>
      </c>
      <c r="J165" s="78">
        <f>ROUND('2項目別時系列'!J165*付加価値率!K13,0)</f>
        <v>2297</v>
      </c>
      <c r="K165" s="78">
        <f>ROUND('2項目別時系列'!K165*付加価値率!L13,0)</f>
        <v>2021</v>
      </c>
      <c r="L165" s="78">
        <f>ROUND('2項目別時系列'!L165*付加価値率!M13,0)</f>
        <v>1858</v>
      </c>
      <c r="M165" s="78">
        <f>ROUND('2項目別時系列'!M165*付加価値率!N13,0)</f>
        <v>756</v>
      </c>
      <c r="N165" s="78">
        <f>ROUND('2項目別時系列'!N165*付加価値率!O13,0)</f>
        <v>849</v>
      </c>
      <c r="O165" s="78">
        <f>ROUND('2項目別時系列'!O165*付加価値率!P13,0)</f>
        <v>1156</v>
      </c>
      <c r="P165" s="516">
        <f t="shared" si="145"/>
        <v>36.200000000000003</v>
      </c>
    </row>
    <row r="166" spans="1:16" x14ac:dyDescent="0.15">
      <c r="A166" s="366"/>
      <c r="B166" s="368" t="s">
        <v>173</v>
      </c>
      <c r="C166" s="78">
        <f>ROUND('2項目別時系列'!C166*付加価値率!D12,0)</f>
        <v>7715</v>
      </c>
      <c r="D166" s="78">
        <f>ROUND('2項目別時系列'!D166*付加価値率!E12,0)</f>
        <v>7346</v>
      </c>
      <c r="E166" s="78">
        <f>ROUND('2項目別時系列'!E166*付加価値率!F12,0)</f>
        <v>7772</v>
      </c>
      <c r="F166" s="78">
        <f>ROUND('2項目別時系列'!F166*付加価値率!G12,0)</f>
        <v>7432</v>
      </c>
      <c r="G166" s="78">
        <f>ROUND('2項目別時系列'!G166*付加価値率!H12,0)</f>
        <v>6151</v>
      </c>
      <c r="H166" s="78">
        <f>ROUND('2項目別時系列'!H166*付加価値率!I12,0)</f>
        <v>7421</v>
      </c>
      <c r="I166" s="78">
        <f>ROUND('2項目別時系列'!I166*付加価値率!J12,0)</f>
        <v>8156</v>
      </c>
      <c r="J166" s="78">
        <f>ROUND('2項目別時系列'!J166*付加価値率!K12,0)</f>
        <v>7928</v>
      </c>
      <c r="K166" s="78">
        <f>ROUND('2項目別時系列'!K166*付加価値率!L12,0)</f>
        <v>6880</v>
      </c>
      <c r="L166" s="78">
        <f>ROUND('2項目別時系列'!L166*付加価値率!M12,0)</f>
        <v>7018</v>
      </c>
      <c r="M166" s="78">
        <f>ROUND('2項目別時系列'!M166*付加価値率!N12,0)</f>
        <v>3298</v>
      </c>
      <c r="N166" s="78">
        <f>ROUND('2項目別時系列'!N166*付加価値率!O12,0)</f>
        <v>4354</v>
      </c>
      <c r="O166" s="78">
        <f>ROUND('2項目別時系列'!O166*付加価値率!P12,0)</f>
        <v>6606</v>
      </c>
      <c r="P166" s="516">
        <f t="shared" si="145"/>
        <v>51.7</v>
      </c>
    </row>
    <row r="167" spans="1:16" x14ac:dyDescent="0.15">
      <c r="A167" s="367"/>
      <c r="B167" s="369" t="s">
        <v>174</v>
      </c>
      <c r="C167" s="80">
        <f>ROUND('2項目別時系列'!C167*付加価値率!D15,0)</f>
        <v>5977</v>
      </c>
      <c r="D167" s="80">
        <f>ROUND('2項目別時系列'!D167*付加価値率!E15,0)</f>
        <v>5459</v>
      </c>
      <c r="E167" s="80">
        <f>ROUND('2項目別時系列'!E167*付加価値率!F15,0)</f>
        <v>5367</v>
      </c>
      <c r="F167" s="80">
        <f>ROUND('2項目別時系列'!F167*付加価値率!G15,0)</f>
        <v>5526</v>
      </c>
      <c r="G167" s="80">
        <f>ROUND('2項目別時系列'!G167*付加価値率!H15,0)</f>
        <v>4565</v>
      </c>
      <c r="H167" s="80">
        <f>ROUND('2項目別時系列'!H167*付加価値率!I15,0)</f>
        <v>5076</v>
      </c>
      <c r="I167" s="80">
        <f>ROUND('2項目別時系列'!I167*付加価値率!J15,0)</f>
        <v>5818</v>
      </c>
      <c r="J167" s="80">
        <f>ROUND('2項目別時系列'!J167*付加価値率!K15,0)</f>
        <v>5718</v>
      </c>
      <c r="K167" s="80">
        <f>ROUND('2項目別時系列'!K167*付加価値率!L15,0)</f>
        <v>5549</v>
      </c>
      <c r="L167" s="80">
        <f>ROUND('2項目別時系列'!L167*付加価値率!M15,0)</f>
        <v>7296</v>
      </c>
      <c r="M167" s="80">
        <f>ROUND('2項目別時系列'!M167*付加価値率!N15,0)</f>
        <v>3437</v>
      </c>
      <c r="N167" s="80">
        <f>ROUND('2項目別時系列'!N167*付加価値率!O15,0)</f>
        <v>4954</v>
      </c>
      <c r="O167" s="80">
        <f>ROUND('2項目別時系列'!O167*付加価値率!P15,0)</f>
        <v>8058</v>
      </c>
      <c r="P167" s="517">
        <f t="shared" si="145"/>
        <v>62.7</v>
      </c>
    </row>
    <row r="168" spans="1:16" x14ac:dyDescent="0.15">
      <c r="A168" s="366" t="s">
        <v>157</v>
      </c>
      <c r="B168" s="240" t="s">
        <v>440</v>
      </c>
      <c r="C168" s="99">
        <f>SUM(C169:C171)</f>
        <v>22909</v>
      </c>
      <c r="D168" s="99">
        <f t="shared" ref="D168:J168" si="178">SUM(D169:D171)</f>
        <v>20846</v>
      </c>
      <c r="E168" s="99">
        <f t="shared" si="178"/>
        <v>20896</v>
      </c>
      <c r="F168" s="99">
        <f t="shared" si="178"/>
        <v>20756</v>
      </c>
      <c r="G168" s="99">
        <f t="shared" si="178"/>
        <v>24695</v>
      </c>
      <c r="H168" s="99">
        <f t="shared" si="178"/>
        <v>28701</v>
      </c>
      <c r="I168" s="99">
        <f t="shared" si="178"/>
        <v>29514</v>
      </c>
      <c r="J168" s="99">
        <f t="shared" si="178"/>
        <v>30657</v>
      </c>
      <c r="K168" s="99">
        <f t="shared" ref="K168:L168" si="179">SUM(K169:K171)</f>
        <v>29286</v>
      </c>
      <c r="L168" s="99">
        <f t="shared" si="179"/>
        <v>35071</v>
      </c>
      <c r="M168" s="99">
        <f t="shared" ref="M168:N168" si="180">SUM(M169:M171)</f>
        <v>19935</v>
      </c>
      <c r="N168" s="99">
        <f t="shared" si="180"/>
        <v>27034</v>
      </c>
      <c r="O168" s="99">
        <f t="shared" ref="O168" si="181">SUM(O169:O171)</f>
        <v>38048</v>
      </c>
      <c r="P168" s="516">
        <f t="shared" si="145"/>
        <v>40.700000000000003</v>
      </c>
    </row>
    <row r="169" spans="1:16" x14ac:dyDescent="0.15">
      <c r="A169" s="366"/>
      <c r="B169" s="368" t="s">
        <v>172</v>
      </c>
      <c r="C169" s="78">
        <f>ROUND('2項目別時系列'!C169*付加価値率!D13,0)</f>
        <v>627</v>
      </c>
      <c r="D169" s="78">
        <f>ROUND('2項目別時系列'!D169*付加価値率!E13,0)</f>
        <v>691</v>
      </c>
      <c r="E169" s="78">
        <f>ROUND('2項目別時系列'!E169*付加価値率!F13,0)</f>
        <v>676</v>
      </c>
      <c r="F169" s="78">
        <f>ROUND('2項目別時系列'!F169*付加価値率!G13,0)</f>
        <v>703</v>
      </c>
      <c r="G169" s="78">
        <f>ROUND('2項目別時系列'!G169*付加価値率!H13,0)</f>
        <v>696</v>
      </c>
      <c r="H169" s="78">
        <f>ROUND('2項目別時系列'!H169*付加価値率!I13,0)</f>
        <v>904</v>
      </c>
      <c r="I169" s="78">
        <f>ROUND('2項目別時系列'!I169*付加価値率!J13,0)</f>
        <v>1032</v>
      </c>
      <c r="J169" s="78">
        <f>ROUND('2項目別時系列'!J169*付加価値率!K13,0)</f>
        <v>1129</v>
      </c>
      <c r="K169" s="78">
        <f>ROUND('2項目別時系列'!K169*付加価値率!L13,0)</f>
        <v>1189</v>
      </c>
      <c r="L169" s="78">
        <f>ROUND('2項目別時系列'!L169*付加価値率!M13,0)</f>
        <v>972</v>
      </c>
      <c r="M169" s="78">
        <f>ROUND('2項目別時系列'!M169*付加価値率!N13,0)</f>
        <v>530</v>
      </c>
      <c r="N169" s="78">
        <f>ROUND('2項目別時系列'!N169*付加価値率!O13,0)</f>
        <v>512</v>
      </c>
      <c r="O169" s="78">
        <f>ROUND('2項目別時系列'!O169*付加価値率!P13,0)</f>
        <v>746</v>
      </c>
      <c r="P169" s="516">
        <f t="shared" si="145"/>
        <v>45.7</v>
      </c>
    </row>
    <row r="170" spans="1:16" x14ac:dyDescent="0.15">
      <c r="A170" s="366"/>
      <c r="B170" s="368" t="s">
        <v>173</v>
      </c>
      <c r="C170" s="78">
        <f>ROUND('2項目別時系列'!C170*付加価値率!D12,0)</f>
        <v>11163</v>
      </c>
      <c r="D170" s="78">
        <f>ROUND('2項目別時系列'!D170*付加価値率!E12,0)</f>
        <v>10280</v>
      </c>
      <c r="E170" s="78">
        <f>ROUND('2項目別時系列'!E170*付加価値率!F12,0)</f>
        <v>10800</v>
      </c>
      <c r="F170" s="78">
        <f>ROUND('2項目別時系列'!F170*付加価値率!G12,0)</f>
        <v>10142</v>
      </c>
      <c r="G170" s="78">
        <f>ROUND('2項目別時系列'!G170*付加価値率!H12,0)</f>
        <v>12206</v>
      </c>
      <c r="H170" s="78">
        <f>ROUND('2項目別時系列'!H170*付加価値率!I12,0)</f>
        <v>15070</v>
      </c>
      <c r="I170" s="78">
        <f>ROUND('2項目別時系列'!I170*付加価値率!J12,0)</f>
        <v>15034</v>
      </c>
      <c r="J170" s="78">
        <f>ROUND('2項目別時系列'!J170*付加価値率!K12,0)</f>
        <v>15203</v>
      </c>
      <c r="K170" s="78">
        <f>ROUND('2項目別時系列'!K170*付加価値率!L12,0)</f>
        <v>13389</v>
      </c>
      <c r="L170" s="78">
        <f>ROUND('2項目別時系列'!L170*付加価値率!M12,0)</f>
        <v>13081</v>
      </c>
      <c r="M170" s="78">
        <f>ROUND('2項目別時系列'!M170*付加価値率!N12,0)</f>
        <v>7282</v>
      </c>
      <c r="N170" s="78">
        <f>ROUND('2項目別時系列'!N170*付加価値率!O12,0)</f>
        <v>9475</v>
      </c>
      <c r="O170" s="78">
        <f>ROUND('2項目別時系列'!O170*付加価値率!P12,0)</f>
        <v>13134</v>
      </c>
      <c r="P170" s="516">
        <f t="shared" si="145"/>
        <v>38.6</v>
      </c>
    </row>
    <row r="171" spans="1:16" x14ac:dyDescent="0.15">
      <c r="A171" s="367"/>
      <c r="B171" s="369" t="s">
        <v>174</v>
      </c>
      <c r="C171" s="80">
        <f>ROUND('2項目別時系列'!C171*付加価値率!D15,0)</f>
        <v>11119</v>
      </c>
      <c r="D171" s="80">
        <f>ROUND('2項目別時系列'!D171*付加価値率!E15,0)</f>
        <v>9875</v>
      </c>
      <c r="E171" s="80">
        <f>ROUND('2項目別時系列'!E171*付加価値率!F15,0)</f>
        <v>9420</v>
      </c>
      <c r="F171" s="80">
        <f>ROUND('2項目別時系列'!F171*付加価値率!G15,0)</f>
        <v>9911</v>
      </c>
      <c r="G171" s="80">
        <f>ROUND('2項目別時系列'!G171*付加価値率!H15,0)</f>
        <v>11793</v>
      </c>
      <c r="H171" s="80">
        <f>ROUND('2項目別時系列'!H171*付加価値率!I15,0)</f>
        <v>12727</v>
      </c>
      <c r="I171" s="80">
        <f>ROUND('2項目別時系列'!I171*付加価値率!J15,0)</f>
        <v>13448</v>
      </c>
      <c r="J171" s="80">
        <f>ROUND('2項目別時系列'!J171*付加価値率!K15,0)</f>
        <v>14325</v>
      </c>
      <c r="K171" s="80">
        <f>ROUND('2項目別時系列'!K171*付加価値率!L15,0)</f>
        <v>14708</v>
      </c>
      <c r="L171" s="80">
        <f>ROUND('2項目別時系列'!L171*付加価値率!M15,0)</f>
        <v>21018</v>
      </c>
      <c r="M171" s="80">
        <f>ROUND('2項目別時系列'!M171*付加価値率!N15,0)</f>
        <v>12123</v>
      </c>
      <c r="N171" s="80">
        <f>ROUND('2項目別時系列'!N171*付加価値率!O15,0)</f>
        <v>17047</v>
      </c>
      <c r="O171" s="80">
        <f>ROUND('2項目別時系列'!O171*付加価値率!P15,0)</f>
        <v>24168</v>
      </c>
      <c r="P171" s="517">
        <f t="shared" si="145"/>
        <v>41.8</v>
      </c>
    </row>
    <row r="172" spans="1:16" x14ac:dyDescent="0.15">
      <c r="A172" s="31" t="s">
        <v>2190</v>
      </c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</row>
  </sheetData>
  <mergeCells count="1">
    <mergeCell ref="A2:B3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P106"/>
  <sheetViews>
    <sheetView workbookViewId="0">
      <pane xSplit="3" ySplit="4" topLeftCell="K9" activePane="bottomRight" state="frozen"/>
      <selection pane="topRight" activeCell="D1" sqref="D1"/>
      <selection pane="bottomLeft" activeCell="A5" sqref="A5"/>
      <selection pane="bottomRight" activeCell="R19" sqref="R19"/>
    </sheetView>
  </sheetViews>
  <sheetFormatPr defaultRowHeight="13.5" x14ac:dyDescent="0.15"/>
  <cols>
    <col min="1" max="1" width="3.875" customWidth="1"/>
    <col min="2" max="2" width="12.5" customWidth="1"/>
    <col min="3" max="3" width="27.125" customWidth="1"/>
    <col min="4" max="5" width="10.5" customWidth="1"/>
    <col min="6" max="6" width="10.375" customWidth="1"/>
    <col min="7" max="10" width="10.5" customWidth="1"/>
    <col min="11" max="15" width="10.625" customWidth="1"/>
    <col min="16" max="16" width="11" customWidth="1"/>
    <col min="234" max="234" width="3.875" customWidth="1"/>
    <col min="235" max="235" width="10.25" customWidth="1"/>
    <col min="236" max="236" width="27.125" customWidth="1"/>
    <col min="237" max="258" width="10.5" customWidth="1"/>
    <col min="259" max="259" width="10.375" customWidth="1"/>
    <col min="260" max="263" width="10.5" customWidth="1"/>
    <col min="490" max="490" width="3.875" customWidth="1"/>
    <col min="491" max="491" width="10.25" customWidth="1"/>
    <col min="492" max="492" width="27.125" customWidth="1"/>
    <col min="493" max="514" width="10.5" customWidth="1"/>
    <col min="515" max="515" width="10.375" customWidth="1"/>
    <col min="516" max="519" width="10.5" customWidth="1"/>
    <col min="746" max="746" width="3.875" customWidth="1"/>
    <col min="747" max="747" width="10.25" customWidth="1"/>
    <col min="748" max="748" width="27.125" customWidth="1"/>
    <col min="749" max="770" width="10.5" customWidth="1"/>
    <col min="771" max="771" width="10.375" customWidth="1"/>
    <col min="772" max="775" width="10.5" customWidth="1"/>
    <col min="1002" max="1002" width="3.875" customWidth="1"/>
    <col min="1003" max="1003" width="10.25" customWidth="1"/>
    <col min="1004" max="1004" width="27.125" customWidth="1"/>
    <col min="1005" max="1026" width="10.5" customWidth="1"/>
    <col min="1027" max="1027" width="10.375" customWidth="1"/>
    <col min="1028" max="1031" width="10.5" customWidth="1"/>
    <col min="1258" max="1258" width="3.875" customWidth="1"/>
    <col min="1259" max="1259" width="10.25" customWidth="1"/>
    <col min="1260" max="1260" width="27.125" customWidth="1"/>
    <col min="1261" max="1282" width="10.5" customWidth="1"/>
    <col min="1283" max="1283" width="10.375" customWidth="1"/>
    <col min="1284" max="1287" width="10.5" customWidth="1"/>
    <col min="1514" max="1514" width="3.875" customWidth="1"/>
    <col min="1515" max="1515" width="10.25" customWidth="1"/>
    <col min="1516" max="1516" width="27.125" customWidth="1"/>
    <col min="1517" max="1538" width="10.5" customWidth="1"/>
    <col min="1539" max="1539" width="10.375" customWidth="1"/>
    <col min="1540" max="1543" width="10.5" customWidth="1"/>
    <col min="1770" max="1770" width="3.875" customWidth="1"/>
    <col min="1771" max="1771" width="10.25" customWidth="1"/>
    <col min="1772" max="1772" width="27.125" customWidth="1"/>
    <col min="1773" max="1794" width="10.5" customWidth="1"/>
    <col min="1795" max="1795" width="10.375" customWidth="1"/>
    <col min="1796" max="1799" width="10.5" customWidth="1"/>
    <col min="2026" max="2026" width="3.875" customWidth="1"/>
    <col min="2027" max="2027" width="10.25" customWidth="1"/>
    <col min="2028" max="2028" width="27.125" customWidth="1"/>
    <col min="2029" max="2050" width="10.5" customWidth="1"/>
    <col min="2051" max="2051" width="10.375" customWidth="1"/>
    <col min="2052" max="2055" width="10.5" customWidth="1"/>
    <col min="2282" max="2282" width="3.875" customWidth="1"/>
    <col min="2283" max="2283" width="10.25" customWidth="1"/>
    <col min="2284" max="2284" width="27.125" customWidth="1"/>
    <col min="2285" max="2306" width="10.5" customWidth="1"/>
    <col min="2307" max="2307" width="10.375" customWidth="1"/>
    <col min="2308" max="2311" width="10.5" customWidth="1"/>
    <col min="2538" max="2538" width="3.875" customWidth="1"/>
    <col min="2539" max="2539" width="10.25" customWidth="1"/>
    <col min="2540" max="2540" width="27.125" customWidth="1"/>
    <col min="2541" max="2562" width="10.5" customWidth="1"/>
    <col min="2563" max="2563" width="10.375" customWidth="1"/>
    <col min="2564" max="2567" width="10.5" customWidth="1"/>
    <col min="2794" max="2794" width="3.875" customWidth="1"/>
    <col min="2795" max="2795" width="10.25" customWidth="1"/>
    <col min="2796" max="2796" width="27.125" customWidth="1"/>
    <col min="2797" max="2818" width="10.5" customWidth="1"/>
    <col min="2819" max="2819" width="10.375" customWidth="1"/>
    <col min="2820" max="2823" width="10.5" customWidth="1"/>
    <col min="3050" max="3050" width="3.875" customWidth="1"/>
    <col min="3051" max="3051" width="10.25" customWidth="1"/>
    <col min="3052" max="3052" width="27.125" customWidth="1"/>
    <col min="3053" max="3074" width="10.5" customWidth="1"/>
    <col min="3075" max="3075" width="10.375" customWidth="1"/>
    <col min="3076" max="3079" width="10.5" customWidth="1"/>
    <col min="3306" max="3306" width="3.875" customWidth="1"/>
    <col min="3307" max="3307" width="10.25" customWidth="1"/>
    <col min="3308" max="3308" width="27.125" customWidth="1"/>
    <col min="3309" max="3330" width="10.5" customWidth="1"/>
    <col min="3331" max="3331" width="10.375" customWidth="1"/>
    <col min="3332" max="3335" width="10.5" customWidth="1"/>
    <col min="3562" max="3562" width="3.875" customWidth="1"/>
    <col min="3563" max="3563" width="10.25" customWidth="1"/>
    <col min="3564" max="3564" width="27.125" customWidth="1"/>
    <col min="3565" max="3586" width="10.5" customWidth="1"/>
    <col min="3587" max="3587" width="10.375" customWidth="1"/>
    <col min="3588" max="3591" width="10.5" customWidth="1"/>
    <col min="3818" max="3818" width="3.875" customWidth="1"/>
    <col min="3819" max="3819" width="10.25" customWidth="1"/>
    <col min="3820" max="3820" width="27.125" customWidth="1"/>
    <col min="3821" max="3842" width="10.5" customWidth="1"/>
    <col min="3843" max="3843" width="10.375" customWidth="1"/>
    <col min="3844" max="3847" width="10.5" customWidth="1"/>
    <col min="4074" max="4074" width="3.875" customWidth="1"/>
    <col min="4075" max="4075" width="10.25" customWidth="1"/>
    <col min="4076" max="4076" width="27.125" customWidth="1"/>
    <col min="4077" max="4098" width="10.5" customWidth="1"/>
    <col min="4099" max="4099" width="10.375" customWidth="1"/>
    <col min="4100" max="4103" width="10.5" customWidth="1"/>
    <col min="4330" max="4330" width="3.875" customWidth="1"/>
    <col min="4331" max="4331" width="10.25" customWidth="1"/>
    <col min="4332" max="4332" width="27.125" customWidth="1"/>
    <col min="4333" max="4354" width="10.5" customWidth="1"/>
    <col min="4355" max="4355" width="10.375" customWidth="1"/>
    <col min="4356" max="4359" width="10.5" customWidth="1"/>
    <col min="4586" max="4586" width="3.875" customWidth="1"/>
    <col min="4587" max="4587" width="10.25" customWidth="1"/>
    <col min="4588" max="4588" width="27.125" customWidth="1"/>
    <col min="4589" max="4610" width="10.5" customWidth="1"/>
    <col min="4611" max="4611" width="10.375" customWidth="1"/>
    <col min="4612" max="4615" width="10.5" customWidth="1"/>
    <col min="4842" max="4842" width="3.875" customWidth="1"/>
    <col min="4843" max="4843" width="10.25" customWidth="1"/>
    <col min="4844" max="4844" width="27.125" customWidth="1"/>
    <col min="4845" max="4866" width="10.5" customWidth="1"/>
    <col min="4867" max="4867" width="10.375" customWidth="1"/>
    <col min="4868" max="4871" width="10.5" customWidth="1"/>
    <col min="5098" max="5098" width="3.875" customWidth="1"/>
    <col min="5099" max="5099" width="10.25" customWidth="1"/>
    <col min="5100" max="5100" width="27.125" customWidth="1"/>
    <col min="5101" max="5122" width="10.5" customWidth="1"/>
    <col min="5123" max="5123" width="10.375" customWidth="1"/>
    <col min="5124" max="5127" width="10.5" customWidth="1"/>
    <col min="5354" max="5354" width="3.875" customWidth="1"/>
    <col min="5355" max="5355" width="10.25" customWidth="1"/>
    <col min="5356" max="5356" width="27.125" customWidth="1"/>
    <col min="5357" max="5378" width="10.5" customWidth="1"/>
    <col min="5379" max="5379" width="10.375" customWidth="1"/>
    <col min="5380" max="5383" width="10.5" customWidth="1"/>
    <col min="5610" max="5610" width="3.875" customWidth="1"/>
    <col min="5611" max="5611" width="10.25" customWidth="1"/>
    <col min="5612" max="5612" width="27.125" customWidth="1"/>
    <col min="5613" max="5634" width="10.5" customWidth="1"/>
    <col min="5635" max="5635" width="10.375" customWidth="1"/>
    <col min="5636" max="5639" width="10.5" customWidth="1"/>
    <col min="5866" max="5866" width="3.875" customWidth="1"/>
    <col min="5867" max="5867" width="10.25" customWidth="1"/>
    <col min="5868" max="5868" width="27.125" customWidth="1"/>
    <col min="5869" max="5890" width="10.5" customWidth="1"/>
    <col min="5891" max="5891" width="10.375" customWidth="1"/>
    <col min="5892" max="5895" width="10.5" customWidth="1"/>
    <col min="6122" max="6122" width="3.875" customWidth="1"/>
    <col min="6123" max="6123" width="10.25" customWidth="1"/>
    <col min="6124" max="6124" width="27.125" customWidth="1"/>
    <col min="6125" max="6146" width="10.5" customWidth="1"/>
    <col min="6147" max="6147" width="10.375" customWidth="1"/>
    <col min="6148" max="6151" width="10.5" customWidth="1"/>
    <col min="6378" max="6378" width="3.875" customWidth="1"/>
    <col min="6379" max="6379" width="10.25" customWidth="1"/>
    <col min="6380" max="6380" width="27.125" customWidth="1"/>
    <col min="6381" max="6402" width="10.5" customWidth="1"/>
    <col min="6403" max="6403" width="10.375" customWidth="1"/>
    <col min="6404" max="6407" width="10.5" customWidth="1"/>
    <col min="6634" max="6634" width="3.875" customWidth="1"/>
    <col min="6635" max="6635" width="10.25" customWidth="1"/>
    <col min="6636" max="6636" width="27.125" customWidth="1"/>
    <col min="6637" max="6658" width="10.5" customWidth="1"/>
    <col min="6659" max="6659" width="10.375" customWidth="1"/>
    <col min="6660" max="6663" width="10.5" customWidth="1"/>
    <col min="6890" max="6890" width="3.875" customWidth="1"/>
    <col min="6891" max="6891" width="10.25" customWidth="1"/>
    <col min="6892" max="6892" width="27.125" customWidth="1"/>
    <col min="6893" max="6914" width="10.5" customWidth="1"/>
    <col min="6915" max="6915" width="10.375" customWidth="1"/>
    <col min="6916" max="6919" width="10.5" customWidth="1"/>
    <col min="7146" max="7146" width="3.875" customWidth="1"/>
    <col min="7147" max="7147" width="10.25" customWidth="1"/>
    <col min="7148" max="7148" width="27.125" customWidth="1"/>
    <col min="7149" max="7170" width="10.5" customWidth="1"/>
    <col min="7171" max="7171" width="10.375" customWidth="1"/>
    <col min="7172" max="7175" width="10.5" customWidth="1"/>
    <col min="7402" max="7402" width="3.875" customWidth="1"/>
    <col min="7403" max="7403" width="10.25" customWidth="1"/>
    <col min="7404" max="7404" width="27.125" customWidth="1"/>
    <col min="7405" max="7426" width="10.5" customWidth="1"/>
    <col min="7427" max="7427" width="10.375" customWidth="1"/>
    <col min="7428" max="7431" width="10.5" customWidth="1"/>
    <col min="7658" max="7658" width="3.875" customWidth="1"/>
    <col min="7659" max="7659" width="10.25" customWidth="1"/>
    <col min="7660" max="7660" width="27.125" customWidth="1"/>
    <col min="7661" max="7682" width="10.5" customWidth="1"/>
    <col min="7683" max="7683" width="10.375" customWidth="1"/>
    <col min="7684" max="7687" width="10.5" customWidth="1"/>
    <col min="7914" max="7914" width="3.875" customWidth="1"/>
    <col min="7915" max="7915" width="10.25" customWidth="1"/>
    <col min="7916" max="7916" width="27.125" customWidth="1"/>
    <col min="7917" max="7938" width="10.5" customWidth="1"/>
    <col min="7939" max="7939" width="10.375" customWidth="1"/>
    <col min="7940" max="7943" width="10.5" customWidth="1"/>
    <col min="8170" max="8170" width="3.875" customWidth="1"/>
    <col min="8171" max="8171" width="10.25" customWidth="1"/>
    <col min="8172" max="8172" width="27.125" customWidth="1"/>
    <col min="8173" max="8194" width="10.5" customWidth="1"/>
    <col min="8195" max="8195" width="10.375" customWidth="1"/>
    <col min="8196" max="8199" width="10.5" customWidth="1"/>
    <col min="8426" max="8426" width="3.875" customWidth="1"/>
    <col min="8427" max="8427" width="10.25" customWidth="1"/>
    <col min="8428" max="8428" width="27.125" customWidth="1"/>
    <col min="8429" max="8450" width="10.5" customWidth="1"/>
    <col min="8451" max="8451" width="10.375" customWidth="1"/>
    <col min="8452" max="8455" width="10.5" customWidth="1"/>
    <col min="8682" max="8682" width="3.875" customWidth="1"/>
    <col min="8683" max="8683" width="10.25" customWidth="1"/>
    <col min="8684" max="8684" width="27.125" customWidth="1"/>
    <col min="8685" max="8706" width="10.5" customWidth="1"/>
    <col min="8707" max="8707" width="10.375" customWidth="1"/>
    <col min="8708" max="8711" width="10.5" customWidth="1"/>
    <col min="8938" max="8938" width="3.875" customWidth="1"/>
    <col min="8939" max="8939" width="10.25" customWidth="1"/>
    <col min="8940" max="8940" width="27.125" customWidth="1"/>
    <col min="8941" max="8962" width="10.5" customWidth="1"/>
    <col min="8963" max="8963" width="10.375" customWidth="1"/>
    <col min="8964" max="8967" width="10.5" customWidth="1"/>
    <col min="9194" max="9194" width="3.875" customWidth="1"/>
    <col min="9195" max="9195" width="10.25" customWidth="1"/>
    <col min="9196" max="9196" width="27.125" customWidth="1"/>
    <col min="9197" max="9218" width="10.5" customWidth="1"/>
    <col min="9219" max="9219" width="10.375" customWidth="1"/>
    <col min="9220" max="9223" width="10.5" customWidth="1"/>
    <col min="9450" max="9450" width="3.875" customWidth="1"/>
    <col min="9451" max="9451" width="10.25" customWidth="1"/>
    <col min="9452" max="9452" width="27.125" customWidth="1"/>
    <col min="9453" max="9474" width="10.5" customWidth="1"/>
    <col min="9475" max="9475" width="10.375" customWidth="1"/>
    <col min="9476" max="9479" width="10.5" customWidth="1"/>
    <col min="9706" max="9706" width="3.875" customWidth="1"/>
    <col min="9707" max="9707" width="10.25" customWidth="1"/>
    <col min="9708" max="9708" width="27.125" customWidth="1"/>
    <col min="9709" max="9730" width="10.5" customWidth="1"/>
    <col min="9731" max="9731" width="10.375" customWidth="1"/>
    <col min="9732" max="9735" width="10.5" customWidth="1"/>
    <col min="9962" max="9962" width="3.875" customWidth="1"/>
    <col min="9963" max="9963" width="10.25" customWidth="1"/>
    <col min="9964" max="9964" width="27.125" customWidth="1"/>
    <col min="9965" max="9986" width="10.5" customWidth="1"/>
    <col min="9987" max="9987" width="10.375" customWidth="1"/>
    <col min="9988" max="9991" width="10.5" customWidth="1"/>
    <col min="10218" max="10218" width="3.875" customWidth="1"/>
    <col min="10219" max="10219" width="10.25" customWidth="1"/>
    <col min="10220" max="10220" width="27.125" customWidth="1"/>
    <col min="10221" max="10242" width="10.5" customWidth="1"/>
    <col min="10243" max="10243" width="10.375" customWidth="1"/>
    <col min="10244" max="10247" width="10.5" customWidth="1"/>
    <col min="10474" max="10474" width="3.875" customWidth="1"/>
    <col min="10475" max="10475" width="10.25" customWidth="1"/>
    <col min="10476" max="10476" width="27.125" customWidth="1"/>
    <col min="10477" max="10498" width="10.5" customWidth="1"/>
    <col min="10499" max="10499" width="10.375" customWidth="1"/>
    <col min="10500" max="10503" width="10.5" customWidth="1"/>
    <col min="10730" max="10730" width="3.875" customWidth="1"/>
    <col min="10731" max="10731" width="10.25" customWidth="1"/>
    <col min="10732" max="10732" width="27.125" customWidth="1"/>
    <col min="10733" max="10754" width="10.5" customWidth="1"/>
    <col min="10755" max="10755" width="10.375" customWidth="1"/>
    <col min="10756" max="10759" width="10.5" customWidth="1"/>
    <col min="10986" max="10986" width="3.875" customWidth="1"/>
    <col min="10987" max="10987" width="10.25" customWidth="1"/>
    <col min="10988" max="10988" width="27.125" customWidth="1"/>
    <col min="10989" max="11010" width="10.5" customWidth="1"/>
    <col min="11011" max="11011" width="10.375" customWidth="1"/>
    <col min="11012" max="11015" width="10.5" customWidth="1"/>
    <col min="11242" max="11242" width="3.875" customWidth="1"/>
    <col min="11243" max="11243" width="10.25" customWidth="1"/>
    <col min="11244" max="11244" width="27.125" customWidth="1"/>
    <col min="11245" max="11266" width="10.5" customWidth="1"/>
    <col min="11267" max="11267" width="10.375" customWidth="1"/>
    <col min="11268" max="11271" width="10.5" customWidth="1"/>
    <col min="11498" max="11498" width="3.875" customWidth="1"/>
    <col min="11499" max="11499" width="10.25" customWidth="1"/>
    <col min="11500" max="11500" width="27.125" customWidth="1"/>
    <col min="11501" max="11522" width="10.5" customWidth="1"/>
    <col min="11523" max="11523" width="10.375" customWidth="1"/>
    <col min="11524" max="11527" width="10.5" customWidth="1"/>
    <col min="11754" max="11754" width="3.875" customWidth="1"/>
    <col min="11755" max="11755" width="10.25" customWidth="1"/>
    <col min="11756" max="11756" width="27.125" customWidth="1"/>
    <col min="11757" max="11778" width="10.5" customWidth="1"/>
    <col min="11779" max="11779" width="10.375" customWidth="1"/>
    <col min="11780" max="11783" width="10.5" customWidth="1"/>
    <col min="12010" max="12010" width="3.875" customWidth="1"/>
    <col min="12011" max="12011" width="10.25" customWidth="1"/>
    <col min="12012" max="12012" width="27.125" customWidth="1"/>
    <col min="12013" max="12034" width="10.5" customWidth="1"/>
    <col min="12035" max="12035" width="10.375" customWidth="1"/>
    <col min="12036" max="12039" width="10.5" customWidth="1"/>
    <col min="12266" max="12266" width="3.875" customWidth="1"/>
    <col min="12267" max="12267" width="10.25" customWidth="1"/>
    <col min="12268" max="12268" width="27.125" customWidth="1"/>
    <col min="12269" max="12290" width="10.5" customWidth="1"/>
    <col min="12291" max="12291" width="10.375" customWidth="1"/>
    <col min="12292" max="12295" width="10.5" customWidth="1"/>
    <col min="12522" max="12522" width="3.875" customWidth="1"/>
    <col min="12523" max="12523" width="10.25" customWidth="1"/>
    <col min="12524" max="12524" width="27.125" customWidth="1"/>
    <col min="12525" max="12546" width="10.5" customWidth="1"/>
    <col min="12547" max="12547" width="10.375" customWidth="1"/>
    <col min="12548" max="12551" width="10.5" customWidth="1"/>
    <col min="12778" max="12778" width="3.875" customWidth="1"/>
    <col min="12779" max="12779" width="10.25" customWidth="1"/>
    <col min="12780" max="12780" width="27.125" customWidth="1"/>
    <col min="12781" max="12802" width="10.5" customWidth="1"/>
    <col min="12803" max="12803" width="10.375" customWidth="1"/>
    <col min="12804" max="12807" width="10.5" customWidth="1"/>
    <col min="13034" max="13034" width="3.875" customWidth="1"/>
    <col min="13035" max="13035" width="10.25" customWidth="1"/>
    <col min="13036" max="13036" width="27.125" customWidth="1"/>
    <col min="13037" max="13058" width="10.5" customWidth="1"/>
    <col min="13059" max="13059" width="10.375" customWidth="1"/>
    <col min="13060" max="13063" width="10.5" customWidth="1"/>
    <col min="13290" max="13290" width="3.875" customWidth="1"/>
    <col min="13291" max="13291" width="10.25" customWidth="1"/>
    <col min="13292" max="13292" width="27.125" customWidth="1"/>
    <col min="13293" max="13314" width="10.5" customWidth="1"/>
    <col min="13315" max="13315" width="10.375" customWidth="1"/>
    <col min="13316" max="13319" width="10.5" customWidth="1"/>
    <col min="13546" max="13546" width="3.875" customWidth="1"/>
    <col min="13547" max="13547" width="10.25" customWidth="1"/>
    <col min="13548" max="13548" width="27.125" customWidth="1"/>
    <col min="13549" max="13570" width="10.5" customWidth="1"/>
    <col min="13571" max="13571" width="10.375" customWidth="1"/>
    <col min="13572" max="13575" width="10.5" customWidth="1"/>
    <col min="13802" max="13802" width="3.875" customWidth="1"/>
    <col min="13803" max="13803" width="10.25" customWidth="1"/>
    <col min="13804" max="13804" width="27.125" customWidth="1"/>
    <col min="13805" max="13826" width="10.5" customWidth="1"/>
    <col min="13827" max="13827" width="10.375" customWidth="1"/>
    <col min="13828" max="13831" width="10.5" customWidth="1"/>
    <col min="14058" max="14058" width="3.875" customWidth="1"/>
    <col min="14059" max="14059" width="10.25" customWidth="1"/>
    <col min="14060" max="14060" width="27.125" customWidth="1"/>
    <col min="14061" max="14082" width="10.5" customWidth="1"/>
    <col min="14083" max="14083" width="10.375" customWidth="1"/>
    <col min="14084" max="14087" width="10.5" customWidth="1"/>
    <col min="14314" max="14314" width="3.875" customWidth="1"/>
    <col min="14315" max="14315" width="10.25" customWidth="1"/>
    <col min="14316" max="14316" width="27.125" customWidth="1"/>
    <col min="14317" max="14338" width="10.5" customWidth="1"/>
    <col min="14339" max="14339" width="10.375" customWidth="1"/>
    <col min="14340" max="14343" width="10.5" customWidth="1"/>
    <col min="14570" max="14570" width="3.875" customWidth="1"/>
    <col min="14571" max="14571" width="10.25" customWidth="1"/>
    <col min="14572" max="14572" width="27.125" customWidth="1"/>
    <col min="14573" max="14594" width="10.5" customWidth="1"/>
    <col min="14595" max="14595" width="10.375" customWidth="1"/>
    <col min="14596" max="14599" width="10.5" customWidth="1"/>
    <col min="14826" max="14826" width="3.875" customWidth="1"/>
    <col min="14827" max="14827" width="10.25" customWidth="1"/>
    <col min="14828" max="14828" width="27.125" customWidth="1"/>
    <col min="14829" max="14850" width="10.5" customWidth="1"/>
    <col min="14851" max="14851" width="10.375" customWidth="1"/>
    <col min="14852" max="14855" width="10.5" customWidth="1"/>
    <col min="15082" max="15082" width="3.875" customWidth="1"/>
    <col min="15083" max="15083" width="10.25" customWidth="1"/>
    <col min="15084" max="15084" width="27.125" customWidth="1"/>
    <col min="15085" max="15106" width="10.5" customWidth="1"/>
    <col min="15107" max="15107" width="10.375" customWidth="1"/>
    <col min="15108" max="15111" width="10.5" customWidth="1"/>
    <col min="15338" max="15338" width="3.875" customWidth="1"/>
    <col min="15339" max="15339" width="10.25" customWidth="1"/>
    <col min="15340" max="15340" width="27.125" customWidth="1"/>
    <col min="15341" max="15362" width="10.5" customWidth="1"/>
    <col min="15363" max="15363" width="10.375" customWidth="1"/>
    <col min="15364" max="15367" width="10.5" customWidth="1"/>
    <col min="15594" max="15594" width="3.875" customWidth="1"/>
    <col min="15595" max="15595" width="10.25" customWidth="1"/>
    <col min="15596" max="15596" width="27.125" customWidth="1"/>
    <col min="15597" max="15618" width="10.5" customWidth="1"/>
    <col min="15619" max="15619" width="10.375" customWidth="1"/>
    <col min="15620" max="15623" width="10.5" customWidth="1"/>
    <col min="15850" max="15850" width="3.875" customWidth="1"/>
    <col min="15851" max="15851" width="10.25" customWidth="1"/>
    <col min="15852" max="15852" width="27.125" customWidth="1"/>
    <col min="15853" max="15874" width="10.5" customWidth="1"/>
    <col min="15875" max="15875" width="10.375" customWidth="1"/>
    <col min="15876" max="15879" width="10.5" customWidth="1"/>
    <col min="16106" max="16106" width="3.875" customWidth="1"/>
    <col min="16107" max="16107" width="10.25" customWidth="1"/>
    <col min="16108" max="16108" width="27.125" customWidth="1"/>
    <col min="16109" max="16130" width="10.5" customWidth="1"/>
    <col min="16131" max="16131" width="10.375" customWidth="1"/>
    <col min="16132" max="16135" width="10.5" customWidth="1"/>
  </cols>
  <sheetData>
    <row r="1" spans="1:16" x14ac:dyDescent="0.15">
      <c r="B1" s="39" t="s">
        <v>532</v>
      </c>
      <c r="E1" s="40" t="s">
        <v>120</v>
      </c>
      <c r="G1" s="401"/>
      <c r="H1" s="68" t="s">
        <v>120</v>
      </c>
      <c r="J1" s="68"/>
      <c r="N1" t="s">
        <v>468</v>
      </c>
    </row>
    <row r="2" spans="1:16" x14ac:dyDescent="0.15">
      <c r="A2" s="119"/>
      <c r="B2" s="43"/>
      <c r="C2" s="120" t="s">
        <v>469</v>
      </c>
      <c r="D2" s="250" t="s">
        <v>169</v>
      </c>
      <c r="E2" s="220" t="s">
        <v>407</v>
      </c>
      <c r="F2" s="42" t="s">
        <v>304</v>
      </c>
      <c r="G2" s="220" t="s">
        <v>408</v>
      </c>
      <c r="H2" s="193" t="s">
        <v>409</v>
      </c>
      <c r="I2" s="221" t="s">
        <v>410</v>
      </c>
      <c r="J2" s="251" t="s">
        <v>411</v>
      </c>
      <c r="K2" s="251" t="s">
        <v>412</v>
      </c>
      <c r="L2" s="251" t="s">
        <v>438</v>
      </c>
      <c r="M2" s="438" t="s">
        <v>452</v>
      </c>
      <c r="N2" s="438" t="s">
        <v>517</v>
      </c>
      <c r="O2" s="7" t="s">
        <v>2170</v>
      </c>
      <c r="P2" s="7" t="s">
        <v>2197</v>
      </c>
    </row>
    <row r="3" spans="1:16" x14ac:dyDescent="0.15">
      <c r="A3" s="122"/>
      <c r="B3" s="61"/>
      <c r="C3" s="123"/>
      <c r="D3" s="252" t="s">
        <v>413</v>
      </c>
      <c r="E3" s="223" t="s">
        <v>414</v>
      </c>
      <c r="F3" s="182" t="s">
        <v>310</v>
      </c>
      <c r="G3" s="224" t="s">
        <v>415</v>
      </c>
      <c r="H3" s="92" t="s">
        <v>416</v>
      </c>
      <c r="I3" s="225" t="s">
        <v>417</v>
      </c>
      <c r="J3" s="266" t="s">
        <v>418</v>
      </c>
      <c r="K3" s="266" t="s">
        <v>419</v>
      </c>
      <c r="L3" s="266" t="s">
        <v>439</v>
      </c>
      <c r="M3" s="439" t="s">
        <v>453</v>
      </c>
      <c r="N3" s="509" t="s">
        <v>518</v>
      </c>
      <c r="O3" s="509" t="s">
        <v>2172</v>
      </c>
      <c r="P3" s="509" t="s">
        <v>2200</v>
      </c>
    </row>
    <row r="4" spans="1:16" x14ac:dyDescent="0.15">
      <c r="A4" s="119">
        <v>0</v>
      </c>
      <c r="B4" s="43" t="s">
        <v>533</v>
      </c>
      <c r="C4" s="227" t="s">
        <v>534</v>
      </c>
      <c r="D4" s="837">
        <v>994382</v>
      </c>
      <c r="E4" s="830">
        <v>996948</v>
      </c>
      <c r="F4" s="830">
        <v>1001299</v>
      </c>
      <c r="G4" s="830">
        <v>1035737</v>
      </c>
      <c r="H4" s="830">
        <v>993059</v>
      </c>
      <c r="I4" s="830">
        <v>1173797</v>
      </c>
      <c r="J4" s="838">
        <v>1225568</v>
      </c>
      <c r="K4" s="839">
        <v>1283752</v>
      </c>
      <c r="L4" s="839">
        <v>1236104</v>
      </c>
      <c r="M4" s="840">
        <v>1231044</v>
      </c>
      <c r="N4" s="841">
        <v>625734</v>
      </c>
      <c r="O4" s="842">
        <v>822919.92668599996</v>
      </c>
      <c r="P4" s="894">
        <v>1142730.063817</v>
      </c>
    </row>
    <row r="5" spans="1:16" x14ac:dyDescent="0.15">
      <c r="A5" s="69"/>
      <c r="C5" s="170" t="s">
        <v>470</v>
      </c>
      <c r="D5" s="267">
        <v>661</v>
      </c>
      <c r="E5" s="50">
        <v>633</v>
      </c>
      <c r="F5" s="50">
        <v>781</v>
      </c>
      <c r="G5" s="50">
        <v>925</v>
      </c>
      <c r="H5" s="152">
        <v>989</v>
      </c>
      <c r="I5" s="152">
        <v>1336</v>
      </c>
      <c r="J5" s="255">
        <v>1352</v>
      </c>
      <c r="K5" s="783">
        <v>1312</v>
      </c>
      <c r="L5" s="783">
        <v>1154</v>
      </c>
      <c r="M5" s="772">
        <v>1048</v>
      </c>
      <c r="N5" s="783">
        <v>142</v>
      </c>
      <c r="O5" s="784">
        <v>154</v>
      </c>
      <c r="P5" s="783">
        <v>193</v>
      </c>
    </row>
    <row r="6" spans="1:16" x14ac:dyDescent="0.15">
      <c r="A6" s="69"/>
      <c r="C6" s="138" t="s">
        <v>471</v>
      </c>
      <c r="D6" s="267">
        <v>436253</v>
      </c>
      <c r="E6" s="50">
        <v>433920</v>
      </c>
      <c r="F6" s="50">
        <v>435578</v>
      </c>
      <c r="G6" s="50">
        <v>447490</v>
      </c>
      <c r="H6" s="50">
        <v>423697</v>
      </c>
      <c r="I6" s="50">
        <v>501788</v>
      </c>
      <c r="J6" s="268">
        <v>524204</v>
      </c>
      <c r="K6" s="783">
        <v>547959</v>
      </c>
      <c r="L6" s="783">
        <v>498756</v>
      </c>
      <c r="M6" s="783">
        <v>488471</v>
      </c>
      <c r="N6" s="783">
        <v>226389</v>
      </c>
      <c r="O6" s="784">
        <v>307021</v>
      </c>
      <c r="P6" s="783">
        <v>420565</v>
      </c>
    </row>
    <row r="7" spans="1:16" x14ac:dyDescent="0.15">
      <c r="A7" s="69"/>
      <c r="C7" s="138" t="s">
        <v>472</v>
      </c>
      <c r="D7" s="267">
        <v>78469</v>
      </c>
      <c r="E7" s="50">
        <v>90079</v>
      </c>
      <c r="F7" s="50">
        <v>101237</v>
      </c>
      <c r="G7" s="50">
        <v>97371</v>
      </c>
      <c r="H7" s="50">
        <v>101143</v>
      </c>
      <c r="I7" s="50">
        <v>125789</v>
      </c>
      <c r="J7" s="268">
        <v>132726</v>
      </c>
      <c r="K7" s="783">
        <v>143615</v>
      </c>
      <c r="L7" s="783">
        <v>151582</v>
      </c>
      <c r="M7" s="783">
        <v>141917</v>
      </c>
      <c r="N7" s="783">
        <v>101615</v>
      </c>
      <c r="O7" s="784">
        <v>140930.92668599999</v>
      </c>
      <c r="P7" s="783">
        <v>171609.06381699999</v>
      </c>
    </row>
    <row r="8" spans="1:16" x14ac:dyDescent="0.15">
      <c r="A8" s="69"/>
      <c r="C8" s="170" t="s">
        <v>473</v>
      </c>
      <c r="D8" s="267">
        <v>2666</v>
      </c>
      <c r="E8" s="50">
        <v>1802</v>
      </c>
      <c r="F8" s="50">
        <v>989</v>
      </c>
      <c r="G8" s="50">
        <v>1297</v>
      </c>
      <c r="H8" s="50">
        <v>1238</v>
      </c>
      <c r="I8" s="50">
        <v>394</v>
      </c>
      <c r="J8" s="268">
        <v>1190</v>
      </c>
      <c r="K8" s="783">
        <v>1238</v>
      </c>
      <c r="L8" s="783">
        <v>1102</v>
      </c>
      <c r="M8" s="783">
        <v>445</v>
      </c>
      <c r="N8" s="783">
        <v>530</v>
      </c>
      <c r="O8" s="784">
        <v>528</v>
      </c>
      <c r="P8" s="783">
        <v>587</v>
      </c>
    </row>
    <row r="9" spans="1:16" x14ac:dyDescent="0.15">
      <c r="A9" s="69"/>
      <c r="C9" s="138" t="s">
        <v>474</v>
      </c>
      <c r="D9" s="267">
        <v>349650</v>
      </c>
      <c r="E9" s="50">
        <v>337154</v>
      </c>
      <c r="F9" s="50">
        <v>336215</v>
      </c>
      <c r="G9" s="50">
        <v>353024</v>
      </c>
      <c r="H9" s="50">
        <v>346922</v>
      </c>
      <c r="I9" s="50">
        <v>403939</v>
      </c>
      <c r="J9" s="268">
        <v>428158</v>
      </c>
      <c r="K9" s="783">
        <v>455249</v>
      </c>
      <c r="L9" s="783">
        <v>452839</v>
      </c>
      <c r="M9" s="783">
        <v>468460</v>
      </c>
      <c r="N9" s="783">
        <v>237971</v>
      </c>
      <c r="O9" s="784">
        <v>298991</v>
      </c>
      <c r="P9" s="783">
        <v>440987</v>
      </c>
    </row>
    <row r="10" spans="1:16" x14ac:dyDescent="0.15">
      <c r="A10" s="122"/>
      <c r="B10" s="61"/>
      <c r="C10" s="209" t="s">
        <v>475</v>
      </c>
      <c r="D10" s="269">
        <v>126683</v>
      </c>
      <c r="E10" s="55">
        <v>133360</v>
      </c>
      <c r="F10" s="55">
        <v>126499</v>
      </c>
      <c r="G10" s="55">
        <v>135630</v>
      </c>
      <c r="H10" s="55">
        <v>119070</v>
      </c>
      <c r="I10" s="55">
        <v>140551</v>
      </c>
      <c r="J10" s="270">
        <v>137938</v>
      </c>
      <c r="K10" s="833">
        <v>134379</v>
      </c>
      <c r="L10" s="833">
        <v>130671</v>
      </c>
      <c r="M10" s="833">
        <v>130703</v>
      </c>
      <c r="N10" s="833">
        <v>59087</v>
      </c>
      <c r="O10" s="834">
        <v>75295</v>
      </c>
      <c r="P10" s="833">
        <v>108789</v>
      </c>
    </row>
    <row r="11" spans="1:16" x14ac:dyDescent="0.15">
      <c r="D11" s="139"/>
      <c r="E11" s="232"/>
      <c r="F11" s="232"/>
      <c r="G11" s="68"/>
      <c r="H11" s="68"/>
      <c r="I11" s="68"/>
      <c r="J11" s="68"/>
      <c r="K11" s="53"/>
      <c r="L11" s="53"/>
      <c r="M11" s="53"/>
      <c r="N11" s="53"/>
      <c r="O11" s="68"/>
      <c r="P11" s="54"/>
    </row>
    <row r="12" spans="1:16" x14ac:dyDescent="0.15">
      <c r="A12" s="119">
        <v>1</v>
      </c>
      <c r="B12" s="43" t="s">
        <v>535</v>
      </c>
      <c r="C12" s="227" t="s">
        <v>534</v>
      </c>
      <c r="D12" s="271">
        <v>270391</v>
      </c>
      <c r="E12" s="228">
        <v>272182</v>
      </c>
      <c r="F12" s="228">
        <v>282956</v>
      </c>
      <c r="G12" s="228">
        <v>303144</v>
      </c>
      <c r="H12" s="228">
        <v>297367</v>
      </c>
      <c r="I12" s="228">
        <v>341858</v>
      </c>
      <c r="J12" s="272">
        <v>360723</v>
      </c>
      <c r="K12" s="352">
        <v>403169</v>
      </c>
      <c r="L12" s="352">
        <v>352004</v>
      </c>
      <c r="M12" s="406">
        <v>356572</v>
      </c>
      <c r="N12" s="406">
        <v>156789</v>
      </c>
      <c r="O12" s="180">
        <v>172788.92668599999</v>
      </c>
      <c r="P12" s="894">
        <v>283560.06381700002</v>
      </c>
    </row>
    <row r="13" spans="1:16" x14ac:dyDescent="0.15">
      <c r="A13" s="69"/>
      <c r="C13" s="170" t="s">
        <v>470</v>
      </c>
      <c r="D13" s="271">
        <v>187</v>
      </c>
      <c r="E13" s="229">
        <v>181</v>
      </c>
      <c r="F13" s="229">
        <v>232</v>
      </c>
      <c r="G13" s="229">
        <v>283</v>
      </c>
      <c r="H13" s="229">
        <v>317</v>
      </c>
      <c r="I13" s="229">
        <v>410</v>
      </c>
      <c r="J13" s="273">
        <v>420</v>
      </c>
      <c r="K13" s="353">
        <v>431</v>
      </c>
      <c r="L13" s="353">
        <v>345</v>
      </c>
      <c r="M13" s="353">
        <v>326</v>
      </c>
      <c r="N13" s="353">
        <v>40</v>
      </c>
      <c r="O13" s="179">
        <v>35</v>
      </c>
      <c r="P13" s="783">
        <v>51</v>
      </c>
    </row>
    <row r="14" spans="1:16" x14ac:dyDescent="0.15">
      <c r="A14" s="69"/>
      <c r="C14" s="138" t="s">
        <v>471</v>
      </c>
      <c r="D14" s="264">
        <v>114765</v>
      </c>
      <c r="E14" s="229">
        <v>114672</v>
      </c>
      <c r="F14" s="229">
        <v>118191</v>
      </c>
      <c r="G14" s="229">
        <v>126486</v>
      </c>
      <c r="H14" s="229">
        <v>119463</v>
      </c>
      <c r="I14" s="229">
        <v>138029</v>
      </c>
      <c r="J14" s="273">
        <v>144890</v>
      </c>
      <c r="K14" s="353">
        <v>163081</v>
      </c>
      <c r="L14" s="353">
        <v>135674</v>
      </c>
      <c r="M14" s="353">
        <v>134432</v>
      </c>
      <c r="N14" s="353">
        <v>50462</v>
      </c>
      <c r="O14" s="179">
        <v>54925</v>
      </c>
      <c r="P14" s="783">
        <v>96184</v>
      </c>
    </row>
    <row r="15" spans="1:16" x14ac:dyDescent="0.15">
      <c r="A15" s="69"/>
      <c r="C15" s="138" t="s">
        <v>472</v>
      </c>
      <c r="D15" s="264">
        <v>27237</v>
      </c>
      <c r="E15" s="229">
        <v>30900</v>
      </c>
      <c r="F15" s="229">
        <v>36800</v>
      </c>
      <c r="G15" s="229">
        <v>35714</v>
      </c>
      <c r="H15" s="229">
        <v>42812</v>
      </c>
      <c r="I15" s="229">
        <v>49252</v>
      </c>
      <c r="J15" s="273">
        <v>54226</v>
      </c>
      <c r="K15" s="353">
        <v>60065</v>
      </c>
      <c r="L15" s="353">
        <v>57506</v>
      </c>
      <c r="M15" s="353">
        <v>56778</v>
      </c>
      <c r="N15" s="353">
        <v>40225</v>
      </c>
      <c r="O15" s="179">
        <v>51644.926685999992</v>
      </c>
      <c r="P15" s="783">
        <v>62086.063816999987</v>
      </c>
    </row>
    <row r="16" spans="1:16" x14ac:dyDescent="0.15">
      <c r="A16" s="69"/>
      <c r="C16" s="170" t="s">
        <v>473</v>
      </c>
      <c r="D16" s="264">
        <v>926</v>
      </c>
      <c r="E16" s="229">
        <v>618</v>
      </c>
      <c r="F16" s="229">
        <v>358</v>
      </c>
      <c r="G16" s="229">
        <v>476</v>
      </c>
      <c r="H16" s="229">
        <v>524</v>
      </c>
      <c r="I16" s="229">
        <v>154</v>
      </c>
      <c r="J16" s="273">
        <v>486</v>
      </c>
      <c r="K16" s="353">
        <v>519</v>
      </c>
      <c r="L16" s="353">
        <v>418</v>
      </c>
      <c r="M16" s="353">
        <v>179</v>
      </c>
      <c r="N16" s="353">
        <v>211</v>
      </c>
      <c r="O16" s="179">
        <v>194</v>
      </c>
      <c r="P16" s="783">
        <v>212</v>
      </c>
    </row>
    <row r="17" spans="1:16" x14ac:dyDescent="0.15">
      <c r="A17" s="69"/>
      <c r="C17" s="138" t="s">
        <v>474</v>
      </c>
      <c r="D17" s="264">
        <v>94346</v>
      </c>
      <c r="E17" s="229">
        <v>90829</v>
      </c>
      <c r="F17" s="229">
        <v>93004</v>
      </c>
      <c r="G17" s="229">
        <v>101091</v>
      </c>
      <c r="H17" s="229">
        <v>98864</v>
      </c>
      <c r="I17" s="229">
        <v>113565</v>
      </c>
      <c r="J17" s="273">
        <v>120228</v>
      </c>
      <c r="K17" s="353">
        <v>137337</v>
      </c>
      <c r="L17" s="353">
        <v>123282</v>
      </c>
      <c r="M17" s="353">
        <v>128302</v>
      </c>
      <c r="N17" s="353">
        <v>52621</v>
      </c>
      <c r="O17" s="179">
        <v>53279</v>
      </c>
      <c r="P17" s="783">
        <v>100108</v>
      </c>
    </row>
    <row r="18" spans="1:16" x14ac:dyDescent="0.15">
      <c r="A18" s="122"/>
      <c r="B18" s="61"/>
      <c r="C18" s="209" t="s">
        <v>475</v>
      </c>
      <c r="D18" s="274">
        <v>32930</v>
      </c>
      <c r="E18" s="835">
        <v>34982</v>
      </c>
      <c r="F18" s="835">
        <v>34371</v>
      </c>
      <c r="G18" s="835">
        <v>39094</v>
      </c>
      <c r="H18" s="835">
        <v>35387</v>
      </c>
      <c r="I18" s="835">
        <v>40448</v>
      </c>
      <c r="J18" s="836">
        <v>40473</v>
      </c>
      <c r="K18" s="354">
        <v>41736</v>
      </c>
      <c r="L18" s="354">
        <v>34779</v>
      </c>
      <c r="M18" s="354">
        <v>36555</v>
      </c>
      <c r="N18" s="354">
        <v>13230</v>
      </c>
      <c r="O18" s="782">
        <v>12711</v>
      </c>
      <c r="P18" s="833">
        <v>24919</v>
      </c>
    </row>
    <row r="19" spans="1:16" x14ac:dyDescent="0.15">
      <c r="D19" s="275"/>
      <c r="E19" s="276"/>
      <c r="F19" s="276"/>
      <c r="G19" s="68"/>
      <c r="H19" s="68"/>
      <c r="I19" s="68"/>
      <c r="J19" s="68"/>
      <c r="K19" s="53"/>
      <c r="L19" s="53"/>
      <c r="M19" s="53"/>
      <c r="N19" s="53"/>
      <c r="O19" s="68"/>
      <c r="P19" s="54"/>
    </row>
    <row r="20" spans="1:16" x14ac:dyDescent="0.15">
      <c r="A20" s="119">
        <v>2</v>
      </c>
      <c r="B20" s="43" t="s">
        <v>536</v>
      </c>
      <c r="C20" s="227" t="s">
        <v>534</v>
      </c>
      <c r="D20" s="277">
        <v>99312</v>
      </c>
      <c r="E20" s="228">
        <v>95055</v>
      </c>
      <c r="F20" s="228">
        <v>92174</v>
      </c>
      <c r="G20" s="228">
        <v>98911</v>
      </c>
      <c r="H20" s="228">
        <v>94176</v>
      </c>
      <c r="I20" s="228">
        <v>107778</v>
      </c>
      <c r="J20" s="272">
        <v>117058</v>
      </c>
      <c r="K20" s="352">
        <v>118241</v>
      </c>
      <c r="L20" s="352">
        <v>120168</v>
      </c>
      <c r="M20" s="355">
        <v>122641</v>
      </c>
      <c r="N20" s="355">
        <v>59500</v>
      </c>
      <c r="O20" s="180">
        <v>86114</v>
      </c>
      <c r="P20" s="894">
        <v>118340</v>
      </c>
    </row>
    <row r="21" spans="1:16" x14ac:dyDescent="0.15">
      <c r="A21" s="69"/>
      <c r="C21" s="170" t="s">
        <v>470</v>
      </c>
      <c r="D21" s="264">
        <v>60</v>
      </c>
      <c r="E21" s="230">
        <v>53</v>
      </c>
      <c r="F21" s="230">
        <v>64</v>
      </c>
      <c r="G21" s="230">
        <v>79</v>
      </c>
      <c r="H21" s="230">
        <v>86</v>
      </c>
      <c r="I21" s="230">
        <v>114</v>
      </c>
      <c r="J21" s="278">
        <v>121</v>
      </c>
      <c r="K21" s="353">
        <v>114</v>
      </c>
      <c r="L21" s="353">
        <v>105</v>
      </c>
      <c r="M21" s="355">
        <v>97</v>
      </c>
      <c r="N21" s="355">
        <v>13</v>
      </c>
      <c r="O21" s="179">
        <v>15</v>
      </c>
      <c r="P21" s="783">
        <v>19</v>
      </c>
    </row>
    <row r="22" spans="1:16" x14ac:dyDescent="0.15">
      <c r="A22" s="69"/>
      <c r="C22" s="138" t="s">
        <v>471</v>
      </c>
      <c r="D22" s="264">
        <v>46100</v>
      </c>
      <c r="E22" s="229">
        <v>43968</v>
      </c>
      <c r="F22" s="229">
        <v>42754</v>
      </c>
      <c r="G22" s="229">
        <v>45558</v>
      </c>
      <c r="H22" s="229">
        <v>42356</v>
      </c>
      <c r="I22" s="229">
        <v>48834</v>
      </c>
      <c r="J22" s="273">
        <v>53143</v>
      </c>
      <c r="K22" s="353">
        <v>53087</v>
      </c>
      <c r="L22" s="353">
        <v>49703</v>
      </c>
      <c r="M22" s="353">
        <v>50043</v>
      </c>
      <c r="N22" s="353">
        <v>21720</v>
      </c>
      <c r="O22" s="179">
        <v>32728</v>
      </c>
      <c r="P22" s="783">
        <v>45700</v>
      </c>
    </row>
    <row r="23" spans="1:16" x14ac:dyDescent="0.15">
      <c r="A23" s="69"/>
      <c r="C23" s="138" t="s">
        <v>472</v>
      </c>
      <c r="D23" s="264">
        <v>3130</v>
      </c>
      <c r="E23" s="229">
        <v>3401</v>
      </c>
      <c r="F23" s="229">
        <v>3963</v>
      </c>
      <c r="G23" s="229">
        <v>4164</v>
      </c>
      <c r="H23" s="229">
        <v>5326</v>
      </c>
      <c r="I23" s="229">
        <v>6744</v>
      </c>
      <c r="J23" s="273">
        <v>7458</v>
      </c>
      <c r="K23" s="353">
        <v>8422</v>
      </c>
      <c r="L23" s="353">
        <v>9956</v>
      </c>
      <c r="M23" s="353">
        <v>9601</v>
      </c>
      <c r="N23" s="353">
        <v>7532</v>
      </c>
      <c r="O23" s="179">
        <v>10715</v>
      </c>
      <c r="P23" s="783">
        <v>11050</v>
      </c>
    </row>
    <row r="24" spans="1:16" x14ac:dyDescent="0.15">
      <c r="A24" s="69"/>
      <c r="C24" s="170" t="s">
        <v>473</v>
      </c>
      <c r="D24" s="264">
        <v>106</v>
      </c>
      <c r="E24" s="229">
        <v>68</v>
      </c>
      <c r="F24" s="229">
        <v>39</v>
      </c>
      <c r="G24" s="229">
        <v>55</v>
      </c>
      <c r="H24" s="229">
        <v>65</v>
      </c>
      <c r="I24" s="229">
        <v>21</v>
      </c>
      <c r="J24" s="273">
        <v>67</v>
      </c>
      <c r="K24" s="353">
        <v>73</v>
      </c>
      <c r="L24" s="353">
        <v>72</v>
      </c>
      <c r="M24" s="353">
        <v>30</v>
      </c>
      <c r="N24" s="353">
        <v>39</v>
      </c>
      <c r="O24" s="179">
        <v>40</v>
      </c>
      <c r="P24" s="783">
        <v>38</v>
      </c>
    </row>
    <row r="25" spans="1:16" x14ac:dyDescent="0.15">
      <c r="A25" s="69"/>
      <c r="C25" s="138" t="s">
        <v>474</v>
      </c>
      <c r="D25" s="264">
        <v>35659</v>
      </c>
      <c r="E25" s="229">
        <v>33295</v>
      </c>
      <c r="F25" s="229">
        <v>32142</v>
      </c>
      <c r="G25" s="229">
        <v>35317</v>
      </c>
      <c r="H25" s="229">
        <v>34254</v>
      </c>
      <c r="I25" s="229">
        <v>38238</v>
      </c>
      <c r="J25" s="273">
        <v>42559</v>
      </c>
      <c r="K25" s="353">
        <v>43363</v>
      </c>
      <c r="L25" s="353">
        <v>45083</v>
      </c>
      <c r="M25" s="353">
        <v>48208</v>
      </c>
      <c r="N25" s="353">
        <v>22919</v>
      </c>
      <c r="O25" s="179">
        <v>31927</v>
      </c>
      <c r="P25" s="783">
        <v>48244</v>
      </c>
    </row>
    <row r="26" spans="1:16" x14ac:dyDescent="0.15">
      <c r="A26" s="122"/>
      <c r="B26" s="61"/>
      <c r="C26" s="209" t="s">
        <v>475</v>
      </c>
      <c r="D26" s="274">
        <v>14257</v>
      </c>
      <c r="E26" s="835">
        <v>14270</v>
      </c>
      <c r="F26" s="835">
        <v>13212</v>
      </c>
      <c r="G26" s="835">
        <v>13738</v>
      </c>
      <c r="H26" s="835">
        <v>12089</v>
      </c>
      <c r="I26" s="835">
        <v>13827</v>
      </c>
      <c r="J26" s="836">
        <v>13710</v>
      </c>
      <c r="K26" s="354">
        <v>13182</v>
      </c>
      <c r="L26" s="354">
        <v>15249</v>
      </c>
      <c r="M26" s="354">
        <v>14662</v>
      </c>
      <c r="N26" s="354">
        <v>7277</v>
      </c>
      <c r="O26" s="782">
        <v>10689</v>
      </c>
      <c r="P26" s="833">
        <v>13289</v>
      </c>
    </row>
    <row r="27" spans="1:16" x14ac:dyDescent="0.15">
      <c r="D27" s="264"/>
      <c r="E27" s="229"/>
      <c r="F27" s="229"/>
      <c r="G27" s="68"/>
      <c r="H27" s="68"/>
      <c r="I27" s="68"/>
      <c r="J27" s="68"/>
      <c r="K27" s="53"/>
      <c r="L27" s="53"/>
      <c r="M27" s="53"/>
      <c r="N27" s="53"/>
      <c r="O27" s="68"/>
      <c r="P27" s="54"/>
    </row>
    <row r="28" spans="1:16" x14ac:dyDescent="0.15">
      <c r="A28" s="119">
        <v>3</v>
      </c>
      <c r="B28" s="43" t="s">
        <v>537</v>
      </c>
      <c r="C28" s="227" t="s">
        <v>534</v>
      </c>
      <c r="D28" s="277">
        <v>115729</v>
      </c>
      <c r="E28" s="228">
        <v>112406</v>
      </c>
      <c r="F28" s="228">
        <v>108705</v>
      </c>
      <c r="G28" s="228">
        <v>109623</v>
      </c>
      <c r="H28" s="228">
        <v>104419</v>
      </c>
      <c r="I28" s="228">
        <v>119304</v>
      </c>
      <c r="J28" s="272">
        <v>124985</v>
      </c>
      <c r="K28" s="352">
        <v>128927</v>
      </c>
      <c r="L28" s="352">
        <v>145691</v>
      </c>
      <c r="M28" s="406">
        <v>141410</v>
      </c>
      <c r="N28" s="406">
        <v>77672</v>
      </c>
      <c r="O28" s="180">
        <v>114350</v>
      </c>
      <c r="P28" s="894">
        <v>138928</v>
      </c>
    </row>
    <row r="29" spans="1:16" x14ac:dyDescent="0.15">
      <c r="A29" s="69"/>
      <c r="C29" s="170" t="s">
        <v>470</v>
      </c>
      <c r="D29" s="264">
        <v>70</v>
      </c>
      <c r="E29" s="229">
        <v>63</v>
      </c>
      <c r="F29" s="229">
        <v>76</v>
      </c>
      <c r="G29" s="229">
        <v>87</v>
      </c>
      <c r="H29" s="229">
        <v>93</v>
      </c>
      <c r="I29" s="229">
        <v>123</v>
      </c>
      <c r="J29" s="273">
        <v>126</v>
      </c>
      <c r="K29" s="353">
        <v>120</v>
      </c>
      <c r="L29" s="353">
        <v>123</v>
      </c>
      <c r="M29" s="353">
        <v>106</v>
      </c>
      <c r="N29" s="353">
        <v>15</v>
      </c>
      <c r="O29" s="179">
        <v>20</v>
      </c>
      <c r="P29" s="783">
        <v>21</v>
      </c>
    </row>
    <row r="30" spans="1:16" x14ac:dyDescent="0.15">
      <c r="A30" s="69"/>
      <c r="C30" s="138" t="s">
        <v>471</v>
      </c>
      <c r="D30" s="264">
        <v>55854</v>
      </c>
      <c r="E30" s="229">
        <v>53876</v>
      </c>
      <c r="F30" s="229">
        <v>52673</v>
      </c>
      <c r="G30" s="229">
        <v>52149</v>
      </c>
      <c r="H30" s="229">
        <v>48876</v>
      </c>
      <c r="I30" s="229">
        <v>56738</v>
      </c>
      <c r="J30" s="273">
        <v>59148</v>
      </c>
      <c r="K30" s="353">
        <v>61050</v>
      </c>
      <c r="L30" s="353">
        <v>65682</v>
      </c>
      <c r="M30" s="353">
        <v>61989</v>
      </c>
      <c r="N30" s="353">
        <v>32266</v>
      </c>
      <c r="O30" s="179">
        <v>49666</v>
      </c>
      <c r="P30" s="783">
        <v>58175</v>
      </c>
    </row>
    <row r="31" spans="1:16" x14ac:dyDescent="0.15">
      <c r="A31" s="69"/>
      <c r="C31" s="138" t="s">
        <v>472</v>
      </c>
      <c r="D31" s="264">
        <v>2491</v>
      </c>
      <c r="E31" s="229">
        <v>3377</v>
      </c>
      <c r="F31" s="229">
        <v>3265</v>
      </c>
      <c r="G31" s="229">
        <v>3289</v>
      </c>
      <c r="H31" s="229">
        <v>3904</v>
      </c>
      <c r="I31" s="229">
        <v>4547</v>
      </c>
      <c r="J31" s="273">
        <v>4857</v>
      </c>
      <c r="K31" s="353">
        <v>5017</v>
      </c>
      <c r="L31" s="353">
        <v>5064</v>
      </c>
      <c r="M31" s="353">
        <v>4721</v>
      </c>
      <c r="N31" s="353">
        <v>3890</v>
      </c>
      <c r="O31" s="179">
        <v>5433</v>
      </c>
      <c r="P31" s="783">
        <v>5805</v>
      </c>
    </row>
    <row r="32" spans="1:16" x14ac:dyDescent="0.15">
      <c r="A32" s="69"/>
      <c r="C32" s="170" t="s">
        <v>473</v>
      </c>
      <c r="D32" s="264">
        <v>85</v>
      </c>
      <c r="E32" s="229">
        <v>68</v>
      </c>
      <c r="F32" s="229">
        <v>32</v>
      </c>
      <c r="G32" s="229">
        <v>44</v>
      </c>
      <c r="H32" s="229">
        <v>48</v>
      </c>
      <c r="I32" s="229">
        <v>14</v>
      </c>
      <c r="J32" s="273">
        <v>44</v>
      </c>
      <c r="K32" s="353">
        <v>43</v>
      </c>
      <c r="L32" s="353">
        <v>37</v>
      </c>
      <c r="M32" s="353">
        <v>15</v>
      </c>
      <c r="N32" s="353">
        <v>20</v>
      </c>
      <c r="O32" s="179">
        <v>20</v>
      </c>
      <c r="P32" s="783">
        <v>20</v>
      </c>
    </row>
    <row r="33" spans="1:16" x14ac:dyDescent="0.15">
      <c r="A33" s="69"/>
      <c r="C33" s="138" t="s">
        <v>474</v>
      </c>
      <c r="D33" s="264">
        <v>42972</v>
      </c>
      <c r="E33" s="229">
        <v>40752</v>
      </c>
      <c r="F33" s="229">
        <v>39447</v>
      </c>
      <c r="G33" s="229">
        <v>40316</v>
      </c>
      <c r="H33" s="229">
        <v>39409</v>
      </c>
      <c r="I33" s="229">
        <v>44055</v>
      </c>
      <c r="J33" s="273">
        <v>47100</v>
      </c>
      <c r="K33" s="353">
        <v>49515</v>
      </c>
      <c r="L33" s="353">
        <v>59536</v>
      </c>
      <c r="M33" s="353">
        <v>59917</v>
      </c>
      <c r="N33" s="353">
        <v>34204</v>
      </c>
      <c r="O33" s="179">
        <v>48522</v>
      </c>
      <c r="P33" s="783">
        <v>61618</v>
      </c>
    </row>
    <row r="34" spans="1:16" x14ac:dyDescent="0.15">
      <c r="A34" s="122"/>
      <c r="B34" s="61"/>
      <c r="C34" s="209" t="s">
        <v>475</v>
      </c>
      <c r="D34" s="274">
        <v>14257</v>
      </c>
      <c r="E34" s="835">
        <v>14270</v>
      </c>
      <c r="F34" s="835">
        <v>13212</v>
      </c>
      <c r="G34" s="835">
        <v>13738</v>
      </c>
      <c r="H34" s="835">
        <v>12089</v>
      </c>
      <c r="I34" s="835">
        <v>13827</v>
      </c>
      <c r="J34" s="836">
        <v>13710</v>
      </c>
      <c r="K34" s="354">
        <v>13182</v>
      </c>
      <c r="L34" s="354">
        <v>15249</v>
      </c>
      <c r="M34" s="354">
        <v>14662</v>
      </c>
      <c r="N34" s="354">
        <v>7277</v>
      </c>
      <c r="O34" s="782">
        <v>10689</v>
      </c>
      <c r="P34" s="833">
        <v>13289</v>
      </c>
    </row>
    <row r="35" spans="1:16" x14ac:dyDescent="0.15">
      <c r="D35" s="264"/>
      <c r="E35" s="229"/>
      <c r="F35" s="229"/>
      <c r="G35" s="229"/>
      <c r="H35" s="229"/>
      <c r="I35" s="229"/>
      <c r="J35" s="229"/>
      <c r="K35" s="53"/>
      <c r="L35" s="53"/>
      <c r="M35" s="53"/>
      <c r="N35" s="53"/>
      <c r="O35" s="68"/>
      <c r="P35" s="54"/>
    </row>
    <row r="36" spans="1:16" x14ac:dyDescent="0.15">
      <c r="A36" s="119">
        <v>4</v>
      </c>
      <c r="B36" s="43" t="s">
        <v>538</v>
      </c>
      <c r="C36" s="227" t="s">
        <v>534</v>
      </c>
      <c r="D36" s="277">
        <v>65895</v>
      </c>
      <c r="E36" s="228">
        <v>63867</v>
      </c>
      <c r="F36" s="228">
        <v>62187</v>
      </c>
      <c r="G36" s="228">
        <v>62675</v>
      </c>
      <c r="H36" s="228">
        <v>59509</v>
      </c>
      <c r="I36" s="228">
        <v>67853</v>
      </c>
      <c r="J36" s="272">
        <v>73834</v>
      </c>
      <c r="K36" s="352">
        <v>78344</v>
      </c>
      <c r="L36" s="352">
        <v>77512</v>
      </c>
      <c r="M36" s="406">
        <v>80941</v>
      </c>
      <c r="N36" s="355">
        <v>45002</v>
      </c>
      <c r="O36" s="180">
        <v>57394</v>
      </c>
      <c r="P36" s="894">
        <v>69396</v>
      </c>
    </row>
    <row r="37" spans="1:16" x14ac:dyDescent="0.15">
      <c r="A37" s="69"/>
      <c r="C37" s="170" t="s">
        <v>470</v>
      </c>
      <c r="D37" s="264">
        <v>42</v>
      </c>
      <c r="E37" s="229">
        <v>38</v>
      </c>
      <c r="F37" s="229">
        <v>46</v>
      </c>
      <c r="G37" s="229">
        <v>53</v>
      </c>
      <c r="H37" s="229">
        <v>57</v>
      </c>
      <c r="I37" s="229">
        <v>74</v>
      </c>
      <c r="J37" s="273">
        <v>79</v>
      </c>
      <c r="K37" s="353">
        <v>77</v>
      </c>
      <c r="L37" s="353">
        <v>70</v>
      </c>
      <c r="M37" s="353">
        <v>65</v>
      </c>
      <c r="N37" s="355">
        <v>10</v>
      </c>
      <c r="O37" s="179">
        <v>11</v>
      </c>
      <c r="P37" s="783">
        <v>12</v>
      </c>
    </row>
    <row r="38" spans="1:16" x14ac:dyDescent="0.15">
      <c r="A38" s="69"/>
      <c r="C38" s="138" t="s">
        <v>471</v>
      </c>
      <c r="D38" s="264">
        <v>30456</v>
      </c>
      <c r="E38" s="229">
        <v>29577</v>
      </c>
      <c r="F38" s="229">
        <v>28479</v>
      </c>
      <c r="G38" s="229">
        <v>28507</v>
      </c>
      <c r="H38" s="229">
        <v>26435</v>
      </c>
      <c r="I38" s="229">
        <v>30405</v>
      </c>
      <c r="J38" s="273">
        <v>32868</v>
      </c>
      <c r="K38" s="353">
        <v>34939</v>
      </c>
      <c r="L38" s="353">
        <v>32550</v>
      </c>
      <c r="M38" s="353">
        <v>33526</v>
      </c>
      <c r="N38" s="353">
        <v>16948</v>
      </c>
      <c r="O38" s="179">
        <v>21837</v>
      </c>
      <c r="P38" s="783">
        <v>26049</v>
      </c>
    </row>
    <row r="39" spans="1:16" x14ac:dyDescent="0.15">
      <c r="A39" s="69"/>
      <c r="C39" s="138" t="s">
        <v>472</v>
      </c>
      <c r="D39" s="264">
        <v>3215</v>
      </c>
      <c r="E39" s="229">
        <v>3358</v>
      </c>
      <c r="F39" s="229">
        <v>4276</v>
      </c>
      <c r="G39" s="229">
        <v>3820</v>
      </c>
      <c r="H39" s="229">
        <v>4476</v>
      </c>
      <c r="I39" s="229">
        <v>5367</v>
      </c>
      <c r="J39" s="273">
        <v>6124</v>
      </c>
      <c r="K39" s="353">
        <v>6512</v>
      </c>
      <c r="L39" s="353">
        <v>7145</v>
      </c>
      <c r="M39" s="353">
        <v>6530</v>
      </c>
      <c r="N39" s="353">
        <v>5891</v>
      </c>
      <c r="O39" s="179">
        <v>8958</v>
      </c>
      <c r="P39" s="783">
        <v>9275</v>
      </c>
    </row>
    <row r="40" spans="1:16" x14ac:dyDescent="0.15">
      <c r="A40" s="69"/>
      <c r="C40" s="170" t="s">
        <v>473</v>
      </c>
      <c r="D40" s="264">
        <v>109</v>
      </c>
      <c r="E40" s="229">
        <v>67</v>
      </c>
      <c r="F40" s="229">
        <v>42</v>
      </c>
      <c r="G40" s="229">
        <v>51</v>
      </c>
      <c r="H40" s="229">
        <v>55</v>
      </c>
      <c r="I40" s="229">
        <v>17</v>
      </c>
      <c r="J40" s="273">
        <v>55</v>
      </c>
      <c r="K40" s="353">
        <v>56</v>
      </c>
      <c r="L40" s="353">
        <v>52</v>
      </c>
      <c r="M40" s="353">
        <v>20</v>
      </c>
      <c r="N40" s="353">
        <v>31</v>
      </c>
      <c r="O40" s="179">
        <v>34</v>
      </c>
      <c r="P40" s="783">
        <v>32</v>
      </c>
    </row>
    <row r="41" spans="1:16" x14ac:dyDescent="0.15">
      <c r="A41" s="69"/>
      <c r="C41" s="138" t="s">
        <v>474</v>
      </c>
      <c r="D41" s="264">
        <v>23823</v>
      </c>
      <c r="E41" s="229">
        <v>22556</v>
      </c>
      <c r="F41" s="229">
        <v>21623</v>
      </c>
      <c r="G41" s="229">
        <v>22219</v>
      </c>
      <c r="H41" s="229">
        <v>21452</v>
      </c>
      <c r="I41" s="229">
        <v>23971</v>
      </c>
      <c r="J41" s="273">
        <v>26475</v>
      </c>
      <c r="K41" s="353">
        <v>28634</v>
      </c>
      <c r="L41" s="353">
        <v>29529</v>
      </c>
      <c r="M41" s="353">
        <v>32291</v>
      </c>
      <c r="N41" s="353">
        <v>17882</v>
      </c>
      <c r="O41" s="179">
        <v>21289</v>
      </c>
      <c r="P41" s="783">
        <v>27417</v>
      </c>
    </row>
    <row r="42" spans="1:16" x14ac:dyDescent="0.15">
      <c r="A42" s="122"/>
      <c r="B42" s="61"/>
      <c r="C42" s="209" t="s">
        <v>475</v>
      </c>
      <c r="D42" s="274">
        <v>8250</v>
      </c>
      <c r="E42" s="835">
        <v>8271</v>
      </c>
      <c r="F42" s="835">
        <v>7721</v>
      </c>
      <c r="G42" s="835">
        <v>8025</v>
      </c>
      <c r="H42" s="835">
        <v>7034</v>
      </c>
      <c r="I42" s="835">
        <v>8019</v>
      </c>
      <c r="J42" s="836">
        <v>8233</v>
      </c>
      <c r="K42" s="354">
        <v>8126</v>
      </c>
      <c r="L42" s="354">
        <v>8166</v>
      </c>
      <c r="M42" s="354">
        <v>8509</v>
      </c>
      <c r="N42" s="354">
        <v>4240</v>
      </c>
      <c r="O42" s="782">
        <v>5265</v>
      </c>
      <c r="P42" s="833">
        <v>6611</v>
      </c>
    </row>
    <row r="43" spans="1:16" x14ac:dyDescent="0.15">
      <c r="D43" s="264"/>
      <c r="E43" s="229"/>
      <c r="F43" s="229"/>
      <c r="G43" s="229"/>
      <c r="H43" s="229"/>
      <c r="I43" s="229"/>
      <c r="J43" s="229"/>
      <c r="K43" s="53"/>
      <c r="L43" s="53"/>
      <c r="M43" s="53"/>
      <c r="N43" s="53"/>
      <c r="O43" s="68"/>
      <c r="P43" s="54"/>
    </row>
    <row r="44" spans="1:16" x14ac:dyDescent="0.15">
      <c r="A44" s="119">
        <v>5</v>
      </c>
      <c r="B44" s="43" t="s">
        <v>539</v>
      </c>
      <c r="C44" s="227" t="s">
        <v>534</v>
      </c>
      <c r="D44" s="277">
        <v>98718</v>
      </c>
      <c r="E44" s="228">
        <v>95926</v>
      </c>
      <c r="F44" s="228">
        <v>94127</v>
      </c>
      <c r="G44" s="228">
        <v>94974</v>
      </c>
      <c r="H44" s="228">
        <v>88756</v>
      </c>
      <c r="I44" s="228">
        <v>101023</v>
      </c>
      <c r="J44" s="272">
        <v>110054</v>
      </c>
      <c r="K44" s="352">
        <v>111946</v>
      </c>
      <c r="L44" s="352">
        <v>108817</v>
      </c>
      <c r="M44" s="355">
        <v>110235</v>
      </c>
      <c r="N44" s="406">
        <v>70368</v>
      </c>
      <c r="O44" s="180">
        <v>91095</v>
      </c>
      <c r="P44" s="894">
        <v>114136</v>
      </c>
    </row>
    <row r="45" spans="1:16" x14ac:dyDescent="0.15">
      <c r="A45" s="69"/>
      <c r="C45" s="170" t="s">
        <v>470</v>
      </c>
      <c r="D45" s="264">
        <v>60</v>
      </c>
      <c r="E45" s="229">
        <v>53</v>
      </c>
      <c r="F45" s="229">
        <v>66</v>
      </c>
      <c r="G45" s="229">
        <v>75</v>
      </c>
      <c r="H45" s="229">
        <v>80</v>
      </c>
      <c r="I45" s="229">
        <v>105</v>
      </c>
      <c r="J45" s="273">
        <v>112</v>
      </c>
      <c r="K45" s="353">
        <v>107</v>
      </c>
      <c r="L45" s="353">
        <v>95</v>
      </c>
      <c r="M45" s="355">
        <v>86</v>
      </c>
      <c r="N45" s="353">
        <v>14</v>
      </c>
      <c r="O45" s="179">
        <v>16</v>
      </c>
      <c r="P45" s="783">
        <v>18</v>
      </c>
    </row>
    <row r="46" spans="1:16" x14ac:dyDescent="0.15">
      <c r="A46" s="69"/>
      <c r="C46" s="138" t="s">
        <v>471</v>
      </c>
      <c r="D46" s="264">
        <v>47116</v>
      </c>
      <c r="E46" s="229">
        <v>46161</v>
      </c>
      <c r="F46" s="229">
        <v>45331</v>
      </c>
      <c r="G46" s="229">
        <v>45182</v>
      </c>
      <c r="H46" s="229">
        <v>41315</v>
      </c>
      <c r="I46" s="229">
        <v>47545</v>
      </c>
      <c r="J46" s="273">
        <v>51432</v>
      </c>
      <c r="K46" s="353">
        <v>51717</v>
      </c>
      <c r="L46" s="353">
        <v>47586</v>
      </c>
      <c r="M46" s="353">
        <v>46936</v>
      </c>
      <c r="N46" s="353">
        <v>28637</v>
      </c>
      <c r="O46" s="179">
        <v>38501</v>
      </c>
      <c r="P46" s="783">
        <v>46165</v>
      </c>
    </row>
    <row r="47" spans="1:16" x14ac:dyDescent="0.15">
      <c r="A47" s="69"/>
      <c r="C47" s="138" t="s">
        <v>472</v>
      </c>
      <c r="D47" s="264">
        <v>2689</v>
      </c>
      <c r="E47" s="229">
        <v>2518</v>
      </c>
      <c r="F47" s="229">
        <v>3126</v>
      </c>
      <c r="G47" s="229">
        <v>2771</v>
      </c>
      <c r="H47" s="229">
        <v>3621</v>
      </c>
      <c r="I47" s="229">
        <v>4495</v>
      </c>
      <c r="J47" s="273">
        <v>5202</v>
      </c>
      <c r="K47" s="353">
        <v>6339</v>
      </c>
      <c r="L47" s="353">
        <v>6513</v>
      </c>
      <c r="M47" s="353">
        <v>6428</v>
      </c>
      <c r="N47" s="353">
        <v>4780</v>
      </c>
      <c r="O47" s="179">
        <v>6485</v>
      </c>
      <c r="P47" s="783">
        <v>8259</v>
      </c>
    </row>
    <row r="48" spans="1:16" x14ac:dyDescent="0.15">
      <c r="A48" s="69"/>
      <c r="C48" s="170" t="s">
        <v>473</v>
      </c>
      <c r="D48" s="264">
        <v>91</v>
      </c>
      <c r="E48" s="229">
        <v>50</v>
      </c>
      <c r="F48" s="229">
        <v>31</v>
      </c>
      <c r="G48" s="229">
        <v>37</v>
      </c>
      <c r="H48" s="229">
        <v>44</v>
      </c>
      <c r="I48" s="229">
        <v>14</v>
      </c>
      <c r="J48" s="273">
        <v>47</v>
      </c>
      <c r="K48" s="353">
        <v>55</v>
      </c>
      <c r="L48" s="353">
        <v>47</v>
      </c>
      <c r="M48" s="353">
        <v>20</v>
      </c>
      <c r="N48" s="353">
        <v>25</v>
      </c>
      <c r="O48" s="179">
        <v>24</v>
      </c>
      <c r="P48" s="783">
        <v>28</v>
      </c>
    </row>
    <row r="49" spans="1:16" x14ac:dyDescent="0.15">
      <c r="A49" s="69"/>
      <c r="C49" s="138" t="s">
        <v>474</v>
      </c>
      <c r="D49" s="264">
        <v>36559</v>
      </c>
      <c r="E49" s="229">
        <v>35007</v>
      </c>
      <c r="F49" s="229">
        <v>34113</v>
      </c>
      <c r="G49" s="229">
        <v>35014</v>
      </c>
      <c r="H49" s="229">
        <v>33401</v>
      </c>
      <c r="I49" s="229">
        <v>37120</v>
      </c>
      <c r="J49" s="273">
        <v>41151</v>
      </c>
      <c r="K49" s="353">
        <v>42216</v>
      </c>
      <c r="L49" s="353">
        <v>43154</v>
      </c>
      <c r="M49" s="353">
        <v>45252</v>
      </c>
      <c r="N49" s="353">
        <v>30311</v>
      </c>
      <c r="O49" s="179">
        <v>37588</v>
      </c>
      <c r="P49" s="783">
        <v>48763</v>
      </c>
    </row>
    <row r="50" spans="1:16" x14ac:dyDescent="0.15">
      <c r="A50" s="122"/>
      <c r="B50" s="61"/>
      <c r="C50" s="209" t="s">
        <v>475</v>
      </c>
      <c r="D50" s="274">
        <v>12203</v>
      </c>
      <c r="E50" s="835">
        <v>12137</v>
      </c>
      <c r="F50" s="835">
        <v>11460</v>
      </c>
      <c r="G50" s="835">
        <v>11895</v>
      </c>
      <c r="H50" s="835">
        <v>10295</v>
      </c>
      <c r="I50" s="835">
        <v>11744</v>
      </c>
      <c r="J50" s="836">
        <v>12110</v>
      </c>
      <c r="K50" s="354">
        <v>11512</v>
      </c>
      <c r="L50" s="354">
        <v>11422</v>
      </c>
      <c r="M50" s="354">
        <v>11513</v>
      </c>
      <c r="N50" s="354">
        <v>6601</v>
      </c>
      <c r="O50" s="782">
        <v>8481</v>
      </c>
      <c r="P50" s="833">
        <v>10903</v>
      </c>
    </row>
    <row r="51" spans="1:16" x14ac:dyDescent="0.15">
      <c r="D51" s="264"/>
      <c r="E51" s="229"/>
      <c r="F51" s="229"/>
      <c r="G51" s="229"/>
      <c r="H51" s="229"/>
      <c r="I51" s="229"/>
      <c r="J51" s="229"/>
      <c r="K51" s="53"/>
      <c r="L51" s="53"/>
      <c r="M51" s="53"/>
      <c r="N51" s="53"/>
      <c r="O51" s="68"/>
      <c r="P51" s="54"/>
    </row>
    <row r="52" spans="1:16" x14ac:dyDescent="0.15">
      <c r="A52" s="119">
        <v>6</v>
      </c>
      <c r="B52" s="43" t="s">
        <v>540</v>
      </c>
      <c r="C52" s="227" t="s">
        <v>534</v>
      </c>
      <c r="D52" s="277">
        <v>82821</v>
      </c>
      <c r="E52" s="228">
        <v>96796</v>
      </c>
      <c r="F52" s="228">
        <v>85392</v>
      </c>
      <c r="G52" s="228">
        <v>89752</v>
      </c>
      <c r="H52" s="228">
        <v>73995</v>
      </c>
      <c r="I52" s="228">
        <v>122535</v>
      </c>
      <c r="J52" s="272">
        <v>109933</v>
      </c>
      <c r="K52" s="352">
        <v>103884</v>
      </c>
      <c r="L52" s="352">
        <v>106763</v>
      </c>
      <c r="M52" s="406">
        <v>95536</v>
      </c>
      <c r="N52" s="406">
        <v>37994</v>
      </c>
      <c r="O52" s="180">
        <v>59195</v>
      </c>
      <c r="P52" s="894">
        <v>101238</v>
      </c>
    </row>
    <row r="53" spans="1:16" x14ac:dyDescent="0.15">
      <c r="A53" s="69"/>
      <c r="C53" s="170" t="s">
        <v>470</v>
      </c>
      <c r="D53" s="264">
        <v>66</v>
      </c>
      <c r="E53" s="229">
        <v>77</v>
      </c>
      <c r="F53" s="229">
        <v>80</v>
      </c>
      <c r="G53" s="229">
        <v>95</v>
      </c>
      <c r="H53" s="229">
        <v>74</v>
      </c>
      <c r="I53" s="229">
        <v>148</v>
      </c>
      <c r="J53" s="273">
        <v>125</v>
      </c>
      <c r="K53" s="353">
        <v>108</v>
      </c>
      <c r="L53" s="353">
        <v>105</v>
      </c>
      <c r="M53" s="353">
        <v>82</v>
      </c>
      <c r="N53" s="353">
        <v>9</v>
      </c>
      <c r="O53" s="179">
        <v>12</v>
      </c>
      <c r="P53" s="783">
        <v>18</v>
      </c>
    </row>
    <row r="54" spans="1:16" x14ac:dyDescent="0.15">
      <c r="A54" s="69"/>
      <c r="C54" s="138" t="s">
        <v>471</v>
      </c>
      <c r="D54" s="264">
        <v>30469</v>
      </c>
      <c r="E54" s="229">
        <v>34786</v>
      </c>
      <c r="F54" s="229">
        <v>30761</v>
      </c>
      <c r="G54" s="229">
        <v>33173</v>
      </c>
      <c r="H54" s="229">
        <v>31598</v>
      </c>
      <c r="I54" s="229">
        <v>48867</v>
      </c>
      <c r="J54" s="273">
        <v>45476</v>
      </c>
      <c r="K54" s="353">
        <v>43610</v>
      </c>
      <c r="L54" s="353">
        <v>40312</v>
      </c>
      <c r="M54" s="353">
        <v>37465</v>
      </c>
      <c r="N54" s="353">
        <v>12945</v>
      </c>
      <c r="O54" s="179">
        <v>20362</v>
      </c>
      <c r="P54" s="783">
        <v>33146</v>
      </c>
    </row>
    <row r="55" spans="1:16" x14ac:dyDescent="0.15">
      <c r="A55" s="69"/>
      <c r="C55" s="138" t="s">
        <v>472</v>
      </c>
      <c r="D55" s="264">
        <v>15890</v>
      </c>
      <c r="E55" s="229">
        <v>20157</v>
      </c>
      <c r="F55" s="229">
        <v>19109</v>
      </c>
      <c r="G55" s="229">
        <v>17556</v>
      </c>
      <c r="H55" s="229">
        <v>7528</v>
      </c>
      <c r="I55" s="229">
        <v>18444</v>
      </c>
      <c r="J55" s="273">
        <v>14285</v>
      </c>
      <c r="K55" s="353">
        <v>12817</v>
      </c>
      <c r="L55" s="353">
        <v>18227</v>
      </c>
      <c r="M55" s="353">
        <v>11882</v>
      </c>
      <c r="N55" s="353">
        <v>7834</v>
      </c>
      <c r="O55" s="179">
        <v>13610</v>
      </c>
      <c r="P55" s="783">
        <v>23893</v>
      </c>
    </row>
    <row r="56" spans="1:16" x14ac:dyDescent="0.15">
      <c r="A56" s="69"/>
      <c r="C56" s="170" t="s">
        <v>473</v>
      </c>
      <c r="D56" s="264">
        <v>540</v>
      </c>
      <c r="E56" s="229">
        <v>403</v>
      </c>
      <c r="F56" s="229">
        <v>187</v>
      </c>
      <c r="G56" s="229">
        <v>234</v>
      </c>
      <c r="H56" s="229">
        <v>92</v>
      </c>
      <c r="I56" s="229">
        <v>58</v>
      </c>
      <c r="J56" s="273">
        <v>128</v>
      </c>
      <c r="K56" s="353">
        <v>110</v>
      </c>
      <c r="L56" s="353">
        <v>133</v>
      </c>
      <c r="M56" s="353">
        <v>37</v>
      </c>
      <c r="N56" s="353">
        <v>41</v>
      </c>
      <c r="O56" s="179">
        <v>51</v>
      </c>
      <c r="P56" s="783">
        <v>82</v>
      </c>
    </row>
    <row r="57" spans="1:16" x14ac:dyDescent="0.15">
      <c r="A57" s="69"/>
      <c r="C57" s="138" t="s">
        <v>474</v>
      </c>
      <c r="D57" s="264">
        <v>24619</v>
      </c>
      <c r="E57" s="229">
        <v>27135</v>
      </c>
      <c r="F57" s="229">
        <v>23759</v>
      </c>
      <c r="G57" s="229">
        <v>26138</v>
      </c>
      <c r="H57" s="229">
        <v>25831</v>
      </c>
      <c r="I57" s="229">
        <v>40050</v>
      </c>
      <c r="J57" s="273">
        <v>37448</v>
      </c>
      <c r="K57" s="353">
        <v>36325</v>
      </c>
      <c r="L57" s="353">
        <v>36639</v>
      </c>
      <c r="M57" s="353">
        <v>35900</v>
      </c>
      <c r="N57" s="353">
        <v>13566</v>
      </c>
      <c r="O57" s="179">
        <v>19799</v>
      </c>
      <c r="P57" s="783">
        <v>34497</v>
      </c>
    </row>
    <row r="58" spans="1:16" x14ac:dyDescent="0.15">
      <c r="A58" s="122"/>
      <c r="B58" s="61"/>
      <c r="C58" s="209" t="s">
        <v>475</v>
      </c>
      <c r="D58" s="274">
        <v>11237</v>
      </c>
      <c r="E58" s="835">
        <v>14238</v>
      </c>
      <c r="F58" s="835">
        <v>11496</v>
      </c>
      <c r="G58" s="835">
        <v>12556</v>
      </c>
      <c r="H58" s="835">
        <v>8872</v>
      </c>
      <c r="I58" s="835">
        <v>14968</v>
      </c>
      <c r="J58" s="836">
        <v>12471</v>
      </c>
      <c r="K58" s="354">
        <v>10914</v>
      </c>
      <c r="L58" s="354">
        <v>11347</v>
      </c>
      <c r="M58" s="354">
        <v>10170</v>
      </c>
      <c r="N58" s="354">
        <v>3599</v>
      </c>
      <c r="O58" s="782">
        <v>5361</v>
      </c>
      <c r="P58" s="833">
        <v>9602</v>
      </c>
    </row>
    <row r="59" spans="1:16" x14ac:dyDescent="0.15">
      <c r="D59" s="264"/>
      <c r="E59" s="229"/>
      <c r="F59" s="229"/>
      <c r="G59" s="229"/>
      <c r="H59" s="229"/>
      <c r="I59" s="229"/>
      <c r="J59" s="229"/>
      <c r="K59" s="53"/>
      <c r="L59" s="53"/>
      <c r="M59" s="53"/>
      <c r="N59" s="53"/>
      <c r="O59" s="68"/>
      <c r="P59" s="54"/>
    </row>
    <row r="60" spans="1:16" x14ac:dyDescent="0.15">
      <c r="A60" s="43">
        <v>7</v>
      </c>
      <c r="B60" s="43" t="s">
        <v>541</v>
      </c>
      <c r="C60" s="227" t="s">
        <v>534</v>
      </c>
      <c r="D60" s="277">
        <v>51736</v>
      </c>
      <c r="E60" s="228">
        <v>50914</v>
      </c>
      <c r="F60" s="228">
        <v>51348</v>
      </c>
      <c r="G60" s="228">
        <v>51276</v>
      </c>
      <c r="H60" s="228">
        <v>49517</v>
      </c>
      <c r="I60" s="228">
        <v>56584</v>
      </c>
      <c r="J60" s="272">
        <v>59392</v>
      </c>
      <c r="K60" s="518">
        <v>61068</v>
      </c>
      <c r="L60" s="518">
        <v>57358</v>
      </c>
      <c r="M60" s="354">
        <v>57245</v>
      </c>
      <c r="N60" s="353">
        <v>31720</v>
      </c>
      <c r="O60" s="180">
        <v>43378</v>
      </c>
      <c r="P60" s="894">
        <v>52829</v>
      </c>
    </row>
    <row r="61" spans="1:16" x14ac:dyDescent="0.15">
      <c r="C61" s="170" t="s">
        <v>470</v>
      </c>
      <c r="D61" s="264">
        <v>34</v>
      </c>
      <c r="E61" s="230">
        <v>31</v>
      </c>
      <c r="F61" s="230">
        <v>39</v>
      </c>
      <c r="G61" s="230">
        <v>44</v>
      </c>
      <c r="H61" s="230">
        <v>49</v>
      </c>
      <c r="I61" s="230">
        <v>64</v>
      </c>
      <c r="J61" s="278">
        <v>65</v>
      </c>
      <c r="K61" s="353">
        <v>62</v>
      </c>
      <c r="L61" s="353">
        <v>54</v>
      </c>
      <c r="M61" s="353">
        <v>49</v>
      </c>
      <c r="N61" s="355">
        <v>7</v>
      </c>
      <c r="O61" s="179">
        <v>8</v>
      </c>
      <c r="P61" s="783">
        <v>9</v>
      </c>
    </row>
    <row r="62" spans="1:16" x14ac:dyDescent="0.15">
      <c r="C62" s="138" t="s">
        <v>471</v>
      </c>
      <c r="D62" s="264">
        <v>22912</v>
      </c>
      <c r="E62" s="229">
        <v>22771</v>
      </c>
      <c r="F62" s="229">
        <v>22817</v>
      </c>
      <c r="G62" s="229">
        <v>22617</v>
      </c>
      <c r="H62" s="229">
        <v>21228</v>
      </c>
      <c r="I62" s="229">
        <v>24445</v>
      </c>
      <c r="J62" s="273">
        <v>25617</v>
      </c>
      <c r="K62" s="353">
        <v>26155</v>
      </c>
      <c r="L62" s="353">
        <v>23069</v>
      </c>
      <c r="M62" s="353">
        <v>22521</v>
      </c>
      <c r="N62" s="353">
        <v>11156</v>
      </c>
      <c r="O62" s="179">
        <v>15843</v>
      </c>
      <c r="P62" s="783">
        <v>18979</v>
      </c>
    </row>
    <row r="63" spans="1:16" x14ac:dyDescent="0.15">
      <c r="C63" s="138" t="s">
        <v>472</v>
      </c>
      <c r="D63" s="264">
        <v>3647</v>
      </c>
      <c r="E63" s="229">
        <v>3630</v>
      </c>
      <c r="F63" s="229">
        <v>4360</v>
      </c>
      <c r="G63" s="229">
        <v>4048</v>
      </c>
      <c r="H63" s="229">
        <v>4854</v>
      </c>
      <c r="I63" s="229">
        <v>5627</v>
      </c>
      <c r="J63" s="273">
        <v>6048</v>
      </c>
      <c r="K63" s="353">
        <v>6650</v>
      </c>
      <c r="L63" s="353">
        <v>7168</v>
      </c>
      <c r="M63" s="353">
        <v>6995</v>
      </c>
      <c r="N63" s="353">
        <v>5838</v>
      </c>
      <c r="O63" s="179">
        <v>8124</v>
      </c>
      <c r="P63" s="783">
        <v>8980</v>
      </c>
    </row>
    <row r="64" spans="1:16" x14ac:dyDescent="0.15">
      <c r="C64" s="170" t="s">
        <v>473</v>
      </c>
      <c r="D64" s="264">
        <v>124</v>
      </c>
      <c r="E64" s="229">
        <v>73</v>
      </c>
      <c r="F64" s="229">
        <v>43</v>
      </c>
      <c r="G64" s="229">
        <v>54</v>
      </c>
      <c r="H64" s="229">
        <v>59</v>
      </c>
      <c r="I64" s="229">
        <v>18</v>
      </c>
      <c r="J64" s="273">
        <v>54</v>
      </c>
      <c r="K64" s="353">
        <v>57</v>
      </c>
      <c r="L64" s="353">
        <v>52</v>
      </c>
      <c r="M64" s="353">
        <v>22</v>
      </c>
      <c r="N64" s="353">
        <v>30</v>
      </c>
      <c r="O64" s="179">
        <v>30</v>
      </c>
      <c r="P64" s="783">
        <v>31</v>
      </c>
    </row>
    <row r="65" spans="1:16" x14ac:dyDescent="0.15">
      <c r="C65" s="138" t="s">
        <v>474</v>
      </c>
      <c r="D65" s="264">
        <v>18460</v>
      </c>
      <c r="E65" s="229">
        <v>17708</v>
      </c>
      <c r="F65" s="229">
        <v>17658</v>
      </c>
      <c r="G65" s="229">
        <v>17866</v>
      </c>
      <c r="H65" s="229">
        <v>17402</v>
      </c>
      <c r="I65" s="229">
        <v>19679</v>
      </c>
      <c r="J65" s="273">
        <v>20939</v>
      </c>
      <c r="K65" s="353">
        <v>21758</v>
      </c>
      <c r="L65" s="353">
        <v>20950</v>
      </c>
      <c r="M65" s="353">
        <v>21568</v>
      </c>
      <c r="N65" s="353">
        <v>11689</v>
      </c>
      <c r="O65" s="179">
        <v>15415</v>
      </c>
      <c r="P65" s="783">
        <v>19805</v>
      </c>
    </row>
    <row r="66" spans="1:16" x14ac:dyDescent="0.15">
      <c r="A66" s="61"/>
      <c r="B66" s="61"/>
      <c r="C66" s="209" t="s">
        <v>475</v>
      </c>
      <c r="D66" s="274">
        <v>6559</v>
      </c>
      <c r="E66" s="835">
        <v>6701</v>
      </c>
      <c r="F66" s="835">
        <v>6431</v>
      </c>
      <c r="G66" s="835">
        <v>6647</v>
      </c>
      <c r="H66" s="835">
        <v>5925</v>
      </c>
      <c r="I66" s="835">
        <v>6751</v>
      </c>
      <c r="J66" s="836">
        <v>6669</v>
      </c>
      <c r="K66" s="354">
        <v>6386</v>
      </c>
      <c r="L66" s="354">
        <v>6065</v>
      </c>
      <c r="M66" s="354">
        <v>6090</v>
      </c>
      <c r="N66" s="354">
        <v>3000</v>
      </c>
      <c r="O66" s="782">
        <v>3958</v>
      </c>
      <c r="P66" s="833">
        <v>5025</v>
      </c>
    </row>
    <row r="67" spans="1:16" x14ac:dyDescent="0.15">
      <c r="D67" s="264"/>
      <c r="E67" s="229"/>
      <c r="F67" s="229"/>
      <c r="G67" s="229"/>
      <c r="H67" s="229"/>
      <c r="I67" s="229"/>
      <c r="J67" s="229"/>
      <c r="K67" s="53"/>
      <c r="L67" s="53"/>
      <c r="M67" s="53"/>
      <c r="N67" s="53"/>
      <c r="O67" s="68"/>
      <c r="P67" s="54"/>
    </row>
    <row r="68" spans="1:16" x14ac:dyDescent="0.15">
      <c r="A68" s="43">
        <v>8</v>
      </c>
      <c r="B68" s="43" t="s">
        <v>542</v>
      </c>
      <c r="C68" s="227" t="s">
        <v>534</v>
      </c>
      <c r="D68" s="277">
        <v>82739</v>
      </c>
      <c r="E68" s="228">
        <v>85965</v>
      </c>
      <c r="F68" s="228">
        <v>96809</v>
      </c>
      <c r="G68" s="228">
        <v>101447</v>
      </c>
      <c r="H68" s="228">
        <v>100603</v>
      </c>
      <c r="I68" s="228">
        <v>108629</v>
      </c>
      <c r="J68" s="272">
        <v>116392</v>
      </c>
      <c r="K68" s="518">
        <v>119009</v>
      </c>
      <c r="L68" s="518">
        <v>115579</v>
      </c>
      <c r="M68" s="353">
        <v>110225</v>
      </c>
      <c r="N68" s="354">
        <v>59262</v>
      </c>
      <c r="O68" s="180">
        <v>72409</v>
      </c>
      <c r="P68" s="894">
        <v>99783</v>
      </c>
    </row>
    <row r="69" spans="1:16" x14ac:dyDescent="0.15">
      <c r="C69" s="170" t="s">
        <v>470</v>
      </c>
      <c r="D69" s="264">
        <v>59</v>
      </c>
      <c r="E69" s="229">
        <v>61</v>
      </c>
      <c r="F69" s="229">
        <v>81</v>
      </c>
      <c r="G69" s="229">
        <v>100</v>
      </c>
      <c r="H69" s="229">
        <v>111</v>
      </c>
      <c r="I69" s="229">
        <v>133</v>
      </c>
      <c r="J69" s="273">
        <v>139</v>
      </c>
      <c r="K69" s="353">
        <v>133</v>
      </c>
      <c r="L69" s="353">
        <v>117</v>
      </c>
      <c r="M69" s="355">
        <v>106</v>
      </c>
      <c r="N69" s="353">
        <v>15</v>
      </c>
      <c r="O69" s="179">
        <v>14</v>
      </c>
      <c r="P69" s="831">
        <v>18</v>
      </c>
    </row>
    <row r="70" spans="1:16" x14ac:dyDescent="0.15">
      <c r="C70" s="138" t="s">
        <v>471</v>
      </c>
      <c r="D70" s="264">
        <v>32387</v>
      </c>
      <c r="E70" s="229">
        <v>33278</v>
      </c>
      <c r="F70" s="229">
        <v>38313</v>
      </c>
      <c r="G70" s="229">
        <v>39660</v>
      </c>
      <c r="H70" s="229">
        <v>38444</v>
      </c>
      <c r="I70" s="229">
        <v>41992</v>
      </c>
      <c r="J70" s="273">
        <v>44711</v>
      </c>
      <c r="K70" s="353">
        <v>45080</v>
      </c>
      <c r="L70" s="353">
        <v>41643</v>
      </c>
      <c r="M70" s="353">
        <v>38665</v>
      </c>
      <c r="N70" s="353">
        <v>19085</v>
      </c>
      <c r="O70" s="179">
        <v>24201</v>
      </c>
      <c r="P70" s="831">
        <v>33247</v>
      </c>
    </row>
    <row r="71" spans="1:16" x14ac:dyDescent="0.15">
      <c r="C71" s="138" t="s">
        <v>472</v>
      </c>
      <c r="D71" s="264">
        <v>11183</v>
      </c>
      <c r="E71" s="229">
        <v>13202</v>
      </c>
      <c r="F71" s="229">
        <v>14926</v>
      </c>
      <c r="G71" s="229">
        <v>15518</v>
      </c>
      <c r="H71" s="229">
        <v>17201</v>
      </c>
      <c r="I71" s="229">
        <v>17856</v>
      </c>
      <c r="J71" s="273">
        <v>20227</v>
      </c>
      <c r="K71" s="353">
        <v>22190</v>
      </c>
      <c r="L71" s="353">
        <v>23431</v>
      </c>
      <c r="M71" s="353">
        <v>22701</v>
      </c>
      <c r="N71" s="353">
        <v>14587</v>
      </c>
      <c r="O71" s="179">
        <v>18109</v>
      </c>
      <c r="P71" s="831">
        <v>22515</v>
      </c>
    </row>
    <row r="72" spans="1:16" x14ac:dyDescent="0.15">
      <c r="C72" s="170" t="s">
        <v>473</v>
      </c>
      <c r="D72" s="264">
        <v>380</v>
      </c>
      <c r="E72" s="229">
        <v>264</v>
      </c>
      <c r="F72" s="229">
        <v>146</v>
      </c>
      <c r="G72" s="229">
        <v>207</v>
      </c>
      <c r="H72" s="229">
        <v>211</v>
      </c>
      <c r="I72" s="229">
        <v>56</v>
      </c>
      <c r="J72" s="273">
        <v>181</v>
      </c>
      <c r="K72" s="353">
        <v>191</v>
      </c>
      <c r="L72" s="353">
        <v>170</v>
      </c>
      <c r="M72" s="353">
        <v>71</v>
      </c>
      <c r="N72" s="353">
        <v>76</v>
      </c>
      <c r="O72" s="179">
        <v>68</v>
      </c>
      <c r="P72" s="831">
        <v>77</v>
      </c>
    </row>
    <row r="73" spans="1:16" x14ac:dyDescent="0.15">
      <c r="C73" s="138" t="s">
        <v>474</v>
      </c>
      <c r="D73" s="264">
        <v>27849</v>
      </c>
      <c r="E73" s="229">
        <v>27047</v>
      </c>
      <c r="F73" s="229">
        <v>30766</v>
      </c>
      <c r="G73" s="229">
        <v>32152</v>
      </c>
      <c r="H73" s="229">
        <v>32128</v>
      </c>
      <c r="I73" s="229">
        <v>35239</v>
      </c>
      <c r="J73" s="273">
        <v>37720</v>
      </c>
      <c r="K73" s="353">
        <v>38662</v>
      </c>
      <c r="L73" s="353">
        <v>37890</v>
      </c>
      <c r="M73" s="353">
        <v>36676</v>
      </c>
      <c r="N73" s="353">
        <v>19870</v>
      </c>
      <c r="O73" s="179">
        <v>23483</v>
      </c>
      <c r="P73" s="831">
        <v>34458</v>
      </c>
    </row>
    <row r="74" spans="1:16" x14ac:dyDescent="0.15">
      <c r="A74" s="61"/>
      <c r="B74" s="61"/>
      <c r="C74" s="209" t="s">
        <v>475</v>
      </c>
      <c r="D74" s="274">
        <v>10881</v>
      </c>
      <c r="E74" s="835">
        <v>12113</v>
      </c>
      <c r="F74" s="835">
        <v>12577</v>
      </c>
      <c r="G74" s="835">
        <v>13810</v>
      </c>
      <c r="H74" s="835">
        <v>12508</v>
      </c>
      <c r="I74" s="835">
        <v>13353</v>
      </c>
      <c r="J74" s="836">
        <v>13414</v>
      </c>
      <c r="K74" s="354">
        <v>12753</v>
      </c>
      <c r="L74" s="354">
        <v>12328</v>
      </c>
      <c r="M74" s="353">
        <v>12006</v>
      </c>
      <c r="N74" s="353">
        <v>5629</v>
      </c>
      <c r="O74" s="782">
        <v>6534</v>
      </c>
      <c r="P74" s="895">
        <v>9468</v>
      </c>
    </row>
    <row r="75" spans="1:16" x14ac:dyDescent="0.15">
      <c r="D75" s="264"/>
      <c r="E75" s="229"/>
      <c r="F75" s="229"/>
      <c r="G75" s="229"/>
      <c r="H75" s="229"/>
      <c r="I75" s="229"/>
      <c r="J75" s="229"/>
      <c r="K75" s="53"/>
      <c r="L75" s="53"/>
      <c r="M75" s="66"/>
      <c r="N75" s="66"/>
      <c r="O75" s="68"/>
      <c r="P75" s="54"/>
    </row>
    <row r="76" spans="1:16" x14ac:dyDescent="0.15">
      <c r="A76" s="43">
        <v>9</v>
      </c>
      <c r="B76" s="43" t="s">
        <v>543</v>
      </c>
      <c r="C76" s="227" t="s">
        <v>534</v>
      </c>
      <c r="D76" s="277">
        <v>32069</v>
      </c>
      <c r="E76" s="228">
        <v>32119</v>
      </c>
      <c r="F76" s="228">
        <v>32113</v>
      </c>
      <c r="G76" s="228">
        <v>30710</v>
      </c>
      <c r="H76" s="228">
        <v>28374</v>
      </c>
      <c r="I76" s="228">
        <v>32357</v>
      </c>
      <c r="J76" s="272">
        <v>35621</v>
      </c>
      <c r="K76" s="518">
        <v>37682</v>
      </c>
      <c r="L76" s="518">
        <v>36914</v>
      </c>
      <c r="M76" s="354">
        <v>40400</v>
      </c>
      <c r="N76" s="354">
        <v>23727</v>
      </c>
      <c r="O76" s="180">
        <v>32726</v>
      </c>
      <c r="P76" s="894">
        <v>38382</v>
      </c>
    </row>
    <row r="77" spans="1:16" x14ac:dyDescent="0.15">
      <c r="C77" s="170" t="s">
        <v>470</v>
      </c>
      <c r="D77" s="264">
        <v>20</v>
      </c>
      <c r="E77" s="229">
        <v>18</v>
      </c>
      <c r="F77" s="229">
        <v>23</v>
      </c>
      <c r="G77" s="229">
        <v>25</v>
      </c>
      <c r="H77" s="229">
        <v>26</v>
      </c>
      <c r="I77" s="229">
        <v>34</v>
      </c>
      <c r="J77" s="273">
        <v>36</v>
      </c>
      <c r="K77" s="355">
        <v>36</v>
      </c>
      <c r="L77" s="355">
        <v>32</v>
      </c>
      <c r="M77" s="353">
        <v>32</v>
      </c>
      <c r="N77" s="353">
        <v>5</v>
      </c>
      <c r="O77" s="179">
        <v>6</v>
      </c>
      <c r="P77" s="783">
        <v>6</v>
      </c>
    </row>
    <row r="78" spans="1:16" x14ac:dyDescent="0.15">
      <c r="C78" s="138" t="s">
        <v>471</v>
      </c>
      <c r="D78" s="264">
        <v>14963</v>
      </c>
      <c r="E78" s="229">
        <v>15151</v>
      </c>
      <c r="F78" s="229">
        <v>15152</v>
      </c>
      <c r="G78" s="229">
        <v>14361</v>
      </c>
      <c r="H78" s="229">
        <v>13038</v>
      </c>
      <c r="I78" s="229">
        <v>15149</v>
      </c>
      <c r="J78" s="273">
        <v>16556</v>
      </c>
      <c r="K78" s="353">
        <v>17409</v>
      </c>
      <c r="L78" s="353">
        <v>16082</v>
      </c>
      <c r="M78" s="353">
        <v>17127</v>
      </c>
      <c r="N78" s="353">
        <v>9761</v>
      </c>
      <c r="O78" s="179">
        <v>13932</v>
      </c>
      <c r="P78" s="783">
        <v>15832</v>
      </c>
    </row>
    <row r="79" spans="1:16" x14ac:dyDescent="0.15">
      <c r="C79" s="138" t="s">
        <v>472</v>
      </c>
      <c r="D79" s="264">
        <v>1277</v>
      </c>
      <c r="E79" s="229">
        <v>1234</v>
      </c>
      <c r="F79" s="229">
        <v>1474</v>
      </c>
      <c r="G79" s="229">
        <v>1237</v>
      </c>
      <c r="H79" s="229">
        <v>1410</v>
      </c>
      <c r="I79" s="229">
        <v>1507</v>
      </c>
      <c r="J79" s="273">
        <v>1788</v>
      </c>
      <c r="K79" s="353">
        <v>2094</v>
      </c>
      <c r="L79" s="353">
        <v>2319</v>
      </c>
      <c r="M79" s="353">
        <v>2501</v>
      </c>
      <c r="N79" s="353">
        <v>1411</v>
      </c>
      <c r="O79" s="179">
        <v>2136</v>
      </c>
      <c r="P79" s="783">
        <v>2161</v>
      </c>
    </row>
    <row r="80" spans="1:16" x14ac:dyDescent="0.15">
      <c r="C80" s="170" t="s">
        <v>473</v>
      </c>
      <c r="D80" s="264">
        <v>43</v>
      </c>
      <c r="E80" s="229">
        <v>25</v>
      </c>
      <c r="F80" s="229">
        <v>14</v>
      </c>
      <c r="G80" s="229">
        <v>16</v>
      </c>
      <c r="H80" s="229">
        <v>17</v>
      </c>
      <c r="I80" s="229">
        <v>5</v>
      </c>
      <c r="J80" s="273">
        <v>16</v>
      </c>
      <c r="K80" s="353">
        <v>18</v>
      </c>
      <c r="L80" s="353">
        <v>17</v>
      </c>
      <c r="M80" s="353">
        <v>8</v>
      </c>
      <c r="N80" s="353">
        <v>7</v>
      </c>
      <c r="O80" s="179">
        <v>8</v>
      </c>
      <c r="P80" s="783">
        <v>7</v>
      </c>
    </row>
    <row r="81" spans="1:16" x14ac:dyDescent="0.15">
      <c r="C81" s="138" t="s">
        <v>474</v>
      </c>
      <c r="D81" s="264">
        <v>11772</v>
      </c>
      <c r="E81" s="229">
        <v>11583</v>
      </c>
      <c r="F81" s="229">
        <v>11513</v>
      </c>
      <c r="G81" s="229">
        <v>11195</v>
      </c>
      <c r="H81" s="229">
        <v>10576</v>
      </c>
      <c r="I81" s="229">
        <v>11897</v>
      </c>
      <c r="J81" s="273">
        <v>13301</v>
      </c>
      <c r="K81" s="353">
        <v>14251</v>
      </c>
      <c r="L81" s="353">
        <v>14588</v>
      </c>
      <c r="M81" s="353">
        <v>16508</v>
      </c>
      <c r="N81" s="353">
        <v>10319</v>
      </c>
      <c r="O81" s="179">
        <v>13594</v>
      </c>
      <c r="P81" s="783">
        <v>16707</v>
      </c>
    </row>
    <row r="82" spans="1:16" x14ac:dyDescent="0.15">
      <c r="A82" s="61"/>
      <c r="B82" s="61"/>
      <c r="C82" s="209" t="s">
        <v>475</v>
      </c>
      <c r="D82" s="274">
        <v>3994</v>
      </c>
      <c r="E82" s="835">
        <v>4108</v>
      </c>
      <c r="F82" s="835">
        <v>3937</v>
      </c>
      <c r="G82" s="835">
        <v>3876</v>
      </c>
      <c r="H82" s="835">
        <v>3307</v>
      </c>
      <c r="I82" s="835">
        <v>3765</v>
      </c>
      <c r="J82" s="836">
        <v>3924</v>
      </c>
      <c r="K82" s="354">
        <v>3874</v>
      </c>
      <c r="L82" s="354">
        <v>3876</v>
      </c>
      <c r="M82" s="354">
        <v>4224</v>
      </c>
      <c r="N82" s="354">
        <v>2224</v>
      </c>
      <c r="O82" s="782">
        <v>3050</v>
      </c>
      <c r="P82" s="833">
        <v>3669</v>
      </c>
    </row>
    <row r="83" spans="1:16" x14ac:dyDescent="0.15">
      <c r="D83" s="264"/>
      <c r="E83" s="229"/>
      <c r="F83" s="229"/>
      <c r="G83" s="229"/>
      <c r="H83" s="229"/>
      <c r="I83" s="229"/>
      <c r="J83" s="229"/>
      <c r="K83" s="53"/>
      <c r="L83" s="53"/>
      <c r="M83" s="53"/>
      <c r="N83" s="53"/>
      <c r="O83" s="68"/>
      <c r="P83" s="54"/>
    </row>
    <row r="84" spans="1:16" x14ac:dyDescent="0.15">
      <c r="A84" s="43">
        <v>10</v>
      </c>
      <c r="B84" s="43" t="s">
        <v>544</v>
      </c>
      <c r="C84" s="227" t="s">
        <v>534</v>
      </c>
      <c r="D84" s="277">
        <v>94972</v>
      </c>
      <c r="E84" s="228">
        <v>91718</v>
      </c>
      <c r="F84" s="228">
        <v>95488</v>
      </c>
      <c r="G84" s="228">
        <v>93225</v>
      </c>
      <c r="H84" s="228">
        <v>96343</v>
      </c>
      <c r="I84" s="228">
        <v>115876</v>
      </c>
      <c r="J84" s="272">
        <v>117576</v>
      </c>
      <c r="K84" s="352">
        <v>121482</v>
      </c>
      <c r="L84" s="352">
        <v>115298</v>
      </c>
      <c r="M84" s="406">
        <v>115839</v>
      </c>
      <c r="N84" s="355">
        <v>63700</v>
      </c>
      <c r="O84" s="180">
        <v>93470</v>
      </c>
      <c r="P84" s="894">
        <v>126138</v>
      </c>
    </row>
    <row r="85" spans="1:16" x14ac:dyDescent="0.15">
      <c r="C85" s="170" t="s">
        <v>470</v>
      </c>
      <c r="D85" s="264">
        <v>63</v>
      </c>
      <c r="E85" s="229">
        <v>58</v>
      </c>
      <c r="F85" s="229">
        <v>74</v>
      </c>
      <c r="G85" s="229">
        <v>84</v>
      </c>
      <c r="H85" s="229">
        <v>96</v>
      </c>
      <c r="I85" s="229">
        <v>131</v>
      </c>
      <c r="J85" s="273">
        <v>129</v>
      </c>
      <c r="K85" s="353">
        <v>124</v>
      </c>
      <c r="L85" s="353">
        <v>108</v>
      </c>
      <c r="M85" s="353">
        <v>99</v>
      </c>
      <c r="N85" s="355">
        <v>14</v>
      </c>
      <c r="O85" s="179">
        <v>17</v>
      </c>
      <c r="P85" s="783">
        <v>21</v>
      </c>
    </row>
    <row r="86" spans="1:16" x14ac:dyDescent="0.15">
      <c r="C86" s="138" t="s">
        <v>471</v>
      </c>
      <c r="D86" s="264">
        <v>41231</v>
      </c>
      <c r="E86" s="229">
        <v>39680</v>
      </c>
      <c r="F86" s="229">
        <v>41107</v>
      </c>
      <c r="G86" s="229">
        <v>39797</v>
      </c>
      <c r="H86" s="229">
        <v>40944</v>
      </c>
      <c r="I86" s="229">
        <v>49784</v>
      </c>
      <c r="J86" s="273">
        <v>50363</v>
      </c>
      <c r="K86" s="353">
        <v>51831</v>
      </c>
      <c r="L86" s="353">
        <v>46455</v>
      </c>
      <c r="M86" s="353">
        <v>45767</v>
      </c>
      <c r="N86" s="353">
        <v>23409</v>
      </c>
      <c r="O86" s="179">
        <v>35026</v>
      </c>
      <c r="P86" s="783">
        <v>47088</v>
      </c>
    </row>
    <row r="87" spans="1:16" x14ac:dyDescent="0.15">
      <c r="C87" s="138" t="s">
        <v>472</v>
      </c>
      <c r="D87" s="264">
        <v>7710</v>
      </c>
      <c r="E87" s="229">
        <v>8302</v>
      </c>
      <c r="F87" s="229">
        <v>9938</v>
      </c>
      <c r="G87" s="229">
        <v>9254</v>
      </c>
      <c r="H87" s="229">
        <v>10011</v>
      </c>
      <c r="I87" s="229">
        <v>11950</v>
      </c>
      <c r="J87" s="273">
        <v>12511</v>
      </c>
      <c r="K87" s="353">
        <v>13509</v>
      </c>
      <c r="L87" s="353">
        <v>14253</v>
      </c>
      <c r="M87" s="353">
        <v>13780</v>
      </c>
      <c r="N87" s="353">
        <v>9627</v>
      </c>
      <c r="O87" s="179">
        <v>15716</v>
      </c>
      <c r="P87" s="783">
        <v>17585</v>
      </c>
    </row>
    <row r="88" spans="1:16" x14ac:dyDescent="0.15">
      <c r="C88" s="170" t="s">
        <v>473</v>
      </c>
      <c r="D88" s="264">
        <v>262</v>
      </c>
      <c r="E88" s="229">
        <v>166</v>
      </c>
      <c r="F88" s="229">
        <v>97</v>
      </c>
      <c r="G88" s="229">
        <v>123</v>
      </c>
      <c r="H88" s="229">
        <v>123</v>
      </c>
      <c r="I88" s="229">
        <v>37</v>
      </c>
      <c r="J88" s="273">
        <v>112</v>
      </c>
      <c r="K88" s="353">
        <v>116</v>
      </c>
      <c r="L88" s="353">
        <v>104</v>
      </c>
      <c r="M88" s="353">
        <v>43</v>
      </c>
      <c r="N88" s="353">
        <v>50</v>
      </c>
      <c r="O88" s="179">
        <v>59</v>
      </c>
      <c r="P88" s="783">
        <v>60</v>
      </c>
    </row>
    <row r="89" spans="1:16" x14ac:dyDescent="0.15">
      <c r="C89" s="138" t="s">
        <v>474</v>
      </c>
      <c r="D89" s="264">
        <v>33591</v>
      </c>
      <c r="E89" s="229">
        <v>31242</v>
      </c>
      <c r="F89" s="229">
        <v>32190</v>
      </c>
      <c r="G89" s="229">
        <v>31716</v>
      </c>
      <c r="H89" s="229">
        <v>33605</v>
      </c>
      <c r="I89" s="229">
        <v>40125</v>
      </c>
      <c r="J89" s="273">
        <v>41237</v>
      </c>
      <c r="K89" s="353">
        <v>43188</v>
      </c>
      <c r="L89" s="353">
        <v>42188</v>
      </c>
      <c r="M89" s="353">
        <v>43838</v>
      </c>
      <c r="N89" s="353">
        <v>24590</v>
      </c>
      <c r="O89" s="179">
        <v>34095</v>
      </c>
      <c r="P89" s="783">
        <v>49370</v>
      </c>
    </row>
    <row r="90" spans="1:16" x14ac:dyDescent="0.15">
      <c r="A90" s="61"/>
      <c r="B90" s="61"/>
      <c r="C90" s="209" t="s">
        <v>475</v>
      </c>
      <c r="D90" s="274">
        <v>12115</v>
      </c>
      <c r="E90" s="835">
        <v>12270</v>
      </c>
      <c r="F90" s="835">
        <v>12082</v>
      </c>
      <c r="G90" s="835">
        <v>12251</v>
      </c>
      <c r="H90" s="835">
        <v>11564</v>
      </c>
      <c r="I90" s="835">
        <v>13849</v>
      </c>
      <c r="J90" s="836">
        <v>13224</v>
      </c>
      <c r="K90" s="354">
        <v>12714</v>
      </c>
      <c r="L90" s="354">
        <v>12190</v>
      </c>
      <c r="M90" s="354">
        <v>12312</v>
      </c>
      <c r="N90" s="354">
        <v>6010</v>
      </c>
      <c r="O90" s="782">
        <v>8557</v>
      </c>
      <c r="P90" s="833">
        <v>12014</v>
      </c>
    </row>
    <row r="91" spans="1:16" x14ac:dyDescent="0.15">
      <c r="D91" s="68"/>
      <c r="E91" s="68"/>
      <c r="F91" s="68"/>
      <c r="G91" s="68"/>
      <c r="H91" s="68"/>
      <c r="I91" s="68"/>
      <c r="J91" s="68"/>
      <c r="K91" s="68"/>
      <c r="L91" s="68"/>
      <c r="M91" s="68"/>
    </row>
    <row r="92" spans="1:16" x14ac:dyDescent="0.15"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1:16" x14ac:dyDescent="0.15">
      <c r="E93" s="231" t="s">
        <v>120</v>
      </c>
      <c r="M93" s="54"/>
    </row>
    <row r="94" spans="1:16" x14ac:dyDescent="0.15">
      <c r="B94" s="119" t="s">
        <v>120</v>
      </c>
      <c r="C94" s="120" t="s">
        <v>476</v>
      </c>
      <c r="D94" s="250" t="s">
        <v>169</v>
      </c>
      <c r="E94" s="220" t="s">
        <v>407</v>
      </c>
      <c r="F94" s="42" t="s">
        <v>304</v>
      </c>
      <c r="G94" s="220" t="s">
        <v>408</v>
      </c>
      <c r="H94" s="221" t="s">
        <v>409</v>
      </c>
      <c r="I94" s="221" t="s">
        <v>410</v>
      </c>
      <c r="J94" s="251" t="s">
        <v>411</v>
      </c>
      <c r="K94" s="251" t="s">
        <v>412</v>
      </c>
      <c r="L94" s="251" t="s">
        <v>438</v>
      </c>
      <c r="M94" s="446" t="s">
        <v>452</v>
      </c>
      <c r="N94" s="438" t="s">
        <v>517</v>
      </c>
      <c r="O94" s="7" t="s">
        <v>2170</v>
      </c>
      <c r="P94" s="7" t="s">
        <v>2197</v>
      </c>
    </row>
    <row r="95" spans="1:16" x14ac:dyDescent="0.15">
      <c r="B95" s="122"/>
      <c r="C95" s="123"/>
      <c r="D95" s="896" t="s">
        <v>413</v>
      </c>
      <c r="E95" s="224" t="s">
        <v>414</v>
      </c>
      <c r="F95" s="182" t="s">
        <v>310</v>
      </c>
      <c r="G95" s="224" t="s">
        <v>415</v>
      </c>
      <c r="H95" s="225" t="s">
        <v>416</v>
      </c>
      <c r="I95" s="225" t="s">
        <v>417</v>
      </c>
      <c r="J95" s="266" t="s">
        <v>418</v>
      </c>
      <c r="K95" s="266" t="s">
        <v>419</v>
      </c>
      <c r="L95" s="266" t="s">
        <v>439</v>
      </c>
      <c r="M95" s="447" t="s">
        <v>453</v>
      </c>
      <c r="N95" s="509" t="s">
        <v>518</v>
      </c>
      <c r="O95" s="509" t="s">
        <v>2172</v>
      </c>
      <c r="P95" s="509" t="s">
        <v>2200</v>
      </c>
    </row>
    <row r="96" spans="1:16" x14ac:dyDescent="0.15">
      <c r="B96" s="119">
        <v>0</v>
      </c>
      <c r="C96" s="43" t="s">
        <v>533</v>
      </c>
      <c r="D96" s="254">
        <f>D4</f>
        <v>994382</v>
      </c>
      <c r="E96" s="152">
        <f t="shared" ref="E96:P96" si="0">E4</f>
        <v>996948</v>
      </c>
      <c r="F96" s="152">
        <f t="shared" si="0"/>
        <v>1001299</v>
      </c>
      <c r="G96" s="152">
        <f t="shared" si="0"/>
        <v>1035737</v>
      </c>
      <c r="H96" s="152">
        <f t="shared" si="0"/>
        <v>993059</v>
      </c>
      <c r="I96" s="152">
        <f t="shared" si="0"/>
        <v>1173797</v>
      </c>
      <c r="J96" s="152">
        <f t="shared" si="0"/>
        <v>1225568</v>
      </c>
      <c r="K96" s="152">
        <f t="shared" si="0"/>
        <v>1283752</v>
      </c>
      <c r="L96" s="152">
        <f t="shared" si="0"/>
        <v>1236104</v>
      </c>
      <c r="M96" s="152">
        <f t="shared" si="0"/>
        <v>1231044</v>
      </c>
      <c r="N96" s="152">
        <f t="shared" si="0"/>
        <v>625734</v>
      </c>
      <c r="O96" s="152">
        <f t="shared" si="0"/>
        <v>822919.92668599996</v>
      </c>
      <c r="P96" s="255">
        <f t="shared" si="0"/>
        <v>1142730.063817</v>
      </c>
    </row>
    <row r="97" spans="2:16" x14ac:dyDescent="0.15">
      <c r="B97" s="69">
        <v>1</v>
      </c>
      <c r="C97" t="s">
        <v>535</v>
      </c>
      <c r="D97" s="267">
        <f>D12</f>
        <v>270391</v>
      </c>
      <c r="E97" s="50">
        <f t="shared" ref="E97:P97" si="1">E12</f>
        <v>272182</v>
      </c>
      <c r="F97" s="50">
        <f t="shared" si="1"/>
        <v>282956</v>
      </c>
      <c r="G97" s="50">
        <f t="shared" si="1"/>
        <v>303144</v>
      </c>
      <c r="H97" s="50">
        <f t="shared" si="1"/>
        <v>297367</v>
      </c>
      <c r="I97" s="50">
        <f t="shared" si="1"/>
        <v>341858</v>
      </c>
      <c r="J97" s="50">
        <f t="shared" si="1"/>
        <v>360723</v>
      </c>
      <c r="K97" s="50">
        <f t="shared" si="1"/>
        <v>403169</v>
      </c>
      <c r="L97" s="50">
        <f t="shared" si="1"/>
        <v>352004</v>
      </c>
      <c r="M97" s="50">
        <f t="shared" si="1"/>
        <v>356572</v>
      </c>
      <c r="N97" s="50">
        <f t="shared" si="1"/>
        <v>156789</v>
      </c>
      <c r="O97" s="50">
        <f t="shared" si="1"/>
        <v>172788.92668599999</v>
      </c>
      <c r="P97" s="268">
        <f t="shared" si="1"/>
        <v>283560.06381700002</v>
      </c>
    </row>
    <row r="98" spans="2:16" x14ac:dyDescent="0.15">
      <c r="B98" s="69">
        <v>2</v>
      </c>
      <c r="C98" t="s">
        <v>536</v>
      </c>
      <c r="D98" s="267">
        <f>D20</f>
        <v>99312</v>
      </c>
      <c r="E98" s="50">
        <f t="shared" ref="E98:P98" si="2">E20</f>
        <v>95055</v>
      </c>
      <c r="F98" s="50">
        <f t="shared" si="2"/>
        <v>92174</v>
      </c>
      <c r="G98" s="50">
        <f t="shared" si="2"/>
        <v>98911</v>
      </c>
      <c r="H98" s="50">
        <f t="shared" si="2"/>
        <v>94176</v>
      </c>
      <c r="I98" s="50">
        <f t="shared" si="2"/>
        <v>107778</v>
      </c>
      <c r="J98" s="50">
        <f t="shared" si="2"/>
        <v>117058</v>
      </c>
      <c r="K98" s="50">
        <f t="shared" si="2"/>
        <v>118241</v>
      </c>
      <c r="L98" s="50">
        <f t="shared" si="2"/>
        <v>120168</v>
      </c>
      <c r="M98" s="50">
        <f t="shared" si="2"/>
        <v>122641</v>
      </c>
      <c r="N98" s="50">
        <f t="shared" si="2"/>
        <v>59500</v>
      </c>
      <c r="O98" s="50">
        <f t="shared" si="2"/>
        <v>86114</v>
      </c>
      <c r="P98" s="268">
        <f t="shared" si="2"/>
        <v>118340</v>
      </c>
    </row>
    <row r="99" spans="2:16" x14ac:dyDescent="0.15">
      <c r="B99" s="69">
        <v>3</v>
      </c>
      <c r="C99" t="s">
        <v>537</v>
      </c>
      <c r="D99" s="267">
        <f>D28</f>
        <v>115729</v>
      </c>
      <c r="E99" s="50">
        <f t="shared" ref="E99:P99" si="3">E28</f>
        <v>112406</v>
      </c>
      <c r="F99" s="50">
        <f t="shared" si="3"/>
        <v>108705</v>
      </c>
      <c r="G99" s="50">
        <f t="shared" si="3"/>
        <v>109623</v>
      </c>
      <c r="H99" s="50">
        <f t="shared" si="3"/>
        <v>104419</v>
      </c>
      <c r="I99" s="50">
        <f t="shared" si="3"/>
        <v>119304</v>
      </c>
      <c r="J99" s="50">
        <f t="shared" si="3"/>
        <v>124985</v>
      </c>
      <c r="K99" s="50">
        <f t="shared" si="3"/>
        <v>128927</v>
      </c>
      <c r="L99" s="50">
        <f t="shared" si="3"/>
        <v>145691</v>
      </c>
      <c r="M99" s="50">
        <f t="shared" si="3"/>
        <v>141410</v>
      </c>
      <c r="N99" s="50">
        <f t="shared" si="3"/>
        <v>77672</v>
      </c>
      <c r="O99" s="50">
        <f t="shared" si="3"/>
        <v>114350</v>
      </c>
      <c r="P99" s="268">
        <f t="shared" si="3"/>
        <v>138928</v>
      </c>
    </row>
    <row r="100" spans="2:16" x14ac:dyDescent="0.15">
      <c r="B100" s="69">
        <v>4</v>
      </c>
      <c r="C100" t="s">
        <v>538</v>
      </c>
      <c r="D100" s="267">
        <f>D36</f>
        <v>65895</v>
      </c>
      <c r="E100" s="50">
        <f t="shared" ref="E100:P100" si="4">E36</f>
        <v>63867</v>
      </c>
      <c r="F100" s="50">
        <f t="shared" si="4"/>
        <v>62187</v>
      </c>
      <c r="G100" s="50">
        <f t="shared" si="4"/>
        <v>62675</v>
      </c>
      <c r="H100" s="50">
        <f t="shared" si="4"/>
        <v>59509</v>
      </c>
      <c r="I100" s="50">
        <f t="shared" si="4"/>
        <v>67853</v>
      </c>
      <c r="J100" s="50">
        <f t="shared" si="4"/>
        <v>73834</v>
      </c>
      <c r="K100" s="50">
        <f t="shared" si="4"/>
        <v>78344</v>
      </c>
      <c r="L100" s="50">
        <f t="shared" si="4"/>
        <v>77512</v>
      </c>
      <c r="M100" s="50">
        <f t="shared" si="4"/>
        <v>80941</v>
      </c>
      <c r="N100" s="50">
        <f t="shared" si="4"/>
        <v>45002</v>
      </c>
      <c r="O100" s="50">
        <f t="shared" si="4"/>
        <v>57394</v>
      </c>
      <c r="P100" s="268">
        <f t="shared" si="4"/>
        <v>69396</v>
      </c>
    </row>
    <row r="101" spans="2:16" x14ac:dyDescent="0.15">
      <c r="B101" s="69">
        <v>5</v>
      </c>
      <c r="C101" t="s">
        <v>539</v>
      </c>
      <c r="D101" s="267">
        <f>D44</f>
        <v>98718</v>
      </c>
      <c r="E101" s="50">
        <f t="shared" ref="E101:P101" si="5">E44</f>
        <v>95926</v>
      </c>
      <c r="F101" s="50">
        <f t="shared" si="5"/>
        <v>94127</v>
      </c>
      <c r="G101" s="50">
        <f t="shared" si="5"/>
        <v>94974</v>
      </c>
      <c r="H101" s="50">
        <f t="shared" si="5"/>
        <v>88756</v>
      </c>
      <c r="I101" s="50">
        <f t="shared" si="5"/>
        <v>101023</v>
      </c>
      <c r="J101" s="50">
        <f t="shared" si="5"/>
        <v>110054</v>
      </c>
      <c r="K101" s="50">
        <f t="shared" si="5"/>
        <v>111946</v>
      </c>
      <c r="L101" s="50">
        <f t="shared" si="5"/>
        <v>108817</v>
      </c>
      <c r="M101" s="50">
        <f t="shared" si="5"/>
        <v>110235</v>
      </c>
      <c r="N101" s="50">
        <f t="shared" si="5"/>
        <v>70368</v>
      </c>
      <c r="O101" s="50">
        <f t="shared" si="5"/>
        <v>91095</v>
      </c>
      <c r="P101" s="268">
        <f t="shared" si="5"/>
        <v>114136</v>
      </c>
    </row>
    <row r="102" spans="2:16" x14ac:dyDescent="0.15">
      <c r="B102" s="69">
        <v>6</v>
      </c>
      <c r="C102" t="s">
        <v>540</v>
      </c>
      <c r="D102" s="267">
        <f>D52</f>
        <v>82821</v>
      </c>
      <c r="E102" s="50">
        <f t="shared" ref="E102:P102" si="6">E52</f>
        <v>96796</v>
      </c>
      <c r="F102" s="50">
        <f t="shared" si="6"/>
        <v>85392</v>
      </c>
      <c r="G102" s="50">
        <f t="shared" si="6"/>
        <v>89752</v>
      </c>
      <c r="H102" s="50">
        <f t="shared" si="6"/>
        <v>73995</v>
      </c>
      <c r="I102" s="50">
        <f t="shared" si="6"/>
        <v>122535</v>
      </c>
      <c r="J102" s="50">
        <f t="shared" si="6"/>
        <v>109933</v>
      </c>
      <c r="K102" s="50">
        <f t="shared" si="6"/>
        <v>103884</v>
      </c>
      <c r="L102" s="50">
        <f t="shared" si="6"/>
        <v>106763</v>
      </c>
      <c r="M102" s="50">
        <f t="shared" si="6"/>
        <v>95536</v>
      </c>
      <c r="N102" s="50">
        <f t="shared" si="6"/>
        <v>37994</v>
      </c>
      <c r="O102" s="50">
        <f t="shared" si="6"/>
        <v>59195</v>
      </c>
      <c r="P102" s="268">
        <f t="shared" si="6"/>
        <v>101238</v>
      </c>
    </row>
    <row r="103" spans="2:16" x14ac:dyDescent="0.15">
      <c r="B103" s="69">
        <v>7</v>
      </c>
      <c r="C103" t="s">
        <v>541</v>
      </c>
      <c r="D103" s="267">
        <f>D60</f>
        <v>51736</v>
      </c>
      <c r="E103" s="50">
        <f t="shared" ref="E103:P103" si="7">E60</f>
        <v>50914</v>
      </c>
      <c r="F103" s="50">
        <f t="shared" si="7"/>
        <v>51348</v>
      </c>
      <c r="G103" s="50">
        <f t="shared" si="7"/>
        <v>51276</v>
      </c>
      <c r="H103" s="50">
        <f t="shared" si="7"/>
        <v>49517</v>
      </c>
      <c r="I103" s="50">
        <f t="shared" si="7"/>
        <v>56584</v>
      </c>
      <c r="J103" s="50">
        <f t="shared" si="7"/>
        <v>59392</v>
      </c>
      <c r="K103" s="50">
        <f t="shared" si="7"/>
        <v>61068</v>
      </c>
      <c r="L103" s="50">
        <f t="shared" si="7"/>
        <v>57358</v>
      </c>
      <c r="M103" s="50">
        <f t="shared" si="7"/>
        <v>57245</v>
      </c>
      <c r="N103" s="50">
        <f t="shared" si="7"/>
        <v>31720</v>
      </c>
      <c r="O103" s="50">
        <f t="shared" si="7"/>
        <v>43378</v>
      </c>
      <c r="P103" s="268">
        <f t="shared" si="7"/>
        <v>52829</v>
      </c>
    </row>
    <row r="104" spans="2:16" x14ac:dyDescent="0.15">
      <c r="B104" s="69">
        <v>8</v>
      </c>
      <c r="C104" t="s">
        <v>542</v>
      </c>
      <c r="D104" s="267">
        <f>D68</f>
        <v>82739</v>
      </c>
      <c r="E104" s="50">
        <f t="shared" ref="E104:P104" si="8">E68</f>
        <v>85965</v>
      </c>
      <c r="F104" s="50">
        <f t="shared" si="8"/>
        <v>96809</v>
      </c>
      <c r="G104" s="50">
        <f t="shared" si="8"/>
        <v>101447</v>
      </c>
      <c r="H104" s="50">
        <f t="shared" si="8"/>
        <v>100603</v>
      </c>
      <c r="I104" s="50">
        <f t="shared" si="8"/>
        <v>108629</v>
      </c>
      <c r="J104" s="50">
        <f t="shared" si="8"/>
        <v>116392</v>
      </c>
      <c r="K104" s="50">
        <f t="shared" si="8"/>
        <v>119009</v>
      </c>
      <c r="L104" s="50">
        <f t="shared" si="8"/>
        <v>115579</v>
      </c>
      <c r="M104" s="50">
        <f t="shared" si="8"/>
        <v>110225</v>
      </c>
      <c r="N104" s="50">
        <f t="shared" si="8"/>
        <v>59262</v>
      </c>
      <c r="O104" s="50">
        <f t="shared" si="8"/>
        <v>72409</v>
      </c>
      <c r="P104" s="268">
        <f t="shared" si="8"/>
        <v>99783</v>
      </c>
    </row>
    <row r="105" spans="2:16" x14ac:dyDescent="0.15">
      <c r="B105" s="69">
        <v>9</v>
      </c>
      <c r="C105" t="s">
        <v>543</v>
      </c>
      <c r="D105" s="267">
        <f>D76</f>
        <v>32069</v>
      </c>
      <c r="E105" s="50">
        <f t="shared" ref="E105:P105" si="9">E76</f>
        <v>32119</v>
      </c>
      <c r="F105" s="50">
        <f t="shared" si="9"/>
        <v>32113</v>
      </c>
      <c r="G105" s="50">
        <f t="shared" si="9"/>
        <v>30710</v>
      </c>
      <c r="H105" s="50">
        <f t="shared" si="9"/>
        <v>28374</v>
      </c>
      <c r="I105" s="50">
        <f t="shared" si="9"/>
        <v>32357</v>
      </c>
      <c r="J105" s="50">
        <f t="shared" si="9"/>
        <v>35621</v>
      </c>
      <c r="K105" s="50">
        <f t="shared" si="9"/>
        <v>37682</v>
      </c>
      <c r="L105" s="50">
        <f t="shared" si="9"/>
        <v>36914</v>
      </c>
      <c r="M105" s="50">
        <f t="shared" si="9"/>
        <v>40400</v>
      </c>
      <c r="N105" s="50">
        <f t="shared" si="9"/>
        <v>23727</v>
      </c>
      <c r="O105" s="50">
        <f t="shared" si="9"/>
        <v>32726</v>
      </c>
      <c r="P105" s="268">
        <f t="shared" si="9"/>
        <v>38382</v>
      </c>
    </row>
    <row r="106" spans="2:16" x14ac:dyDescent="0.15">
      <c r="B106" s="122">
        <v>10</v>
      </c>
      <c r="C106" s="61" t="s">
        <v>544</v>
      </c>
      <c r="D106" s="269">
        <f>D84</f>
        <v>94972</v>
      </c>
      <c r="E106" s="55">
        <f t="shared" ref="E106:P106" si="10">E84</f>
        <v>91718</v>
      </c>
      <c r="F106" s="55">
        <f t="shared" si="10"/>
        <v>95488</v>
      </c>
      <c r="G106" s="55">
        <f t="shared" si="10"/>
        <v>93225</v>
      </c>
      <c r="H106" s="55">
        <f t="shared" si="10"/>
        <v>96343</v>
      </c>
      <c r="I106" s="55">
        <f t="shared" si="10"/>
        <v>115876</v>
      </c>
      <c r="J106" s="55">
        <f t="shared" si="10"/>
        <v>117576</v>
      </c>
      <c r="K106" s="55">
        <f t="shared" si="10"/>
        <v>121482</v>
      </c>
      <c r="L106" s="55">
        <f t="shared" si="10"/>
        <v>115298</v>
      </c>
      <c r="M106" s="55">
        <f t="shared" si="10"/>
        <v>115839</v>
      </c>
      <c r="N106" s="55">
        <f t="shared" si="10"/>
        <v>63700</v>
      </c>
      <c r="O106" s="55">
        <f t="shared" si="10"/>
        <v>93470</v>
      </c>
      <c r="P106" s="270">
        <f t="shared" si="10"/>
        <v>126138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29</vt:i4>
      </vt:variant>
    </vt:vector>
  </HeadingPairs>
  <TitlesOfParts>
    <vt:vector size="29" baseType="lpstr">
      <vt:lpstr>目次</vt:lpstr>
      <vt:lpstr>推計方法</vt:lpstr>
      <vt:lpstr>1観光消費時系列</vt:lpstr>
      <vt:lpstr>2項目別時系列</vt:lpstr>
      <vt:lpstr>３観光消費増減率</vt:lpstr>
      <vt:lpstr>4観光消費構成比</vt:lpstr>
      <vt:lpstr>5観光GDP時系列</vt:lpstr>
      <vt:lpstr>6項目別観光GDP</vt:lpstr>
      <vt:lpstr>7地域観光消費</vt:lpstr>
      <vt:lpstr>8観光雇用1</vt:lpstr>
      <vt:lpstr>8_2観光雇用2</vt:lpstr>
      <vt:lpstr>8_3観光雇用3</vt:lpstr>
      <vt:lpstr>項目別時系列</vt:lpstr>
      <vt:lpstr>神戸市</vt:lpstr>
      <vt:lpstr>阪神南</vt:lpstr>
      <vt:lpstr>阪神北</vt:lpstr>
      <vt:lpstr>東播磨</vt:lpstr>
      <vt:lpstr>北播磨</vt:lpstr>
      <vt:lpstr>中播磨</vt:lpstr>
      <vt:lpstr>西播磨</vt:lpstr>
      <vt:lpstr>但馬</vt:lpstr>
      <vt:lpstr>丹波</vt:lpstr>
      <vt:lpstr>淡路</vt:lpstr>
      <vt:lpstr>宿泊者数</vt:lpstr>
      <vt:lpstr>地域観光消費2</vt:lpstr>
      <vt:lpstr>付加価値率</vt:lpstr>
      <vt:lpstr>市町別入込数</vt:lpstr>
      <vt:lpstr>市町入込数2</vt:lpstr>
      <vt:lpstr>交通費単価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Administrator</cp:lastModifiedBy>
  <cp:lastPrinted>2018-11-26T08:07:44Z</cp:lastPrinted>
  <dcterms:created xsi:type="dcterms:W3CDTF">2017-09-29T01:44:13Z</dcterms:created>
  <dcterms:modified xsi:type="dcterms:W3CDTF">2024-03-07T00:56:28Z</dcterms:modified>
</cp:coreProperties>
</file>